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ndapatan TS\"/>
    </mc:Choice>
  </mc:AlternateContent>
  <xr:revisionPtr revIDLastSave="0" documentId="13_ncr:1_{F182DA25-5F68-40FC-BC95-9171B3F99DBE}" xr6:coauthVersionLast="45" xr6:coauthVersionMax="45" xr10:uidLastSave="{00000000-0000-0000-0000-000000000000}"/>
  <bookViews>
    <workbookView xWindow="20370" yWindow="-120" windowWidth="20730" windowHeight="11160" xr2:uid="{E702235A-E00C-421B-A789-72AE83789870}"/>
  </bookViews>
  <sheets>
    <sheet name="Detail MW " sheetId="8" r:id="rId1"/>
    <sheet name="Rekap MW" sheetId="9" r:id="rId2"/>
    <sheet name="202306 Rekap" sheetId="5" state="hidden" r:id="rId3"/>
    <sheet name="202306 Detail" sheetId="6" state="hidden" r:id="rId4"/>
    <sheet name="Report1" sheetId="7" state="hidden" r:id="rId5"/>
    <sheet name="Rekap TTM" sheetId="4" state="hidden" r:id="rId6"/>
    <sheet name="Detail TTM" sheetId="2" state="hidden" r:id="rId7"/>
    <sheet name="Report2" sheetId="1" state="hidden" r:id="rId8"/>
  </sheets>
  <definedNames>
    <definedName name="_xlnm._FilterDatabase" localSheetId="3" hidden="1">'202306 Detail'!$A$1:$AF$2</definedName>
    <definedName name="_xlnm._FilterDatabase" localSheetId="0" hidden="1">'Detail MW '!$A$1:$J$63</definedName>
    <definedName name="_xlnm._FilterDatabase" localSheetId="6" hidden="1">'Detail TTM'!$A$2:$AF$1352</definedName>
    <definedName name="_xlnm._FilterDatabase" localSheetId="4" hidden="1">Report1!#REF!</definedName>
    <definedName name="_xlnm._FilterDatabase" localSheetId="7" hidden="1">Report2!$A$9:$WWQ$1360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0" i="8" l="1"/>
  <c r="A51" i="8"/>
  <c r="A52" i="8"/>
  <c r="A53" i="8"/>
  <c r="A54" i="8"/>
  <c r="A55" i="8"/>
  <c r="A56" i="8"/>
  <c r="A57" i="8"/>
  <c r="A58" i="8"/>
  <c r="A59" i="8"/>
  <c r="A60" i="8"/>
  <c r="A61" i="8"/>
  <c r="A62" i="8"/>
  <c r="A30" i="6" l="1"/>
  <c r="B30" i="6"/>
  <c r="C30" i="6"/>
  <c r="D30" i="6"/>
  <c r="E30" i="6"/>
  <c r="F30" i="6"/>
  <c r="I30" i="6"/>
  <c r="G30" i="6" s="1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Y30" i="6" s="1"/>
  <c r="X30" i="6"/>
  <c r="AB30" i="6"/>
  <c r="AC30" i="6"/>
  <c r="AD30" i="6"/>
  <c r="AF30" i="6" s="1"/>
  <c r="A31" i="6"/>
  <c r="B31" i="6"/>
  <c r="C31" i="6"/>
  <c r="D31" i="6"/>
  <c r="E31" i="6"/>
  <c r="F31" i="6"/>
  <c r="I31" i="6"/>
  <c r="G31" i="6" s="1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Y31" i="6" s="1"/>
  <c r="AB31" i="6"/>
  <c r="AC31" i="6"/>
  <c r="AD31" i="6"/>
  <c r="AF31" i="6" s="1"/>
  <c r="A32" i="6"/>
  <c r="B32" i="6"/>
  <c r="C32" i="6"/>
  <c r="D32" i="6"/>
  <c r="E32" i="6"/>
  <c r="F32" i="6"/>
  <c r="G32" i="6"/>
  <c r="I32" i="6"/>
  <c r="H32" i="6" s="1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Y32" i="6" s="1"/>
  <c r="AB32" i="6"/>
  <c r="AC32" i="6"/>
  <c r="AD32" i="6"/>
  <c r="AF32" i="6" s="1"/>
  <c r="A33" i="6"/>
  <c r="B33" i="6"/>
  <c r="C33" i="6"/>
  <c r="D33" i="6"/>
  <c r="E33" i="6"/>
  <c r="F33" i="6"/>
  <c r="I33" i="6"/>
  <c r="G33" i="6" s="1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Y33" i="6" s="1"/>
  <c r="X33" i="6"/>
  <c r="AB33" i="6"/>
  <c r="AC33" i="6"/>
  <c r="AD33" i="6"/>
  <c r="AF33" i="6"/>
  <c r="A34" i="6"/>
  <c r="B34" i="6"/>
  <c r="C34" i="6"/>
  <c r="D34" i="6"/>
  <c r="E34" i="6"/>
  <c r="F34" i="6"/>
  <c r="I34" i="6"/>
  <c r="G34" i="6" s="1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Y34" i="6" s="1"/>
  <c r="AB34" i="6"/>
  <c r="AC34" i="6"/>
  <c r="AD34" i="6"/>
  <c r="AF34" i="6" s="1"/>
  <c r="A35" i="6"/>
  <c r="B35" i="6"/>
  <c r="C35" i="6"/>
  <c r="D35" i="6"/>
  <c r="E35" i="6"/>
  <c r="F35" i="6"/>
  <c r="I35" i="6"/>
  <c r="G35" i="6" s="1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Y35" i="6" s="1"/>
  <c r="AB35" i="6"/>
  <c r="AC35" i="6"/>
  <c r="AD35" i="6"/>
  <c r="AF35" i="6" s="1"/>
  <c r="A36" i="6"/>
  <c r="B36" i="6"/>
  <c r="C36" i="6"/>
  <c r="D36" i="6"/>
  <c r="E36" i="6"/>
  <c r="F36" i="6"/>
  <c r="G36" i="6"/>
  <c r="I36" i="6"/>
  <c r="H36" i="6" s="1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Y36" i="6" s="1"/>
  <c r="AB36" i="6"/>
  <c r="AC36" i="6"/>
  <c r="AD36" i="6"/>
  <c r="AF36" i="6" s="1"/>
  <c r="A37" i="6"/>
  <c r="B37" i="6"/>
  <c r="C37" i="6"/>
  <c r="D37" i="6"/>
  <c r="E37" i="6"/>
  <c r="F37" i="6"/>
  <c r="I37" i="6"/>
  <c r="G37" i="6" s="1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Y37" i="6" s="1"/>
  <c r="AB37" i="6"/>
  <c r="AC37" i="6"/>
  <c r="AD37" i="6"/>
  <c r="AF37" i="6" s="1"/>
  <c r="A4" i="6"/>
  <c r="B4" i="6"/>
  <c r="C4" i="6"/>
  <c r="D4" i="6"/>
  <c r="E4" i="6"/>
  <c r="F4" i="6"/>
  <c r="I4" i="6"/>
  <c r="G4" i="6" s="1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Z4" i="6" s="1"/>
  <c r="AB4" i="6"/>
  <c r="AC4" i="6"/>
  <c r="AD4" i="6"/>
  <c r="AF4" i="6" s="1"/>
  <c r="A5" i="6"/>
  <c r="B5" i="6"/>
  <c r="C5" i="6"/>
  <c r="D5" i="6"/>
  <c r="E5" i="6"/>
  <c r="F5" i="6"/>
  <c r="I5" i="6"/>
  <c r="G5" i="6" s="1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Z5" i="6" s="1"/>
  <c r="AB5" i="6"/>
  <c r="AC5" i="6"/>
  <c r="AD5" i="6"/>
  <c r="AF5" i="6" s="1"/>
  <c r="A6" i="6"/>
  <c r="B6" i="6"/>
  <c r="C6" i="6"/>
  <c r="D6" i="6"/>
  <c r="E6" i="6"/>
  <c r="F6" i="6"/>
  <c r="I6" i="6"/>
  <c r="G6" i="6" s="1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Z6" i="6" s="1"/>
  <c r="AB6" i="6"/>
  <c r="AC6" i="6"/>
  <c r="AD6" i="6"/>
  <c r="AF6" i="6" s="1"/>
  <c r="A7" i="6"/>
  <c r="B7" i="6"/>
  <c r="C7" i="6"/>
  <c r="D7" i="6"/>
  <c r="E7" i="6"/>
  <c r="F7" i="6"/>
  <c r="I7" i="6"/>
  <c r="G7" i="6" s="1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Z7" i="6" s="1"/>
  <c r="AB7" i="6"/>
  <c r="AC7" i="6"/>
  <c r="AD7" i="6"/>
  <c r="AF7" i="6"/>
  <c r="A8" i="6"/>
  <c r="B8" i="6"/>
  <c r="C8" i="6"/>
  <c r="D8" i="6"/>
  <c r="E8" i="6"/>
  <c r="F8" i="6"/>
  <c r="I8" i="6"/>
  <c r="G8" i="6" s="1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Z8" i="6" s="1"/>
  <c r="AB8" i="6"/>
  <c r="AC8" i="6"/>
  <c r="AD8" i="6"/>
  <c r="AF8" i="6" s="1"/>
  <c r="A9" i="6"/>
  <c r="B9" i="6"/>
  <c r="C9" i="6"/>
  <c r="D9" i="6"/>
  <c r="E9" i="6"/>
  <c r="F9" i="6"/>
  <c r="I9" i="6"/>
  <c r="G9" i="6" s="1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 s="1"/>
  <c r="AB9" i="6"/>
  <c r="AC9" i="6"/>
  <c r="AD9" i="6"/>
  <c r="AF9" i="6" s="1"/>
  <c r="A10" i="6"/>
  <c r="B10" i="6"/>
  <c r="C10" i="6"/>
  <c r="D10" i="6"/>
  <c r="E10" i="6"/>
  <c r="F10" i="6"/>
  <c r="I10" i="6"/>
  <c r="G10" i="6" s="1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 s="1"/>
  <c r="AB10" i="6"/>
  <c r="AC10" i="6"/>
  <c r="AD10" i="6"/>
  <c r="AF10" i="6" s="1"/>
  <c r="A11" i="6"/>
  <c r="B11" i="6"/>
  <c r="C11" i="6"/>
  <c r="D11" i="6"/>
  <c r="E11" i="6"/>
  <c r="F11" i="6"/>
  <c r="I11" i="6"/>
  <c r="G11" i="6" s="1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Z11" i="6" s="1"/>
  <c r="X11" i="6"/>
  <c r="Y11" i="6"/>
  <c r="AB11" i="6"/>
  <c r="AC11" i="6"/>
  <c r="AD11" i="6"/>
  <c r="AF11" i="6" s="1"/>
  <c r="A12" i="6"/>
  <c r="B12" i="6"/>
  <c r="C12" i="6"/>
  <c r="D12" i="6"/>
  <c r="E12" i="6"/>
  <c r="F12" i="6"/>
  <c r="I12" i="6"/>
  <c r="G12" i="6" s="1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 s="1"/>
  <c r="AB12" i="6"/>
  <c r="AC12" i="6"/>
  <c r="AD12" i="6"/>
  <c r="AF12" i="6" s="1"/>
  <c r="A13" i="6"/>
  <c r="B13" i="6"/>
  <c r="C13" i="6"/>
  <c r="D13" i="6"/>
  <c r="E13" i="6"/>
  <c r="F13" i="6"/>
  <c r="I13" i="6"/>
  <c r="G13" i="6" s="1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 s="1"/>
  <c r="AB13" i="6"/>
  <c r="AC13" i="6"/>
  <c r="AD13" i="6"/>
  <c r="AF13" i="6" s="1"/>
  <c r="A14" i="6"/>
  <c r="B14" i="6"/>
  <c r="C14" i="6"/>
  <c r="D14" i="6"/>
  <c r="E14" i="6"/>
  <c r="F14" i="6"/>
  <c r="I14" i="6"/>
  <c r="G14" i="6" s="1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 s="1"/>
  <c r="AB14" i="6"/>
  <c r="AC14" i="6"/>
  <c r="AD14" i="6"/>
  <c r="AF14" i="6" s="1"/>
  <c r="A15" i="6"/>
  <c r="B15" i="6"/>
  <c r="C15" i="6"/>
  <c r="D15" i="6"/>
  <c r="E15" i="6"/>
  <c r="F15" i="6"/>
  <c r="I15" i="6"/>
  <c r="G15" i="6" s="1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Z15" i="6" s="1"/>
  <c r="X15" i="6"/>
  <c r="Y15" i="6"/>
  <c r="AB15" i="6"/>
  <c r="AC15" i="6"/>
  <c r="AD15" i="6"/>
  <c r="AF15" i="6" s="1"/>
  <c r="A16" i="6"/>
  <c r="B16" i="6"/>
  <c r="C16" i="6"/>
  <c r="D16" i="6"/>
  <c r="E16" i="6"/>
  <c r="F16" i="6"/>
  <c r="I16" i="6"/>
  <c r="G16" i="6" s="1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 s="1"/>
  <c r="AB16" i="6"/>
  <c r="AC16" i="6"/>
  <c r="AD16" i="6"/>
  <c r="AF16" i="6" s="1"/>
  <c r="A17" i="6"/>
  <c r="B17" i="6"/>
  <c r="C17" i="6"/>
  <c r="D17" i="6"/>
  <c r="E17" i="6"/>
  <c r="F17" i="6"/>
  <c r="I17" i="6"/>
  <c r="G17" i="6" s="1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 s="1"/>
  <c r="AB17" i="6"/>
  <c r="AC17" i="6"/>
  <c r="AD17" i="6"/>
  <c r="AF17" i="6" s="1"/>
  <c r="A18" i="6"/>
  <c r="B18" i="6"/>
  <c r="C18" i="6"/>
  <c r="D18" i="6"/>
  <c r="E18" i="6"/>
  <c r="F18" i="6"/>
  <c r="I18" i="6"/>
  <c r="G18" i="6" s="1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 s="1"/>
  <c r="AB18" i="6"/>
  <c r="AC18" i="6"/>
  <c r="AD18" i="6"/>
  <c r="AF18" i="6" s="1"/>
  <c r="A19" i="6"/>
  <c r="B19" i="6"/>
  <c r="C19" i="6"/>
  <c r="D19" i="6"/>
  <c r="E19" i="6"/>
  <c r="F19" i="6"/>
  <c r="I19" i="6"/>
  <c r="G19" i="6" s="1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Z19" i="6" s="1"/>
  <c r="X19" i="6"/>
  <c r="Y19" i="6"/>
  <c r="AB19" i="6"/>
  <c r="AC19" i="6"/>
  <c r="AD19" i="6"/>
  <c r="AF19" i="6" s="1"/>
  <c r="A20" i="6"/>
  <c r="B20" i="6"/>
  <c r="C20" i="6"/>
  <c r="D20" i="6"/>
  <c r="E20" i="6"/>
  <c r="F20" i="6"/>
  <c r="I20" i="6"/>
  <c r="G20" i="6" s="1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 s="1"/>
  <c r="AB20" i="6"/>
  <c r="AC20" i="6"/>
  <c r="AD20" i="6"/>
  <c r="AF20" i="6" s="1"/>
  <c r="A21" i="6"/>
  <c r="B21" i="6"/>
  <c r="C21" i="6"/>
  <c r="D21" i="6"/>
  <c r="E21" i="6"/>
  <c r="F21" i="6"/>
  <c r="I21" i="6"/>
  <c r="G21" i="6" s="1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 s="1"/>
  <c r="AB21" i="6"/>
  <c r="AC21" i="6"/>
  <c r="AD21" i="6"/>
  <c r="AF21" i="6" s="1"/>
  <c r="A22" i="6"/>
  <c r="B22" i="6"/>
  <c r="C22" i="6"/>
  <c r="D22" i="6"/>
  <c r="E22" i="6"/>
  <c r="F22" i="6"/>
  <c r="I22" i="6"/>
  <c r="G22" i="6" s="1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 s="1"/>
  <c r="AB22" i="6"/>
  <c r="AC22" i="6"/>
  <c r="AD22" i="6"/>
  <c r="AF22" i="6" s="1"/>
  <c r="A23" i="6"/>
  <c r="B23" i="6"/>
  <c r="C23" i="6"/>
  <c r="D23" i="6"/>
  <c r="E23" i="6"/>
  <c r="F23" i="6"/>
  <c r="I23" i="6"/>
  <c r="G23" i="6" s="1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Z23" i="6" s="1"/>
  <c r="X23" i="6"/>
  <c r="Y23" i="6"/>
  <c r="AB23" i="6"/>
  <c r="AC23" i="6"/>
  <c r="AD23" i="6"/>
  <c r="AF23" i="6" s="1"/>
  <c r="A24" i="6"/>
  <c r="B24" i="6"/>
  <c r="C24" i="6"/>
  <c r="D24" i="6"/>
  <c r="E24" i="6"/>
  <c r="F24" i="6"/>
  <c r="I24" i="6"/>
  <c r="G24" i="6" s="1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 s="1"/>
  <c r="AB24" i="6"/>
  <c r="AC24" i="6"/>
  <c r="AD24" i="6"/>
  <c r="AF24" i="6" s="1"/>
  <c r="A25" i="6"/>
  <c r="B25" i="6"/>
  <c r="C25" i="6"/>
  <c r="D25" i="6"/>
  <c r="E25" i="6"/>
  <c r="F25" i="6"/>
  <c r="I25" i="6"/>
  <c r="G25" i="6" s="1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 s="1"/>
  <c r="AB25" i="6"/>
  <c r="AC25" i="6"/>
  <c r="AD25" i="6"/>
  <c r="AF25" i="6" s="1"/>
  <c r="A26" i="6"/>
  <c r="B26" i="6"/>
  <c r="C26" i="6"/>
  <c r="D26" i="6"/>
  <c r="E26" i="6"/>
  <c r="F26" i="6"/>
  <c r="I26" i="6"/>
  <c r="H26" i="6" s="1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 s="1"/>
  <c r="AB26" i="6"/>
  <c r="AC26" i="6"/>
  <c r="AD26" i="6"/>
  <c r="AF26" i="6" s="1"/>
  <c r="A27" i="6"/>
  <c r="B27" i="6"/>
  <c r="C27" i="6"/>
  <c r="D27" i="6"/>
  <c r="E27" i="6"/>
  <c r="F27" i="6"/>
  <c r="I27" i="6"/>
  <c r="G27" i="6" s="1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 s="1"/>
  <c r="Y27" i="6"/>
  <c r="Z27" i="6"/>
  <c r="AB27" i="6"/>
  <c r="AC27" i="6"/>
  <c r="AD27" i="6"/>
  <c r="AF27" i="6" s="1"/>
  <c r="A28" i="6"/>
  <c r="B28" i="6"/>
  <c r="C28" i="6"/>
  <c r="D28" i="6"/>
  <c r="E28" i="6"/>
  <c r="F28" i="6"/>
  <c r="I28" i="6"/>
  <c r="H28" i="6" s="1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 s="1"/>
  <c r="AB28" i="6"/>
  <c r="AC28" i="6"/>
  <c r="AD28" i="6"/>
  <c r="AF28" i="6" s="1"/>
  <c r="A29" i="6"/>
  <c r="B29" i="6"/>
  <c r="C29" i="6"/>
  <c r="D29" i="6"/>
  <c r="E29" i="6"/>
  <c r="F29" i="6"/>
  <c r="I29" i="6"/>
  <c r="G29" i="6" s="1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 s="1"/>
  <c r="AB29" i="6"/>
  <c r="AC29" i="6"/>
  <c r="AD29" i="6"/>
  <c r="AF29" i="6" s="1"/>
  <c r="A1577" i="2"/>
  <c r="B1577" i="2"/>
  <c r="C1577" i="2"/>
  <c r="D1577" i="2"/>
  <c r="E1577" i="2"/>
  <c r="F1577" i="2"/>
  <c r="I1577" i="2"/>
  <c r="G1577" i="2" s="1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W1577" i="2"/>
  <c r="Y1577" i="2" s="1"/>
  <c r="Z1577" i="2"/>
  <c r="AB1577" i="2"/>
  <c r="AC1577" i="2"/>
  <c r="AD1577" i="2"/>
  <c r="AF1577" i="2" s="1"/>
  <c r="A1578" i="2"/>
  <c r="B1578" i="2"/>
  <c r="C1578" i="2"/>
  <c r="D1578" i="2"/>
  <c r="E1578" i="2"/>
  <c r="F1578" i="2"/>
  <c r="G1578" i="2"/>
  <c r="I1578" i="2"/>
  <c r="H1578" i="2" s="1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W1578" i="2"/>
  <c r="Y1578" i="2" s="1"/>
  <c r="AB1578" i="2"/>
  <c r="AC1578" i="2"/>
  <c r="AD1578" i="2"/>
  <c r="AF1578" i="2"/>
  <c r="A1579" i="2"/>
  <c r="B1579" i="2"/>
  <c r="C1579" i="2"/>
  <c r="D1579" i="2"/>
  <c r="E1579" i="2"/>
  <c r="F1579" i="2"/>
  <c r="I1579" i="2"/>
  <c r="G1579" i="2" s="1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W1579" i="2"/>
  <c r="Y1579" i="2" s="1"/>
  <c r="Z1579" i="2"/>
  <c r="AB1579" i="2"/>
  <c r="AC1579" i="2"/>
  <c r="AD1579" i="2"/>
  <c r="AF1579" i="2" s="1"/>
  <c r="A1580" i="2"/>
  <c r="B1580" i="2"/>
  <c r="C1580" i="2"/>
  <c r="D1580" i="2"/>
  <c r="E1580" i="2"/>
  <c r="F1580" i="2"/>
  <c r="G1580" i="2"/>
  <c r="I1580" i="2"/>
  <c r="H1580" i="2" s="1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W1580" i="2"/>
  <c r="Y1580" i="2" s="1"/>
  <c r="AB1580" i="2"/>
  <c r="AC1580" i="2"/>
  <c r="AD1580" i="2"/>
  <c r="AF1580" i="2"/>
  <c r="A1581" i="2"/>
  <c r="B1581" i="2"/>
  <c r="C1581" i="2"/>
  <c r="D1581" i="2"/>
  <c r="E1581" i="2"/>
  <c r="F1581" i="2"/>
  <c r="I1581" i="2"/>
  <c r="G1581" i="2" s="1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W1581" i="2"/>
  <c r="Y1581" i="2" s="1"/>
  <c r="Z1581" i="2"/>
  <c r="AB1581" i="2"/>
  <c r="AC1581" i="2"/>
  <c r="AD1581" i="2"/>
  <c r="AF1581" i="2" s="1"/>
  <c r="A1582" i="2"/>
  <c r="B1582" i="2"/>
  <c r="C1582" i="2"/>
  <c r="D1582" i="2"/>
  <c r="E1582" i="2"/>
  <c r="F1582" i="2"/>
  <c r="G1582" i="2"/>
  <c r="I1582" i="2"/>
  <c r="H1582" i="2" s="1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W1582" i="2"/>
  <c r="Y1582" i="2" s="1"/>
  <c r="AB1582" i="2"/>
  <c r="AC1582" i="2"/>
  <c r="AD1582" i="2"/>
  <c r="AF1582" i="2"/>
  <c r="A1583" i="2"/>
  <c r="B1583" i="2"/>
  <c r="C1583" i="2"/>
  <c r="D1583" i="2"/>
  <c r="E1583" i="2"/>
  <c r="F1583" i="2"/>
  <c r="I1583" i="2"/>
  <c r="G1583" i="2" s="1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W1583" i="2"/>
  <c r="Y1583" i="2" s="1"/>
  <c r="Z1583" i="2"/>
  <c r="AB1583" i="2"/>
  <c r="AC1583" i="2"/>
  <c r="AD1583" i="2"/>
  <c r="AF1583" i="2" s="1"/>
  <c r="A1584" i="2"/>
  <c r="B1584" i="2"/>
  <c r="C1584" i="2"/>
  <c r="D1584" i="2"/>
  <c r="E1584" i="2"/>
  <c r="F1584" i="2"/>
  <c r="G1584" i="2"/>
  <c r="I1584" i="2"/>
  <c r="H1584" i="2" s="1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W1584" i="2"/>
  <c r="Y1584" i="2" s="1"/>
  <c r="AB1584" i="2"/>
  <c r="AC1584" i="2"/>
  <c r="AD1584" i="2"/>
  <c r="AF1584" i="2"/>
  <c r="A1550" i="2"/>
  <c r="B1550" i="2"/>
  <c r="C1550" i="2"/>
  <c r="D1550" i="2"/>
  <c r="E1550" i="2"/>
  <c r="F1550" i="2"/>
  <c r="H1550" i="2"/>
  <c r="I1550" i="2"/>
  <c r="G1550" i="2" s="1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W1550" i="2"/>
  <c r="X1550" i="2"/>
  <c r="Y1550" i="2"/>
  <c r="Z1550" i="2"/>
  <c r="AA1550" i="2" s="1"/>
  <c r="AB1550" i="2"/>
  <c r="AC1550" i="2"/>
  <c r="AD1550" i="2"/>
  <c r="AF1550" i="2" s="1"/>
  <c r="A1551" i="2"/>
  <c r="B1551" i="2"/>
  <c r="C1551" i="2"/>
  <c r="D1551" i="2"/>
  <c r="E1551" i="2"/>
  <c r="F1551" i="2"/>
  <c r="H1551" i="2"/>
  <c r="I1551" i="2"/>
  <c r="G1551" i="2" s="1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W1551" i="2"/>
  <c r="Y1551" i="2" s="1"/>
  <c r="X1551" i="2"/>
  <c r="Z1551" i="2"/>
  <c r="AB1551" i="2"/>
  <c r="AC1551" i="2"/>
  <c r="AD1551" i="2"/>
  <c r="AF1551" i="2"/>
  <c r="A1552" i="2"/>
  <c r="B1552" i="2"/>
  <c r="C1552" i="2"/>
  <c r="D1552" i="2"/>
  <c r="E1552" i="2"/>
  <c r="F1552" i="2"/>
  <c r="H1552" i="2"/>
  <c r="I1552" i="2"/>
  <c r="G1552" i="2" s="1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W1552" i="2"/>
  <c r="X1552" i="2"/>
  <c r="Y1552" i="2"/>
  <c r="Z1552" i="2"/>
  <c r="AA1552" i="2" s="1"/>
  <c r="AB1552" i="2"/>
  <c r="AC1552" i="2"/>
  <c r="AD1552" i="2"/>
  <c r="AF1552" i="2" s="1"/>
  <c r="A1553" i="2"/>
  <c r="B1553" i="2"/>
  <c r="C1553" i="2"/>
  <c r="D1553" i="2"/>
  <c r="E1553" i="2"/>
  <c r="F1553" i="2"/>
  <c r="H1553" i="2"/>
  <c r="I1553" i="2"/>
  <c r="G1553" i="2" s="1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W1553" i="2"/>
  <c r="Y1553" i="2" s="1"/>
  <c r="X1553" i="2"/>
  <c r="Z1553" i="2"/>
  <c r="AB1553" i="2"/>
  <c r="AC1553" i="2"/>
  <c r="AD1553" i="2"/>
  <c r="AF1553" i="2"/>
  <c r="A1554" i="2"/>
  <c r="B1554" i="2"/>
  <c r="C1554" i="2"/>
  <c r="D1554" i="2"/>
  <c r="E1554" i="2"/>
  <c r="F1554" i="2"/>
  <c r="H1554" i="2"/>
  <c r="I1554" i="2"/>
  <c r="G1554" i="2" s="1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W1554" i="2"/>
  <c r="X1554" i="2"/>
  <c r="Y1554" i="2"/>
  <c r="Z1554" i="2"/>
  <c r="AA1554" i="2" s="1"/>
  <c r="AB1554" i="2"/>
  <c r="AC1554" i="2"/>
  <c r="AD1554" i="2"/>
  <c r="AF1554" i="2" s="1"/>
  <c r="A1555" i="2"/>
  <c r="B1555" i="2"/>
  <c r="C1555" i="2"/>
  <c r="D1555" i="2"/>
  <c r="E1555" i="2"/>
  <c r="F1555" i="2"/>
  <c r="H1555" i="2"/>
  <c r="I1555" i="2"/>
  <c r="G1555" i="2" s="1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W1555" i="2"/>
  <c r="Y1555" i="2" s="1"/>
  <c r="X1555" i="2"/>
  <c r="Z1555" i="2"/>
  <c r="AB1555" i="2"/>
  <c r="AC1555" i="2"/>
  <c r="AD1555" i="2"/>
  <c r="AF1555" i="2"/>
  <c r="A1556" i="2"/>
  <c r="B1556" i="2"/>
  <c r="C1556" i="2"/>
  <c r="D1556" i="2"/>
  <c r="E1556" i="2"/>
  <c r="F1556" i="2"/>
  <c r="H1556" i="2"/>
  <c r="I1556" i="2"/>
  <c r="G1556" i="2" s="1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W1556" i="2"/>
  <c r="X1556" i="2"/>
  <c r="Y1556" i="2"/>
  <c r="Z1556" i="2"/>
  <c r="AA1556" i="2" s="1"/>
  <c r="AB1556" i="2"/>
  <c r="AC1556" i="2"/>
  <c r="AD1556" i="2"/>
  <c r="AF1556" i="2" s="1"/>
  <c r="A1557" i="2"/>
  <c r="B1557" i="2"/>
  <c r="C1557" i="2"/>
  <c r="D1557" i="2"/>
  <c r="E1557" i="2"/>
  <c r="F1557" i="2"/>
  <c r="H1557" i="2"/>
  <c r="I1557" i="2"/>
  <c r="G1557" i="2" s="1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W1557" i="2"/>
  <c r="Y1557" i="2" s="1"/>
  <c r="X1557" i="2"/>
  <c r="Z1557" i="2"/>
  <c r="AB1557" i="2"/>
  <c r="AC1557" i="2"/>
  <c r="AD1557" i="2"/>
  <c r="AF1557" i="2"/>
  <c r="A1558" i="2"/>
  <c r="B1558" i="2"/>
  <c r="C1558" i="2"/>
  <c r="D1558" i="2"/>
  <c r="E1558" i="2"/>
  <c r="F1558" i="2"/>
  <c r="H1558" i="2"/>
  <c r="I1558" i="2"/>
  <c r="G1558" i="2" s="1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W1558" i="2"/>
  <c r="X1558" i="2"/>
  <c r="Y1558" i="2"/>
  <c r="Z1558" i="2"/>
  <c r="AA1558" i="2" s="1"/>
  <c r="AB1558" i="2"/>
  <c r="AC1558" i="2"/>
  <c r="AD1558" i="2"/>
  <c r="AF1558" i="2" s="1"/>
  <c r="A1559" i="2"/>
  <c r="B1559" i="2"/>
  <c r="C1559" i="2"/>
  <c r="D1559" i="2"/>
  <c r="E1559" i="2"/>
  <c r="F1559" i="2"/>
  <c r="H1559" i="2"/>
  <c r="I1559" i="2"/>
  <c r="G1559" i="2" s="1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W1559" i="2"/>
  <c r="Y1559" i="2" s="1"/>
  <c r="X1559" i="2"/>
  <c r="Z1559" i="2"/>
  <c r="AB1559" i="2"/>
  <c r="AC1559" i="2"/>
  <c r="AD1559" i="2"/>
  <c r="AF1559" i="2"/>
  <c r="A1560" i="2"/>
  <c r="B1560" i="2"/>
  <c r="C1560" i="2"/>
  <c r="D1560" i="2"/>
  <c r="E1560" i="2"/>
  <c r="F1560" i="2"/>
  <c r="H1560" i="2"/>
  <c r="I1560" i="2"/>
  <c r="G1560" i="2" s="1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W1560" i="2"/>
  <c r="X1560" i="2"/>
  <c r="Y1560" i="2"/>
  <c r="Z1560" i="2"/>
  <c r="AA1560" i="2" s="1"/>
  <c r="AB1560" i="2"/>
  <c r="AC1560" i="2"/>
  <c r="AD1560" i="2"/>
  <c r="AF1560" i="2" s="1"/>
  <c r="A1561" i="2"/>
  <c r="B1561" i="2"/>
  <c r="C1561" i="2"/>
  <c r="D1561" i="2"/>
  <c r="E1561" i="2"/>
  <c r="F1561" i="2"/>
  <c r="H1561" i="2"/>
  <c r="I1561" i="2"/>
  <c r="G1561" i="2" s="1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W1561" i="2"/>
  <c r="Y1561" i="2" s="1"/>
  <c r="X1561" i="2"/>
  <c r="Z1561" i="2"/>
  <c r="AB1561" i="2"/>
  <c r="AC1561" i="2"/>
  <c r="AD1561" i="2"/>
  <c r="AF1561" i="2"/>
  <c r="A1562" i="2"/>
  <c r="B1562" i="2"/>
  <c r="C1562" i="2"/>
  <c r="D1562" i="2"/>
  <c r="E1562" i="2"/>
  <c r="F1562" i="2"/>
  <c r="H1562" i="2"/>
  <c r="I1562" i="2"/>
  <c r="G1562" i="2" s="1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W1562" i="2"/>
  <c r="X1562" i="2"/>
  <c r="Y1562" i="2"/>
  <c r="Z1562" i="2"/>
  <c r="AA1562" i="2" s="1"/>
  <c r="AB1562" i="2"/>
  <c r="AC1562" i="2"/>
  <c r="AD1562" i="2"/>
  <c r="AF1562" i="2" s="1"/>
  <c r="A1563" i="2"/>
  <c r="B1563" i="2"/>
  <c r="C1563" i="2"/>
  <c r="D1563" i="2"/>
  <c r="E1563" i="2"/>
  <c r="F1563" i="2"/>
  <c r="H1563" i="2"/>
  <c r="I1563" i="2"/>
  <c r="G1563" i="2" s="1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W1563" i="2"/>
  <c r="Y1563" i="2" s="1"/>
  <c r="X1563" i="2"/>
  <c r="Z1563" i="2"/>
  <c r="AB1563" i="2"/>
  <c r="AC1563" i="2"/>
  <c r="AD1563" i="2"/>
  <c r="AF1563" i="2"/>
  <c r="A1564" i="2"/>
  <c r="B1564" i="2"/>
  <c r="C1564" i="2"/>
  <c r="D1564" i="2"/>
  <c r="E1564" i="2"/>
  <c r="F1564" i="2"/>
  <c r="H1564" i="2"/>
  <c r="I1564" i="2"/>
  <c r="G1564" i="2" s="1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W1564" i="2"/>
  <c r="X1564" i="2"/>
  <c r="Y1564" i="2"/>
  <c r="Z1564" i="2"/>
  <c r="AA1564" i="2" s="1"/>
  <c r="AB1564" i="2"/>
  <c r="AC1564" i="2"/>
  <c r="AD1564" i="2"/>
  <c r="AF1564" i="2" s="1"/>
  <c r="A1565" i="2"/>
  <c r="B1565" i="2"/>
  <c r="C1565" i="2"/>
  <c r="D1565" i="2"/>
  <c r="E1565" i="2"/>
  <c r="F1565" i="2"/>
  <c r="H1565" i="2"/>
  <c r="I1565" i="2"/>
  <c r="G1565" i="2" s="1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W1565" i="2"/>
  <c r="Y1565" i="2" s="1"/>
  <c r="X1565" i="2"/>
  <c r="Z1565" i="2"/>
  <c r="AB1565" i="2"/>
  <c r="AC1565" i="2"/>
  <c r="AD1565" i="2"/>
  <c r="AF1565" i="2"/>
  <c r="A1566" i="2"/>
  <c r="B1566" i="2"/>
  <c r="C1566" i="2"/>
  <c r="D1566" i="2"/>
  <c r="E1566" i="2"/>
  <c r="F1566" i="2"/>
  <c r="H1566" i="2"/>
  <c r="I1566" i="2"/>
  <c r="G1566" i="2" s="1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W1566" i="2"/>
  <c r="X1566" i="2"/>
  <c r="Y1566" i="2"/>
  <c r="Z1566" i="2"/>
  <c r="AA1566" i="2" s="1"/>
  <c r="AB1566" i="2"/>
  <c r="AC1566" i="2"/>
  <c r="AD1566" i="2"/>
  <c r="AF1566" i="2" s="1"/>
  <c r="A1567" i="2"/>
  <c r="B1567" i="2"/>
  <c r="C1567" i="2"/>
  <c r="D1567" i="2"/>
  <c r="E1567" i="2"/>
  <c r="F1567" i="2"/>
  <c r="H1567" i="2"/>
  <c r="I1567" i="2"/>
  <c r="G1567" i="2" s="1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W1567" i="2"/>
  <c r="Y1567" i="2" s="1"/>
  <c r="X1567" i="2"/>
  <c r="Z1567" i="2"/>
  <c r="AB1567" i="2"/>
  <c r="AC1567" i="2"/>
  <c r="AD1567" i="2"/>
  <c r="AF1567" i="2"/>
  <c r="A1568" i="2"/>
  <c r="B1568" i="2"/>
  <c r="C1568" i="2"/>
  <c r="D1568" i="2"/>
  <c r="E1568" i="2"/>
  <c r="F1568" i="2"/>
  <c r="H1568" i="2"/>
  <c r="I1568" i="2"/>
  <c r="G1568" i="2" s="1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W1568" i="2"/>
  <c r="X1568" i="2"/>
  <c r="Y1568" i="2"/>
  <c r="Z1568" i="2"/>
  <c r="AA1568" i="2" s="1"/>
  <c r="AB1568" i="2"/>
  <c r="AC1568" i="2"/>
  <c r="AD1568" i="2"/>
  <c r="AF1568" i="2" s="1"/>
  <c r="A1569" i="2"/>
  <c r="B1569" i="2"/>
  <c r="C1569" i="2"/>
  <c r="D1569" i="2"/>
  <c r="E1569" i="2"/>
  <c r="F1569" i="2"/>
  <c r="H1569" i="2"/>
  <c r="I1569" i="2"/>
  <c r="G1569" i="2" s="1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W1569" i="2"/>
  <c r="Y1569" i="2" s="1"/>
  <c r="X1569" i="2"/>
  <c r="Z1569" i="2"/>
  <c r="AB1569" i="2"/>
  <c r="AC1569" i="2"/>
  <c r="AD1569" i="2"/>
  <c r="AF1569" i="2"/>
  <c r="A1570" i="2"/>
  <c r="B1570" i="2"/>
  <c r="C1570" i="2"/>
  <c r="D1570" i="2"/>
  <c r="E1570" i="2"/>
  <c r="F1570" i="2"/>
  <c r="H1570" i="2"/>
  <c r="I1570" i="2"/>
  <c r="G1570" i="2" s="1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W1570" i="2"/>
  <c r="X1570" i="2"/>
  <c r="Y1570" i="2"/>
  <c r="Z1570" i="2"/>
  <c r="AA1570" i="2" s="1"/>
  <c r="AB1570" i="2"/>
  <c r="AC1570" i="2"/>
  <c r="AD1570" i="2"/>
  <c r="AF1570" i="2" s="1"/>
  <c r="A1571" i="2"/>
  <c r="B1571" i="2"/>
  <c r="C1571" i="2"/>
  <c r="D1571" i="2"/>
  <c r="E1571" i="2"/>
  <c r="F1571" i="2"/>
  <c r="H1571" i="2"/>
  <c r="I1571" i="2"/>
  <c r="G1571" i="2" s="1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W1571" i="2"/>
  <c r="Y1571" i="2" s="1"/>
  <c r="X1571" i="2"/>
  <c r="Z1571" i="2"/>
  <c r="AB1571" i="2"/>
  <c r="AC1571" i="2"/>
  <c r="AD1571" i="2"/>
  <c r="AF1571" i="2"/>
  <c r="A1572" i="2"/>
  <c r="B1572" i="2"/>
  <c r="C1572" i="2"/>
  <c r="D1572" i="2"/>
  <c r="E1572" i="2"/>
  <c r="F1572" i="2"/>
  <c r="H1572" i="2"/>
  <c r="I1572" i="2"/>
  <c r="G1572" i="2" s="1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W1572" i="2"/>
  <c r="X1572" i="2"/>
  <c r="Y1572" i="2"/>
  <c r="Z1572" i="2"/>
  <c r="AA1572" i="2" s="1"/>
  <c r="AB1572" i="2"/>
  <c r="AC1572" i="2"/>
  <c r="AD1572" i="2"/>
  <c r="AF1572" i="2" s="1"/>
  <c r="A1573" i="2"/>
  <c r="B1573" i="2"/>
  <c r="C1573" i="2"/>
  <c r="D1573" i="2"/>
  <c r="E1573" i="2"/>
  <c r="F1573" i="2"/>
  <c r="H1573" i="2"/>
  <c r="I1573" i="2"/>
  <c r="G1573" i="2" s="1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W1573" i="2"/>
  <c r="Y1573" i="2" s="1"/>
  <c r="X1573" i="2"/>
  <c r="Z1573" i="2"/>
  <c r="AB1573" i="2"/>
  <c r="AC1573" i="2"/>
  <c r="AD1573" i="2"/>
  <c r="AF1573" i="2"/>
  <c r="A1574" i="2"/>
  <c r="B1574" i="2"/>
  <c r="C1574" i="2"/>
  <c r="D1574" i="2"/>
  <c r="E1574" i="2"/>
  <c r="F1574" i="2"/>
  <c r="H1574" i="2"/>
  <c r="I1574" i="2"/>
  <c r="G1574" i="2" s="1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W1574" i="2"/>
  <c r="X1574" i="2"/>
  <c r="Y1574" i="2"/>
  <c r="Z1574" i="2"/>
  <c r="AA1574" i="2" s="1"/>
  <c r="AB1574" i="2"/>
  <c r="AC1574" i="2"/>
  <c r="AD1574" i="2"/>
  <c r="AF1574" i="2" s="1"/>
  <c r="A1575" i="2"/>
  <c r="B1575" i="2"/>
  <c r="C1575" i="2"/>
  <c r="D1575" i="2"/>
  <c r="E1575" i="2"/>
  <c r="F1575" i="2"/>
  <c r="H1575" i="2"/>
  <c r="I1575" i="2"/>
  <c r="G1575" i="2" s="1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W1575" i="2"/>
  <c r="Y1575" i="2" s="1"/>
  <c r="X1575" i="2"/>
  <c r="Z1575" i="2"/>
  <c r="AB1575" i="2"/>
  <c r="AC1575" i="2"/>
  <c r="AD1575" i="2"/>
  <c r="AF1575" i="2"/>
  <c r="A1576" i="2"/>
  <c r="B1576" i="2"/>
  <c r="C1576" i="2"/>
  <c r="D1576" i="2"/>
  <c r="E1576" i="2"/>
  <c r="F1576" i="2"/>
  <c r="H1576" i="2"/>
  <c r="I1576" i="2"/>
  <c r="G1576" i="2" s="1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 s="1"/>
  <c r="AB1576" i="2"/>
  <c r="AC1576" i="2"/>
  <c r="AD1576" i="2"/>
  <c r="AF1576" i="2" s="1"/>
  <c r="Z29" i="6" l="1"/>
  <c r="Z25" i="6"/>
  <c r="AA23" i="6"/>
  <c r="Z22" i="6"/>
  <c r="Z21" i="6"/>
  <c r="AA19" i="6"/>
  <c r="Z18" i="6"/>
  <c r="Z17" i="6"/>
  <c r="AA15" i="6"/>
  <c r="Z14" i="6"/>
  <c r="Z13" i="6"/>
  <c r="AA11" i="6"/>
  <c r="Z10" i="6"/>
  <c r="Z9" i="6"/>
  <c r="H35" i="6"/>
  <c r="X34" i="6"/>
  <c r="H34" i="6"/>
  <c r="H31" i="6"/>
  <c r="H30" i="6"/>
  <c r="Z26" i="6"/>
  <c r="AA26" i="6" s="1"/>
  <c r="Y22" i="6"/>
  <c r="AA22" i="6" s="1"/>
  <c r="Y18" i="6"/>
  <c r="Y14" i="6"/>
  <c r="Y10" i="6"/>
  <c r="AA10" i="6" s="1"/>
  <c r="Y26" i="6"/>
  <c r="Y4" i="6"/>
  <c r="Y29" i="6"/>
  <c r="AA29" i="6" s="1"/>
  <c r="Z28" i="6"/>
  <c r="Y25" i="6"/>
  <c r="Z24" i="6"/>
  <c r="Y21" i="6"/>
  <c r="AA21" i="6" s="1"/>
  <c r="Z20" i="6"/>
  <c r="Y17" i="6"/>
  <c r="AA17" i="6" s="1"/>
  <c r="Z16" i="6"/>
  <c r="Y13" i="6"/>
  <c r="AA13" i="6" s="1"/>
  <c r="Z12" i="6"/>
  <c r="Y9" i="6"/>
  <c r="AA9" i="6" s="1"/>
  <c r="Y8" i="6"/>
  <c r="Y7" i="6"/>
  <c r="AA7" i="6" s="1"/>
  <c r="Y6" i="6"/>
  <c r="Y5" i="6"/>
  <c r="X37" i="6"/>
  <c r="H37" i="6"/>
  <c r="H33" i="6"/>
  <c r="AA25" i="6"/>
  <c r="Y28" i="6"/>
  <c r="AA27" i="6"/>
  <c r="Y24" i="6"/>
  <c r="Y20" i="6"/>
  <c r="Y16" i="6"/>
  <c r="Y12" i="6"/>
  <c r="X8" i="6"/>
  <c r="AA8" i="6" s="1"/>
  <c r="X7" i="6"/>
  <c r="X6" i="6"/>
  <c r="X5" i="6"/>
  <c r="X36" i="6"/>
  <c r="X32" i="6"/>
  <c r="AA18" i="6"/>
  <c r="AA14" i="6"/>
  <c r="AA6" i="6"/>
  <c r="X35" i="6"/>
  <c r="X31" i="6"/>
  <c r="Z37" i="6"/>
  <c r="AA37" i="6" s="1"/>
  <c r="Z36" i="6"/>
  <c r="AA36" i="6" s="1"/>
  <c r="Z35" i="6"/>
  <c r="Z34" i="6"/>
  <c r="Z33" i="6"/>
  <c r="AA33" i="6" s="1"/>
  <c r="Z32" i="6"/>
  <c r="AA32" i="6" s="1"/>
  <c r="Z31" i="6"/>
  <c r="Z30" i="6"/>
  <c r="AA30" i="6" s="1"/>
  <c r="H25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X4" i="6"/>
  <c r="AA4" i="6" s="1"/>
  <c r="H4" i="6"/>
  <c r="H29" i="6"/>
  <c r="H27" i="6"/>
  <c r="H24" i="6"/>
  <c r="G28" i="6"/>
  <c r="G26" i="6"/>
  <c r="X1583" i="2"/>
  <c r="H1583" i="2"/>
  <c r="X1581" i="2"/>
  <c r="H1581" i="2"/>
  <c r="X1579" i="2"/>
  <c r="AA1579" i="2" s="1"/>
  <c r="H1579" i="2"/>
  <c r="X1577" i="2"/>
  <c r="H1577" i="2"/>
  <c r="AA1575" i="2"/>
  <c r="AA1571" i="2"/>
  <c r="AA1567" i="2"/>
  <c r="AA1565" i="2"/>
  <c r="AA1563" i="2"/>
  <c r="AA1561" i="2"/>
  <c r="AA1559" i="2"/>
  <c r="AA1557" i="2"/>
  <c r="AA1555" i="2"/>
  <c r="AA1553" i="2"/>
  <c r="AA1551" i="2"/>
  <c r="Z1584" i="2"/>
  <c r="Z1582" i="2"/>
  <c r="AA1582" i="2" s="1"/>
  <c r="Z1580" i="2"/>
  <c r="AA1580" i="2" s="1"/>
  <c r="Z1578" i="2"/>
  <c r="AA1573" i="2"/>
  <c r="AA1569" i="2"/>
  <c r="X1584" i="2"/>
  <c r="X1582" i="2"/>
  <c r="X1580" i="2"/>
  <c r="X1578" i="2"/>
  <c r="AA1583" i="2"/>
  <c r="AA1581" i="2"/>
  <c r="AA1577" i="2"/>
  <c r="A1549" i="2"/>
  <c r="B1549" i="2"/>
  <c r="C1549" i="2"/>
  <c r="D1549" i="2"/>
  <c r="E1549" i="2"/>
  <c r="F1549" i="2"/>
  <c r="I1549" i="2"/>
  <c r="G1549" i="2" s="1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W1549" i="2"/>
  <c r="Y1549" i="2" s="1"/>
  <c r="X1549" i="2"/>
  <c r="AB1549" i="2"/>
  <c r="AC1549" i="2"/>
  <c r="AD1549" i="2"/>
  <c r="AF1549" i="2"/>
  <c r="D63" i="8"/>
  <c r="E63" i="8"/>
  <c r="F63" i="8"/>
  <c r="G63" i="8"/>
  <c r="H63" i="8"/>
  <c r="I63" i="8"/>
  <c r="J63" i="8"/>
  <c r="C63" i="8"/>
  <c r="AA34" i="6" l="1"/>
  <c r="AA5" i="6"/>
  <c r="AA31" i="6"/>
  <c r="AA24" i="6"/>
  <c r="AA35" i="6"/>
  <c r="AA12" i="6"/>
  <c r="AA20" i="6"/>
  <c r="AA28" i="6"/>
  <c r="AA16" i="6"/>
  <c r="AA1584" i="2"/>
  <c r="AA1578" i="2"/>
  <c r="H1549" i="2"/>
  <c r="Z1549" i="2"/>
  <c r="AA1549" i="2" s="1"/>
  <c r="H1" i="5"/>
  <c r="S4" i="5" s="1"/>
  <c r="U2" i="9"/>
  <c r="L4" i="9" s="1"/>
  <c r="B3" i="9"/>
  <c r="D3" i="9" s="1"/>
  <c r="E3" i="9"/>
  <c r="F3" i="9" s="1"/>
  <c r="I3" i="9"/>
  <c r="J3" i="9"/>
  <c r="K3" i="9"/>
  <c r="P3" i="9"/>
  <c r="B4" i="9"/>
  <c r="D4" i="9"/>
  <c r="E4" i="9"/>
  <c r="F4" i="9" s="1"/>
  <c r="I4" i="9"/>
  <c r="J4" i="9"/>
  <c r="K4" i="9" s="1"/>
  <c r="P4" i="9"/>
  <c r="B5" i="9"/>
  <c r="D5" i="9" s="1"/>
  <c r="I5" i="9"/>
  <c r="J5" i="9"/>
  <c r="K5" i="9" s="1"/>
  <c r="P5" i="9"/>
  <c r="B6" i="9"/>
  <c r="D6" i="9" s="1"/>
  <c r="I6" i="9"/>
  <c r="J6" i="9"/>
  <c r="K6" i="9" s="1"/>
  <c r="P6" i="9"/>
  <c r="B7" i="9"/>
  <c r="D7" i="9" s="1"/>
  <c r="E7" i="9"/>
  <c r="F7" i="9" s="1"/>
  <c r="I7" i="9"/>
  <c r="J7" i="9"/>
  <c r="K7" i="9"/>
  <c r="P7" i="9"/>
  <c r="B8" i="9"/>
  <c r="D8" i="9"/>
  <c r="E8" i="9"/>
  <c r="F8" i="9" s="1"/>
  <c r="I8" i="9"/>
  <c r="J8" i="9"/>
  <c r="K8" i="9" s="1"/>
  <c r="P8" i="9"/>
  <c r="B9" i="9"/>
  <c r="D9" i="9" s="1"/>
  <c r="I9" i="9"/>
  <c r="J9" i="9"/>
  <c r="K9" i="9" s="1"/>
  <c r="P9" i="9"/>
  <c r="B10" i="9"/>
  <c r="D10" i="9" s="1"/>
  <c r="I10" i="9"/>
  <c r="J10" i="9"/>
  <c r="K10" i="9" s="1"/>
  <c r="P10" i="9"/>
  <c r="C11" i="9"/>
  <c r="G11" i="9"/>
  <c r="H11" i="9"/>
  <c r="J11" i="9" s="1"/>
  <c r="K11" i="9" s="1"/>
  <c r="A2" i="8"/>
  <c r="A3" i="8"/>
  <c r="A4" i="8"/>
  <c r="A5" i="8"/>
  <c r="A6" i="8"/>
  <c r="C6" i="8"/>
  <c r="D6" i="8"/>
  <c r="G6" i="8"/>
  <c r="H6" i="8"/>
  <c r="A7" i="8"/>
  <c r="A8" i="8"/>
  <c r="A9" i="8"/>
  <c r="A10" i="8"/>
  <c r="A11" i="8"/>
  <c r="A12" i="8"/>
  <c r="A13" i="8"/>
  <c r="I13" i="8"/>
  <c r="J13" i="8"/>
  <c r="A14" i="8"/>
  <c r="A15" i="8"/>
  <c r="A16" i="8"/>
  <c r="A17" i="8"/>
  <c r="A18" i="8"/>
  <c r="A19" i="8"/>
  <c r="A20" i="8"/>
  <c r="G20" i="8"/>
  <c r="H20" i="8"/>
  <c r="A21" i="8"/>
  <c r="A22" i="8"/>
  <c r="A23" i="8"/>
  <c r="A24" i="8"/>
  <c r="A25" i="8"/>
  <c r="A26" i="8"/>
  <c r="A27" i="8"/>
  <c r="I27" i="8"/>
  <c r="J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I11" i="9" l="1"/>
  <c r="S6" i="5"/>
  <c r="S5" i="5"/>
  <c r="S7" i="5"/>
  <c r="L10" i="9"/>
  <c r="L3" i="9"/>
  <c r="L6" i="9"/>
  <c r="L11" i="9"/>
  <c r="L7" i="9"/>
  <c r="D11" i="9"/>
  <c r="E10" i="9"/>
  <c r="F10" i="9" s="1"/>
  <c r="L9" i="9"/>
  <c r="E6" i="9"/>
  <c r="F6" i="9" s="1"/>
  <c r="L5" i="9"/>
  <c r="B11" i="9"/>
  <c r="E11" i="9" s="1"/>
  <c r="F11" i="9" s="1"/>
  <c r="E9" i="9"/>
  <c r="F9" i="9" s="1"/>
  <c r="L8" i="9"/>
  <c r="E5" i="9"/>
  <c r="F5" i="9" s="1"/>
  <c r="T8" i="5" l="1"/>
  <c r="O8" i="5"/>
  <c r="Q8" i="5" s="1"/>
  <c r="R8" i="5" s="1"/>
  <c r="N8" i="5"/>
  <c r="J8" i="5"/>
  <c r="L8" i="5" s="1"/>
  <c r="M8" i="5" s="1"/>
  <c r="I8" i="5"/>
  <c r="AE3" i="6" l="1"/>
  <c r="AE4" i="6" s="1"/>
  <c r="AE5" i="6" s="1"/>
  <c r="AE6" i="6" s="1"/>
  <c r="AE7" i="6" s="1"/>
  <c r="AE8" i="6" s="1"/>
  <c r="AE9" i="6" s="1"/>
  <c r="AE10" i="6" s="1"/>
  <c r="AE11" i="6" s="1"/>
  <c r="AE12" i="6" s="1"/>
  <c r="AE13" i="6" s="1"/>
  <c r="AE14" i="6" s="1"/>
  <c r="AE15" i="6" s="1"/>
  <c r="AE16" i="6" s="1"/>
  <c r="AE17" i="6" s="1"/>
  <c r="AE18" i="6" s="1"/>
  <c r="AE19" i="6" s="1"/>
  <c r="AE20" i="6" s="1"/>
  <c r="AE21" i="6" s="1"/>
  <c r="AE22" i="6" s="1"/>
  <c r="AE23" i="6" s="1"/>
  <c r="AE24" i="6" s="1"/>
  <c r="AE25" i="6" s="1"/>
  <c r="AE26" i="6" s="1"/>
  <c r="AE27" i="6" s="1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3" i="6"/>
  <c r="B3" i="6"/>
  <c r="C3" i="6"/>
  <c r="D3" i="6"/>
  <c r="E3" i="6"/>
  <c r="F3" i="6"/>
  <c r="I3" i="6"/>
  <c r="G3" i="6" s="1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Z3" i="6" s="1"/>
  <c r="AB3" i="6"/>
  <c r="AC3" i="6"/>
  <c r="AD3" i="6"/>
  <c r="AF3" i="6" s="1"/>
  <c r="X3" i="6" l="1"/>
  <c r="H3" i="6"/>
  <c r="Y3" i="6"/>
  <c r="AA3" i="6" l="1"/>
  <c r="A1543" i="2"/>
  <c r="B1543" i="2"/>
  <c r="C1543" i="2"/>
  <c r="D1543" i="2"/>
  <c r="E1543" i="2"/>
  <c r="F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W1543" i="2"/>
  <c r="Y1543" i="2" s="1"/>
  <c r="AB1543" i="2"/>
  <c r="AC1543" i="2"/>
  <c r="AD1543" i="2"/>
  <c r="AF1543" i="2" s="1"/>
  <c r="A1544" i="2"/>
  <c r="B1544" i="2"/>
  <c r="C1544" i="2"/>
  <c r="D1544" i="2"/>
  <c r="E1544" i="2"/>
  <c r="F1544" i="2"/>
  <c r="H1544" i="2"/>
  <c r="I1544" i="2"/>
  <c r="G1544" i="2" s="1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W1544" i="2"/>
  <c r="Y1544" i="2" s="1"/>
  <c r="AB1544" i="2"/>
  <c r="AC1544" i="2"/>
  <c r="AD1544" i="2"/>
  <c r="AF1544" i="2" s="1"/>
  <c r="A1545" i="2"/>
  <c r="B1545" i="2"/>
  <c r="C1545" i="2"/>
  <c r="D1545" i="2"/>
  <c r="E1545" i="2"/>
  <c r="F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W1545" i="2"/>
  <c r="AB1545" i="2"/>
  <c r="AC1545" i="2"/>
  <c r="AD1545" i="2"/>
  <c r="AF1545" i="2" s="1"/>
  <c r="A1546" i="2"/>
  <c r="B1546" i="2"/>
  <c r="C1546" i="2"/>
  <c r="D1546" i="2"/>
  <c r="E1546" i="2"/>
  <c r="F1546" i="2"/>
  <c r="I1546" i="2"/>
  <c r="G1546" i="2" s="1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W1546" i="2"/>
  <c r="Y1546" i="2" s="1"/>
  <c r="X1546" i="2"/>
  <c r="AB1546" i="2"/>
  <c r="AC1546" i="2"/>
  <c r="AD1546" i="2"/>
  <c r="AF1546" i="2" s="1"/>
  <c r="A1547" i="2"/>
  <c r="B1547" i="2"/>
  <c r="C1547" i="2"/>
  <c r="D1547" i="2"/>
  <c r="E1547" i="2"/>
  <c r="F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W1547" i="2"/>
  <c r="Y1547" i="2" s="1"/>
  <c r="AB1547" i="2"/>
  <c r="AC1547" i="2"/>
  <c r="AD1547" i="2"/>
  <c r="AF1547" i="2" s="1"/>
  <c r="A1548" i="2"/>
  <c r="B1548" i="2"/>
  <c r="C1548" i="2"/>
  <c r="D1548" i="2"/>
  <c r="E1548" i="2"/>
  <c r="F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W1548" i="2"/>
  <c r="Y1548" i="2" s="1"/>
  <c r="AB1548" i="2"/>
  <c r="AC1548" i="2"/>
  <c r="AD1548" i="2"/>
  <c r="AF1548" i="2" s="1"/>
  <c r="A1529" i="2"/>
  <c r="B1529" i="2"/>
  <c r="C1529" i="2"/>
  <c r="D1529" i="2"/>
  <c r="E1529" i="2"/>
  <c r="F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W1529" i="2"/>
  <c r="AB1529" i="2"/>
  <c r="AC1529" i="2"/>
  <c r="AD1529" i="2"/>
  <c r="AF1529" i="2" s="1"/>
  <c r="A1530" i="2"/>
  <c r="B1530" i="2"/>
  <c r="C1530" i="2"/>
  <c r="D1530" i="2"/>
  <c r="E1530" i="2"/>
  <c r="F1530" i="2"/>
  <c r="I1530" i="2"/>
  <c r="G1530" i="2" s="1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AB1530" i="2"/>
  <c r="AC1530" i="2"/>
  <c r="AD1530" i="2"/>
  <c r="AF1530" i="2" s="1"/>
  <c r="A1531" i="2"/>
  <c r="B1531" i="2"/>
  <c r="C1531" i="2"/>
  <c r="D1531" i="2"/>
  <c r="E1531" i="2"/>
  <c r="F1531" i="2"/>
  <c r="I1531" i="2"/>
  <c r="H1531" i="2" s="1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W1531" i="2"/>
  <c r="AB1531" i="2"/>
  <c r="AC1531" i="2"/>
  <c r="AD1531" i="2"/>
  <c r="AF1531" i="2" s="1"/>
  <c r="A1532" i="2"/>
  <c r="B1532" i="2"/>
  <c r="C1532" i="2"/>
  <c r="D1532" i="2"/>
  <c r="E1532" i="2"/>
  <c r="F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W1532" i="2"/>
  <c r="Y1532" i="2" s="1"/>
  <c r="AB1532" i="2"/>
  <c r="AC1532" i="2"/>
  <c r="AD1532" i="2"/>
  <c r="AF1532" i="2" s="1"/>
  <c r="A1533" i="2"/>
  <c r="B1533" i="2"/>
  <c r="C1533" i="2"/>
  <c r="D1533" i="2"/>
  <c r="E1533" i="2"/>
  <c r="F1533" i="2"/>
  <c r="I1533" i="2"/>
  <c r="H1533" i="2" s="1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W1533" i="2"/>
  <c r="AB1533" i="2"/>
  <c r="AC1533" i="2"/>
  <c r="AD1533" i="2"/>
  <c r="AF1533" i="2" s="1"/>
  <c r="A1534" i="2"/>
  <c r="B1534" i="2"/>
  <c r="C1534" i="2"/>
  <c r="D1534" i="2"/>
  <c r="E1534" i="2"/>
  <c r="F1534" i="2"/>
  <c r="I1534" i="2"/>
  <c r="G1534" i="2" s="1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W1534" i="2"/>
  <c r="Y1534" i="2" s="1"/>
  <c r="AB1534" i="2"/>
  <c r="AC1534" i="2"/>
  <c r="AD1534" i="2"/>
  <c r="AF1534" i="2" s="1"/>
  <c r="A1535" i="2"/>
  <c r="B1535" i="2"/>
  <c r="C1535" i="2"/>
  <c r="D1535" i="2"/>
  <c r="E1535" i="2"/>
  <c r="F1535" i="2"/>
  <c r="I1535" i="2"/>
  <c r="H1535" i="2" s="1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W1535" i="2"/>
  <c r="Y1535" i="2" s="1"/>
  <c r="AB1535" i="2"/>
  <c r="AC1535" i="2"/>
  <c r="AD1535" i="2"/>
  <c r="AF1535" i="2" s="1"/>
  <c r="A1536" i="2"/>
  <c r="B1536" i="2"/>
  <c r="C1536" i="2"/>
  <c r="D1536" i="2"/>
  <c r="E1536" i="2"/>
  <c r="F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W1536" i="2"/>
  <c r="AB1536" i="2"/>
  <c r="AC1536" i="2"/>
  <c r="AD1536" i="2"/>
  <c r="AF1536" i="2" s="1"/>
  <c r="A1537" i="2"/>
  <c r="B1537" i="2"/>
  <c r="C1537" i="2"/>
  <c r="D1537" i="2"/>
  <c r="E1537" i="2"/>
  <c r="F1537" i="2"/>
  <c r="I1537" i="2"/>
  <c r="H1537" i="2" s="1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W1537" i="2"/>
  <c r="AB1537" i="2"/>
  <c r="AC1537" i="2"/>
  <c r="AD1537" i="2"/>
  <c r="AF1537" i="2" s="1"/>
  <c r="A1538" i="2"/>
  <c r="B1538" i="2"/>
  <c r="C1538" i="2"/>
  <c r="D1538" i="2"/>
  <c r="E1538" i="2"/>
  <c r="F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W1538" i="2"/>
  <c r="Y1538" i="2" s="1"/>
  <c r="X1538" i="2"/>
  <c r="AB1538" i="2"/>
  <c r="AC1538" i="2"/>
  <c r="AD1538" i="2"/>
  <c r="AF1538" i="2"/>
  <c r="A1539" i="2"/>
  <c r="B1539" i="2"/>
  <c r="C1539" i="2"/>
  <c r="D1539" i="2"/>
  <c r="E1539" i="2"/>
  <c r="F1539" i="2"/>
  <c r="I1539" i="2"/>
  <c r="G1539" i="2" s="1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W1539" i="2"/>
  <c r="Y1539" i="2" s="1"/>
  <c r="AB1539" i="2"/>
  <c r="AC1539" i="2"/>
  <c r="AD1539" i="2"/>
  <c r="AF1539" i="2" s="1"/>
  <c r="A1540" i="2"/>
  <c r="B1540" i="2"/>
  <c r="C1540" i="2"/>
  <c r="D1540" i="2"/>
  <c r="E1540" i="2"/>
  <c r="F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W1540" i="2"/>
  <c r="AB1540" i="2"/>
  <c r="AC1540" i="2"/>
  <c r="AD1540" i="2"/>
  <c r="AF1540" i="2" s="1"/>
  <c r="A1541" i="2"/>
  <c r="B1541" i="2"/>
  <c r="C1541" i="2"/>
  <c r="D1541" i="2"/>
  <c r="E1541" i="2"/>
  <c r="F1541" i="2"/>
  <c r="I1541" i="2"/>
  <c r="H1541" i="2" s="1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W1541" i="2"/>
  <c r="AB1541" i="2"/>
  <c r="AC1541" i="2"/>
  <c r="AD1541" i="2"/>
  <c r="AF1541" i="2" s="1"/>
  <c r="A1542" i="2"/>
  <c r="B1542" i="2"/>
  <c r="C1542" i="2"/>
  <c r="D1542" i="2"/>
  <c r="E1542" i="2"/>
  <c r="F1542" i="2"/>
  <c r="I1542" i="2"/>
  <c r="G1542" i="2" s="1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W1542" i="2"/>
  <c r="Y1542" i="2" s="1"/>
  <c r="AB1542" i="2"/>
  <c r="AC1542" i="2"/>
  <c r="AD1542" i="2"/>
  <c r="AF1542" i="2" s="1"/>
  <c r="A1510" i="2"/>
  <c r="B1510" i="2"/>
  <c r="C1510" i="2"/>
  <c r="D1510" i="2"/>
  <c r="E1510" i="2"/>
  <c r="F1510" i="2"/>
  <c r="I1510" i="2"/>
  <c r="G1510" i="2" s="1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W1510" i="2"/>
  <c r="Y1510" i="2" s="1"/>
  <c r="AB1510" i="2"/>
  <c r="AC1510" i="2"/>
  <c r="AD1510" i="2"/>
  <c r="AF1510" i="2" s="1"/>
  <c r="A1511" i="2"/>
  <c r="B1511" i="2"/>
  <c r="C1511" i="2"/>
  <c r="D1511" i="2"/>
  <c r="E1511" i="2"/>
  <c r="F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W1511" i="2"/>
  <c r="Y1511" i="2" s="1"/>
  <c r="AB1511" i="2"/>
  <c r="AC1511" i="2"/>
  <c r="AD1511" i="2"/>
  <c r="AF1511" i="2" s="1"/>
  <c r="A1512" i="2"/>
  <c r="B1512" i="2"/>
  <c r="C1512" i="2"/>
  <c r="D1512" i="2"/>
  <c r="E1512" i="2"/>
  <c r="F1512" i="2"/>
  <c r="I1512" i="2"/>
  <c r="G1512" i="2" s="1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Y1512" i="2" s="1"/>
  <c r="AB1512" i="2"/>
  <c r="AC1512" i="2"/>
  <c r="AD1512" i="2"/>
  <c r="AF1512" i="2" s="1"/>
  <c r="A1513" i="2"/>
  <c r="B1513" i="2"/>
  <c r="C1513" i="2"/>
  <c r="D1513" i="2"/>
  <c r="E1513" i="2"/>
  <c r="F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W1513" i="2"/>
  <c r="AB1513" i="2"/>
  <c r="AC1513" i="2"/>
  <c r="AD1513" i="2"/>
  <c r="AF1513" i="2" s="1"/>
  <c r="A1514" i="2"/>
  <c r="B1514" i="2"/>
  <c r="C1514" i="2"/>
  <c r="D1514" i="2"/>
  <c r="E1514" i="2"/>
  <c r="F1514" i="2"/>
  <c r="I1514" i="2"/>
  <c r="G1514" i="2" s="1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W1514" i="2"/>
  <c r="Y1514" i="2" s="1"/>
  <c r="AB1514" i="2"/>
  <c r="AC1514" i="2"/>
  <c r="AD1514" i="2"/>
  <c r="AF1514" i="2" s="1"/>
  <c r="A1515" i="2"/>
  <c r="B1515" i="2"/>
  <c r="C1515" i="2"/>
  <c r="D1515" i="2"/>
  <c r="E1515" i="2"/>
  <c r="F1515" i="2"/>
  <c r="I1515" i="2"/>
  <c r="H1515" i="2" s="1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W1515" i="2"/>
  <c r="AB1515" i="2"/>
  <c r="AC1515" i="2"/>
  <c r="AD1515" i="2"/>
  <c r="AF1515" i="2" s="1"/>
  <c r="A1516" i="2"/>
  <c r="B1516" i="2"/>
  <c r="C1516" i="2"/>
  <c r="D1516" i="2"/>
  <c r="E1516" i="2"/>
  <c r="F1516" i="2"/>
  <c r="I1516" i="2"/>
  <c r="G1516" i="2" s="1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W1516" i="2"/>
  <c r="Y1516" i="2" s="1"/>
  <c r="AB1516" i="2"/>
  <c r="AC1516" i="2"/>
  <c r="AD1516" i="2"/>
  <c r="AF1516" i="2" s="1"/>
  <c r="A1517" i="2"/>
  <c r="B1517" i="2"/>
  <c r="C1517" i="2"/>
  <c r="D1517" i="2"/>
  <c r="E1517" i="2"/>
  <c r="F1517" i="2"/>
  <c r="I1517" i="2"/>
  <c r="H1517" i="2" s="1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W1517" i="2"/>
  <c r="AB1517" i="2"/>
  <c r="AC1517" i="2"/>
  <c r="AD1517" i="2"/>
  <c r="AF1517" i="2" s="1"/>
  <c r="A1518" i="2"/>
  <c r="B1518" i="2"/>
  <c r="C1518" i="2"/>
  <c r="D1518" i="2"/>
  <c r="E1518" i="2"/>
  <c r="F1518" i="2"/>
  <c r="I1518" i="2"/>
  <c r="G1518" i="2" s="1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W1518" i="2"/>
  <c r="Y1518" i="2" s="1"/>
  <c r="AB1518" i="2"/>
  <c r="AC1518" i="2"/>
  <c r="AD1518" i="2"/>
  <c r="AF1518" i="2" s="1"/>
  <c r="A1519" i="2"/>
  <c r="B1519" i="2"/>
  <c r="C1519" i="2"/>
  <c r="D1519" i="2"/>
  <c r="E1519" i="2"/>
  <c r="F1519" i="2"/>
  <c r="I1519" i="2"/>
  <c r="H1519" i="2" s="1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W1519" i="2"/>
  <c r="Y1519" i="2" s="1"/>
  <c r="AB1519" i="2"/>
  <c r="AC1519" i="2"/>
  <c r="AD1519" i="2"/>
  <c r="AF1519" i="2" s="1"/>
  <c r="A1520" i="2"/>
  <c r="B1520" i="2"/>
  <c r="C1520" i="2"/>
  <c r="D1520" i="2"/>
  <c r="E1520" i="2"/>
  <c r="F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W1520" i="2"/>
  <c r="AB1520" i="2"/>
  <c r="AC1520" i="2"/>
  <c r="AD1520" i="2"/>
  <c r="AF1520" i="2" s="1"/>
  <c r="A1521" i="2"/>
  <c r="B1521" i="2"/>
  <c r="C1521" i="2"/>
  <c r="D1521" i="2"/>
  <c r="E1521" i="2"/>
  <c r="F1521" i="2"/>
  <c r="I1521" i="2"/>
  <c r="H1521" i="2" s="1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AB1521" i="2"/>
  <c r="AC1521" i="2"/>
  <c r="AD1521" i="2"/>
  <c r="AF1521" i="2" s="1"/>
  <c r="A1522" i="2"/>
  <c r="B1522" i="2"/>
  <c r="C1522" i="2"/>
  <c r="D1522" i="2"/>
  <c r="E1522" i="2"/>
  <c r="F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Y1522" i="2" s="1"/>
  <c r="X1522" i="2"/>
  <c r="AB1522" i="2"/>
  <c r="AC1522" i="2"/>
  <c r="AD1522" i="2"/>
  <c r="AF1522" i="2"/>
  <c r="A1523" i="2"/>
  <c r="B1523" i="2"/>
  <c r="C1523" i="2"/>
  <c r="D1523" i="2"/>
  <c r="E1523" i="2"/>
  <c r="F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AB1523" i="2"/>
  <c r="AC1523" i="2"/>
  <c r="AD1523" i="2"/>
  <c r="AF1523" i="2" s="1"/>
  <c r="A1524" i="2"/>
  <c r="B1524" i="2"/>
  <c r="C1524" i="2"/>
  <c r="D1524" i="2"/>
  <c r="E1524" i="2"/>
  <c r="F1524" i="2"/>
  <c r="G1524" i="2"/>
  <c r="I1524" i="2"/>
  <c r="H1524" i="2" s="1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AB1524" i="2"/>
  <c r="AC1524" i="2"/>
  <c r="AD1524" i="2"/>
  <c r="AF1524" i="2" s="1"/>
  <c r="A1525" i="2"/>
  <c r="B1525" i="2"/>
  <c r="C1525" i="2"/>
  <c r="D1525" i="2"/>
  <c r="E1525" i="2"/>
  <c r="F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W1525" i="2"/>
  <c r="AB1525" i="2"/>
  <c r="AC1525" i="2"/>
  <c r="AD1525" i="2"/>
  <c r="AF1525" i="2" s="1"/>
  <c r="A1526" i="2"/>
  <c r="B1526" i="2"/>
  <c r="C1526" i="2"/>
  <c r="D1526" i="2"/>
  <c r="E1526" i="2"/>
  <c r="F1526" i="2"/>
  <c r="I1526" i="2"/>
  <c r="G1526" i="2" s="1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Y1526" i="2" s="1"/>
  <c r="X1526" i="2"/>
  <c r="AB1526" i="2"/>
  <c r="AC1526" i="2"/>
  <c r="AD1526" i="2"/>
  <c r="AF1526" i="2"/>
  <c r="A1527" i="2"/>
  <c r="B1527" i="2"/>
  <c r="C1527" i="2"/>
  <c r="D1527" i="2"/>
  <c r="E1527" i="2"/>
  <c r="F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AB1527" i="2"/>
  <c r="AC1527" i="2"/>
  <c r="AD1527" i="2"/>
  <c r="AF1527" i="2" s="1"/>
  <c r="A1528" i="2"/>
  <c r="B1528" i="2"/>
  <c r="C1528" i="2"/>
  <c r="D1528" i="2"/>
  <c r="E1528" i="2"/>
  <c r="F1528" i="2"/>
  <c r="I1528" i="2"/>
  <c r="G1528" i="2" s="1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W1528" i="2"/>
  <c r="Y1528" i="2" s="1"/>
  <c r="X1528" i="2"/>
  <c r="AB1528" i="2"/>
  <c r="AC1528" i="2"/>
  <c r="AD1528" i="2"/>
  <c r="AF1528" i="2" s="1"/>
  <c r="A1500" i="2"/>
  <c r="B1500" i="2"/>
  <c r="C1500" i="2"/>
  <c r="D1500" i="2"/>
  <c r="E1500" i="2"/>
  <c r="F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W1500" i="2"/>
  <c r="AB1500" i="2"/>
  <c r="AC1500" i="2"/>
  <c r="AD1500" i="2"/>
  <c r="AF1500" i="2" s="1"/>
  <c r="A1501" i="2"/>
  <c r="B1501" i="2"/>
  <c r="C1501" i="2"/>
  <c r="D1501" i="2"/>
  <c r="E1501" i="2"/>
  <c r="F1501" i="2"/>
  <c r="I1501" i="2"/>
  <c r="G1501" i="2" s="1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W1501" i="2"/>
  <c r="AB1501" i="2"/>
  <c r="AC1501" i="2"/>
  <c r="AD1501" i="2"/>
  <c r="AF1501" i="2" s="1"/>
  <c r="A1502" i="2"/>
  <c r="B1502" i="2"/>
  <c r="C1502" i="2"/>
  <c r="D1502" i="2"/>
  <c r="E1502" i="2"/>
  <c r="F1502" i="2"/>
  <c r="I1502" i="2"/>
  <c r="H1502" i="2" s="1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AB1502" i="2"/>
  <c r="AC1502" i="2"/>
  <c r="AD1502" i="2"/>
  <c r="AF1502" i="2" s="1"/>
  <c r="A1503" i="2"/>
  <c r="B1503" i="2"/>
  <c r="C1503" i="2"/>
  <c r="D1503" i="2"/>
  <c r="E1503" i="2"/>
  <c r="F1503" i="2"/>
  <c r="I1503" i="2"/>
  <c r="G1503" i="2" s="1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W1503" i="2"/>
  <c r="Y1503" i="2" s="1"/>
  <c r="AB1503" i="2"/>
  <c r="AC1503" i="2"/>
  <c r="AD1503" i="2"/>
  <c r="AF1503" i="2" s="1"/>
  <c r="A1504" i="2"/>
  <c r="B1504" i="2"/>
  <c r="C1504" i="2"/>
  <c r="D1504" i="2"/>
  <c r="E1504" i="2"/>
  <c r="F1504" i="2"/>
  <c r="I1504" i="2"/>
  <c r="H1504" i="2" s="1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W1504" i="2"/>
  <c r="AB1504" i="2"/>
  <c r="AC1504" i="2"/>
  <c r="AD1504" i="2"/>
  <c r="AF1504" i="2" s="1"/>
  <c r="A1505" i="2"/>
  <c r="B1505" i="2"/>
  <c r="C1505" i="2"/>
  <c r="D1505" i="2"/>
  <c r="E1505" i="2"/>
  <c r="F1505" i="2"/>
  <c r="I1505" i="2"/>
  <c r="G1505" i="2" s="1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W1505" i="2"/>
  <c r="Y1505" i="2" s="1"/>
  <c r="AB1505" i="2"/>
  <c r="AC1505" i="2"/>
  <c r="AD1505" i="2"/>
  <c r="AF1505" i="2" s="1"/>
  <c r="A1506" i="2"/>
  <c r="B1506" i="2"/>
  <c r="C1506" i="2"/>
  <c r="D1506" i="2"/>
  <c r="E1506" i="2"/>
  <c r="F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W1506" i="2"/>
  <c r="Y1506" i="2" s="1"/>
  <c r="AB1506" i="2"/>
  <c r="AC1506" i="2"/>
  <c r="AD1506" i="2"/>
  <c r="AF1506" i="2" s="1"/>
  <c r="A1507" i="2"/>
  <c r="B1507" i="2"/>
  <c r="C1507" i="2"/>
  <c r="D1507" i="2"/>
  <c r="E1507" i="2"/>
  <c r="F1507" i="2"/>
  <c r="I1507" i="2"/>
  <c r="G1507" i="2" s="1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W1507" i="2"/>
  <c r="AB1507" i="2"/>
  <c r="AC1507" i="2"/>
  <c r="AD1507" i="2"/>
  <c r="AF1507" i="2" s="1"/>
  <c r="A1508" i="2"/>
  <c r="B1508" i="2"/>
  <c r="C1508" i="2"/>
  <c r="D1508" i="2"/>
  <c r="E1508" i="2"/>
  <c r="F1508" i="2"/>
  <c r="G1508" i="2"/>
  <c r="I1508" i="2"/>
  <c r="H1508" i="2" s="1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W1508" i="2"/>
  <c r="AB1508" i="2"/>
  <c r="AC1508" i="2"/>
  <c r="AD1508" i="2"/>
  <c r="AF1508" i="2" s="1"/>
  <c r="A1509" i="2"/>
  <c r="B1509" i="2"/>
  <c r="C1509" i="2"/>
  <c r="D1509" i="2"/>
  <c r="E1509" i="2"/>
  <c r="F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W1509" i="2"/>
  <c r="Y1509" i="2" s="1"/>
  <c r="AB1509" i="2"/>
  <c r="AC1509" i="2"/>
  <c r="AD1509" i="2"/>
  <c r="AF1509" i="2" s="1"/>
  <c r="AE3" i="2"/>
  <c r="AE4" i="2" s="1"/>
  <c r="AE5" i="2" s="1"/>
  <c r="AE6" i="2" s="1"/>
  <c r="AE7" i="2" s="1"/>
  <c r="AE8" i="2" s="1"/>
  <c r="AE9" i="2" s="1"/>
  <c r="AE10" i="2" s="1"/>
  <c r="AE11" i="2" s="1"/>
  <c r="AE12" i="2" s="1"/>
  <c r="AE13" i="2" s="1"/>
  <c r="AE14" i="2" s="1"/>
  <c r="AE15" i="2" s="1"/>
  <c r="AE16" i="2" s="1"/>
  <c r="AE17" i="2" s="1"/>
  <c r="AE18" i="2" s="1"/>
  <c r="AE19" i="2" s="1"/>
  <c r="AE20" i="2" s="1"/>
  <c r="AE21" i="2" s="1"/>
  <c r="AE22" i="2" s="1"/>
  <c r="AE23" i="2" s="1"/>
  <c r="AE24" i="2" s="1"/>
  <c r="AE25" i="2" s="1"/>
  <c r="AE26" i="2" s="1"/>
  <c r="AE27" i="2" s="1"/>
  <c r="AE28" i="2" s="1"/>
  <c r="AE29" i="2" s="1"/>
  <c r="AE30" i="2" s="1"/>
  <c r="AE31" i="2" s="1"/>
  <c r="AE32" i="2" s="1"/>
  <c r="AE33" i="2" s="1"/>
  <c r="AE34" i="2" s="1"/>
  <c r="AE35" i="2" s="1"/>
  <c r="AE36" i="2" s="1"/>
  <c r="AE37" i="2" s="1"/>
  <c r="AE38" i="2" s="1"/>
  <c r="AE39" i="2" s="1"/>
  <c r="AE40" i="2" s="1"/>
  <c r="AE41" i="2" s="1"/>
  <c r="AE42" i="2" s="1"/>
  <c r="AE43" i="2" s="1"/>
  <c r="AE44" i="2" s="1"/>
  <c r="AE45" i="2" s="1"/>
  <c r="AE46" i="2" s="1"/>
  <c r="AE47" i="2" s="1"/>
  <c r="AE48" i="2" s="1"/>
  <c r="AE49" i="2" s="1"/>
  <c r="AE50" i="2" s="1"/>
  <c r="AE51" i="2" s="1"/>
  <c r="AE52" i="2" s="1"/>
  <c r="AE53" i="2" s="1"/>
  <c r="AE54" i="2" s="1"/>
  <c r="AE55" i="2" s="1"/>
  <c r="AE56" i="2" s="1"/>
  <c r="AE57" i="2" s="1"/>
  <c r="AE58" i="2" s="1"/>
  <c r="AE59" i="2" s="1"/>
  <c r="AE60" i="2" s="1"/>
  <c r="AE61" i="2" s="1"/>
  <c r="AE62" i="2" s="1"/>
  <c r="AE63" i="2" s="1"/>
  <c r="AE64" i="2" s="1"/>
  <c r="AE65" i="2" s="1"/>
  <c r="AE66" i="2" s="1"/>
  <c r="AE67" i="2" s="1"/>
  <c r="AE68" i="2" s="1"/>
  <c r="AE69" i="2" s="1"/>
  <c r="AE70" i="2" s="1"/>
  <c r="AE71" i="2" s="1"/>
  <c r="AE72" i="2" s="1"/>
  <c r="AE73" i="2" s="1"/>
  <c r="AE74" i="2" s="1"/>
  <c r="AE75" i="2" s="1"/>
  <c r="AE76" i="2" s="1"/>
  <c r="AE77" i="2" s="1"/>
  <c r="AE78" i="2" s="1"/>
  <c r="AE79" i="2" s="1"/>
  <c r="AE80" i="2" s="1"/>
  <c r="AE81" i="2" s="1"/>
  <c r="AE82" i="2" s="1"/>
  <c r="AE83" i="2" s="1"/>
  <c r="AE84" i="2" s="1"/>
  <c r="AE85" i="2" s="1"/>
  <c r="AE86" i="2" s="1"/>
  <c r="AE87" i="2" s="1"/>
  <c r="AE88" i="2" s="1"/>
  <c r="AE89" i="2" s="1"/>
  <c r="AE90" i="2" s="1"/>
  <c r="AE91" i="2" s="1"/>
  <c r="AE92" i="2" s="1"/>
  <c r="AE93" i="2" s="1"/>
  <c r="AE94" i="2" s="1"/>
  <c r="AE95" i="2" s="1"/>
  <c r="AE96" i="2" s="1"/>
  <c r="AE97" i="2" s="1"/>
  <c r="AE98" i="2" s="1"/>
  <c r="AE99" i="2" s="1"/>
  <c r="AE100" i="2" s="1"/>
  <c r="AE101" i="2" s="1"/>
  <c r="AE102" i="2" s="1"/>
  <c r="AE103" i="2" s="1"/>
  <c r="AE104" i="2" s="1"/>
  <c r="AE105" i="2" s="1"/>
  <c r="AE106" i="2" s="1"/>
  <c r="AE107" i="2" s="1"/>
  <c r="AE108" i="2" s="1"/>
  <c r="AE109" i="2" s="1"/>
  <c r="AE110" i="2" s="1"/>
  <c r="AE111" i="2" s="1"/>
  <c r="AE112" i="2" s="1"/>
  <c r="AE113" i="2" s="1"/>
  <c r="AE114" i="2" s="1"/>
  <c r="AE115" i="2" s="1"/>
  <c r="AE116" i="2" s="1"/>
  <c r="AE117" i="2" s="1"/>
  <c r="AE118" i="2" s="1"/>
  <c r="AE119" i="2" s="1"/>
  <c r="AE120" i="2" s="1"/>
  <c r="AE121" i="2" s="1"/>
  <c r="AE122" i="2" s="1"/>
  <c r="AE123" i="2" s="1"/>
  <c r="AE124" i="2" s="1"/>
  <c r="AE125" i="2" s="1"/>
  <c r="AE126" i="2" s="1"/>
  <c r="AE127" i="2" s="1"/>
  <c r="AE128" i="2" s="1"/>
  <c r="AE129" i="2" s="1"/>
  <c r="AE130" i="2" s="1"/>
  <c r="AE131" i="2" s="1"/>
  <c r="AE132" i="2" s="1"/>
  <c r="AE133" i="2" s="1"/>
  <c r="AE134" i="2" s="1"/>
  <c r="AE135" i="2" s="1"/>
  <c r="AE136" i="2" s="1"/>
  <c r="AE137" i="2" s="1"/>
  <c r="AE138" i="2" s="1"/>
  <c r="AE139" i="2" s="1"/>
  <c r="AE140" i="2" s="1"/>
  <c r="AE141" i="2" s="1"/>
  <c r="AE142" i="2" s="1"/>
  <c r="AE143" i="2" s="1"/>
  <c r="AE144" i="2" s="1"/>
  <c r="AE145" i="2" s="1"/>
  <c r="AE146" i="2" s="1"/>
  <c r="AE147" i="2" s="1"/>
  <c r="AE148" i="2" s="1"/>
  <c r="AE149" i="2" s="1"/>
  <c r="AE150" i="2" s="1"/>
  <c r="AE151" i="2" s="1"/>
  <c r="AE152" i="2" s="1"/>
  <c r="AE153" i="2" s="1"/>
  <c r="AE154" i="2" s="1"/>
  <c r="AE155" i="2" s="1"/>
  <c r="AE156" i="2" s="1"/>
  <c r="AE157" i="2" s="1"/>
  <c r="AE158" i="2" s="1"/>
  <c r="AE159" i="2" s="1"/>
  <c r="AE160" i="2" s="1"/>
  <c r="AE161" i="2" s="1"/>
  <c r="AE162" i="2" s="1"/>
  <c r="AE163" i="2" s="1"/>
  <c r="AE164" i="2" s="1"/>
  <c r="AE165" i="2" s="1"/>
  <c r="AE166" i="2" s="1"/>
  <c r="AE167" i="2" s="1"/>
  <c r="AE168" i="2" s="1"/>
  <c r="AE169" i="2" s="1"/>
  <c r="AE170" i="2" s="1"/>
  <c r="AE171" i="2" s="1"/>
  <c r="AE172" i="2" s="1"/>
  <c r="AE173" i="2" s="1"/>
  <c r="AE174" i="2" s="1"/>
  <c r="AE175" i="2" s="1"/>
  <c r="AE176" i="2" s="1"/>
  <c r="AE177" i="2" s="1"/>
  <c r="AE178" i="2" s="1"/>
  <c r="AE179" i="2" s="1"/>
  <c r="AE180" i="2" s="1"/>
  <c r="AE181" i="2" s="1"/>
  <c r="AE182" i="2" s="1"/>
  <c r="AE183" i="2" s="1"/>
  <c r="AE184" i="2" s="1"/>
  <c r="AE185" i="2" s="1"/>
  <c r="AE186" i="2" s="1"/>
  <c r="AE187" i="2" s="1"/>
  <c r="AE188" i="2" s="1"/>
  <c r="AE189" i="2" s="1"/>
  <c r="AE190" i="2" s="1"/>
  <c r="AE191" i="2" s="1"/>
  <c r="AE192" i="2" s="1"/>
  <c r="AE193" i="2" s="1"/>
  <c r="AE194" i="2" s="1"/>
  <c r="AE195" i="2" s="1"/>
  <c r="AE196" i="2" s="1"/>
  <c r="AE197" i="2" s="1"/>
  <c r="AE198" i="2" s="1"/>
  <c r="AE199" i="2" s="1"/>
  <c r="AE200" i="2" s="1"/>
  <c r="AE201" i="2" s="1"/>
  <c r="AE202" i="2" s="1"/>
  <c r="AE203" i="2" s="1"/>
  <c r="AE204" i="2" s="1"/>
  <c r="AE205" i="2" s="1"/>
  <c r="AE206" i="2" s="1"/>
  <c r="AE207" i="2" s="1"/>
  <c r="AE208" i="2" s="1"/>
  <c r="AE209" i="2" s="1"/>
  <c r="AE210" i="2" s="1"/>
  <c r="AE211" i="2" s="1"/>
  <c r="AE212" i="2" s="1"/>
  <c r="AE213" i="2" s="1"/>
  <c r="AE214" i="2" s="1"/>
  <c r="AE215" i="2" s="1"/>
  <c r="AE216" i="2" s="1"/>
  <c r="AE217" i="2" s="1"/>
  <c r="AE218" i="2" s="1"/>
  <c r="AE219" i="2" s="1"/>
  <c r="AE220" i="2" s="1"/>
  <c r="AE221" i="2" s="1"/>
  <c r="AE222" i="2" s="1"/>
  <c r="AE223" i="2" s="1"/>
  <c r="AE224" i="2" s="1"/>
  <c r="AE225" i="2" s="1"/>
  <c r="AE226" i="2" s="1"/>
  <c r="AE227" i="2" s="1"/>
  <c r="AE228" i="2" s="1"/>
  <c r="AE229" i="2" s="1"/>
  <c r="AE230" i="2" s="1"/>
  <c r="AE231" i="2" s="1"/>
  <c r="AE232" i="2" s="1"/>
  <c r="AE233" i="2" s="1"/>
  <c r="AE234" i="2" s="1"/>
  <c r="AE235" i="2" s="1"/>
  <c r="AE236" i="2" s="1"/>
  <c r="AE237" i="2" s="1"/>
  <c r="AE238" i="2" s="1"/>
  <c r="AE239" i="2" s="1"/>
  <c r="AE240" i="2" s="1"/>
  <c r="AE241" i="2" s="1"/>
  <c r="AE242" i="2" s="1"/>
  <c r="AE243" i="2" s="1"/>
  <c r="AE244" i="2" s="1"/>
  <c r="AE245" i="2" s="1"/>
  <c r="AE246" i="2" s="1"/>
  <c r="AE247" i="2" s="1"/>
  <c r="AE248" i="2" s="1"/>
  <c r="AE249" i="2" s="1"/>
  <c r="AE250" i="2" s="1"/>
  <c r="AE251" i="2" s="1"/>
  <c r="AE252" i="2" s="1"/>
  <c r="AE253" i="2" s="1"/>
  <c r="AE254" i="2" s="1"/>
  <c r="AE255" i="2" s="1"/>
  <c r="AE256" i="2" s="1"/>
  <c r="AE257" i="2" s="1"/>
  <c r="AE258" i="2" s="1"/>
  <c r="AE259" i="2" s="1"/>
  <c r="AE260" i="2" s="1"/>
  <c r="AE261" i="2" s="1"/>
  <c r="AE262" i="2" s="1"/>
  <c r="AE263" i="2" s="1"/>
  <c r="AE264" i="2" s="1"/>
  <c r="AE265" i="2" s="1"/>
  <c r="AE266" i="2" s="1"/>
  <c r="AE267" i="2" s="1"/>
  <c r="AE268" i="2" s="1"/>
  <c r="AE269" i="2" s="1"/>
  <c r="AE270" i="2" s="1"/>
  <c r="AE271" i="2" s="1"/>
  <c r="AE272" i="2" s="1"/>
  <c r="AE273" i="2" s="1"/>
  <c r="AE274" i="2" s="1"/>
  <c r="AE275" i="2" s="1"/>
  <c r="AE276" i="2" s="1"/>
  <c r="AE277" i="2" s="1"/>
  <c r="AE278" i="2" s="1"/>
  <c r="AE279" i="2" s="1"/>
  <c r="AE280" i="2" s="1"/>
  <c r="AE281" i="2" s="1"/>
  <c r="AE282" i="2" s="1"/>
  <c r="AE283" i="2" s="1"/>
  <c r="AE284" i="2" s="1"/>
  <c r="AE285" i="2" s="1"/>
  <c r="AE286" i="2" s="1"/>
  <c r="AE287" i="2" s="1"/>
  <c r="AE288" i="2" s="1"/>
  <c r="AE289" i="2" s="1"/>
  <c r="AE290" i="2" s="1"/>
  <c r="AE291" i="2" s="1"/>
  <c r="AE292" i="2" s="1"/>
  <c r="AE293" i="2" s="1"/>
  <c r="AE294" i="2" s="1"/>
  <c r="AE295" i="2" s="1"/>
  <c r="AE296" i="2" s="1"/>
  <c r="AE297" i="2" s="1"/>
  <c r="AE298" i="2" s="1"/>
  <c r="AE299" i="2" s="1"/>
  <c r="AE300" i="2" s="1"/>
  <c r="AE301" i="2" s="1"/>
  <c r="AE302" i="2" s="1"/>
  <c r="AE303" i="2" s="1"/>
  <c r="AE304" i="2" s="1"/>
  <c r="AE305" i="2" s="1"/>
  <c r="AE306" i="2" s="1"/>
  <c r="AE307" i="2" s="1"/>
  <c r="AE308" i="2" s="1"/>
  <c r="AE309" i="2" s="1"/>
  <c r="AE310" i="2" s="1"/>
  <c r="AE311" i="2" s="1"/>
  <c r="AE312" i="2" s="1"/>
  <c r="AE313" i="2" s="1"/>
  <c r="AE314" i="2" s="1"/>
  <c r="AE315" i="2" s="1"/>
  <c r="AE316" i="2" s="1"/>
  <c r="AE317" i="2" s="1"/>
  <c r="AE318" i="2" s="1"/>
  <c r="AE319" i="2" s="1"/>
  <c r="AE320" i="2" s="1"/>
  <c r="AE321" i="2" s="1"/>
  <c r="AE322" i="2" s="1"/>
  <c r="AE323" i="2" s="1"/>
  <c r="AE324" i="2" s="1"/>
  <c r="AE325" i="2" s="1"/>
  <c r="AE326" i="2" s="1"/>
  <c r="AE327" i="2" s="1"/>
  <c r="AE328" i="2" s="1"/>
  <c r="AE329" i="2" s="1"/>
  <c r="AE330" i="2" s="1"/>
  <c r="AE331" i="2" s="1"/>
  <c r="AE332" i="2" s="1"/>
  <c r="AE333" i="2" s="1"/>
  <c r="AE334" i="2" s="1"/>
  <c r="AE335" i="2" s="1"/>
  <c r="AE336" i="2" s="1"/>
  <c r="AE337" i="2" s="1"/>
  <c r="AE338" i="2" s="1"/>
  <c r="AE339" i="2" s="1"/>
  <c r="AE340" i="2" s="1"/>
  <c r="AE341" i="2" s="1"/>
  <c r="AE342" i="2" s="1"/>
  <c r="AE343" i="2" s="1"/>
  <c r="AE344" i="2" s="1"/>
  <c r="AE345" i="2" s="1"/>
  <c r="AE346" i="2" s="1"/>
  <c r="AE347" i="2" s="1"/>
  <c r="AE348" i="2" s="1"/>
  <c r="AE349" i="2" s="1"/>
  <c r="AE350" i="2" s="1"/>
  <c r="AE351" i="2" s="1"/>
  <c r="AE352" i="2" s="1"/>
  <c r="AE353" i="2" s="1"/>
  <c r="AE354" i="2" s="1"/>
  <c r="AE355" i="2" s="1"/>
  <c r="AE356" i="2" s="1"/>
  <c r="AE357" i="2" s="1"/>
  <c r="AE358" i="2" s="1"/>
  <c r="AE359" i="2" s="1"/>
  <c r="AE360" i="2" s="1"/>
  <c r="AE361" i="2" s="1"/>
  <c r="AE362" i="2" s="1"/>
  <c r="AE363" i="2" s="1"/>
  <c r="AE364" i="2" s="1"/>
  <c r="AE365" i="2" s="1"/>
  <c r="AE366" i="2" s="1"/>
  <c r="AE367" i="2" s="1"/>
  <c r="AE368" i="2" s="1"/>
  <c r="AE369" i="2" s="1"/>
  <c r="AE370" i="2" s="1"/>
  <c r="AE371" i="2" s="1"/>
  <c r="AE372" i="2" s="1"/>
  <c r="AE373" i="2" s="1"/>
  <c r="AE374" i="2" s="1"/>
  <c r="AE375" i="2" s="1"/>
  <c r="AE376" i="2" s="1"/>
  <c r="AE377" i="2" s="1"/>
  <c r="AE378" i="2" s="1"/>
  <c r="AE379" i="2" s="1"/>
  <c r="AE380" i="2" s="1"/>
  <c r="AE381" i="2" s="1"/>
  <c r="AE382" i="2" s="1"/>
  <c r="AE383" i="2" s="1"/>
  <c r="AE384" i="2" s="1"/>
  <c r="AE385" i="2" s="1"/>
  <c r="AE386" i="2" s="1"/>
  <c r="AE387" i="2" s="1"/>
  <c r="AE388" i="2" s="1"/>
  <c r="AE389" i="2" s="1"/>
  <c r="AE390" i="2" s="1"/>
  <c r="AE391" i="2" s="1"/>
  <c r="AE392" i="2" s="1"/>
  <c r="AE393" i="2" s="1"/>
  <c r="AE394" i="2" s="1"/>
  <c r="AE395" i="2" s="1"/>
  <c r="AE396" i="2" s="1"/>
  <c r="AE397" i="2" s="1"/>
  <c r="AE398" i="2" s="1"/>
  <c r="AE399" i="2" s="1"/>
  <c r="AE400" i="2" s="1"/>
  <c r="AE401" i="2" s="1"/>
  <c r="AE402" i="2" s="1"/>
  <c r="AE403" i="2" s="1"/>
  <c r="AE404" i="2" s="1"/>
  <c r="AE405" i="2" s="1"/>
  <c r="AE406" i="2" s="1"/>
  <c r="AE407" i="2" s="1"/>
  <c r="AE408" i="2" s="1"/>
  <c r="AE409" i="2" s="1"/>
  <c r="AE410" i="2" s="1"/>
  <c r="AE411" i="2" s="1"/>
  <c r="AE412" i="2" s="1"/>
  <c r="AE413" i="2" s="1"/>
  <c r="AE414" i="2" s="1"/>
  <c r="AE415" i="2" s="1"/>
  <c r="AE416" i="2" s="1"/>
  <c r="AE417" i="2" s="1"/>
  <c r="AE418" i="2" s="1"/>
  <c r="AE419" i="2" s="1"/>
  <c r="AE420" i="2" s="1"/>
  <c r="AE421" i="2" s="1"/>
  <c r="AE422" i="2" s="1"/>
  <c r="AE423" i="2" s="1"/>
  <c r="AE424" i="2" s="1"/>
  <c r="AE425" i="2" s="1"/>
  <c r="AE426" i="2" s="1"/>
  <c r="AE427" i="2" s="1"/>
  <c r="AE428" i="2" s="1"/>
  <c r="AE429" i="2" s="1"/>
  <c r="AE430" i="2" s="1"/>
  <c r="AE431" i="2" s="1"/>
  <c r="AE432" i="2" s="1"/>
  <c r="AE433" i="2" s="1"/>
  <c r="AE434" i="2" s="1"/>
  <c r="AE435" i="2" s="1"/>
  <c r="AE436" i="2" s="1"/>
  <c r="AE437" i="2" s="1"/>
  <c r="AE438" i="2" s="1"/>
  <c r="AE439" i="2" s="1"/>
  <c r="AE440" i="2" s="1"/>
  <c r="AE441" i="2" s="1"/>
  <c r="AE442" i="2" s="1"/>
  <c r="AE443" i="2" s="1"/>
  <c r="AE444" i="2" s="1"/>
  <c r="AE445" i="2" s="1"/>
  <c r="AE446" i="2" s="1"/>
  <c r="AE447" i="2" s="1"/>
  <c r="AE448" i="2" s="1"/>
  <c r="AE449" i="2" s="1"/>
  <c r="AE450" i="2" s="1"/>
  <c r="AE451" i="2" s="1"/>
  <c r="AE452" i="2" s="1"/>
  <c r="AE453" i="2" s="1"/>
  <c r="AE454" i="2" s="1"/>
  <c r="AE455" i="2" s="1"/>
  <c r="AE456" i="2" s="1"/>
  <c r="AE457" i="2" s="1"/>
  <c r="AE458" i="2" s="1"/>
  <c r="AE459" i="2" s="1"/>
  <c r="AE460" i="2" s="1"/>
  <c r="AE461" i="2" s="1"/>
  <c r="AE462" i="2" s="1"/>
  <c r="AE463" i="2" s="1"/>
  <c r="AE464" i="2" s="1"/>
  <c r="AE465" i="2" s="1"/>
  <c r="AE466" i="2" s="1"/>
  <c r="AE467" i="2" s="1"/>
  <c r="AE468" i="2" s="1"/>
  <c r="AE469" i="2" s="1"/>
  <c r="AE470" i="2" s="1"/>
  <c r="AE471" i="2" s="1"/>
  <c r="AE472" i="2" s="1"/>
  <c r="AE473" i="2" s="1"/>
  <c r="AE474" i="2" s="1"/>
  <c r="AE475" i="2" s="1"/>
  <c r="AE476" i="2" s="1"/>
  <c r="AE477" i="2" s="1"/>
  <c r="AE478" i="2" s="1"/>
  <c r="AE479" i="2" s="1"/>
  <c r="AE480" i="2" s="1"/>
  <c r="AE481" i="2" s="1"/>
  <c r="AE482" i="2" s="1"/>
  <c r="AE483" i="2" s="1"/>
  <c r="AE484" i="2" s="1"/>
  <c r="AE485" i="2" s="1"/>
  <c r="AE486" i="2" s="1"/>
  <c r="AE487" i="2" s="1"/>
  <c r="AE488" i="2" s="1"/>
  <c r="AE489" i="2" s="1"/>
  <c r="AE490" i="2" s="1"/>
  <c r="AE491" i="2" s="1"/>
  <c r="AE492" i="2" s="1"/>
  <c r="AE493" i="2" s="1"/>
  <c r="AE494" i="2" s="1"/>
  <c r="AE495" i="2" s="1"/>
  <c r="AE496" i="2" s="1"/>
  <c r="AE497" i="2" s="1"/>
  <c r="AE498" i="2" s="1"/>
  <c r="AE499" i="2" s="1"/>
  <c r="AE500" i="2" s="1"/>
  <c r="AE501" i="2" s="1"/>
  <c r="AE502" i="2" s="1"/>
  <c r="AE503" i="2" s="1"/>
  <c r="AE504" i="2" s="1"/>
  <c r="AE505" i="2" s="1"/>
  <c r="AE506" i="2" s="1"/>
  <c r="AE507" i="2" s="1"/>
  <c r="AE508" i="2" s="1"/>
  <c r="AE509" i="2" s="1"/>
  <c r="AE510" i="2" s="1"/>
  <c r="AE511" i="2" s="1"/>
  <c r="AE512" i="2" s="1"/>
  <c r="AE513" i="2" s="1"/>
  <c r="AE514" i="2" s="1"/>
  <c r="AE515" i="2" s="1"/>
  <c r="AE516" i="2" s="1"/>
  <c r="AE517" i="2" s="1"/>
  <c r="AE518" i="2" s="1"/>
  <c r="AE519" i="2" s="1"/>
  <c r="AE520" i="2" s="1"/>
  <c r="AE521" i="2" s="1"/>
  <c r="AE522" i="2" s="1"/>
  <c r="AE523" i="2" s="1"/>
  <c r="AE524" i="2" s="1"/>
  <c r="AE525" i="2" s="1"/>
  <c r="AE526" i="2" s="1"/>
  <c r="AE527" i="2" s="1"/>
  <c r="AE528" i="2" s="1"/>
  <c r="AE529" i="2" s="1"/>
  <c r="AE530" i="2" s="1"/>
  <c r="AE531" i="2" s="1"/>
  <c r="AE532" i="2" s="1"/>
  <c r="AE533" i="2" s="1"/>
  <c r="AE534" i="2" s="1"/>
  <c r="AE535" i="2" s="1"/>
  <c r="AE536" i="2" s="1"/>
  <c r="AE537" i="2" s="1"/>
  <c r="AE538" i="2" s="1"/>
  <c r="AE539" i="2" s="1"/>
  <c r="AE540" i="2" s="1"/>
  <c r="AE541" i="2" s="1"/>
  <c r="AE542" i="2" s="1"/>
  <c r="AE543" i="2" s="1"/>
  <c r="AE544" i="2" s="1"/>
  <c r="AE545" i="2" s="1"/>
  <c r="AE546" i="2" s="1"/>
  <c r="AE547" i="2" s="1"/>
  <c r="AE548" i="2" s="1"/>
  <c r="AE549" i="2" s="1"/>
  <c r="AE550" i="2" s="1"/>
  <c r="AE551" i="2" s="1"/>
  <c r="AE552" i="2" s="1"/>
  <c r="AE553" i="2" s="1"/>
  <c r="AE554" i="2" s="1"/>
  <c r="AE555" i="2" s="1"/>
  <c r="AE556" i="2" s="1"/>
  <c r="AE557" i="2" s="1"/>
  <c r="AE558" i="2" s="1"/>
  <c r="AE559" i="2" s="1"/>
  <c r="AE560" i="2" s="1"/>
  <c r="AE561" i="2" s="1"/>
  <c r="AE562" i="2" s="1"/>
  <c r="AE563" i="2" s="1"/>
  <c r="AE564" i="2" s="1"/>
  <c r="AE565" i="2" s="1"/>
  <c r="AE566" i="2" s="1"/>
  <c r="AE567" i="2" s="1"/>
  <c r="AE568" i="2" s="1"/>
  <c r="AE569" i="2" s="1"/>
  <c r="AE570" i="2" s="1"/>
  <c r="AE571" i="2" s="1"/>
  <c r="AE572" i="2" s="1"/>
  <c r="AE573" i="2" s="1"/>
  <c r="AE574" i="2" s="1"/>
  <c r="AE575" i="2" s="1"/>
  <c r="AE576" i="2" s="1"/>
  <c r="AE577" i="2" s="1"/>
  <c r="AE578" i="2" s="1"/>
  <c r="AE579" i="2" s="1"/>
  <c r="AE580" i="2" s="1"/>
  <c r="AE581" i="2" s="1"/>
  <c r="AE582" i="2" s="1"/>
  <c r="AE583" i="2" s="1"/>
  <c r="AE584" i="2" s="1"/>
  <c r="AE585" i="2" s="1"/>
  <c r="AE586" i="2" s="1"/>
  <c r="AE587" i="2" s="1"/>
  <c r="AE588" i="2" s="1"/>
  <c r="AE589" i="2" s="1"/>
  <c r="AE590" i="2" s="1"/>
  <c r="AE591" i="2" s="1"/>
  <c r="AE592" i="2" s="1"/>
  <c r="AE593" i="2" s="1"/>
  <c r="AE594" i="2" s="1"/>
  <c r="AE595" i="2" s="1"/>
  <c r="AE596" i="2" s="1"/>
  <c r="AE597" i="2" s="1"/>
  <c r="AE598" i="2" s="1"/>
  <c r="AE599" i="2" s="1"/>
  <c r="AE600" i="2" s="1"/>
  <c r="AE601" i="2" s="1"/>
  <c r="AE602" i="2" s="1"/>
  <c r="AE603" i="2" s="1"/>
  <c r="AE604" i="2" s="1"/>
  <c r="AE605" i="2" s="1"/>
  <c r="AE606" i="2" s="1"/>
  <c r="AE607" i="2" s="1"/>
  <c r="AE608" i="2" s="1"/>
  <c r="AE609" i="2" s="1"/>
  <c r="AE610" i="2" s="1"/>
  <c r="AE611" i="2" s="1"/>
  <c r="AE612" i="2" s="1"/>
  <c r="AE613" i="2" s="1"/>
  <c r="AE614" i="2" s="1"/>
  <c r="AE615" i="2" s="1"/>
  <c r="AE616" i="2" s="1"/>
  <c r="AE617" i="2" s="1"/>
  <c r="AE618" i="2" s="1"/>
  <c r="AE619" i="2" s="1"/>
  <c r="AE620" i="2" s="1"/>
  <c r="AE621" i="2" s="1"/>
  <c r="AE622" i="2" s="1"/>
  <c r="AE623" i="2" s="1"/>
  <c r="AE624" i="2" s="1"/>
  <c r="AE625" i="2" s="1"/>
  <c r="AE626" i="2" s="1"/>
  <c r="AE627" i="2" s="1"/>
  <c r="AE628" i="2" s="1"/>
  <c r="AE629" i="2" s="1"/>
  <c r="AE630" i="2" s="1"/>
  <c r="AE631" i="2" s="1"/>
  <c r="AE632" i="2" s="1"/>
  <c r="AE633" i="2" s="1"/>
  <c r="AE634" i="2" s="1"/>
  <c r="AE635" i="2" s="1"/>
  <c r="AE636" i="2" s="1"/>
  <c r="AE637" i="2" s="1"/>
  <c r="AE638" i="2" s="1"/>
  <c r="AE639" i="2" s="1"/>
  <c r="AE640" i="2" s="1"/>
  <c r="AE641" i="2" s="1"/>
  <c r="AE642" i="2" s="1"/>
  <c r="AE643" i="2" s="1"/>
  <c r="AE644" i="2" s="1"/>
  <c r="AE645" i="2" s="1"/>
  <c r="AE646" i="2" s="1"/>
  <c r="AE647" i="2" s="1"/>
  <c r="AE648" i="2" s="1"/>
  <c r="AE649" i="2" s="1"/>
  <c r="AE650" i="2" s="1"/>
  <c r="AE651" i="2" s="1"/>
  <c r="AE652" i="2" s="1"/>
  <c r="AE653" i="2" s="1"/>
  <c r="AE654" i="2" s="1"/>
  <c r="AE655" i="2" s="1"/>
  <c r="AE656" i="2" s="1"/>
  <c r="AE657" i="2" s="1"/>
  <c r="AE658" i="2" s="1"/>
  <c r="AE659" i="2" s="1"/>
  <c r="AE660" i="2" s="1"/>
  <c r="AE661" i="2" s="1"/>
  <c r="AE662" i="2" s="1"/>
  <c r="AE663" i="2" s="1"/>
  <c r="AE664" i="2" s="1"/>
  <c r="AE665" i="2" s="1"/>
  <c r="AE666" i="2" s="1"/>
  <c r="AE667" i="2" s="1"/>
  <c r="AE668" i="2" s="1"/>
  <c r="AE669" i="2" s="1"/>
  <c r="AE670" i="2" s="1"/>
  <c r="AE671" i="2" s="1"/>
  <c r="AE672" i="2" s="1"/>
  <c r="AE673" i="2" s="1"/>
  <c r="AE674" i="2" s="1"/>
  <c r="AE675" i="2" s="1"/>
  <c r="AE676" i="2" s="1"/>
  <c r="AE677" i="2" s="1"/>
  <c r="AE678" i="2" s="1"/>
  <c r="AE679" i="2" s="1"/>
  <c r="AE680" i="2" s="1"/>
  <c r="AE681" i="2" s="1"/>
  <c r="AE682" i="2" s="1"/>
  <c r="AE683" i="2" s="1"/>
  <c r="AE684" i="2" s="1"/>
  <c r="AE685" i="2" s="1"/>
  <c r="AE686" i="2" s="1"/>
  <c r="AE687" i="2" s="1"/>
  <c r="AE688" i="2" s="1"/>
  <c r="AE689" i="2" s="1"/>
  <c r="AE690" i="2" s="1"/>
  <c r="AE691" i="2" s="1"/>
  <c r="AE692" i="2" s="1"/>
  <c r="AE693" i="2" s="1"/>
  <c r="AE694" i="2" s="1"/>
  <c r="AE695" i="2" s="1"/>
  <c r="AE696" i="2" s="1"/>
  <c r="AE697" i="2" s="1"/>
  <c r="AE698" i="2" s="1"/>
  <c r="AE699" i="2" s="1"/>
  <c r="AE700" i="2" s="1"/>
  <c r="AE701" i="2" s="1"/>
  <c r="AE702" i="2" s="1"/>
  <c r="AE703" i="2" s="1"/>
  <c r="AE704" i="2" s="1"/>
  <c r="AE705" i="2" s="1"/>
  <c r="AE706" i="2" s="1"/>
  <c r="AE707" i="2" s="1"/>
  <c r="AE708" i="2" s="1"/>
  <c r="AE709" i="2" s="1"/>
  <c r="AE710" i="2" s="1"/>
  <c r="AE711" i="2" s="1"/>
  <c r="AE712" i="2" s="1"/>
  <c r="AE713" i="2" s="1"/>
  <c r="AE714" i="2" s="1"/>
  <c r="AE715" i="2" s="1"/>
  <c r="AE716" i="2" s="1"/>
  <c r="AE717" i="2" s="1"/>
  <c r="AE718" i="2" s="1"/>
  <c r="AE719" i="2" s="1"/>
  <c r="AE720" i="2" s="1"/>
  <c r="AE721" i="2" s="1"/>
  <c r="AE722" i="2" s="1"/>
  <c r="AE723" i="2" s="1"/>
  <c r="AE724" i="2" s="1"/>
  <c r="AE725" i="2" s="1"/>
  <c r="AE726" i="2" s="1"/>
  <c r="AE727" i="2" s="1"/>
  <c r="AE728" i="2" s="1"/>
  <c r="AE729" i="2" s="1"/>
  <c r="AE730" i="2" s="1"/>
  <c r="AE731" i="2" s="1"/>
  <c r="AE732" i="2" s="1"/>
  <c r="AE733" i="2" s="1"/>
  <c r="AE734" i="2" s="1"/>
  <c r="AE735" i="2" s="1"/>
  <c r="AE736" i="2" s="1"/>
  <c r="AE737" i="2" s="1"/>
  <c r="AE738" i="2" s="1"/>
  <c r="AE739" i="2" s="1"/>
  <c r="AE740" i="2" s="1"/>
  <c r="AE741" i="2" s="1"/>
  <c r="AE742" i="2" s="1"/>
  <c r="AE743" i="2" s="1"/>
  <c r="AE744" i="2" s="1"/>
  <c r="AE745" i="2" s="1"/>
  <c r="AE746" i="2" s="1"/>
  <c r="AE747" i="2" s="1"/>
  <c r="AE748" i="2" s="1"/>
  <c r="AE749" i="2" s="1"/>
  <c r="AE750" i="2" s="1"/>
  <c r="AE751" i="2" s="1"/>
  <c r="AE752" i="2" s="1"/>
  <c r="AE753" i="2" s="1"/>
  <c r="AE754" i="2" s="1"/>
  <c r="AE755" i="2" s="1"/>
  <c r="AE756" i="2" s="1"/>
  <c r="AE757" i="2" s="1"/>
  <c r="AE758" i="2" s="1"/>
  <c r="AE759" i="2" s="1"/>
  <c r="AE760" i="2" s="1"/>
  <c r="AE761" i="2" s="1"/>
  <c r="AE762" i="2" s="1"/>
  <c r="AE763" i="2" s="1"/>
  <c r="AE764" i="2" s="1"/>
  <c r="AE765" i="2" s="1"/>
  <c r="AE766" i="2" s="1"/>
  <c r="AE767" i="2" s="1"/>
  <c r="AE768" i="2" s="1"/>
  <c r="AE769" i="2" s="1"/>
  <c r="AE770" i="2" s="1"/>
  <c r="AE771" i="2" s="1"/>
  <c r="AE772" i="2" s="1"/>
  <c r="AE773" i="2" s="1"/>
  <c r="AE774" i="2" s="1"/>
  <c r="AE775" i="2" s="1"/>
  <c r="AE776" i="2" s="1"/>
  <c r="AE777" i="2" s="1"/>
  <c r="AE778" i="2" s="1"/>
  <c r="AE779" i="2" s="1"/>
  <c r="AE780" i="2" s="1"/>
  <c r="AE781" i="2" s="1"/>
  <c r="AE782" i="2" s="1"/>
  <c r="AE783" i="2" s="1"/>
  <c r="AE784" i="2" s="1"/>
  <c r="AE785" i="2" s="1"/>
  <c r="AE786" i="2" s="1"/>
  <c r="AE787" i="2" s="1"/>
  <c r="AE788" i="2" s="1"/>
  <c r="AE789" i="2" s="1"/>
  <c r="AE790" i="2" s="1"/>
  <c r="AE791" i="2" s="1"/>
  <c r="AE792" i="2" s="1"/>
  <c r="AE793" i="2" s="1"/>
  <c r="AE794" i="2" s="1"/>
  <c r="AE795" i="2" s="1"/>
  <c r="AE796" i="2" s="1"/>
  <c r="AE797" i="2" s="1"/>
  <c r="AE798" i="2" s="1"/>
  <c r="AE799" i="2" s="1"/>
  <c r="AE800" i="2" s="1"/>
  <c r="AE801" i="2" s="1"/>
  <c r="AE802" i="2" s="1"/>
  <c r="AE803" i="2" s="1"/>
  <c r="AE804" i="2" s="1"/>
  <c r="AE805" i="2" s="1"/>
  <c r="AE806" i="2" s="1"/>
  <c r="AE807" i="2" s="1"/>
  <c r="AE808" i="2" s="1"/>
  <c r="AE809" i="2" s="1"/>
  <c r="AE810" i="2" s="1"/>
  <c r="AE811" i="2" s="1"/>
  <c r="AE812" i="2" s="1"/>
  <c r="AE813" i="2" s="1"/>
  <c r="AE814" i="2" s="1"/>
  <c r="AE815" i="2" s="1"/>
  <c r="AE816" i="2" s="1"/>
  <c r="AE817" i="2" s="1"/>
  <c r="AE818" i="2" s="1"/>
  <c r="AE819" i="2" s="1"/>
  <c r="AE820" i="2" s="1"/>
  <c r="AE821" i="2" s="1"/>
  <c r="AE822" i="2" s="1"/>
  <c r="AE823" i="2" s="1"/>
  <c r="AE824" i="2" s="1"/>
  <c r="AE825" i="2" s="1"/>
  <c r="AE826" i="2" s="1"/>
  <c r="AE827" i="2" s="1"/>
  <c r="AE828" i="2" s="1"/>
  <c r="AE829" i="2" s="1"/>
  <c r="AE830" i="2" s="1"/>
  <c r="AE831" i="2" s="1"/>
  <c r="AE832" i="2" s="1"/>
  <c r="AE833" i="2" s="1"/>
  <c r="AE834" i="2" s="1"/>
  <c r="AE835" i="2" s="1"/>
  <c r="AE836" i="2" s="1"/>
  <c r="AE837" i="2" s="1"/>
  <c r="AE838" i="2" s="1"/>
  <c r="AE839" i="2" s="1"/>
  <c r="AE840" i="2" s="1"/>
  <c r="AE841" i="2" s="1"/>
  <c r="AE842" i="2" s="1"/>
  <c r="AE843" i="2" s="1"/>
  <c r="AE844" i="2" s="1"/>
  <c r="AE845" i="2" s="1"/>
  <c r="AE846" i="2" s="1"/>
  <c r="AE847" i="2" s="1"/>
  <c r="AE848" i="2" s="1"/>
  <c r="AE849" i="2" s="1"/>
  <c r="AE850" i="2" s="1"/>
  <c r="AE851" i="2" s="1"/>
  <c r="AE852" i="2" s="1"/>
  <c r="AE853" i="2" s="1"/>
  <c r="AE854" i="2" s="1"/>
  <c r="AE855" i="2" s="1"/>
  <c r="AE856" i="2" s="1"/>
  <c r="AE857" i="2" s="1"/>
  <c r="AE858" i="2" s="1"/>
  <c r="AE859" i="2" s="1"/>
  <c r="AE860" i="2" s="1"/>
  <c r="AE861" i="2" s="1"/>
  <c r="AE862" i="2" s="1"/>
  <c r="AE863" i="2" s="1"/>
  <c r="AE864" i="2" s="1"/>
  <c r="AE865" i="2" s="1"/>
  <c r="AE866" i="2" s="1"/>
  <c r="AE867" i="2" s="1"/>
  <c r="AE868" i="2" s="1"/>
  <c r="AE869" i="2" s="1"/>
  <c r="AE870" i="2" s="1"/>
  <c r="AE871" i="2" s="1"/>
  <c r="AE872" i="2" s="1"/>
  <c r="AE873" i="2" s="1"/>
  <c r="AE874" i="2" s="1"/>
  <c r="AE875" i="2" s="1"/>
  <c r="AE876" i="2" s="1"/>
  <c r="AE877" i="2" s="1"/>
  <c r="AE878" i="2" s="1"/>
  <c r="AE879" i="2" s="1"/>
  <c r="AE880" i="2" s="1"/>
  <c r="AE881" i="2" s="1"/>
  <c r="AE882" i="2" s="1"/>
  <c r="AE883" i="2" s="1"/>
  <c r="AE884" i="2" s="1"/>
  <c r="AE885" i="2" s="1"/>
  <c r="AE886" i="2" s="1"/>
  <c r="AE887" i="2" s="1"/>
  <c r="AE888" i="2" s="1"/>
  <c r="AE889" i="2" s="1"/>
  <c r="AE890" i="2" s="1"/>
  <c r="AE891" i="2" s="1"/>
  <c r="AE892" i="2" s="1"/>
  <c r="AE893" i="2" s="1"/>
  <c r="AE894" i="2" s="1"/>
  <c r="AE895" i="2" s="1"/>
  <c r="AE896" i="2" s="1"/>
  <c r="AE897" i="2" s="1"/>
  <c r="AE898" i="2" s="1"/>
  <c r="AE899" i="2" s="1"/>
  <c r="AE900" i="2" s="1"/>
  <c r="AE901" i="2" s="1"/>
  <c r="AE902" i="2" s="1"/>
  <c r="AE903" i="2" s="1"/>
  <c r="AE904" i="2" s="1"/>
  <c r="AE905" i="2" s="1"/>
  <c r="AE906" i="2" s="1"/>
  <c r="AE907" i="2" s="1"/>
  <c r="AE908" i="2" s="1"/>
  <c r="AE909" i="2" s="1"/>
  <c r="AE910" i="2" s="1"/>
  <c r="AE911" i="2" s="1"/>
  <c r="AE912" i="2" s="1"/>
  <c r="AE913" i="2" s="1"/>
  <c r="AE914" i="2" s="1"/>
  <c r="AE915" i="2" s="1"/>
  <c r="AE916" i="2" s="1"/>
  <c r="AE917" i="2" s="1"/>
  <c r="AE918" i="2" s="1"/>
  <c r="AE919" i="2" s="1"/>
  <c r="AE920" i="2" s="1"/>
  <c r="AE921" i="2" s="1"/>
  <c r="AE922" i="2" s="1"/>
  <c r="AE923" i="2" s="1"/>
  <c r="AE924" i="2" s="1"/>
  <c r="AE925" i="2" s="1"/>
  <c r="AE926" i="2" s="1"/>
  <c r="AE927" i="2" s="1"/>
  <c r="AE928" i="2" s="1"/>
  <c r="AE929" i="2" s="1"/>
  <c r="AE930" i="2" s="1"/>
  <c r="AE931" i="2" s="1"/>
  <c r="AE932" i="2" s="1"/>
  <c r="AE933" i="2" s="1"/>
  <c r="AE934" i="2" s="1"/>
  <c r="AE935" i="2" s="1"/>
  <c r="AE936" i="2" s="1"/>
  <c r="AE937" i="2" s="1"/>
  <c r="AE938" i="2" s="1"/>
  <c r="AE939" i="2" s="1"/>
  <c r="AE940" i="2" s="1"/>
  <c r="AE941" i="2" s="1"/>
  <c r="AE942" i="2" s="1"/>
  <c r="AE943" i="2" s="1"/>
  <c r="AE944" i="2" s="1"/>
  <c r="AE945" i="2" s="1"/>
  <c r="AE946" i="2" s="1"/>
  <c r="AE947" i="2" s="1"/>
  <c r="AE948" i="2" s="1"/>
  <c r="AE949" i="2" s="1"/>
  <c r="AE950" i="2" s="1"/>
  <c r="AE951" i="2" s="1"/>
  <c r="AE952" i="2" s="1"/>
  <c r="AE953" i="2" s="1"/>
  <c r="AE954" i="2" s="1"/>
  <c r="AE955" i="2" s="1"/>
  <c r="AE956" i="2" s="1"/>
  <c r="AE957" i="2" s="1"/>
  <c r="AE958" i="2" s="1"/>
  <c r="AE959" i="2" s="1"/>
  <c r="AE960" i="2" s="1"/>
  <c r="AE961" i="2" s="1"/>
  <c r="AE962" i="2" s="1"/>
  <c r="AE963" i="2" s="1"/>
  <c r="AE964" i="2" s="1"/>
  <c r="AE965" i="2" s="1"/>
  <c r="AE966" i="2" s="1"/>
  <c r="AE967" i="2" s="1"/>
  <c r="AE968" i="2" s="1"/>
  <c r="AE969" i="2" s="1"/>
  <c r="AE970" i="2" s="1"/>
  <c r="AE971" i="2" s="1"/>
  <c r="AE972" i="2" s="1"/>
  <c r="AE973" i="2" s="1"/>
  <c r="AE974" i="2" s="1"/>
  <c r="AE975" i="2" s="1"/>
  <c r="AE976" i="2" s="1"/>
  <c r="AE977" i="2" s="1"/>
  <c r="AE978" i="2" s="1"/>
  <c r="AE979" i="2" s="1"/>
  <c r="AE980" i="2" s="1"/>
  <c r="AE981" i="2" s="1"/>
  <c r="AE982" i="2" s="1"/>
  <c r="AE983" i="2" s="1"/>
  <c r="AE984" i="2" s="1"/>
  <c r="AE985" i="2" s="1"/>
  <c r="AE986" i="2" s="1"/>
  <c r="AE987" i="2" s="1"/>
  <c r="AE988" i="2" s="1"/>
  <c r="AE989" i="2" s="1"/>
  <c r="AE990" i="2" s="1"/>
  <c r="AE991" i="2" s="1"/>
  <c r="AE992" i="2" s="1"/>
  <c r="AE993" i="2" s="1"/>
  <c r="AE994" i="2" s="1"/>
  <c r="AE995" i="2" s="1"/>
  <c r="AE996" i="2" s="1"/>
  <c r="AE997" i="2" s="1"/>
  <c r="AE998" i="2" s="1"/>
  <c r="AE999" i="2" s="1"/>
  <c r="AE1000" i="2" s="1"/>
  <c r="AE1001" i="2" s="1"/>
  <c r="AE1002" i="2" s="1"/>
  <c r="AE1003" i="2" s="1"/>
  <c r="AE1004" i="2" s="1"/>
  <c r="AE1005" i="2" s="1"/>
  <c r="AE1006" i="2" s="1"/>
  <c r="AE1007" i="2" s="1"/>
  <c r="AE1008" i="2" s="1"/>
  <c r="AE1009" i="2" s="1"/>
  <c r="AE1010" i="2" s="1"/>
  <c r="AE1011" i="2" s="1"/>
  <c r="AE1012" i="2" s="1"/>
  <c r="AE1013" i="2" s="1"/>
  <c r="AE1014" i="2" s="1"/>
  <c r="AE1015" i="2" s="1"/>
  <c r="AE1016" i="2" s="1"/>
  <c r="AE1017" i="2" s="1"/>
  <c r="AE1018" i="2" s="1"/>
  <c r="AE1019" i="2" s="1"/>
  <c r="AE1020" i="2" s="1"/>
  <c r="AE1021" i="2" s="1"/>
  <c r="AE1022" i="2" s="1"/>
  <c r="AE1023" i="2" s="1"/>
  <c r="AE1024" i="2" s="1"/>
  <c r="AE1025" i="2" s="1"/>
  <c r="AE1026" i="2" s="1"/>
  <c r="AE1027" i="2" s="1"/>
  <c r="AE1028" i="2" s="1"/>
  <c r="AE1029" i="2" s="1"/>
  <c r="AE1030" i="2" s="1"/>
  <c r="AE1031" i="2" s="1"/>
  <c r="AE1032" i="2" s="1"/>
  <c r="AE1033" i="2" s="1"/>
  <c r="AE1034" i="2" s="1"/>
  <c r="AE1035" i="2" s="1"/>
  <c r="AE1036" i="2" s="1"/>
  <c r="AE1037" i="2" s="1"/>
  <c r="AE1038" i="2" s="1"/>
  <c r="AE1039" i="2" s="1"/>
  <c r="AE1040" i="2" s="1"/>
  <c r="AE1041" i="2" s="1"/>
  <c r="AE1042" i="2" s="1"/>
  <c r="AE1043" i="2" s="1"/>
  <c r="AE1044" i="2" s="1"/>
  <c r="AE1045" i="2" s="1"/>
  <c r="AE1046" i="2" s="1"/>
  <c r="AE1047" i="2" s="1"/>
  <c r="AE1048" i="2" s="1"/>
  <c r="AE1049" i="2" s="1"/>
  <c r="AE1050" i="2" s="1"/>
  <c r="AE1051" i="2" s="1"/>
  <c r="AE1052" i="2" s="1"/>
  <c r="AE1053" i="2" s="1"/>
  <c r="AE1054" i="2" s="1"/>
  <c r="AE1055" i="2" s="1"/>
  <c r="AE1056" i="2" s="1"/>
  <c r="AE1057" i="2" s="1"/>
  <c r="AE1058" i="2" s="1"/>
  <c r="AE1059" i="2" s="1"/>
  <c r="AE1060" i="2" s="1"/>
  <c r="AE1061" i="2" s="1"/>
  <c r="AE1062" i="2" s="1"/>
  <c r="AE1063" i="2" s="1"/>
  <c r="AE1064" i="2" s="1"/>
  <c r="AE1065" i="2" s="1"/>
  <c r="AE1066" i="2" s="1"/>
  <c r="AE1067" i="2" s="1"/>
  <c r="AE1068" i="2" s="1"/>
  <c r="AE1069" i="2" s="1"/>
  <c r="AE1070" i="2" s="1"/>
  <c r="AE1071" i="2" s="1"/>
  <c r="AE1072" i="2" s="1"/>
  <c r="AE1073" i="2" s="1"/>
  <c r="AE1074" i="2" s="1"/>
  <c r="AE1075" i="2" s="1"/>
  <c r="AE1076" i="2" s="1"/>
  <c r="AE1077" i="2" s="1"/>
  <c r="AE1078" i="2" s="1"/>
  <c r="AE1079" i="2" s="1"/>
  <c r="AE1080" i="2" s="1"/>
  <c r="AE1081" i="2" s="1"/>
  <c r="AE1082" i="2" s="1"/>
  <c r="AE1083" i="2" s="1"/>
  <c r="AE1084" i="2" s="1"/>
  <c r="AE1085" i="2" s="1"/>
  <c r="AE1086" i="2" s="1"/>
  <c r="AE1087" i="2" s="1"/>
  <c r="AE1088" i="2" s="1"/>
  <c r="AE1089" i="2" s="1"/>
  <c r="AE1090" i="2" s="1"/>
  <c r="AE1091" i="2" s="1"/>
  <c r="AE1092" i="2" s="1"/>
  <c r="AE1093" i="2" s="1"/>
  <c r="AE1094" i="2" s="1"/>
  <c r="AE1095" i="2" s="1"/>
  <c r="AE1096" i="2" s="1"/>
  <c r="AE1097" i="2" s="1"/>
  <c r="AE1098" i="2" s="1"/>
  <c r="AE1099" i="2" s="1"/>
  <c r="AE1100" i="2" s="1"/>
  <c r="AE1101" i="2" s="1"/>
  <c r="AE1102" i="2" s="1"/>
  <c r="AE1103" i="2" s="1"/>
  <c r="AE1104" i="2" s="1"/>
  <c r="AE1105" i="2" s="1"/>
  <c r="AE1106" i="2" s="1"/>
  <c r="AE1107" i="2" s="1"/>
  <c r="AE1108" i="2" s="1"/>
  <c r="AE1109" i="2" s="1"/>
  <c r="AE1110" i="2" s="1"/>
  <c r="AE1111" i="2" s="1"/>
  <c r="AE1112" i="2" s="1"/>
  <c r="AE1113" i="2" s="1"/>
  <c r="AE1114" i="2" s="1"/>
  <c r="AE1115" i="2" s="1"/>
  <c r="AE1116" i="2" s="1"/>
  <c r="AE1117" i="2" s="1"/>
  <c r="AE1118" i="2" s="1"/>
  <c r="AE1119" i="2" s="1"/>
  <c r="AE1120" i="2" s="1"/>
  <c r="AE1121" i="2" s="1"/>
  <c r="AE1122" i="2" s="1"/>
  <c r="AE1123" i="2" s="1"/>
  <c r="AE1124" i="2" s="1"/>
  <c r="AE1125" i="2" s="1"/>
  <c r="AE1126" i="2" s="1"/>
  <c r="AE1127" i="2" s="1"/>
  <c r="AE1128" i="2" s="1"/>
  <c r="AE1129" i="2" s="1"/>
  <c r="AE1130" i="2" s="1"/>
  <c r="AE1131" i="2" s="1"/>
  <c r="AE1132" i="2" s="1"/>
  <c r="AE1133" i="2" s="1"/>
  <c r="AE1134" i="2" s="1"/>
  <c r="AE1135" i="2" s="1"/>
  <c r="AE1136" i="2" s="1"/>
  <c r="AE1137" i="2" s="1"/>
  <c r="AE1138" i="2" s="1"/>
  <c r="AE1139" i="2" s="1"/>
  <c r="AE1140" i="2" s="1"/>
  <c r="AE1141" i="2" s="1"/>
  <c r="AE1142" i="2" s="1"/>
  <c r="AE1143" i="2" s="1"/>
  <c r="AE1144" i="2" s="1"/>
  <c r="AE1145" i="2" s="1"/>
  <c r="AE1146" i="2" s="1"/>
  <c r="AE1147" i="2" s="1"/>
  <c r="AE1148" i="2" s="1"/>
  <c r="AE1149" i="2" s="1"/>
  <c r="AE1150" i="2" s="1"/>
  <c r="AE1151" i="2" s="1"/>
  <c r="AE1152" i="2" s="1"/>
  <c r="AE1153" i="2" s="1"/>
  <c r="AE1154" i="2" s="1"/>
  <c r="AE1155" i="2" s="1"/>
  <c r="AE1156" i="2" s="1"/>
  <c r="AE1157" i="2" s="1"/>
  <c r="AE1158" i="2" s="1"/>
  <c r="AE1159" i="2" s="1"/>
  <c r="AE1160" i="2" s="1"/>
  <c r="AE1161" i="2" s="1"/>
  <c r="AE1162" i="2" s="1"/>
  <c r="AE1163" i="2" s="1"/>
  <c r="AE1164" i="2" s="1"/>
  <c r="AE1165" i="2" s="1"/>
  <c r="AE1166" i="2" s="1"/>
  <c r="AE1167" i="2" s="1"/>
  <c r="AE1168" i="2" s="1"/>
  <c r="AE1169" i="2" s="1"/>
  <c r="AE1170" i="2" s="1"/>
  <c r="AE1171" i="2" s="1"/>
  <c r="AE1172" i="2" s="1"/>
  <c r="AE1173" i="2" s="1"/>
  <c r="AE1174" i="2" s="1"/>
  <c r="AE1175" i="2" s="1"/>
  <c r="AE1176" i="2" s="1"/>
  <c r="AE1177" i="2" s="1"/>
  <c r="AE1178" i="2" s="1"/>
  <c r="AE1179" i="2" s="1"/>
  <c r="AE1180" i="2" s="1"/>
  <c r="AE1181" i="2" s="1"/>
  <c r="AE1182" i="2" s="1"/>
  <c r="AE1183" i="2" s="1"/>
  <c r="AE1184" i="2" s="1"/>
  <c r="AE1185" i="2" s="1"/>
  <c r="AE1186" i="2" s="1"/>
  <c r="AE1187" i="2" s="1"/>
  <c r="AE1188" i="2" s="1"/>
  <c r="AE1189" i="2" s="1"/>
  <c r="AE1190" i="2" s="1"/>
  <c r="AE1191" i="2" s="1"/>
  <c r="AE1192" i="2" s="1"/>
  <c r="AE1193" i="2" s="1"/>
  <c r="AE1194" i="2" s="1"/>
  <c r="AE1195" i="2" s="1"/>
  <c r="AE1196" i="2" s="1"/>
  <c r="AE1197" i="2" s="1"/>
  <c r="AE1198" i="2" s="1"/>
  <c r="AE1199" i="2" s="1"/>
  <c r="AE1200" i="2" s="1"/>
  <c r="AE1201" i="2" s="1"/>
  <c r="AE1202" i="2" s="1"/>
  <c r="AE1203" i="2" s="1"/>
  <c r="AE1204" i="2" s="1"/>
  <c r="AE1205" i="2" s="1"/>
  <c r="AE1206" i="2" s="1"/>
  <c r="AE1207" i="2" s="1"/>
  <c r="AE1208" i="2" s="1"/>
  <c r="AE1209" i="2" s="1"/>
  <c r="AE1210" i="2" s="1"/>
  <c r="AE1211" i="2" s="1"/>
  <c r="AE1212" i="2" s="1"/>
  <c r="AE1213" i="2" s="1"/>
  <c r="AE1214" i="2" s="1"/>
  <c r="AE1215" i="2" s="1"/>
  <c r="AE1216" i="2" s="1"/>
  <c r="AE1217" i="2" s="1"/>
  <c r="AE1218" i="2" s="1"/>
  <c r="AE1219" i="2" s="1"/>
  <c r="AE1220" i="2" s="1"/>
  <c r="AE1221" i="2" s="1"/>
  <c r="AE1222" i="2" s="1"/>
  <c r="AE1223" i="2" s="1"/>
  <c r="AE1224" i="2" s="1"/>
  <c r="AE1225" i="2" s="1"/>
  <c r="AE1226" i="2" s="1"/>
  <c r="AE1227" i="2" s="1"/>
  <c r="AE1228" i="2" s="1"/>
  <c r="AE1229" i="2" s="1"/>
  <c r="AE1230" i="2" s="1"/>
  <c r="AE1231" i="2" s="1"/>
  <c r="AE1232" i="2" s="1"/>
  <c r="AE1233" i="2" s="1"/>
  <c r="AE1234" i="2" s="1"/>
  <c r="AE1235" i="2" s="1"/>
  <c r="AE1236" i="2" s="1"/>
  <c r="AE1237" i="2" s="1"/>
  <c r="AE1238" i="2" s="1"/>
  <c r="AE1239" i="2" s="1"/>
  <c r="AE1240" i="2" s="1"/>
  <c r="AE1241" i="2" s="1"/>
  <c r="AE1242" i="2" s="1"/>
  <c r="AE1243" i="2" s="1"/>
  <c r="AE1244" i="2" s="1"/>
  <c r="AE1245" i="2" s="1"/>
  <c r="AE1246" i="2" s="1"/>
  <c r="AE1247" i="2" s="1"/>
  <c r="AE1248" i="2" s="1"/>
  <c r="AE1249" i="2" s="1"/>
  <c r="AE1250" i="2" s="1"/>
  <c r="AE1251" i="2" s="1"/>
  <c r="AE1252" i="2" s="1"/>
  <c r="AE1253" i="2" s="1"/>
  <c r="AE1254" i="2" s="1"/>
  <c r="AE1255" i="2" s="1"/>
  <c r="AE1256" i="2" s="1"/>
  <c r="AE1257" i="2" s="1"/>
  <c r="AE1258" i="2" s="1"/>
  <c r="AE1259" i="2" s="1"/>
  <c r="AE1260" i="2" s="1"/>
  <c r="AE1261" i="2" s="1"/>
  <c r="AE1262" i="2" s="1"/>
  <c r="AE1263" i="2" s="1"/>
  <c r="AE1264" i="2" s="1"/>
  <c r="AE1265" i="2" s="1"/>
  <c r="AE1266" i="2" s="1"/>
  <c r="AE1267" i="2" s="1"/>
  <c r="AE1268" i="2" s="1"/>
  <c r="AE1269" i="2" s="1"/>
  <c r="AE1270" i="2" s="1"/>
  <c r="AE1271" i="2" s="1"/>
  <c r="AE1272" i="2" s="1"/>
  <c r="AE1273" i="2" s="1"/>
  <c r="AE1274" i="2" s="1"/>
  <c r="AE1275" i="2" s="1"/>
  <c r="AE1276" i="2" s="1"/>
  <c r="AE1277" i="2" s="1"/>
  <c r="AE1278" i="2" s="1"/>
  <c r="AE1279" i="2" s="1"/>
  <c r="AE1280" i="2" s="1"/>
  <c r="AE1281" i="2" s="1"/>
  <c r="AE1282" i="2" s="1"/>
  <c r="AE1283" i="2" s="1"/>
  <c r="AE1284" i="2" s="1"/>
  <c r="AE1285" i="2" s="1"/>
  <c r="AE1286" i="2" s="1"/>
  <c r="AE1287" i="2" s="1"/>
  <c r="AE1288" i="2" s="1"/>
  <c r="AE1289" i="2" s="1"/>
  <c r="AE1290" i="2" s="1"/>
  <c r="AE1291" i="2" s="1"/>
  <c r="AE1292" i="2" s="1"/>
  <c r="AE1293" i="2" s="1"/>
  <c r="AE1294" i="2" s="1"/>
  <c r="AE1295" i="2" s="1"/>
  <c r="AE1296" i="2" s="1"/>
  <c r="AE1297" i="2" s="1"/>
  <c r="AE1298" i="2" s="1"/>
  <c r="AE1299" i="2" s="1"/>
  <c r="AE1300" i="2" s="1"/>
  <c r="AE1301" i="2" s="1"/>
  <c r="AE1302" i="2" s="1"/>
  <c r="AE1303" i="2" s="1"/>
  <c r="AE1304" i="2" s="1"/>
  <c r="AE1305" i="2" s="1"/>
  <c r="AE1306" i="2" s="1"/>
  <c r="AE1307" i="2" s="1"/>
  <c r="AE1308" i="2" s="1"/>
  <c r="AE1309" i="2" s="1"/>
  <c r="AE1310" i="2" s="1"/>
  <c r="AE1311" i="2" s="1"/>
  <c r="AE1312" i="2" s="1"/>
  <c r="AE1313" i="2" s="1"/>
  <c r="AE1314" i="2" s="1"/>
  <c r="AE1315" i="2" s="1"/>
  <c r="AE1316" i="2" s="1"/>
  <c r="AE1317" i="2" s="1"/>
  <c r="AE1318" i="2" s="1"/>
  <c r="AE1319" i="2" s="1"/>
  <c r="AE1320" i="2" s="1"/>
  <c r="AE1321" i="2" s="1"/>
  <c r="AE1322" i="2" s="1"/>
  <c r="AE1323" i="2" s="1"/>
  <c r="AE1324" i="2" s="1"/>
  <c r="AE1325" i="2" s="1"/>
  <c r="AE1326" i="2" s="1"/>
  <c r="AE1327" i="2" s="1"/>
  <c r="AE1328" i="2" s="1"/>
  <c r="AE1329" i="2" s="1"/>
  <c r="AE1330" i="2" s="1"/>
  <c r="AE1331" i="2" s="1"/>
  <c r="AE1332" i="2" s="1"/>
  <c r="AE1333" i="2" s="1"/>
  <c r="AE1334" i="2" s="1"/>
  <c r="AE1335" i="2" s="1"/>
  <c r="AE1336" i="2" s="1"/>
  <c r="AE1337" i="2" s="1"/>
  <c r="AE1338" i="2" s="1"/>
  <c r="AE1339" i="2" s="1"/>
  <c r="AE1340" i="2" s="1"/>
  <c r="AE1341" i="2" s="1"/>
  <c r="AE1342" i="2" s="1"/>
  <c r="AE1343" i="2" s="1"/>
  <c r="AE1344" i="2" s="1"/>
  <c r="AE1345" i="2" s="1"/>
  <c r="AE1346" i="2" s="1"/>
  <c r="AE1347" i="2" s="1"/>
  <c r="AE1348" i="2" s="1"/>
  <c r="AE1349" i="2" s="1"/>
  <c r="AE1350" i="2" s="1"/>
  <c r="AE1351" i="2" s="1"/>
  <c r="AE1352" i="2" s="1"/>
  <c r="AE1353" i="2" s="1"/>
  <c r="AE1354" i="2" s="1"/>
  <c r="AE1355" i="2" s="1"/>
  <c r="AE1356" i="2" s="1"/>
  <c r="AE1357" i="2" s="1"/>
  <c r="AE1358" i="2" s="1"/>
  <c r="AE1359" i="2" s="1"/>
  <c r="AE1360" i="2" s="1"/>
  <c r="AE1361" i="2" s="1"/>
  <c r="AE1362" i="2" s="1"/>
  <c r="AE1363" i="2" s="1"/>
  <c r="AE1364" i="2" s="1"/>
  <c r="AE1365" i="2" s="1"/>
  <c r="AE1366" i="2" s="1"/>
  <c r="AE1367" i="2" s="1"/>
  <c r="AE1368" i="2" s="1"/>
  <c r="AE1369" i="2" s="1"/>
  <c r="AE1370" i="2" s="1"/>
  <c r="AE1371" i="2" s="1"/>
  <c r="AE1372" i="2" s="1"/>
  <c r="AE1373" i="2" s="1"/>
  <c r="AE1374" i="2" s="1"/>
  <c r="AE1375" i="2" s="1"/>
  <c r="AE1376" i="2" s="1"/>
  <c r="AE1377" i="2" s="1"/>
  <c r="AE1378" i="2" s="1"/>
  <c r="AE1379" i="2" s="1"/>
  <c r="AE1380" i="2" s="1"/>
  <c r="AE1381" i="2" s="1"/>
  <c r="AE1382" i="2" s="1"/>
  <c r="AE1383" i="2" s="1"/>
  <c r="AE1384" i="2" s="1"/>
  <c r="AE1385" i="2" s="1"/>
  <c r="AE1386" i="2" s="1"/>
  <c r="AE1387" i="2" s="1"/>
  <c r="AE1388" i="2" s="1"/>
  <c r="AE1389" i="2" s="1"/>
  <c r="AE1390" i="2" s="1"/>
  <c r="AE1391" i="2" s="1"/>
  <c r="AE1392" i="2" s="1"/>
  <c r="AE1393" i="2" s="1"/>
  <c r="AE1394" i="2" s="1"/>
  <c r="AE1395" i="2" s="1"/>
  <c r="AE1396" i="2" s="1"/>
  <c r="AE1397" i="2" s="1"/>
  <c r="AE1398" i="2" s="1"/>
  <c r="AE1399" i="2" s="1"/>
  <c r="AE1400" i="2" s="1"/>
  <c r="AE1401" i="2" s="1"/>
  <c r="AE1402" i="2" s="1"/>
  <c r="AE1403" i="2" s="1"/>
  <c r="AE1404" i="2" s="1"/>
  <c r="AE1405" i="2" s="1"/>
  <c r="AE1406" i="2" s="1"/>
  <c r="AE1407" i="2" s="1"/>
  <c r="AE1408" i="2" s="1"/>
  <c r="AE1409" i="2" s="1"/>
  <c r="AE1410" i="2" s="1"/>
  <c r="AE1411" i="2" s="1"/>
  <c r="AE1412" i="2" s="1"/>
  <c r="AE1413" i="2" s="1"/>
  <c r="AE1414" i="2" s="1"/>
  <c r="AE1415" i="2" s="1"/>
  <c r="AE1416" i="2" s="1"/>
  <c r="AE1417" i="2" s="1"/>
  <c r="AE1418" i="2" s="1"/>
  <c r="AE1419" i="2" s="1"/>
  <c r="AE1420" i="2" s="1"/>
  <c r="AE1421" i="2" s="1"/>
  <c r="AE1422" i="2" s="1"/>
  <c r="AE1423" i="2" s="1"/>
  <c r="AE1424" i="2" s="1"/>
  <c r="AE1425" i="2" s="1"/>
  <c r="AE1426" i="2" s="1"/>
  <c r="AE1427" i="2" s="1"/>
  <c r="AE1428" i="2" s="1"/>
  <c r="AE1429" i="2" s="1"/>
  <c r="AE1430" i="2" s="1"/>
  <c r="AE1431" i="2" s="1"/>
  <c r="AE1432" i="2" s="1"/>
  <c r="AE1433" i="2" s="1"/>
  <c r="AE1434" i="2" s="1"/>
  <c r="AE1435" i="2" s="1"/>
  <c r="AE1436" i="2" s="1"/>
  <c r="AE1437" i="2" s="1"/>
  <c r="AE1438" i="2" s="1"/>
  <c r="AE1439" i="2" s="1"/>
  <c r="AE1440" i="2" s="1"/>
  <c r="AE1441" i="2" s="1"/>
  <c r="AE1442" i="2" s="1"/>
  <c r="AE1443" i="2" s="1"/>
  <c r="AE1444" i="2" s="1"/>
  <c r="AE1445" i="2" s="1"/>
  <c r="AE1446" i="2" s="1"/>
  <c r="AE1447" i="2" s="1"/>
  <c r="AE1448" i="2" s="1"/>
  <c r="AE1449" i="2" s="1"/>
  <c r="AE1450" i="2" s="1"/>
  <c r="AE1451" i="2" s="1"/>
  <c r="AE1452" i="2" s="1"/>
  <c r="AE1453" i="2" s="1"/>
  <c r="AE1454" i="2" s="1"/>
  <c r="AE1455" i="2" s="1"/>
  <c r="AE1456" i="2" s="1"/>
  <c r="AE1457" i="2" s="1"/>
  <c r="AE1458" i="2" s="1"/>
  <c r="AE1459" i="2" s="1"/>
  <c r="AE1460" i="2" s="1"/>
  <c r="AE1461" i="2" s="1"/>
  <c r="AE1462" i="2" s="1"/>
  <c r="AE1463" i="2" s="1"/>
  <c r="AE1464" i="2" s="1"/>
  <c r="AE1465" i="2" s="1"/>
  <c r="AE1466" i="2" s="1"/>
  <c r="AE1467" i="2" s="1"/>
  <c r="AE1468" i="2" s="1"/>
  <c r="AE1469" i="2" s="1"/>
  <c r="AE1470" i="2" s="1"/>
  <c r="AE1471" i="2" s="1"/>
  <c r="AE1472" i="2" s="1"/>
  <c r="AE1473" i="2" s="1"/>
  <c r="AE1474" i="2" s="1"/>
  <c r="AE1475" i="2" s="1"/>
  <c r="AE1476" i="2" s="1"/>
  <c r="AE1477" i="2" s="1"/>
  <c r="AE1478" i="2" s="1"/>
  <c r="AE1479" i="2" s="1"/>
  <c r="AE1480" i="2" s="1"/>
  <c r="AE1481" i="2" s="1"/>
  <c r="AE1482" i="2" s="1"/>
  <c r="AE1483" i="2" s="1"/>
  <c r="AE1484" i="2" s="1"/>
  <c r="AE1485" i="2" s="1"/>
  <c r="AE1486" i="2" s="1"/>
  <c r="AE1487" i="2" s="1"/>
  <c r="AE1488" i="2" s="1"/>
  <c r="AE1489" i="2" s="1"/>
  <c r="AE1490" i="2" s="1"/>
  <c r="AE1491" i="2" s="1"/>
  <c r="AE1492" i="2" s="1"/>
  <c r="AE1493" i="2" s="1"/>
  <c r="AE1494" i="2" s="1"/>
  <c r="AE1495" i="2" s="1"/>
  <c r="AE1496" i="2" s="1"/>
  <c r="AE1497" i="2" s="1"/>
  <c r="AE1498" i="2" s="1"/>
  <c r="AE1499" i="2" s="1"/>
  <c r="AE1500" i="2" s="1"/>
  <c r="AE1501" i="2" s="1"/>
  <c r="AE1502" i="2" s="1"/>
  <c r="AE1503" i="2" s="1"/>
  <c r="AE1504" i="2" s="1"/>
  <c r="AE1505" i="2" s="1"/>
  <c r="AE1506" i="2" s="1"/>
  <c r="AE1507" i="2" s="1"/>
  <c r="AE1508" i="2" s="1"/>
  <c r="AE1509" i="2" s="1"/>
  <c r="AE1510" i="2" s="1"/>
  <c r="AE1511" i="2" s="1"/>
  <c r="AE1512" i="2" s="1"/>
  <c r="AE1513" i="2" s="1"/>
  <c r="AE1514" i="2" s="1"/>
  <c r="AE1515" i="2" s="1"/>
  <c r="AE1516" i="2" s="1"/>
  <c r="AE1517" i="2" s="1"/>
  <c r="AE1518" i="2" s="1"/>
  <c r="AE1519" i="2" s="1"/>
  <c r="AE1520" i="2" s="1"/>
  <c r="AE1521" i="2" s="1"/>
  <c r="AE1522" i="2" s="1"/>
  <c r="AE1523" i="2" s="1"/>
  <c r="AE1524" i="2" s="1"/>
  <c r="AE1525" i="2" s="1"/>
  <c r="AE1526" i="2" s="1"/>
  <c r="AE1527" i="2" s="1"/>
  <c r="AE1528" i="2" s="1"/>
  <c r="AE1529" i="2" s="1"/>
  <c r="AE1530" i="2" s="1"/>
  <c r="AE1531" i="2" s="1"/>
  <c r="AE1532" i="2" s="1"/>
  <c r="AE1533" i="2" s="1"/>
  <c r="AE1534" i="2" s="1"/>
  <c r="AE1535" i="2" s="1"/>
  <c r="AE1536" i="2" s="1"/>
  <c r="AE1537" i="2" s="1"/>
  <c r="AE1538" i="2" s="1"/>
  <c r="AE1539" i="2" s="1"/>
  <c r="AE1540" i="2" s="1"/>
  <c r="AE1541" i="2" s="1"/>
  <c r="AE1542" i="2" s="1"/>
  <c r="AE1543" i="2" s="1"/>
  <c r="AE1544" i="2" s="1"/>
  <c r="AE1545" i="2" s="1"/>
  <c r="AE1546" i="2" s="1"/>
  <c r="AE1547" i="2" s="1"/>
  <c r="AE1548" i="2" s="1"/>
  <c r="AE1549" i="2" s="1"/>
  <c r="AE1550" i="2" s="1"/>
  <c r="AE1551" i="2" s="1"/>
  <c r="AE1552" i="2" s="1"/>
  <c r="AE1553" i="2" s="1"/>
  <c r="AE1554" i="2" s="1"/>
  <c r="AE1555" i="2" s="1"/>
  <c r="AE1556" i="2" s="1"/>
  <c r="AE1557" i="2" s="1"/>
  <c r="AE1558" i="2" s="1"/>
  <c r="AE1559" i="2" s="1"/>
  <c r="AE1560" i="2" s="1"/>
  <c r="AE1561" i="2" s="1"/>
  <c r="AE1562" i="2" s="1"/>
  <c r="AE1563" i="2" s="1"/>
  <c r="AE1564" i="2" s="1"/>
  <c r="AE1565" i="2" s="1"/>
  <c r="AE1566" i="2" s="1"/>
  <c r="AE1567" i="2" s="1"/>
  <c r="AE1568" i="2" s="1"/>
  <c r="AE1569" i="2" s="1"/>
  <c r="AE1570" i="2" s="1"/>
  <c r="AE1571" i="2" s="1"/>
  <c r="AE1572" i="2" s="1"/>
  <c r="AE1573" i="2" s="1"/>
  <c r="AE1574" i="2" s="1"/>
  <c r="AE1575" i="2" s="1"/>
  <c r="AE1576" i="2" s="1"/>
  <c r="AE1577" i="2" s="1"/>
  <c r="AE1578" i="2" s="1"/>
  <c r="AE1579" i="2" s="1"/>
  <c r="AE1580" i="2" s="1"/>
  <c r="AE1581" i="2" s="1"/>
  <c r="AE1582" i="2" s="1"/>
  <c r="AE1583" i="2" s="1"/>
  <c r="AE1584" i="2" s="1"/>
  <c r="A3" i="2"/>
  <c r="B3" i="2"/>
  <c r="C3" i="2"/>
  <c r="D3" i="2"/>
  <c r="E3" i="2"/>
  <c r="F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Y3" i="2" s="1"/>
  <c r="AB3" i="2"/>
  <c r="AC3" i="2"/>
  <c r="AD3" i="2"/>
  <c r="AF3" i="2" s="1"/>
  <c r="A4" i="2"/>
  <c r="B4" i="2"/>
  <c r="C4" i="2"/>
  <c r="D4" i="2"/>
  <c r="E4" i="2"/>
  <c r="F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B4" i="2"/>
  <c r="AC4" i="2"/>
  <c r="AD4" i="2"/>
  <c r="AF4" i="2" s="1"/>
  <c r="A5" i="2"/>
  <c r="B5" i="2"/>
  <c r="C5" i="2"/>
  <c r="D5" i="2"/>
  <c r="E5" i="2"/>
  <c r="F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AB5" i="2"/>
  <c r="AC5" i="2"/>
  <c r="AD5" i="2"/>
  <c r="AF5" i="2" s="1"/>
  <c r="A6" i="2"/>
  <c r="B6" i="2"/>
  <c r="C6" i="2"/>
  <c r="D6" i="2"/>
  <c r="E6" i="2"/>
  <c r="F6" i="2"/>
  <c r="I6" i="2"/>
  <c r="G6" i="2" s="1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AB6" i="2"/>
  <c r="AC6" i="2"/>
  <c r="AD6" i="2"/>
  <c r="AF6" i="2" s="1"/>
  <c r="A7" i="2"/>
  <c r="B7" i="2"/>
  <c r="C7" i="2"/>
  <c r="D7" i="2"/>
  <c r="E7" i="2"/>
  <c r="F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Y7" i="2" s="1"/>
  <c r="AB7" i="2"/>
  <c r="AC7" i="2"/>
  <c r="AD7" i="2"/>
  <c r="AF7" i="2" s="1"/>
  <c r="A8" i="2"/>
  <c r="B8" i="2"/>
  <c r="C8" i="2"/>
  <c r="D8" i="2"/>
  <c r="E8" i="2"/>
  <c r="F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Y8" i="2" s="1"/>
  <c r="X8" i="2"/>
  <c r="AB8" i="2"/>
  <c r="AC8" i="2"/>
  <c r="AD8" i="2"/>
  <c r="AF8" i="2" s="1"/>
  <c r="A9" i="2"/>
  <c r="B9" i="2"/>
  <c r="C9" i="2"/>
  <c r="D9" i="2"/>
  <c r="E9" i="2"/>
  <c r="F9" i="2"/>
  <c r="I9" i="2"/>
  <c r="H9" i="2" s="1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B9" i="2"/>
  <c r="AC9" i="2"/>
  <c r="AD9" i="2"/>
  <c r="AF9" i="2" s="1"/>
  <c r="A10" i="2"/>
  <c r="B10" i="2"/>
  <c r="C10" i="2"/>
  <c r="D10" i="2"/>
  <c r="E10" i="2"/>
  <c r="F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B10" i="2"/>
  <c r="AC10" i="2"/>
  <c r="AD10" i="2"/>
  <c r="AF10" i="2" s="1"/>
  <c r="A11" i="2"/>
  <c r="B11" i="2"/>
  <c r="C11" i="2"/>
  <c r="D11" i="2"/>
  <c r="E11" i="2"/>
  <c r="F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AB11" i="2"/>
  <c r="AC11" i="2"/>
  <c r="AD11" i="2"/>
  <c r="AF11" i="2" s="1"/>
  <c r="A12" i="2"/>
  <c r="B12" i="2"/>
  <c r="C12" i="2"/>
  <c r="D12" i="2"/>
  <c r="E12" i="2"/>
  <c r="F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B12" i="2"/>
  <c r="AC12" i="2"/>
  <c r="AD12" i="2"/>
  <c r="AF12" i="2" s="1"/>
  <c r="A13" i="2"/>
  <c r="B13" i="2"/>
  <c r="C13" i="2"/>
  <c r="D13" i="2"/>
  <c r="E13" i="2"/>
  <c r="F13" i="2"/>
  <c r="I13" i="2"/>
  <c r="H13" i="2" s="1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B13" i="2"/>
  <c r="AC13" i="2"/>
  <c r="AD13" i="2"/>
  <c r="AF13" i="2" s="1"/>
  <c r="A14" i="2"/>
  <c r="B14" i="2"/>
  <c r="C14" i="2"/>
  <c r="D14" i="2"/>
  <c r="E14" i="2"/>
  <c r="F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B14" i="2"/>
  <c r="AC14" i="2"/>
  <c r="AD14" i="2"/>
  <c r="AF14" i="2" s="1"/>
  <c r="A15" i="2"/>
  <c r="B15" i="2"/>
  <c r="C15" i="2"/>
  <c r="D15" i="2"/>
  <c r="E15" i="2"/>
  <c r="F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Y15" i="2" s="1"/>
  <c r="AB15" i="2"/>
  <c r="AC15" i="2"/>
  <c r="AD15" i="2"/>
  <c r="AF15" i="2" s="1"/>
  <c r="A16" i="2"/>
  <c r="B16" i="2"/>
  <c r="C16" i="2"/>
  <c r="D16" i="2"/>
  <c r="E16" i="2"/>
  <c r="F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 s="1"/>
  <c r="AB16" i="2"/>
  <c r="AC16" i="2"/>
  <c r="AD16" i="2"/>
  <c r="AF16" i="2" s="1"/>
  <c r="A17" i="2"/>
  <c r="B17" i="2"/>
  <c r="C17" i="2"/>
  <c r="D17" i="2"/>
  <c r="E17" i="2"/>
  <c r="F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 s="1"/>
  <c r="AB17" i="2"/>
  <c r="AC17" i="2"/>
  <c r="AD17" i="2"/>
  <c r="AF17" i="2" s="1"/>
  <c r="A18" i="2"/>
  <c r="B18" i="2"/>
  <c r="C18" i="2"/>
  <c r="D18" i="2"/>
  <c r="E18" i="2"/>
  <c r="F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B18" i="2"/>
  <c r="AC18" i="2"/>
  <c r="AD18" i="2"/>
  <c r="AF18" i="2" s="1"/>
  <c r="A19" i="2"/>
  <c r="B19" i="2"/>
  <c r="C19" i="2"/>
  <c r="D19" i="2"/>
  <c r="E19" i="2"/>
  <c r="F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Y19" i="2" s="1"/>
  <c r="AB19" i="2"/>
  <c r="AC19" i="2"/>
  <c r="AD19" i="2"/>
  <c r="AF19" i="2" s="1"/>
  <c r="A20" i="2"/>
  <c r="B20" i="2"/>
  <c r="C20" i="2"/>
  <c r="D20" i="2"/>
  <c r="E20" i="2"/>
  <c r="F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AB20" i="2"/>
  <c r="AC20" i="2"/>
  <c r="AD20" i="2"/>
  <c r="AF20" i="2" s="1"/>
  <c r="A21" i="2"/>
  <c r="B21" i="2"/>
  <c r="C21" i="2"/>
  <c r="D21" i="2"/>
  <c r="E21" i="2"/>
  <c r="F21" i="2"/>
  <c r="I21" i="2"/>
  <c r="H21" i="2" s="1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 s="1"/>
  <c r="AB21" i="2"/>
  <c r="AC21" i="2"/>
  <c r="AD21" i="2"/>
  <c r="AF21" i="2" s="1"/>
  <c r="A22" i="2"/>
  <c r="B22" i="2"/>
  <c r="C22" i="2"/>
  <c r="D22" i="2"/>
  <c r="E22" i="2"/>
  <c r="F22" i="2"/>
  <c r="I22" i="2"/>
  <c r="G22" i="2" s="1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AB22" i="2"/>
  <c r="AC22" i="2"/>
  <c r="AD22" i="2"/>
  <c r="AF22" i="2" s="1"/>
  <c r="A23" i="2"/>
  <c r="B23" i="2"/>
  <c r="C23" i="2"/>
  <c r="D23" i="2"/>
  <c r="E23" i="2"/>
  <c r="F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Y23" i="2" s="1"/>
  <c r="AB23" i="2"/>
  <c r="AC23" i="2"/>
  <c r="AD23" i="2"/>
  <c r="AF23" i="2" s="1"/>
  <c r="A24" i="2"/>
  <c r="B24" i="2"/>
  <c r="C24" i="2"/>
  <c r="D24" i="2"/>
  <c r="E24" i="2"/>
  <c r="F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AB24" i="2"/>
  <c r="AC24" i="2"/>
  <c r="AD24" i="2"/>
  <c r="AF24" i="2" s="1"/>
  <c r="A25" i="2"/>
  <c r="B25" i="2"/>
  <c r="C25" i="2"/>
  <c r="D25" i="2"/>
  <c r="E25" i="2"/>
  <c r="F25" i="2"/>
  <c r="I25" i="2"/>
  <c r="H25" i="2" s="1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AB25" i="2"/>
  <c r="AC25" i="2"/>
  <c r="AD25" i="2"/>
  <c r="AF25" i="2" s="1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AB26" i="2"/>
  <c r="AC26" i="2"/>
  <c r="AD26" i="2"/>
  <c r="AF26" i="2" s="1"/>
  <c r="A27" i="2"/>
  <c r="B27" i="2"/>
  <c r="C27" i="2"/>
  <c r="D27" i="2"/>
  <c r="E27" i="2"/>
  <c r="F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B27" i="2"/>
  <c r="AC27" i="2"/>
  <c r="AD27" i="2"/>
  <c r="AF27" i="2"/>
  <c r="A28" i="2"/>
  <c r="B28" i="2"/>
  <c r="C28" i="2"/>
  <c r="D28" i="2"/>
  <c r="E28" i="2"/>
  <c r="F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B28" i="2"/>
  <c r="AC28" i="2"/>
  <c r="AD28" i="2"/>
  <c r="AF28" i="2" s="1"/>
  <c r="A29" i="2"/>
  <c r="B29" i="2"/>
  <c r="C29" i="2"/>
  <c r="D29" i="2"/>
  <c r="E29" i="2"/>
  <c r="F29" i="2"/>
  <c r="I29" i="2"/>
  <c r="H29" i="2" s="1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Z29" i="2" s="1"/>
  <c r="AB29" i="2"/>
  <c r="AC29" i="2"/>
  <c r="AD29" i="2"/>
  <c r="AF29" i="2" s="1"/>
  <c r="A30" i="2"/>
  <c r="B30" i="2"/>
  <c r="C30" i="2"/>
  <c r="D30" i="2"/>
  <c r="E30" i="2"/>
  <c r="F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B30" i="2"/>
  <c r="AC30" i="2"/>
  <c r="AD30" i="2"/>
  <c r="AF30" i="2" s="1"/>
  <c r="A31" i="2"/>
  <c r="B31" i="2"/>
  <c r="C31" i="2"/>
  <c r="D31" i="2"/>
  <c r="E31" i="2"/>
  <c r="F31" i="2"/>
  <c r="I31" i="2"/>
  <c r="G31" i="2" s="1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 s="1"/>
  <c r="AB31" i="2"/>
  <c r="AC31" i="2"/>
  <c r="AD31" i="2"/>
  <c r="AF31" i="2" s="1"/>
  <c r="A32" i="2"/>
  <c r="B32" i="2"/>
  <c r="C32" i="2"/>
  <c r="D32" i="2"/>
  <c r="E32" i="2"/>
  <c r="F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B32" i="2"/>
  <c r="AC32" i="2"/>
  <c r="AD32" i="2"/>
  <c r="AF32" i="2" s="1"/>
  <c r="A33" i="2"/>
  <c r="B33" i="2"/>
  <c r="C33" i="2"/>
  <c r="D33" i="2"/>
  <c r="E33" i="2"/>
  <c r="F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Z33" i="2" s="1"/>
  <c r="AB33" i="2"/>
  <c r="AC33" i="2"/>
  <c r="AD33" i="2"/>
  <c r="AF33" i="2" s="1"/>
  <c r="A34" i="2"/>
  <c r="B34" i="2"/>
  <c r="C34" i="2"/>
  <c r="D34" i="2"/>
  <c r="E34" i="2"/>
  <c r="F34" i="2"/>
  <c r="I34" i="2"/>
  <c r="H34" i="2" s="1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AB34" i="2"/>
  <c r="AC34" i="2"/>
  <c r="AD34" i="2"/>
  <c r="AF34" i="2" s="1"/>
  <c r="A35" i="2"/>
  <c r="B35" i="2"/>
  <c r="C35" i="2"/>
  <c r="D35" i="2"/>
  <c r="E35" i="2"/>
  <c r="F35" i="2"/>
  <c r="I35" i="2"/>
  <c r="G35" i="2" s="1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AB35" i="2"/>
  <c r="AC35" i="2"/>
  <c r="AD35" i="2"/>
  <c r="AF35" i="2" s="1"/>
  <c r="A36" i="2"/>
  <c r="B36" i="2"/>
  <c r="C36" i="2"/>
  <c r="D36" i="2"/>
  <c r="E36" i="2"/>
  <c r="F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Z36" i="2"/>
  <c r="AB36" i="2"/>
  <c r="AC36" i="2"/>
  <c r="AD36" i="2"/>
  <c r="AF36" i="2" s="1"/>
  <c r="A37" i="2"/>
  <c r="B37" i="2"/>
  <c r="C37" i="2"/>
  <c r="D37" i="2"/>
  <c r="E37" i="2"/>
  <c r="F37" i="2"/>
  <c r="I37" i="2"/>
  <c r="H37" i="2" s="1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Z37" i="2" s="1"/>
  <c r="AB37" i="2"/>
  <c r="AC37" i="2"/>
  <c r="AD37" i="2"/>
  <c r="AF37" i="2" s="1"/>
  <c r="A38" i="2"/>
  <c r="B38" i="2"/>
  <c r="C38" i="2"/>
  <c r="D38" i="2"/>
  <c r="E38" i="2"/>
  <c r="F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AB38" i="2"/>
  <c r="AC38" i="2"/>
  <c r="AD38" i="2"/>
  <c r="AF38" i="2"/>
  <c r="A39" i="2"/>
  <c r="B39" i="2"/>
  <c r="C39" i="2"/>
  <c r="D39" i="2"/>
  <c r="E39" i="2"/>
  <c r="F39" i="2"/>
  <c r="I39" i="2"/>
  <c r="G39" i="2" s="1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AB39" i="2"/>
  <c r="AC39" i="2"/>
  <c r="AD39" i="2"/>
  <c r="AF39" i="2" s="1"/>
  <c r="A40" i="2"/>
  <c r="B40" i="2"/>
  <c r="C40" i="2"/>
  <c r="D40" i="2"/>
  <c r="E40" i="2"/>
  <c r="F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 s="1"/>
  <c r="AB40" i="2"/>
  <c r="AC40" i="2"/>
  <c r="AD40" i="2"/>
  <c r="AF40" i="2" s="1"/>
  <c r="A41" i="2"/>
  <c r="B41" i="2"/>
  <c r="C41" i="2"/>
  <c r="D41" i="2"/>
  <c r="E41" i="2"/>
  <c r="F41" i="2"/>
  <c r="I41" i="2"/>
  <c r="H41" i="2" s="1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Z41" i="2" s="1"/>
  <c r="AB41" i="2"/>
  <c r="AC41" i="2"/>
  <c r="AD41" i="2"/>
  <c r="AF41" i="2" s="1"/>
  <c r="A42" i="2"/>
  <c r="B42" i="2"/>
  <c r="C42" i="2"/>
  <c r="D42" i="2"/>
  <c r="E42" i="2"/>
  <c r="F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AB42" i="2"/>
  <c r="AC42" i="2"/>
  <c r="AD42" i="2"/>
  <c r="AF42" i="2" s="1"/>
  <c r="A43" i="2"/>
  <c r="B43" i="2"/>
  <c r="C43" i="2"/>
  <c r="D43" i="2"/>
  <c r="E43" i="2"/>
  <c r="F43" i="2"/>
  <c r="I43" i="2"/>
  <c r="G43" i="2" s="1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 s="1"/>
  <c r="AB43" i="2"/>
  <c r="AC43" i="2"/>
  <c r="AD43" i="2"/>
  <c r="AF43" i="2" s="1"/>
  <c r="A44" i="2"/>
  <c r="B44" i="2"/>
  <c r="C44" i="2"/>
  <c r="D44" i="2"/>
  <c r="E44" i="2"/>
  <c r="F44" i="2"/>
  <c r="I44" i="2"/>
  <c r="G44" i="2" s="1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 s="1"/>
  <c r="AB44" i="2"/>
  <c r="AC44" i="2"/>
  <c r="AD44" i="2"/>
  <c r="AF44" i="2" s="1"/>
  <c r="A45" i="2"/>
  <c r="B45" i="2"/>
  <c r="C45" i="2"/>
  <c r="D45" i="2"/>
  <c r="E45" i="2"/>
  <c r="F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 s="1"/>
  <c r="AB45" i="2"/>
  <c r="AC45" i="2"/>
  <c r="AD45" i="2"/>
  <c r="AF45" i="2" s="1"/>
  <c r="A46" i="2"/>
  <c r="B46" i="2"/>
  <c r="C46" i="2"/>
  <c r="D46" i="2"/>
  <c r="E46" i="2"/>
  <c r="F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 s="1"/>
  <c r="AB46" i="2"/>
  <c r="AC46" i="2"/>
  <c r="AD46" i="2"/>
  <c r="AF46" i="2" s="1"/>
  <c r="A47" i="2"/>
  <c r="B47" i="2"/>
  <c r="C47" i="2"/>
  <c r="D47" i="2"/>
  <c r="E47" i="2"/>
  <c r="F47" i="2"/>
  <c r="I47" i="2"/>
  <c r="H47" i="2" s="1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AB47" i="2"/>
  <c r="AC47" i="2"/>
  <c r="AD47" i="2"/>
  <c r="AF47" i="2" s="1"/>
  <c r="A48" i="2"/>
  <c r="B48" i="2"/>
  <c r="C48" i="2"/>
  <c r="D48" i="2"/>
  <c r="E48" i="2"/>
  <c r="F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AB48" i="2"/>
  <c r="AC48" i="2"/>
  <c r="AD48" i="2"/>
  <c r="AF48" i="2" s="1"/>
  <c r="A49" i="2"/>
  <c r="B49" i="2"/>
  <c r="C49" i="2"/>
  <c r="D49" i="2"/>
  <c r="E49" i="2"/>
  <c r="F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Z49" i="2" s="1"/>
  <c r="AB49" i="2"/>
  <c r="AC49" i="2"/>
  <c r="AD49" i="2"/>
  <c r="AF49" i="2" s="1"/>
  <c r="A50" i="2"/>
  <c r="B50" i="2"/>
  <c r="C50" i="2"/>
  <c r="D50" i="2"/>
  <c r="E50" i="2"/>
  <c r="F50" i="2"/>
  <c r="I50" i="2"/>
  <c r="H50" i="2" s="1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Z50" i="2" s="1"/>
  <c r="AB50" i="2"/>
  <c r="AC50" i="2"/>
  <c r="AD50" i="2"/>
  <c r="AF50" i="2" s="1"/>
  <c r="A51" i="2"/>
  <c r="B51" i="2"/>
  <c r="C51" i="2"/>
  <c r="D51" i="2"/>
  <c r="E51" i="2"/>
  <c r="F51" i="2"/>
  <c r="I51" i="2"/>
  <c r="H51" i="2" s="1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AB51" i="2"/>
  <c r="AC51" i="2"/>
  <c r="AD51" i="2"/>
  <c r="AF51" i="2" s="1"/>
  <c r="A52" i="2"/>
  <c r="B52" i="2"/>
  <c r="C52" i="2"/>
  <c r="D52" i="2"/>
  <c r="E52" i="2"/>
  <c r="F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Y52" i="2" s="1"/>
  <c r="AB52" i="2"/>
  <c r="AC52" i="2"/>
  <c r="AD52" i="2"/>
  <c r="AF52" i="2" s="1"/>
  <c r="A53" i="2"/>
  <c r="B53" i="2"/>
  <c r="C53" i="2"/>
  <c r="D53" i="2"/>
  <c r="E53" i="2"/>
  <c r="F53" i="2"/>
  <c r="I53" i="2"/>
  <c r="G53" i="2" s="1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AB53" i="2"/>
  <c r="AC53" i="2"/>
  <c r="AD53" i="2"/>
  <c r="AF53" i="2" s="1"/>
  <c r="A54" i="2"/>
  <c r="B54" i="2"/>
  <c r="C54" i="2"/>
  <c r="D54" i="2"/>
  <c r="E54" i="2"/>
  <c r="F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Y54" i="2" s="1"/>
  <c r="AB54" i="2"/>
  <c r="AC54" i="2"/>
  <c r="AD54" i="2"/>
  <c r="AF54" i="2" s="1"/>
  <c r="A55" i="2"/>
  <c r="B55" i="2"/>
  <c r="C55" i="2"/>
  <c r="D55" i="2"/>
  <c r="E55" i="2"/>
  <c r="F55" i="2"/>
  <c r="I55" i="2"/>
  <c r="H55" i="2" s="1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AB55" i="2"/>
  <c r="AC55" i="2"/>
  <c r="AD55" i="2"/>
  <c r="AF55" i="2" s="1"/>
  <c r="A56" i="2"/>
  <c r="B56" i="2"/>
  <c r="C56" i="2"/>
  <c r="D56" i="2"/>
  <c r="E56" i="2"/>
  <c r="F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Y56" i="2" s="1"/>
  <c r="AB56" i="2"/>
  <c r="AC56" i="2"/>
  <c r="AD56" i="2"/>
  <c r="AF56" i="2"/>
  <c r="A57" i="2"/>
  <c r="B57" i="2"/>
  <c r="C57" i="2"/>
  <c r="D57" i="2"/>
  <c r="E57" i="2"/>
  <c r="F57" i="2"/>
  <c r="I57" i="2"/>
  <c r="G57" i="2" s="1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Z57" i="2" s="1"/>
  <c r="AB57" i="2"/>
  <c r="AC57" i="2"/>
  <c r="AD57" i="2"/>
  <c r="AF57" i="2" s="1"/>
  <c r="A58" i="2"/>
  <c r="B58" i="2"/>
  <c r="C58" i="2"/>
  <c r="D58" i="2"/>
  <c r="E58" i="2"/>
  <c r="F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AB58" i="2"/>
  <c r="AC58" i="2"/>
  <c r="AD58" i="2"/>
  <c r="AF58" i="2" s="1"/>
  <c r="A59" i="2"/>
  <c r="B59" i="2"/>
  <c r="C59" i="2"/>
  <c r="D59" i="2"/>
  <c r="E59" i="2"/>
  <c r="F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AB59" i="2"/>
  <c r="AC59" i="2"/>
  <c r="AD59" i="2"/>
  <c r="AF59" i="2" s="1"/>
  <c r="A60" i="2"/>
  <c r="B60" i="2"/>
  <c r="C60" i="2"/>
  <c r="D60" i="2"/>
  <c r="E60" i="2"/>
  <c r="F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Z60" i="2" s="1"/>
  <c r="AB60" i="2"/>
  <c r="AC60" i="2"/>
  <c r="AD60" i="2"/>
  <c r="AF60" i="2" s="1"/>
  <c r="A61" i="2"/>
  <c r="B61" i="2"/>
  <c r="C61" i="2"/>
  <c r="D61" i="2"/>
  <c r="E61" i="2"/>
  <c r="F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AB61" i="2"/>
  <c r="AC61" i="2"/>
  <c r="AD61" i="2"/>
  <c r="AF61" i="2" s="1"/>
  <c r="A62" i="2"/>
  <c r="B62" i="2"/>
  <c r="C62" i="2"/>
  <c r="D62" i="2"/>
  <c r="E62" i="2"/>
  <c r="F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 s="1"/>
  <c r="Y62" i="2"/>
  <c r="AB62" i="2"/>
  <c r="AC62" i="2"/>
  <c r="AD62" i="2"/>
  <c r="AF62" i="2" s="1"/>
  <c r="A63" i="2"/>
  <c r="B63" i="2"/>
  <c r="C63" i="2"/>
  <c r="D63" i="2"/>
  <c r="E63" i="2"/>
  <c r="F63" i="2"/>
  <c r="I63" i="2"/>
  <c r="G63" i="2" s="1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Y63" i="2" s="1"/>
  <c r="X63" i="2"/>
  <c r="AB63" i="2"/>
  <c r="AC63" i="2"/>
  <c r="AD63" i="2"/>
  <c r="AF63" i="2"/>
  <c r="A64" i="2"/>
  <c r="B64" i="2"/>
  <c r="C64" i="2"/>
  <c r="D64" i="2"/>
  <c r="E64" i="2"/>
  <c r="F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Z64" i="2" s="1"/>
  <c r="Y64" i="2"/>
  <c r="AB64" i="2"/>
  <c r="AC64" i="2"/>
  <c r="AD64" i="2"/>
  <c r="AF64" i="2" s="1"/>
  <c r="A65" i="2"/>
  <c r="B65" i="2"/>
  <c r="C65" i="2"/>
  <c r="D65" i="2"/>
  <c r="E65" i="2"/>
  <c r="F65" i="2"/>
  <c r="I65" i="2"/>
  <c r="G65" i="2" s="1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AB65" i="2"/>
  <c r="AC65" i="2"/>
  <c r="AD65" i="2"/>
  <c r="AF65" i="2" s="1"/>
  <c r="A66" i="2"/>
  <c r="B66" i="2"/>
  <c r="C66" i="2"/>
  <c r="D66" i="2"/>
  <c r="E66" i="2"/>
  <c r="F66" i="2"/>
  <c r="I66" i="2"/>
  <c r="H66" i="2" s="1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AB66" i="2"/>
  <c r="AC66" i="2"/>
  <c r="AD66" i="2"/>
  <c r="AF66" i="2" s="1"/>
  <c r="A67" i="2"/>
  <c r="B67" i="2"/>
  <c r="C67" i="2"/>
  <c r="D67" i="2"/>
  <c r="E67" i="2"/>
  <c r="F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AB67" i="2"/>
  <c r="AC67" i="2"/>
  <c r="AD67" i="2"/>
  <c r="AF67" i="2" s="1"/>
  <c r="A68" i="2"/>
  <c r="B68" i="2"/>
  <c r="C68" i="2"/>
  <c r="D68" i="2"/>
  <c r="E68" i="2"/>
  <c r="F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AB68" i="2"/>
  <c r="AC68" i="2"/>
  <c r="AD68" i="2"/>
  <c r="AF68" i="2"/>
  <c r="A69" i="2"/>
  <c r="B69" i="2"/>
  <c r="C69" i="2"/>
  <c r="D69" i="2"/>
  <c r="E69" i="2"/>
  <c r="F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AB69" i="2"/>
  <c r="AC69" i="2"/>
  <c r="AD69" i="2"/>
  <c r="AF69" i="2" s="1"/>
  <c r="A70" i="2"/>
  <c r="B70" i="2"/>
  <c r="C70" i="2"/>
  <c r="D70" i="2"/>
  <c r="E70" i="2"/>
  <c r="F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 s="1"/>
  <c r="AB70" i="2"/>
  <c r="AC70" i="2"/>
  <c r="AD70" i="2"/>
  <c r="AF70" i="2" s="1"/>
  <c r="A71" i="2"/>
  <c r="B71" i="2"/>
  <c r="C71" i="2"/>
  <c r="D71" i="2"/>
  <c r="E71" i="2"/>
  <c r="F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AB71" i="2"/>
  <c r="AC71" i="2"/>
  <c r="AD71" i="2"/>
  <c r="AF71" i="2" s="1"/>
  <c r="A72" i="2"/>
  <c r="B72" i="2"/>
  <c r="C72" i="2"/>
  <c r="D72" i="2"/>
  <c r="E72" i="2"/>
  <c r="F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Z72" i="2" s="1"/>
  <c r="X72" i="2"/>
  <c r="AB72" i="2"/>
  <c r="AC72" i="2"/>
  <c r="AD72" i="2"/>
  <c r="AF72" i="2"/>
  <c r="A73" i="2"/>
  <c r="B73" i="2"/>
  <c r="C73" i="2"/>
  <c r="D73" i="2"/>
  <c r="E73" i="2"/>
  <c r="F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 s="1"/>
  <c r="AB73" i="2"/>
  <c r="AC73" i="2"/>
  <c r="AD73" i="2"/>
  <c r="AF73" i="2" s="1"/>
  <c r="A74" i="2"/>
  <c r="B74" i="2"/>
  <c r="C74" i="2"/>
  <c r="D74" i="2"/>
  <c r="E74" i="2"/>
  <c r="F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 s="1"/>
  <c r="AB74" i="2"/>
  <c r="AC74" i="2"/>
  <c r="AD74" i="2"/>
  <c r="AF74" i="2" s="1"/>
  <c r="A75" i="2"/>
  <c r="B75" i="2"/>
  <c r="C75" i="2"/>
  <c r="D75" i="2"/>
  <c r="E75" i="2"/>
  <c r="F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AB75" i="2"/>
  <c r="AC75" i="2"/>
  <c r="AD75" i="2"/>
  <c r="AF75" i="2" s="1"/>
  <c r="A76" i="2"/>
  <c r="B76" i="2"/>
  <c r="C76" i="2"/>
  <c r="D76" i="2"/>
  <c r="E76" i="2"/>
  <c r="F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Z76" i="2" s="1"/>
  <c r="AB76" i="2"/>
  <c r="AC76" i="2"/>
  <c r="AD76" i="2"/>
  <c r="AF76" i="2" s="1"/>
  <c r="A77" i="2"/>
  <c r="B77" i="2"/>
  <c r="C77" i="2"/>
  <c r="D77" i="2"/>
  <c r="E77" i="2"/>
  <c r="F77" i="2"/>
  <c r="I77" i="2"/>
  <c r="G77" i="2" s="1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Z77" i="2" s="1"/>
  <c r="AB77" i="2"/>
  <c r="AC77" i="2"/>
  <c r="AD77" i="2"/>
  <c r="AF77" i="2" s="1"/>
  <c r="A78" i="2"/>
  <c r="B78" i="2"/>
  <c r="C78" i="2"/>
  <c r="D78" i="2"/>
  <c r="E78" i="2"/>
  <c r="F78" i="2"/>
  <c r="I78" i="2"/>
  <c r="H78" i="2" s="1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AB78" i="2"/>
  <c r="AC78" i="2"/>
  <c r="AD78" i="2"/>
  <c r="AF78" i="2" s="1"/>
  <c r="A79" i="2"/>
  <c r="B79" i="2"/>
  <c r="C79" i="2"/>
  <c r="D79" i="2"/>
  <c r="E79" i="2"/>
  <c r="F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Y79" i="2" s="1"/>
  <c r="X79" i="2"/>
  <c r="AB79" i="2"/>
  <c r="AC79" i="2"/>
  <c r="AD79" i="2"/>
  <c r="AF79" i="2"/>
  <c r="A80" i="2"/>
  <c r="B80" i="2"/>
  <c r="C80" i="2"/>
  <c r="D80" i="2"/>
  <c r="E80" i="2"/>
  <c r="F80" i="2"/>
  <c r="I80" i="2"/>
  <c r="G80" i="2" s="1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AB80" i="2"/>
  <c r="AC80" i="2"/>
  <c r="AD80" i="2"/>
  <c r="AF80" i="2" s="1"/>
  <c r="A81" i="2"/>
  <c r="B81" i="2"/>
  <c r="C81" i="2"/>
  <c r="D81" i="2"/>
  <c r="E81" i="2"/>
  <c r="F81" i="2"/>
  <c r="I81" i="2"/>
  <c r="G81" i="2" s="1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 s="1"/>
  <c r="AB81" i="2"/>
  <c r="AC81" i="2"/>
  <c r="AD81" i="2"/>
  <c r="AF81" i="2" s="1"/>
  <c r="A82" i="2"/>
  <c r="B82" i="2"/>
  <c r="C82" i="2"/>
  <c r="D82" i="2"/>
  <c r="E82" i="2"/>
  <c r="F82" i="2"/>
  <c r="I82" i="2"/>
  <c r="H82" i="2" s="1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AB82" i="2"/>
  <c r="AC82" i="2"/>
  <c r="AD82" i="2"/>
  <c r="AF82" i="2" s="1"/>
  <c r="A83" i="2"/>
  <c r="B83" i="2"/>
  <c r="C83" i="2"/>
  <c r="D83" i="2"/>
  <c r="E83" i="2"/>
  <c r="F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AB83" i="2"/>
  <c r="AC83" i="2"/>
  <c r="AD83" i="2"/>
  <c r="AF83" i="2" s="1"/>
  <c r="A84" i="2"/>
  <c r="B84" i="2"/>
  <c r="C84" i="2"/>
  <c r="D84" i="2"/>
  <c r="E84" i="2"/>
  <c r="F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AB84" i="2"/>
  <c r="AC84" i="2"/>
  <c r="AD84" i="2"/>
  <c r="AF84" i="2" s="1"/>
  <c r="A85" i="2"/>
  <c r="B85" i="2"/>
  <c r="C85" i="2"/>
  <c r="D85" i="2"/>
  <c r="E85" i="2"/>
  <c r="F85" i="2"/>
  <c r="I85" i="2"/>
  <c r="G85" i="2" s="1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Z85" i="2"/>
  <c r="AB85" i="2"/>
  <c r="AC85" i="2"/>
  <c r="AD85" i="2"/>
  <c r="AF85" i="2" s="1"/>
  <c r="A86" i="2"/>
  <c r="B86" i="2"/>
  <c r="C86" i="2"/>
  <c r="D86" i="2"/>
  <c r="E86" i="2"/>
  <c r="F86" i="2"/>
  <c r="I86" i="2"/>
  <c r="H86" i="2" s="1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AB86" i="2"/>
  <c r="AC86" i="2"/>
  <c r="AD86" i="2"/>
  <c r="AF86" i="2" s="1"/>
  <c r="A87" i="2"/>
  <c r="B87" i="2"/>
  <c r="C87" i="2"/>
  <c r="D87" i="2"/>
  <c r="E87" i="2"/>
  <c r="F87" i="2"/>
  <c r="G87" i="2"/>
  <c r="I87" i="2"/>
  <c r="H87" i="2" s="1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AB87" i="2"/>
  <c r="AC87" i="2"/>
  <c r="AD87" i="2"/>
  <c r="AF87" i="2" s="1"/>
  <c r="A88" i="2"/>
  <c r="B88" i="2"/>
  <c r="C88" i="2"/>
  <c r="D88" i="2"/>
  <c r="E88" i="2"/>
  <c r="F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B88" i="2"/>
  <c r="AC88" i="2"/>
  <c r="AD88" i="2"/>
  <c r="AF88" i="2" s="1"/>
  <c r="A89" i="2"/>
  <c r="B89" i="2"/>
  <c r="C89" i="2"/>
  <c r="D89" i="2"/>
  <c r="E89" i="2"/>
  <c r="F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Z89" i="2" s="1"/>
  <c r="AB89" i="2"/>
  <c r="AC89" i="2"/>
  <c r="AD89" i="2"/>
  <c r="AF89" i="2" s="1"/>
  <c r="A90" i="2"/>
  <c r="B90" i="2"/>
  <c r="C90" i="2"/>
  <c r="D90" i="2"/>
  <c r="E90" i="2"/>
  <c r="F90" i="2"/>
  <c r="I90" i="2"/>
  <c r="G90" i="2" s="1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AB90" i="2"/>
  <c r="AC90" i="2"/>
  <c r="AD90" i="2"/>
  <c r="AF90" i="2" s="1"/>
  <c r="A91" i="2"/>
  <c r="B91" i="2"/>
  <c r="C91" i="2"/>
  <c r="D91" i="2"/>
  <c r="E91" i="2"/>
  <c r="F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Y91" i="2" s="1"/>
  <c r="AB91" i="2"/>
  <c r="AC91" i="2"/>
  <c r="AD91" i="2"/>
  <c r="AF91" i="2" s="1"/>
  <c r="A92" i="2"/>
  <c r="B92" i="2"/>
  <c r="C92" i="2"/>
  <c r="D92" i="2"/>
  <c r="E92" i="2"/>
  <c r="F92" i="2"/>
  <c r="I92" i="2"/>
  <c r="H92" i="2" s="1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B92" i="2"/>
  <c r="AC92" i="2"/>
  <c r="AD92" i="2"/>
  <c r="AF92" i="2" s="1"/>
  <c r="A93" i="2"/>
  <c r="B93" i="2"/>
  <c r="C93" i="2"/>
  <c r="D93" i="2"/>
  <c r="E93" i="2"/>
  <c r="F93" i="2"/>
  <c r="I93" i="2"/>
  <c r="H93" i="2" s="1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Y93" i="2" s="1"/>
  <c r="AB93" i="2"/>
  <c r="AC93" i="2"/>
  <c r="AD93" i="2"/>
  <c r="AF93" i="2" s="1"/>
  <c r="A94" i="2"/>
  <c r="B94" i="2"/>
  <c r="C94" i="2"/>
  <c r="D94" i="2"/>
  <c r="E94" i="2"/>
  <c r="F94" i="2"/>
  <c r="I94" i="2"/>
  <c r="G94" i="2" s="1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AB94" i="2"/>
  <c r="AC94" i="2"/>
  <c r="AD94" i="2"/>
  <c r="AF94" i="2" s="1"/>
  <c r="A95" i="2"/>
  <c r="B95" i="2"/>
  <c r="C95" i="2"/>
  <c r="D95" i="2"/>
  <c r="E95" i="2"/>
  <c r="F95" i="2"/>
  <c r="I95" i="2"/>
  <c r="H95" i="2" s="1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Y95" i="2" s="1"/>
  <c r="AB95" i="2"/>
  <c r="AC95" i="2"/>
  <c r="AD95" i="2"/>
  <c r="AF95" i="2" s="1"/>
  <c r="A96" i="2"/>
  <c r="B96" i="2"/>
  <c r="C96" i="2"/>
  <c r="D96" i="2"/>
  <c r="E96" i="2"/>
  <c r="F96" i="2"/>
  <c r="I96" i="2"/>
  <c r="H96" i="2" s="1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Z96" i="2" s="1"/>
  <c r="AB96" i="2"/>
  <c r="AC96" i="2"/>
  <c r="AD96" i="2"/>
  <c r="AF96" i="2" s="1"/>
  <c r="A97" i="2"/>
  <c r="B97" i="2"/>
  <c r="C97" i="2"/>
  <c r="D97" i="2"/>
  <c r="E97" i="2"/>
  <c r="F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Y97" i="2" s="1"/>
  <c r="AB97" i="2"/>
  <c r="AC97" i="2"/>
  <c r="AD97" i="2"/>
  <c r="AF97" i="2" s="1"/>
  <c r="A98" i="2"/>
  <c r="B98" i="2"/>
  <c r="C98" i="2"/>
  <c r="D98" i="2"/>
  <c r="E98" i="2"/>
  <c r="F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Z98" i="2" s="1"/>
  <c r="X98" i="2"/>
  <c r="AB98" i="2"/>
  <c r="AC98" i="2"/>
  <c r="AD98" i="2"/>
  <c r="AF98" i="2" s="1"/>
  <c r="A99" i="2"/>
  <c r="B99" i="2"/>
  <c r="C99" i="2"/>
  <c r="D99" i="2"/>
  <c r="E99" i="2"/>
  <c r="F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Y99" i="2" s="1"/>
  <c r="AB99" i="2"/>
  <c r="AC99" i="2"/>
  <c r="AD99" i="2"/>
  <c r="AF99" i="2" s="1"/>
  <c r="A100" i="2"/>
  <c r="B100" i="2"/>
  <c r="C100" i="2"/>
  <c r="D100" i="2"/>
  <c r="E100" i="2"/>
  <c r="F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Z100" i="2" s="1"/>
  <c r="AB100" i="2"/>
  <c r="AC100" i="2"/>
  <c r="AD100" i="2"/>
  <c r="AF100" i="2" s="1"/>
  <c r="A101" i="2"/>
  <c r="B101" i="2"/>
  <c r="C101" i="2"/>
  <c r="D101" i="2"/>
  <c r="E101" i="2"/>
  <c r="F101" i="2"/>
  <c r="I101" i="2"/>
  <c r="H101" i="2" s="1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Y101" i="2" s="1"/>
  <c r="AB101" i="2"/>
  <c r="AC101" i="2"/>
  <c r="AD101" i="2"/>
  <c r="AF101" i="2" s="1"/>
  <c r="A102" i="2"/>
  <c r="B102" i="2"/>
  <c r="C102" i="2"/>
  <c r="D102" i="2"/>
  <c r="E102" i="2"/>
  <c r="F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Y102" i="2" s="1"/>
  <c r="X102" i="2"/>
  <c r="AB102" i="2"/>
  <c r="AC102" i="2"/>
  <c r="AD102" i="2"/>
  <c r="AF102" i="2" s="1"/>
  <c r="A103" i="2"/>
  <c r="B103" i="2"/>
  <c r="C103" i="2"/>
  <c r="D103" i="2"/>
  <c r="E103" i="2"/>
  <c r="F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Y103" i="2" s="1"/>
  <c r="AB103" i="2"/>
  <c r="AC103" i="2"/>
  <c r="AD103" i="2"/>
  <c r="AF103" i="2" s="1"/>
  <c r="A104" i="2"/>
  <c r="B104" i="2"/>
  <c r="C104" i="2"/>
  <c r="D104" i="2"/>
  <c r="E104" i="2"/>
  <c r="F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Z104" i="2"/>
  <c r="AB104" i="2"/>
  <c r="AC104" i="2"/>
  <c r="AD104" i="2"/>
  <c r="AF104" i="2" s="1"/>
  <c r="A105" i="2"/>
  <c r="B105" i="2"/>
  <c r="C105" i="2"/>
  <c r="D105" i="2"/>
  <c r="E105" i="2"/>
  <c r="F105" i="2"/>
  <c r="I105" i="2"/>
  <c r="H105" i="2" s="1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Y105" i="2" s="1"/>
  <c r="AB105" i="2"/>
  <c r="AC105" i="2"/>
  <c r="AD105" i="2"/>
  <c r="AF105" i="2" s="1"/>
  <c r="A106" i="2"/>
  <c r="B106" i="2"/>
  <c r="C106" i="2"/>
  <c r="D106" i="2"/>
  <c r="E106" i="2"/>
  <c r="F106" i="2"/>
  <c r="I106" i="2"/>
  <c r="G106" i="2" s="1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AB106" i="2"/>
  <c r="AC106" i="2"/>
  <c r="AD106" i="2"/>
  <c r="AF106" i="2" s="1"/>
  <c r="A107" i="2"/>
  <c r="B107" i="2"/>
  <c r="C107" i="2"/>
  <c r="D107" i="2"/>
  <c r="E107" i="2"/>
  <c r="F107" i="2"/>
  <c r="I107" i="2"/>
  <c r="H107" i="2" s="1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Y107" i="2" s="1"/>
  <c r="AB107" i="2"/>
  <c r="AC107" i="2"/>
  <c r="AD107" i="2"/>
  <c r="AF107" i="2" s="1"/>
  <c r="A108" i="2"/>
  <c r="B108" i="2"/>
  <c r="C108" i="2"/>
  <c r="D108" i="2"/>
  <c r="E108" i="2"/>
  <c r="F108" i="2"/>
  <c r="I108" i="2"/>
  <c r="H108" i="2" s="1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B108" i="2"/>
  <c r="AC108" i="2"/>
  <c r="AD108" i="2"/>
  <c r="AF108" i="2" s="1"/>
  <c r="A109" i="2"/>
  <c r="B109" i="2"/>
  <c r="C109" i="2"/>
  <c r="D109" i="2"/>
  <c r="E109" i="2"/>
  <c r="F109" i="2"/>
  <c r="I109" i="2"/>
  <c r="H109" i="2" s="1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Y109" i="2" s="1"/>
  <c r="AB109" i="2"/>
  <c r="AC109" i="2"/>
  <c r="AD109" i="2"/>
  <c r="AF109" i="2" s="1"/>
  <c r="A110" i="2"/>
  <c r="B110" i="2"/>
  <c r="C110" i="2"/>
  <c r="D110" i="2"/>
  <c r="E110" i="2"/>
  <c r="F110" i="2"/>
  <c r="I110" i="2"/>
  <c r="G110" i="2" s="1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AB110" i="2"/>
  <c r="AC110" i="2"/>
  <c r="AD110" i="2"/>
  <c r="AF110" i="2" s="1"/>
  <c r="A111" i="2"/>
  <c r="B111" i="2"/>
  <c r="C111" i="2"/>
  <c r="D111" i="2"/>
  <c r="E111" i="2"/>
  <c r="F111" i="2"/>
  <c r="I111" i="2"/>
  <c r="H111" i="2" s="1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Y111" i="2" s="1"/>
  <c r="AB111" i="2"/>
  <c r="AC111" i="2"/>
  <c r="AD111" i="2"/>
  <c r="AF111" i="2" s="1"/>
  <c r="A112" i="2"/>
  <c r="B112" i="2"/>
  <c r="C112" i="2"/>
  <c r="D112" i="2"/>
  <c r="E112" i="2"/>
  <c r="F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Z112" i="2" s="1"/>
  <c r="AB112" i="2"/>
  <c r="AC112" i="2"/>
  <c r="AD112" i="2"/>
  <c r="AF112" i="2" s="1"/>
  <c r="A113" i="2"/>
  <c r="B113" i="2"/>
  <c r="C113" i="2"/>
  <c r="D113" i="2"/>
  <c r="E113" i="2"/>
  <c r="F113" i="2"/>
  <c r="I113" i="2"/>
  <c r="H113" i="2" s="1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Y113" i="2" s="1"/>
  <c r="AB113" i="2"/>
  <c r="AC113" i="2"/>
  <c r="AD113" i="2"/>
  <c r="AF113" i="2" s="1"/>
  <c r="A114" i="2"/>
  <c r="B114" i="2"/>
  <c r="C114" i="2"/>
  <c r="D114" i="2"/>
  <c r="E114" i="2"/>
  <c r="F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AB114" i="2"/>
  <c r="AC114" i="2"/>
  <c r="AD114" i="2"/>
  <c r="AF114" i="2" s="1"/>
  <c r="A115" i="2"/>
  <c r="B115" i="2"/>
  <c r="C115" i="2"/>
  <c r="D115" i="2"/>
  <c r="E115" i="2"/>
  <c r="F115" i="2"/>
  <c r="I115" i="2"/>
  <c r="H115" i="2" s="1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Y115" i="2" s="1"/>
  <c r="AB115" i="2"/>
  <c r="AC115" i="2"/>
  <c r="AD115" i="2"/>
  <c r="AF115" i="2" s="1"/>
  <c r="A116" i="2"/>
  <c r="B116" i="2"/>
  <c r="C116" i="2"/>
  <c r="D116" i="2"/>
  <c r="E116" i="2"/>
  <c r="F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AB116" i="2"/>
  <c r="AC116" i="2"/>
  <c r="AD116" i="2"/>
  <c r="AF116" i="2" s="1"/>
  <c r="A117" i="2"/>
  <c r="B117" i="2"/>
  <c r="C117" i="2"/>
  <c r="D117" i="2"/>
  <c r="E117" i="2"/>
  <c r="F117" i="2"/>
  <c r="I117" i="2"/>
  <c r="H117" i="2" s="1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Y117" i="2" s="1"/>
  <c r="AB117" i="2"/>
  <c r="AC117" i="2"/>
  <c r="AD117" i="2"/>
  <c r="AF117" i="2" s="1"/>
  <c r="A118" i="2"/>
  <c r="B118" i="2"/>
  <c r="C118" i="2"/>
  <c r="D118" i="2"/>
  <c r="E118" i="2"/>
  <c r="F118" i="2"/>
  <c r="I118" i="2"/>
  <c r="G118" i="2" s="1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AB118" i="2"/>
  <c r="AC118" i="2"/>
  <c r="AD118" i="2"/>
  <c r="AF118" i="2" s="1"/>
  <c r="A119" i="2"/>
  <c r="B119" i="2"/>
  <c r="C119" i="2"/>
  <c r="D119" i="2"/>
  <c r="E119" i="2"/>
  <c r="F119" i="2"/>
  <c r="I119" i="2"/>
  <c r="H119" i="2" s="1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Y119" i="2" s="1"/>
  <c r="AB119" i="2"/>
  <c r="AC119" i="2"/>
  <c r="AD119" i="2"/>
  <c r="AF119" i="2" s="1"/>
  <c r="A120" i="2"/>
  <c r="B120" i="2"/>
  <c r="C120" i="2"/>
  <c r="D120" i="2"/>
  <c r="E120" i="2"/>
  <c r="F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Z120" i="2" s="1"/>
  <c r="AB120" i="2"/>
  <c r="AC120" i="2"/>
  <c r="AD120" i="2"/>
  <c r="AF120" i="2" s="1"/>
  <c r="A121" i="2"/>
  <c r="B121" i="2"/>
  <c r="C121" i="2"/>
  <c r="D121" i="2"/>
  <c r="E121" i="2"/>
  <c r="F121" i="2"/>
  <c r="I121" i="2"/>
  <c r="H121" i="2" s="1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Y121" i="2" s="1"/>
  <c r="AB121" i="2"/>
  <c r="AC121" i="2"/>
  <c r="AD121" i="2"/>
  <c r="AF121" i="2" s="1"/>
  <c r="A122" i="2"/>
  <c r="B122" i="2"/>
  <c r="C122" i="2"/>
  <c r="D122" i="2"/>
  <c r="E122" i="2"/>
  <c r="F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Z122" i="2" s="1"/>
  <c r="AB122" i="2"/>
  <c r="AC122" i="2"/>
  <c r="AD122" i="2"/>
  <c r="AF122" i="2" s="1"/>
  <c r="A123" i="2"/>
  <c r="B123" i="2"/>
  <c r="C123" i="2"/>
  <c r="D123" i="2"/>
  <c r="E123" i="2"/>
  <c r="F123" i="2"/>
  <c r="I123" i="2"/>
  <c r="H123" i="2" s="1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Y123" i="2" s="1"/>
  <c r="AB123" i="2"/>
  <c r="AC123" i="2"/>
  <c r="AD123" i="2"/>
  <c r="AF123" i="2" s="1"/>
  <c r="A124" i="2"/>
  <c r="B124" i="2"/>
  <c r="C124" i="2"/>
  <c r="D124" i="2"/>
  <c r="E124" i="2"/>
  <c r="F124" i="2"/>
  <c r="I124" i="2"/>
  <c r="H124" i="2" s="1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Z124" i="2" s="1"/>
  <c r="AB124" i="2"/>
  <c r="AC124" i="2"/>
  <c r="AD124" i="2"/>
  <c r="AF124" i="2" s="1"/>
  <c r="A125" i="2"/>
  <c r="B125" i="2"/>
  <c r="C125" i="2"/>
  <c r="D125" i="2"/>
  <c r="E125" i="2"/>
  <c r="F125" i="2"/>
  <c r="I125" i="2"/>
  <c r="H125" i="2" s="1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Y125" i="2" s="1"/>
  <c r="AB125" i="2"/>
  <c r="AC125" i="2"/>
  <c r="AD125" i="2"/>
  <c r="AF125" i="2" s="1"/>
  <c r="A126" i="2"/>
  <c r="B126" i="2"/>
  <c r="C126" i="2"/>
  <c r="D126" i="2"/>
  <c r="E126" i="2"/>
  <c r="F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Y126" i="2" s="1"/>
  <c r="AB126" i="2"/>
  <c r="AC126" i="2"/>
  <c r="AD126" i="2"/>
  <c r="AF126" i="2" s="1"/>
  <c r="A127" i="2"/>
  <c r="B127" i="2"/>
  <c r="C127" i="2"/>
  <c r="D127" i="2"/>
  <c r="E127" i="2"/>
  <c r="F127" i="2"/>
  <c r="I127" i="2"/>
  <c r="H127" i="2" s="1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Y127" i="2" s="1"/>
  <c r="AB127" i="2"/>
  <c r="AC127" i="2"/>
  <c r="AD127" i="2"/>
  <c r="AF127" i="2" s="1"/>
  <c r="A128" i="2"/>
  <c r="B128" i="2"/>
  <c r="C128" i="2"/>
  <c r="D128" i="2"/>
  <c r="E128" i="2"/>
  <c r="F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Z128" i="2" s="1"/>
  <c r="AB128" i="2"/>
  <c r="AC128" i="2"/>
  <c r="AD128" i="2"/>
  <c r="AF128" i="2" s="1"/>
  <c r="A129" i="2"/>
  <c r="B129" i="2"/>
  <c r="C129" i="2"/>
  <c r="D129" i="2"/>
  <c r="E129" i="2"/>
  <c r="F129" i="2"/>
  <c r="I129" i="2"/>
  <c r="H129" i="2" s="1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Y129" i="2" s="1"/>
  <c r="AB129" i="2"/>
  <c r="AC129" i="2"/>
  <c r="AD129" i="2"/>
  <c r="AF129" i="2" s="1"/>
  <c r="A130" i="2"/>
  <c r="B130" i="2"/>
  <c r="C130" i="2"/>
  <c r="D130" i="2"/>
  <c r="E130" i="2"/>
  <c r="F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AB130" i="2"/>
  <c r="AC130" i="2"/>
  <c r="AD130" i="2"/>
  <c r="AF130" i="2" s="1"/>
  <c r="A131" i="2"/>
  <c r="B131" i="2"/>
  <c r="C131" i="2"/>
  <c r="D131" i="2"/>
  <c r="E131" i="2"/>
  <c r="F131" i="2"/>
  <c r="I131" i="2"/>
  <c r="H131" i="2" s="1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Y131" i="2" s="1"/>
  <c r="AB131" i="2"/>
  <c r="AC131" i="2"/>
  <c r="AD131" i="2"/>
  <c r="AF131" i="2" s="1"/>
  <c r="A132" i="2"/>
  <c r="B132" i="2"/>
  <c r="C132" i="2"/>
  <c r="D132" i="2"/>
  <c r="E132" i="2"/>
  <c r="F132" i="2"/>
  <c r="I132" i="2"/>
  <c r="H132" i="2" s="1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Z132" i="2"/>
  <c r="AB132" i="2"/>
  <c r="AC132" i="2"/>
  <c r="AD132" i="2"/>
  <c r="AF132" i="2"/>
  <c r="A133" i="2"/>
  <c r="B133" i="2"/>
  <c r="C133" i="2"/>
  <c r="D133" i="2"/>
  <c r="E133" i="2"/>
  <c r="F133" i="2"/>
  <c r="I133" i="2"/>
  <c r="H133" i="2" s="1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AB133" i="2"/>
  <c r="AC133" i="2"/>
  <c r="AD133" i="2"/>
  <c r="AF133" i="2" s="1"/>
  <c r="A134" i="2"/>
  <c r="B134" i="2"/>
  <c r="C134" i="2"/>
  <c r="D134" i="2"/>
  <c r="E134" i="2"/>
  <c r="F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Y134" i="2" s="1"/>
  <c r="AB134" i="2"/>
  <c r="AC134" i="2"/>
  <c r="AD134" i="2"/>
  <c r="AF134" i="2" s="1"/>
  <c r="A135" i="2"/>
  <c r="B135" i="2"/>
  <c r="C135" i="2"/>
  <c r="D135" i="2"/>
  <c r="E135" i="2"/>
  <c r="F135" i="2"/>
  <c r="I135" i="2"/>
  <c r="H135" i="2" s="1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AB135" i="2"/>
  <c r="AC135" i="2"/>
  <c r="AD135" i="2"/>
  <c r="AF135" i="2" s="1"/>
  <c r="A136" i="2"/>
  <c r="B136" i="2"/>
  <c r="C136" i="2"/>
  <c r="D136" i="2"/>
  <c r="E136" i="2"/>
  <c r="F136" i="2"/>
  <c r="I136" i="2"/>
  <c r="G136" i="2" s="1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Y136" i="2" s="1"/>
  <c r="Z136" i="2"/>
  <c r="AB136" i="2"/>
  <c r="AC136" i="2"/>
  <c r="AD136" i="2"/>
  <c r="AF136" i="2" s="1"/>
  <c r="A137" i="2"/>
  <c r="B137" i="2"/>
  <c r="C137" i="2"/>
  <c r="D137" i="2"/>
  <c r="E137" i="2"/>
  <c r="F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AB137" i="2"/>
  <c r="AC137" i="2"/>
  <c r="AD137" i="2"/>
  <c r="AF137" i="2" s="1"/>
  <c r="A138" i="2"/>
  <c r="B138" i="2"/>
  <c r="C138" i="2"/>
  <c r="D138" i="2"/>
  <c r="E138" i="2"/>
  <c r="F138" i="2"/>
  <c r="I138" i="2"/>
  <c r="G138" i="2" s="1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Y138" i="2" s="1"/>
  <c r="AB138" i="2"/>
  <c r="AC138" i="2"/>
  <c r="AD138" i="2"/>
  <c r="AF138" i="2" s="1"/>
  <c r="A139" i="2"/>
  <c r="B139" i="2"/>
  <c r="C139" i="2"/>
  <c r="D139" i="2"/>
  <c r="E139" i="2"/>
  <c r="F139" i="2"/>
  <c r="I139" i="2"/>
  <c r="H139" i="2" s="1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AB139" i="2"/>
  <c r="AC139" i="2"/>
  <c r="AD139" i="2"/>
  <c r="AF139" i="2" s="1"/>
  <c r="A140" i="2"/>
  <c r="B140" i="2"/>
  <c r="C140" i="2"/>
  <c r="D140" i="2"/>
  <c r="E140" i="2"/>
  <c r="F140" i="2"/>
  <c r="I140" i="2"/>
  <c r="G140" i="2" s="1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Y140" i="2" s="1"/>
  <c r="AB140" i="2"/>
  <c r="AC140" i="2"/>
  <c r="AD140" i="2"/>
  <c r="AF140" i="2" s="1"/>
  <c r="A141" i="2"/>
  <c r="B141" i="2"/>
  <c r="C141" i="2"/>
  <c r="D141" i="2"/>
  <c r="E141" i="2"/>
  <c r="F141" i="2"/>
  <c r="I141" i="2"/>
  <c r="G141" i="2" s="1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AB141" i="2"/>
  <c r="AC141" i="2"/>
  <c r="AD141" i="2"/>
  <c r="AF141" i="2" s="1"/>
  <c r="A142" i="2"/>
  <c r="B142" i="2"/>
  <c r="C142" i="2"/>
  <c r="D142" i="2"/>
  <c r="E142" i="2"/>
  <c r="F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AB142" i="2"/>
  <c r="AC142" i="2"/>
  <c r="AD142" i="2"/>
  <c r="AF142" i="2" s="1"/>
  <c r="A143" i="2"/>
  <c r="B143" i="2"/>
  <c r="C143" i="2"/>
  <c r="D143" i="2"/>
  <c r="E143" i="2"/>
  <c r="F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Z143" i="2" s="1"/>
  <c r="AB143" i="2"/>
  <c r="AC143" i="2"/>
  <c r="AD143" i="2"/>
  <c r="AF143" i="2" s="1"/>
  <c r="A144" i="2"/>
  <c r="B144" i="2"/>
  <c r="C144" i="2"/>
  <c r="D144" i="2"/>
  <c r="E144" i="2"/>
  <c r="F144" i="2"/>
  <c r="I144" i="2"/>
  <c r="G144" i="2" s="1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Z144" i="2" s="1"/>
  <c r="AB144" i="2"/>
  <c r="AC144" i="2"/>
  <c r="AD144" i="2"/>
  <c r="AF144" i="2" s="1"/>
  <c r="A145" i="2"/>
  <c r="B145" i="2"/>
  <c r="C145" i="2"/>
  <c r="D145" i="2"/>
  <c r="E145" i="2"/>
  <c r="F145" i="2"/>
  <c r="I145" i="2"/>
  <c r="H145" i="2" s="1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AB145" i="2"/>
  <c r="AC145" i="2"/>
  <c r="AD145" i="2"/>
  <c r="AF145" i="2" s="1"/>
  <c r="A146" i="2"/>
  <c r="B146" i="2"/>
  <c r="C146" i="2"/>
  <c r="D146" i="2"/>
  <c r="E146" i="2"/>
  <c r="F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AB146" i="2"/>
  <c r="AC146" i="2"/>
  <c r="AD146" i="2"/>
  <c r="AF146" i="2" s="1"/>
  <c r="A147" i="2"/>
  <c r="B147" i="2"/>
  <c r="C147" i="2"/>
  <c r="D147" i="2"/>
  <c r="E147" i="2"/>
  <c r="F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Z147" i="2" s="1"/>
  <c r="AB147" i="2"/>
  <c r="AC147" i="2"/>
  <c r="AD147" i="2"/>
  <c r="AF147" i="2" s="1"/>
  <c r="A148" i="2"/>
  <c r="B148" i="2"/>
  <c r="C148" i="2"/>
  <c r="D148" i="2"/>
  <c r="E148" i="2"/>
  <c r="F148" i="2"/>
  <c r="I148" i="2"/>
  <c r="G148" i="2" s="1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AB148" i="2"/>
  <c r="AC148" i="2"/>
  <c r="AD148" i="2"/>
  <c r="AF148" i="2" s="1"/>
  <c r="A149" i="2"/>
  <c r="B149" i="2"/>
  <c r="C149" i="2"/>
  <c r="D149" i="2"/>
  <c r="E149" i="2"/>
  <c r="F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AB149" i="2"/>
  <c r="AC149" i="2"/>
  <c r="AD149" i="2"/>
  <c r="AF149" i="2" s="1"/>
  <c r="A150" i="2"/>
  <c r="B150" i="2"/>
  <c r="C150" i="2"/>
  <c r="D150" i="2"/>
  <c r="E150" i="2"/>
  <c r="F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Y150" i="2" s="1"/>
  <c r="X150" i="2"/>
  <c r="AB150" i="2"/>
  <c r="AC150" i="2"/>
  <c r="AD150" i="2"/>
  <c r="AF150" i="2"/>
  <c r="A151" i="2"/>
  <c r="B151" i="2"/>
  <c r="C151" i="2"/>
  <c r="D151" i="2"/>
  <c r="E151" i="2"/>
  <c r="F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Z151" i="2" s="1"/>
  <c r="AB151" i="2"/>
  <c r="AC151" i="2"/>
  <c r="AD151" i="2"/>
  <c r="AF151" i="2" s="1"/>
  <c r="A152" i="2"/>
  <c r="B152" i="2"/>
  <c r="C152" i="2"/>
  <c r="D152" i="2"/>
  <c r="E152" i="2"/>
  <c r="F152" i="2"/>
  <c r="I152" i="2"/>
  <c r="G152" i="2" s="1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Z152" i="2" s="1"/>
  <c r="AB152" i="2"/>
  <c r="AC152" i="2"/>
  <c r="AD152" i="2"/>
  <c r="AF152" i="2" s="1"/>
  <c r="A153" i="2"/>
  <c r="B153" i="2"/>
  <c r="C153" i="2"/>
  <c r="D153" i="2"/>
  <c r="E153" i="2"/>
  <c r="F153" i="2"/>
  <c r="I153" i="2"/>
  <c r="H153" i="2" s="1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AB153" i="2"/>
  <c r="AC153" i="2"/>
  <c r="AD153" i="2"/>
  <c r="AF153" i="2" s="1"/>
  <c r="A154" i="2"/>
  <c r="B154" i="2"/>
  <c r="C154" i="2"/>
  <c r="D154" i="2"/>
  <c r="E154" i="2"/>
  <c r="F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B154" i="2"/>
  <c r="AC154" i="2"/>
  <c r="AD154" i="2"/>
  <c r="AF154" i="2" s="1"/>
  <c r="A155" i="2"/>
  <c r="B155" i="2"/>
  <c r="C155" i="2"/>
  <c r="D155" i="2"/>
  <c r="E155" i="2"/>
  <c r="F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Z155" i="2" s="1"/>
  <c r="AB155" i="2"/>
  <c r="AC155" i="2"/>
  <c r="AD155" i="2"/>
  <c r="AF155" i="2" s="1"/>
  <c r="A156" i="2"/>
  <c r="B156" i="2"/>
  <c r="C156" i="2"/>
  <c r="D156" i="2"/>
  <c r="E156" i="2"/>
  <c r="F156" i="2"/>
  <c r="I156" i="2"/>
  <c r="G156" i="2" s="1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AB156" i="2"/>
  <c r="AC156" i="2"/>
  <c r="AD156" i="2"/>
  <c r="AF156" i="2" s="1"/>
  <c r="A157" i="2"/>
  <c r="B157" i="2"/>
  <c r="C157" i="2"/>
  <c r="D157" i="2"/>
  <c r="E157" i="2"/>
  <c r="F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AB157" i="2"/>
  <c r="AC157" i="2"/>
  <c r="AD157" i="2"/>
  <c r="AF157" i="2" s="1"/>
  <c r="A158" i="2"/>
  <c r="B158" i="2"/>
  <c r="C158" i="2"/>
  <c r="D158" i="2"/>
  <c r="E158" i="2"/>
  <c r="F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Y158" i="2" s="1"/>
  <c r="X158" i="2"/>
  <c r="AB158" i="2"/>
  <c r="AC158" i="2"/>
  <c r="AD158" i="2"/>
  <c r="AF158" i="2"/>
  <c r="A159" i="2"/>
  <c r="B159" i="2"/>
  <c r="C159" i="2"/>
  <c r="D159" i="2"/>
  <c r="E159" i="2"/>
  <c r="F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Z159" i="2" s="1"/>
  <c r="AB159" i="2"/>
  <c r="AC159" i="2"/>
  <c r="AD159" i="2"/>
  <c r="AF159" i="2" s="1"/>
  <c r="A160" i="2"/>
  <c r="B160" i="2"/>
  <c r="C160" i="2"/>
  <c r="D160" i="2"/>
  <c r="E160" i="2"/>
  <c r="F160" i="2"/>
  <c r="I160" i="2"/>
  <c r="G160" i="2" s="1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Z160" i="2" s="1"/>
  <c r="AB160" i="2"/>
  <c r="AC160" i="2"/>
  <c r="AD160" i="2"/>
  <c r="AF160" i="2" s="1"/>
  <c r="A161" i="2"/>
  <c r="B161" i="2"/>
  <c r="C161" i="2"/>
  <c r="D161" i="2"/>
  <c r="E161" i="2"/>
  <c r="F161" i="2"/>
  <c r="I161" i="2"/>
  <c r="H161" i="2" s="1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AB161" i="2"/>
  <c r="AC161" i="2"/>
  <c r="AD161" i="2"/>
  <c r="AF161" i="2"/>
  <c r="A162" i="2"/>
  <c r="B162" i="2"/>
  <c r="C162" i="2"/>
  <c r="D162" i="2"/>
  <c r="E162" i="2"/>
  <c r="F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Y162" i="2" s="1"/>
  <c r="X162" i="2"/>
  <c r="AB162" i="2"/>
  <c r="AC162" i="2"/>
  <c r="AD162" i="2"/>
  <c r="AF162" i="2"/>
  <c r="A163" i="2"/>
  <c r="B163" i="2"/>
  <c r="C163" i="2"/>
  <c r="D163" i="2"/>
  <c r="E163" i="2"/>
  <c r="F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Z163" i="2"/>
  <c r="AB163" i="2"/>
  <c r="AC163" i="2"/>
  <c r="AD163" i="2"/>
  <c r="AF163" i="2" s="1"/>
  <c r="A164" i="2"/>
  <c r="B164" i="2"/>
  <c r="C164" i="2"/>
  <c r="D164" i="2"/>
  <c r="E164" i="2"/>
  <c r="F164" i="2"/>
  <c r="I164" i="2"/>
  <c r="G164" i="2" s="1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AB164" i="2"/>
  <c r="AC164" i="2"/>
  <c r="AD164" i="2"/>
  <c r="AF164" i="2" s="1"/>
  <c r="A165" i="2"/>
  <c r="B165" i="2"/>
  <c r="C165" i="2"/>
  <c r="D165" i="2"/>
  <c r="E165" i="2"/>
  <c r="F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AB165" i="2"/>
  <c r="AC165" i="2"/>
  <c r="AD165" i="2"/>
  <c r="AF165" i="2"/>
  <c r="A166" i="2"/>
  <c r="B166" i="2"/>
  <c r="C166" i="2"/>
  <c r="D166" i="2"/>
  <c r="E166" i="2"/>
  <c r="F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Y166" i="2" s="1"/>
  <c r="X166" i="2"/>
  <c r="AB166" i="2"/>
  <c r="AC166" i="2"/>
  <c r="AD166" i="2"/>
  <c r="AF166" i="2"/>
  <c r="A167" i="2"/>
  <c r="B167" i="2"/>
  <c r="C167" i="2"/>
  <c r="D167" i="2"/>
  <c r="E167" i="2"/>
  <c r="F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Z167" i="2" s="1"/>
  <c r="AB167" i="2"/>
  <c r="AC167" i="2"/>
  <c r="AD167" i="2"/>
  <c r="AF167" i="2" s="1"/>
  <c r="A168" i="2"/>
  <c r="B168" i="2"/>
  <c r="C168" i="2"/>
  <c r="D168" i="2"/>
  <c r="E168" i="2"/>
  <c r="F168" i="2"/>
  <c r="I168" i="2"/>
  <c r="G168" i="2" s="1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Z168" i="2" s="1"/>
  <c r="AB168" i="2"/>
  <c r="AC168" i="2"/>
  <c r="AD168" i="2"/>
  <c r="AF168" i="2" s="1"/>
  <c r="A169" i="2"/>
  <c r="B169" i="2"/>
  <c r="C169" i="2"/>
  <c r="D169" i="2"/>
  <c r="E169" i="2"/>
  <c r="F169" i="2"/>
  <c r="I169" i="2"/>
  <c r="H169" i="2" s="1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AB169" i="2"/>
  <c r="AC169" i="2"/>
  <c r="AD169" i="2"/>
  <c r="AF169" i="2"/>
  <c r="A170" i="2"/>
  <c r="B170" i="2"/>
  <c r="C170" i="2"/>
  <c r="D170" i="2"/>
  <c r="E170" i="2"/>
  <c r="F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AB170" i="2"/>
  <c r="AC170" i="2"/>
  <c r="AD170" i="2"/>
  <c r="AF170" i="2" s="1"/>
  <c r="A171" i="2"/>
  <c r="B171" i="2"/>
  <c r="C171" i="2"/>
  <c r="D171" i="2"/>
  <c r="E171" i="2"/>
  <c r="F171" i="2"/>
  <c r="I171" i="2"/>
  <c r="G171" i="2" s="1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Z171" i="2" s="1"/>
  <c r="AB171" i="2"/>
  <c r="AC171" i="2"/>
  <c r="AD171" i="2"/>
  <c r="AF171" i="2" s="1"/>
  <c r="A172" i="2"/>
  <c r="B172" i="2"/>
  <c r="C172" i="2"/>
  <c r="D172" i="2"/>
  <c r="E172" i="2"/>
  <c r="F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AB172" i="2"/>
  <c r="AC172" i="2"/>
  <c r="AD172" i="2"/>
  <c r="AF172" i="2" s="1"/>
  <c r="A173" i="2"/>
  <c r="B173" i="2"/>
  <c r="C173" i="2"/>
  <c r="D173" i="2"/>
  <c r="E173" i="2"/>
  <c r="F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Z173" i="2" s="1"/>
  <c r="AB173" i="2"/>
  <c r="AC173" i="2"/>
  <c r="AD173" i="2"/>
  <c r="AF173" i="2" s="1"/>
  <c r="A174" i="2"/>
  <c r="B174" i="2"/>
  <c r="C174" i="2"/>
  <c r="D174" i="2"/>
  <c r="E174" i="2"/>
  <c r="F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AB174" i="2"/>
  <c r="AC174" i="2"/>
  <c r="AD174" i="2"/>
  <c r="AF174" i="2" s="1"/>
  <c r="A175" i="2"/>
  <c r="B175" i="2"/>
  <c r="C175" i="2"/>
  <c r="D175" i="2"/>
  <c r="E175" i="2"/>
  <c r="F175" i="2"/>
  <c r="I175" i="2"/>
  <c r="G175" i="2" s="1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Y175" i="2" s="1"/>
  <c r="AB175" i="2"/>
  <c r="AC175" i="2"/>
  <c r="AD175" i="2"/>
  <c r="AF175" i="2" s="1"/>
  <c r="A176" i="2"/>
  <c r="B176" i="2"/>
  <c r="C176" i="2"/>
  <c r="D176" i="2"/>
  <c r="E176" i="2"/>
  <c r="F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 s="1"/>
  <c r="Y176" i="2"/>
  <c r="AB176" i="2"/>
  <c r="AC176" i="2"/>
  <c r="AD176" i="2"/>
  <c r="AF176" i="2" s="1"/>
  <c r="A177" i="2"/>
  <c r="B177" i="2"/>
  <c r="C177" i="2"/>
  <c r="D177" i="2"/>
  <c r="E177" i="2"/>
  <c r="F177" i="2"/>
  <c r="I177" i="2"/>
  <c r="G177" i="2" s="1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Z177" i="2"/>
  <c r="AB177" i="2"/>
  <c r="AC177" i="2"/>
  <c r="AD177" i="2"/>
  <c r="AF177" i="2" s="1"/>
  <c r="A178" i="2"/>
  <c r="B178" i="2"/>
  <c r="C178" i="2"/>
  <c r="D178" i="2"/>
  <c r="E178" i="2"/>
  <c r="F178" i="2"/>
  <c r="I178" i="2"/>
  <c r="H178" i="2" s="1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AB178" i="2"/>
  <c r="AC178" i="2"/>
  <c r="AD178" i="2"/>
  <c r="AF178" i="2" s="1"/>
  <c r="A179" i="2"/>
  <c r="B179" i="2"/>
  <c r="C179" i="2"/>
  <c r="D179" i="2"/>
  <c r="E179" i="2"/>
  <c r="F179" i="2"/>
  <c r="I179" i="2"/>
  <c r="G179" i="2" s="1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AB179" i="2"/>
  <c r="AC179" i="2"/>
  <c r="AD179" i="2"/>
  <c r="AF179" i="2" s="1"/>
  <c r="A180" i="2"/>
  <c r="B180" i="2"/>
  <c r="C180" i="2"/>
  <c r="D180" i="2"/>
  <c r="E180" i="2"/>
  <c r="F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Z180" i="2" s="1"/>
  <c r="AB180" i="2"/>
  <c r="AC180" i="2"/>
  <c r="AD180" i="2"/>
  <c r="AF180" i="2" s="1"/>
  <c r="A181" i="2"/>
  <c r="B181" i="2"/>
  <c r="C181" i="2"/>
  <c r="D181" i="2"/>
  <c r="E181" i="2"/>
  <c r="F181" i="2"/>
  <c r="I181" i="2"/>
  <c r="H181" i="2" s="1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Z181" i="2" s="1"/>
  <c r="AB181" i="2"/>
  <c r="AC181" i="2"/>
  <c r="AD181" i="2"/>
  <c r="AF181" i="2" s="1"/>
  <c r="A182" i="2"/>
  <c r="B182" i="2"/>
  <c r="C182" i="2"/>
  <c r="D182" i="2"/>
  <c r="E182" i="2"/>
  <c r="F182" i="2"/>
  <c r="I182" i="2"/>
  <c r="G182" i="2" s="1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AB182" i="2"/>
  <c r="AC182" i="2"/>
  <c r="AD182" i="2"/>
  <c r="AF182" i="2" s="1"/>
  <c r="A183" i="2"/>
  <c r="B183" i="2"/>
  <c r="C183" i="2"/>
  <c r="D183" i="2"/>
  <c r="E183" i="2"/>
  <c r="F183" i="2"/>
  <c r="I183" i="2"/>
  <c r="G183" i="2" s="1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Z183" i="2"/>
  <c r="AB183" i="2"/>
  <c r="AC183" i="2"/>
  <c r="AD183" i="2"/>
  <c r="AF183" i="2" s="1"/>
  <c r="A184" i="2"/>
  <c r="B184" i="2"/>
  <c r="C184" i="2"/>
  <c r="D184" i="2"/>
  <c r="E184" i="2"/>
  <c r="F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AB184" i="2"/>
  <c r="AC184" i="2"/>
  <c r="AD184" i="2"/>
  <c r="AF184" i="2" s="1"/>
  <c r="A185" i="2"/>
  <c r="B185" i="2"/>
  <c r="C185" i="2"/>
  <c r="D185" i="2"/>
  <c r="E185" i="2"/>
  <c r="F185" i="2"/>
  <c r="I185" i="2"/>
  <c r="H185" i="2" s="1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Z185" i="2"/>
  <c r="AB185" i="2"/>
  <c r="AC185" i="2"/>
  <c r="AD185" i="2"/>
  <c r="AF185" i="2" s="1"/>
  <c r="A186" i="2"/>
  <c r="B186" i="2"/>
  <c r="C186" i="2"/>
  <c r="D186" i="2"/>
  <c r="E186" i="2"/>
  <c r="F186" i="2"/>
  <c r="I186" i="2"/>
  <c r="H186" i="2" s="1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AB186" i="2"/>
  <c r="AC186" i="2"/>
  <c r="AD186" i="2"/>
  <c r="AF186" i="2"/>
  <c r="A187" i="2"/>
  <c r="B187" i="2"/>
  <c r="C187" i="2"/>
  <c r="D187" i="2"/>
  <c r="E187" i="2"/>
  <c r="F187" i="2"/>
  <c r="I187" i="2"/>
  <c r="G187" i="2" s="1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Y187" i="2" s="1"/>
  <c r="AB187" i="2"/>
  <c r="AC187" i="2"/>
  <c r="AD187" i="2"/>
  <c r="AF187" i="2" s="1"/>
  <c r="A188" i="2"/>
  <c r="B188" i="2"/>
  <c r="C188" i="2"/>
  <c r="D188" i="2"/>
  <c r="E188" i="2"/>
  <c r="F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B188" i="2"/>
  <c r="AC188" i="2"/>
  <c r="AD188" i="2"/>
  <c r="AF188" i="2" s="1"/>
  <c r="A189" i="2"/>
  <c r="B189" i="2"/>
  <c r="C189" i="2"/>
  <c r="D189" i="2"/>
  <c r="E189" i="2"/>
  <c r="F189" i="2"/>
  <c r="I189" i="2"/>
  <c r="H189" i="2" s="1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Z189" i="2"/>
  <c r="AB189" i="2"/>
  <c r="AC189" i="2"/>
  <c r="AD189" i="2"/>
  <c r="AF189" i="2" s="1"/>
  <c r="A190" i="2"/>
  <c r="B190" i="2"/>
  <c r="C190" i="2"/>
  <c r="D190" i="2"/>
  <c r="E190" i="2"/>
  <c r="F190" i="2"/>
  <c r="I190" i="2"/>
  <c r="G190" i="2" s="1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AB190" i="2"/>
  <c r="AC190" i="2"/>
  <c r="AD190" i="2"/>
  <c r="AF190" i="2" s="1"/>
  <c r="A191" i="2"/>
  <c r="B191" i="2"/>
  <c r="C191" i="2"/>
  <c r="D191" i="2"/>
  <c r="E191" i="2"/>
  <c r="F191" i="2"/>
  <c r="I191" i="2"/>
  <c r="G191" i="2" s="1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AB191" i="2"/>
  <c r="AC191" i="2"/>
  <c r="AD191" i="2"/>
  <c r="AF191" i="2" s="1"/>
  <c r="A192" i="2"/>
  <c r="B192" i="2"/>
  <c r="C192" i="2"/>
  <c r="D192" i="2"/>
  <c r="E192" i="2"/>
  <c r="F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 s="1"/>
  <c r="Y192" i="2"/>
  <c r="Z192" i="2"/>
  <c r="AB192" i="2"/>
  <c r="AC192" i="2"/>
  <c r="AD192" i="2"/>
  <c r="AF192" i="2" s="1"/>
  <c r="A193" i="2"/>
  <c r="B193" i="2"/>
  <c r="C193" i="2"/>
  <c r="D193" i="2"/>
  <c r="E193" i="2"/>
  <c r="F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Z193" i="2" s="1"/>
  <c r="AB193" i="2"/>
  <c r="AC193" i="2"/>
  <c r="AD193" i="2"/>
  <c r="AF193" i="2" s="1"/>
  <c r="A194" i="2"/>
  <c r="B194" i="2"/>
  <c r="C194" i="2"/>
  <c r="D194" i="2"/>
  <c r="E194" i="2"/>
  <c r="F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B194" i="2"/>
  <c r="AC194" i="2"/>
  <c r="AD194" i="2"/>
  <c r="AF194" i="2" s="1"/>
  <c r="A195" i="2"/>
  <c r="B195" i="2"/>
  <c r="C195" i="2"/>
  <c r="D195" i="2"/>
  <c r="E195" i="2"/>
  <c r="F195" i="2"/>
  <c r="I195" i="2"/>
  <c r="G195" i="2" s="1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Z195" i="2" s="1"/>
  <c r="X195" i="2"/>
  <c r="Y195" i="2"/>
  <c r="AB195" i="2"/>
  <c r="AC195" i="2"/>
  <c r="AD195" i="2"/>
  <c r="AF195" i="2" s="1"/>
  <c r="A196" i="2"/>
  <c r="B196" i="2"/>
  <c r="C196" i="2"/>
  <c r="D196" i="2"/>
  <c r="E196" i="2"/>
  <c r="F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AB196" i="2"/>
  <c r="AC196" i="2"/>
  <c r="AD196" i="2"/>
  <c r="AF196" i="2" s="1"/>
  <c r="A197" i="2"/>
  <c r="B197" i="2"/>
  <c r="C197" i="2"/>
  <c r="D197" i="2"/>
  <c r="E197" i="2"/>
  <c r="F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Z197" i="2" s="1"/>
  <c r="AB197" i="2"/>
  <c r="AC197" i="2"/>
  <c r="AD197" i="2"/>
  <c r="AF197" i="2" s="1"/>
  <c r="A198" i="2"/>
  <c r="B198" i="2"/>
  <c r="C198" i="2"/>
  <c r="D198" i="2"/>
  <c r="E198" i="2"/>
  <c r="F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AB198" i="2"/>
  <c r="AC198" i="2"/>
  <c r="AD198" i="2"/>
  <c r="AF198" i="2" s="1"/>
  <c r="A199" i="2"/>
  <c r="B199" i="2"/>
  <c r="C199" i="2"/>
  <c r="D199" i="2"/>
  <c r="E199" i="2"/>
  <c r="F199" i="2"/>
  <c r="I199" i="2"/>
  <c r="G199" i="2" s="1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Z199" i="2" s="1"/>
  <c r="X199" i="2"/>
  <c r="Y199" i="2"/>
  <c r="AB199" i="2"/>
  <c r="AC199" i="2"/>
  <c r="AD199" i="2"/>
  <c r="AF199" i="2" s="1"/>
  <c r="A200" i="2"/>
  <c r="B200" i="2"/>
  <c r="C200" i="2"/>
  <c r="D200" i="2"/>
  <c r="E200" i="2"/>
  <c r="F200" i="2"/>
  <c r="I200" i="2"/>
  <c r="H200" i="2" s="1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B200" i="2"/>
  <c r="AC200" i="2"/>
  <c r="AD200" i="2"/>
  <c r="AF200" i="2" s="1"/>
  <c r="A201" i="2"/>
  <c r="B201" i="2"/>
  <c r="C201" i="2"/>
  <c r="D201" i="2"/>
  <c r="E201" i="2"/>
  <c r="F201" i="2"/>
  <c r="I201" i="2"/>
  <c r="H201" i="2" s="1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AB201" i="2"/>
  <c r="AC201" i="2"/>
  <c r="AD201" i="2"/>
  <c r="AF201" i="2" s="1"/>
  <c r="A202" i="2"/>
  <c r="B202" i="2"/>
  <c r="C202" i="2"/>
  <c r="D202" i="2"/>
  <c r="E202" i="2"/>
  <c r="F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AB202" i="2"/>
  <c r="AC202" i="2"/>
  <c r="AD202" i="2"/>
  <c r="AF202" i="2" s="1"/>
  <c r="A203" i="2"/>
  <c r="B203" i="2"/>
  <c r="C203" i="2"/>
  <c r="D203" i="2"/>
  <c r="E203" i="2"/>
  <c r="F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B203" i="2"/>
  <c r="AC203" i="2"/>
  <c r="AD203" i="2"/>
  <c r="AF203" i="2" s="1"/>
  <c r="A204" i="2"/>
  <c r="B204" i="2"/>
  <c r="C204" i="2"/>
  <c r="D204" i="2"/>
  <c r="E204" i="2"/>
  <c r="F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AB204" i="2"/>
  <c r="AC204" i="2"/>
  <c r="AD204" i="2"/>
  <c r="AF204" i="2" s="1"/>
  <c r="A205" i="2"/>
  <c r="B205" i="2"/>
  <c r="C205" i="2"/>
  <c r="D205" i="2"/>
  <c r="E205" i="2"/>
  <c r="F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Z205" i="2" s="1"/>
  <c r="AB205" i="2"/>
  <c r="AC205" i="2"/>
  <c r="AD205" i="2"/>
  <c r="AF205" i="2" s="1"/>
  <c r="A206" i="2"/>
  <c r="B206" i="2"/>
  <c r="C206" i="2"/>
  <c r="D206" i="2"/>
  <c r="E206" i="2"/>
  <c r="F206" i="2"/>
  <c r="I206" i="2"/>
  <c r="H206" i="2" s="1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Z206" i="2" s="1"/>
  <c r="X206" i="2"/>
  <c r="AB206" i="2"/>
  <c r="AC206" i="2"/>
  <c r="AD206" i="2"/>
  <c r="AF206" i="2"/>
  <c r="A207" i="2"/>
  <c r="B207" i="2"/>
  <c r="C207" i="2"/>
  <c r="D207" i="2"/>
  <c r="E207" i="2"/>
  <c r="F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AB207" i="2"/>
  <c r="AC207" i="2"/>
  <c r="AD207" i="2"/>
  <c r="AF207" i="2" s="1"/>
  <c r="A208" i="2"/>
  <c r="B208" i="2"/>
  <c r="C208" i="2"/>
  <c r="D208" i="2"/>
  <c r="E208" i="2"/>
  <c r="F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AB208" i="2"/>
  <c r="AC208" i="2"/>
  <c r="AD208" i="2"/>
  <c r="AF208" i="2" s="1"/>
  <c r="A209" i="2"/>
  <c r="B209" i="2"/>
  <c r="C209" i="2"/>
  <c r="D209" i="2"/>
  <c r="E209" i="2"/>
  <c r="F209" i="2"/>
  <c r="I209" i="2"/>
  <c r="H209" i="2" s="1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B209" i="2"/>
  <c r="AC209" i="2"/>
  <c r="AD209" i="2"/>
  <c r="AF209" i="2" s="1"/>
  <c r="A210" i="2"/>
  <c r="B210" i="2"/>
  <c r="C210" i="2"/>
  <c r="D210" i="2"/>
  <c r="E210" i="2"/>
  <c r="F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Z210" i="2" s="1"/>
  <c r="AB210" i="2"/>
  <c r="AC210" i="2"/>
  <c r="AD210" i="2"/>
  <c r="AF210" i="2" s="1"/>
  <c r="A211" i="2"/>
  <c r="B211" i="2"/>
  <c r="C211" i="2"/>
  <c r="D211" i="2"/>
  <c r="E211" i="2"/>
  <c r="F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Y211" i="2"/>
  <c r="AB211" i="2"/>
  <c r="AC211" i="2"/>
  <c r="AD211" i="2"/>
  <c r="AF211" i="2" s="1"/>
  <c r="A212" i="2"/>
  <c r="B212" i="2"/>
  <c r="C212" i="2"/>
  <c r="D212" i="2"/>
  <c r="E212" i="2"/>
  <c r="F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B212" i="2"/>
  <c r="AC212" i="2"/>
  <c r="AD212" i="2"/>
  <c r="AF212" i="2" s="1"/>
  <c r="A213" i="2"/>
  <c r="B213" i="2"/>
  <c r="C213" i="2"/>
  <c r="D213" i="2"/>
  <c r="E213" i="2"/>
  <c r="F213" i="2"/>
  <c r="I213" i="2"/>
  <c r="G213" i="2" s="1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Y213" i="2" s="1"/>
  <c r="X213" i="2"/>
  <c r="AB213" i="2"/>
  <c r="AC213" i="2"/>
  <c r="AD213" i="2"/>
  <c r="AF213" i="2" s="1"/>
  <c r="A214" i="2"/>
  <c r="B214" i="2"/>
  <c r="C214" i="2"/>
  <c r="D214" i="2"/>
  <c r="E214" i="2"/>
  <c r="F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B214" i="2"/>
  <c r="AC214" i="2"/>
  <c r="AD214" i="2"/>
  <c r="AF214" i="2"/>
  <c r="A215" i="2"/>
  <c r="B215" i="2"/>
  <c r="C215" i="2"/>
  <c r="D215" i="2"/>
  <c r="E215" i="2"/>
  <c r="F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Y215" i="2" s="1"/>
  <c r="AB215" i="2"/>
  <c r="AC215" i="2"/>
  <c r="AD215" i="2"/>
  <c r="AF215" i="2" s="1"/>
  <c r="A216" i="2"/>
  <c r="B216" i="2"/>
  <c r="C216" i="2"/>
  <c r="D216" i="2"/>
  <c r="E216" i="2"/>
  <c r="F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Z216" i="2" s="1"/>
  <c r="AB216" i="2"/>
  <c r="AC216" i="2"/>
  <c r="AD216" i="2"/>
  <c r="AF216" i="2" s="1"/>
  <c r="A217" i="2"/>
  <c r="B217" i="2"/>
  <c r="C217" i="2"/>
  <c r="D217" i="2"/>
  <c r="E217" i="2"/>
  <c r="F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Y217" i="2" s="1"/>
  <c r="AB217" i="2"/>
  <c r="AC217" i="2"/>
  <c r="AD217" i="2"/>
  <c r="AF217" i="2" s="1"/>
  <c r="A218" i="2"/>
  <c r="B218" i="2"/>
  <c r="C218" i="2"/>
  <c r="D218" i="2"/>
  <c r="E218" i="2"/>
  <c r="F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B218" i="2"/>
  <c r="AC218" i="2"/>
  <c r="AD218" i="2"/>
  <c r="AF218" i="2" s="1"/>
  <c r="A219" i="2"/>
  <c r="B219" i="2"/>
  <c r="C219" i="2"/>
  <c r="D219" i="2"/>
  <c r="E219" i="2"/>
  <c r="F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Y219" i="2" s="1"/>
  <c r="AB219" i="2"/>
  <c r="AC219" i="2"/>
  <c r="AD219" i="2"/>
  <c r="AF219" i="2" s="1"/>
  <c r="A220" i="2"/>
  <c r="B220" i="2"/>
  <c r="C220" i="2"/>
  <c r="D220" i="2"/>
  <c r="E220" i="2"/>
  <c r="F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Z220" i="2" s="1"/>
  <c r="AB220" i="2"/>
  <c r="AC220" i="2"/>
  <c r="AD220" i="2"/>
  <c r="AF220" i="2" s="1"/>
  <c r="A221" i="2"/>
  <c r="B221" i="2"/>
  <c r="C221" i="2"/>
  <c r="D221" i="2"/>
  <c r="E221" i="2"/>
  <c r="F221" i="2"/>
  <c r="I221" i="2"/>
  <c r="H221" i="2" s="1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 s="1"/>
  <c r="AB221" i="2"/>
  <c r="AC221" i="2"/>
  <c r="AD221" i="2"/>
  <c r="AF221" i="2" s="1"/>
  <c r="A222" i="2"/>
  <c r="B222" i="2"/>
  <c r="C222" i="2"/>
  <c r="D222" i="2"/>
  <c r="E222" i="2"/>
  <c r="F222" i="2"/>
  <c r="I222" i="2"/>
  <c r="H222" i="2" s="1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B222" i="2"/>
  <c r="AC222" i="2"/>
  <c r="AD222" i="2"/>
  <c r="AF222" i="2" s="1"/>
  <c r="A223" i="2"/>
  <c r="B223" i="2"/>
  <c r="C223" i="2"/>
  <c r="D223" i="2"/>
  <c r="E223" i="2"/>
  <c r="F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 s="1"/>
  <c r="AB223" i="2"/>
  <c r="AC223" i="2"/>
  <c r="AD223" i="2"/>
  <c r="AF223" i="2" s="1"/>
  <c r="A224" i="2"/>
  <c r="B224" i="2"/>
  <c r="C224" i="2"/>
  <c r="D224" i="2"/>
  <c r="E224" i="2"/>
  <c r="F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Z224" i="2" s="1"/>
  <c r="Y224" i="2"/>
  <c r="AB224" i="2"/>
  <c r="AC224" i="2"/>
  <c r="AD224" i="2"/>
  <c r="AF224" i="2"/>
  <c r="A225" i="2"/>
  <c r="B225" i="2"/>
  <c r="C225" i="2"/>
  <c r="D225" i="2"/>
  <c r="E225" i="2"/>
  <c r="F225" i="2"/>
  <c r="I225" i="2"/>
  <c r="G225" i="2" s="1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 s="1"/>
  <c r="AB225" i="2"/>
  <c r="AC225" i="2"/>
  <c r="AD225" i="2"/>
  <c r="AF225" i="2" s="1"/>
  <c r="A226" i="2"/>
  <c r="B226" i="2"/>
  <c r="C226" i="2"/>
  <c r="D226" i="2"/>
  <c r="E226" i="2"/>
  <c r="F226" i="2"/>
  <c r="I226" i="2"/>
  <c r="H226" i="2" s="1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B226" i="2"/>
  <c r="AC226" i="2"/>
  <c r="AD226" i="2"/>
  <c r="AF226" i="2" s="1"/>
  <c r="A227" i="2"/>
  <c r="B227" i="2"/>
  <c r="C227" i="2"/>
  <c r="D227" i="2"/>
  <c r="E227" i="2"/>
  <c r="F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 s="1"/>
  <c r="Z227" i="2"/>
  <c r="AB227" i="2"/>
  <c r="AC227" i="2"/>
  <c r="AD227" i="2"/>
  <c r="AF227" i="2" s="1"/>
  <c r="A228" i="2"/>
  <c r="B228" i="2"/>
  <c r="C228" i="2"/>
  <c r="D228" i="2"/>
  <c r="E228" i="2"/>
  <c r="F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B228" i="2"/>
  <c r="AC228" i="2"/>
  <c r="AD228" i="2"/>
  <c r="AF228" i="2" s="1"/>
  <c r="A229" i="2"/>
  <c r="B229" i="2"/>
  <c r="C229" i="2"/>
  <c r="D229" i="2"/>
  <c r="E229" i="2"/>
  <c r="F229" i="2"/>
  <c r="I229" i="2"/>
  <c r="H229" i="2" s="1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B229" i="2"/>
  <c r="AC229" i="2"/>
  <c r="AD229" i="2"/>
  <c r="AF229" i="2" s="1"/>
  <c r="A230" i="2"/>
  <c r="B230" i="2"/>
  <c r="C230" i="2"/>
  <c r="D230" i="2"/>
  <c r="E230" i="2"/>
  <c r="F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B230" i="2"/>
  <c r="AC230" i="2"/>
  <c r="AD230" i="2"/>
  <c r="AF230" i="2" s="1"/>
  <c r="A231" i="2"/>
  <c r="B231" i="2"/>
  <c r="C231" i="2"/>
  <c r="D231" i="2"/>
  <c r="E231" i="2"/>
  <c r="F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AB231" i="2"/>
  <c r="AC231" i="2"/>
  <c r="AD231" i="2"/>
  <c r="AF231" i="2" s="1"/>
  <c r="A232" i="2"/>
  <c r="B232" i="2"/>
  <c r="C232" i="2"/>
  <c r="D232" i="2"/>
  <c r="E232" i="2"/>
  <c r="F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Z232" i="2" s="1"/>
  <c r="AB232" i="2"/>
  <c r="AC232" i="2"/>
  <c r="AD232" i="2"/>
  <c r="AF232" i="2" s="1"/>
  <c r="A233" i="2"/>
  <c r="B233" i="2"/>
  <c r="C233" i="2"/>
  <c r="D233" i="2"/>
  <c r="E233" i="2"/>
  <c r="F233" i="2"/>
  <c r="I233" i="2"/>
  <c r="H233" i="2" s="1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 s="1"/>
  <c r="AB233" i="2"/>
  <c r="AC233" i="2"/>
  <c r="AD233" i="2"/>
  <c r="AF233" i="2" s="1"/>
  <c r="A234" i="2"/>
  <c r="B234" i="2"/>
  <c r="C234" i="2"/>
  <c r="D234" i="2"/>
  <c r="E234" i="2"/>
  <c r="F234" i="2"/>
  <c r="I234" i="2"/>
  <c r="H234" i="2" s="1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B234" i="2"/>
  <c r="AC234" i="2"/>
  <c r="AD234" i="2"/>
  <c r="AF234" i="2"/>
  <c r="A235" i="2"/>
  <c r="B235" i="2"/>
  <c r="C235" i="2"/>
  <c r="D235" i="2"/>
  <c r="E235" i="2"/>
  <c r="F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AB235" i="2"/>
  <c r="AC235" i="2"/>
  <c r="AD235" i="2"/>
  <c r="AF235" i="2" s="1"/>
  <c r="A236" i="2"/>
  <c r="B236" i="2"/>
  <c r="C236" i="2"/>
  <c r="D236" i="2"/>
  <c r="E236" i="2"/>
  <c r="F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Z236" i="2" s="1"/>
  <c r="AB236" i="2"/>
  <c r="AC236" i="2"/>
  <c r="AD236" i="2"/>
  <c r="AF236" i="2" s="1"/>
  <c r="A237" i="2"/>
  <c r="B237" i="2"/>
  <c r="C237" i="2"/>
  <c r="D237" i="2"/>
  <c r="E237" i="2"/>
  <c r="F237" i="2"/>
  <c r="I237" i="2"/>
  <c r="H237" i="2" s="1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 s="1"/>
  <c r="AB237" i="2"/>
  <c r="AC237" i="2"/>
  <c r="AD237" i="2"/>
  <c r="AF237" i="2" s="1"/>
  <c r="A238" i="2"/>
  <c r="B238" i="2"/>
  <c r="C238" i="2"/>
  <c r="D238" i="2"/>
  <c r="E238" i="2"/>
  <c r="F238" i="2"/>
  <c r="I238" i="2"/>
  <c r="H238" i="2" s="1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AB238" i="2"/>
  <c r="AC238" i="2"/>
  <c r="AD238" i="2"/>
  <c r="AF238" i="2" s="1"/>
  <c r="A239" i="2"/>
  <c r="B239" i="2"/>
  <c r="C239" i="2"/>
  <c r="D239" i="2"/>
  <c r="E239" i="2"/>
  <c r="F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 s="1"/>
  <c r="AB239" i="2"/>
  <c r="AC239" i="2"/>
  <c r="AD239" i="2"/>
  <c r="AF239" i="2" s="1"/>
  <c r="A240" i="2"/>
  <c r="B240" i="2"/>
  <c r="C240" i="2"/>
  <c r="D240" i="2"/>
  <c r="E240" i="2"/>
  <c r="F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Z240" i="2" s="1"/>
  <c r="Y240" i="2"/>
  <c r="AB240" i="2"/>
  <c r="AC240" i="2"/>
  <c r="AD240" i="2"/>
  <c r="AF240" i="2"/>
  <c r="A241" i="2"/>
  <c r="B241" i="2"/>
  <c r="C241" i="2"/>
  <c r="D241" i="2"/>
  <c r="E241" i="2"/>
  <c r="F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AB241" i="2"/>
  <c r="AC241" i="2"/>
  <c r="AD241" i="2"/>
  <c r="AF241" i="2" s="1"/>
  <c r="A242" i="2"/>
  <c r="B242" i="2"/>
  <c r="C242" i="2"/>
  <c r="D242" i="2"/>
  <c r="E242" i="2"/>
  <c r="F242" i="2"/>
  <c r="I242" i="2"/>
  <c r="H242" i="2" s="1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B242" i="2"/>
  <c r="AC242" i="2"/>
  <c r="AD242" i="2"/>
  <c r="AF242" i="2" s="1"/>
  <c r="A243" i="2"/>
  <c r="B243" i="2"/>
  <c r="C243" i="2"/>
  <c r="D243" i="2"/>
  <c r="E243" i="2"/>
  <c r="F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 s="1"/>
  <c r="Z243" i="2"/>
  <c r="AB243" i="2"/>
  <c r="AC243" i="2"/>
  <c r="AD243" i="2"/>
  <c r="AF243" i="2" s="1"/>
  <c r="A244" i="2"/>
  <c r="B244" i="2"/>
  <c r="C244" i="2"/>
  <c r="D244" i="2"/>
  <c r="E244" i="2"/>
  <c r="F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AB244" i="2"/>
  <c r="AC244" i="2"/>
  <c r="AD244" i="2"/>
  <c r="AF244" i="2" s="1"/>
  <c r="A245" i="2"/>
  <c r="B245" i="2"/>
  <c r="C245" i="2"/>
  <c r="D245" i="2"/>
  <c r="E245" i="2"/>
  <c r="F245" i="2"/>
  <c r="I245" i="2"/>
  <c r="H245" i="2" s="1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B245" i="2"/>
  <c r="AC245" i="2"/>
  <c r="AD245" i="2"/>
  <c r="AF245" i="2" s="1"/>
  <c r="A246" i="2"/>
  <c r="B246" i="2"/>
  <c r="C246" i="2"/>
  <c r="D246" i="2"/>
  <c r="E246" i="2"/>
  <c r="F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AB246" i="2"/>
  <c r="AC246" i="2"/>
  <c r="AD246" i="2"/>
  <c r="AF246" i="2" s="1"/>
  <c r="A247" i="2"/>
  <c r="B247" i="2"/>
  <c r="C247" i="2"/>
  <c r="D247" i="2"/>
  <c r="E247" i="2"/>
  <c r="F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B247" i="2"/>
  <c r="AC247" i="2"/>
  <c r="AD247" i="2"/>
  <c r="AF247" i="2" s="1"/>
  <c r="A248" i="2"/>
  <c r="B248" i="2"/>
  <c r="C248" i="2"/>
  <c r="D248" i="2"/>
  <c r="E248" i="2"/>
  <c r="F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Y248" i="2" s="1"/>
  <c r="AB248" i="2"/>
  <c r="AC248" i="2"/>
  <c r="AD248" i="2"/>
  <c r="AF248" i="2" s="1"/>
  <c r="A249" i="2"/>
  <c r="B249" i="2"/>
  <c r="C249" i="2"/>
  <c r="D249" i="2"/>
  <c r="E249" i="2"/>
  <c r="F249" i="2"/>
  <c r="I249" i="2"/>
  <c r="G249" i="2" s="1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B249" i="2"/>
  <c r="AC249" i="2"/>
  <c r="AD249" i="2"/>
  <c r="AF249" i="2" s="1"/>
  <c r="A250" i="2"/>
  <c r="B250" i="2"/>
  <c r="C250" i="2"/>
  <c r="D250" i="2"/>
  <c r="E250" i="2"/>
  <c r="F250" i="2"/>
  <c r="I250" i="2"/>
  <c r="G250" i="2" s="1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AB250" i="2"/>
  <c r="AC250" i="2"/>
  <c r="AD250" i="2"/>
  <c r="AF250" i="2"/>
  <c r="A251" i="2"/>
  <c r="B251" i="2"/>
  <c r="C251" i="2"/>
  <c r="D251" i="2"/>
  <c r="E251" i="2"/>
  <c r="F251" i="2"/>
  <c r="I251" i="2"/>
  <c r="G251" i="2" s="1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B251" i="2"/>
  <c r="AC251" i="2"/>
  <c r="AD251" i="2"/>
  <c r="AF251" i="2" s="1"/>
  <c r="A252" i="2"/>
  <c r="B252" i="2"/>
  <c r="C252" i="2"/>
  <c r="D252" i="2"/>
  <c r="E252" i="2"/>
  <c r="F252" i="2"/>
  <c r="I252" i="2"/>
  <c r="H252" i="2" s="1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AB252" i="2"/>
  <c r="AC252" i="2"/>
  <c r="AD252" i="2"/>
  <c r="AF252" i="2" s="1"/>
  <c r="A253" i="2"/>
  <c r="B253" i="2"/>
  <c r="C253" i="2"/>
  <c r="D253" i="2"/>
  <c r="E253" i="2"/>
  <c r="F253" i="2"/>
  <c r="I253" i="2"/>
  <c r="H253" i="2" s="1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B253" i="2"/>
  <c r="AC253" i="2"/>
  <c r="AD253" i="2"/>
  <c r="AF253" i="2" s="1"/>
  <c r="A254" i="2"/>
  <c r="B254" i="2"/>
  <c r="C254" i="2"/>
  <c r="D254" i="2"/>
  <c r="E254" i="2"/>
  <c r="F254" i="2"/>
  <c r="I254" i="2"/>
  <c r="H254" i="2" s="1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B254" i="2"/>
  <c r="AC254" i="2"/>
  <c r="AD254" i="2"/>
  <c r="AF254" i="2" s="1"/>
  <c r="A255" i="2"/>
  <c r="B255" i="2"/>
  <c r="C255" i="2"/>
  <c r="D255" i="2"/>
  <c r="E255" i="2"/>
  <c r="F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 s="1"/>
  <c r="AB255" i="2"/>
  <c r="AC255" i="2"/>
  <c r="AD255" i="2"/>
  <c r="AF255" i="2" s="1"/>
  <c r="A256" i="2"/>
  <c r="B256" i="2"/>
  <c r="C256" i="2"/>
  <c r="D256" i="2"/>
  <c r="E256" i="2"/>
  <c r="F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B256" i="2"/>
  <c r="AC256" i="2"/>
  <c r="AD256" i="2"/>
  <c r="AF256" i="2" s="1"/>
  <c r="A257" i="2"/>
  <c r="B257" i="2"/>
  <c r="C257" i="2"/>
  <c r="D257" i="2"/>
  <c r="E257" i="2"/>
  <c r="F257" i="2"/>
  <c r="I257" i="2"/>
  <c r="H257" i="2" s="1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B257" i="2"/>
  <c r="AC257" i="2"/>
  <c r="AD257" i="2"/>
  <c r="AF257" i="2" s="1"/>
  <c r="A258" i="2"/>
  <c r="B258" i="2"/>
  <c r="C258" i="2"/>
  <c r="D258" i="2"/>
  <c r="E258" i="2"/>
  <c r="F258" i="2"/>
  <c r="I258" i="2"/>
  <c r="G258" i="2" s="1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Z258" i="2" s="1"/>
  <c r="X258" i="2"/>
  <c r="AB258" i="2"/>
  <c r="AC258" i="2"/>
  <c r="AD258" i="2"/>
  <c r="AF258" i="2"/>
  <c r="A259" i="2"/>
  <c r="B259" i="2"/>
  <c r="C259" i="2"/>
  <c r="D259" i="2"/>
  <c r="E259" i="2"/>
  <c r="F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Y259" i="2" s="1"/>
  <c r="AB259" i="2"/>
  <c r="AC259" i="2"/>
  <c r="AD259" i="2"/>
  <c r="AF259" i="2" s="1"/>
  <c r="A260" i="2"/>
  <c r="B260" i="2"/>
  <c r="C260" i="2"/>
  <c r="D260" i="2"/>
  <c r="E260" i="2"/>
  <c r="F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 s="1"/>
  <c r="AB260" i="2"/>
  <c r="AC260" i="2"/>
  <c r="AD260" i="2"/>
  <c r="AF260" i="2" s="1"/>
  <c r="A261" i="2"/>
  <c r="B261" i="2"/>
  <c r="C261" i="2"/>
  <c r="D261" i="2"/>
  <c r="E261" i="2"/>
  <c r="F261" i="2"/>
  <c r="I261" i="2"/>
  <c r="G261" i="2" s="1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AB261" i="2"/>
  <c r="AC261" i="2"/>
  <c r="AD261" i="2"/>
  <c r="AF261" i="2" s="1"/>
  <c r="A262" i="2"/>
  <c r="B262" i="2"/>
  <c r="C262" i="2"/>
  <c r="D262" i="2"/>
  <c r="E262" i="2"/>
  <c r="F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AB262" i="2"/>
  <c r="AC262" i="2"/>
  <c r="AD262" i="2"/>
  <c r="AF262" i="2" s="1"/>
  <c r="A263" i="2"/>
  <c r="B263" i="2"/>
  <c r="C263" i="2"/>
  <c r="D263" i="2"/>
  <c r="E263" i="2"/>
  <c r="F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 s="1"/>
  <c r="AB263" i="2"/>
  <c r="AC263" i="2"/>
  <c r="AD263" i="2"/>
  <c r="AF263" i="2" s="1"/>
  <c r="A264" i="2"/>
  <c r="B264" i="2"/>
  <c r="C264" i="2"/>
  <c r="D264" i="2"/>
  <c r="E264" i="2"/>
  <c r="F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Z264" i="2" s="1"/>
  <c r="AB264" i="2"/>
  <c r="AC264" i="2"/>
  <c r="AD264" i="2"/>
  <c r="AF264" i="2"/>
  <c r="A265" i="2"/>
  <c r="B265" i="2"/>
  <c r="C265" i="2"/>
  <c r="D265" i="2"/>
  <c r="E265" i="2"/>
  <c r="F265" i="2"/>
  <c r="I265" i="2"/>
  <c r="G265" i="2" s="1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Y265" i="2" s="1"/>
  <c r="AB265" i="2"/>
  <c r="AC265" i="2"/>
  <c r="AD265" i="2"/>
  <c r="AF265" i="2" s="1"/>
  <c r="A266" i="2"/>
  <c r="B266" i="2"/>
  <c r="C266" i="2"/>
  <c r="D266" i="2"/>
  <c r="E266" i="2"/>
  <c r="F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Y266" i="2" s="1"/>
  <c r="AB266" i="2"/>
  <c r="AC266" i="2"/>
  <c r="AD266" i="2"/>
  <c r="AF266" i="2" s="1"/>
  <c r="A267" i="2"/>
  <c r="B267" i="2"/>
  <c r="C267" i="2"/>
  <c r="D267" i="2"/>
  <c r="E267" i="2"/>
  <c r="F267" i="2"/>
  <c r="I267" i="2"/>
  <c r="G267" i="2" s="1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AB267" i="2"/>
  <c r="AC267" i="2"/>
  <c r="AD267" i="2"/>
  <c r="AF267" i="2" s="1"/>
  <c r="A268" i="2"/>
  <c r="B268" i="2"/>
  <c r="C268" i="2"/>
  <c r="D268" i="2"/>
  <c r="E268" i="2"/>
  <c r="F268" i="2"/>
  <c r="I268" i="2"/>
  <c r="H268" i="2" s="1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B268" i="2"/>
  <c r="AC268" i="2"/>
  <c r="AD268" i="2"/>
  <c r="AF268" i="2" s="1"/>
  <c r="A269" i="2"/>
  <c r="B269" i="2"/>
  <c r="C269" i="2"/>
  <c r="D269" i="2"/>
  <c r="E269" i="2"/>
  <c r="F269" i="2"/>
  <c r="I269" i="2"/>
  <c r="H269" i="2" s="1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B269" i="2"/>
  <c r="AC269" i="2"/>
  <c r="AD269" i="2"/>
  <c r="AF269" i="2" s="1"/>
  <c r="A270" i="2"/>
  <c r="B270" i="2"/>
  <c r="C270" i="2"/>
  <c r="D270" i="2"/>
  <c r="E270" i="2"/>
  <c r="F270" i="2"/>
  <c r="I270" i="2"/>
  <c r="H270" i="2" s="1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AB270" i="2"/>
  <c r="AC270" i="2"/>
  <c r="AD270" i="2"/>
  <c r="AF270" i="2" s="1"/>
  <c r="A271" i="2"/>
  <c r="B271" i="2"/>
  <c r="C271" i="2"/>
  <c r="D271" i="2"/>
  <c r="E271" i="2"/>
  <c r="F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 s="1"/>
  <c r="AB271" i="2"/>
  <c r="AC271" i="2"/>
  <c r="AD271" i="2"/>
  <c r="AF271" i="2" s="1"/>
  <c r="A272" i="2"/>
  <c r="B272" i="2"/>
  <c r="C272" i="2"/>
  <c r="D272" i="2"/>
  <c r="E272" i="2"/>
  <c r="F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B272" i="2"/>
  <c r="AC272" i="2"/>
  <c r="AD272" i="2"/>
  <c r="AF272" i="2" s="1"/>
  <c r="A273" i="2"/>
  <c r="B273" i="2"/>
  <c r="C273" i="2"/>
  <c r="D273" i="2"/>
  <c r="E273" i="2"/>
  <c r="F273" i="2"/>
  <c r="I273" i="2"/>
  <c r="H273" i="2" s="1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AB273" i="2"/>
  <c r="AC273" i="2"/>
  <c r="AD273" i="2"/>
  <c r="AF273" i="2" s="1"/>
  <c r="A274" i="2"/>
  <c r="B274" i="2"/>
  <c r="C274" i="2"/>
  <c r="D274" i="2"/>
  <c r="E274" i="2"/>
  <c r="F274" i="2"/>
  <c r="I274" i="2"/>
  <c r="G274" i="2" s="1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Z274" i="2" s="1"/>
  <c r="X274" i="2"/>
  <c r="AB274" i="2"/>
  <c r="AC274" i="2"/>
  <c r="AD274" i="2"/>
  <c r="AF274" i="2"/>
  <c r="A275" i="2"/>
  <c r="B275" i="2"/>
  <c r="C275" i="2"/>
  <c r="D275" i="2"/>
  <c r="E275" i="2"/>
  <c r="F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Y275" i="2" s="1"/>
  <c r="AB275" i="2"/>
  <c r="AC275" i="2"/>
  <c r="AD275" i="2"/>
  <c r="AF275" i="2" s="1"/>
  <c r="A276" i="2"/>
  <c r="B276" i="2"/>
  <c r="C276" i="2"/>
  <c r="D276" i="2"/>
  <c r="E276" i="2"/>
  <c r="F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B276" i="2"/>
  <c r="AC276" i="2"/>
  <c r="AD276" i="2"/>
  <c r="AF276" i="2" s="1"/>
  <c r="A277" i="2"/>
  <c r="B277" i="2"/>
  <c r="C277" i="2"/>
  <c r="D277" i="2"/>
  <c r="E277" i="2"/>
  <c r="F277" i="2"/>
  <c r="I277" i="2"/>
  <c r="G277" i="2" s="1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AB277" i="2"/>
  <c r="AC277" i="2"/>
  <c r="AD277" i="2"/>
  <c r="AF277" i="2" s="1"/>
  <c r="A278" i="2"/>
  <c r="B278" i="2"/>
  <c r="C278" i="2"/>
  <c r="D278" i="2"/>
  <c r="E278" i="2"/>
  <c r="F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B278" i="2"/>
  <c r="AC278" i="2"/>
  <c r="AD278" i="2"/>
  <c r="AF278" i="2" s="1"/>
  <c r="A279" i="2"/>
  <c r="B279" i="2"/>
  <c r="C279" i="2"/>
  <c r="D279" i="2"/>
  <c r="E279" i="2"/>
  <c r="F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 s="1"/>
  <c r="Y279" i="2"/>
  <c r="AB279" i="2"/>
  <c r="AC279" i="2"/>
  <c r="AD279" i="2"/>
  <c r="AF279" i="2" s="1"/>
  <c r="A280" i="2"/>
  <c r="B280" i="2"/>
  <c r="C280" i="2"/>
  <c r="D280" i="2"/>
  <c r="E280" i="2"/>
  <c r="F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Z280" i="2" s="1"/>
  <c r="AB280" i="2"/>
  <c r="AC280" i="2"/>
  <c r="AD280" i="2"/>
  <c r="AF280" i="2" s="1"/>
  <c r="A281" i="2"/>
  <c r="B281" i="2"/>
  <c r="C281" i="2"/>
  <c r="D281" i="2"/>
  <c r="E281" i="2"/>
  <c r="F281" i="2"/>
  <c r="I281" i="2"/>
  <c r="G281" i="2" s="1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Y281" i="2" s="1"/>
  <c r="X281" i="2"/>
  <c r="AB281" i="2"/>
  <c r="AC281" i="2"/>
  <c r="AD281" i="2"/>
  <c r="AF281" i="2" s="1"/>
  <c r="A282" i="2"/>
  <c r="B282" i="2"/>
  <c r="C282" i="2"/>
  <c r="D282" i="2"/>
  <c r="E282" i="2"/>
  <c r="F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Y282" i="2" s="1"/>
  <c r="AB282" i="2"/>
  <c r="AC282" i="2"/>
  <c r="AD282" i="2"/>
  <c r="AF282" i="2" s="1"/>
  <c r="A283" i="2"/>
  <c r="B283" i="2"/>
  <c r="C283" i="2"/>
  <c r="D283" i="2"/>
  <c r="E283" i="2"/>
  <c r="F283" i="2"/>
  <c r="I283" i="2"/>
  <c r="G283" i="2" s="1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B283" i="2"/>
  <c r="AC283" i="2"/>
  <c r="AD283" i="2"/>
  <c r="AF283" i="2" s="1"/>
  <c r="A284" i="2"/>
  <c r="B284" i="2"/>
  <c r="C284" i="2"/>
  <c r="D284" i="2"/>
  <c r="E284" i="2"/>
  <c r="F284" i="2"/>
  <c r="I284" i="2"/>
  <c r="H284" i="2" s="1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B284" i="2"/>
  <c r="AC284" i="2"/>
  <c r="AD284" i="2"/>
  <c r="AF284" i="2" s="1"/>
  <c r="A285" i="2"/>
  <c r="B285" i="2"/>
  <c r="C285" i="2"/>
  <c r="D285" i="2"/>
  <c r="E285" i="2"/>
  <c r="F285" i="2"/>
  <c r="I285" i="2"/>
  <c r="H285" i="2" s="1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B285" i="2"/>
  <c r="AC285" i="2"/>
  <c r="AD285" i="2"/>
  <c r="AF285" i="2" s="1"/>
  <c r="A286" i="2"/>
  <c r="B286" i="2"/>
  <c r="C286" i="2"/>
  <c r="D286" i="2"/>
  <c r="E286" i="2"/>
  <c r="F286" i="2"/>
  <c r="I286" i="2"/>
  <c r="H286" i="2" s="1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B286" i="2"/>
  <c r="AC286" i="2"/>
  <c r="AD286" i="2"/>
  <c r="AF286" i="2"/>
  <c r="A287" i="2"/>
  <c r="B287" i="2"/>
  <c r="C287" i="2"/>
  <c r="D287" i="2"/>
  <c r="E287" i="2"/>
  <c r="F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 s="1"/>
  <c r="AB287" i="2"/>
  <c r="AC287" i="2"/>
  <c r="AD287" i="2"/>
  <c r="AF287" i="2" s="1"/>
  <c r="A288" i="2"/>
  <c r="B288" i="2"/>
  <c r="C288" i="2"/>
  <c r="D288" i="2"/>
  <c r="E288" i="2"/>
  <c r="F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AB288" i="2"/>
  <c r="AC288" i="2"/>
  <c r="AD288" i="2"/>
  <c r="AF288" i="2" s="1"/>
  <c r="A289" i="2"/>
  <c r="B289" i="2"/>
  <c r="C289" i="2"/>
  <c r="D289" i="2"/>
  <c r="E289" i="2"/>
  <c r="F289" i="2"/>
  <c r="I289" i="2"/>
  <c r="H289" i="2" s="1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AB289" i="2"/>
  <c r="AC289" i="2"/>
  <c r="AD289" i="2"/>
  <c r="AF289" i="2" s="1"/>
  <c r="A290" i="2"/>
  <c r="B290" i="2"/>
  <c r="C290" i="2"/>
  <c r="D290" i="2"/>
  <c r="E290" i="2"/>
  <c r="F290" i="2"/>
  <c r="I290" i="2"/>
  <c r="G290" i="2" s="1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Z290" i="2" s="1"/>
  <c r="AB290" i="2"/>
  <c r="AC290" i="2"/>
  <c r="AD290" i="2"/>
  <c r="AF290" i="2" s="1"/>
  <c r="A291" i="2"/>
  <c r="B291" i="2"/>
  <c r="C291" i="2"/>
  <c r="D291" i="2"/>
  <c r="E291" i="2"/>
  <c r="F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Y291" i="2" s="1"/>
  <c r="AB291" i="2"/>
  <c r="AC291" i="2"/>
  <c r="AD291" i="2"/>
  <c r="AF291" i="2" s="1"/>
  <c r="A292" i="2"/>
  <c r="B292" i="2"/>
  <c r="C292" i="2"/>
  <c r="D292" i="2"/>
  <c r="E292" i="2"/>
  <c r="F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B292" i="2"/>
  <c r="AC292" i="2"/>
  <c r="AD292" i="2"/>
  <c r="AF292" i="2" s="1"/>
  <c r="A293" i="2"/>
  <c r="B293" i="2"/>
  <c r="C293" i="2"/>
  <c r="D293" i="2"/>
  <c r="E293" i="2"/>
  <c r="F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Z293" i="2" s="1"/>
  <c r="AB293" i="2"/>
  <c r="AC293" i="2"/>
  <c r="AD293" i="2"/>
  <c r="AF293" i="2" s="1"/>
  <c r="A294" i="2"/>
  <c r="B294" i="2"/>
  <c r="C294" i="2"/>
  <c r="D294" i="2"/>
  <c r="E294" i="2"/>
  <c r="F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Y294" i="2" s="1"/>
  <c r="Z294" i="2"/>
  <c r="AB294" i="2"/>
  <c r="AC294" i="2"/>
  <c r="AD294" i="2"/>
  <c r="AF294" i="2" s="1"/>
  <c r="A295" i="2"/>
  <c r="B295" i="2"/>
  <c r="C295" i="2"/>
  <c r="D295" i="2"/>
  <c r="E295" i="2"/>
  <c r="F295" i="2"/>
  <c r="I295" i="2"/>
  <c r="H295" i="2" s="1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B295" i="2"/>
  <c r="AC295" i="2"/>
  <c r="AD295" i="2"/>
  <c r="AF295" i="2" s="1"/>
  <c r="A296" i="2"/>
  <c r="B296" i="2"/>
  <c r="C296" i="2"/>
  <c r="D296" i="2"/>
  <c r="E296" i="2"/>
  <c r="F296" i="2"/>
  <c r="I296" i="2"/>
  <c r="G296" i="2" s="1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AB296" i="2"/>
  <c r="AC296" i="2"/>
  <c r="AD296" i="2"/>
  <c r="AF296" i="2" s="1"/>
  <c r="A297" i="2"/>
  <c r="B297" i="2"/>
  <c r="C297" i="2"/>
  <c r="D297" i="2"/>
  <c r="E297" i="2"/>
  <c r="F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AB297" i="2"/>
  <c r="AC297" i="2"/>
  <c r="AD297" i="2"/>
  <c r="AF297" i="2" s="1"/>
  <c r="A298" i="2"/>
  <c r="B298" i="2"/>
  <c r="C298" i="2"/>
  <c r="D298" i="2"/>
  <c r="E298" i="2"/>
  <c r="F298" i="2"/>
  <c r="I298" i="2"/>
  <c r="H298" i="2" s="1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B298" i="2"/>
  <c r="AC298" i="2"/>
  <c r="AD298" i="2"/>
  <c r="AF298" i="2" s="1"/>
  <c r="A299" i="2"/>
  <c r="B299" i="2"/>
  <c r="C299" i="2"/>
  <c r="D299" i="2"/>
  <c r="E299" i="2"/>
  <c r="F299" i="2"/>
  <c r="I299" i="2"/>
  <c r="H299" i="2" s="1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B299" i="2"/>
  <c r="AC299" i="2"/>
  <c r="AD299" i="2"/>
  <c r="AF299" i="2" s="1"/>
  <c r="A300" i="2"/>
  <c r="B300" i="2"/>
  <c r="C300" i="2"/>
  <c r="D300" i="2"/>
  <c r="E300" i="2"/>
  <c r="F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AB300" i="2"/>
  <c r="AC300" i="2"/>
  <c r="AD300" i="2"/>
  <c r="AF300" i="2" s="1"/>
  <c r="A301" i="2"/>
  <c r="B301" i="2"/>
  <c r="C301" i="2"/>
  <c r="D301" i="2"/>
  <c r="E301" i="2"/>
  <c r="F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Z301" i="2" s="1"/>
  <c r="AB301" i="2"/>
  <c r="AC301" i="2"/>
  <c r="AD301" i="2"/>
  <c r="AF301" i="2" s="1"/>
  <c r="A302" i="2"/>
  <c r="B302" i="2"/>
  <c r="C302" i="2"/>
  <c r="D302" i="2"/>
  <c r="E302" i="2"/>
  <c r="F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Y302" i="2" s="1"/>
  <c r="Z302" i="2"/>
  <c r="AB302" i="2"/>
  <c r="AC302" i="2"/>
  <c r="AD302" i="2"/>
  <c r="AF302" i="2" s="1"/>
  <c r="A303" i="2"/>
  <c r="B303" i="2"/>
  <c r="C303" i="2"/>
  <c r="D303" i="2"/>
  <c r="E303" i="2"/>
  <c r="F303" i="2"/>
  <c r="I303" i="2"/>
  <c r="H303" i="2" s="1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B303" i="2"/>
  <c r="AC303" i="2"/>
  <c r="AD303" i="2"/>
  <c r="AF303" i="2" s="1"/>
  <c r="A304" i="2"/>
  <c r="B304" i="2"/>
  <c r="C304" i="2"/>
  <c r="D304" i="2"/>
  <c r="E304" i="2"/>
  <c r="F304" i="2"/>
  <c r="I304" i="2"/>
  <c r="G304" i="2" s="1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AB304" i="2"/>
  <c r="AC304" i="2"/>
  <c r="AD304" i="2"/>
  <c r="AF304" i="2" s="1"/>
  <c r="A305" i="2"/>
  <c r="B305" i="2"/>
  <c r="C305" i="2"/>
  <c r="D305" i="2"/>
  <c r="E305" i="2"/>
  <c r="F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AB305" i="2"/>
  <c r="AC305" i="2"/>
  <c r="AD305" i="2"/>
  <c r="AF305" i="2" s="1"/>
  <c r="A306" i="2"/>
  <c r="B306" i="2"/>
  <c r="C306" i="2"/>
  <c r="D306" i="2"/>
  <c r="E306" i="2"/>
  <c r="F306" i="2"/>
  <c r="I306" i="2"/>
  <c r="H306" i="2" s="1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B306" i="2"/>
  <c r="AC306" i="2"/>
  <c r="AD306" i="2"/>
  <c r="AF306" i="2" s="1"/>
  <c r="A307" i="2"/>
  <c r="B307" i="2"/>
  <c r="C307" i="2"/>
  <c r="D307" i="2"/>
  <c r="E307" i="2"/>
  <c r="F307" i="2"/>
  <c r="I307" i="2"/>
  <c r="H307" i="2" s="1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AB307" i="2"/>
  <c r="AC307" i="2"/>
  <c r="AD307" i="2"/>
  <c r="AF307" i="2" s="1"/>
  <c r="A308" i="2"/>
  <c r="B308" i="2"/>
  <c r="C308" i="2"/>
  <c r="D308" i="2"/>
  <c r="E308" i="2"/>
  <c r="F308" i="2"/>
  <c r="I308" i="2"/>
  <c r="G308" i="2" s="1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B308" i="2"/>
  <c r="AC308" i="2"/>
  <c r="AD308" i="2"/>
  <c r="AF308" i="2" s="1"/>
  <c r="A309" i="2"/>
  <c r="B309" i="2"/>
  <c r="C309" i="2"/>
  <c r="D309" i="2"/>
  <c r="E309" i="2"/>
  <c r="F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Z309" i="2" s="1"/>
  <c r="AB309" i="2"/>
  <c r="AC309" i="2"/>
  <c r="AD309" i="2"/>
  <c r="AF309" i="2" s="1"/>
  <c r="A310" i="2"/>
  <c r="B310" i="2"/>
  <c r="C310" i="2"/>
  <c r="D310" i="2"/>
  <c r="E310" i="2"/>
  <c r="F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Y310" i="2" s="1"/>
  <c r="Z310" i="2"/>
  <c r="AB310" i="2"/>
  <c r="AC310" i="2"/>
  <c r="AD310" i="2"/>
  <c r="AF310" i="2" s="1"/>
  <c r="A311" i="2"/>
  <c r="B311" i="2"/>
  <c r="C311" i="2"/>
  <c r="D311" i="2"/>
  <c r="E311" i="2"/>
  <c r="F311" i="2"/>
  <c r="I311" i="2"/>
  <c r="H311" i="2" s="1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B311" i="2"/>
  <c r="AC311" i="2"/>
  <c r="AD311" i="2"/>
  <c r="AF311" i="2" s="1"/>
  <c r="A312" i="2"/>
  <c r="B312" i="2"/>
  <c r="C312" i="2"/>
  <c r="D312" i="2"/>
  <c r="E312" i="2"/>
  <c r="F312" i="2"/>
  <c r="I312" i="2"/>
  <c r="G312" i="2" s="1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Y312" i="2" s="1"/>
  <c r="Z312" i="2"/>
  <c r="AB312" i="2"/>
  <c r="AC312" i="2"/>
  <c r="AD312" i="2"/>
  <c r="AF312" i="2" s="1"/>
  <c r="A313" i="2"/>
  <c r="B313" i="2"/>
  <c r="C313" i="2"/>
  <c r="D313" i="2"/>
  <c r="E313" i="2"/>
  <c r="F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B313" i="2"/>
  <c r="AC313" i="2"/>
  <c r="AD313" i="2"/>
  <c r="AF313" i="2" s="1"/>
  <c r="A314" i="2"/>
  <c r="B314" i="2"/>
  <c r="C314" i="2"/>
  <c r="D314" i="2"/>
  <c r="E314" i="2"/>
  <c r="F314" i="2"/>
  <c r="I314" i="2"/>
  <c r="H314" i="2" s="1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AB314" i="2"/>
  <c r="AC314" i="2"/>
  <c r="AD314" i="2"/>
  <c r="AF314" i="2" s="1"/>
  <c r="A315" i="2"/>
  <c r="B315" i="2"/>
  <c r="C315" i="2"/>
  <c r="D315" i="2"/>
  <c r="E315" i="2"/>
  <c r="F315" i="2"/>
  <c r="I315" i="2"/>
  <c r="H315" i="2" s="1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AB315" i="2"/>
  <c r="AC315" i="2"/>
  <c r="AD315" i="2"/>
  <c r="AF315" i="2" s="1"/>
  <c r="A316" i="2"/>
  <c r="B316" i="2"/>
  <c r="C316" i="2"/>
  <c r="D316" i="2"/>
  <c r="E316" i="2"/>
  <c r="F316" i="2"/>
  <c r="I316" i="2"/>
  <c r="G316" i="2" s="1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AB316" i="2"/>
  <c r="AC316" i="2"/>
  <c r="AD316" i="2"/>
  <c r="AF316" i="2" s="1"/>
  <c r="A317" i="2"/>
  <c r="B317" i="2"/>
  <c r="C317" i="2"/>
  <c r="D317" i="2"/>
  <c r="E317" i="2"/>
  <c r="F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Z317" i="2" s="1"/>
  <c r="AB317" i="2"/>
  <c r="AC317" i="2"/>
  <c r="AD317" i="2"/>
  <c r="AF317" i="2" s="1"/>
  <c r="A318" i="2"/>
  <c r="B318" i="2"/>
  <c r="C318" i="2"/>
  <c r="D318" i="2"/>
  <c r="E318" i="2"/>
  <c r="F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AB318" i="2"/>
  <c r="AC318" i="2"/>
  <c r="AD318" i="2"/>
  <c r="AF318" i="2" s="1"/>
  <c r="A319" i="2"/>
  <c r="B319" i="2"/>
  <c r="C319" i="2"/>
  <c r="D319" i="2"/>
  <c r="E319" i="2"/>
  <c r="F319" i="2"/>
  <c r="I319" i="2"/>
  <c r="H319" i="2" s="1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B319" i="2"/>
  <c r="AC319" i="2"/>
  <c r="AD319" i="2"/>
  <c r="AF319" i="2" s="1"/>
  <c r="A320" i="2"/>
  <c r="B320" i="2"/>
  <c r="C320" i="2"/>
  <c r="D320" i="2"/>
  <c r="E320" i="2"/>
  <c r="F320" i="2"/>
  <c r="I320" i="2"/>
  <c r="G320" i="2" s="1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Y320" i="2" s="1"/>
  <c r="Z320" i="2"/>
  <c r="AB320" i="2"/>
  <c r="AC320" i="2"/>
  <c r="AD320" i="2"/>
  <c r="AF320" i="2" s="1"/>
  <c r="A321" i="2"/>
  <c r="B321" i="2"/>
  <c r="C321" i="2"/>
  <c r="D321" i="2"/>
  <c r="E321" i="2"/>
  <c r="F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B321" i="2"/>
  <c r="AC321" i="2"/>
  <c r="AD321" i="2"/>
  <c r="AF321" i="2" s="1"/>
  <c r="A322" i="2"/>
  <c r="B322" i="2"/>
  <c r="C322" i="2"/>
  <c r="D322" i="2"/>
  <c r="E322" i="2"/>
  <c r="F322" i="2"/>
  <c r="I322" i="2"/>
  <c r="H322" i="2" s="1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B322" i="2"/>
  <c r="AC322" i="2"/>
  <c r="AD322" i="2"/>
  <c r="AF322" i="2" s="1"/>
  <c r="A323" i="2"/>
  <c r="B323" i="2"/>
  <c r="C323" i="2"/>
  <c r="D323" i="2"/>
  <c r="E323" i="2"/>
  <c r="F323" i="2"/>
  <c r="I323" i="2"/>
  <c r="H323" i="2" s="1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AB323" i="2"/>
  <c r="AC323" i="2"/>
  <c r="AD323" i="2"/>
  <c r="AF323" i="2" s="1"/>
  <c r="A324" i="2"/>
  <c r="B324" i="2"/>
  <c r="C324" i="2"/>
  <c r="D324" i="2"/>
  <c r="E324" i="2"/>
  <c r="F324" i="2"/>
  <c r="I324" i="2"/>
  <c r="G324" i="2" s="1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B324" i="2"/>
  <c r="AC324" i="2"/>
  <c r="AD324" i="2"/>
  <c r="AF324" i="2" s="1"/>
  <c r="A325" i="2"/>
  <c r="B325" i="2"/>
  <c r="C325" i="2"/>
  <c r="D325" i="2"/>
  <c r="E325" i="2"/>
  <c r="F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Z325" i="2" s="1"/>
  <c r="AB325" i="2"/>
  <c r="AC325" i="2"/>
  <c r="AD325" i="2"/>
  <c r="AF325" i="2" s="1"/>
  <c r="A326" i="2"/>
  <c r="B326" i="2"/>
  <c r="C326" i="2"/>
  <c r="D326" i="2"/>
  <c r="E326" i="2"/>
  <c r="F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B326" i="2"/>
  <c r="AC326" i="2"/>
  <c r="AD326" i="2"/>
  <c r="AF326" i="2" s="1"/>
  <c r="A327" i="2"/>
  <c r="B327" i="2"/>
  <c r="C327" i="2"/>
  <c r="D327" i="2"/>
  <c r="E327" i="2"/>
  <c r="F327" i="2"/>
  <c r="I327" i="2"/>
  <c r="H327" i="2" s="1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AB327" i="2"/>
  <c r="AC327" i="2"/>
  <c r="AD327" i="2"/>
  <c r="AF327" i="2" s="1"/>
  <c r="A328" i="2"/>
  <c r="B328" i="2"/>
  <c r="C328" i="2"/>
  <c r="D328" i="2"/>
  <c r="E328" i="2"/>
  <c r="F328" i="2"/>
  <c r="I328" i="2"/>
  <c r="G328" i="2" s="1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Y328" i="2" s="1"/>
  <c r="X328" i="2"/>
  <c r="AB328" i="2"/>
  <c r="AC328" i="2"/>
  <c r="AD328" i="2"/>
  <c r="AF328" i="2" s="1"/>
  <c r="A329" i="2"/>
  <c r="B329" i="2"/>
  <c r="C329" i="2"/>
  <c r="D329" i="2"/>
  <c r="E329" i="2"/>
  <c r="F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Z329" i="2" s="1"/>
  <c r="AB329" i="2"/>
  <c r="AC329" i="2"/>
  <c r="AD329" i="2"/>
  <c r="AF329" i="2" s="1"/>
  <c r="A330" i="2"/>
  <c r="B330" i="2"/>
  <c r="C330" i="2"/>
  <c r="D330" i="2"/>
  <c r="E330" i="2"/>
  <c r="F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Y330" i="2" s="1"/>
  <c r="AB330" i="2"/>
  <c r="AC330" i="2"/>
  <c r="AD330" i="2"/>
  <c r="AF330" i="2" s="1"/>
  <c r="A331" i="2"/>
  <c r="B331" i="2"/>
  <c r="C331" i="2"/>
  <c r="D331" i="2"/>
  <c r="E331" i="2"/>
  <c r="F331" i="2"/>
  <c r="I331" i="2"/>
  <c r="H331" i="2" s="1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AB331" i="2"/>
  <c r="AC331" i="2"/>
  <c r="AD331" i="2"/>
  <c r="AF331" i="2" s="1"/>
  <c r="A332" i="2"/>
  <c r="B332" i="2"/>
  <c r="C332" i="2"/>
  <c r="D332" i="2"/>
  <c r="E332" i="2"/>
  <c r="F332" i="2"/>
  <c r="H332" i="2"/>
  <c r="I332" i="2"/>
  <c r="G332" i="2" s="1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Z332" i="2" s="1"/>
  <c r="X332" i="2"/>
  <c r="AB332" i="2"/>
  <c r="AC332" i="2"/>
  <c r="AD332" i="2"/>
  <c r="AF332" i="2" s="1"/>
  <c r="A333" i="2"/>
  <c r="B333" i="2"/>
  <c r="C333" i="2"/>
  <c r="D333" i="2"/>
  <c r="E333" i="2"/>
  <c r="F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Z333" i="2" s="1"/>
  <c r="AB333" i="2"/>
  <c r="AC333" i="2"/>
  <c r="AD333" i="2"/>
  <c r="AF333" i="2" s="1"/>
  <c r="A334" i="2"/>
  <c r="B334" i="2"/>
  <c r="C334" i="2"/>
  <c r="D334" i="2"/>
  <c r="E334" i="2"/>
  <c r="F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AB334" i="2"/>
  <c r="AC334" i="2"/>
  <c r="AD334" i="2"/>
  <c r="AF334" i="2" s="1"/>
  <c r="A335" i="2"/>
  <c r="B335" i="2"/>
  <c r="C335" i="2"/>
  <c r="D335" i="2"/>
  <c r="E335" i="2"/>
  <c r="F335" i="2"/>
  <c r="I335" i="2"/>
  <c r="H335" i="2" s="1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AB335" i="2"/>
  <c r="AC335" i="2"/>
  <c r="AD335" i="2"/>
  <c r="AF335" i="2" s="1"/>
  <c r="A336" i="2"/>
  <c r="B336" i="2"/>
  <c r="C336" i="2"/>
  <c r="D336" i="2"/>
  <c r="E336" i="2"/>
  <c r="F336" i="2"/>
  <c r="I336" i="2"/>
  <c r="G336" i="2" s="1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B336" i="2"/>
  <c r="AC336" i="2"/>
  <c r="AD336" i="2"/>
  <c r="AF336" i="2" s="1"/>
  <c r="A337" i="2"/>
  <c r="B337" i="2"/>
  <c r="C337" i="2"/>
  <c r="D337" i="2"/>
  <c r="E337" i="2"/>
  <c r="F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Z337" i="2" s="1"/>
  <c r="AB337" i="2"/>
  <c r="AC337" i="2"/>
  <c r="AD337" i="2"/>
  <c r="AF337" i="2" s="1"/>
  <c r="A338" i="2"/>
  <c r="B338" i="2"/>
  <c r="C338" i="2"/>
  <c r="D338" i="2"/>
  <c r="E338" i="2"/>
  <c r="F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Y338" i="2" s="1"/>
  <c r="AB338" i="2"/>
  <c r="AC338" i="2"/>
  <c r="AD338" i="2"/>
  <c r="AF338" i="2" s="1"/>
  <c r="A339" i="2"/>
  <c r="B339" i="2"/>
  <c r="C339" i="2"/>
  <c r="D339" i="2"/>
  <c r="E339" i="2"/>
  <c r="F339" i="2"/>
  <c r="I339" i="2"/>
  <c r="H339" i="2" s="1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AB339" i="2"/>
  <c r="AC339" i="2"/>
  <c r="AD339" i="2"/>
  <c r="AF339" i="2" s="1"/>
  <c r="A340" i="2"/>
  <c r="B340" i="2"/>
  <c r="C340" i="2"/>
  <c r="D340" i="2"/>
  <c r="E340" i="2"/>
  <c r="F340" i="2"/>
  <c r="I340" i="2"/>
  <c r="G340" i="2" s="1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Z340" i="2" s="1"/>
  <c r="AB340" i="2"/>
  <c r="AC340" i="2"/>
  <c r="AD340" i="2"/>
  <c r="AF340" i="2" s="1"/>
  <c r="A341" i="2"/>
  <c r="B341" i="2"/>
  <c r="C341" i="2"/>
  <c r="D341" i="2"/>
  <c r="E341" i="2"/>
  <c r="F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Z341" i="2" s="1"/>
  <c r="AB341" i="2"/>
  <c r="AC341" i="2"/>
  <c r="AD341" i="2"/>
  <c r="AF341" i="2" s="1"/>
  <c r="A342" i="2"/>
  <c r="B342" i="2"/>
  <c r="C342" i="2"/>
  <c r="D342" i="2"/>
  <c r="E342" i="2"/>
  <c r="F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Y342" i="2" s="1"/>
  <c r="Z342" i="2"/>
  <c r="AB342" i="2"/>
  <c r="AC342" i="2"/>
  <c r="AD342" i="2"/>
  <c r="AF342" i="2" s="1"/>
  <c r="A343" i="2"/>
  <c r="B343" i="2"/>
  <c r="C343" i="2"/>
  <c r="D343" i="2"/>
  <c r="E343" i="2"/>
  <c r="F343" i="2"/>
  <c r="I343" i="2"/>
  <c r="H343" i="2" s="1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B343" i="2"/>
  <c r="AC343" i="2"/>
  <c r="AD343" i="2"/>
  <c r="AF343" i="2" s="1"/>
  <c r="A344" i="2"/>
  <c r="B344" i="2"/>
  <c r="C344" i="2"/>
  <c r="D344" i="2"/>
  <c r="E344" i="2"/>
  <c r="F344" i="2"/>
  <c r="I344" i="2"/>
  <c r="G344" i="2" s="1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Y344" i="2" s="1"/>
  <c r="X344" i="2"/>
  <c r="AB344" i="2"/>
  <c r="AC344" i="2"/>
  <c r="AD344" i="2"/>
  <c r="AF344" i="2" s="1"/>
  <c r="A345" i="2"/>
  <c r="B345" i="2"/>
  <c r="C345" i="2"/>
  <c r="D345" i="2"/>
  <c r="E345" i="2"/>
  <c r="F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Z345" i="2" s="1"/>
  <c r="AB345" i="2"/>
  <c r="AC345" i="2"/>
  <c r="AD345" i="2"/>
  <c r="AF345" i="2" s="1"/>
  <c r="A346" i="2"/>
  <c r="B346" i="2"/>
  <c r="C346" i="2"/>
  <c r="D346" i="2"/>
  <c r="E346" i="2"/>
  <c r="F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Y346" i="2" s="1"/>
  <c r="AB346" i="2"/>
  <c r="AC346" i="2"/>
  <c r="AD346" i="2"/>
  <c r="AF346" i="2" s="1"/>
  <c r="A347" i="2"/>
  <c r="B347" i="2"/>
  <c r="C347" i="2"/>
  <c r="D347" i="2"/>
  <c r="E347" i="2"/>
  <c r="F347" i="2"/>
  <c r="I347" i="2"/>
  <c r="H347" i="2" s="1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B347" i="2"/>
  <c r="AC347" i="2"/>
  <c r="AD347" i="2"/>
  <c r="AF347" i="2" s="1"/>
  <c r="A348" i="2"/>
  <c r="B348" i="2"/>
  <c r="C348" i="2"/>
  <c r="D348" i="2"/>
  <c r="E348" i="2"/>
  <c r="F348" i="2"/>
  <c r="I348" i="2"/>
  <c r="G348" i="2" s="1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Z348" i="2" s="1"/>
  <c r="X348" i="2"/>
  <c r="AB348" i="2"/>
  <c r="AC348" i="2"/>
  <c r="AD348" i="2"/>
  <c r="AF348" i="2" s="1"/>
  <c r="A349" i="2"/>
  <c r="B349" i="2"/>
  <c r="C349" i="2"/>
  <c r="D349" i="2"/>
  <c r="E349" i="2"/>
  <c r="F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Z349" i="2" s="1"/>
  <c r="AB349" i="2"/>
  <c r="AC349" i="2"/>
  <c r="AD349" i="2"/>
  <c r="AF349" i="2" s="1"/>
  <c r="A350" i="2"/>
  <c r="B350" i="2"/>
  <c r="C350" i="2"/>
  <c r="D350" i="2"/>
  <c r="E350" i="2"/>
  <c r="F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B350" i="2"/>
  <c r="AC350" i="2"/>
  <c r="AD350" i="2"/>
  <c r="AF350" i="2" s="1"/>
  <c r="A351" i="2"/>
  <c r="B351" i="2"/>
  <c r="C351" i="2"/>
  <c r="D351" i="2"/>
  <c r="E351" i="2"/>
  <c r="F351" i="2"/>
  <c r="I351" i="2"/>
  <c r="H351" i="2" s="1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AB351" i="2"/>
  <c r="AC351" i="2"/>
  <c r="AD351" i="2"/>
  <c r="AF351" i="2" s="1"/>
  <c r="A352" i="2"/>
  <c r="B352" i="2"/>
  <c r="C352" i="2"/>
  <c r="D352" i="2"/>
  <c r="E352" i="2"/>
  <c r="F352" i="2"/>
  <c r="I352" i="2"/>
  <c r="G352" i="2" s="1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 s="1"/>
  <c r="Y352" i="2"/>
  <c r="Z352" i="2"/>
  <c r="AB352" i="2"/>
  <c r="AC352" i="2"/>
  <c r="AD352" i="2"/>
  <c r="AF352" i="2" s="1"/>
  <c r="A353" i="2"/>
  <c r="B353" i="2"/>
  <c r="C353" i="2"/>
  <c r="D353" i="2"/>
  <c r="E353" i="2"/>
  <c r="F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Z353" i="2" s="1"/>
  <c r="AB353" i="2"/>
  <c r="AC353" i="2"/>
  <c r="AD353" i="2"/>
  <c r="AF353" i="2" s="1"/>
  <c r="A354" i="2"/>
  <c r="B354" i="2"/>
  <c r="C354" i="2"/>
  <c r="D354" i="2"/>
  <c r="E354" i="2"/>
  <c r="F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Y354" i="2" s="1"/>
  <c r="AB354" i="2"/>
  <c r="AC354" i="2"/>
  <c r="AD354" i="2"/>
  <c r="AF354" i="2" s="1"/>
  <c r="A355" i="2"/>
  <c r="B355" i="2"/>
  <c r="C355" i="2"/>
  <c r="D355" i="2"/>
  <c r="E355" i="2"/>
  <c r="F355" i="2"/>
  <c r="I355" i="2"/>
  <c r="H355" i="2" s="1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B355" i="2"/>
  <c r="AC355" i="2"/>
  <c r="AD355" i="2"/>
  <c r="AF355" i="2" s="1"/>
  <c r="A356" i="2"/>
  <c r="B356" i="2"/>
  <c r="C356" i="2"/>
  <c r="D356" i="2"/>
  <c r="E356" i="2"/>
  <c r="F356" i="2"/>
  <c r="I356" i="2"/>
  <c r="G356" i="2" s="1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Z356" i="2" s="1"/>
  <c r="AB356" i="2"/>
  <c r="AC356" i="2"/>
  <c r="AD356" i="2"/>
  <c r="AF356" i="2" s="1"/>
  <c r="A357" i="2"/>
  <c r="B357" i="2"/>
  <c r="C357" i="2"/>
  <c r="D357" i="2"/>
  <c r="E357" i="2"/>
  <c r="F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Z357" i="2" s="1"/>
  <c r="AB357" i="2"/>
  <c r="AC357" i="2"/>
  <c r="AD357" i="2"/>
  <c r="AF357" i="2" s="1"/>
  <c r="A358" i="2"/>
  <c r="B358" i="2"/>
  <c r="C358" i="2"/>
  <c r="D358" i="2"/>
  <c r="E358" i="2"/>
  <c r="F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B358" i="2"/>
  <c r="AC358" i="2"/>
  <c r="AD358" i="2"/>
  <c r="AF358" i="2" s="1"/>
  <c r="A359" i="2"/>
  <c r="B359" i="2"/>
  <c r="C359" i="2"/>
  <c r="D359" i="2"/>
  <c r="E359" i="2"/>
  <c r="F359" i="2"/>
  <c r="I359" i="2"/>
  <c r="H359" i="2" s="1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B359" i="2"/>
  <c r="AC359" i="2"/>
  <c r="AD359" i="2"/>
  <c r="AF359" i="2" s="1"/>
  <c r="A360" i="2"/>
  <c r="B360" i="2"/>
  <c r="C360" i="2"/>
  <c r="D360" i="2"/>
  <c r="E360" i="2"/>
  <c r="F360" i="2"/>
  <c r="I360" i="2"/>
  <c r="G360" i="2" s="1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Y360" i="2" s="1"/>
  <c r="X360" i="2"/>
  <c r="AB360" i="2"/>
  <c r="AC360" i="2"/>
  <c r="AD360" i="2"/>
  <c r="AF360" i="2" s="1"/>
  <c r="A361" i="2"/>
  <c r="B361" i="2"/>
  <c r="C361" i="2"/>
  <c r="D361" i="2"/>
  <c r="E361" i="2"/>
  <c r="F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Z361" i="2" s="1"/>
  <c r="AB361" i="2"/>
  <c r="AC361" i="2"/>
  <c r="AD361" i="2"/>
  <c r="AF361" i="2" s="1"/>
  <c r="A362" i="2"/>
  <c r="B362" i="2"/>
  <c r="C362" i="2"/>
  <c r="D362" i="2"/>
  <c r="E362" i="2"/>
  <c r="F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Y362" i="2" s="1"/>
  <c r="AB362" i="2"/>
  <c r="AC362" i="2"/>
  <c r="AD362" i="2"/>
  <c r="AF362" i="2" s="1"/>
  <c r="A363" i="2"/>
  <c r="B363" i="2"/>
  <c r="C363" i="2"/>
  <c r="D363" i="2"/>
  <c r="E363" i="2"/>
  <c r="F363" i="2"/>
  <c r="I363" i="2"/>
  <c r="H363" i="2" s="1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AB363" i="2"/>
  <c r="AC363" i="2"/>
  <c r="AD363" i="2"/>
  <c r="AF363" i="2" s="1"/>
  <c r="A364" i="2"/>
  <c r="B364" i="2"/>
  <c r="C364" i="2"/>
  <c r="D364" i="2"/>
  <c r="E364" i="2"/>
  <c r="F364" i="2"/>
  <c r="H364" i="2"/>
  <c r="I364" i="2"/>
  <c r="G364" i="2" s="1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Z364" i="2" s="1"/>
  <c r="X364" i="2"/>
  <c r="AB364" i="2"/>
  <c r="AC364" i="2"/>
  <c r="AD364" i="2"/>
  <c r="AF364" i="2" s="1"/>
  <c r="A365" i="2"/>
  <c r="B365" i="2"/>
  <c r="C365" i="2"/>
  <c r="D365" i="2"/>
  <c r="E365" i="2"/>
  <c r="F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Z365" i="2" s="1"/>
  <c r="AB365" i="2"/>
  <c r="AC365" i="2"/>
  <c r="AD365" i="2"/>
  <c r="AF365" i="2" s="1"/>
  <c r="A366" i="2"/>
  <c r="B366" i="2"/>
  <c r="C366" i="2"/>
  <c r="D366" i="2"/>
  <c r="E366" i="2"/>
  <c r="F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AB366" i="2"/>
  <c r="AC366" i="2"/>
  <c r="AD366" i="2"/>
  <c r="AF366" i="2" s="1"/>
  <c r="A367" i="2"/>
  <c r="B367" i="2"/>
  <c r="C367" i="2"/>
  <c r="D367" i="2"/>
  <c r="E367" i="2"/>
  <c r="F367" i="2"/>
  <c r="I367" i="2"/>
  <c r="H367" i="2" s="1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AB367" i="2"/>
  <c r="AC367" i="2"/>
  <c r="AD367" i="2"/>
  <c r="AF367" i="2" s="1"/>
  <c r="A368" i="2"/>
  <c r="B368" i="2"/>
  <c r="C368" i="2"/>
  <c r="D368" i="2"/>
  <c r="E368" i="2"/>
  <c r="F368" i="2"/>
  <c r="I368" i="2"/>
  <c r="G368" i="2" s="1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B368" i="2"/>
  <c r="AC368" i="2"/>
  <c r="AD368" i="2"/>
  <c r="AF368" i="2" s="1"/>
  <c r="A369" i="2"/>
  <c r="B369" i="2"/>
  <c r="C369" i="2"/>
  <c r="D369" i="2"/>
  <c r="E369" i="2"/>
  <c r="F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Z369" i="2" s="1"/>
  <c r="AB369" i="2"/>
  <c r="AC369" i="2"/>
  <c r="AD369" i="2"/>
  <c r="AF369" i="2" s="1"/>
  <c r="A370" i="2"/>
  <c r="B370" i="2"/>
  <c r="C370" i="2"/>
  <c r="D370" i="2"/>
  <c r="E370" i="2"/>
  <c r="F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Y370" i="2" s="1"/>
  <c r="AB370" i="2"/>
  <c r="AC370" i="2"/>
  <c r="AD370" i="2"/>
  <c r="AF370" i="2" s="1"/>
  <c r="A371" i="2"/>
  <c r="B371" i="2"/>
  <c r="C371" i="2"/>
  <c r="D371" i="2"/>
  <c r="E371" i="2"/>
  <c r="F371" i="2"/>
  <c r="I371" i="2"/>
  <c r="H371" i="2" s="1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AB371" i="2"/>
  <c r="AC371" i="2"/>
  <c r="AD371" i="2"/>
  <c r="AF371" i="2" s="1"/>
  <c r="A372" i="2"/>
  <c r="B372" i="2"/>
  <c r="C372" i="2"/>
  <c r="D372" i="2"/>
  <c r="E372" i="2"/>
  <c r="F372" i="2"/>
  <c r="I372" i="2"/>
  <c r="G372" i="2" s="1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Z372" i="2" s="1"/>
  <c r="AB372" i="2"/>
  <c r="AC372" i="2"/>
  <c r="AD372" i="2"/>
  <c r="AF372" i="2" s="1"/>
  <c r="A373" i="2"/>
  <c r="B373" i="2"/>
  <c r="C373" i="2"/>
  <c r="D373" i="2"/>
  <c r="E373" i="2"/>
  <c r="F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Z373" i="2" s="1"/>
  <c r="AB373" i="2"/>
  <c r="AC373" i="2"/>
  <c r="AD373" i="2"/>
  <c r="AF373" i="2" s="1"/>
  <c r="A374" i="2"/>
  <c r="B374" i="2"/>
  <c r="C374" i="2"/>
  <c r="D374" i="2"/>
  <c r="E374" i="2"/>
  <c r="F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Y374" i="2" s="1"/>
  <c r="Z374" i="2"/>
  <c r="AB374" i="2"/>
  <c r="AC374" i="2"/>
  <c r="AD374" i="2"/>
  <c r="AF374" i="2" s="1"/>
  <c r="A375" i="2"/>
  <c r="B375" i="2"/>
  <c r="C375" i="2"/>
  <c r="D375" i="2"/>
  <c r="E375" i="2"/>
  <c r="F375" i="2"/>
  <c r="I375" i="2"/>
  <c r="H375" i="2" s="1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Y375" i="2" s="1"/>
  <c r="AB375" i="2"/>
  <c r="AC375" i="2"/>
  <c r="AD375" i="2"/>
  <c r="AF375" i="2" s="1"/>
  <c r="A376" i="2"/>
  <c r="B376" i="2"/>
  <c r="C376" i="2"/>
  <c r="D376" i="2"/>
  <c r="E376" i="2"/>
  <c r="F376" i="2"/>
  <c r="I376" i="2"/>
  <c r="G376" i="2" s="1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B376" i="2"/>
  <c r="AC376" i="2"/>
  <c r="AD376" i="2"/>
  <c r="AF376" i="2" s="1"/>
  <c r="A377" i="2"/>
  <c r="B377" i="2"/>
  <c r="C377" i="2"/>
  <c r="D377" i="2"/>
  <c r="E377" i="2"/>
  <c r="F377" i="2"/>
  <c r="I377" i="2"/>
  <c r="H377" i="2" s="1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Y377" i="2" s="1"/>
  <c r="AB377" i="2"/>
  <c r="AC377" i="2"/>
  <c r="AD377" i="2"/>
  <c r="AF377" i="2" s="1"/>
  <c r="A378" i="2"/>
  <c r="B378" i="2"/>
  <c r="C378" i="2"/>
  <c r="D378" i="2"/>
  <c r="E378" i="2"/>
  <c r="F378" i="2"/>
  <c r="I378" i="2"/>
  <c r="H378" i="2" s="1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B378" i="2"/>
  <c r="AC378" i="2"/>
  <c r="AD378" i="2"/>
  <c r="AF378" i="2" s="1"/>
  <c r="A379" i="2"/>
  <c r="B379" i="2"/>
  <c r="C379" i="2"/>
  <c r="D379" i="2"/>
  <c r="E379" i="2"/>
  <c r="F379" i="2"/>
  <c r="I379" i="2"/>
  <c r="H379" i="2" s="1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Y379" i="2" s="1"/>
  <c r="AB379" i="2"/>
  <c r="AC379" i="2"/>
  <c r="AD379" i="2"/>
  <c r="AF379" i="2" s="1"/>
  <c r="A380" i="2"/>
  <c r="B380" i="2"/>
  <c r="C380" i="2"/>
  <c r="D380" i="2"/>
  <c r="E380" i="2"/>
  <c r="F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B380" i="2"/>
  <c r="AC380" i="2"/>
  <c r="AD380" i="2"/>
  <c r="AF380" i="2" s="1"/>
  <c r="A381" i="2"/>
  <c r="B381" i="2"/>
  <c r="C381" i="2"/>
  <c r="D381" i="2"/>
  <c r="E381" i="2"/>
  <c r="F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Y381" i="2" s="1"/>
  <c r="AB381" i="2"/>
  <c r="AC381" i="2"/>
  <c r="AD381" i="2"/>
  <c r="AF381" i="2" s="1"/>
  <c r="A382" i="2"/>
  <c r="B382" i="2"/>
  <c r="C382" i="2"/>
  <c r="D382" i="2"/>
  <c r="E382" i="2"/>
  <c r="F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Y382" i="2" s="1"/>
  <c r="Z382" i="2"/>
  <c r="AB382" i="2"/>
  <c r="AC382" i="2"/>
  <c r="AD382" i="2"/>
  <c r="AF382" i="2" s="1"/>
  <c r="A383" i="2"/>
  <c r="B383" i="2"/>
  <c r="C383" i="2"/>
  <c r="D383" i="2"/>
  <c r="E383" i="2"/>
  <c r="F383" i="2"/>
  <c r="I383" i="2"/>
  <c r="H383" i="2" s="1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Y383" i="2" s="1"/>
  <c r="AB383" i="2"/>
  <c r="AC383" i="2"/>
  <c r="AD383" i="2"/>
  <c r="AF383" i="2" s="1"/>
  <c r="A384" i="2"/>
  <c r="B384" i="2"/>
  <c r="C384" i="2"/>
  <c r="D384" i="2"/>
  <c r="E384" i="2"/>
  <c r="F384" i="2"/>
  <c r="I384" i="2"/>
  <c r="G384" i="2" s="1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AB384" i="2"/>
  <c r="AC384" i="2"/>
  <c r="AD384" i="2"/>
  <c r="AF384" i="2" s="1"/>
  <c r="A385" i="2"/>
  <c r="B385" i="2"/>
  <c r="C385" i="2"/>
  <c r="D385" i="2"/>
  <c r="E385" i="2"/>
  <c r="F385" i="2"/>
  <c r="I385" i="2"/>
  <c r="H385" i="2" s="1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Y385" i="2" s="1"/>
  <c r="AB385" i="2"/>
  <c r="AC385" i="2"/>
  <c r="AD385" i="2"/>
  <c r="AF385" i="2" s="1"/>
  <c r="A386" i="2"/>
  <c r="B386" i="2"/>
  <c r="C386" i="2"/>
  <c r="D386" i="2"/>
  <c r="E386" i="2"/>
  <c r="F386" i="2"/>
  <c r="I386" i="2"/>
  <c r="H386" i="2" s="1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B386" i="2"/>
  <c r="AC386" i="2"/>
  <c r="AD386" i="2"/>
  <c r="AF386" i="2" s="1"/>
  <c r="A387" i="2"/>
  <c r="B387" i="2"/>
  <c r="C387" i="2"/>
  <c r="D387" i="2"/>
  <c r="E387" i="2"/>
  <c r="F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Y387" i="2"/>
  <c r="AB387" i="2"/>
  <c r="AC387" i="2"/>
  <c r="AD387" i="2"/>
  <c r="AF387" i="2"/>
  <c r="A388" i="2"/>
  <c r="B388" i="2"/>
  <c r="C388" i="2"/>
  <c r="D388" i="2"/>
  <c r="E388" i="2"/>
  <c r="F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B388" i="2"/>
  <c r="AC388" i="2"/>
  <c r="AD388" i="2"/>
  <c r="AF388" i="2" s="1"/>
  <c r="A389" i="2"/>
  <c r="B389" i="2"/>
  <c r="C389" i="2"/>
  <c r="D389" i="2"/>
  <c r="E389" i="2"/>
  <c r="F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Y389" i="2" s="1"/>
  <c r="AB389" i="2"/>
  <c r="AC389" i="2"/>
  <c r="AD389" i="2"/>
  <c r="AF389" i="2" s="1"/>
  <c r="A390" i="2"/>
  <c r="B390" i="2"/>
  <c r="C390" i="2"/>
  <c r="D390" i="2"/>
  <c r="E390" i="2"/>
  <c r="F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B390" i="2"/>
  <c r="AC390" i="2"/>
  <c r="AD390" i="2"/>
  <c r="AF390" i="2" s="1"/>
  <c r="A391" i="2"/>
  <c r="B391" i="2"/>
  <c r="C391" i="2"/>
  <c r="D391" i="2"/>
  <c r="E391" i="2"/>
  <c r="F391" i="2"/>
  <c r="I391" i="2"/>
  <c r="H391" i="2" s="1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Y391" i="2" s="1"/>
  <c r="AB391" i="2"/>
  <c r="AC391" i="2"/>
  <c r="AD391" i="2"/>
  <c r="AF391" i="2" s="1"/>
  <c r="A392" i="2"/>
  <c r="B392" i="2"/>
  <c r="C392" i="2"/>
  <c r="D392" i="2"/>
  <c r="E392" i="2"/>
  <c r="F392" i="2"/>
  <c r="I392" i="2"/>
  <c r="G392" i="2" s="1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B392" i="2"/>
  <c r="AC392" i="2"/>
  <c r="AD392" i="2"/>
  <c r="AF392" i="2" s="1"/>
  <c r="A393" i="2"/>
  <c r="B393" i="2"/>
  <c r="C393" i="2"/>
  <c r="D393" i="2"/>
  <c r="E393" i="2"/>
  <c r="F393" i="2"/>
  <c r="I393" i="2"/>
  <c r="H393" i="2" s="1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Y393" i="2" s="1"/>
  <c r="AB393" i="2"/>
  <c r="AC393" i="2"/>
  <c r="AD393" i="2"/>
  <c r="AF393" i="2" s="1"/>
  <c r="A394" i="2"/>
  <c r="B394" i="2"/>
  <c r="C394" i="2"/>
  <c r="D394" i="2"/>
  <c r="E394" i="2"/>
  <c r="F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AB394" i="2"/>
  <c r="AC394" i="2"/>
  <c r="AD394" i="2"/>
  <c r="AF394" i="2" s="1"/>
  <c r="A395" i="2"/>
  <c r="B395" i="2"/>
  <c r="C395" i="2"/>
  <c r="D395" i="2"/>
  <c r="E395" i="2"/>
  <c r="F395" i="2"/>
  <c r="I395" i="2"/>
  <c r="H395" i="2" s="1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AB395" i="2"/>
  <c r="AC395" i="2"/>
  <c r="AD395" i="2"/>
  <c r="AF395" i="2" s="1"/>
  <c r="A396" i="2"/>
  <c r="B396" i="2"/>
  <c r="C396" i="2"/>
  <c r="D396" i="2"/>
  <c r="E396" i="2"/>
  <c r="F396" i="2"/>
  <c r="I396" i="2"/>
  <c r="G396" i="2" s="1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B396" i="2"/>
  <c r="AC396" i="2"/>
  <c r="AD396" i="2"/>
  <c r="AF396" i="2" s="1"/>
  <c r="A397" i="2"/>
  <c r="B397" i="2"/>
  <c r="C397" i="2"/>
  <c r="D397" i="2"/>
  <c r="E397" i="2"/>
  <c r="F397" i="2"/>
  <c r="I397" i="2"/>
  <c r="H397" i="2" s="1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AB397" i="2"/>
  <c r="AC397" i="2"/>
  <c r="AD397" i="2"/>
  <c r="AF397" i="2" s="1"/>
  <c r="A398" i="2"/>
  <c r="B398" i="2"/>
  <c r="C398" i="2"/>
  <c r="D398" i="2"/>
  <c r="E398" i="2"/>
  <c r="F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AB398" i="2"/>
  <c r="AC398" i="2"/>
  <c r="AD398" i="2"/>
  <c r="AF398" i="2" s="1"/>
  <c r="A399" i="2"/>
  <c r="B399" i="2"/>
  <c r="C399" i="2"/>
  <c r="D399" i="2"/>
  <c r="E399" i="2"/>
  <c r="F399" i="2"/>
  <c r="I399" i="2"/>
  <c r="G399" i="2" s="1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AB399" i="2"/>
  <c r="AC399" i="2"/>
  <c r="AD399" i="2"/>
  <c r="AF399" i="2" s="1"/>
  <c r="A400" i="2"/>
  <c r="B400" i="2"/>
  <c r="C400" i="2"/>
  <c r="D400" i="2"/>
  <c r="E400" i="2"/>
  <c r="F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AB400" i="2"/>
  <c r="AC400" i="2"/>
  <c r="AD400" i="2"/>
  <c r="AF400" i="2" s="1"/>
  <c r="A401" i="2"/>
  <c r="B401" i="2"/>
  <c r="C401" i="2"/>
  <c r="D401" i="2"/>
  <c r="E401" i="2"/>
  <c r="F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 s="1"/>
  <c r="AB401" i="2"/>
  <c r="AC401" i="2"/>
  <c r="AD401" i="2"/>
  <c r="AF401" i="2" s="1"/>
  <c r="A402" i="2"/>
  <c r="B402" i="2"/>
  <c r="C402" i="2"/>
  <c r="D402" i="2"/>
  <c r="E402" i="2"/>
  <c r="F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B402" i="2"/>
  <c r="AC402" i="2"/>
  <c r="AD402" i="2"/>
  <c r="AF402" i="2" s="1"/>
  <c r="A403" i="2"/>
  <c r="B403" i="2"/>
  <c r="C403" i="2"/>
  <c r="D403" i="2"/>
  <c r="E403" i="2"/>
  <c r="F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Z403" i="2" s="1"/>
  <c r="X403" i="2"/>
  <c r="AB403" i="2"/>
  <c r="AC403" i="2"/>
  <c r="AD403" i="2"/>
  <c r="AF403" i="2" s="1"/>
  <c r="A404" i="2"/>
  <c r="B404" i="2"/>
  <c r="C404" i="2"/>
  <c r="D404" i="2"/>
  <c r="E404" i="2"/>
  <c r="F404" i="2"/>
  <c r="I404" i="2"/>
  <c r="G404" i="2" s="1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B404" i="2"/>
  <c r="AC404" i="2"/>
  <c r="AD404" i="2"/>
  <c r="AF404" i="2" s="1"/>
  <c r="A405" i="2"/>
  <c r="B405" i="2"/>
  <c r="C405" i="2"/>
  <c r="D405" i="2"/>
  <c r="E405" i="2"/>
  <c r="F405" i="2"/>
  <c r="I405" i="2"/>
  <c r="H405" i="2" s="1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 s="1"/>
  <c r="AB405" i="2"/>
  <c r="AC405" i="2"/>
  <c r="AD405" i="2"/>
  <c r="AF405" i="2" s="1"/>
  <c r="A406" i="2"/>
  <c r="B406" i="2"/>
  <c r="C406" i="2"/>
  <c r="D406" i="2"/>
  <c r="E406" i="2"/>
  <c r="F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Y406" i="2" s="1"/>
  <c r="AB406" i="2"/>
  <c r="AC406" i="2"/>
  <c r="AD406" i="2"/>
  <c r="AF406" i="2" s="1"/>
  <c r="A407" i="2"/>
  <c r="B407" i="2"/>
  <c r="C407" i="2"/>
  <c r="D407" i="2"/>
  <c r="E407" i="2"/>
  <c r="F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Z407" i="2" s="1"/>
  <c r="AB407" i="2"/>
  <c r="AC407" i="2"/>
  <c r="AD407" i="2"/>
  <c r="AF407" i="2" s="1"/>
  <c r="A408" i="2"/>
  <c r="B408" i="2"/>
  <c r="C408" i="2"/>
  <c r="D408" i="2"/>
  <c r="E408" i="2"/>
  <c r="F408" i="2"/>
  <c r="I408" i="2"/>
  <c r="G408" i="2" s="1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Y408" i="2" s="1"/>
  <c r="AB408" i="2"/>
  <c r="AC408" i="2"/>
  <c r="AD408" i="2"/>
  <c r="AF408" i="2" s="1"/>
  <c r="A409" i="2"/>
  <c r="B409" i="2"/>
  <c r="C409" i="2"/>
  <c r="D409" i="2"/>
  <c r="E409" i="2"/>
  <c r="F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AB409" i="2"/>
  <c r="AC409" i="2"/>
  <c r="AD409" i="2"/>
  <c r="AF409" i="2" s="1"/>
  <c r="A410" i="2"/>
  <c r="B410" i="2"/>
  <c r="C410" i="2"/>
  <c r="D410" i="2"/>
  <c r="E410" i="2"/>
  <c r="F410" i="2"/>
  <c r="I410" i="2"/>
  <c r="H410" i="2" s="1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AB410" i="2"/>
  <c r="AC410" i="2"/>
  <c r="AD410" i="2"/>
  <c r="AF410" i="2" s="1"/>
  <c r="A411" i="2"/>
  <c r="B411" i="2"/>
  <c r="C411" i="2"/>
  <c r="D411" i="2"/>
  <c r="E411" i="2"/>
  <c r="F411" i="2"/>
  <c r="I411" i="2"/>
  <c r="H411" i="2" s="1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AB411" i="2"/>
  <c r="AC411" i="2"/>
  <c r="AD411" i="2"/>
  <c r="AF411" i="2" s="1"/>
  <c r="A412" i="2"/>
  <c r="B412" i="2"/>
  <c r="C412" i="2"/>
  <c r="D412" i="2"/>
  <c r="E412" i="2"/>
  <c r="F412" i="2"/>
  <c r="I412" i="2"/>
  <c r="G412" i="2" s="1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B412" i="2"/>
  <c r="AC412" i="2"/>
  <c r="AD412" i="2"/>
  <c r="AF412" i="2" s="1"/>
  <c r="A413" i="2"/>
  <c r="B413" i="2"/>
  <c r="C413" i="2"/>
  <c r="D413" i="2"/>
  <c r="E413" i="2"/>
  <c r="F413" i="2"/>
  <c r="I413" i="2"/>
  <c r="H413" i="2" s="1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B413" i="2"/>
  <c r="AC413" i="2"/>
  <c r="AD413" i="2"/>
  <c r="AF413" i="2" s="1"/>
  <c r="A414" i="2"/>
  <c r="B414" i="2"/>
  <c r="C414" i="2"/>
  <c r="D414" i="2"/>
  <c r="E414" i="2"/>
  <c r="F414" i="2"/>
  <c r="I414" i="2"/>
  <c r="H414" i="2" s="1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AB414" i="2"/>
  <c r="AC414" i="2"/>
  <c r="AD414" i="2"/>
  <c r="AF414" i="2" s="1"/>
  <c r="A415" i="2"/>
  <c r="B415" i="2"/>
  <c r="C415" i="2"/>
  <c r="D415" i="2"/>
  <c r="E415" i="2"/>
  <c r="F415" i="2"/>
  <c r="I415" i="2"/>
  <c r="G415" i="2" s="1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Z415" i="2" s="1"/>
  <c r="AB415" i="2"/>
  <c r="AC415" i="2"/>
  <c r="AD415" i="2"/>
  <c r="AF415" i="2" s="1"/>
  <c r="A416" i="2"/>
  <c r="B416" i="2"/>
  <c r="C416" i="2"/>
  <c r="D416" i="2"/>
  <c r="E416" i="2"/>
  <c r="F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Y416" i="2" s="1"/>
  <c r="X416" i="2"/>
  <c r="AB416" i="2"/>
  <c r="AC416" i="2"/>
  <c r="AD416" i="2"/>
  <c r="AF416" i="2" s="1"/>
  <c r="A417" i="2"/>
  <c r="B417" i="2"/>
  <c r="C417" i="2"/>
  <c r="D417" i="2"/>
  <c r="E417" i="2"/>
  <c r="F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 s="1"/>
  <c r="AB417" i="2"/>
  <c r="AC417" i="2"/>
  <c r="AD417" i="2"/>
  <c r="AF417" i="2" s="1"/>
  <c r="A418" i="2"/>
  <c r="B418" i="2"/>
  <c r="C418" i="2"/>
  <c r="D418" i="2"/>
  <c r="E418" i="2"/>
  <c r="F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B418" i="2"/>
  <c r="AC418" i="2"/>
  <c r="AD418" i="2"/>
  <c r="AF418" i="2" s="1"/>
  <c r="A419" i="2"/>
  <c r="B419" i="2"/>
  <c r="C419" i="2"/>
  <c r="D419" i="2"/>
  <c r="E419" i="2"/>
  <c r="F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Y419" i="2" s="1"/>
  <c r="AB419" i="2"/>
  <c r="AC419" i="2"/>
  <c r="AD419" i="2"/>
  <c r="AF419" i="2" s="1"/>
  <c r="A420" i="2"/>
  <c r="B420" i="2"/>
  <c r="C420" i="2"/>
  <c r="D420" i="2"/>
  <c r="E420" i="2"/>
  <c r="F420" i="2"/>
  <c r="I420" i="2"/>
  <c r="G420" i="2" s="1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Z420" i="2" s="1"/>
  <c r="AB420" i="2"/>
  <c r="AC420" i="2"/>
  <c r="AD420" i="2"/>
  <c r="AF420" i="2" s="1"/>
  <c r="A421" i="2"/>
  <c r="B421" i="2"/>
  <c r="C421" i="2"/>
  <c r="D421" i="2"/>
  <c r="E421" i="2"/>
  <c r="F421" i="2"/>
  <c r="I421" i="2"/>
  <c r="H421" i="2" s="1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B421" i="2"/>
  <c r="AC421" i="2"/>
  <c r="AD421" i="2"/>
  <c r="AF421" i="2" s="1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AB422" i="2"/>
  <c r="AC422" i="2"/>
  <c r="AD422" i="2"/>
  <c r="AF422" i="2" s="1"/>
  <c r="A423" i="2"/>
  <c r="B423" i="2"/>
  <c r="C423" i="2"/>
  <c r="D423" i="2"/>
  <c r="E423" i="2"/>
  <c r="F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AB423" i="2"/>
  <c r="AC423" i="2"/>
  <c r="AD423" i="2"/>
  <c r="AF423" i="2" s="1"/>
  <c r="A424" i="2"/>
  <c r="B424" i="2"/>
  <c r="C424" i="2"/>
  <c r="D424" i="2"/>
  <c r="E424" i="2"/>
  <c r="F424" i="2"/>
  <c r="I424" i="2"/>
  <c r="G424" i="2" s="1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Z424" i="2" s="1"/>
  <c r="AB424" i="2"/>
  <c r="AC424" i="2"/>
  <c r="AD424" i="2"/>
  <c r="AF424" i="2" s="1"/>
  <c r="A425" i="2"/>
  <c r="B425" i="2"/>
  <c r="C425" i="2"/>
  <c r="D425" i="2"/>
  <c r="E425" i="2"/>
  <c r="F425" i="2"/>
  <c r="I425" i="2"/>
  <c r="H425" i="2" s="1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AB425" i="2"/>
  <c r="AC425" i="2"/>
  <c r="AD425" i="2"/>
  <c r="AF425" i="2" s="1"/>
  <c r="A426" i="2"/>
  <c r="B426" i="2"/>
  <c r="C426" i="2"/>
  <c r="D426" i="2"/>
  <c r="E426" i="2"/>
  <c r="F426" i="2"/>
  <c r="I426" i="2"/>
  <c r="G426" i="2" s="1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B426" i="2"/>
  <c r="AC426" i="2"/>
  <c r="AD426" i="2"/>
  <c r="AF426" i="2" s="1"/>
  <c r="A427" i="2"/>
  <c r="B427" i="2"/>
  <c r="C427" i="2"/>
  <c r="D427" i="2"/>
  <c r="E427" i="2"/>
  <c r="F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Y427" i="2" s="1"/>
  <c r="AB427" i="2"/>
  <c r="AC427" i="2"/>
  <c r="AD427" i="2"/>
  <c r="AF427" i="2" s="1"/>
  <c r="A428" i="2"/>
  <c r="B428" i="2"/>
  <c r="C428" i="2"/>
  <c r="D428" i="2"/>
  <c r="E428" i="2"/>
  <c r="F428" i="2"/>
  <c r="I428" i="2"/>
  <c r="G428" i="2" s="1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Z428" i="2" s="1"/>
  <c r="AB428" i="2"/>
  <c r="AC428" i="2"/>
  <c r="AD428" i="2"/>
  <c r="AF428" i="2" s="1"/>
  <c r="A429" i="2"/>
  <c r="B429" i="2"/>
  <c r="C429" i="2"/>
  <c r="D429" i="2"/>
  <c r="E429" i="2"/>
  <c r="F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B429" i="2"/>
  <c r="AC429" i="2"/>
  <c r="AD429" i="2"/>
  <c r="AF429" i="2" s="1"/>
  <c r="A430" i="2"/>
  <c r="B430" i="2"/>
  <c r="C430" i="2"/>
  <c r="D430" i="2"/>
  <c r="E430" i="2"/>
  <c r="F430" i="2"/>
  <c r="I430" i="2"/>
  <c r="G430" i="2" s="1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Y430" i="2" s="1"/>
  <c r="AB430" i="2"/>
  <c r="AC430" i="2"/>
  <c r="AD430" i="2"/>
  <c r="AF430" i="2" s="1"/>
  <c r="A431" i="2"/>
  <c r="B431" i="2"/>
  <c r="C431" i="2"/>
  <c r="D431" i="2"/>
  <c r="E431" i="2"/>
  <c r="F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Y431" i="2" s="1"/>
  <c r="AB431" i="2"/>
  <c r="AC431" i="2"/>
  <c r="AD431" i="2"/>
  <c r="AF431" i="2" s="1"/>
  <c r="A432" i="2"/>
  <c r="B432" i="2"/>
  <c r="C432" i="2"/>
  <c r="D432" i="2"/>
  <c r="E432" i="2"/>
  <c r="F432" i="2"/>
  <c r="I432" i="2"/>
  <c r="G432" i="2" s="1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Z432" i="2"/>
  <c r="AB432" i="2"/>
  <c r="AC432" i="2"/>
  <c r="AD432" i="2"/>
  <c r="AF432" i="2" s="1"/>
  <c r="A433" i="2"/>
  <c r="B433" i="2"/>
  <c r="C433" i="2"/>
  <c r="D433" i="2"/>
  <c r="E433" i="2"/>
  <c r="F433" i="2"/>
  <c r="I433" i="2"/>
  <c r="H433" i="2" s="1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B433" i="2"/>
  <c r="AC433" i="2"/>
  <c r="AD433" i="2"/>
  <c r="AF433" i="2" s="1"/>
  <c r="A434" i="2"/>
  <c r="B434" i="2"/>
  <c r="C434" i="2"/>
  <c r="D434" i="2"/>
  <c r="E434" i="2"/>
  <c r="F434" i="2"/>
  <c r="I434" i="2"/>
  <c r="G434" i="2" s="1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AB434" i="2"/>
  <c r="AC434" i="2"/>
  <c r="AD434" i="2"/>
  <c r="AF434" i="2" s="1"/>
  <c r="A435" i="2"/>
  <c r="B435" i="2"/>
  <c r="C435" i="2"/>
  <c r="D435" i="2"/>
  <c r="E435" i="2"/>
  <c r="F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 s="1"/>
  <c r="Y435" i="2"/>
  <c r="AB435" i="2"/>
  <c r="AC435" i="2"/>
  <c r="AD435" i="2"/>
  <c r="AF435" i="2" s="1"/>
  <c r="A436" i="2"/>
  <c r="B436" i="2"/>
  <c r="C436" i="2"/>
  <c r="D436" i="2"/>
  <c r="E436" i="2"/>
  <c r="F436" i="2"/>
  <c r="I436" i="2"/>
  <c r="G436" i="2" s="1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Z436" i="2" s="1"/>
  <c r="AB436" i="2"/>
  <c r="AC436" i="2"/>
  <c r="AD436" i="2"/>
  <c r="AF436" i="2" s="1"/>
  <c r="A437" i="2"/>
  <c r="B437" i="2"/>
  <c r="C437" i="2"/>
  <c r="D437" i="2"/>
  <c r="E437" i="2"/>
  <c r="F437" i="2"/>
  <c r="I437" i="2"/>
  <c r="H437" i="2" s="1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AB437" i="2"/>
  <c r="AC437" i="2"/>
  <c r="AD437" i="2"/>
  <c r="AF437" i="2"/>
  <c r="A438" i="2"/>
  <c r="B438" i="2"/>
  <c r="C438" i="2"/>
  <c r="D438" i="2"/>
  <c r="E438" i="2"/>
  <c r="F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Y438" i="2" s="1"/>
  <c r="AB438" i="2"/>
  <c r="AC438" i="2"/>
  <c r="AD438" i="2"/>
  <c r="AF438" i="2" s="1"/>
  <c r="A439" i="2"/>
  <c r="B439" i="2"/>
  <c r="C439" i="2"/>
  <c r="D439" i="2"/>
  <c r="E439" i="2"/>
  <c r="F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AB439" i="2"/>
  <c r="AC439" i="2"/>
  <c r="AD439" i="2"/>
  <c r="AF439" i="2" s="1"/>
  <c r="A440" i="2"/>
  <c r="B440" i="2"/>
  <c r="C440" i="2"/>
  <c r="D440" i="2"/>
  <c r="E440" i="2"/>
  <c r="F440" i="2"/>
  <c r="I440" i="2"/>
  <c r="G440" i="2" s="1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B440" i="2"/>
  <c r="AC440" i="2"/>
  <c r="AD440" i="2"/>
  <c r="AF440" i="2" s="1"/>
  <c r="A441" i="2"/>
  <c r="B441" i="2"/>
  <c r="C441" i="2"/>
  <c r="D441" i="2"/>
  <c r="E441" i="2"/>
  <c r="F441" i="2"/>
  <c r="I441" i="2"/>
  <c r="G441" i="2" s="1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AB441" i="2"/>
  <c r="AC441" i="2"/>
  <c r="AD441" i="2"/>
  <c r="AF441" i="2" s="1"/>
  <c r="A442" i="2"/>
  <c r="B442" i="2"/>
  <c r="C442" i="2"/>
  <c r="D442" i="2"/>
  <c r="E442" i="2"/>
  <c r="F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Y442" i="2" s="1"/>
  <c r="X442" i="2"/>
  <c r="AB442" i="2"/>
  <c r="AC442" i="2"/>
  <c r="AD442" i="2"/>
  <c r="AF442" i="2"/>
  <c r="A443" i="2"/>
  <c r="B443" i="2"/>
  <c r="C443" i="2"/>
  <c r="D443" i="2"/>
  <c r="E443" i="2"/>
  <c r="F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AB443" i="2"/>
  <c r="AC443" i="2"/>
  <c r="AD443" i="2"/>
  <c r="AF443" i="2" s="1"/>
  <c r="A444" i="2"/>
  <c r="B444" i="2"/>
  <c r="C444" i="2"/>
  <c r="D444" i="2"/>
  <c r="E444" i="2"/>
  <c r="F444" i="2"/>
  <c r="I444" i="2"/>
  <c r="G444" i="2" s="1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B444" i="2"/>
  <c r="AC444" i="2"/>
  <c r="AD444" i="2"/>
  <c r="AF444" i="2" s="1"/>
  <c r="A445" i="2"/>
  <c r="B445" i="2"/>
  <c r="C445" i="2"/>
  <c r="D445" i="2"/>
  <c r="E445" i="2"/>
  <c r="F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AB445" i="2"/>
  <c r="AC445" i="2"/>
  <c r="AD445" i="2"/>
  <c r="AF445" i="2" s="1"/>
  <c r="A446" i="2"/>
  <c r="B446" i="2"/>
  <c r="C446" i="2"/>
  <c r="D446" i="2"/>
  <c r="E446" i="2"/>
  <c r="F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Y446" i="2" s="1"/>
  <c r="X446" i="2"/>
  <c r="AB446" i="2"/>
  <c r="AC446" i="2"/>
  <c r="AD446" i="2"/>
  <c r="AF446" i="2" s="1"/>
  <c r="A447" i="2"/>
  <c r="B447" i="2"/>
  <c r="C447" i="2"/>
  <c r="D447" i="2"/>
  <c r="E447" i="2"/>
  <c r="F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B447" i="2"/>
  <c r="AC447" i="2"/>
  <c r="AD447" i="2"/>
  <c r="AF447" i="2" s="1"/>
  <c r="A448" i="2"/>
  <c r="B448" i="2"/>
  <c r="C448" i="2"/>
  <c r="D448" i="2"/>
  <c r="E448" i="2"/>
  <c r="F448" i="2"/>
  <c r="I448" i="2"/>
  <c r="G448" i="2" s="1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 s="1"/>
  <c r="AB448" i="2"/>
  <c r="AC448" i="2"/>
  <c r="AD448" i="2"/>
  <c r="AF448" i="2" s="1"/>
  <c r="A449" i="2"/>
  <c r="B449" i="2"/>
  <c r="C449" i="2"/>
  <c r="D449" i="2"/>
  <c r="E449" i="2"/>
  <c r="F449" i="2"/>
  <c r="I449" i="2"/>
  <c r="G449" i="2" s="1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B449" i="2"/>
  <c r="AC449" i="2"/>
  <c r="AD449" i="2"/>
  <c r="AF449" i="2" s="1"/>
  <c r="A450" i="2"/>
  <c r="B450" i="2"/>
  <c r="C450" i="2"/>
  <c r="D450" i="2"/>
  <c r="E450" i="2"/>
  <c r="F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Y450" i="2" s="1"/>
  <c r="AB450" i="2"/>
  <c r="AC450" i="2"/>
  <c r="AD450" i="2"/>
  <c r="AF450" i="2" s="1"/>
  <c r="A451" i="2"/>
  <c r="B451" i="2"/>
  <c r="C451" i="2"/>
  <c r="D451" i="2"/>
  <c r="E451" i="2"/>
  <c r="F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B451" i="2"/>
  <c r="AC451" i="2"/>
  <c r="AD451" i="2"/>
  <c r="AF451" i="2" s="1"/>
  <c r="A452" i="2"/>
  <c r="B452" i="2"/>
  <c r="C452" i="2"/>
  <c r="D452" i="2"/>
  <c r="E452" i="2"/>
  <c r="F452" i="2"/>
  <c r="I452" i="2"/>
  <c r="G452" i="2" s="1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 s="1"/>
  <c r="AB452" i="2"/>
  <c r="AC452" i="2"/>
  <c r="AD452" i="2"/>
  <c r="AF452" i="2" s="1"/>
  <c r="A453" i="2"/>
  <c r="B453" i="2"/>
  <c r="C453" i="2"/>
  <c r="D453" i="2"/>
  <c r="E453" i="2"/>
  <c r="F453" i="2"/>
  <c r="G453" i="2"/>
  <c r="I453" i="2"/>
  <c r="H453" i="2" s="1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AB453" i="2"/>
  <c r="AC453" i="2"/>
  <c r="AD453" i="2"/>
  <c r="AF453" i="2" s="1"/>
  <c r="A454" i="2"/>
  <c r="B454" i="2"/>
  <c r="C454" i="2"/>
  <c r="D454" i="2"/>
  <c r="E454" i="2"/>
  <c r="F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B454" i="2"/>
  <c r="AC454" i="2"/>
  <c r="AD454" i="2"/>
  <c r="AF454" i="2" s="1"/>
  <c r="A455" i="2"/>
  <c r="B455" i="2"/>
  <c r="C455" i="2"/>
  <c r="D455" i="2"/>
  <c r="E455" i="2"/>
  <c r="F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B455" i="2"/>
  <c r="AC455" i="2"/>
  <c r="AD455" i="2"/>
  <c r="AF455" i="2" s="1"/>
  <c r="A456" i="2"/>
  <c r="B456" i="2"/>
  <c r="C456" i="2"/>
  <c r="D456" i="2"/>
  <c r="E456" i="2"/>
  <c r="F456" i="2"/>
  <c r="I456" i="2"/>
  <c r="G456" i="2" s="1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 s="1"/>
  <c r="Y456" i="2"/>
  <c r="AB456" i="2"/>
  <c r="AC456" i="2"/>
  <c r="AD456" i="2"/>
  <c r="AF456" i="2" s="1"/>
  <c r="A457" i="2"/>
  <c r="B457" i="2"/>
  <c r="C457" i="2"/>
  <c r="D457" i="2"/>
  <c r="E457" i="2"/>
  <c r="F457" i="2"/>
  <c r="I457" i="2"/>
  <c r="G457" i="2" s="1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B457" i="2"/>
  <c r="AC457" i="2"/>
  <c r="AD457" i="2"/>
  <c r="AF457" i="2"/>
  <c r="A458" i="2"/>
  <c r="B458" i="2"/>
  <c r="C458" i="2"/>
  <c r="D458" i="2"/>
  <c r="E458" i="2"/>
  <c r="F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B458" i="2"/>
  <c r="AC458" i="2"/>
  <c r="AD458" i="2"/>
  <c r="AF458" i="2" s="1"/>
  <c r="A459" i="2"/>
  <c r="B459" i="2"/>
  <c r="C459" i="2"/>
  <c r="D459" i="2"/>
  <c r="E459" i="2"/>
  <c r="F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B459" i="2"/>
  <c r="AC459" i="2"/>
  <c r="AD459" i="2"/>
  <c r="AF459" i="2" s="1"/>
  <c r="A460" i="2"/>
  <c r="B460" i="2"/>
  <c r="C460" i="2"/>
  <c r="D460" i="2"/>
  <c r="E460" i="2"/>
  <c r="F460" i="2"/>
  <c r="I460" i="2"/>
  <c r="G460" i="2" s="1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 s="1"/>
  <c r="Y460" i="2"/>
  <c r="AB460" i="2"/>
  <c r="AC460" i="2"/>
  <c r="AD460" i="2"/>
  <c r="AF460" i="2" s="1"/>
  <c r="A461" i="2"/>
  <c r="B461" i="2"/>
  <c r="C461" i="2"/>
  <c r="D461" i="2"/>
  <c r="E461" i="2"/>
  <c r="F461" i="2"/>
  <c r="G461" i="2"/>
  <c r="I461" i="2"/>
  <c r="H461" i="2" s="1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B461" i="2"/>
  <c r="AC461" i="2"/>
  <c r="AD461" i="2"/>
  <c r="AF461" i="2"/>
  <c r="A462" i="2"/>
  <c r="B462" i="2"/>
  <c r="C462" i="2"/>
  <c r="D462" i="2"/>
  <c r="E462" i="2"/>
  <c r="F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Y462" i="2" s="1"/>
  <c r="AB462" i="2"/>
  <c r="AC462" i="2"/>
  <c r="AD462" i="2"/>
  <c r="AF462" i="2" s="1"/>
  <c r="A463" i="2"/>
  <c r="B463" i="2"/>
  <c r="C463" i="2"/>
  <c r="D463" i="2"/>
  <c r="E463" i="2"/>
  <c r="F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B463" i="2"/>
  <c r="AC463" i="2"/>
  <c r="AD463" i="2"/>
  <c r="AF463" i="2" s="1"/>
  <c r="A464" i="2"/>
  <c r="B464" i="2"/>
  <c r="C464" i="2"/>
  <c r="D464" i="2"/>
  <c r="E464" i="2"/>
  <c r="F464" i="2"/>
  <c r="I464" i="2"/>
  <c r="G464" i="2" s="1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AB464" i="2"/>
  <c r="AC464" i="2"/>
  <c r="AD464" i="2"/>
  <c r="AF464" i="2" s="1"/>
  <c r="A465" i="2"/>
  <c r="B465" i="2"/>
  <c r="C465" i="2"/>
  <c r="D465" i="2"/>
  <c r="E465" i="2"/>
  <c r="F465" i="2"/>
  <c r="I465" i="2"/>
  <c r="G465" i="2" s="1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B465" i="2"/>
  <c r="AC465" i="2"/>
  <c r="AD465" i="2"/>
  <c r="AF465" i="2" s="1"/>
  <c r="A466" i="2"/>
  <c r="B466" i="2"/>
  <c r="C466" i="2"/>
  <c r="D466" i="2"/>
  <c r="E466" i="2"/>
  <c r="F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Y466" i="2" s="1"/>
  <c r="AB466" i="2"/>
  <c r="AC466" i="2"/>
  <c r="AD466" i="2"/>
  <c r="AF466" i="2" s="1"/>
  <c r="A467" i="2"/>
  <c r="B467" i="2"/>
  <c r="C467" i="2"/>
  <c r="D467" i="2"/>
  <c r="E467" i="2"/>
  <c r="F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B467" i="2"/>
  <c r="AC467" i="2"/>
  <c r="AD467" i="2"/>
  <c r="AF467" i="2" s="1"/>
  <c r="A468" i="2"/>
  <c r="B468" i="2"/>
  <c r="C468" i="2"/>
  <c r="D468" i="2"/>
  <c r="E468" i="2"/>
  <c r="F468" i="2"/>
  <c r="I468" i="2"/>
  <c r="G468" i="2" s="1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 s="1"/>
  <c r="Y468" i="2"/>
  <c r="AB468" i="2"/>
  <c r="AC468" i="2"/>
  <c r="AD468" i="2"/>
  <c r="AF468" i="2" s="1"/>
  <c r="A469" i="2"/>
  <c r="B469" i="2"/>
  <c r="C469" i="2"/>
  <c r="D469" i="2"/>
  <c r="E469" i="2"/>
  <c r="F469" i="2"/>
  <c r="I469" i="2"/>
  <c r="H469" i="2" s="1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AB469" i="2"/>
  <c r="AC469" i="2"/>
  <c r="AD469" i="2"/>
  <c r="AF469" i="2" s="1"/>
  <c r="A470" i="2"/>
  <c r="B470" i="2"/>
  <c r="C470" i="2"/>
  <c r="D470" i="2"/>
  <c r="E470" i="2"/>
  <c r="F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Y470" i="2" s="1"/>
  <c r="X470" i="2"/>
  <c r="AB470" i="2"/>
  <c r="AC470" i="2"/>
  <c r="AD470" i="2"/>
  <c r="AF470" i="2"/>
  <c r="A471" i="2"/>
  <c r="B471" i="2"/>
  <c r="C471" i="2"/>
  <c r="D471" i="2"/>
  <c r="E471" i="2"/>
  <c r="F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B471" i="2"/>
  <c r="AC471" i="2"/>
  <c r="AD471" i="2"/>
  <c r="AF471" i="2" s="1"/>
  <c r="A472" i="2"/>
  <c r="B472" i="2"/>
  <c r="C472" i="2"/>
  <c r="D472" i="2"/>
  <c r="E472" i="2"/>
  <c r="F472" i="2"/>
  <c r="I472" i="2"/>
  <c r="G472" i="2" s="1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AB472" i="2"/>
  <c r="AC472" i="2"/>
  <c r="AD472" i="2"/>
  <c r="AF472" i="2" s="1"/>
  <c r="A473" i="2"/>
  <c r="B473" i="2"/>
  <c r="C473" i="2"/>
  <c r="D473" i="2"/>
  <c r="E473" i="2"/>
  <c r="F473" i="2"/>
  <c r="I473" i="2"/>
  <c r="G473" i="2" s="1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B473" i="2"/>
  <c r="AC473" i="2"/>
  <c r="AD473" i="2"/>
  <c r="AF473" i="2" s="1"/>
  <c r="A474" i="2"/>
  <c r="B474" i="2"/>
  <c r="C474" i="2"/>
  <c r="D474" i="2"/>
  <c r="E474" i="2"/>
  <c r="F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Y474" i="2" s="1"/>
  <c r="X474" i="2"/>
  <c r="AB474" i="2"/>
  <c r="AC474" i="2"/>
  <c r="AD474" i="2"/>
  <c r="AF474" i="2"/>
  <c r="A475" i="2"/>
  <c r="B475" i="2"/>
  <c r="C475" i="2"/>
  <c r="D475" i="2"/>
  <c r="E475" i="2"/>
  <c r="F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AB475" i="2"/>
  <c r="AC475" i="2"/>
  <c r="AD475" i="2"/>
  <c r="AF475" i="2" s="1"/>
  <c r="A476" i="2"/>
  <c r="B476" i="2"/>
  <c r="C476" i="2"/>
  <c r="D476" i="2"/>
  <c r="E476" i="2"/>
  <c r="F476" i="2"/>
  <c r="I476" i="2"/>
  <c r="G476" i="2" s="1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AB476" i="2"/>
  <c r="AC476" i="2"/>
  <c r="AD476" i="2"/>
  <c r="AF476" i="2" s="1"/>
  <c r="A477" i="2"/>
  <c r="B477" i="2"/>
  <c r="C477" i="2"/>
  <c r="D477" i="2"/>
  <c r="E477" i="2"/>
  <c r="F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B477" i="2"/>
  <c r="AC477" i="2"/>
  <c r="AD477" i="2"/>
  <c r="AF477" i="2"/>
  <c r="A478" i="2"/>
  <c r="B478" i="2"/>
  <c r="C478" i="2"/>
  <c r="D478" i="2"/>
  <c r="E478" i="2"/>
  <c r="F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B478" i="2"/>
  <c r="AC478" i="2"/>
  <c r="AD478" i="2"/>
  <c r="AF478" i="2" s="1"/>
  <c r="A479" i="2"/>
  <c r="B479" i="2"/>
  <c r="C479" i="2"/>
  <c r="D479" i="2"/>
  <c r="E479" i="2"/>
  <c r="F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B479" i="2"/>
  <c r="AC479" i="2"/>
  <c r="AD479" i="2"/>
  <c r="AF479" i="2" s="1"/>
  <c r="A480" i="2"/>
  <c r="B480" i="2"/>
  <c r="C480" i="2"/>
  <c r="D480" i="2"/>
  <c r="E480" i="2"/>
  <c r="F480" i="2"/>
  <c r="I480" i="2"/>
  <c r="G480" i="2" s="1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 s="1"/>
  <c r="Y480" i="2"/>
  <c r="AB480" i="2"/>
  <c r="AC480" i="2"/>
  <c r="AD480" i="2"/>
  <c r="AF480" i="2" s="1"/>
  <c r="A481" i="2"/>
  <c r="B481" i="2"/>
  <c r="C481" i="2"/>
  <c r="D481" i="2"/>
  <c r="E481" i="2"/>
  <c r="F481" i="2"/>
  <c r="I481" i="2"/>
  <c r="G481" i="2" s="1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B481" i="2"/>
  <c r="AC481" i="2"/>
  <c r="AD481" i="2"/>
  <c r="AF481" i="2"/>
  <c r="A482" i="2"/>
  <c r="B482" i="2"/>
  <c r="C482" i="2"/>
  <c r="D482" i="2"/>
  <c r="E482" i="2"/>
  <c r="F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AB482" i="2"/>
  <c r="AC482" i="2"/>
  <c r="AD482" i="2"/>
  <c r="AF482" i="2" s="1"/>
  <c r="A483" i="2"/>
  <c r="B483" i="2"/>
  <c r="C483" i="2"/>
  <c r="D483" i="2"/>
  <c r="E483" i="2"/>
  <c r="F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B483" i="2"/>
  <c r="AC483" i="2"/>
  <c r="AD483" i="2"/>
  <c r="AF483" i="2" s="1"/>
  <c r="A484" i="2"/>
  <c r="B484" i="2"/>
  <c r="C484" i="2"/>
  <c r="D484" i="2"/>
  <c r="E484" i="2"/>
  <c r="F484" i="2"/>
  <c r="I484" i="2"/>
  <c r="G484" i="2" s="1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 s="1"/>
  <c r="Y484" i="2"/>
  <c r="AB484" i="2"/>
  <c r="AC484" i="2"/>
  <c r="AD484" i="2"/>
  <c r="AF484" i="2" s="1"/>
  <c r="A485" i="2"/>
  <c r="B485" i="2"/>
  <c r="C485" i="2"/>
  <c r="D485" i="2"/>
  <c r="E485" i="2"/>
  <c r="F485" i="2"/>
  <c r="I485" i="2"/>
  <c r="H485" i="2" s="1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B485" i="2"/>
  <c r="AC485" i="2"/>
  <c r="AD485" i="2"/>
  <c r="AF485" i="2" s="1"/>
  <c r="A486" i="2"/>
  <c r="B486" i="2"/>
  <c r="C486" i="2"/>
  <c r="D486" i="2"/>
  <c r="E486" i="2"/>
  <c r="F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AB486" i="2"/>
  <c r="AC486" i="2"/>
  <c r="AD486" i="2"/>
  <c r="AF486" i="2" s="1"/>
  <c r="A487" i="2"/>
  <c r="B487" i="2"/>
  <c r="C487" i="2"/>
  <c r="D487" i="2"/>
  <c r="E487" i="2"/>
  <c r="F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AB487" i="2"/>
  <c r="AC487" i="2"/>
  <c r="AD487" i="2"/>
  <c r="AF487" i="2" s="1"/>
  <c r="A488" i="2"/>
  <c r="B488" i="2"/>
  <c r="C488" i="2"/>
  <c r="D488" i="2"/>
  <c r="E488" i="2"/>
  <c r="F488" i="2"/>
  <c r="I488" i="2"/>
  <c r="G488" i="2" s="1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 s="1"/>
  <c r="Y488" i="2"/>
  <c r="AB488" i="2"/>
  <c r="AC488" i="2"/>
  <c r="AD488" i="2"/>
  <c r="AF488" i="2" s="1"/>
  <c r="A489" i="2"/>
  <c r="B489" i="2"/>
  <c r="C489" i="2"/>
  <c r="D489" i="2"/>
  <c r="E489" i="2"/>
  <c r="F489" i="2"/>
  <c r="I489" i="2"/>
  <c r="G489" i="2" s="1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B489" i="2"/>
  <c r="AC489" i="2"/>
  <c r="AD489" i="2"/>
  <c r="AF489" i="2"/>
  <c r="A490" i="2"/>
  <c r="B490" i="2"/>
  <c r="C490" i="2"/>
  <c r="D490" i="2"/>
  <c r="E490" i="2"/>
  <c r="F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AB490" i="2"/>
  <c r="AC490" i="2"/>
  <c r="AD490" i="2"/>
  <c r="AF490" i="2" s="1"/>
  <c r="A491" i="2"/>
  <c r="B491" i="2"/>
  <c r="C491" i="2"/>
  <c r="D491" i="2"/>
  <c r="E491" i="2"/>
  <c r="F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AB491" i="2"/>
  <c r="AC491" i="2"/>
  <c r="AD491" i="2"/>
  <c r="AF491" i="2" s="1"/>
  <c r="A492" i="2"/>
  <c r="B492" i="2"/>
  <c r="C492" i="2"/>
  <c r="D492" i="2"/>
  <c r="E492" i="2"/>
  <c r="F492" i="2"/>
  <c r="I492" i="2"/>
  <c r="G492" i="2" s="1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 s="1"/>
  <c r="AB492" i="2"/>
  <c r="AC492" i="2"/>
  <c r="AD492" i="2"/>
  <c r="AF492" i="2" s="1"/>
  <c r="A493" i="2"/>
  <c r="B493" i="2"/>
  <c r="C493" i="2"/>
  <c r="D493" i="2"/>
  <c r="E493" i="2"/>
  <c r="F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B493" i="2"/>
  <c r="AC493" i="2"/>
  <c r="AD493" i="2"/>
  <c r="AF493" i="2" s="1"/>
  <c r="A494" i="2"/>
  <c r="B494" i="2"/>
  <c r="C494" i="2"/>
  <c r="D494" i="2"/>
  <c r="E494" i="2"/>
  <c r="F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Y494" i="2" s="1"/>
  <c r="AB494" i="2"/>
  <c r="AC494" i="2"/>
  <c r="AD494" i="2"/>
  <c r="AF494" i="2" s="1"/>
  <c r="A495" i="2"/>
  <c r="B495" i="2"/>
  <c r="C495" i="2"/>
  <c r="D495" i="2"/>
  <c r="E495" i="2"/>
  <c r="F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AB495" i="2"/>
  <c r="AC495" i="2"/>
  <c r="AD495" i="2"/>
  <c r="AF495" i="2" s="1"/>
  <c r="A496" i="2"/>
  <c r="B496" i="2"/>
  <c r="C496" i="2"/>
  <c r="D496" i="2"/>
  <c r="E496" i="2"/>
  <c r="F496" i="2"/>
  <c r="I496" i="2"/>
  <c r="G496" i="2" s="1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 s="1"/>
  <c r="Y496" i="2"/>
  <c r="AB496" i="2"/>
  <c r="AC496" i="2"/>
  <c r="AD496" i="2"/>
  <c r="AF496" i="2" s="1"/>
  <c r="A497" i="2"/>
  <c r="B497" i="2"/>
  <c r="C497" i="2"/>
  <c r="D497" i="2"/>
  <c r="E497" i="2"/>
  <c r="F497" i="2"/>
  <c r="I497" i="2"/>
  <c r="G497" i="2" s="1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B497" i="2"/>
  <c r="AC497" i="2"/>
  <c r="AD497" i="2"/>
  <c r="AF497" i="2"/>
  <c r="A498" i="2"/>
  <c r="B498" i="2"/>
  <c r="C498" i="2"/>
  <c r="D498" i="2"/>
  <c r="E498" i="2"/>
  <c r="F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B498" i="2"/>
  <c r="AC498" i="2"/>
  <c r="AD498" i="2"/>
  <c r="AF498" i="2" s="1"/>
  <c r="A499" i="2"/>
  <c r="B499" i="2"/>
  <c r="C499" i="2"/>
  <c r="D499" i="2"/>
  <c r="E499" i="2"/>
  <c r="F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AB499" i="2"/>
  <c r="AC499" i="2"/>
  <c r="AD499" i="2"/>
  <c r="AF499" i="2" s="1"/>
  <c r="A500" i="2"/>
  <c r="B500" i="2"/>
  <c r="C500" i="2"/>
  <c r="D500" i="2"/>
  <c r="E500" i="2"/>
  <c r="F500" i="2"/>
  <c r="I500" i="2"/>
  <c r="G500" i="2" s="1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B500" i="2"/>
  <c r="AC500" i="2"/>
  <c r="AD500" i="2"/>
  <c r="AF500" i="2" s="1"/>
  <c r="A501" i="2"/>
  <c r="B501" i="2"/>
  <c r="C501" i="2"/>
  <c r="D501" i="2"/>
  <c r="E501" i="2"/>
  <c r="F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AB501" i="2"/>
  <c r="AC501" i="2"/>
  <c r="AD501" i="2"/>
  <c r="AF501" i="2" s="1"/>
  <c r="A502" i="2"/>
  <c r="B502" i="2"/>
  <c r="C502" i="2"/>
  <c r="D502" i="2"/>
  <c r="E502" i="2"/>
  <c r="F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Y502" i="2" s="1"/>
  <c r="X502" i="2"/>
  <c r="AB502" i="2"/>
  <c r="AC502" i="2"/>
  <c r="AD502" i="2"/>
  <c r="AF502" i="2"/>
  <c r="A503" i="2"/>
  <c r="B503" i="2"/>
  <c r="C503" i="2"/>
  <c r="D503" i="2"/>
  <c r="E503" i="2"/>
  <c r="F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AB503" i="2"/>
  <c r="AC503" i="2"/>
  <c r="AD503" i="2"/>
  <c r="AF503" i="2" s="1"/>
  <c r="A504" i="2"/>
  <c r="B504" i="2"/>
  <c r="C504" i="2"/>
  <c r="D504" i="2"/>
  <c r="E504" i="2"/>
  <c r="F504" i="2"/>
  <c r="I504" i="2"/>
  <c r="G504" i="2" s="1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B504" i="2"/>
  <c r="AC504" i="2"/>
  <c r="AD504" i="2"/>
  <c r="AF504" i="2" s="1"/>
  <c r="A505" i="2"/>
  <c r="B505" i="2"/>
  <c r="C505" i="2"/>
  <c r="D505" i="2"/>
  <c r="E505" i="2"/>
  <c r="F505" i="2"/>
  <c r="I505" i="2"/>
  <c r="G505" i="2" s="1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AB505" i="2"/>
  <c r="AC505" i="2"/>
  <c r="AD505" i="2"/>
  <c r="AF505" i="2" s="1"/>
  <c r="A506" i="2"/>
  <c r="B506" i="2"/>
  <c r="C506" i="2"/>
  <c r="D506" i="2"/>
  <c r="E506" i="2"/>
  <c r="F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Y506" i="2" s="1"/>
  <c r="X506" i="2"/>
  <c r="AB506" i="2"/>
  <c r="AC506" i="2"/>
  <c r="AD506" i="2"/>
  <c r="AF506" i="2"/>
  <c r="A507" i="2"/>
  <c r="B507" i="2"/>
  <c r="C507" i="2"/>
  <c r="D507" i="2"/>
  <c r="E507" i="2"/>
  <c r="F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B507" i="2"/>
  <c r="AC507" i="2"/>
  <c r="AD507" i="2"/>
  <c r="AF507" i="2" s="1"/>
  <c r="A508" i="2"/>
  <c r="B508" i="2"/>
  <c r="C508" i="2"/>
  <c r="D508" i="2"/>
  <c r="E508" i="2"/>
  <c r="F508" i="2"/>
  <c r="I508" i="2"/>
  <c r="G508" i="2" s="1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AB508" i="2"/>
  <c r="AC508" i="2"/>
  <c r="AD508" i="2"/>
  <c r="AF508" i="2" s="1"/>
  <c r="A509" i="2"/>
  <c r="B509" i="2"/>
  <c r="C509" i="2"/>
  <c r="D509" i="2"/>
  <c r="E509" i="2"/>
  <c r="F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AB509" i="2"/>
  <c r="AC509" i="2"/>
  <c r="AD509" i="2"/>
  <c r="AF509" i="2" s="1"/>
  <c r="A510" i="2"/>
  <c r="B510" i="2"/>
  <c r="C510" i="2"/>
  <c r="D510" i="2"/>
  <c r="E510" i="2"/>
  <c r="F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Y510" i="2" s="1"/>
  <c r="X510" i="2"/>
  <c r="AB510" i="2"/>
  <c r="AC510" i="2"/>
  <c r="AD510" i="2"/>
  <c r="AF510" i="2"/>
  <c r="A511" i="2"/>
  <c r="B511" i="2"/>
  <c r="C511" i="2"/>
  <c r="D511" i="2"/>
  <c r="E511" i="2"/>
  <c r="F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B511" i="2"/>
  <c r="AC511" i="2"/>
  <c r="AD511" i="2"/>
  <c r="AF511" i="2" s="1"/>
  <c r="A512" i="2"/>
  <c r="B512" i="2"/>
  <c r="C512" i="2"/>
  <c r="D512" i="2"/>
  <c r="E512" i="2"/>
  <c r="F512" i="2"/>
  <c r="I512" i="2"/>
  <c r="G512" i="2" s="1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AB512" i="2"/>
  <c r="AC512" i="2"/>
  <c r="AD512" i="2"/>
  <c r="AF512" i="2" s="1"/>
  <c r="A513" i="2"/>
  <c r="B513" i="2"/>
  <c r="C513" i="2"/>
  <c r="D513" i="2"/>
  <c r="E513" i="2"/>
  <c r="F513" i="2"/>
  <c r="I513" i="2"/>
  <c r="G513" i="2" s="1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AB513" i="2"/>
  <c r="AC513" i="2"/>
  <c r="AD513" i="2"/>
  <c r="AF513" i="2" s="1"/>
  <c r="A514" i="2"/>
  <c r="B514" i="2"/>
  <c r="C514" i="2"/>
  <c r="D514" i="2"/>
  <c r="E514" i="2"/>
  <c r="F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Y514" i="2" s="1"/>
  <c r="X514" i="2"/>
  <c r="AB514" i="2"/>
  <c r="AC514" i="2"/>
  <c r="AD514" i="2"/>
  <c r="AF514" i="2"/>
  <c r="A515" i="2"/>
  <c r="B515" i="2"/>
  <c r="C515" i="2"/>
  <c r="D515" i="2"/>
  <c r="E515" i="2"/>
  <c r="F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AB515" i="2"/>
  <c r="AC515" i="2"/>
  <c r="AD515" i="2"/>
  <c r="AF515" i="2" s="1"/>
  <c r="A516" i="2"/>
  <c r="B516" i="2"/>
  <c r="C516" i="2"/>
  <c r="D516" i="2"/>
  <c r="E516" i="2"/>
  <c r="F516" i="2"/>
  <c r="I516" i="2"/>
  <c r="G516" i="2" s="1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B516" i="2"/>
  <c r="AC516" i="2"/>
  <c r="AD516" i="2"/>
  <c r="AF516" i="2" s="1"/>
  <c r="A517" i="2"/>
  <c r="B517" i="2"/>
  <c r="C517" i="2"/>
  <c r="D517" i="2"/>
  <c r="E517" i="2"/>
  <c r="F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B517" i="2"/>
  <c r="AC517" i="2"/>
  <c r="AD517" i="2"/>
  <c r="AF517" i="2"/>
  <c r="A518" i="2"/>
  <c r="B518" i="2"/>
  <c r="C518" i="2"/>
  <c r="D518" i="2"/>
  <c r="E518" i="2"/>
  <c r="F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B518" i="2"/>
  <c r="AC518" i="2"/>
  <c r="AD518" i="2"/>
  <c r="AF518" i="2" s="1"/>
  <c r="A519" i="2"/>
  <c r="B519" i="2"/>
  <c r="C519" i="2"/>
  <c r="D519" i="2"/>
  <c r="E519" i="2"/>
  <c r="F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B519" i="2"/>
  <c r="AC519" i="2"/>
  <c r="AD519" i="2"/>
  <c r="AF519" i="2" s="1"/>
  <c r="A520" i="2"/>
  <c r="B520" i="2"/>
  <c r="C520" i="2"/>
  <c r="D520" i="2"/>
  <c r="E520" i="2"/>
  <c r="F520" i="2"/>
  <c r="I520" i="2"/>
  <c r="G520" i="2" s="1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 s="1"/>
  <c r="Y520" i="2"/>
  <c r="AB520" i="2"/>
  <c r="AC520" i="2"/>
  <c r="AD520" i="2"/>
  <c r="AF520" i="2" s="1"/>
  <c r="A521" i="2"/>
  <c r="B521" i="2"/>
  <c r="C521" i="2"/>
  <c r="D521" i="2"/>
  <c r="E521" i="2"/>
  <c r="F521" i="2"/>
  <c r="I521" i="2"/>
  <c r="G521" i="2" s="1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Z521" i="2" s="1"/>
  <c r="AB521" i="2"/>
  <c r="AC521" i="2"/>
  <c r="AD521" i="2"/>
  <c r="AF521" i="2" s="1"/>
  <c r="A522" i="2"/>
  <c r="B522" i="2"/>
  <c r="C522" i="2"/>
  <c r="D522" i="2"/>
  <c r="E522" i="2"/>
  <c r="F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B522" i="2"/>
  <c r="AC522" i="2"/>
  <c r="AD522" i="2"/>
  <c r="AF522" i="2" s="1"/>
  <c r="A523" i="2"/>
  <c r="B523" i="2"/>
  <c r="C523" i="2"/>
  <c r="D523" i="2"/>
  <c r="E523" i="2"/>
  <c r="F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B523" i="2"/>
  <c r="AC523" i="2"/>
  <c r="AD523" i="2"/>
  <c r="AF523" i="2" s="1"/>
  <c r="A524" i="2"/>
  <c r="B524" i="2"/>
  <c r="C524" i="2"/>
  <c r="D524" i="2"/>
  <c r="E524" i="2"/>
  <c r="F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 s="1"/>
  <c r="AB524" i="2"/>
  <c r="AC524" i="2"/>
  <c r="AD524" i="2"/>
  <c r="AF524" i="2" s="1"/>
  <c r="A525" i="2"/>
  <c r="B525" i="2"/>
  <c r="C525" i="2"/>
  <c r="D525" i="2"/>
  <c r="E525" i="2"/>
  <c r="F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Z525" i="2" s="1"/>
  <c r="AB525" i="2"/>
  <c r="AC525" i="2"/>
  <c r="AD525" i="2"/>
  <c r="AF525" i="2" s="1"/>
  <c r="A526" i="2"/>
  <c r="B526" i="2"/>
  <c r="C526" i="2"/>
  <c r="D526" i="2"/>
  <c r="E526" i="2"/>
  <c r="F526" i="2"/>
  <c r="I526" i="2"/>
  <c r="G526" i="2" s="1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AB526" i="2"/>
  <c r="AC526" i="2"/>
  <c r="AD526" i="2"/>
  <c r="AF526" i="2" s="1"/>
  <c r="A527" i="2"/>
  <c r="B527" i="2"/>
  <c r="C527" i="2"/>
  <c r="D527" i="2"/>
  <c r="E527" i="2"/>
  <c r="F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Z527" i="2" s="1"/>
  <c r="AB527" i="2"/>
  <c r="AC527" i="2"/>
  <c r="AD527" i="2"/>
  <c r="AF527" i="2" s="1"/>
  <c r="A528" i="2"/>
  <c r="B528" i="2"/>
  <c r="C528" i="2"/>
  <c r="D528" i="2"/>
  <c r="E528" i="2"/>
  <c r="F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 s="1"/>
  <c r="AB528" i="2"/>
  <c r="AC528" i="2"/>
  <c r="AD528" i="2"/>
  <c r="AF528" i="2" s="1"/>
  <c r="A529" i="2"/>
  <c r="B529" i="2"/>
  <c r="C529" i="2"/>
  <c r="D529" i="2"/>
  <c r="E529" i="2"/>
  <c r="F529" i="2"/>
  <c r="I529" i="2"/>
  <c r="G529" i="2" s="1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Z529" i="2" s="1"/>
  <c r="AB529" i="2"/>
  <c r="AC529" i="2"/>
  <c r="AD529" i="2"/>
  <c r="AF529" i="2" s="1"/>
  <c r="A530" i="2"/>
  <c r="B530" i="2"/>
  <c r="C530" i="2"/>
  <c r="D530" i="2"/>
  <c r="E530" i="2"/>
  <c r="F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B530" i="2"/>
  <c r="AC530" i="2"/>
  <c r="AD530" i="2"/>
  <c r="AF530" i="2" s="1"/>
  <c r="A531" i="2"/>
  <c r="B531" i="2"/>
  <c r="C531" i="2"/>
  <c r="D531" i="2"/>
  <c r="E531" i="2"/>
  <c r="F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 s="1"/>
  <c r="AB531" i="2"/>
  <c r="AC531" i="2"/>
  <c r="AD531" i="2"/>
  <c r="AF531" i="2" s="1"/>
  <c r="A532" i="2"/>
  <c r="B532" i="2"/>
  <c r="C532" i="2"/>
  <c r="D532" i="2"/>
  <c r="E532" i="2"/>
  <c r="F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B532" i="2"/>
  <c r="AC532" i="2"/>
  <c r="AD532" i="2"/>
  <c r="AF532" i="2" s="1"/>
  <c r="A533" i="2"/>
  <c r="B533" i="2"/>
  <c r="C533" i="2"/>
  <c r="D533" i="2"/>
  <c r="E533" i="2"/>
  <c r="F533" i="2"/>
  <c r="I533" i="2"/>
  <c r="H533" i="2" s="1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Z533" i="2" s="1"/>
  <c r="AB533" i="2"/>
  <c r="AC533" i="2"/>
  <c r="AD533" i="2"/>
  <c r="AF533" i="2" s="1"/>
  <c r="A534" i="2"/>
  <c r="B534" i="2"/>
  <c r="C534" i="2"/>
  <c r="D534" i="2"/>
  <c r="E534" i="2"/>
  <c r="F534" i="2"/>
  <c r="I534" i="2"/>
  <c r="G534" i="2" s="1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AB534" i="2"/>
  <c r="AC534" i="2"/>
  <c r="AD534" i="2"/>
  <c r="AF534" i="2" s="1"/>
  <c r="A535" i="2"/>
  <c r="B535" i="2"/>
  <c r="C535" i="2"/>
  <c r="D535" i="2"/>
  <c r="E535" i="2"/>
  <c r="F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B535" i="2"/>
  <c r="AC535" i="2"/>
  <c r="AD535" i="2"/>
  <c r="AF535" i="2" s="1"/>
  <c r="A536" i="2"/>
  <c r="B536" i="2"/>
  <c r="C536" i="2"/>
  <c r="D536" i="2"/>
  <c r="E536" i="2"/>
  <c r="F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 s="1"/>
  <c r="Y536" i="2"/>
  <c r="AB536" i="2"/>
  <c r="AC536" i="2"/>
  <c r="AD536" i="2"/>
  <c r="AF536" i="2" s="1"/>
  <c r="A537" i="2"/>
  <c r="B537" i="2"/>
  <c r="C537" i="2"/>
  <c r="D537" i="2"/>
  <c r="E537" i="2"/>
  <c r="F537" i="2"/>
  <c r="I537" i="2"/>
  <c r="G537" i="2" s="1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Z537" i="2" s="1"/>
  <c r="AB537" i="2"/>
  <c r="AC537" i="2"/>
  <c r="AD537" i="2"/>
  <c r="AF537" i="2" s="1"/>
  <c r="A538" i="2"/>
  <c r="B538" i="2"/>
  <c r="C538" i="2"/>
  <c r="D538" i="2"/>
  <c r="E538" i="2"/>
  <c r="F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B538" i="2"/>
  <c r="AC538" i="2"/>
  <c r="AD538" i="2"/>
  <c r="AF538" i="2" s="1"/>
  <c r="A539" i="2"/>
  <c r="B539" i="2"/>
  <c r="C539" i="2"/>
  <c r="D539" i="2"/>
  <c r="E539" i="2"/>
  <c r="F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AB539" i="2"/>
  <c r="AC539" i="2"/>
  <c r="AD539" i="2"/>
  <c r="AF539" i="2" s="1"/>
  <c r="A540" i="2"/>
  <c r="B540" i="2"/>
  <c r="C540" i="2"/>
  <c r="D540" i="2"/>
  <c r="E540" i="2"/>
  <c r="F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 s="1"/>
  <c r="AB540" i="2"/>
  <c r="AC540" i="2"/>
  <c r="AD540" i="2"/>
  <c r="AF540" i="2" s="1"/>
  <c r="A541" i="2"/>
  <c r="B541" i="2"/>
  <c r="C541" i="2"/>
  <c r="D541" i="2"/>
  <c r="E541" i="2"/>
  <c r="F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Z541" i="2" s="1"/>
  <c r="AB541" i="2"/>
  <c r="AC541" i="2"/>
  <c r="AD541" i="2"/>
  <c r="AF541" i="2" s="1"/>
  <c r="A542" i="2"/>
  <c r="B542" i="2"/>
  <c r="C542" i="2"/>
  <c r="D542" i="2"/>
  <c r="E542" i="2"/>
  <c r="F542" i="2"/>
  <c r="I542" i="2"/>
  <c r="G542" i="2" s="1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AB542" i="2"/>
  <c r="AC542" i="2"/>
  <c r="AD542" i="2"/>
  <c r="AF542" i="2" s="1"/>
  <c r="A543" i="2"/>
  <c r="B543" i="2"/>
  <c r="C543" i="2"/>
  <c r="D543" i="2"/>
  <c r="E543" i="2"/>
  <c r="F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Y543" i="2" s="1"/>
  <c r="Z543" i="2"/>
  <c r="AB543" i="2"/>
  <c r="AC543" i="2"/>
  <c r="AD543" i="2"/>
  <c r="AF543" i="2" s="1"/>
  <c r="A544" i="2"/>
  <c r="B544" i="2"/>
  <c r="C544" i="2"/>
  <c r="D544" i="2"/>
  <c r="E544" i="2"/>
  <c r="F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 s="1"/>
  <c r="AB544" i="2"/>
  <c r="AC544" i="2"/>
  <c r="AD544" i="2"/>
  <c r="AF544" i="2" s="1"/>
  <c r="A545" i="2"/>
  <c r="B545" i="2"/>
  <c r="C545" i="2"/>
  <c r="D545" i="2"/>
  <c r="E545" i="2"/>
  <c r="F545" i="2"/>
  <c r="I545" i="2"/>
  <c r="G545" i="2" s="1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Z545" i="2" s="1"/>
  <c r="AB545" i="2"/>
  <c r="AC545" i="2"/>
  <c r="AD545" i="2"/>
  <c r="AF545" i="2" s="1"/>
  <c r="A546" i="2"/>
  <c r="B546" i="2"/>
  <c r="C546" i="2"/>
  <c r="D546" i="2"/>
  <c r="E546" i="2"/>
  <c r="F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B546" i="2"/>
  <c r="AC546" i="2"/>
  <c r="AD546" i="2"/>
  <c r="AF546" i="2" s="1"/>
  <c r="A547" i="2"/>
  <c r="B547" i="2"/>
  <c r="C547" i="2"/>
  <c r="D547" i="2"/>
  <c r="E547" i="2"/>
  <c r="F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 s="1"/>
  <c r="AB547" i="2"/>
  <c r="AC547" i="2"/>
  <c r="AD547" i="2"/>
  <c r="AF547" i="2" s="1"/>
  <c r="A548" i="2"/>
  <c r="B548" i="2"/>
  <c r="C548" i="2"/>
  <c r="D548" i="2"/>
  <c r="E548" i="2"/>
  <c r="F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B548" i="2"/>
  <c r="AC548" i="2"/>
  <c r="AD548" i="2"/>
  <c r="AF548" i="2" s="1"/>
  <c r="A549" i="2"/>
  <c r="B549" i="2"/>
  <c r="C549" i="2"/>
  <c r="D549" i="2"/>
  <c r="E549" i="2"/>
  <c r="F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Z549" i="2" s="1"/>
  <c r="AB549" i="2"/>
  <c r="AC549" i="2"/>
  <c r="AD549" i="2"/>
  <c r="AF549" i="2" s="1"/>
  <c r="A550" i="2"/>
  <c r="B550" i="2"/>
  <c r="C550" i="2"/>
  <c r="D550" i="2"/>
  <c r="E550" i="2"/>
  <c r="F550" i="2"/>
  <c r="I550" i="2"/>
  <c r="G550" i="2" s="1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AB550" i="2"/>
  <c r="AC550" i="2"/>
  <c r="AD550" i="2"/>
  <c r="AF550" i="2" s="1"/>
  <c r="A551" i="2"/>
  <c r="B551" i="2"/>
  <c r="C551" i="2"/>
  <c r="D551" i="2"/>
  <c r="E551" i="2"/>
  <c r="F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B551" i="2"/>
  <c r="AC551" i="2"/>
  <c r="AD551" i="2"/>
  <c r="AF551" i="2" s="1"/>
  <c r="A552" i="2"/>
  <c r="B552" i="2"/>
  <c r="C552" i="2"/>
  <c r="D552" i="2"/>
  <c r="E552" i="2"/>
  <c r="F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AB552" i="2"/>
  <c r="AC552" i="2"/>
  <c r="AD552" i="2"/>
  <c r="AF552" i="2" s="1"/>
  <c r="A553" i="2"/>
  <c r="B553" i="2"/>
  <c r="C553" i="2"/>
  <c r="D553" i="2"/>
  <c r="E553" i="2"/>
  <c r="F553" i="2"/>
  <c r="I553" i="2"/>
  <c r="G553" i="2" s="1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Z553" i="2" s="1"/>
  <c r="AB553" i="2"/>
  <c r="AC553" i="2"/>
  <c r="AD553" i="2"/>
  <c r="AF553" i="2" s="1"/>
  <c r="A554" i="2"/>
  <c r="B554" i="2"/>
  <c r="C554" i="2"/>
  <c r="D554" i="2"/>
  <c r="E554" i="2"/>
  <c r="F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B554" i="2"/>
  <c r="AC554" i="2"/>
  <c r="AD554" i="2"/>
  <c r="AF554" i="2" s="1"/>
  <c r="A555" i="2"/>
  <c r="B555" i="2"/>
  <c r="C555" i="2"/>
  <c r="D555" i="2"/>
  <c r="E555" i="2"/>
  <c r="F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Y555" i="2" s="1"/>
  <c r="X555" i="2"/>
  <c r="AB555" i="2"/>
  <c r="AC555" i="2"/>
  <c r="AD555" i="2"/>
  <c r="AF555" i="2" s="1"/>
  <c r="A556" i="2"/>
  <c r="B556" i="2"/>
  <c r="C556" i="2"/>
  <c r="D556" i="2"/>
  <c r="E556" i="2"/>
  <c r="F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Z556" i="2" s="1"/>
  <c r="AB556" i="2"/>
  <c r="AC556" i="2"/>
  <c r="AD556" i="2"/>
  <c r="AF556" i="2" s="1"/>
  <c r="A557" i="2"/>
  <c r="B557" i="2"/>
  <c r="C557" i="2"/>
  <c r="D557" i="2"/>
  <c r="E557" i="2"/>
  <c r="F557" i="2"/>
  <c r="I557" i="2"/>
  <c r="G557" i="2" s="1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Z557" i="2" s="1"/>
  <c r="AB557" i="2"/>
  <c r="AC557" i="2"/>
  <c r="AD557" i="2"/>
  <c r="AF557" i="2" s="1"/>
  <c r="A558" i="2"/>
  <c r="B558" i="2"/>
  <c r="C558" i="2"/>
  <c r="D558" i="2"/>
  <c r="E558" i="2"/>
  <c r="F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Y558" i="2" s="1"/>
  <c r="AB558" i="2"/>
  <c r="AC558" i="2"/>
  <c r="AD558" i="2"/>
  <c r="AF558" i="2" s="1"/>
  <c r="A559" i="2"/>
  <c r="B559" i="2"/>
  <c r="C559" i="2"/>
  <c r="D559" i="2"/>
  <c r="E559" i="2"/>
  <c r="F559" i="2"/>
  <c r="I559" i="2"/>
  <c r="G559" i="2" s="1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 s="1"/>
  <c r="AB559" i="2"/>
  <c r="AC559" i="2"/>
  <c r="AD559" i="2"/>
  <c r="AF559" i="2" s="1"/>
  <c r="A560" i="2"/>
  <c r="B560" i="2"/>
  <c r="C560" i="2"/>
  <c r="D560" i="2"/>
  <c r="E560" i="2"/>
  <c r="F560" i="2"/>
  <c r="I560" i="2"/>
  <c r="H560" i="2" s="1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 s="1"/>
  <c r="AB560" i="2"/>
  <c r="AC560" i="2"/>
  <c r="AD560" i="2"/>
  <c r="AF560" i="2" s="1"/>
  <c r="A561" i="2"/>
  <c r="B561" i="2"/>
  <c r="C561" i="2"/>
  <c r="D561" i="2"/>
  <c r="E561" i="2"/>
  <c r="F561" i="2"/>
  <c r="I561" i="2"/>
  <c r="G561" i="2" s="1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B561" i="2"/>
  <c r="AC561" i="2"/>
  <c r="AD561" i="2"/>
  <c r="AF561" i="2" s="1"/>
  <c r="A562" i="2"/>
  <c r="B562" i="2"/>
  <c r="C562" i="2"/>
  <c r="D562" i="2"/>
  <c r="E562" i="2"/>
  <c r="F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Z562" i="2" s="1"/>
  <c r="AB562" i="2"/>
  <c r="AC562" i="2"/>
  <c r="AD562" i="2"/>
  <c r="AF562" i="2" s="1"/>
  <c r="A563" i="2"/>
  <c r="B563" i="2"/>
  <c r="C563" i="2"/>
  <c r="D563" i="2"/>
  <c r="E563" i="2"/>
  <c r="F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B563" i="2"/>
  <c r="AC563" i="2"/>
  <c r="AD563" i="2"/>
  <c r="AF563" i="2" s="1"/>
  <c r="A564" i="2"/>
  <c r="B564" i="2"/>
  <c r="C564" i="2"/>
  <c r="D564" i="2"/>
  <c r="E564" i="2"/>
  <c r="F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Z564" i="2" s="1"/>
  <c r="AB564" i="2"/>
  <c r="AC564" i="2"/>
  <c r="AD564" i="2"/>
  <c r="AF564" i="2" s="1"/>
  <c r="A565" i="2"/>
  <c r="B565" i="2"/>
  <c r="C565" i="2"/>
  <c r="D565" i="2"/>
  <c r="E565" i="2"/>
  <c r="F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Z565" i="2"/>
  <c r="AB565" i="2"/>
  <c r="AC565" i="2"/>
  <c r="AD565" i="2"/>
  <c r="AF565" i="2" s="1"/>
  <c r="A566" i="2"/>
  <c r="B566" i="2"/>
  <c r="C566" i="2"/>
  <c r="D566" i="2"/>
  <c r="E566" i="2"/>
  <c r="F566" i="2"/>
  <c r="I566" i="2"/>
  <c r="H566" i="2" s="1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AB566" i="2"/>
  <c r="AC566" i="2"/>
  <c r="AD566" i="2"/>
  <c r="AF566" i="2" s="1"/>
  <c r="A567" i="2"/>
  <c r="B567" i="2"/>
  <c r="C567" i="2"/>
  <c r="D567" i="2"/>
  <c r="E567" i="2"/>
  <c r="F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AB567" i="2"/>
  <c r="AC567" i="2"/>
  <c r="AD567" i="2"/>
  <c r="AF567" i="2" s="1"/>
  <c r="A568" i="2"/>
  <c r="B568" i="2"/>
  <c r="C568" i="2"/>
  <c r="D568" i="2"/>
  <c r="E568" i="2"/>
  <c r="F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AB568" i="2"/>
  <c r="AC568" i="2"/>
  <c r="AD568" i="2"/>
  <c r="AF568" i="2" s="1"/>
  <c r="A569" i="2"/>
  <c r="B569" i="2"/>
  <c r="C569" i="2"/>
  <c r="D569" i="2"/>
  <c r="E569" i="2"/>
  <c r="F569" i="2"/>
  <c r="I569" i="2"/>
  <c r="H569" i="2" s="1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Y569" i="2" s="1"/>
  <c r="X569" i="2"/>
  <c r="AB569" i="2"/>
  <c r="AC569" i="2"/>
  <c r="AD569" i="2"/>
  <c r="AF569" i="2"/>
  <c r="A570" i="2"/>
  <c r="B570" i="2"/>
  <c r="C570" i="2"/>
  <c r="D570" i="2"/>
  <c r="E570" i="2"/>
  <c r="F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Z570" i="2" s="1"/>
  <c r="AB570" i="2"/>
  <c r="AC570" i="2"/>
  <c r="AD570" i="2"/>
  <c r="AF570" i="2" s="1"/>
  <c r="A571" i="2"/>
  <c r="B571" i="2"/>
  <c r="C571" i="2"/>
  <c r="D571" i="2"/>
  <c r="E571" i="2"/>
  <c r="F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AB571" i="2"/>
  <c r="AC571" i="2"/>
  <c r="AD571" i="2"/>
  <c r="AF571" i="2" s="1"/>
  <c r="A572" i="2"/>
  <c r="B572" i="2"/>
  <c r="C572" i="2"/>
  <c r="D572" i="2"/>
  <c r="E572" i="2"/>
  <c r="F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B572" i="2"/>
  <c r="AC572" i="2"/>
  <c r="AD572" i="2"/>
  <c r="AF572" i="2" s="1"/>
  <c r="A573" i="2"/>
  <c r="B573" i="2"/>
  <c r="C573" i="2"/>
  <c r="D573" i="2"/>
  <c r="E573" i="2"/>
  <c r="F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Z573" i="2"/>
  <c r="AB573" i="2"/>
  <c r="AC573" i="2"/>
  <c r="AD573" i="2"/>
  <c r="AF573" i="2" s="1"/>
  <c r="A574" i="2"/>
  <c r="B574" i="2"/>
  <c r="C574" i="2"/>
  <c r="D574" i="2"/>
  <c r="E574" i="2"/>
  <c r="F574" i="2"/>
  <c r="I574" i="2"/>
  <c r="H574" i="2" s="1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Y574" i="2" s="1"/>
  <c r="AB574" i="2"/>
  <c r="AC574" i="2"/>
  <c r="AD574" i="2"/>
  <c r="AF574" i="2" s="1"/>
  <c r="A575" i="2"/>
  <c r="B575" i="2"/>
  <c r="C575" i="2"/>
  <c r="D575" i="2"/>
  <c r="E575" i="2"/>
  <c r="F575" i="2"/>
  <c r="I575" i="2"/>
  <c r="G575" i="2" s="1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Y575" i="2" s="1"/>
  <c r="AB575" i="2"/>
  <c r="AC575" i="2"/>
  <c r="AD575" i="2"/>
  <c r="AF575" i="2" s="1"/>
  <c r="A576" i="2"/>
  <c r="B576" i="2"/>
  <c r="C576" i="2"/>
  <c r="D576" i="2"/>
  <c r="E576" i="2"/>
  <c r="F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Y576" i="2" s="1"/>
  <c r="AB576" i="2"/>
  <c r="AC576" i="2"/>
  <c r="AD576" i="2"/>
  <c r="AF576" i="2" s="1"/>
  <c r="A577" i="2"/>
  <c r="B577" i="2"/>
  <c r="C577" i="2"/>
  <c r="D577" i="2"/>
  <c r="E577" i="2"/>
  <c r="F577" i="2"/>
  <c r="I577" i="2"/>
  <c r="G577" i="2" s="1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 s="1"/>
  <c r="AB577" i="2"/>
  <c r="AC577" i="2"/>
  <c r="AD577" i="2"/>
  <c r="AF577" i="2" s="1"/>
  <c r="A578" i="2"/>
  <c r="B578" i="2"/>
  <c r="C578" i="2"/>
  <c r="D578" i="2"/>
  <c r="E578" i="2"/>
  <c r="F578" i="2"/>
  <c r="I578" i="2"/>
  <c r="H578" i="2" s="1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Y578" i="2" s="1"/>
  <c r="AB578" i="2"/>
  <c r="AC578" i="2"/>
  <c r="AD578" i="2"/>
  <c r="AF578" i="2" s="1"/>
  <c r="A579" i="2"/>
  <c r="B579" i="2"/>
  <c r="C579" i="2"/>
  <c r="D579" i="2"/>
  <c r="E579" i="2"/>
  <c r="F579" i="2"/>
  <c r="I579" i="2"/>
  <c r="G579" i="2" s="1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Y579" i="2" s="1"/>
  <c r="AB579" i="2"/>
  <c r="AC579" i="2"/>
  <c r="AD579" i="2"/>
  <c r="AF579" i="2" s="1"/>
  <c r="A580" i="2"/>
  <c r="B580" i="2"/>
  <c r="C580" i="2"/>
  <c r="D580" i="2"/>
  <c r="E580" i="2"/>
  <c r="F580" i="2"/>
  <c r="I580" i="2"/>
  <c r="H580" i="2" s="1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Y580" i="2" s="1"/>
  <c r="AB580" i="2"/>
  <c r="AC580" i="2"/>
  <c r="AD580" i="2"/>
  <c r="AF580" i="2" s="1"/>
  <c r="A581" i="2"/>
  <c r="B581" i="2"/>
  <c r="C581" i="2"/>
  <c r="D581" i="2"/>
  <c r="E581" i="2"/>
  <c r="F581" i="2"/>
  <c r="I581" i="2"/>
  <c r="G581" i="2" s="1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 s="1"/>
  <c r="AB581" i="2"/>
  <c r="AC581" i="2"/>
  <c r="AD581" i="2"/>
  <c r="AF581" i="2" s="1"/>
  <c r="A582" i="2"/>
  <c r="B582" i="2"/>
  <c r="C582" i="2"/>
  <c r="D582" i="2"/>
  <c r="E582" i="2"/>
  <c r="F582" i="2"/>
  <c r="I582" i="2"/>
  <c r="H582" i="2" s="1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Y582" i="2" s="1"/>
  <c r="AB582" i="2"/>
  <c r="AC582" i="2"/>
  <c r="AD582" i="2"/>
  <c r="AF582" i="2" s="1"/>
  <c r="A583" i="2"/>
  <c r="B583" i="2"/>
  <c r="C583" i="2"/>
  <c r="D583" i="2"/>
  <c r="E583" i="2"/>
  <c r="F583" i="2"/>
  <c r="I583" i="2"/>
  <c r="G583" i="2" s="1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AB583" i="2"/>
  <c r="AC583" i="2"/>
  <c r="AD583" i="2"/>
  <c r="AF583" i="2" s="1"/>
  <c r="A584" i="2"/>
  <c r="B584" i="2"/>
  <c r="C584" i="2"/>
  <c r="D584" i="2"/>
  <c r="E584" i="2"/>
  <c r="F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Y584" i="2" s="1"/>
  <c r="AB584" i="2"/>
  <c r="AC584" i="2"/>
  <c r="AD584" i="2"/>
  <c r="AF584" i="2" s="1"/>
  <c r="A585" i="2"/>
  <c r="B585" i="2"/>
  <c r="C585" i="2"/>
  <c r="D585" i="2"/>
  <c r="E585" i="2"/>
  <c r="F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B585" i="2"/>
  <c r="AC585" i="2"/>
  <c r="AD585" i="2"/>
  <c r="AF585" i="2" s="1"/>
  <c r="A586" i="2"/>
  <c r="B586" i="2"/>
  <c r="C586" i="2"/>
  <c r="D586" i="2"/>
  <c r="E586" i="2"/>
  <c r="F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Y586" i="2" s="1"/>
  <c r="AB586" i="2"/>
  <c r="AC586" i="2"/>
  <c r="AD586" i="2"/>
  <c r="AF586" i="2" s="1"/>
  <c r="A587" i="2"/>
  <c r="B587" i="2"/>
  <c r="C587" i="2"/>
  <c r="D587" i="2"/>
  <c r="E587" i="2"/>
  <c r="F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Y587" i="2" s="1"/>
  <c r="AB587" i="2"/>
  <c r="AC587" i="2"/>
  <c r="AD587" i="2"/>
  <c r="AF587" i="2" s="1"/>
  <c r="A588" i="2"/>
  <c r="B588" i="2"/>
  <c r="C588" i="2"/>
  <c r="D588" i="2"/>
  <c r="E588" i="2"/>
  <c r="F588" i="2"/>
  <c r="I588" i="2"/>
  <c r="H588" i="2" s="1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Y588" i="2" s="1"/>
  <c r="AB588" i="2"/>
  <c r="AC588" i="2"/>
  <c r="AD588" i="2"/>
  <c r="AF588" i="2" s="1"/>
  <c r="A589" i="2"/>
  <c r="B589" i="2"/>
  <c r="C589" i="2"/>
  <c r="D589" i="2"/>
  <c r="E589" i="2"/>
  <c r="F589" i="2"/>
  <c r="I589" i="2"/>
  <c r="G589" i="2" s="1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 s="1"/>
  <c r="AB589" i="2"/>
  <c r="AC589" i="2"/>
  <c r="AD589" i="2"/>
  <c r="AF589" i="2" s="1"/>
  <c r="A590" i="2"/>
  <c r="B590" i="2"/>
  <c r="C590" i="2"/>
  <c r="D590" i="2"/>
  <c r="E590" i="2"/>
  <c r="F590" i="2"/>
  <c r="I590" i="2"/>
  <c r="H590" i="2" s="1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Y590" i="2" s="1"/>
  <c r="AB590" i="2"/>
  <c r="AC590" i="2"/>
  <c r="AD590" i="2"/>
  <c r="AF590" i="2" s="1"/>
  <c r="A591" i="2"/>
  <c r="B591" i="2"/>
  <c r="C591" i="2"/>
  <c r="D591" i="2"/>
  <c r="E591" i="2"/>
  <c r="F591" i="2"/>
  <c r="I591" i="2"/>
  <c r="G591" i="2" s="1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 s="1"/>
  <c r="AB591" i="2"/>
  <c r="AC591" i="2"/>
  <c r="AD591" i="2"/>
  <c r="AF591" i="2" s="1"/>
  <c r="A592" i="2"/>
  <c r="B592" i="2"/>
  <c r="C592" i="2"/>
  <c r="D592" i="2"/>
  <c r="E592" i="2"/>
  <c r="F592" i="2"/>
  <c r="I592" i="2"/>
  <c r="H592" i="2" s="1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Y592" i="2" s="1"/>
  <c r="AB592" i="2"/>
  <c r="AC592" i="2"/>
  <c r="AD592" i="2"/>
  <c r="AF592" i="2" s="1"/>
  <c r="A593" i="2"/>
  <c r="B593" i="2"/>
  <c r="C593" i="2"/>
  <c r="D593" i="2"/>
  <c r="E593" i="2"/>
  <c r="F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 s="1"/>
  <c r="AB593" i="2"/>
  <c r="AC593" i="2"/>
  <c r="AD593" i="2"/>
  <c r="AF593" i="2" s="1"/>
  <c r="A594" i="2"/>
  <c r="B594" i="2"/>
  <c r="C594" i="2"/>
  <c r="D594" i="2"/>
  <c r="E594" i="2"/>
  <c r="F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Y594" i="2" s="1"/>
  <c r="AB594" i="2"/>
  <c r="AC594" i="2"/>
  <c r="AD594" i="2"/>
  <c r="AF594" i="2" s="1"/>
  <c r="A595" i="2"/>
  <c r="B595" i="2"/>
  <c r="C595" i="2"/>
  <c r="D595" i="2"/>
  <c r="E595" i="2"/>
  <c r="F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Y595" i="2" s="1"/>
  <c r="AB595" i="2"/>
  <c r="AC595" i="2"/>
  <c r="AD595" i="2"/>
  <c r="AF595" i="2" s="1"/>
  <c r="A596" i="2"/>
  <c r="B596" i="2"/>
  <c r="C596" i="2"/>
  <c r="D596" i="2"/>
  <c r="E596" i="2"/>
  <c r="F596" i="2"/>
  <c r="I596" i="2"/>
  <c r="H596" i="2" s="1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Y596" i="2" s="1"/>
  <c r="AB596" i="2"/>
  <c r="AC596" i="2"/>
  <c r="AD596" i="2"/>
  <c r="AF596" i="2" s="1"/>
  <c r="A597" i="2"/>
  <c r="B597" i="2"/>
  <c r="C597" i="2"/>
  <c r="D597" i="2"/>
  <c r="E597" i="2"/>
  <c r="F597" i="2"/>
  <c r="I597" i="2"/>
  <c r="G597" i="2" s="1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B597" i="2"/>
  <c r="AC597" i="2"/>
  <c r="AD597" i="2"/>
  <c r="AF597" i="2" s="1"/>
  <c r="A598" i="2"/>
  <c r="B598" i="2"/>
  <c r="C598" i="2"/>
  <c r="D598" i="2"/>
  <c r="E598" i="2"/>
  <c r="F598" i="2"/>
  <c r="I598" i="2"/>
  <c r="H598" i="2" s="1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Y598" i="2" s="1"/>
  <c r="AB598" i="2"/>
  <c r="AC598" i="2"/>
  <c r="AD598" i="2"/>
  <c r="AF598" i="2" s="1"/>
  <c r="A599" i="2"/>
  <c r="B599" i="2"/>
  <c r="C599" i="2"/>
  <c r="D599" i="2"/>
  <c r="E599" i="2"/>
  <c r="F599" i="2"/>
  <c r="I599" i="2"/>
  <c r="H599" i="2" s="1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 s="1"/>
  <c r="AB599" i="2"/>
  <c r="AC599" i="2"/>
  <c r="AD599" i="2"/>
  <c r="AF599" i="2" s="1"/>
  <c r="A600" i="2"/>
  <c r="B600" i="2"/>
  <c r="C600" i="2"/>
  <c r="D600" i="2"/>
  <c r="E600" i="2"/>
  <c r="F600" i="2"/>
  <c r="I600" i="2"/>
  <c r="H600" i="2" s="1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Y600" i="2" s="1"/>
  <c r="AB600" i="2"/>
  <c r="AC600" i="2"/>
  <c r="AD600" i="2"/>
  <c r="AF600" i="2" s="1"/>
  <c r="A601" i="2"/>
  <c r="B601" i="2"/>
  <c r="C601" i="2"/>
  <c r="D601" i="2"/>
  <c r="E601" i="2"/>
  <c r="F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B601" i="2"/>
  <c r="AC601" i="2"/>
  <c r="AD601" i="2"/>
  <c r="AF601" i="2" s="1"/>
  <c r="A602" i="2"/>
  <c r="B602" i="2"/>
  <c r="C602" i="2"/>
  <c r="D602" i="2"/>
  <c r="E602" i="2"/>
  <c r="F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Y602" i="2" s="1"/>
  <c r="AB602" i="2"/>
  <c r="AC602" i="2"/>
  <c r="AD602" i="2"/>
  <c r="AF602" i="2" s="1"/>
  <c r="A603" i="2"/>
  <c r="B603" i="2"/>
  <c r="C603" i="2"/>
  <c r="D603" i="2"/>
  <c r="E603" i="2"/>
  <c r="F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Y603" i="2" s="1"/>
  <c r="AB603" i="2"/>
  <c r="AC603" i="2"/>
  <c r="AD603" i="2"/>
  <c r="AF603" i="2" s="1"/>
  <c r="A604" i="2"/>
  <c r="B604" i="2"/>
  <c r="C604" i="2"/>
  <c r="D604" i="2"/>
  <c r="E604" i="2"/>
  <c r="F604" i="2"/>
  <c r="I604" i="2"/>
  <c r="H604" i="2" s="1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Y604" i="2" s="1"/>
  <c r="AB604" i="2"/>
  <c r="AC604" i="2"/>
  <c r="AD604" i="2"/>
  <c r="AF604" i="2" s="1"/>
  <c r="A605" i="2"/>
  <c r="B605" i="2"/>
  <c r="C605" i="2"/>
  <c r="D605" i="2"/>
  <c r="E605" i="2"/>
  <c r="F605" i="2"/>
  <c r="H605" i="2"/>
  <c r="I605" i="2"/>
  <c r="G605" i="2" s="1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AB605" i="2"/>
  <c r="AC605" i="2"/>
  <c r="AD605" i="2"/>
  <c r="AF605" i="2" s="1"/>
  <c r="A606" i="2"/>
  <c r="B606" i="2"/>
  <c r="C606" i="2"/>
  <c r="D606" i="2"/>
  <c r="E606" i="2"/>
  <c r="F606" i="2"/>
  <c r="I606" i="2"/>
  <c r="H606" i="2" s="1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Y606" i="2" s="1"/>
  <c r="AB606" i="2"/>
  <c r="AC606" i="2"/>
  <c r="AD606" i="2"/>
  <c r="AF606" i="2" s="1"/>
  <c r="A607" i="2"/>
  <c r="B607" i="2"/>
  <c r="C607" i="2"/>
  <c r="D607" i="2"/>
  <c r="E607" i="2"/>
  <c r="F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 s="1"/>
  <c r="AB607" i="2"/>
  <c r="AC607" i="2"/>
  <c r="AD607" i="2"/>
  <c r="AF607" i="2" s="1"/>
  <c r="A608" i="2"/>
  <c r="B608" i="2"/>
  <c r="C608" i="2"/>
  <c r="D608" i="2"/>
  <c r="E608" i="2"/>
  <c r="F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Y608" i="2" s="1"/>
  <c r="AB608" i="2"/>
  <c r="AC608" i="2"/>
  <c r="AD608" i="2"/>
  <c r="AF608" i="2" s="1"/>
  <c r="A609" i="2"/>
  <c r="B609" i="2"/>
  <c r="C609" i="2"/>
  <c r="D609" i="2"/>
  <c r="E609" i="2"/>
  <c r="F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 s="1"/>
  <c r="AB609" i="2"/>
  <c r="AC609" i="2"/>
  <c r="AD609" i="2"/>
  <c r="AF609" i="2" s="1"/>
  <c r="A610" i="2"/>
  <c r="B610" i="2"/>
  <c r="C610" i="2"/>
  <c r="D610" i="2"/>
  <c r="E610" i="2"/>
  <c r="F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Y610" i="2" s="1"/>
  <c r="AB610" i="2"/>
  <c r="AC610" i="2"/>
  <c r="AD610" i="2"/>
  <c r="AF610" i="2" s="1"/>
  <c r="A611" i="2"/>
  <c r="B611" i="2"/>
  <c r="C611" i="2"/>
  <c r="D611" i="2"/>
  <c r="E611" i="2"/>
  <c r="F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Y611" i="2" s="1"/>
  <c r="AB611" i="2"/>
  <c r="AC611" i="2"/>
  <c r="AD611" i="2"/>
  <c r="AF611" i="2" s="1"/>
  <c r="A612" i="2"/>
  <c r="B612" i="2"/>
  <c r="C612" i="2"/>
  <c r="D612" i="2"/>
  <c r="E612" i="2"/>
  <c r="F612" i="2"/>
  <c r="I612" i="2"/>
  <c r="H612" i="2" s="1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Y612" i="2" s="1"/>
  <c r="AB612" i="2"/>
  <c r="AC612" i="2"/>
  <c r="AD612" i="2"/>
  <c r="AF612" i="2" s="1"/>
  <c r="A613" i="2"/>
  <c r="B613" i="2"/>
  <c r="C613" i="2"/>
  <c r="D613" i="2"/>
  <c r="E613" i="2"/>
  <c r="F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 s="1"/>
  <c r="AB613" i="2"/>
  <c r="AC613" i="2"/>
  <c r="AD613" i="2"/>
  <c r="AF613" i="2" s="1"/>
  <c r="A614" i="2"/>
  <c r="B614" i="2"/>
  <c r="C614" i="2"/>
  <c r="D614" i="2"/>
  <c r="E614" i="2"/>
  <c r="F614" i="2"/>
  <c r="I614" i="2"/>
  <c r="H614" i="2" s="1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Y614" i="2" s="1"/>
  <c r="AB614" i="2"/>
  <c r="AC614" i="2"/>
  <c r="AD614" i="2"/>
  <c r="AF614" i="2" s="1"/>
  <c r="A615" i="2"/>
  <c r="B615" i="2"/>
  <c r="C615" i="2"/>
  <c r="D615" i="2"/>
  <c r="E615" i="2"/>
  <c r="F615" i="2"/>
  <c r="H615" i="2"/>
  <c r="I615" i="2"/>
  <c r="G615" i="2" s="1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AB615" i="2"/>
  <c r="AC615" i="2"/>
  <c r="AD615" i="2"/>
  <c r="AF615" i="2" s="1"/>
  <c r="A616" i="2"/>
  <c r="B616" i="2"/>
  <c r="C616" i="2"/>
  <c r="D616" i="2"/>
  <c r="E616" i="2"/>
  <c r="F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Y616" i="2"/>
  <c r="AB616" i="2"/>
  <c r="AC616" i="2"/>
  <c r="AD616" i="2"/>
  <c r="AF616" i="2"/>
  <c r="A617" i="2"/>
  <c r="B617" i="2"/>
  <c r="C617" i="2"/>
  <c r="D617" i="2"/>
  <c r="E617" i="2"/>
  <c r="F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 s="1"/>
  <c r="AB617" i="2"/>
  <c r="AC617" i="2"/>
  <c r="AD617" i="2"/>
  <c r="AF617" i="2" s="1"/>
  <c r="A618" i="2"/>
  <c r="B618" i="2"/>
  <c r="C618" i="2"/>
  <c r="D618" i="2"/>
  <c r="E618" i="2"/>
  <c r="F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Y618" i="2" s="1"/>
  <c r="AB618" i="2"/>
  <c r="AC618" i="2"/>
  <c r="AD618" i="2"/>
  <c r="AF618" i="2" s="1"/>
  <c r="A619" i="2"/>
  <c r="B619" i="2"/>
  <c r="C619" i="2"/>
  <c r="D619" i="2"/>
  <c r="E619" i="2"/>
  <c r="F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B619" i="2"/>
  <c r="AC619" i="2"/>
  <c r="AD619" i="2"/>
  <c r="AF619" i="2" s="1"/>
  <c r="A620" i="2"/>
  <c r="B620" i="2"/>
  <c r="C620" i="2"/>
  <c r="D620" i="2"/>
  <c r="E620" i="2"/>
  <c r="F620" i="2"/>
  <c r="I620" i="2"/>
  <c r="H620" i="2" s="1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Y620" i="2" s="1"/>
  <c r="AB620" i="2"/>
  <c r="AC620" i="2"/>
  <c r="AD620" i="2"/>
  <c r="AF620" i="2" s="1"/>
  <c r="A621" i="2"/>
  <c r="B621" i="2"/>
  <c r="C621" i="2"/>
  <c r="D621" i="2"/>
  <c r="E621" i="2"/>
  <c r="F621" i="2"/>
  <c r="I621" i="2"/>
  <c r="G621" i="2" s="1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 s="1"/>
  <c r="AB621" i="2"/>
  <c r="AC621" i="2"/>
  <c r="AD621" i="2"/>
  <c r="AF621" i="2" s="1"/>
  <c r="A622" i="2"/>
  <c r="B622" i="2"/>
  <c r="C622" i="2"/>
  <c r="D622" i="2"/>
  <c r="E622" i="2"/>
  <c r="F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Y622" i="2" s="1"/>
  <c r="AB622" i="2"/>
  <c r="AC622" i="2"/>
  <c r="AD622" i="2"/>
  <c r="AF622" i="2" s="1"/>
  <c r="A623" i="2"/>
  <c r="B623" i="2"/>
  <c r="C623" i="2"/>
  <c r="D623" i="2"/>
  <c r="E623" i="2"/>
  <c r="F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 s="1"/>
  <c r="AB623" i="2"/>
  <c r="AC623" i="2"/>
  <c r="AD623" i="2"/>
  <c r="AF623" i="2" s="1"/>
  <c r="A624" i="2"/>
  <c r="B624" i="2"/>
  <c r="C624" i="2"/>
  <c r="D624" i="2"/>
  <c r="E624" i="2"/>
  <c r="F624" i="2"/>
  <c r="I624" i="2"/>
  <c r="H624" i="2" s="1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Y624" i="2" s="1"/>
  <c r="AB624" i="2"/>
  <c r="AC624" i="2"/>
  <c r="AD624" i="2"/>
  <c r="AF624" i="2" s="1"/>
  <c r="A625" i="2"/>
  <c r="B625" i="2"/>
  <c r="C625" i="2"/>
  <c r="D625" i="2"/>
  <c r="E625" i="2"/>
  <c r="F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 s="1"/>
  <c r="Y625" i="2"/>
  <c r="AB625" i="2"/>
  <c r="AC625" i="2"/>
  <c r="AD625" i="2"/>
  <c r="AF625" i="2" s="1"/>
  <c r="A626" i="2"/>
  <c r="B626" i="2"/>
  <c r="C626" i="2"/>
  <c r="D626" i="2"/>
  <c r="E626" i="2"/>
  <c r="F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Y626" i="2" s="1"/>
  <c r="AB626" i="2"/>
  <c r="AC626" i="2"/>
  <c r="AD626" i="2"/>
  <c r="AF626" i="2" s="1"/>
  <c r="A627" i="2"/>
  <c r="B627" i="2"/>
  <c r="C627" i="2"/>
  <c r="D627" i="2"/>
  <c r="E627" i="2"/>
  <c r="F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Y627" i="2" s="1"/>
  <c r="AB627" i="2"/>
  <c r="AC627" i="2"/>
  <c r="AD627" i="2"/>
  <c r="AF627" i="2" s="1"/>
  <c r="A628" i="2"/>
  <c r="B628" i="2"/>
  <c r="C628" i="2"/>
  <c r="D628" i="2"/>
  <c r="E628" i="2"/>
  <c r="F628" i="2"/>
  <c r="I628" i="2"/>
  <c r="H628" i="2" s="1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Y628" i="2" s="1"/>
  <c r="AB628" i="2"/>
  <c r="AC628" i="2"/>
  <c r="AD628" i="2"/>
  <c r="AF628" i="2" s="1"/>
  <c r="A629" i="2"/>
  <c r="B629" i="2"/>
  <c r="C629" i="2"/>
  <c r="D629" i="2"/>
  <c r="E629" i="2"/>
  <c r="F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Z629" i="2" s="1"/>
  <c r="AB629" i="2"/>
  <c r="AC629" i="2"/>
  <c r="AD629" i="2"/>
  <c r="AF629" i="2" s="1"/>
  <c r="A630" i="2"/>
  <c r="B630" i="2"/>
  <c r="C630" i="2"/>
  <c r="D630" i="2"/>
  <c r="E630" i="2"/>
  <c r="F630" i="2"/>
  <c r="I630" i="2"/>
  <c r="H630" i="2" s="1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Y630" i="2" s="1"/>
  <c r="AB630" i="2"/>
  <c r="AC630" i="2"/>
  <c r="AD630" i="2"/>
  <c r="AF630" i="2" s="1"/>
  <c r="A631" i="2"/>
  <c r="B631" i="2"/>
  <c r="C631" i="2"/>
  <c r="D631" i="2"/>
  <c r="E631" i="2"/>
  <c r="F631" i="2"/>
  <c r="I631" i="2"/>
  <c r="H631" i="2" s="1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Y631" i="2" s="1"/>
  <c r="AB631" i="2"/>
  <c r="AC631" i="2"/>
  <c r="AD631" i="2"/>
  <c r="AF631" i="2" s="1"/>
  <c r="A632" i="2"/>
  <c r="B632" i="2"/>
  <c r="C632" i="2"/>
  <c r="D632" i="2"/>
  <c r="E632" i="2"/>
  <c r="F632" i="2"/>
  <c r="G632" i="2"/>
  <c r="I632" i="2"/>
  <c r="H632" i="2" s="1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Y632" i="2" s="1"/>
  <c r="AB632" i="2"/>
  <c r="AC632" i="2"/>
  <c r="AD632" i="2"/>
  <c r="AF632" i="2" s="1"/>
  <c r="A633" i="2"/>
  <c r="B633" i="2"/>
  <c r="C633" i="2"/>
  <c r="D633" i="2"/>
  <c r="E633" i="2"/>
  <c r="F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 s="1"/>
  <c r="Y633" i="2"/>
  <c r="Z633" i="2"/>
  <c r="AB633" i="2"/>
  <c r="AC633" i="2"/>
  <c r="AD633" i="2"/>
  <c r="AF633" i="2" s="1"/>
  <c r="A634" i="2"/>
  <c r="B634" i="2"/>
  <c r="C634" i="2"/>
  <c r="D634" i="2"/>
  <c r="E634" i="2"/>
  <c r="F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Y634" i="2" s="1"/>
  <c r="AB634" i="2"/>
  <c r="AC634" i="2"/>
  <c r="AD634" i="2"/>
  <c r="AF634" i="2" s="1"/>
  <c r="A635" i="2"/>
  <c r="B635" i="2"/>
  <c r="C635" i="2"/>
  <c r="D635" i="2"/>
  <c r="E635" i="2"/>
  <c r="F635" i="2"/>
  <c r="I635" i="2"/>
  <c r="H635" i="2" s="1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Z635" i="2" s="1"/>
  <c r="AB635" i="2"/>
  <c r="AC635" i="2"/>
  <c r="AD635" i="2"/>
  <c r="AF635" i="2" s="1"/>
  <c r="A636" i="2"/>
  <c r="B636" i="2"/>
  <c r="C636" i="2"/>
  <c r="D636" i="2"/>
  <c r="E636" i="2"/>
  <c r="F636" i="2"/>
  <c r="I636" i="2"/>
  <c r="H636" i="2" s="1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Y636" i="2" s="1"/>
  <c r="AB636" i="2"/>
  <c r="AC636" i="2"/>
  <c r="AD636" i="2"/>
  <c r="AF636" i="2" s="1"/>
  <c r="A637" i="2"/>
  <c r="B637" i="2"/>
  <c r="C637" i="2"/>
  <c r="D637" i="2"/>
  <c r="E637" i="2"/>
  <c r="F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B637" i="2"/>
  <c r="AC637" i="2"/>
  <c r="AD637" i="2"/>
  <c r="AF637" i="2" s="1"/>
  <c r="A638" i="2"/>
  <c r="B638" i="2"/>
  <c r="C638" i="2"/>
  <c r="D638" i="2"/>
  <c r="E638" i="2"/>
  <c r="F638" i="2"/>
  <c r="I638" i="2"/>
  <c r="H638" i="2" s="1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Y638" i="2" s="1"/>
  <c r="AB638" i="2"/>
  <c r="AC638" i="2"/>
  <c r="AD638" i="2"/>
  <c r="AF638" i="2" s="1"/>
  <c r="A639" i="2"/>
  <c r="B639" i="2"/>
  <c r="C639" i="2"/>
  <c r="D639" i="2"/>
  <c r="E639" i="2"/>
  <c r="F639" i="2"/>
  <c r="I639" i="2"/>
  <c r="H639" i="2" s="1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Y639" i="2" s="1"/>
  <c r="AB639" i="2"/>
  <c r="AC639" i="2"/>
  <c r="AD639" i="2"/>
  <c r="AF639" i="2" s="1"/>
  <c r="A640" i="2"/>
  <c r="B640" i="2"/>
  <c r="C640" i="2"/>
  <c r="D640" i="2"/>
  <c r="E640" i="2"/>
  <c r="F640" i="2"/>
  <c r="I640" i="2"/>
  <c r="H640" i="2" s="1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Y640" i="2"/>
  <c r="AB640" i="2"/>
  <c r="AC640" i="2"/>
  <c r="AD640" i="2"/>
  <c r="AF640" i="2"/>
  <c r="A641" i="2"/>
  <c r="B641" i="2"/>
  <c r="C641" i="2"/>
  <c r="D641" i="2"/>
  <c r="E641" i="2"/>
  <c r="F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B641" i="2"/>
  <c r="AC641" i="2"/>
  <c r="AD641" i="2"/>
  <c r="AF641" i="2" s="1"/>
  <c r="A642" i="2"/>
  <c r="B642" i="2"/>
  <c r="C642" i="2"/>
  <c r="D642" i="2"/>
  <c r="E642" i="2"/>
  <c r="F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Y642" i="2" s="1"/>
  <c r="AB642" i="2"/>
  <c r="AC642" i="2"/>
  <c r="AD642" i="2"/>
  <c r="AF642" i="2" s="1"/>
  <c r="A643" i="2"/>
  <c r="B643" i="2"/>
  <c r="C643" i="2"/>
  <c r="D643" i="2"/>
  <c r="E643" i="2"/>
  <c r="F643" i="2"/>
  <c r="I643" i="2"/>
  <c r="H643" i="2" s="1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Z643" i="2" s="1"/>
  <c r="AB643" i="2"/>
  <c r="AC643" i="2"/>
  <c r="AD643" i="2"/>
  <c r="AF643" i="2" s="1"/>
  <c r="A644" i="2"/>
  <c r="B644" i="2"/>
  <c r="C644" i="2"/>
  <c r="D644" i="2"/>
  <c r="E644" i="2"/>
  <c r="F644" i="2"/>
  <c r="G644" i="2"/>
  <c r="I644" i="2"/>
  <c r="H644" i="2" s="1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Y644" i="2" s="1"/>
  <c r="AB644" i="2"/>
  <c r="AC644" i="2"/>
  <c r="AD644" i="2"/>
  <c r="AF644" i="2" s="1"/>
  <c r="A645" i="2"/>
  <c r="B645" i="2"/>
  <c r="C645" i="2"/>
  <c r="D645" i="2"/>
  <c r="E645" i="2"/>
  <c r="F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Z645" i="2" s="1"/>
  <c r="X645" i="2"/>
  <c r="Y645" i="2"/>
  <c r="AB645" i="2"/>
  <c r="AC645" i="2"/>
  <c r="AD645" i="2"/>
  <c r="AF645" i="2" s="1"/>
  <c r="A646" i="2"/>
  <c r="B646" i="2"/>
  <c r="C646" i="2"/>
  <c r="D646" i="2"/>
  <c r="E646" i="2"/>
  <c r="F646" i="2"/>
  <c r="I646" i="2"/>
  <c r="H646" i="2" s="1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Y646" i="2" s="1"/>
  <c r="AB646" i="2"/>
  <c r="AC646" i="2"/>
  <c r="AD646" i="2"/>
  <c r="AF646" i="2" s="1"/>
  <c r="A647" i="2"/>
  <c r="B647" i="2"/>
  <c r="C647" i="2"/>
  <c r="D647" i="2"/>
  <c r="E647" i="2"/>
  <c r="F647" i="2"/>
  <c r="I647" i="2"/>
  <c r="H647" i="2" s="1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Y647" i="2" s="1"/>
  <c r="AB647" i="2"/>
  <c r="AC647" i="2"/>
  <c r="AD647" i="2"/>
  <c r="AF647" i="2" s="1"/>
  <c r="A648" i="2"/>
  <c r="B648" i="2"/>
  <c r="C648" i="2"/>
  <c r="D648" i="2"/>
  <c r="E648" i="2"/>
  <c r="F648" i="2"/>
  <c r="I648" i="2"/>
  <c r="H648" i="2" s="1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Y648" i="2" s="1"/>
  <c r="AB648" i="2"/>
  <c r="AC648" i="2"/>
  <c r="AD648" i="2"/>
  <c r="AF648" i="2" s="1"/>
  <c r="A649" i="2"/>
  <c r="B649" i="2"/>
  <c r="C649" i="2"/>
  <c r="D649" i="2"/>
  <c r="E649" i="2"/>
  <c r="F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 s="1"/>
  <c r="AB649" i="2"/>
  <c r="AC649" i="2"/>
  <c r="AD649" i="2"/>
  <c r="AF649" i="2" s="1"/>
  <c r="A650" i="2"/>
  <c r="B650" i="2"/>
  <c r="C650" i="2"/>
  <c r="D650" i="2"/>
  <c r="E650" i="2"/>
  <c r="F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Y650" i="2" s="1"/>
  <c r="AB650" i="2"/>
  <c r="AC650" i="2"/>
  <c r="AD650" i="2"/>
  <c r="AF650" i="2" s="1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B651" i="2"/>
  <c r="AC651" i="2"/>
  <c r="AD651" i="2"/>
  <c r="AF651" i="2" s="1"/>
  <c r="A652" i="2"/>
  <c r="B652" i="2"/>
  <c r="C652" i="2"/>
  <c r="D652" i="2"/>
  <c r="E652" i="2"/>
  <c r="F652" i="2"/>
  <c r="I652" i="2"/>
  <c r="H652" i="2" s="1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Y652" i="2" s="1"/>
  <c r="AB652" i="2"/>
  <c r="AC652" i="2"/>
  <c r="AD652" i="2"/>
  <c r="AF652" i="2" s="1"/>
  <c r="A653" i="2"/>
  <c r="B653" i="2"/>
  <c r="C653" i="2"/>
  <c r="D653" i="2"/>
  <c r="E653" i="2"/>
  <c r="F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B653" i="2"/>
  <c r="AC653" i="2"/>
  <c r="AD653" i="2"/>
  <c r="AF653" i="2" s="1"/>
  <c r="A654" i="2"/>
  <c r="B654" i="2"/>
  <c r="C654" i="2"/>
  <c r="D654" i="2"/>
  <c r="E654" i="2"/>
  <c r="F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Y654" i="2" s="1"/>
  <c r="AB654" i="2"/>
  <c r="AC654" i="2"/>
  <c r="AD654" i="2"/>
  <c r="AF654" i="2" s="1"/>
  <c r="A655" i="2"/>
  <c r="B655" i="2"/>
  <c r="C655" i="2"/>
  <c r="D655" i="2"/>
  <c r="E655" i="2"/>
  <c r="F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Y655" i="2" s="1"/>
  <c r="AB655" i="2"/>
  <c r="AC655" i="2"/>
  <c r="AD655" i="2"/>
  <c r="AF655" i="2" s="1"/>
  <c r="A656" i="2"/>
  <c r="B656" i="2"/>
  <c r="C656" i="2"/>
  <c r="D656" i="2"/>
  <c r="E656" i="2"/>
  <c r="F656" i="2"/>
  <c r="I656" i="2"/>
  <c r="H656" i="2" s="1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Y656" i="2" s="1"/>
  <c r="AB656" i="2"/>
  <c r="AC656" i="2"/>
  <c r="AD656" i="2"/>
  <c r="AF656" i="2" s="1"/>
  <c r="A657" i="2"/>
  <c r="B657" i="2"/>
  <c r="C657" i="2"/>
  <c r="D657" i="2"/>
  <c r="E657" i="2"/>
  <c r="F657" i="2"/>
  <c r="I657" i="2"/>
  <c r="G657" i="2" s="1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AB657" i="2"/>
  <c r="AC657" i="2"/>
  <c r="AD657" i="2"/>
  <c r="AF657" i="2" s="1"/>
  <c r="A658" i="2"/>
  <c r="B658" i="2"/>
  <c r="C658" i="2"/>
  <c r="D658" i="2"/>
  <c r="E658" i="2"/>
  <c r="F658" i="2"/>
  <c r="I658" i="2"/>
  <c r="H658" i="2" s="1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Y658" i="2" s="1"/>
  <c r="AB658" i="2"/>
  <c r="AC658" i="2"/>
  <c r="AD658" i="2"/>
  <c r="AF658" i="2" s="1"/>
  <c r="A659" i="2"/>
  <c r="B659" i="2"/>
  <c r="C659" i="2"/>
  <c r="D659" i="2"/>
  <c r="E659" i="2"/>
  <c r="F659" i="2"/>
  <c r="I659" i="2"/>
  <c r="H659" i="2" s="1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B659" i="2"/>
  <c r="AC659" i="2"/>
  <c r="AD659" i="2"/>
  <c r="AF659" i="2" s="1"/>
  <c r="A660" i="2"/>
  <c r="B660" i="2"/>
  <c r="C660" i="2"/>
  <c r="D660" i="2"/>
  <c r="E660" i="2"/>
  <c r="F660" i="2"/>
  <c r="G660" i="2"/>
  <c r="I660" i="2"/>
  <c r="H660" i="2" s="1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Y660" i="2"/>
  <c r="AB660" i="2"/>
  <c r="AC660" i="2"/>
  <c r="AD660" i="2"/>
  <c r="AF660" i="2"/>
  <c r="A661" i="2"/>
  <c r="B661" i="2"/>
  <c r="C661" i="2"/>
  <c r="D661" i="2"/>
  <c r="E661" i="2"/>
  <c r="F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 s="1"/>
  <c r="AB661" i="2"/>
  <c r="AC661" i="2"/>
  <c r="AD661" i="2"/>
  <c r="AF661" i="2" s="1"/>
  <c r="A662" i="2"/>
  <c r="B662" i="2"/>
  <c r="C662" i="2"/>
  <c r="D662" i="2"/>
  <c r="E662" i="2"/>
  <c r="F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Y662" i="2" s="1"/>
  <c r="AB662" i="2"/>
  <c r="AC662" i="2"/>
  <c r="AD662" i="2"/>
  <c r="AF662" i="2" s="1"/>
  <c r="A663" i="2"/>
  <c r="B663" i="2"/>
  <c r="C663" i="2"/>
  <c r="D663" i="2"/>
  <c r="E663" i="2"/>
  <c r="F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Y663" i="2" s="1"/>
  <c r="X663" i="2"/>
  <c r="Z663" i="2"/>
  <c r="AB663" i="2"/>
  <c r="AC663" i="2"/>
  <c r="AD663" i="2"/>
  <c r="AF663" i="2" s="1"/>
  <c r="A664" i="2"/>
  <c r="B664" i="2"/>
  <c r="C664" i="2"/>
  <c r="D664" i="2"/>
  <c r="E664" i="2"/>
  <c r="F664" i="2"/>
  <c r="I664" i="2"/>
  <c r="H664" i="2" s="1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Y664" i="2" s="1"/>
  <c r="AB664" i="2"/>
  <c r="AC664" i="2"/>
  <c r="AD664" i="2"/>
  <c r="AF664" i="2" s="1"/>
  <c r="A665" i="2"/>
  <c r="B665" i="2"/>
  <c r="C665" i="2"/>
  <c r="D665" i="2"/>
  <c r="E665" i="2"/>
  <c r="F665" i="2"/>
  <c r="I665" i="2"/>
  <c r="G665" i="2" s="1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B665" i="2"/>
  <c r="AC665" i="2"/>
  <c r="AD665" i="2"/>
  <c r="AF665" i="2" s="1"/>
  <c r="A666" i="2"/>
  <c r="B666" i="2"/>
  <c r="C666" i="2"/>
  <c r="D666" i="2"/>
  <c r="E666" i="2"/>
  <c r="F666" i="2"/>
  <c r="I666" i="2"/>
  <c r="H666" i="2" s="1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Y666" i="2" s="1"/>
  <c r="AB666" i="2"/>
  <c r="AC666" i="2"/>
  <c r="AD666" i="2"/>
  <c r="AF666" i="2" s="1"/>
  <c r="A667" i="2"/>
  <c r="B667" i="2"/>
  <c r="C667" i="2"/>
  <c r="D667" i="2"/>
  <c r="E667" i="2"/>
  <c r="F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B667" i="2"/>
  <c r="AC667" i="2"/>
  <c r="AD667" i="2"/>
  <c r="AF667" i="2" s="1"/>
  <c r="A668" i="2"/>
  <c r="B668" i="2"/>
  <c r="C668" i="2"/>
  <c r="D668" i="2"/>
  <c r="E668" i="2"/>
  <c r="F668" i="2"/>
  <c r="I668" i="2"/>
  <c r="H668" i="2" s="1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Y668" i="2" s="1"/>
  <c r="AB668" i="2"/>
  <c r="AC668" i="2"/>
  <c r="AD668" i="2"/>
  <c r="AF668" i="2" s="1"/>
  <c r="A669" i="2"/>
  <c r="B669" i="2"/>
  <c r="C669" i="2"/>
  <c r="D669" i="2"/>
  <c r="E669" i="2"/>
  <c r="F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Y669" i="2" s="1"/>
  <c r="AB669" i="2"/>
  <c r="AC669" i="2"/>
  <c r="AD669" i="2"/>
  <c r="AF669" i="2" s="1"/>
  <c r="A670" i="2"/>
  <c r="B670" i="2"/>
  <c r="C670" i="2"/>
  <c r="D670" i="2"/>
  <c r="E670" i="2"/>
  <c r="F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Y670" i="2" s="1"/>
  <c r="AB670" i="2"/>
  <c r="AC670" i="2"/>
  <c r="AD670" i="2"/>
  <c r="AF670" i="2" s="1"/>
  <c r="A671" i="2"/>
  <c r="B671" i="2"/>
  <c r="C671" i="2"/>
  <c r="D671" i="2"/>
  <c r="E671" i="2"/>
  <c r="F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Y671" i="2" s="1"/>
  <c r="AB671" i="2"/>
  <c r="AC671" i="2"/>
  <c r="AD671" i="2"/>
  <c r="AF671" i="2" s="1"/>
  <c r="A672" i="2"/>
  <c r="B672" i="2"/>
  <c r="C672" i="2"/>
  <c r="D672" i="2"/>
  <c r="E672" i="2"/>
  <c r="F672" i="2"/>
  <c r="I672" i="2"/>
  <c r="H672" i="2" s="1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Y672" i="2" s="1"/>
  <c r="AB672" i="2"/>
  <c r="AC672" i="2"/>
  <c r="AD672" i="2"/>
  <c r="AF672" i="2" s="1"/>
  <c r="A673" i="2"/>
  <c r="B673" i="2"/>
  <c r="C673" i="2"/>
  <c r="D673" i="2"/>
  <c r="E673" i="2"/>
  <c r="F673" i="2"/>
  <c r="H673" i="2"/>
  <c r="I673" i="2"/>
  <c r="G673" i="2" s="1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AB673" i="2"/>
  <c r="AC673" i="2"/>
  <c r="AD673" i="2"/>
  <c r="AF673" i="2" s="1"/>
  <c r="A674" i="2"/>
  <c r="B674" i="2"/>
  <c r="C674" i="2"/>
  <c r="D674" i="2"/>
  <c r="E674" i="2"/>
  <c r="F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Y674" i="2" s="1"/>
  <c r="AB674" i="2"/>
  <c r="AC674" i="2"/>
  <c r="AD674" i="2"/>
  <c r="AF674" i="2" s="1"/>
  <c r="A675" i="2"/>
  <c r="B675" i="2"/>
  <c r="C675" i="2"/>
  <c r="D675" i="2"/>
  <c r="E675" i="2"/>
  <c r="F675" i="2"/>
  <c r="I675" i="2"/>
  <c r="H675" i="2" s="1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B675" i="2"/>
  <c r="AC675" i="2"/>
  <c r="AD675" i="2"/>
  <c r="AF675" i="2" s="1"/>
  <c r="A676" i="2"/>
  <c r="B676" i="2"/>
  <c r="C676" i="2"/>
  <c r="D676" i="2"/>
  <c r="E676" i="2"/>
  <c r="F676" i="2"/>
  <c r="G676" i="2"/>
  <c r="I676" i="2"/>
  <c r="H676" i="2" s="1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Y676" i="2" s="1"/>
  <c r="AB676" i="2"/>
  <c r="AC676" i="2"/>
  <c r="AD676" i="2"/>
  <c r="AF676" i="2" s="1"/>
  <c r="A677" i="2"/>
  <c r="B677" i="2"/>
  <c r="C677" i="2"/>
  <c r="D677" i="2"/>
  <c r="E677" i="2"/>
  <c r="F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 s="1"/>
  <c r="Y677" i="2"/>
  <c r="Z677" i="2"/>
  <c r="AB677" i="2"/>
  <c r="AC677" i="2"/>
  <c r="AD677" i="2"/>
  <c r="AF677" i="2" s="1"/>
  <c r="A678" i="2"/>
  <c r="B678" i="2"/>
  <c r="C678" i="2"/>
  <c r="D678" i="2"/>
  <c r="E678" i="2"/>
  <c r="F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Y678" i="2" s="1"/>
  <c r="AB678" i="2"/>
  <c r="AC678" i="2"/>
  <c r="AD678" i="2"/>
  <c r="AF678" i="2" s="1"/>
  <c r="A679" i="2"/>
  <c r="B679" i="2"/>
  <c r="C679" i="2"/>
  <c r="D679" i="2"/>
  <c r="E679" i="2"/>
  <c r="F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AB679" i="2"/>
  <c r="AC679" i="2"/>
  <c r="AD679" i="2"/>
  <c r="AF679" i="2" s="1"/>
  <c r="A680" i="2"/>
  <c r="B680" i="2"/>
  <c r="C680" i="2"/>
  <c r="D680" i="2"/>
  <c r="E680" i="2"/>
  <c r="F680" i="2"/>
  <c r="I680" i="2"/>
  <c r="H680" i="2" s="1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Y680" i="2" s="1"/>
  <c r="AB680" i="2"/>
  <c r="AC680" i="2"/>
  <c r="AD680" i="2"/>
  <c r="AF680" i="2" s="1"/>
  <c r="A681" i="2"/>
  <c r="B681" i="2"/>
  <c r="C681" i="2"/>
  <c r="D681" i="2"/>
  <c r="E681" i="2"/>
  <c r="F681" i="2"/>
  <c r="I681" i="2"/>
  <c r="G681" i="2" s="1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B681" i="2"/>
  <c r="AC681" i="2"/>
  <c r="AD681" i="2"/>
  <c r="AF681" i="2" s="1"/>
  <c r="A682" i="2"/>
  <c r="B682" i="2"/>
  <c r="C682" i="2"/>
  <c r="D682" i="2"/>
  <c r="E682" i="2"/>
  <c r="F682" i="2"/>
  <c r="I682" i="2"/>
  <c r="H682" i="2" s="1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Y682" i="2" s="1"/>
  <c r="AB682" i="2"/>
  <c r="AC682" i="2"/>
  <c r="AD682" i="2"/>
  <c r="AF682" i="2" s="1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AB683" i="2"/>
  <c r="AC683" i="2"/>
  <c r="AD683" i="2"/>
  <c r="AF683" i="2" s="1"/>
  <c r="A684" i="2"/>
  <c r="B684" i="2"/>
  <c r="C684" i="2"/>
  <c r="D684" i="2"/>
  <c r="E684" i="2"/>
  <c r="F684" i="2"/>
  <c r="I684" i="2"/>
  <c r="H684" i="2" s="1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Y684" i="2" s="1"/>
  <c r="AB684" i="2"/>
  <c r="AC684" i="2"/>
  <c r="AD684" i="2"/>
  <c r="AF684" i="2" s="1"/>
  <c r="A685" i="2"/>
  <c r="B685" i="2"/>
  <c r="C685" i="2"/>
  <c r="D685" i="2"/>
  <c r="E685" i="2"/>
  <c r="F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Y685" i="2" s="1"/>
  <c r="X685" i="2"/>
  <c r="AB685" i="2"/>
  <c r="AC685" i="2"/>
  <c r="AD685" i="2"/>
  <c r="AF685" i="2" s="1"/>
  <c r="A686" i="2"/>
  <c r="B686" i="2"/>
  <c r="C686" i="2"/>
  <c r="D686" i="2"/>
  <c r="E686" i="2"/>
  <c r="F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Y686" i="2" s="1"/>
  <c r="AB686" i="2"/>
  <c r="AC686" i="2"/>
  <c r="AD686" i="2"/>
  <c r="AF686" i="2" s="1"/>
  <c r="A687" i="2"/>
  <c r="B687" i="2"/>
  <c r="C687" i="2"/>
  <c r="D687" i="2"/>
  <c r="E687" i="2"/>
  <c r="F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Y687" i="2" s="1"/>
  <c r="AB687" i="2"/>
  <c r="AC687" i="2"/>
  <c r="AD687" i="2"/>
  <c r="AF687" i="2" s="1"/>
  <c r="A688" i="2"/>
  <c r="B688" i="2"/>
  <c r="C688" i="2"/>
  <c r="D688" i="2"/>
  <c r="E688" i="2"/>
  <c r="F688" i="2"/>
  <c r="I688" i="2"/>
  <c r="H688" i="2" s="1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Y688" i="2" s="1"/>
  <c r="AB688" i="2"/>
  <c r="AC688" i="2"/>
  <c r="AD688" i="2"/>
  <c r="AF688" i="2" s="1"/>
  <c r="A689" i="2"/>
  <c r="B689" i="2"/>
  <c r="C689" i="2"/>
  <c r="D689" i="2"/>
  <c r="E689" i="2"/>
  <c r="F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B689" i="2"/>
  <c r="AC689" i="2"/>
  <c r="AD689" i="2"/>
  <c r="AF689" i="2" s="1"/>
  <c r="A690" i="2"/>
  <c r="B690" i="2"/>
  <c r="C690" i="2"/>
  <c r="D690" i="2"/>
  <c r="E690" i="2"/>
  <c r="F690" i="2"/>
  <c r="I690" i="2"/>
  <c r="H690" i="2" s="1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Y690" i="2" s="1"/>
  <c r="AB690" i="2"/>
  <c r="AC690" i="2"/>
  <c r="AD690" i="2"/>
  <c r="AF690" i="2" s="1"/>
  <c r="A691" i="2"/>
  <c r="B691" i="2"/>
  <c r="C691" i="2"/>
  <c r="D691" i="2"/>
  <c r="E691" i="2"/>
  <c r="F691" i="2"/>
  <c r="I691" i="2"/>
  <c r="H691" i="2" s="1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AB691" i="2"/>
  <c r="AC691" i="2"/>
  <c r="AD691" i="2"/>
  <c r="AF691" i="2" s="1"/>
  <c r="A692" i="2"/>
  <c r="B692" i="2"/>
  <c r="C692" i="2"/>
  <c r="D692" i="2"/>
  <c r="E692" i="2"/>
  <c r="F692" i="2"/>
  <c r="G692" i="2"/>
  <c r="I692" i="2"/>
  <c r="H692" i="2" s="1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Y692" i="2"/>
  <c r="AB692" i="2"/>
  <c r="AC692" i="2"/>
  <c r="AD692" i="2"/>
  <c r="AF692" i="2"/>
  <c r="A693" i="2"/>
  <c r="B693" i="2"/>
  <c r="C693" i="2"/>
  <c r="D693" i="2"/>
  <c r="E693" i="2"/>
  <c r="F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AB693" i="2"/>
  <c r="AC693" i="2"/>
  <c r="AD693" i="2"/>
  <c r="AF693" i="2" s="1"/>
  <c r="A694" i="2"/>
  <c r="B694" i="2"/>
  <c r="C694" i="2"/>
  <c r="D694" i="2"/>
  <c r="E694" i="2"/>
  <c r="F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Y694" i="2" s="1"/>
  <c r="AB694" i="2"/>
  <c r="AC694" i="2"/>
  <c r="AD694" i="2"/>
  <c r="AF694" i="2" s="1"/>
  <c r="A695" i="2"/>
  <c r="B695" i="2"/>
  <c r="C695" i="2"/>
  <c r="D695" i="2"/>
  <c r="E695" i="2"/>
  <c r="F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Y695" i="2" s="1"/>
  <c r="Z695" i="2"/>
  <c r="AB695" i="2"/>
  <c r="AC695" i="2"/>
  <c r="AD695" i="2"/>
  <c r="AF695" i="2" s="1"/>
  <c r="A696" i="2"/>
  <c r="B696" i="2"/>
  <c r="C696" i="2"/>
  <c r="D696" i="2"/>
  <c r="E696" i="2"/>
  <c r="F696" i="2"/>
  <c r="I696" i="2"/>
  <c r="H696" i="2" s="1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Y696" i="2" s="1"/>
  <c r="AB696" i="2"/>
  <c r="AC696" i="2"/>
  <c r="AD696" i="2"/>
  <c r="AF696" i="2" s="1"/>
  <c r="A697" i="2"/>
  <c r="B697" i="2"/>
  <c r="C697" i="2"/>
  <c r="D697" i="2"/>
  <c r="E697" i="2"/>
  <c r="F697" i="2"/>
  <c r="I697" i="2"/>
  <c r="G697" i="2" s="1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B697" i="2"/>
  <c r="AC697" i="2"/>
  <c r="AD697" i="2"/>
  <c r="AF697" i="2" s="1"/>
  <c r="A698" i="2"/>
  <c r="B698" i="2"/>
  <c r="C698" i="2"/>
  <c r="D698" i="2"/>
  <c r="E698" i="2"/>
  <c r="F698" i="2"/>
  <c r="I698" i="2"/>
  <c r="H698" i="2" s="1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Y698" i="2" s="1"/>
  <c r="AB698" i="2"/>
  <c r="AC698" i="2"/>
  <c r="AD698" i="2"/>
  <c r="AF698" i="2" s="1"/>
  <c r="A699" i="2"/>
  <c r="B699" i="2"/>
  <c r="C699" i="2"/>
  <c r="D699" i="2"/>
  <c r="E699" i="2"/>
  <c r="F699" i="2"/>
  <c r="I699" i="2"/>
  <c r="G699" i="2" s="1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B699" i="2"/>
  <c r="AC699" i="2"/>
  <c r="AD699" i="2"/>
  <c r="AF699" i="2" s="1"/>
  <c r="A700" i="2"/>
  <c r="B700" i="2"/>
  <c r="C700" i="2"/>
  <c r="D700" i="2"/>
  <c r="E700" i="2"/>
  <c r="F700" i="2"/>
  <c r="I700" i="2"/>
  <c r="H700" i="2" s="1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Y700" i="2" s="1"/>
  <c r="AB700" i="2"/>
  <c r="AC700" i="2"/>
  <c r="AD700" i="2"/>
  <c r="AF700" i="2" s="1"/>
  <c r="A701" i="2"/>
  <c r="B701" i="2"/>
  <c r="C701" i="2"/>
  <c r="D701" i="2"/>
  <c r="E701" i="2"/>
  <c r="F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B701" i="2"/>
  <c r="AC701" i="2"/>
  <c r="AD701" i="2"/>
  <c r="AF701" i="2" s="1"/>
  <c r="A702" i="2"/>
  <c r="B702" i="2"/>
  <c r="C702" i="2"/>
  <c r="D702" i="2"/>
  <c r="E702" i="2"/>
  <c r="F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Y702" i="2" s="1"/>
  <c r="AB702" i="2"/>
  <c r="AC702" i="2"/>
  <c r="AD702" i="2"/>
  <c r="AF702" i="2" s="1"/>
  <c r="A703" i="2"/>
  <c r="B703" i="2"/>
  <c r="C703" i="2"/>
  <c r="D703" i="2"/>
  <c r="E703" i="2"/>
  <c r="F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Y703" i="2" s="1"/>
  <c r="AB703" i="2"/>
  <c r="AC703" i="2"/>
  <c r="AD703" i="2"/>
  <c r="AF703" i="2" s="1"/>
  <c r="A704" i="2"/>
  <c r="B704" i="2"/>
  <c r="C704" i="2"/>
  <c r="D704" i="2"/>
  <c r="E704" i="2"/>
  <c r="F704" i="2"/>
  <c r="I704" i="2"/>
  <c r="H704" i="2" s="1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Y704" i="2" s="1"/>
  <c r="AB704" i="2"/>
  <c r="AC704" i="2"/>
  <c r="AD704" i="2"/>
  <c r="AF704" i="2" s="1"/>
  <c r="A705" i="2"/>
  <c r="B705" i="2"/>
  <c r="C705" i="2"/>
  <c r="D705" i="2"/>
  <c r="E705" i="2"/>
  <c r="F705" i="2"/>
  <c r="H705" i="2"/>
  <c r="I705" i="2"/>
  <c r="G705" i="2" s="1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B705" i="2"/>
  <c r="AC705" i="2"/>
  <c r="AD705" i="2"/>
  <c r="AF705" i="2" s="1"/>
  <c r="A706" i="2"/>
  <c r="B706" i="2"/>
  <c r="C706" i="2"/>
  <c r="D706" i="2"/>
  <c r="E706" i="2"/>
  <c r="F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Y706" i="2" s="1"/>
  <c r="AB706" i="2"/>
  <c r="AC706" i="2"/>
  <c r="AD706" i="2"/>
  <c r="AF706" i="2" s="1"/>
  <c r="A707" i="2"/>
  <c r="B707" i="2"/>
  <c r="C707" i="2"/>
  <c r="D707" i="2"/>
  <c r="E707" i="2"/>
  <c r="F707" i="2"/>
  <c r="I707" i="2"/>
  <c r="H707" i="2" s="1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B707" i="2"/>
  <c r="AC707" i="2"/>
  <c r="AD707" i="2"/>
  <c r="AF707" i="2" s="1"/>
  <c r="A708" i="2"/>
  <c r="B708" i="2"/>
  <c r="C708" i="2"/>
  <c r="D708" i="2"/>
  <c r="E708" i="2"/>
  <c r="F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Y708" i="2" s="1"/>
  <c r="AB708" i="2"/>
  <c r="AC708" i="2"/>
  <c r="AD708" i="2"/>
  <c r="AF708" i="2" s="1"/>
  <c r="A709" i="2"/>
  <c r="B709" i="2"/>
  <c r="C709" i="2"/>
  <c r="D709" i="2"/>
  <c r="E709" i="2"/>
  <c r="F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B709" i="2"/>
  <c r="AC709" i="2"/>
  <c r="AD709" i="2"/>
  <c r="AF709" i="2" s="1"/>
  <c r="A710" i="2"/>
  <c r="B710" i="2"/>
  <c r="C710" i="2"/>
  <c r="D710" i="2"/>
  <c r="E710" i="2"/>
  <c r="F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Y710" i="2" s="1"/>
  <c r="AB710" i="2"/>
  <c r="AC710" i="2"/>
  <c r="AD710" i="2"/>
  <c r="AF710" i="2" s="1"/>
  <c r="A711" i="2"/>
  <c r="B711" i="2"/>
  <c r="C711" i="2"/>
  <c r="D711" i="2"/>
  <c r="E711" i="2"/>
  <c r="F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Y711" i="2" s="1"/>
  <c r="AB711" i="2"/>
  <c r="AC711" i="2"/>
  <c r="AD711" i="2"/>
  <c r="AF711" i="2" s="1"/>
  <c r="A712" i="2"/>
  <c r="B712" i="2"/>
  <c r="C712" i="2"/>
  <c r="D712" i="2"/>
  <c r="E712" i="2"/>
  <c r="F712" i="2"/>
  <c r="I712" i="2"/>
  <c r="H712" i="2" s="1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Y712" i="2" s="1"/>
  <c r="AB712" i="2"/>
  <c r="AC712" i="2"/>
  <c r="AD712" i="2"/>
  <c r="AF712" i="2" s="1"/>
  <c r="A713" i="2"/>
  <c r="B713" i="2"/>
  <c r="C713" i="2"/>
  <c r="D713" i="2"/>
  <c r="E713" i="2"/>
  <c r="F713" i="2"/>
  <c r="I713" i="2"/>
  <c r="G713" i="2" s="1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B713" i="2"/>
  <c r="AC713" i="2"/>
  <c r="AD713" i="2"/>
  <c r="AF713" i="2" s="1"/>
  <c r="A714" i="2"/>
  <c r="B714" i="2"/>
  <c r="C714" i="2"/>
  <c r="D714" i="2"/>
  <c r="E714" i="2"/>
  <c r="F714" i="2"/>
  <c r="I714" i="2"/>
  <c r="H714" i="2" s="1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B714" i="2"/>
  <c r="AC714" i="2"/>
  <c r="AD714" i="2"/>
  <c r="AF714" i="2" s="1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Y715" i="2" s="1"/>
  <c r="AB715" i="2"/>
  <c r="AC715" i="2"/>
  <c r="AD715" i="2"/>
  <c r="AF715" i="2" s="1"/>
  <c r="A716" i="2"/>
  <c r="B716" i="2"/>
  <c r="C716" i="2"/>
  <c r="D716" i="2"/>
  <c r="E716" i="2"/>
  <c r="F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AB716" i="2"/>
  <c r="AC716" i="2"/>
  <c r="AD716" i="2"/>
  <c r="AF716" i="2" s="1"/>
  <c r="A717" i="2"/>
  <c r="B717" i="2"/>
  <c r="C717" i="2"/>
  <c r="D717" i="2"/>
  <c r="E717" i="2"/>
  <c r="F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Z717" i="2" s="1"/>
  <c r="AB717" i="2"/>
  <c r="AC717" i="2"/>
  <c r="AD717" i="2"/>
  <c r="AF717" i="2" s="1"/>
  <c r="A718" i="2"/>
  <c r="B718" i="2"/>
  <c r="C718" i="2"/>
  <c r="D718" i="2"/>
  <c r="E718" i="2"/>
  <c r="F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AB718" i="2"/>
  <c r="AC718" i="2"/>
  <c r="AD718" i="2"/>
  <c r="AF718" i="2" s="1"/>
  <c r="A719" i="2"/>
  <c r="B719" i="2"/>
  <c r="C719" i="2"/>
  <c r="D719" i="2"/>
  <c r="E719" i="2"/>
  <c r="F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Y719" i="2" s="1"/>
  <c r="AB719" i="2"/>
  <c r="AC719" i="2"/>
  <c r="AD719" i="2"/>
  <c r="AF719" i="2" s="1"/>
  <c r="A720" i="2"/>
  <c r="B720" i="2"/>
  <c r="C720" i="2"/>
  <c r="D720" i="2"/>
  <c r="E720" i="2"/>
  <c r="F720" i="2"/>
  <c r="I720" i="2"/>
  <c r="H720" i="2" s="1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AB720" i="2"/>
  <c r="AC720" i="2"/>
  <c r="AD720" i="2"/>
  <c r="AF720" i="2" s="1"/>
  <c r="A721" i="2"/>
  <c r="B721" i="2"/>
  <c r="C721" i="2"/>
  <c r="D721" i="2"/>
  <c r="E721" i="2"/>
  <c r="F721" i="2"/>
  <c r="I721" i="2"/>
  <c r="G721" i="2" s="1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 s="1"/>
  <c r="AB721" i="2"/>
  <c r="AC721" i="2"/>
  <c r="AD721" i="2"/>
  <c r="AF721" i="2" s="1"/>
  <c r="A722" i="2"/>
  <c r="B722" i="2"/>
  <c r="C722" i="2"/>
  <c r="D722" i="2"/>
  <c r="E722" i="2"/>
  <c r="F722" i="2"/>
  <c r="I722" i="2"/>
  <c r="H722" i="2" s="1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 s="1"/>
  <c r="AB722" i="2"/>
  <c r="AC722" i="2"/>
  <c r="AD722" i="2"/>
  <c r="AF722" i="2" s="1"/>
  <c r="A723" i="2"/>
  <c r="B723" i="2"/>
  <c r="C723" i="2"/>
  <c r="D723" i="2"/>
  <c r="E723" i="2"/>
  <c r="F723" i="2"/>
  <c r="I723" i="2"/>
  <c r="H723" i="2" s="1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AB723" i="2"/>
  <c r="AC723" i="2"/>
  <c r="AD723" i="2"/>
  <c r="AF723" i="2" s="1"/>
  <c r="A724" i="2"/>
  <c r="B724" i="2"/>
  <c r="C724" i="2"/>
  <c r="D724" i="2"/>
  <c r="E724" i="2"/>
  <c r="F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Z724" i="2" s="1"/>
  <c r="AB724" i="2"/>
  <c r="AC724" i="2"/>
  <c r="AD724" i="2"/>
  <c r="AF724" i="2" s="1"/>
  <c r="A725" i="2"/>
  <c r="B725" i="2"/>
  <c r="C725" i="2"/>
  <c r="D725" i="2"/>
  <c r="E725" i="2"/>
  <c r="F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AB725" i="2"/>
  <c r="AC725" i="2"/>
  <c r="AD725" i="2"/>
  <c r="AF725" i="2" s="1"/>
  <c r="A726" i="2"/>
  <c r="B726" i="2"/>
  <c r="C726" i="2"/>
  <c r="D726" i="2"/>
  <c r="E726" i="2"/>
  <c r="F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 s="1"/>
  <c r="AB726" i="2"/>
  <c r="AC726" i="2"/>
  <c r="AD726" i="2"/>
  <c r="AF726" i="2" s="1"/>
  <c r="A727" i="2"/>
  <c r="B727" i="2"/>
  <c r="C727" i="2"/>
  <c r="D727" i="2"/>
  <c r="E727" i="2"/>
  <c r="F727" i="2"/>
  <c r="I727" i="2"/>
  <c r="G727" i="2" s="1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AB727" i="2"/>
  <c r="AC727" i="2"/>
  <c r="AD727" i="2"/>
  <c r="AF727" i="2"/>
  <c r="A728" i="2"/>
  <c r="B728" i="2"/>
  <c r="C728" i="2"/>
  <c r="D728" i="2"/>
  <c r="E728" i="2"/>
  <c r="F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AB728" i="2"/>
  <c r="AC728" i="2"/>
  <c r="AD728" i="2"/>
  <c r="AF728" i="2" s="1"/>
  <c r="A729" i="2"/>
  <c r="B729" i="2"/>
  <c r="C729" i="2"/>
  <c r="D729" i="2"/>
  <c r="E729" i="2"/>
  <c r="F729" i="2"/>
  <c r="I729" i="2"/>
  <c r="G729" i="2" s="1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B729" i="2"/>
  <c r="AC729" i="2"/>
  <c r="AD729" i="2"/>
  <c r="AF729" i="2" s="1"/>
  <c r="A730" i="2"/>
  <c r="B730" i="2"/>
  <c r="C730" i="2"/>
  <c r="D730" i="2"/>
  <c r="E730" i="2"/>
  <c r="F730" i="2"/>
  <c r="I730" i="2"/>
  <c r="H730" i="2" s="1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AB730" i="2"/>
  <c r="AC730" i="2"/>
  <c r="AD730" i="2"/>
  <c r="AF730" i="2" s="1"/>
  <c r="A731" i="2"/>
  <c r="B731" i="2"/>
  <c r="C731" i="2"/>
  <c r="D731" i="2"/>
  <c r="E731" i="2"/>
  <c r="F731" i="2"/>
  <c r="H731" i="2"/>
  <c r="I731" i="2"/>
  <c r="G731" i="2" s="1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Y731" i="2" s="1"/>
  <c r="AB731" i="2"/>
  <c r="AC731" i="2"/>
  <c r="AD731" i="2"/>
  <c r="AF731" i="2" s="1"/>
  <c r="A732" i="2"/>
  <c r="B732" i="2"/>
  <c r="C732" i="2"/>
  <c r="D732" i="2"/>
  <c r="E732" i="2"/>
  <c r="F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AB732" i="2"/>
  <c r="AC732" i="2"/>
  <c r="AD732" i="2"/>
  <c r="AF732" i="2" s="1"/>
  <c r="A733" i="2"/>
  <c r="B733" i="2"/>
  <c r="C733" i="2"/>
  <c r="D733" i="2"/>
  <c r="E733" i="2"/>
  <c r="F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Z733" i="2" s="1"/>
  <c r="AB733" i="2"/>
  <c r="AC733" i="2"/>
  <c r="AD733" i="2"/>
  <c r="AF733" i="2" s="1"/>
  <c r="A734" i="2"/>
  <c r="B734" i="2"/>
  <c r="C734" i="2"/>
  <c r="D734" i="2"/>
  <c r="E734" i="2"/>
  <c r="F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AB734" i="2"/>
  <c r="AC734" i="2"/>
  <c r="AD734" i="2"/>
  <c r="AF734" i="2" s="1"/>
  <c r="A735" i="2"/>
  <c r="B735" i="2"/>
  <c r="C735" i="2"/>
  <c r="D735" i="2"/>
  <c r="E735" i="2"/>
  <c r="F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Z735" i="2" s="1"/>
  <c r="AB735" i="2"/>
  <c r="AC735" i="2"/>
  <c r="AD735" i="2"/>
  <c r="AF735" i="2" s="1"/>
  <c r="A736" i="2"/>
  <c r="B736" i="2"/>
  <c r="C736" i="2"/>
  <c r="D736" i="2"/>
  <c r="E736" i="2"/>
  <c r="F736" i="2"/>
  <c r="I736" i="2"/>
  <c r="H736" i="2" s="1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 s="1"/>
  <c r="Z736" i="2"/>
  <c r="AB736" i="2"/>
  <c r="AC736" i="2"/>
  <c r="AD736" i="2"/>
  <c r="AF736" i="2" s="1"/>
  <c r="A737" i="2"/>
  <c r="B737" i="2"/>
  <c r="C737" i="2"/>
  <c r="D737" i="2"/>
  <c r="E737" i="2"/>
  <c r="F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B737" i="2"/>
  <c r="AC737" i="2"/>
  <c r="AD737" i="2"/>
  <c r="AF737" i="2" s="1"/>
  <c r="A738" i="2"/>
  <c r="B738" i="2"/>
  <c r="C738" i="2"/>
  <c r="D738" i="2"/>
  <c r="E738" i="2"/>
  <c r="F738" i="2"/>
  <c r="H738" i="2"/>
  <c r="I738" i="2"/>
  <c r="G738" i="2" s="1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B738" i="2"/>
  <c r="AC738" i="2"/>
  <c r="AD738" i="2"/>
  <c r="AF738" i="2" s="1"/>
  <c r="A739" i="2"/>
  <c r="B739" i="2"/>
  <c r="C739" i="2"/>
  <c r="D739" i="2"/>
  <c r="E739" i="2"/>
  <c r="F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Z739" i="2" s="1"/>
  <c r="AB739" i="2"/>
  <c r="AC739" i="2"/>
  <c r="AD739" i="2"/>
  <c r="AF739" i="2" s="1"/>
  <c r="A740" i="2"/>
  <c r="B740" i="2"/>
  <c r="C740" i="2"/>
  <c r="D740" i="2"/>
  <c r="E740" i="2"/>
  <c r="F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 s="1"/>
  <c r="AB740" i="2"/>
  <c r="AC740" i="2"/>
  <c r="AD740" i="2"/>
  <c r="AF740" i="2" s="1"/>
  <c r="A741" i="2"/>
  <c r="B741" i="2"/>
  <c r="C741" i="2"/>
  <c r="D741" i="2"/>
  <c r="E741" i="2"/>
  <c r="F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B741" i="2"/>
  <c r="AC741" i="2"/>
  <c r="AD741" i="2"/>
  <c r="AF741" i="2" s="1"/>
  <c r="A742" i="2"/>
  <c r="B742" i="2"/>
  <c r="C742" i="2"/>
  <c r="D742" i="2"/>
  <c r="E742" i="2"/>
  <c r="F742" i="2"/>
  <c r="I742" i="2"/>
  <c r="G742" i="2" s="1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B742" i="2"/>
  <c r="AC742" i="2"/>
  <c r="AD742" i="2"/>
  <c r="AF742" i="2" s="1"/>
  <c r="A743" i="2"/>
  <c r="B743" i="2"/>
  <c r="C743" i="2"/>
  <c r="D743" i="2"/>
  <c r="E743" i="2"/>
  <c r="F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Z743" i="2" s="1"/>
  <c r="Y743" i="2"/>
  <c r="AB743" i="2"/>
  <c r="AC743" i="2"/>
  <c r="AD743" i="2"/>
  <c r="AF743" i="2" s="1"/>
  <c r="A744" i="2"/>
  <c r="B744" i="2"/>
  <c r="C744" i="2"/>
  <c r="D744" i="2"/>
  <c r="E744" i="2"/>
  <c r="F744" i="2"/>
  <c r="G744" i="2"/>
  <c r="I744" i="2"/>
  <c r="H744" i="2" s="1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 s="1"/>
  <c r="AB744" i="2"/>
  <c r="AC744" i="2"/>
  <c r="AD744" i="2"/>
  <c r="AF744" i="2" s="1"/>
  <c r="A745" i="2"/>
  <c r="B745" i="2"/>
  <c r="C745" i="2"/>
  <c r="D745" i="2"/>
  <c r="E745" i="2"/>
  <c r="F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B745" i="2"/>
  <c r="AC745" i="2"/>
  <c r="AD745" i="2"/>
  <c r="AF745" i="2" s="1"/>
  <c r="A746" i="2"/>
  <c r="B746" i="2"/>
  <c r="C746" i="2"/>
  <c r="D746" i="2"/>
  <c r="E746" i="2"/>
  <c r="F746" i="2"/>
  <c r="I746" i="2"/>
  <c r="G746" i="2" s="1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AB746" i="2"/>
  <c r="AC746" i="2"/>
  <c r="AD746" i="2"/>
  <c r="AF746" i="2" s="1"/>
  <c r="A747" i="2"/>
  <c r="B747" i="2"/>
  <c r="C747" i="2"/>
  <c r="D747" i="2"/>
  <c r="E747" i="2"/>
  <c r="F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Z747" i="2" s="1"/>
  <c r="X747" i="2"/>
  <c r="Y747" i="2"/>
  <c r="AB747" i="2"/>
  <c r="AC747" i="2"/>
  <c r="AD747" i="2"/>
  <c r="AF747" i="2" s="1"/>
  <c r="A748" i="2"/>
  <c r="B748" i="2"/>
  <c r="C748" i="2"/>
  <c r="D748" i="2"/>
  <c r="E748" i="2"/>
  <c r="F748" i="2"/>
  <c r="I748" i="2"/>
  <c r="H748" i="2" s="1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 s="1"/>
  <c r="AB748" i="2"/>
  <c r="AC748" i="2"/>
  <c r="AD748" i="2"/>
  <c r="AF748" i="2" s="1"/>
  <c r="A749" i="2"/>
  <c r="B749" i="2"/>
  <c r="C749" i="2"/>
  <c r="D749" i="2"/>
  <c r="E749" i="2"/>
  <c r="F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AB749" i="2"/>
  <c r="AC749" i="2"/>
  <c r="AD749" i="2"/>
  <c r="AF749" i="2" s="1"/>
  <c r="A750" i="2"/>
  <c r="B750" i="2"/>
  <c r="C750" i="2"/>
  <c r="D750" i="2"/>
  <c r="E750" i="2"/>
  <c r="F750" i="2"/>
  <c r="I750" i="2"/>
  <c r="G750" i="2" s="1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B750" i="2"/>
  <c r="AC750" i="2"/>
  <c r="AD750" i="2"/>
  <c r="AF750" i="2" s="1"/>
  <c r="A751" i="2"/>
  <c r="B751" i="2"/>
  <c r="C751" i="2"/>
  <c r="D751" i="2"/>
  <c r="E751" i="2"/>
  <c r="F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AB751" i="2"/>
  <c r="AC751" i="2"/>
  <c r="AD751" i="2"/>
  <c r="AF751" i="2" s="1"/>
  <c r="A752" i="2"/>
  <c r="B752" i="2"/>
  <c r="C752" i="2"/>
  <c r="D752" i="2"/>
  <c r="E752" i="2"/>
  <c r="F752" i="2"/>
  <c r="I752" i="2"/>
  <c r="H752" i="2" s="1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 s="1"/>
  <c r="Z752" i="2"/>
  <c r="AB752" i="2"/>
  <c r="AC752" i="2"/>
  <c r="AD752" i="2"/>
  <c r="AF752" i="2" s="1"/>
  <c r="A753" i="2"/>
  <c r="B753" i="2"/>
  <c r="C753" i="2"/>
  <c r="D753" i="2"/>
  <c r="E753" i="2"/>
  <c r="F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B753" i="2"/>
  <c r="AC753" i="2"/>
  <c r="AD753" i="2"/>
  <c r="AF753" i="2" s="1"/>
  <c r="A754" i="2"/>
  <c r="B754" i="2"/>
  <c r="C754" i="2"/>
  <c r="D754" i="2"/>
  <c r="E754" i="2"/>
  <c r="F754" i="2"/>
  <c r="H754" i="2"/>
  <c r="I754" i="2"/>
  <c r="G754" i="2" s="1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B754" i="2"/>
  <c r="AC754" i="2"/>
  <c r="AD754" i="2"/>
  <c r="AF754" i="2" s="1"/>
  <c r="A755" i="2"/>
  <c r="B755" i="2"/>
  <c r="C755" i="2"/>
  <c r="D755" i="2"/>
  <c r="E755" i="2"/>
  <c r="F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Z755" i="2" s="1"/>
  <c r="AB755" i="2"/>
  <c r="AC755" i="2"/>
  <c r="AD755" i="2"/>
  <c r="AF755" i="2" s="1"/>
  <c r="A756" i="2"/>
  <c r="B756" i="2"/>
  <c r="C756" i="2"/>
  <c r="D756" i="2"/>
  <c r="E756" i="2"/>
  <c r="F756" i="2"/>
  <c r="I756" i="2"/>
  <c r="H756" i="2" s="1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B756" i="2"/>
  <c r="AC756" i="2"/>
  <c r="AD756" i="2"/>
  <c r="AF756" i="2" s="1"/>
  <c r="A757" i="2"/>
  <c r="B757" i="2"/>
  <c r="C757" i="2"/>
  <c r="D757" i="2"/>
  <c r="E757" i="2"/>
  <c r="F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B757" i="2"/>
  <c r="AC757" i="2"/>
  <c r="AD757" i="2"/>
  <c r="AF757" i="2" s="1"/>
  <c r="A758" i="2"/>
  <c r="B758" i="2"/>
  <c r="C758" i="2"/>
  <c r="D758" i="2"/>
  <c r="E758" i="2"/>
  <c r="F758" i="2"/>
  <c r="I758" i="2"/>
  <c r="G758" i="2" s="1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AB758" i="2"/>
  <c r="AC758" i="2"/>
  <c r="AD758" i="2"/>
  <c r="AF758" i="2" s="1"/>
  <c r="A759" i="2"/>
  <c r="B759" i="2"/>
  <c r="C759" i="2"/>
  <c r="D759" i="2"/>
  <c r="E759" i="2"/>
  <c r="F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Z759" i="2" s="1"/>
  <c r="Y759" i="2"/>
  <c r="AB759" i="2"/>
  <c r="AC759" i="2"/>
  <c r="AD759" i="2"/>
  <c r="AF759" i="2" s="1"/>
  <c r="A760" i="2"/>
  <c r="B760" i="2"/>
  <c r="C760" i="2"/>
  <c r="D760" i="2"/>
  <c r="E760" i="2"/>
  <c r="F760" i="2"/>
  <c r="G760" i="2"/>
  <c r="I760" i="2"/>
  <c r="H760" i="2" s="1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 s="1"/>
  <c r="AB760" i="2"/>
  <c r="AC760" i="2"/>
  <c r="AD760" i="2"/>
  <c r="AF760" i="2" s="1"/>
  <c r="A761" i="2"/>
  <c r="B761" i="2"/>
  <c r="C761" i="2"/>
  <c r="D761" i="2"/>
  <c r="E761" i="2"/>
  <c r="F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AB761" i="2"/>
  <c r="AC761" i="2"/>
  <c r="AD761" i="2"/>
  <c r="AF761" i="2" s="1"/>
  <c r="A762" i="2"/>
  <c r="B762" i="2"/>
  <c r="C762" i="2"/>
  <c r="D762" i="2"/>
  <c r="E762" i="2"/>
  <c r="F762" i="2"/>
  <c r="I762" i="2"/>
  <c r="G762" i="2" s="1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AB762" i="2"/>
  <c r="AC762" i="2"/>
  <c r="AD762" i="2"/>
  <c r="AF762" i="2" s="1"/>
  <c r="A763" i="2"/>
  <c r="B763" i="2"/>
  <c r="C763" i="2"/>
  <c r="D763" i="2"/>
  <c r="E763" i="2"/>
  <c r="F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Z763" i="2" s="1"/>
  <c r="X763" i="2"/>
  <c r="AB763" i="2"/>
  <c r="AC763" i="2"/>
  <c r="AD763" i="2"/>
  <c r="AF763" i="2" s="1"/>
  <c r="A764" i="2"/>
  <c r="B764" i="2"/>
  <c r="C764" i="2"/>
  <c r="D764" i="2"/>
  <c r="E764" i="2"/>
  <c r="F764" i="2"/>
  <c r="I764" i="2"/>
  <c r="H764" i="2" s="1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 s="1"/>
  <c r="AB764" i="2"/>
  <c r="AC764" i="2"/>
  <c r="AD764" i="2"/>
  <c r="AF764" i="2" s="1"/>
  <c r="A765" i="2"/>
  <c r="B765" i="2"/>
  <c r="C765" i="2"/>
  <c r="D765" i="2"/>
  <c r="E765" i="2"/>
  <c r="F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B765" i="2"/>
  <c r="AC765" i="2"/>
  <c r="AD765" i="2"/>
  <c r="AF765" i="2" s="1"/>
  <c r="A766" i="2"/>
  <c r="B766" i="2"/>
  <c r="C766" i="2"/>
  <c r="D766" i="2"/>
  <c r="E766" i="2"/>
  <c r="F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B766" i="2"/>
  <c r="AC766" i="2"/>
  <c r="AD766" i="2"/>
  <c r="AF766" i="2" s="1"/>
  <c r="A767" i="2"/>
  <c r="B767" i="2"/>
  <c r="C767" i="2"/>
  <c r="D767" i="2"/>
  <c r="E767" i="2"/>
  <c r="F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Z767" i="2" s="1"/>
  <c r="AB767" i="2"/>
  <c r="AC767" i="2"/>
  <c r="AD767" i="2"/>
  <c r="AF767" i="2" s="1"/>
  <c r="A768" i="2"/>
  <c r="B768" i="2"/>
  <c r="C768" i="2"/>
  <c r="D768" i="2"/>
  <c r="E768" i="2"/>
  <c r="F768" i="2"/>
  <c r="I768" i="2"/>
  <c r="H768" i="2" s="1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 s="1"/>
  <c r="AB768" i="2"/>
  <c r="AC768" i="2"/>
  <c r="AD768" i="2"/>
  <c r="AF768" i="2" s="1"/>
  <c r="A769" i="2"/>
  <c r="B769" i="2"/>
  <c r="C769" i="2"/>
  <c r="D769" i="2"/>
  <c r="E769" i="2"/>
  <c r="F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B769" i="2"/>
  <c r="AC769" i="2"/>
  <c r="AD769" i="2"/>
  <c r="AF769" i="2" s="1"/>
  <c r="A770" i="2"/>
  <c r="B770" i="2"/>
  <c r="C770" i="2"/>
  <c r="D770" i="2"/>
  <c r="E770" i="2"/>
  <c r="F770" i="2"/>
  <c r="I770" i="2"/>
  <c r="G770" i="2" s="1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B770" i="2"/>
  <c r="AC770" i="2"/>
  <c r="AD770" i="2"/>
  <c r="AF770" i="2" s="1"/>
  <c r="A771" i="2"/>
  <c r="B771" i="2"/>
  <c r="C771" i="2"/>
  <c r="D771" i="2"/>
  <c r="E771" i="2"/>
  <c r="F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Z771" i="2" s="1"/>
  <c r="AB771" i="2"/>
  <c r="AC771" i="2"/>
  <c r="AD771" i="2"/>
  <c r="AF771" i="2" s="1"/>
  <c r="A772" i="2"/>
  <c r="B772" i="2"/>
  <c r="C772" i="2"/>
  <c r="D772" i="2"/>
  <c r="E772" i="2"/>
  <c r="F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 s="1"/>
  <c r="AB772" i="2"/>
  <c r="AC772" i="2"/>
  <c r="AD772" i="2"/>
  <c r="AF772" i="2" s="1"/>
  <c r="A773" i="2"/>
  <c r="B773" i="2"/>
  <c r="C773" i="2"/>
  <c r="D773" i="2"/>
  <c r="E773" i="2"/>
  <c r="F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B773" i="2"/>
  <c r="AC773" i="2"/>
  <c r="AD773" i="2"/>
  <c r="AF773" i="2" s="1"/>
  <c r="A774" i="2"/>
  <c r="B774" i="2"/>
  <c r="C774" i="2"/>
  <c r="D774" i="2"/>
  <c r="E774" i="2"/>
  <c r="F774" i="2"/>
  <c r="I774" i="2"/>
  <c r="G774" i="2" s="1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AB774" i="2"/>
  <c r="AC774" i="2"/>
  <c r="AD774" i="2"/>
  <c r="AF774" i="2" s="1"/>
  <c r="A775" i="2"/>
  <c r="B775" i="2"/>
  <c r="C775" i="2"/>
  <c r="D775" i="2"/>
  <c r="E775" i="2"/>
  <c r="F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B775" i="2"/>
  <c r="AC775" i="2"/>
  <c r="AD775" i="2"/>
  <c r="AF775" i="2" s="1"/>
  <c r="A776" i="2"/>
  <c r="B776" i="2"/>
  <c r="C776" i="2"/>
  <c r="D776" i="2"/>
  <c r="E776" i="2"/>
  <c r="F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 s="1"/>
  <c r="AB776" i="2"/>
  <c r="AC776" i="2"/>
  <c r="AD776" i="2"/>
  <c r="AF776" i="2" s="1"/>
  <c r="A777" i="2"/>
  <c r="B777" i="2"/>
  <c r="C777" i="2"/>
  <c r="D777" i="2"/>
  <c r="E777" i="2"/>
  <c r="F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B777" i="2"/>
  <c r="AC777" i="2"/>
  <c r="AD777" i="2"/>
  <c r="AF777" i="2" s="1"/>
  <c r="A778" i="2"/>
  <c r="B778" i="2"/>
  <c r="C778" i="2"/>
  <c r="D778" i="2"/>
  <c r="E778" i="2"/>
  <c r="F778" i="2"/>
  <c r="I778" i="2"/>
  <c r="G778" i="2" s="1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AB778" i="2"/>
  <c r="AC778" i="2"/>
  <c r="AD778" i="2"/>
  <c r="AF778" i="2" s="1"/>
  <c r="A779" i="2"/>
  <c r="B779" i="2"/>
  <c r="C779" i="2"/>
  <c r="D779" i="2"/>
  <c r="E779" i="2"/>
  <c r="F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Z779" i="2" s="1"/>
  <c r="Y779" i="2"/>
  <c r="AB779" i="2"/>
  <c r="AC779" i="2"/>
  <c r="AD779" i="2"/>
  <c r="AF779" i="2" s="1"/>
  <c r="A780" i="2"/>
  <c r="B780" i="2"/>
  <c r="C780" i="2"/>
  <c r="D780" i="2"/>
  <c r="E780" i="2"/>
  <c r="F780" i="2"/>
  <c r="I780" i="2"/>
  <c r="H780" i="2" s="1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 s="1"/>
  <c r="AB780" i="2"/>
  <c r="AC780" i="2"/>
  <c r="AD780" i="2"/>
  <c r="AF780" i="2" s="1"/>
  <c r="A781" i="2"/>
  <c r="B781" i="2"/>
  <c r="C781" i="2"/>
  <c r="D781" i="2"/>
  <c r="E781" i="2"/>
  <c r="F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B781" i="2"/>
  <c r="AC781" i="2"/>
  <c r="AD781" i="2"/>
  <c r="AF781" i="2" s="1"/>
  <c r="A782" i="2"/>
  <c r="B782" i="2"/>
  <c r="C782" i="2"/>
  <c r="D782" i="2"/>
  <c r="E782" i="2"/>
  <c r="F782" i="2"/>
  <c r="I782" i="2"/>
  <c r="G782" i="2" s="1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AB782" i="2"/>
  <c r="AC782" i="2"/>
  <c r="AD782" i="2"/>
  <c r="AF782" i="2" s="1"/>
  <c r="A783" i="2"/>
  <c r="B783" i="2"/>
  <c r="C783" i="2"/>
  <c r="D783" i="2"/>
  <c r="E783" i="2"/>
  <c r="F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B783" i="2"/>
  <c r="AC783" i="2"/>
  <c r="AD783" i="2"/>
  <c r="AF783" i="2" s="1"/>
  <c r="A784" i="2"/>
  <c r="B784" i="2"/>
  <c r="C784" i="2"/>
  <c r="D784" i="2"/>
  <c r="E784" i="2"/>
  <c r="F784" i="2"/>
  <c r="I784" i="2"/>
  <c r="H784" i="2" s="1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AB784" i="2"/>
  <c r="AC784" i="2"/>
  <c r="AD784" i="2"/>
  <c r="AF784" i="2" s="1"/>
  <c r="A785" i="2"/>
  <c r="B785" i="2"/>
  <c r="C785" i="2"/>
  <c r="D785" i="2"/>
  <c r="E785" i="2"/>
  <c r="F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AB785" i="2"/>
  <c r="AC785" i="2"/>
  <c r="AD785" i="2"/>
  <c r="AF785" i="2" s="1"/>
  <c r="A786" i="2"/>
  <c r="B786" i="2"/>
  <c r="C786" i="2"/>
  <c r="D786" i="2"/>
  <c r="E786" i="2"/>
  <c r="F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B786" i="2"/>
  <c r="AC786" i="2"/>
  <c r="AD786" i="2"/>
  <c r="AF786" i="2" s="1"/>
  <c r="A787" i="2"/>
  <c r="B787" i="2"/>
  <c r="C787" i="2"/>
  <c r="D787" i="2"/>
  <c r="E787" i="2"/>
  <c r="F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Z787" i="2" s="1"/>
  <c r="AB787" i="2"/>
  <c r="AC787" i="2"/>
  <c r="AD787" i="2"/>
  <c r="AF787" i="2" s="1"/>
  <c r="A788" i="2"/>
  <c r="B788" i="2"/>
  <c r="C788" i="2"/>
  <c r="D788" i="2"/>
  <c r="E788" i="2"/>
  <c r="F788" i="2"/>
  <c r="I788" i="2"/>
  <c r="H788" i="2" s="1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AB788" i="2"/>
  <c r="AC788" i="2"/>
  <c r="AD788" i="2"/>
  <c r="AF788" i="2" s="1"/>
  <c r="A789" i="2"/>
  <c r="B789" i="2"/>
  <c r="C789" i="2"/>
  <c r="D789" i="2"/>
  <c r="E789" i="2"/>
  <c r="F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AB789" i="2"/>
  <c r="AC789" i="2"/>
  <c r="AD789" i="2"/>
  <c r="AF789" i="2" s="1"/>
  <c r="A790" i="2"/>
  <c r="B790" i="2"/>
  <c r="C790" i="2"/>
  <c r="D790" i="2"/>
  <c r="E790" i="2"/>
  <c r="F790" i="2"/>
  <c r="I790" i="2"/>
  <c r="G790" i="2" s="1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AB790" i="2"/>
  <c r="AC790" i="2"/>
  <c r="AD790" i="2"/>
  <c r="AF790" i="2" s="1"/>
  <c r="A791" i="2"/>
  <c r="B791" i="2"/>
  <c r="C791" i="2"/>
  <c r="D791" i="2"/>
  <c r="E791" i="2"/>
  <c r="F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Z791" i="2" s="1"/>
  <c r="AB791" i="2"/>
  <c r="AC791" i="2"/>
  <c r="AD791" i="2"/>
  <c r="AF791" i="2" s="1"/>
  <c r="A792" i="2"/>
  <c r="B792" i="2"/>
  <c r="C792" i="2"/>
  <c r="D792" i="2"/>
  <c r="E792" i="2"/>
  <c r="F792" i="2"/>
  <c r="I792" i="2"/>
  <c r="H792" i="2" s="1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 s="1"/>
  <c r="AB792" i="2"/>
  <c r="AC792" i="2"/>
  <c r="AD792" i="2"/>
  <c r="AF792" i="2" s="1"/>
  <c r="A793" i="2"/>
  <c r="B793" i="2"/>
  <c r="C793" i="2"/>
  <c r="D793" i="2"/>
  <c r="E793" i="2"/>
  <c r="F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B793" i="2"/>
  <c r="AC793" i="2"/>
  <c r="AD793" i="2"/>
  <c r="AF793" i="2" s="1"/>
  <c r="A794" i="2"/>
  <c r="B794" i="2"/>
  <c r="C794" i="2"/>
  <c r="D794" i="2"/>
  <c r="E794" i="2"/>
  <c r="F794" i="2"/>
  <c r="I794" i="2"/>
  <c r="G794" i="2" s="1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AB794" i="2"/>
  <c r="AC794" i="2"/>
  <c r="AD794" i="2"/>
  <c r="AF794" i="2" s="1"/>
  <c r="A795" i="2"/>
  <c r="B795" i="2"/>
  <c r="C795" i="2"/>
  <c r="D795" i="2"/>
  <c r="E795" i="2"/>
  <c r="F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B795" i="2"/>
  <c r="AC795" i="2"/>
  <c r="AD795" i="2"/>
  <c r="AF795" i="2" s="1"/>
  <c r="A796" i="2"/>
  <c r="B796" i="2"/>
  <c r="C796" i="2"/>
  <c r="D796" i="2"/>
  <c r="E796" i="2"/>
  <c r="F796" i="2"/>
  <c r="I796" i="2"/>
  <c r="H796" i="2" s="1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 s="1"/>
  <c r="AB796" i="2"/>
  <c r="AC796" i="2"/>
  <c r="AD796" i="2"/>
  <c r="AF796" i="2" s="1"/>
  <c r="A797" i="2"/>
  <c r="B797" i="2"/>
  <c r="C797" i="2"/>
  <c r="D797" i="2"/>
  <c r="E797" i="2"/>
  <c r="F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B797" i="2"/>
  <c r="AC797" i="2"/>
  <c r="AD797" i="2"/>
  <c r="AF797" i="2" s="1"/>
  <c r="A798" i="2"/>
  <c r="B798" i="2"/>
  <c r="C798" i="2"/>
  <c r="D798" i="2"/>
  <c r="E798" i="2"/>
  <c r="F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AB798" i="2"/>
  <c r="AC798" i="2"/>
  <c r="AD798" i="2"/>
  <c r="AF798" i="2" s="1"/>
  <c r="A799" i="2"/>
  <c r="B799" i="2"/>
  <c r="C799" i="2"/>
  <c r="D799" i="2"/>
  <c r="E799" i="2"/>
  <c r="F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Z799" i="2" s="1"/>
  <c r="AB799" i="2"/>
  <c r="AC799" i="2"/>
  <c r="AD799" i="2"/>
  <c r="AF799" i="2" s="1"/>
  <c r="A800" i="2"/>
  <c r="B800" i="2"/>
  <c r="C800" i="2"/>
  <c r="D800" i="2"/>
  <c r="E800" i="2"/>
  <c r="F800" i="2"/>
  <c r="I800" i="2"/>
  <c r="H800" i="2" s="1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 s="1"/>
  <c r="Z800" i="2"/>
  <c r="AB800" i="2"/>
  <c r="AC800" i="2"/>
  <c r="AD800" i="2"/>
  <c r="AF800" i="2" s="1"/>
  <c r="A801" i="2"/>
  <c r="B801" i="2"/>
  <c r="C801" i="2"/>
  <c r="D801" i="2"/>
  <c r="E801" i="2"/>
  <c r="F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AB801" i="2"/>
  <c r="AC801" i="2"/>
  <c r="AD801" i="2"/>
  <c r="AF801" i="2" s="1"/>
  <c r="A802" i="2"/>
  <c r="B802" i="2"/>
  <c r="C802" i="2"/>
  <c r="D802" i="2"/>
  <c r="E802" i="2"/>
  <c r="F802" i="2"/>
  <c r="H802" i="2"/>
  <c r="I802" i="2"/>
  <c r="G802" i="2" s="1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B802" i="2"/>
  <c r="AC802" i="2"/>
  <c r="AD802" i="2"/>
  <c r="AF802" i="2" s="1"/>
  <c r="A803" i="2"/>
  <c r="B803" i="2"/>
  <c r="C803" i="2"/>
  <c r="D803" i="2"/>
  <c r="E803" i="2"/>
  <c r="F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Z803" i="2" s="1"/>
  <c r="AB803" i="2"/>
  <c r="AC803" i="2"/>
  <c r="AD803" i="2"/>
  <c r="AF803" i="2" s="1"/>
  <c r="A804" i="2"/>
  <c r="B804" i="2"/>
  <c r="C804" i="2"/>
  <c r="D804" i="2"/>
  <c r="E804" i="2"/>
  <c r="F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 s="1"/>
  <c r="AB804" i="2"/>
  <c r="AC804" i="2"/>
  <c r="AD804" i="2"/>
  <c r="AF804" i="2" s="1"/>
  <c r="A805" i="2"/>
  <c r="B805" i="2"/>
  <c r="C805" i="2"/>
  <c r="D805" i="2"/>
  <c r="E805" i="2"/>
  <c r="F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AB805" i="2"/>
  <c r="AC805" i="2"/>
  <c r="AD805" i="2"/>
  <c r="AF805" i="2" s="1"/>
  <c r="A806" i="2"/>
  <c r="B806" i="2"/>
  <c r="C806" i="2"/>
  <c r="D806" i="2"/>
  <c r="E806" i="2"/>
  <c r="F806" i="2"/>
  <c r="I806" i="2"/>
  <c r="G806" i="2" s="1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B806" i="2"/>
  <c r="AC806" i="2"/>
  <c r="AD806" i="2"/>
  <c r="AF806" i="2" s="1"/>
  <c r="A807" i="2"/>
  <c r="B807" i="2"/>
  <c r="C807" i="2"/>
  <c r="D807" i="2"/>
  <c r="E807" i="2"/>
  <c r="F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Z807" i="2" s="1"/>
  <c r="Y807" i="2"/>
  <c r="AB807" i="2"/>
  <c r="AC807" i="2"/>
  <c r="AD807" i="2"/>
  <c r="AF807" i="2" s="1"/>
  <c r="A808" i="2"/>
  <c r="B808" i="2"/>
  <c r="C808" i="2"/>
  <c r="D808" i="2"/>
  <c r="E808" i="2"/>
  <c r="F808" i="2"/>
  <c r="G808" i="2"/>
  <c r="I808" i="2"/>
  <c r="H808" i="2" s="1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 s="1"/>
  <c r="AB808" i="2"/>
  <c r="AC808" i="2"/>
  <c r="AD808" i="2"/>
  <c r="AF808" i="2" s="1"/>
  <c r="A809" i="2"/>
  <c r="B809" i="2"/>
  <c r="C809" i="2"/>
  <c r="D809" i="2"/>
  <c r="E809" i="2"/>
  <c r="F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AB809" i="2"/>
  <c r="AC809" i="2"/>
  <c r="AD809" i="2"/>
  <c r="AF809" i="2" s="1"/>
  <c r="A810" i="2"/>
  <c r="B810" i="2"/>
  <c r="C810" i="2"/>
  <c r="D810" i="2"/>
  <c r="E810" i="2"/>
  <c r="F810" i="2"/>
  <c r="I810" i="2"/>
  <c r="G810" i="2" s="1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AB810" i="2"/>
  <c r="AC810" i="2"/>
  <c r="AD810" i="2"/>
  <c r="AF810" i="2" s="1"/>
  <c r="A811" i="2"/>
  <c r="B811" i="2"/>
  <c r="C811" i="2"/>
  <c r="D811" i="2"/>
  <c r="E811" i="2"/>
  <c r="F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Z811" i="2" s="1"/>
  <c r="X811" i="2"/>
  <c r="AB811" i="2"/>
  <c r="AC811" i="2"/>
  <c r="AD811" i="2"/>
  <c r="AF811" i="2" s="1"/>
  <c r="A812" i="2"/>
  <c r="B812" i="2"/>
  <c r="C812" i="2"/>
  <c r="D812" i="2"/>
  <c r="E812" i="2"/>
  <c r="F812" i="2"/>
  <c r="I812" i="2"/>
  <c r="H812" i="2" s="1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 s="1"/>
  <c r="AB812" i="2"/>
  <c r="AC812" i="2"/>
  <c r="AD812" i="2"/>
  <c r="AF812" i="2" s="1"/>
  <c r="A813" i="2"/>
  <c r="B813" i="2"/>
  <c r="C813" i="2"/>
  <c r="D813" i="2"/>
  <c r="E813" i="2"/>
  <c r="F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AB813" i="2"/>
  <c r="AC813" i="2"/>
  <c r="AD813" i="2"/>
  <c r="AF813" i="2" s="1"/>
  <c r="A814" i="2"/>
  <c r="B814" i="2"/>
  <c r="C814" i="2"/>
  <c r="D814" i="2"/>
  <c r="E814" i="2"/>
  <c r="F814" i="2"/>
  <c r="I814" i="2"/>
  <c r="G814" i="2" s="1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AB814" i="2"/>
  <c r="AC814" i="2"/>
  <c r="AD814" i="2"/>
  <c r="AF814" i="2" s="1"/>
  <c r="A815" i="2"/>
  <c r="B815" i="2"/>
  <c r="C815" i="2"/>
  <c r="D815" i="2"/>
  <c r="E815" i="2"/>
  <c r="F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AB815" i="2"/>
  <c r="AC815" i="2"/>
  <c r="AD815" i="2"/>
  <c r="AF815" i="2" s="1"/>
  <c r="A816" i="2"/>
  <c r="B816" i="2"/>
  <c r="C816" i="2"/>
  <c r="D816" i="2"/>
  <c r="E816" i="2"/>
  <c r="F816" i="2"/>
  <c r="I816" i="2"/>
  <c r="H816" i="2" s="1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 s="1"/>
  <c r="Z816" i="2"/>
  <c r="AB816" i="2"/>
  <c r="AC816" i="2"/>
  <c r="AD816" i="2"/>
  <c r="AF816" i="2" s="1"/>
  <c r="A817" i="2"/>
  <c r="B817" i="2"/>
  <c r="C817" i="2"/>
  <c r="D817" i="2"/>
  <c r="E817" i="2"/>
  <c r="F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AB817" i="2"/>
  <c r="AC817" i="2"/>
  <c r="AD817" i="2"/>
  <c r="AF817" i="2" s="1"/>
  <c r="A818" i="2"/>
  <c r="B818" i="2"/>
  <c r="C818" i="2"/>
  <c r="D818" i="2"/>
  <c r="E818" i="2"/>
  <c r="F818" i="2"/>
  <c r="H818" i="2"/>
  <c r="I818" i="2"/>
  <c r="G818" i="2" s="1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AB818" i="2"/>
  <c r="AC818" i="2"/>
  <c r="AD818" i="2"/>
  <c r="AF818" i="2" s="1"/>
  <c r="A819" i="2"/>
  <c r="B819" i="2"/>
  <c r="C819" i="2"/>
  <c r="D819" i="2"/>
  <c r="E819" i="2"/>
  <c r="F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Z819" i="2" s="1"/>
  <c r="AB819" i="2"/>
  <c r="AC819" i="2"/>
  <c r="AD819" i="2"/>
  <c r="AF819" i="2" s="1"/>
  <c r="A820" i="2"/>
  <c r="B820" i="2"/>
  <c r="C820" i="2"/>
  <c r="D820" i="2"/>
  <c r="E820" i="2"/>
  <c r="F820" i="2"/>
  <c r="I820" i="2"/>
  <c r="H820" i="2" s="1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AB820" i="2"/>
  <c r="AC820" i="2"/>
  <c r="AD820" i="2"/>
  <c r="AF820" i="2" s="1"/>
  <c r="A821" i="2"/>
  <c r="B821" i="2"/>
  <c r="C821" i="2"/>
  <c r="D821" i="2"/>
  <c r="E821" i="2"/>
  <c r="F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AB821" i="2"/>
  <c r="AC821" i="2"/>
  <c r="AD821" i="2"/>
  <c r="AF821" i="2" s="1"/>
  <c r="A822" i="2"/>
  <c r="B822" i="2"/>
  <c r="C822" i="2"/>
  <c r="D822" i="2"/>
  <c r="E822" i="2"/>
  <c r="F822" i="2"/>
  <c r="I822" i="2"/>
  <c r="G822" i="2" s="1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AB822" i="2"/>
  <c r="AC822" i="2"/>
  <c r="AD822" i="2"/>
  <c r="AF822" i="2" s="1"/>
  <c r="A823" i="2"/>
  <c r="B823" i="2"/>
  <c r="C823" i="2"/>
  <c r="D823" i="2"/>
  <c r="E823" i="2"/>
  <c r="F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Z823" i="2" s="1"/>
  <c r="Y823" i="2"/>
  <c r="AB823" i="2"/>
  <c r="AC823" i="2"/>
  <c r="AD823" i="2"/>
  <c r="AF823" i="2" s="1"/>
  <c r="A824" i="2"/>
  <c r="B824" i="2"/>
  <c r="C824" i="2"/>
  <c r="D824" i="2"/>
  <c r="E824" i="2"/>
  <c r="F824" i="2"/>
  <c r="G824" i="2"/>
  <c r="I824" i="2"/>
  <c r="H824" i="2" s="1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AB824" i="2"/>
  <c r="AC824" i="2"/>
  <c r="AD824" i="2"/>
  <c r="AF824" i="2" s="1"/>
  <c r="A825" i="2"/>
  <c r="B825" i="2"/>
  <c r="C825" i="2"/>
  <c r="D825" i="2"/>
  <c r="E825" i="2"/>
  <c r="F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AB825" i="2"/>
  <c r="AC825" i="2"/>
  <c r="AD825" i="2"/>
  <c r="AF825" i="2" s="1"/>
  <c r="A826" i="2"/>
  <c r="B826" i="2"/>
  <c r="C826" i="2"/>
  <c r="D826" i="2"/>
  <c r="E826" i="2"/>
  <c r="F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AB826" i="2"/>
  <c r="AC826" i="2"/>
  <c r="AD826" i="2"/>
  <c r="AF826" i="2" s="1"/>
  <c r="A827" i="2"/>
  <c r="B827" i="2"/>
  <c r="C827" i="2"/>
  <c r="D827" i="2"/>
  <c r="E827" i="2"/>
  <c r="F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Z827" i="2" s="1"/>
  <c r="X827" i="2"/>
  <c r="AB827" i="2"/>
  <c r="AC827" i="2"/>
  <c r="AD827" i="2"/>
  <c r="AF827" i="2" s="1"/>
  <c r="A828" i="2"/>
  <c r="B828" i="2"/>
  <c r="C828" i="2"/>
  <c r="D828" i="2"/>
  <c r="E828" i="2"/>
  <c r="F828" i="2"/>
  <c r="I828" i="2"/>
  <c r="H828" i="2" s="1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 s="1"/>
  <c r="AB828" i="2"/>
  <c r="AC828" i="2"/>
  <c r="AD828" i="2"/>
  <c r="AF828" i="2" s="1"/>
  <c r="A829" i="2"/>
  <c r="B829" i="2"/>
  <c r="C829" i="2"/>
  <c r="D829" i="2"/>
  <c r="E829" i="2"/>
  <c r="F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AB829" i="2"/>
  <c r="AC829" i="2"/>
  <c r="AD829" i="2"/>
  <c r="AF829" i="2" s="1"/>
  <c r="A830" i="2"/>
  <c r="B830" i="2"/>
  <c r="C830" i="2"/>
  <c r="D830" i="2"/>
  <c r="E830" i="2"/>
  <c r="F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AB830" i="2"/>
  <c r="AC830" i="2"/>
  <c r="AD830" i="2"/>
  <c r="AF830" i="2" s="1"/>
  <c r="A831" i="2"/>
  <c r="B831" i="2"/>
  <c r="C831" i="2"/>
  <c r="D831" i="2"/>
  <c r="E831" i="2"/>
  <c r="F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Z831" i="2" s="1"/>
  <c r="AB831" i="2"/>
  <c r="AC831" i="2"/>
  <c r="AD831" i="2"/>
  <c r="AF831" i="2" s="1"/>
  <c r="A832" i="2"/>
  <c r="B832" i="2"/>
  <c r="C832" i="2"/>
  <c r="D832" i="2"/>
  <c r="E832" i="2"/>
  <c r="F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AB832" i="2"/>
  <c r="AC832" i="2"/>
  <c r="AD832" i="2"/>
  <c r="AF832" i="2" s="1"/>
  <c r="A833" i="2"/>
  <c r="B833" i="2"/>
  <c r="C833" i="2"/>
  <c r="D833" i="2"/>
  <c r="E833" i="2"/>
  <c r="F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AB833" i="2"/>
  <c r="AC833" i="2"/>
  <c r="AD833" i="2"/>
  <c r="AF833" i="2" s="1"/>
  <c r="A834" i="2"/>
  <c r="B834" i="2"/>
  <c r="C834" i="2"/>
  <c r="D834" i="2"/>
  <c r="E834" i="2"/>
  <c r="F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B834" i="2"/>
  <c r="AC834" i="2"/>
  <c r="AD834" i="2"/>
  <c r="AF834" i="2" s="1"/>
  <c r="A835" i="2"/>
  <c r="B835" i="2"/>
  <c r="C835" i="2"/>
  <c r="D835" i="2"/>
  <c r="E835" i="2"/>
  <c r="F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B835" i="2"/>
  <c r="AC835" i="2"/>
  <c r="AD835" i="2"/>
  <c r="AF835" i="2" s="1"/>
  <c r="A836" i="2"/>
  <c r="B836" i="2"/>
  <c r="C836" i="2"/>
  <c r="D836" i="2"/>
  <c r="E836" i="2"/>
  <c r="F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 s="1"/>
  <c r="AB836" i="2"/>
  <c r="AC836" i="2"/>
  <c r="AD836" i="2"/>
  <c r="AF836" i="2" s="1"/>
  <c r="A837" i="2"/>
  <c r="B837" i="2"/>
  <c r="C837" i="2"/>
  <c r="D837" i="2"/>
  <c r="E837" i="2"/>
  <c r="F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AB837" i="2"/>
  <c r="AC837" i="2"/>
  <c r="AD837" i="2"/>
  <c r="AF837" i="2" s="1"/>
  <c r="A838" i="2"/>
  <c r="B838" i="2"/>
  <c r="C838" i="2"/>
  <c r="D838" i="2"/>
  <c r="E838" i="2"/>
  <c r="F838" i="2"/>
  <c r="I838" i="2"/>
  <c r="G838" i="2" s="1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B838" i="2"/>
  <c r="AC838" i="2"/>
  <c r="AD838" i="2"/>
  <c r="AF838" i="2" s="1"/>
  <c r="A839" i="2"/>
  <c r="B839" i="2"/>
  <c r="C839" i="2"/>
  <c r="D839" i="2"/>
  <c r="E839" i="2"/>
  <c r="F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Z839" i="2" s="1"/>
  <c r="AB839" i="2"/>
  <c r="AC839" i="2"/>
  <c r="AD839" i="2"/>
  <c r="AF839" i="2" s="1"/>
  <c r="A840" i="2"/>
  <c r="B840" i="2"/>
  <c r="C840" i="2"/>
  <c r="D840" i="2"/>
  <c r="E840" i="2"/>
  <c r="F840" i="2"/>
  <c r="I840" i="2"/>
  <c r="H840" i="2" s="1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AB840" i="2"/>
  <c r="AC840" i="2"/>
  <c r="AD840" i="2"/>
  <c r="AF840" i="2" s="1"/>
  <c r="A841" i="2"/>
  <c r="B841" i="2"/>
  <c r="C841" i="2"/>
  <c r="D841" i="2"/>
  <c r="E841" i="2"/>
  <c r="F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AB841" i="2"/>
  <c r="AC841" i="2"/>
  <c r="AD841" i="2"/>
  <c r="AF841" i="2" s="1"/>
  <c r="A842" i="2"/>
  <c r="B842" i="2"/>
  <c r="C842" i="2"/>
  <c r="D842" i="2"/>
  <c r="E842" i="2"/>
  <c r="F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 s="1"/>
  <c r="AB842" i="2"/>
  <c r="AC842" i="2"/>
  <c r="AD842" i="2"/>
  <c r="AF842" i="2" s="1"/>
  <c r="A843" i="2"/>
  <c r="B843" i="2"/>
  <c r="C843" i="2"/>
  <c r="D843" i="2"/>
  <c r="E843" i="2"/>
  <c r="F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Z843" i="2" s="1"/>
  <c r="AB843" i="2"/>
  <c r="AC843" i="2"/>
  <c r="AD843" i="2"/>
  <c r="AF843" i="2" s="1"/>
  <c r="A844" i="2"/>
  <c r="B844" i="2"/>
  <c r="C844" i="2"/>
  <c r="D844" i="2"/>
  <c r="E844" i="2"/>
  <c r="F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 s="1"/>
  <c r="Z844" i="2"/>
  <c r="AB844" i="2"/>
  <c r="AC844" i="2"/>
  <c r="AD844" i="2"/>
  <c r="AF844" i="2" s="1"/>
  <c r="A845" i="2"/>
  <c r="B845" i="2"/>
  <c r="C845" i="2"/>
  <c r="D845" i="2"/>
  <c r="E845" i="2"/>
  <c r="F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AB845" i="2"/>
  <c r="AC845" i="2"/>
  <c r="AD845" i="2"/>
  <c r="AF845" i="2" s="1"/>
  <c r="A846" i="2"/>
  <c r="B846" i="2"/>
  <c r="C846" i="2"/>
  <c r="D846" i="2"/>
  <c r="E846" i="2"/>
  <c r="F846" i="2"/>
  <c r="H846" i="2"/>
  <c r="I846" i="2"/>
  <c r="G846" i="2" s="1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 s="1"/>
  <c r="AB846" i="2"/>
  <c r="AC846" i="2"/>
  <c r="AD846" i="2"/>
  <c r="AF846" i="2" s="1"/>
  <c r="A847" i="2"/>
  <c r="B847" i="2"/>
  <c r="C847" i="2"/>
  <c r="D847" i="2"/>
  <c r="E847" i="2"/>
  <c r="F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Z847" i="2" s="1"/>
  <c r="Y847" i="2"/>
  <c r="AB847" i="2"/>
  <c r="AC847" i="2"/>
  <c r="AD847" i="2"/>
  <c r="AF847" i="2" s="1"/>
  <c r="A848" i="2"/>
  <c r="B848" i="2"/>
  <c r="C848" i="2"/>
  <c r="D848" i="2"/>
  <c r="E848" i="2"/>
  <c r="F848" i="2"/>
  <c r="G848" i="2"/>
  <c r="I848" i="2"/>
  <c r="H848" i="2" s="1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AB848" i="2"/>
  <c r="AC848" i="2"/>
  <c r="AD848" i="2"/>
  <c r="AF848" i="2" s="1"/>
  <c r="A849" i="2"/>
  <c r="B849" i="2"/>
  <c r="C849" i="2"/>
  <c r="D849" i="2"/>
  <c r="E849" i="2"/>
  <c r="F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AB849" i="2"/>
  <c r="AC849" i="2"/>
  <c r="AD849" i="2"/>
  <c r="AF849" i="2" s="1"/>
  <c r="A850" i="2"/>
  <c r="B850" i="2"/>
  <c r="C850" i="2"/>
  <c r="D850" i="2"/>
  <c r="E850" i="2"/>
  <c r="F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AB850" i="2"/>
  <c r="AC850" i="2"/>
  <c r="AD850" i="2"/>
  <c r="AF850" i="2" s="1"/>
  <c r="A851" i="2"/>
  <c r="B851" i="2"/>
  <c r="C851" i="2"/>
  <c r="D851" i="2"/>
  <c r="E851" i="2"/>
  <c r="F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AB851" i="2"/>
  <c r="AC851" i="2"/>
  <c r="AD851" i="2"/>
  <c r="AF851" i="2" s="1"/>
  <c r="A852" i="2"/>
  <c r="B852" i="2"/>
  <c r="C852" i="2"/>
  <c r="D852" i="2"/>
  <c r="E852" i="2"/>
  <c r="F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 s="1"/>
  <c r="AB852" i="2"/>
  <c r="AC852" i="2"/>
  <c r="AD852" i="2"/>
  <c r="AF852" i="2" s="1"/>
  <c r="A853" i="2"/>
  <c r="B853" i="2"/>
  <c r="C853" i="2"/>
  <c r="D853" i="2"/>
  <c r="E853" i="2"/>
  <c r="F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AB853" i="2"/>
  <c r="AC853" i="2"/>
  <c r="AD853" i="2"/>
  <c r="AF853" i="2" s="1"/>
  <c r="A854" i="2"/>
  <c r="B854" i="2"/>
  <c r="C854" i="2"/>
  <c r="D854" i="2"/>
  <c r="E854" i="2"/>
  <c r="F854" i="2"/>
  <c r="I854" i="2"/>
  <c r="G854" i="2" s="1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 s="1"/>
  <c r="AB854" i="2"/>
  <c r="AC854" i="2"/>
  <c r="AD854" i="2"/>
  <c r="AF854" i="2" s="1"/>
  <c r="A855" i="2"/>
  <c r="B855" i="2"/>
  <c r="C855" i="2"/>
  <c r="D855" i="2"/>
  <c r="E855" i="2"/>
  <c r="F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Z855" i="2" s="1"/>
  <c r="Y855" i="2"/>
  <c r="AB855" i="2"/>
  <c r="AC855" i="2"/>
  <c r="AD855" i="2"/>
  <c r="AF855" i="2" s="1"/>
  <c r="A856" i="2"/>
  <c r="B856" i="2"/>
  <c r="C856" i="2"/>
  <c r="D856" i="2"/>
  <c r="E856" i="2"/>
  <c r="F856" i="2"/>
  <c r="I856" i="2"/>
  <c r="H856" i="2" s="1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AB856" i="2"/>
  <c r="AC856" i="2"/>
  <c r="AD856" i="2"/>
  <c r="AF856" i="2" s="1"/>
  <c r="A857" i="2"/>
  <c r="B857" i="2"/>
  <c r="C857" i="2"/>
  <c r="D857" i="2"/>
  <c r="E857" i="2"/>
  <c r="F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AB857" i="2"/>
  <c r="AC857" i="2"/>
  <c r="AD857" i="2"/>
  <c r="AF857" i="2" s="1"/>
  <c r="A858" i="2"/>
  <c r="B858" i="2"/>
  <c r="C858" i="2"/>
  <c r="D858" i="2"/>
  <c r="E858" i="2"/>
  <c r="F858" i="2"/>
  <c r="I858" i="2"/>
  <c r="G858" i="2" s="1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 s="1"/>
  <c r="AB858" i="2"/>
  <c r="AC858" i="2"/>
  <c r="AD858" i="2"/>
  <c r="AF858" i="2" s="1"/>
  <c r="A859" i="2"/>
  <c r="B859" i="2"/>
  <c r="C859" i="2"/>
  <c r="D859" i="2"/>
  <c r="E859" i="2"/>
  <c r="F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 s="1"/>
  <c r="AB859" i="2"/>
  <c r="AC859" i="2"/>
  <c r="AD859" i="2"/>
  <c r="AF859" i="2" s="1"/>
  <c r="A860" i="2"/>
  <c r="B860" i="2"/>
  <c r="C860" i="2"/>
  <c r="D860" i="2"/>
  <c r="E860" i="2"/>
  <c r="F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 s="1"/>
  <c r="AB860" i="2"/>
  <c r="AC860" i="2"/>
  <c r="AD860" i="2"/>
  <c r="AF860" i="2" s="1"/>
  <c r="A861" i="2"/>
  <c r="B861" i="2"/>
  <c r="C861" i="2"/>
  <c r="D861" i="2"/>
  <c r="E861" i="2"/>
  <c r="F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B861" i="2"/>
  <c r="AC861" i="2"/>
  <c r="AD861" i="2"/>
  <c r="AF861" i="2" s="1"/>
  <c r="A862" i="2"/>
  <c r="B862" i="2"/>
  <c r="C862" i="2"/>
  <c r="D862" i="2"/>
  <c r="E862" i="2"/>
  <c r="F862" i="2"/>
  <c r="I862" i="2"/>
  <c r="G862" i="2" s="1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 s="1"/>
  <c r="AB862" i="2"/>
  <c r="AC862" i="2"/>
  <c r="AD862" i="2"/>
  <c r="AF862" i="2" s="1"/>
  <c r="A863" i="2"/>
  <c r="B863" i="2"/>
  <c r="C863" i="2"/>
  <c r="D863" i="2"/>
  <c r="E863" i="2"/>
  <c r="F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B863" i="2"/>
  <c r="AC863" i="2"/>
  <c r="AD863" i="2"/>
  <c r="AF863" i="2" s="1"/>
  <c r="A864" i="2"/>
  <c r="B864" i="2"/>
  <c r="C864" i="2"/>
  <c r="D864" i="2"/>
  <c r="E864" i="2"/>
  <c r="F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AB864" i="2"/>
  <c r="AC864" i="2"/>
  <c r="AD864" i="2"/>
  <c r="AF864" i="2" s="1"/>
  <c r="A865" i="2"/>
  <c r="B865" i="2"/>
  <c r="C865" i="2"/>
  <c r="D865" i="2"/>
  <c r="E865" i="2"/>
  <c r="F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AB865" i="2"/>
  <c r="AC865" i="2"/>
  <c r="AD865" i="2"/>
  <c r="AF865" i="2" s="1"/>
  <c r="A866" i="2"/>
  <c r="B866" i="2"/>
  <c r="C866" i="2"/>
  <c r="D866" i="2"/>
  <c r="E866" i="2"/>
  <c r="F866" i="2"/>
  <c r="I866" i="2"/>
  <c r="G866" i="2" s="1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 s="1"/>
  <c r="AB866" i="2"/>
  <c r="AC866" i="2"/>
  <c r="AD866" i="2"/>
  <c r="AF866" i="2" s="1"/>
  <c r="A867" i="2"/>
  <c r="B867" i="2"/>
  <c r="C867" i="2"/>
  <c r="D867" i="2"/>
  <c r="E867" i="2"/>
  <c r="F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B867" i="2"/>
  <c r="AC867" i="2"/>
  <c r="AD867" i="2"/>
  <c r="AF867" i="2" s="1"/>
  <c r="A868" i="2"/>
  <c r="B868" i="2"/>
  <c r="C868" i="2"/>
  <c r="D868" i="2"/>
  <c r="E868" i="2"/>
  <c r="F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AB868" i="2"/>
  <c r="AC868" i="2"/>
  <c r="AD868" i="2"/>
  <c r="AF868" i="2" s="1"/>
  <c r="A869" i="2"/>
  <c r="B869" i="2"/>
  <c r="C869" i="2"/>
  <c r="D869" i="2"/>
  <c r="E869" i="2"/>
  <c r="F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B869" i="2"/>
  <c r="AC869" i="2"/>
  <c r="AD869" i="2"/>
  <c r="AF869" i="2" s="1"/>
  <c r="A870" i="2"/>
  <c r="B870" i="2"/>
  <c r="C870" i="2"/>
  <c r="D870" i="2"/>
  <c r="E870" i="2"/>
  <c r="F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AB870" i="2"/>
  <c r="AC870" i="2"/>
  <c r="AD870" i="2"/>
  <c r="AF870" i="2" s="1"/>
  <c r="A871" i="2"/>
  <c r="B871" i="2"/>
  <c r="C871" i="2"/>
  <c r="D871" i="2"/>
  <c r="E871" i="2"/>
  <c r="F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AB871" i="2"/>
  <c r="AC871" i="2"/>
  <c r="AD871" i="2"/>
  <c r="AF871" i="2" s="1"/>
  <c r="A872" i="2"/>
  <c r="B872" i="2"/>
  <c r="C872" i="2"/>
  <c r="D872" i="2"/>
  <c r="E872" i="2"/>
  <c r="F872" i="2"/>
  <c r="G872" i="2"/>
  <c r="I872" i="2"/>
  <c r="H872" i="2" s="1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 s="1"/>
  <c r="Z872" i="2"/>
  <c r="AB872" i="2"/>
  <c r="AC872" i="2"/>
  <c r="AD872" i="2"/>
  <c r="AF872" i="2" s="1"/>
  <c r="A873" i="2"/>
  <c r="B873" i="2"/>
  <c r="C873" i="2"/>
  <c r="D873" i="2"/>
  <c r="E873" i="2"/>
  <c r="F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B873" i="2"/>
  <c r="AC873" i="2"/>
  <c r="AD873" i="2"/>
  <c r="AF873" i="2" s="1"/>
  <c r="A874" i="2"/>
  <c r="B874" i="2"/>
  <c r="C874" i="2"/>
  <c r="D874" i="2"/>
  <c r="E874" i="2"/>
  <c r="F874" i="2"/>
  <c r="I874" i="2"/>
  <c r="G874" i="2" s="1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 s="1"/>
  <c r="AB874" i="2"/>
  <c r="AC874" i="2"/>
  <c r="AD874" i="2"/>
  <c r="AF874" i="2" s="1"/>
  <c r="A875" i="2"/>
  <c r="B875" i="2"/>
  <c r="C875" i="2"/>
  <c r="D875" i="2"/>
  <c r="E875" i="2"/>
  <c r="F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AB875" i="2"/>
  <c r="AC875" i="2"/>
  <c r="AD875" i="2"/>
  <c r="AF875" i="2" s="1"/>
  <c r="A876" i="2"/>
  <c r="B876" i="2"/>
  <c r="C876" i="2"/>
  <c r="D876" i="2"/>
  <c r="E876" i="2"/>
  <c r="F876" i="2"/>
  <c r="I876" i="2"/>
  <c r="H876" i="2" s="1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 s="1"/>
  <c r="AB876" i="2"/>
  <c r="AC876" i="2"/>
  <c r="AD876" i="2"/>
  <c r="AF876" i="2" s="1"/>
  <c r="A877" i="2"/>
  <c r="B877" i="2"/>
  <c r="C877" i="2"/>
  <c r="D877" i="2"/>
  <c r="E877" i="2"/>
  <c r="F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B877" i="2"/>
  <c r="AC877" i="2"/>
  <c r="AD877" i="2"/>
  <c r="AF877" i="2" s="1"/>
  <c r="A878" i="2"/>
  <c r="B878" i="2"/>
  <c r="C878" i="2"/>
  <c r="D878" i="2"/>
  <c r="E878" i="2"/>
  <c r="F878" i="2"/>
  <c r="H878" i="2"/>
  <c r="I878" i="2"/>
  <c r="G878" i="2" s="1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AB878" i="2"/>
  <c r="AC878" i="2"/>
  <c r="AD878" i="2"/>
  <c r="AF878" i="2" s="1"/>
  <c r="A879" i="2"/>
  <c r="B879" i="2"/>
  <c r="C879" i="2"/>
  <c r="D879" i="2"/>
  <c r="E879" i="2"/>
  <c r="F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AB879" i="2"/>
  <c r="AC879" i="2"/>
  <c r="AD879" i="2"/>
  <c r="AF879" i="2" s="1"/>
  <c r="A880" i="2"/>
  <c r="B880" i="2"/>
  <c r="C880" i="2"/>
  <c r="D880" i="2"/>
  <c r="E880" i="2"/>
  <c r="F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AB880" i="2"/>
  <c r="AC880" i="2"/>
  <c r="AD880" i="2"/>
  <c r="AF880" i="2" s="1"/>
  <c r="A881" i="2"/>
  <c r="B881" i="2"/>
  <c r="C881" i="2"/>
  <c r="D881" i="2"/>
  <c r="E881" i="2"/>
  <c r="F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B881" i="2"/>
  <c r="AC881" i="2"/>
  <c r="AD881" i="2"/>
  <c r="AF881" i="2" s="1"/>
  <c r="A882" i="2"/>
  <c r="B882" i="2"/>
  <c r="C882" i="2"/>
  <c r="D882" i="2"/>
  <c r="E882" i="2"/>
  <c r="F882" i="2"/>
  <c r="I882" i="2"/>
  <c r="G882" i="2" s="1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B882" i="2"/>
  <c r="AC882" i="2"/>
  <c r="AD882" i="2"/>
  <c r="AF882" i="2" s="1"/>
  <c r="A883" i="2"/>
  <c r="B883" i="2"/>
  <c r="C883" i="2"/>
  <c r="D883" i="2"/>
  <c r="E883" i="2"/>
  <c r="F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Z883" i="2" s="1"/>
  <c r="AB883" i="2"/>
  <c r="AC883" i="2"/>
  <c r="AD883" i="2"/>
  <c r="AF883" i="2" s="1"/>
  <c r="A884" i="2"/>
  <c r="B884" i="2"/>
  <c r="C884" i="2"/>
  <c r="D884" i="2"/>
  <c r="E884" i="2"/>
  <c r="F884" i="2"/>
  <c r="I884" i="2"/>
  <c r="H884" i="2" s="1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B884" i="2"/>
  <c r="AC884" i="2"/>
  <c r="AD884" i="2"/>
  <c r="AF884" i="2" s="1"/>
  <c r="A885" i="2"/>
  <c r="B885" i="2"/>
  <c r="C885" i="2"/>
  <c r="D885" i="2"/>
  <c r="E885" i="2"/>
  <c r="F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B885" i="2"/>
  <c r="AC885" i="2"/>
  <c r="AD885" i="2"/>
  <c r="AF885" i="2" s="1"/>
  <c r="A886" i="2"/>
  <c r="B886" i="2"/>
  <c r="C886" i="2"/>
  <c r="D886" i="2"/>
  <c r="E886" i="2"/>
  <c r="F886" i="2"/>
  <c r="H886" i="2"/>
  <c r="I886" i="2"/>
  <c r="G886" i="2" s="1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AB886" i="2"/>
  <c r="AC886" i="2"/>
  <c r="AD886" i="2"/>
  <c r="AF886" i="2" s="1"/>
  <c r="A887" i="2"/>
  <c r="B887" i="2"/>
  <c r="C887" i="2"/>
  <c r="D887" i="2"/>
  <c r="E887" i="2"/>
  <c r="F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B887" i="2"/>
  <c r="AC887" i="2"/>
  <c r="AD887" i="2"/>
  <c r="AF887" i="2" s="1"/>
  <c r="A888" i="2"/>
  <c r="B888" i="2"/>
  <c r="C888" i="2"/>
  <c r="D888" i="2"/>
  <c r="E888" i="2"/>
  <c r="F888" i="2"/>
  <c r="I888" i="2"/>
  <c r="H888" i="2" s="1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 s="1"/>
  <c r="AB888" i="2"/>
  <c r="AC888" i="2"/>
  <c r="AD888" i="2"/>
  <c r="AF888" i="2" s="1"/>
  <c r="A889" i="2"/>
  <c r="B889" i="2"/>
  <c r="C889" i="2"/>
  <c r="D889" i="2"/>
  <c r="E889" i="2"/>
  <c r="F889" i="2"/>
  <c r="H889" i="2"/>
  <c r="I889" i="2"/>
  <c r="G889" i="2" s="1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B889" i="2"/>
  <c r="AC889" i="2"/>
  <c r="AD889" i="2"/>
  <c r="AF889" i="2" s="1"/>
  <c r="A890" i="2"/>
  <c r="B890" i="2"/>
  <c r="C890" i="2"/>
  <c r="D890" i="2"/>
  <c r="E890" i="2"/>
  <c r="F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 s="1"/>
  <c r="AB890" i="2"/>
  <c r="AC890" i="2"/>
  <c r="AD890" i="2"/>
  <c r="AF890" i="2" s="1"/>
  <c r="A891" i="2"/>
  <c r="B891" i="2"/>
  <c r="C891" i="2"/>
  <c r="D891" i="2"/>
  <c r="E891" i="2"/>
  <c r="F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AB891" i="2"/>
  <c r="AC891" i="2"/>
  <c r="AD891" i="2"/>
  <c r="AF891" i="2" s="1"/>
  <c r="A892" i="2"/>
  <c r="B892" i="2"/>
  <c r="C892" i="2"/>
  <c r="D892" i="2"/>
  <c r="E892" i="2"/>
  <c r="F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 s="1"/>
  <c r="AB892" i="2"/>
  <c r="AC892" i="2"/>
  <c r="AD892" i="2"/>
  <c r="AF892" i="2" s="1"/>
  <c r="A893" i="2"/>
  <c r="B893" i="2"/>
  <c r="C893" i="2"/>
  <c r="D893" i="2"/>
  <c r="E893" i="2"/>
  <c r="F893" i="2"/>
  <c r="I893" i="2"/>
  <c r="G893" i="2" s="1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B893" i="2"/>
  <c r="AC893" i="2"/>
  <c r="AD893" i="2"/>
  <c r="AF893" i="2" s="1"/>
  <c r="A894" i="2"/>
  <c r="B894" i="2"/>
  <c r="C894" i="2"/>
  <c r="D894" i="2"/>
  <c r="E894" i="2"/>
  <c r="F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 s="1"/>
  <c r="AB894" i="2"/>
  <c r="AC894" i="2"/>
  <c r="AD894" i="2"/>
  <c r="AF894" i="2" s="1"/>
  <c r="A895" i="2"/>
  <c r="B895" i="2"/>
  <c r="C895" i="2"/>
  <c r="D895" i="2"/>
  <c r="E895" i="2"/>
  <c r="F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B895" i="2"/>
  <c r="AC895" i="2"/>
  <c r="AD895" i="2"/>
  <c r="AF895" i="2" s="1"/>
  <c r="A896" i="2"/>
  <c r="B896" i="2"/>
  <c r="C896" i="2"/>
  <c r="D896" i="2"/>
  <c r="E896" i="2"/>
  <c r="F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B896" i="2"/>
  <c r="AC896" i="2"/>
  <c r="AD896" i="2"/>
  <c r="AF896" i="2" s="1"/>
  <c r="A897" i="2"/>
  <c r="B897" i="2"/>
  <c r="C897" i="2"/>
  <c r="D897" i="2"/>
  <c r="E897" i="2"/>
  <c r="F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AB897" i="2"/>
  <c r="AC897" i="2"/>
  <c r="AD897" i="2"/>
  <c r="AF897" i="2" s="1"/>
  <c r="A898" i="2"/>
  <c r="B898" i="2"/>
  <c r="C898" i="2"/>
  <c r="D898" i="2"/>
  <c r="E898" i="2"/>
  <c r="F898" i="2"/>
  <c r="I898" i="2"/>
  <c r="G898" i="2" s="1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B898" i="2"/>
  <c r="AC898" i="2"/>
  <c r="AD898" i="2"/>
  <c r="AF898" i="2" s="1"/>
  <c r="A899" i="2"/>
  <c r="B899" i="2"/>
  <c r="C899" i="2"/>
  <c r="D899" i="2"/>
  <c r="E899" i="2"/>
  <c r="F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Z899" i="2" s="1"/>
  <c r="AB899" i="2"/>
  <c r="AC899" i="2"/>
  <c r="AD899" i="2"/>
  <c r="AF899" i="2" s="1"/>
  <c r="A900" i="2"/>
  <c r="B900" i="2"/>
  <c r="C900" i="2"/>
  <c r="D900" i="2"/>
  <c r="E900" i="2"/>
  <c r="F900" i="2"/>
  <c r="I900" i="2"/>
  <c r="H900" i="2" s="1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AB900" i="2"/>
  <c r="AC900" i="2"/>
  <c r="AD900" i="2"/>
  <c r="AF900" i="2" s="1"/>
  <c r="A901" i="2"/>
  <c r="B901" i="2"/>
  <c r="C901" i="2"/>
  <c r="D901" i="2"/>
  <c r="E901" i="2"/>
  <c r="F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B901" i="2"/>
  <c r="AC901" i="2"/>
  <c r="AD901" i="2"/>
  <c r="AF901" i="2" s="1"/>
  <c r="A902" i="2"/>
  <c r="B902" i="2"/>
  <c r="C902" i="2"/>
  <c r="D902" i="2"/>
  <c r="E902" i="2"/>
  <c r="F902" i="2"/>
  <c r="I902" i="2"/>
  <c r="G902" i="2" s="1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 s="1"/>
  <c r="AB902" i="2"/>
  <c r="AC902" i="2"/>
  <c r="AD902" i="2"/>
  <c r="AF902" i="2" s="1"/>
  <c r="A903" i="2"/>
  <c r="B903" i="2"/>
  <c r="C903" i="2"/>
  <c r="D903" i="2"/>
  <c r="E903" i="2"/>
  <c r="F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B903" i="2"/>
  <c r="AC903" i="2"/>
  <c r="AD903" i="2"/>
  <c r="AF903" i="2" s="1"/>
  <c r="A904" i="2"/>
  <c r="B904" i="2"/>
  <c r="C904" i="2"/>
  <c r="D904" i="2"/>
  <c r="E904" i="2"/>
  <c r="F904" i="2"/>
  <c r="I904" i="2"/>
  <c r="H904" i="2" s="1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 s="1"/>
  <c r="AB904" i="2"/>
  <c r="AC904" i="2"/>
  <c r="AD904" i="2"/>
  <c r="AF904" i="2" s="1"/>
  <c r="A905" i="2"/>
  <c r="B905" i="2"/>
  <c r="C905" i="2"/>
  <c r="D905" i="2"/>
  <c r="E905" i="2"/>
  <c r="F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B905" i="2"/>
  <c r="AC905" i="2"/>
  <c r="AD905" i="2"/>
  <c r="AF905" i="2" s="1"/>
  <c r="A906" i="2"/>
  <c r="B906" i="2"/>
  <c r="C906" i="2"/>
  <c r="D906" i="2"/>
  <c r="E906" i="2"/>
  <c r="F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 s="1"/>
  <c r="AB906" i="2"/>
  <c r="AC906" i="2"/>
  <c r="AD906" i="2"/>
  <c r="AF906" i="2" s="1"/>
  <c r="A907" i="2"/>
  <c r="B907" i="2"/>
  <c r="C907" i="2"/>
  <c r="D907" i="2"/>
  <c r="E907" i="2"/>
  <c r="F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B907" i="2"/>
  <c r="AC907" i="2"/>
  <c r="AD907" i="2"/>
  <c r="AF907" i="2" s="1"/>
  <c r="A908" i="2"/>
  <c r="B908" i="2"/>
  <c r="C908" i="2"/>
  <c r="D908" i="2"/>
  <c r="E908" i="2"/>
  <c r="F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 s="1"/>
  <c r="AB908" i="2"/>
  <c r="AC908" i="2"/>
  <c r="AD908" i="2"/>
  <c r="AF908" i="2" s="1"/>
  <c r="A909" i="2"/>
  <c r="B909" i="2"/>
  <c r="C909" i="2"/>
  <c r="D909" i="2"/>
  <c r="E909" i="2"/>
  <c r="F909" i="2"/>
  <c r="I909" i="2"/>
  <c r="G909" i="2" s="1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B909" i="2"/>
  <c r="AC909" i="2"/>
  <c r="AD909" i="2"/>
  <c r="AF909" i="2" s="1"/>
  <c r="A910" i="2"/>
  <c r="B910" i="2"/>
  <c r="C910" i="2"/>
  <c r="D910" i="2"/>
  <c r="E910" i="2"/>
  <c r="F910" i="2"/>
  <c r="H910" i="2"/>
  <c r="I910" i="2"/>
  <c r="G910" i="2" s="1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AB910" i="2"/>
  <c r="AC910" i="2"/>
  <c r="AD910" i="2"/>
  <c r="AF910" i="2" s="1"/>
  <c r="A911" i="2"/>
  <c r="B911" i="2"/>
  <c r="C911" i="2"/>
  <c r="D911" i="2"/>
  <c r="E911" i="2"/>
  <c r="F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B911" i="2"/>
  <c r="AC911" i="2"/>
  <c r="AD911" i="2"/>
  <c r="AF911" i="2" s="1"/>
  <c r="A912" i="2"/>
  <c r="B912" i="2"/>
  <c r="C912" i="2"/>
  <c r="D912" i="2"/>
  <c r="E912" i="2"/>
  <c r="F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B912" i="2"/>
  <c r="AC912" i="2"/>
  <c r="AD912" i="2"/>
  <c r="AF912" i="2" s="1"/>
  <c r="A913" i="2"/>
  <c r="B913" i="2"/>
  <c r="C913" i="2"/>
  <c r="D913" i="2"/>
  <c r="E913" i="2"/>
  <c r="F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B913" i="2"/>
  <c r="AC913" i="2"/>
  <c r="AD913" i="2"/>
  <c r="AF913" i="2" s="1"/>
  <c r="A914" i="2"/>
  <c r="B914" i="2"/>
  <c r="C914" i="2"/>
  <c r="D914" i="2"/>
  <c r="E914" i="2"/>
  <c r="F914" i="2"/>
  <c r="I914" i="2"/>
  <c r="G914" i="2" s="1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B914" i="2"/>
  <c r="AC914" i="2"/>
  <c r="AD914" i="2"/>
  <c r="AF914" i="2" s="1"/>
  <c r="A915" i="2"/>
  <c r="B915" i="2"/>
  <c r="C915" i="2"/>
  <c r="D915" i="2"/>
  <c r="E915" i="2"/>
  <c r="F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Z915" i="2" s="1"/>
  <c r="AB915" i="2"/>
  <c r="AC915" i="2"/>
  <c r="AD915" i="2"/>
  <c r="AF915" i="2" s="1"/>
  <c r="A916" i="2"/>
  <c r="B916" i="2"/>
  <c r="C916" i="2"/>
  <c r="D916" i="2"/>
  <c r="E916" i="2"/>
  <c r="F916" i="2"/>
  <c r="I916" i="2"/>
  <c r="H916" i="2" s="1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B916" i="2"/>
  <c r="AC916" i="2"/>
  <c r="AD916" i="2"/>
  <c r="AF916" i="2" s="1"/>
  <c r="A917" i="2"/>
  <c r="B917" i="2"/>
  <c r="C917" i="2"/>
  <c r="D917" i="2"/>
  <c r="E917" i="2"/>
  <c r="F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B917" i="2"/>
  <c r="AC917" i="2"/>
  <c r="AD917" i="2"/>
  <c r="AF917" i="2" s="1"/>
  <c r="A918" i="2"/>
  <c r="B918" i="2"/>
  <c r="C918" i="2"/>
  <c r="D918" i="2"/>
  <c r="E918" i="2"/>
  <c r="F918" i="2"/>
  <c r="H918" i="2"/>
  <c r="I918" i="2"/>
  <c r="G918" i="2" s="1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AB918" i="2"/>
  <c r="AC918" i="2"/>
  <c r="AD918" i="2"/>
  <c r="AF918" i="2" s="1"/>
  <c r="A919" i="2"/>
  <c r="B919" i="2"/>
  <c r="C919" i="2"/>
  <c r="D919" i="2"/>
  <c r="E919" i="2"/>
  <c r="F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B919" i="2"/>
  <c r="AC919" i="2"/>
  <c r="AD919" i="2"/>
  <c r="AF919" i="2" s="1"/>
  <c r="A920" i="2"/>
  <c r="B920" i="2"/>
  <c r="C920" i="2"/>
  <c r="D920" i="2"/>
  <c r="E920" i="2"/>
  <c r="F920" i="2"/>
  <c r="I920" i="2"/>
  <c r="H920" i="2" s="1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 s="1"/>
  <c r="AB920" i="2"/>
  <c r="AC920" i="2"/>
  <c r="AD920" i="2"/>
  <c r="AF920" i="2" s="1"/>
  <c r="A921" i="2"/>
  <c r="B921" i="2"/>
  <c r="C921" i="2"/>
  <c r="D921" i="2"/>
  <c r="E921" i="2"/>
  <c r="F921" i="2"/>
  <c r="H921" i="2"/>
  <c r="I921" i="2"/>
  <c r="G921" i="2" s="1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B921" i="2"/>
  <c r="AC921" i="2"/>
  <c r="AD921" i="2"/>
  <c r="AF921" i="2" s="1"/>
  <c r="A922" i="2"/>
  <c r="B922" i="2"/>
  <c r="C922" i="2"/>
  <c r="D922" i="2"/>
  <c r="E922" i="2"/>
  <c r="F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 s="1"/>
  <c r="AB922" i="2"/>
  <c r="AC922" i="2"/>
  <c r="AD922" i="2"/>
  <c r="AF922" i="2" s="1"/>
  <c r="A923" i="2"/>
  <c r="B923" i="2"/>
  <c r="C923" i="2"/>
  <c r="D923" i="2"/>
  <c r="E923" i="2"/>
  <c r="F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B923" i="2"/>
  <c r="AC923" i="2"/>
  <c r="AD923" i="2"/>
  <c r="AF923" i="2" s="1"/>
  <c r="A924" i="2"/>
  <c r="B924" i="2"/>
  <c r="C924" i="2"/>
  <c r="D924" i="2"/>
  <c r="E924" i="2"/>
  <c r="F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 s="1"/>
  <c r="AB924" i="2"/>
  <c r="AC924" i="2"/>
  <c r="AD924" i="2"/>
  <c r="AF924" i="2" s="1"/>
  <c r="A925" i="2"/>
  <c r="B925" i="2"/>
  <c r="C925" i="2"/>
  <c r="D925" i="2"/>
  <c r="E925" i="2"/>
  <c r="F925" i="2"/>
  <c r="I925" i="2"/>
  <c r="G925" i="2" s="1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B925" i="2"/>
  <c r="AC925" i="2"/>
  <c r="AD925" i="2"/>
  <c r="AF925" i="2" s="1"/>
  <c r="A926" i="2"/>
  <c r="B926" i="2"/>
  <c r="C926" i="2"/>
  <c r="D926" i="2"/>
  <c r="E926" i="2"/>
  <c r="F926" i="2"/>
  <c r="I926" i="2"/>
  <c r="G926" i="2" s="1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 s="1"/>
  <c r="AB926" i="2"/>
  <c r="AC926" i="2"/>
  <c r="AD926" i="2"/>
  <c r="AF926" i="2" s="1"/>
  <c r="A927" i="2"/>
  <c r="B927" i="2"/>
  <c r="C927" i="2"/>
  <c r="D927" i="2"/>
  <c r="E927" i="2"/>
  <c r="F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B927" i="2"/>
  <c r="AC927" i="2"/>
  <c r="AD927" i="2"/>
  <c r="AF927" i="2" s="1"/>
  <c r="A928" i="2"/>
  <c r="B928" i="2"/>
  <c r="C928" i="2"/>
  <c r="D928" i="2"/>
  <c r="E928" i="2"/>
  <c r="F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AB928" i="2"/>
  <c r="AC928" i="2"/>
  <c r="AD928" i="2"/>
  <c r="AF928" i="2" s="1"/>
  <c r="A929" i="2"/>
  <c r="B929" i="2"/>
  <c r="C929" i="2"/>
  <c r="D929" i="2"/>
  <c r="E929" i="2"/>
  <c r="F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B929" i="2"/>
  <c r="AC929" i="2"/>
  <c r="AD929" i="2"/>
  <c r="AF929" i="2" s="1"/>
  <c r="A930" i="2"/>
  <c r="B930" i="2"/>
  <c r="C930" i="2"/>
  <c r="D930" i="2"/>
  <c r="E930" i="2"/>
  <c r="F930" i="2"/>
  <c r="I930" i="2"/>
  <c r="G930" i="2" s="1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B930" i="2"/>
  <c r="AC930" i="2"/>
  <c r="AD930" i="2"/>
  <c r="AF930" i="2" s="1"/>
  <c r="A931" i="2"/>
  <c r="B931" i="2"/>
  <c r="C931" i="2"/>
  <c r="D931" i="2"/>
  <c r="E931" i="2"/>
  <c r="F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Z931" i="2" s="1"/>
  <c r="AB931" i="2"/>
  <c r="AC931" i="2"/>
  <c r="AD931" i="2"/>
  <c r="AF931" i="2" s="1"/>
  <c r="A932" i="2"/>
  <c r="B932" i="2"/>
  <c r="C932" i="2"/>
  <c r="D932" i="2"/>
  <c r="E932" i="2"/>
  <c r="F932" i="2"/>
  <c r="I932" i="2"/>
  <c r="H932" i="2" s="1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B932" i="2"/>
  <c r="AC932" i="2"/>
  <c r="AD932" i="2"/>
  <c r="AF932" i="2" s="1"/>
  <c r="A933" i="2"/>
  <c r="B933" i="2"/>
  <c r="C933" i="2"/>
  <c r="D933" i="2"/>
  <c r="E933" i="2"/>
  <c r="F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B933" i="2"/>
  <c r="AC933" i="2"/>
  <c r="AD933" i="2"/>
  <c r="AF933" i="2" s="1"/>
  <c r="A934" i="2"/>
  <c r="B934" i="2"/>
  <c r="C934" i="2"/>
  <c r="D934" i="2"/>
  <c r="E934" i="2"/>
  <c r="F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 s="1"/>
  <c r="AB934" i="2"/>
  <c r="AC934" i="2"/>
  <c r="AD934" i="2"/>
  <c r="AF934" i="2" s="1"/>
  <c r="A935" i="2"/>
  <c r="B935" i="2"/>
  <c r="C935" i="2"/>
  <c r="D935" i="2"/>
  <c r="E935" i="2"/>
  <c r="F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B935" i="2"/>
  <c r="AC935" i="2"/>
  <c r="AD935" i="2"/>
  <c r="AF935" i="2" s="1"/>
  <c r="A936" i="2"/>
  <c r="B936" i="2"/>
  <c r="C936" i="2"/>
  <c r="D936" i="2"/>
  <c r="E936" i="2"/>
  <c r="F936" i="2"/>
  <c r="I936" i="2"/>
  <c r="H936" i="2" s="1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B936" i="2"/>
  <c r="AC936" i="2"/>
  <c r="AD936" i="2"/>
  <c r="AF936" i="2" s="1"/>
  <c r="A937" i="2"/>
  <c r="B937" i="2"/>
  <c r="C937" i="2"/>
  <c r="D937" i="2"/>
  <c r="E937" i="2"/>
  <c r="F937" i="2"/>
  <c r="I937" i="2"/>
  <c r="G937" i="2" s="1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B937" i="2"/>
  <c r="AC937" i="2"/>
  <c r="AD937" i="2"/>
  <c r="AF937" i="2" s="1"/>
  <c r="A938" i="2"/>
  <c r="B938" i="2"/>
  <c r="C938" i="2"/>
  <c r="D938" i="2"/>
  <c r="E938" i="2"/>
  <c r="F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B938" i="2"/>
  <c r="AC938" i="2"/>
  <c r="AD938" i="2"/>
  <c r="AF938" i="2" s="1"/>
  <c r="A939" i="2"/>
  <c r="B939" i="2"/>
  <c r="C939" i="2"/>
  <c r="D939" i="2"/>
  <c r="E939" i="2"/>
  <c r="F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B939" i="2"/>
  <c r="AC939" i="2"/>
  <c r="AD939" i="2"/>
  <c r="AF939" i="2" s="1"/>
  <c r="A940" i="2"/>
  <c r="B940" i="2"/>
  <c r="C940" i="2"/>
  <c r="D940" i="2"/>
  <c r="E940" i="2"/>
  <c r="F940" i="2"/>
  <c r="I940" i="2"/>
  <c r="H940" i="2" s="1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B940" i="2"/>
  <c r="AC940" i="2"/>
  <c r="AD940" i="2"/>
  <c r="AF940" i="2" s="1"/>
  <c r="A941" i="2"/>
  <c r="B941" i="2"/>
  <c r="C941" i="2"/>
  <c r="D941" i="2"/>
  <c r="E941" i="2"/>
  <c r="F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B941" i="2"/>
  <c r="AC941" i="2"/>
  <c r="AD941" i="2"/>
  <c r="AF941" i="2" s="1"/>
  <c r="A942" i="2"/>
  <c r="B942" i="2"/>
  <c r="C942" i="2"/>
  <c r="D942" i="2"/>
  <c r="E942" i="2"/>
  <c r="F942" i="2"/>
  <c r="I942" i="2"/>
  <c r="G942" i="2" s="1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Z942" i="2" s="1"/>
  <c r="AB942" i="2"/>
  <c r="AC942" i="2"/>
  <c r="AD942" i="2"/>
  <c r="AF942" i="2" s="1"/>
  <c r="A943" i="2"/>
  <c r="B943" i="2"/>
  <c r="C943" i="2"/>
  <c r="D943" i="2"/>
  <c r="E943" i="2"/>
  <c r="F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B943" i="2"/>
  <c r="AC943" i="2"/>
  <c r="AD943" i="2"/>
  <c r="AF943" i="2" s="1"/>
  <c r="A944" i="2"/>
  <c r="B944" i="2"/>
  <c r="C944" i="2"/>
  <c r="D944" i="2"/>
  <c r="E944" i="2"/>
  <c r="F944" i="2"/>
  <c r="I944" i="2"/>
  <c r="H944" i="2" s="1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B944" i="2"/>
  <c r="AC944" i="2"/>
  <c r="AD944" i="2"/>
  <c r="AF944" i="2" s="1"/>
  <c r="A945" i="2"/>
  <c r="B945" i="2"/>
  <c r="C945" i="2"/>
  <c r="D945" i="2"/>
  <c r="E945" i="2"/>
  <c r="F945" i="2"/>
  <c r="I945" i="2"/>
  <c r="G945" i="2" s="1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AB945" i="2"/>
  <c r="AC945" i="2"/>
  <c r="AD945" i="2"/>
  <c r="AF945" i="2" s="1"/>
  <c r="A946" i="2"/>
  <c r="B946" i="2"/>
  <c r="C946" i="2"/>
  <c r="D946" i="2"/>
  <c r="E946" i="2"/>
  <c r="F946" i="2"/>
  <c r="I946" i="2"/>
  <c r="G946" i="2" s="1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B946" i="2"/>
  <c r="AC946" i="2"/>
  <c r="AD946" i="2"/>
  <c r="AF946" i="2" s="1"/>
  <c r="A947" i="2"/>
  <c r="B947" i="2"/>
  <c r="C947" i="2"/>
  <c r="D947" i="2"/>
  <c r="E947" i="2"/>
  <c r="F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B947" i="2"/>
  <c r="AC947" i="2"/>
  <c r="AD947" i="2"/>
  <c r="AF947" i="2" s="1"/>
  <c r="A948" i="2"/>
  <c r="B948" i="2"/>
  <c r="C948" i="2"/>
  <c r="D948" i="2"/>
  <c r="E948" i="2"/>
  <c r="F948" i="2"/>
  <c r="I948" i="2"/>
  <c r="H948" i="2" s="1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AB948" i="2"/>
  <c r="AC948" i="2"/>
  <c r="AD948" i="2"/>
  <c r="AF948" i="2" s="1"/>
  <c r="A949" i="2"/>
  <c r="B949" i="2"/>
  <c r="C949" i="2"/>
  <c r="D949" i="2"/>
  <c r="E949" i="2"/>
  <c r="F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 s="1"/>
  <c r="AB949" i="2"/>
  <c r="AC949" i="2"/>
  <c r="AD949" i="2"/>
  <c r="AF949" i="2" s="1"/>
  <c r="A950" i="2"/>
  <c r="B950" i="2"/>
  <c r="C950" i="2"/>
  <c r="D950" i="2"/>
  <c r="E950" i="2"/>
  <c r="F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B950" i="2"/>
  <c r="AC950" i="2"/>
  <c r="AD950" i="2"/>
  <c r="AF950" i="2" s="1"/>
  <c r="A951" i="2"/>
  <c r="B951" i="2"/>
  <c r="C951" i="2"/>
  <c r="D951" i="2"/>
  <c r="E951" i="2"/>
  <c r="F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B951" i="2"/>
  <c r="AC951" i="2"/>
  <c r="AD951" i="2"/>
  <c r="AF951" i="2" s="1"/>
  <c r="A952" i="2"/>
  <c r="B952" i="2"/>
  <c r="C952" i="2"/>
  <c r="D952" i="2"/>
  <c r="E952" i="2"/>
  <c r="F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Z952" i="2" s="1"/>
  <c r="AB952" i="2"/>
  <c r="AC952" i="2"/>
  <c r="AD952" i="2"/>
  <c r="AF952" i="2" s="1"/>
  <c r="A953" i="2"/>
  <c r="B953" i="2"/>
  <c r="C953" i="2"/>
  <c r="D953" i="2"/>
  <c r="E953" i="2"/>
  <c r="F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 s="1"/>
  <c r="AB953" i="2"/>
  <c r="AC953" i="2"/>
  <c r="AD953" i="2"/>
  <c r="AF953" i="2" s="1"/>
  <c r="A954" i="2"/>
  <c r="B954" i="2"/>
  <c r="C954" i="2"/>
  <c r="D954" i="2"/>
  <c r="E954" i="2"/>
  <c r="F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B954" i="2"/>
  <c r="AC954" i="2"/>
  <c r="AD954" i="2"/>
  <c r="AF954" i="2" s="1"/>
  <c r="A955" i="2"/>
  <c r="B955" i="2"/>
  <c r="C955" i="2"/>
  <c r="D955" i="2"/>
  <c r="E955" i="2"/>
  <c r="F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Z955" i="2" s="1"/>
  <c r="AB955" i="2"/>
  <c r="AC955" i="2"/>
  <c r="AD955" i="2"/>
  <c r="AF955" i="2" s="1"/>
  <c r="A956" i="2"/>
  <c r="B956" i="2"/>
  <c r="C956" i="2"/>
  <c r="D956" i="2"/>
  <c r="E956" i="2"/>
  <c r="F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Z956" i="2" s="1"/>
  <c r="AB956" i="2"/>
  <c r="AC956" i="2"/>
  <c r="AD956" i="2"/>
  <c r="AF956" i="2" s="1"/>
  <c r="A957" i="2"/>
  <c r="B957" i="2"/>
  <c r="C957" i="2"/>
  <c r="D957" i="2"/>
  <c r="E957" i="2"/>
  <c r="F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 s="1"/>
  <c r="AB957" i="2"/>
  <c r="AC957" i="2"/>
  <c r="AD957" i="2"/>
  <c r="AF957" i="2" s="1"/>
  <c r="A958" i="2"/>
  <c r="B958" i="2"/>
  <c r="C958" i="2"/>
  <c r="D958" i="2"/>
  <c r="E958" i="2"/>
  <c r="F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Z958" i="2" s="1"/>
  <c r="Y958" i="2"/>
  <c r="AB958" i="2"/>
  <c r="AC958" i="2"/>
  <c r="AD958" i="2"/>
  <c r="AF958" i="2"/>
  <c r="A959" i="2"/>
  <c r="B959" i="2"/>
  <c r="C959" i="2"/>
  <c r="D959" i="2"/>
  <c r="E959" i="2"/>
  <c r="F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B959" i="2"/>
  <c r="AC959" i="2"/>
  <c r="AD959" i="2"/>
  <c r="AF959" i="2" s="1"/>
  <c r="A960" i="2"/>
  <c r="B960" i="2"/>
  <c r="C960" i="2"/>
  <c r="D960" i="2"/>
  <c r="E960" i="2"/>
  <c r="F960" i="2"/>
  <c r="I960" i="2"/>
  <c r="H960" i="2" s="1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Z960" i="2"/>
  <c r="AB960" i="2"/>
  <c r="AC960" i="2"/>
  <c r="AD960" i="2"/>
  <c r="AF960" i="2" s="1"/>
  <c r="A961" i="2"/>
  <c r="B961" i="2"/>
  <c r="C961" i="2"/>
  <c r="D961" i="2"/>
  <c r="E961" i="2"/>
  <c r="F961" i="2"/>
  <c r="I961" i="2"/>
  <c r="H961" i="2" s="1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 s="1"/>
  <c r="AB961" i="2"/>
  <c r="AC961" i="2"/>
  <c r="AD961" i="2"/>
  <c r="AF961" i="2" s="1"/>
  <c r="A962" i="2"/>
  <c r="B962" i="2"/>
  <c r="C962" i="2"/>
  <c r="D962" i="2"/>
  <c r="E962" i="2"/>
  <c r="F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Z962" i="2" s="1"/>
  <c r="AB962" i="2"/>
  <c r="AC962" i="2"/>
  <c r="AD962" i="2"/>
  <c r="AF962" i="2" s="1"/>
  <c r="A963" i="2"/>
  <c r="B963" i="2"/>
  <c r="C963" i="2"/>
  <c r="D963" i="2"/>
  <c r="E963" i="2"/>
  <c r="F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B963" i="2"/>
  <c r="AC963" i="2"/>
  <c r="AD963" i="2"/>
  <c r="AF963" i="2" s="1"/>
  <c r="A964" i="2"/>
  <c r="B964" i="2"/>
  <c r="C964" i="2"/>
  <c r="D964" i="2"/>
  <c r="E964" i="2"/>
  <c r="F964" i="2"/>
  <c r="I964" i="2"/>
  <c r="H964" i="2" s="1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Z964" i="2" s="1"/>
  <c r="AB964" i="2"/>
  <c r="AC964" i="2"/>
  <c r="AD964" i="2"/>
  <c r="AF964" i="2" s="1"/>
  <c r="A965" i="2"/>
  <c r="B965" i="2"/>
  <c r="C965" i="2"/>
  <c r="D965" i="2"/>
  <c r="E965" i="2"/>
  <c r="F965" i="2"/>
  <c r="I965" i="2"/>
  <c r="G965" i="2" s="1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 s="1"/>
  <c r="AB965" i="2"/>
  <c r="AC965" i="2"/>
  <c r="AD965" i="2"/>
  <c r="AF965" i="2" s="1"/>
  <c r="A966" i="2"/>
  <c r="B966" i="2"/>
  <c r="C966" i="2"/>
  <c r="D966" i="2"/>
  <c r="E966" i="2"/>
  <c r="F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AB966" i="2"/>
  <c r="AC966" i="2"/>
  <c r="AD966" i="2"/>
  <c r="AF966" i="2" s="1"/>
  <c r="A967" i="2"/>
  <c r="B967" i="2"/>
  <c r="C967" i="2"/>
  <c r="D967" i="2"/>
  <c r="E967" i="2"/>
  <c r="F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B967" i="2"/>
  <c r="AC967" i="2"/>
  <c r="AD967" i="2"/>
  <c r="AF967" i="2" s="1"/>
  <c r="A968" i="2"/>
  <c r="B968" i="2"/>
  <c r="C968" i="2"/>
  <c r="D968" i="2"/>
  <c r="E968" i="2"/>
  <c r="F968" i="2"/>
  <c r="I968" i="2"/>
  <c r="H968" i="2" s="1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Z968" i="2" s="1"/>
  <c r="AB968" i="2"/>
  <c r="AC968" i="2"/>
  <c r="AD968" i="2"/>
  <c r="AF968" i="2" s="1"/>
  <c r="A969" i="2"/>
  <c r="B969" i="2"/>
  <c r="C969" i="2"/>
  <c r="D969" i="2"/>
  <c r="E969" i="2"/>
  <c r="F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 s="1"/>
  <c r="AB969" i="2"/>
  <c r="AC969" i="2"/>
  <c r="AD969" i="2"/>
  <c r="AF969" i="2" s="1"/>
  <c r="A970" i="2"/>
  <c r="B970" i="2"/>
  <c r="C970" i="2"/>
  <c r="D970" i="2"/>
  <c r="E970" i="2"/>
  <c r="F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Z970" i="2" s="1"/>
  <c r="AB970" i="2"/>
  <c r="AC970" i="2"/>
  <c r="AD970" i="2"/>
  <c r="AF970" i="2" s="1"/>
  <c r="A971" i="2"/>
  <c r="B971" i="2"/>
  <c r="C971" i="2"/>
  <c r="D971" i="2"/>
  <c r="E971" i="2"/>
  <c r="F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Z971" i="2" s="1"/>
  <c r="AB971" i="2"/>
  <c r="AC971" i="2"/>
  <c r="AD971" i="2"/>
  <c r="AF971" i="2" s="1"/>
  <c r="A972" i="2"/>
  <c r="B972" i="2"/>
  <c r="C972" i="2"/>
  <c r="D972" i="2"/>
  <c r="E972" i="2"/>
  <c r="F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Z972" i="2" s="1"/>
  <c r="AB972" i="2"/>
  <c r="AC972" i="2"/>
  <c r="AD972" i="2"/>
  <c r="AF972" i="2" s="1"/>
  <c r="A973" i="2"/>
  <c r="B973" i="2"/>
  <c r="C973" i="2"/>
  <c r="D973" i="2"/>
  <c r="E973" i="2"/>
  <c r="F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 s="1"/>
  <c r="AB973" i="2"/>
  <c r="AC973" i="2"/>
  <c r="AD973" i="2"/>
  <c r="AF973" i="2" s="1"/>
  <c r="A974" i="2"/>
  <c r="B974" i="2"/>
  <c r="C974" i="2"/>
  <c r="D974" i="2"/>
  <c r="E974" i="2"/>
  <c r="F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B974" i="2"/>
  <c r="AC974" i="2"/>
  <c r="AD974" i="2"/>
  <c r="AF974" i="2" s="1"/>
  <c r="A975" i="2"/>
  <c r="B975" i="2"/>
  <c r="C975" i="2"/>
  <c r="D975" i="2"/>
  <c r="E975" i="2"/>
  <c r="F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Y975" i="2" s="1"/>
  <c r="X975" i="2"/>
  <c r="Z975" i="2"/>
  <c r="AB975" i="2"/>
  <c r="AC975" i="2"/>
  <c r="AD975" i="2"/>
  <c r="AF975" i="2" s="1"/>
  <c r="A976" i="2"/>
  <c r="B976" i="2"/>
  <c r="C976" i="2"/>
  <c r="D976" i="2"/>
  <c r="E976" i="2"/>
  <c r="F976" i="2"/>
  <c r="I976" i="2"/>
  <c r="H976" i="2" s="1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Z976" i="2" s="1"/>
  <c r="AB976" i="2"/>
  <c r="AC976" i="2"/>
  <c r="AD976" i="2"/>
  <c r="AF976" i="2" s="1"/>
  <c r="A977" i="2"/>
  <c r="B977" i="2"/>
  <c r="C977" i="2"/>
  <c r="D977" i="2"/>
  <c r="E977" i="2"/>
  <c r="F977" i="2"/>
  <c r="I977" i="2"/>
  <c r="H977" i="2" s="1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 s="1"/>
  <c r="AB977" i="2"/>
  <c r="AC977" i="2"/>
  <c r="AD977" i="2"/>
  <c r="AF977" i="2" s="1"/>
  <c r="A978" i="2"/>
  <c r="B978" i="2"/>
  <c r="C978" i="2"/>
  <c r="D978" i="2"/>
  <c r="E978" i="2"/>
  <c r="F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B978" i="2"/>
  <c r="AC978" i="2"/>
  <c r="AD978" i="2"/>
  <c r="AF978" i="2" s="1"/>
  <c r="A979" i="2"/>
  <c r="B979" i="2"/>
  <c r="C979" i="2"/>
  <c r="D979" i="2"/>
  <c r="E979" i="2"/>
  <c r="F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B979" i="2"/>
  <c r="AC979" i="2"/>
  <c r="AD979" i="2"/>
  <c r="AF979" i="2" s="1"/>
  <c r="A980" i="2"/>
  <c r="B980" i="2"/>
  <c r="C980" i="2"/>
  <c r="D980" i="2"/>
  <c r="E980" i="2"/>
  <c r="F980" i="2"/>
  <c r="I980" i="2"/>
  <c r="H980" i="2" s="1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Z980" i="2" s="1"/>
  <c r="AB980" i="2"/>
  <c r="AC980" i="2"/>
  <c r="AD980" i="2"/>
  <c r="AF980" i="2" s="1"/>
  <c r="A981" i="2"/>
  <c r="B981" i="2"/>
  <c r="C981" i="2"/>
  <c r="D981" i="2"/>
  <c r="E981" i="2"/>
  <c r="F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 s="1"/>
  <c r="AB981" i="2"/>
  <c r="AC981" i="2"/>
  <c r="AD981" i="2"/>
  <c r="AF981" i="2" s="1"/>
  <c r="A982" i="2"/>
  <c r="B982" i="2"/>
  <c r="C982" i="2"/>
  <c r="D982" i="2"/>
  <c r="E982" i="2"/>
  <c r="F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B982" i="2"/>
  <c r="AC982" i="2"/>
  <c r="AD982" i="2"/>
  <c r="AF982" i="2" s="1"/>
  <c r="A983" i="2"/>
  <c r="B983" i="2"/>
  <c r="C983" i="2"/>
  <c r="D983" i="2"/>
  <c r="E983" i="2"/>
  <c r="F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Y983" i="2" s="1"/>
  <c r="X983" i="2"/>
  <c r="AB983" i="2"/>
  <c r="AC983" i="2"/>
  <c r="AD983" i="2"/>
  <c r="AF983" i="2" s="1"/>
  <c r="A984" i="2"/>
  <c r="B984" i="2"/>
  <c r="C984" i="2"/>
  <c r="D984" i="2"/>
  <c r="E984" i="2"/>
  <c r="F984" i="2"/>
  <c r="I984" i="2"/>
  <c r="H984" i="2" s="1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Z984" i="2" s="1"/>
  <c r="AB984" i="2"/>
  <c r="AC984" i="2"/>
  <c r="AD984" i="2"/>
  <c r="AF984" i="2" s="1"/>
  <c r="A985" i="2"/>
  <c r="B985" i="2"/>
  <c r="C985" i="2"/>
  <c r="D985" i="2"/>
  <c r="E985" i="2"/>
  <c r="F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 s="1"/>
  <c r="AB985" i="2"/>
  <c r="AC985" i="2"/>
  <c r="AD985" i="2"/>
  <c r="AF985" i="2" s="1"/>
  <c r="A986" i="2"/>
  <c r="B986" i="2"/>
  <c r="C986" i="2"/>
  <c r="D986" i="2"/>
  <c r="E986" i="2"/>
  <c r="F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Z986" i="2" s="1"/>
  <c r="AB986" i="2"/>
  <c r="AC986" i="2"/>
  <c r="AD986" i="2"/>
  <c r="AF986" i="2" s="1"/>
  <c r="A987" i="2"/>
  <c r="B987" i="2"/>
  <c r="C987" i="2"/>
  <c r="D987" i="2"/>
  <c r="E987" i="2"/>
  <c r="F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Z987" i="2" s="1"/>
  <c r="Y987" i="2"/>
  <c r="AB987" i="2"/>
  <c r="AC987" i="2"/>
  <c r="AD987" i="2"/>
  <c r="AF987" i="2" s="1"/>
  <c r="A988" i="2"/>
  <c r="B988" i="2"/>
  <c r="C988" i="2"/>
  <c r="D988" i="2"/>
  <c r="E988" i="2"/>
  <c r="F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Z988" i="2" s="1"/>
  <c r="AB988" i="2"/>
  <c r="AC988" i="2"/>
  <c r="AD988" i="2"/>
  <c r="AF988" i="2" s="1"/>
  <c r="A989" i="2"/>
  <c r="B989" i="2"/>
  <c r="C989" i="2"/>
  <c r="D989" i="2"/>
  <c r="E989" i="2"/>
  <c r="F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 s="1"/>
  <c r="AB989" i="2"/>
  <c r="AC989" i="2"/>
  <c r="AD989" i="2"/>
  <c r="AF989" i="2" s="1"/>
  <c r="A990" i="2"/>
  <c r="B990" i="2"/>
  <c r="C990" i="2"/>
  <c r="D990" i="2"/>
  <c r="E990" i="2"/>
  <c r="F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AB990" i="2"/>
  <c r="AC990" i="2"/>
  <c r="AD990" i="2"/>
  <c r="AF990" i="2" s="1"/>
  <c r="A991" i="2"/>
  <c r="B991" i="2"/>
  <c r="C991" i="2"/>
  <c r="D991" i="2"/>
  <c r="E991" i="2"/>
  <c r="F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B991" i="2"/>
  <c r="AC991" i="2"/>
  <c r="AD991" i="2"/>
  <c r="AF991" i="2" s="1"/>
  <c r="A992" i="2"/>
  <c r="B992" i="2"/>
  <c r="C992" i="2"/>
  <c r="D992" i="2"/>
  <c r="E992" i="2"/>
  <c r="F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B992" i="2"/>
  <c r="AC992" i="2"/>
  <c r="AD992" i="2"/>
  <c r="AF992" i="2"/>
  <c r="A993" i="2"/>
  <c r="B993" i="2"/>
  <c r="C993" i="2"/>
  <c r="D993" i="2"/>
  <c r="E993" i="2"/>
  <c r="F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AB993" i="2"/>
  <c r="AC993" i="2"/>
  <c r="AD993" i="2"/>
  <c r="AF993" i="2"/>
  <c r="A994" i="2"/>
  <c r="B994" i="2"/>
  <c r="C994" i="2"/>
  <c r="D994" i="2"/>
  <c r="E994" i="2"/>
  <c r="F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B994" i="2"/>
  <c r="AC994" i="2"/>
  <c r="AD994" i="2"/>
  <c r="AF994" i="2" s="1"/>
  <c r="A995" i="2"/>
  <c r="B995" i="2"/>
  <c r="C995" i="2"/>
  <c r="D995" i="2"/>
  <c r="E995" i="2"/>
  <c r="F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 s="1"/>
  <c r="AB995" i="2"/>
  <c r="AC995" i="2"/>
  <c r="AD995" i="2"/>
  <c r="AF995" i="2" s="1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AB996" i="2"/>
  <c r="AC996" i="2"/>
  <c r="AD996" i="2"/>
  <c r="AF996" i="2" s="1"/>
  <c r="A997" i="2"/>
  <c r="B997" i="2"/>
  <c r="C997" i="2"/>
  <c r="D997" i="2"/>
  <c r="E997" i="2"/>
  <c r="F997" i="2"/>
  <c r="I997" i="2"/>
  <c r="H997" i="2" s="1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 s="1"/>
  <c r="AB997" i="2"/>
  <c r="AC997" i="2"/>
  <c r="AD997" i="2"/>
  <c r="AF997" i="2" s="1"/>
  <c r="A998" i="2"/>
  <c r="B998" i="2"/>
  <c r="C998" i="2"/>
  <c r="D998" i="2"/>
  <c r="E998" i="2"/>
  <c r="F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Y998" i="2" s="1"/>
  <c r="X998" i="2"/>
  <c r="AB998" i="2"/>
  <c r="AC998" i="2"/>
  <c r="AD998" i="2"/>
  <c r="AF998" i="2" s="1"/>
  <c r="A999" i="2"/>
  <c r="B999" i="2"/>
  <c r="C999" i="2"/>
  <c r="D999" i="2"/>
  <c r="E999" i="2"/>
  <c r="F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 s="1"/>
  <c r="AB999" i="2"/>
  <c r="AC999" i="2"/>
  <c r="AD999" i="2"/>
  <c r="AF999" i="2" s="1"/>
  <c r="A1000" i="2"/>
  <c r="B1000" i="2"/>
  <c r="C1000" i="2"/>
  <c r="D1000" i="2"/>
  <c r="E1000" i="2"/>
  <c r="F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B1000" i="2"/>
  <c r="AC1000" i="2"/>
  <c r="AD1000" i="2"/>
  <c r="AF1000" i="2" s="1"/>
  <c r="A1001" i="2"/>
  <c r="B1001" i="2"/>
  <c r="C1001" i="2"/>
  <c r="D1001" i="2"/>
  <c r="E1001" i="2"/>
  <c r="F1001" i="2"/>
  <c r="I1001" i="2"/>
  <c r="G1001" i="2" s="1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 s="1"/>
  <c r="AB1001" i="2"/>
  <c r="AC1001" i="2"/>
  <c r="AD1001" i="2"/>
  <c r="AF1001" i="2" s="1"/>
  <c r="A1002" i="2"/>
  <c r="B1002" i="2"/>
  <c r="C1002" i="2"/>
  <c r="D1002" i="2"/>
  <c r="E1002" i="2"/>
  <c r="F1002" i="2"/>
  <c r="I1002" i="2"/>
  <c r="G1002" i="2" s="1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B1002" i="2"/>
  <c r="AC1002" i="2"/>
  <c r="AD1002" i="2"/>
  <c r="AF1002" i="2" s="1"/>
  <c r="A1003" i="2"/>
  <c r="B1003" i="2"/>
  <c r="C1003" i="2"/>
  <c r="D1003" i="2"/>
  <c r="E1003" i="2"/>
  <c r="F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 s="1"/>
  <c r="AB1003" i="2"/>
  <c r="AC1003" i="2"/>
  <c r="AD1003" i="2"/>
  <c r="AF1003" i="2" s="1"/>
  <c r="A1004" i="2"/>
  <c r="B1004" i="2"/>
  <c r="C1004" i="2"/>
  <c r="D1004" i="2"/>
  <c r="E1004" i="2"/>
  <c r="F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B1004" i="2"/>
  <c r="AC1004" i="2"/>
  <c r="AD1004" i="2"/>
  <c r="AF1004" i="2" s="1"/>
  <c r="A1005" i="2"/>
  <c r="B1005" i="2"/>
  <c r="C1005" i="2"/>
  <c r="D1005" i="2"/>
  <c r="E1005" i="2"/>
  <c r="F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 s="1"/>
  <c r="AB1005" i="2"/>
  <c r="AC1005" i="2"/>
  <c r="AD1005" i="2"/>
  <c r="AF1005" i="2" s="1"/>
  <c r="A1006" i="2"/>
  <c r="B1006" i="2"/>
  <c r="C1006" i="2"/>
  <c r="D1006" i="2"/>
  <c r="E1006" i="2"/>
  <c r="F1006" i="2"/>
  <c r="I1006" i="2"/>
  <c r="G1006" i="2" s="1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B1006" i="2"/>
  <c r="AC1006" i="2"/>
  <c r="AD1006" i="2"/>
  <c r="AF1006" i="2" s="1"/>
  <c r="A1007" i="2"/>
  <c r="B1007" i="2"/>
  <c r="C1007" i="2"/>
  <c r="D1007" i="2"/>
  <c r="E1007" i="2"/>
  <c r="F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B1007" i="2"/>
  <c r="AC1007" i="2"/>
  <c r="AD1007" i="2"/>
  <c r="AF1007" i="2" s="1"/>
  <c r="A1008" i="2"/>
  <c r="B1008" i="2"/>
  <c r="C1008" i="2"/>
  <c r="D1008" i="2"/>
  <c r="E1008" i="2"/>
  <c r="F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B1008" i="2"/>
  <c r="AC1008" i="2"/>
  <c r="AD1008" i="2"/>
  <c r="AF1008" i="2" s="1"/>
  <c r="A1009" i="2"/>
  <c r="B1009" i="2"/>
  <c r="C1009" i="2"/>
  <c r="D1009" i="2"/>
  <c r="E1009" i="2"/>
  <c r="F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 s="1"/>
  <c r="AB1009" i="2"/>
  <c r="AC1009" i="2"/>
  <c r="AD1009" i="2"/>
  <c r="AF1009" i="2" s="1"/>
  <c r="A1010" i="2"/>
  <c r="B1010" i="2"/>
  <c r="C1010" i="2"/>
  <c r="D1010" i="2"/>
  <c r="E1010" i="2"/>
  <c r="F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Z1010" i="2" s="1"/>
  <c r="Y1010" i="2"/>
  <c r="AB1010" i="2"/>
  <c r="AC1010" i="2"/>
  <c r="AD1010" i="2"/>
  <c r="AF1010" i="2" s="1"/>
  <c r="A1011" i="2"/>
  <c r="B1011" i="2"/>
  <c r="C1011" i="2"/>
  <c r="D1011" i="2"/>
  <c r="E1011" i="2"/>
  <c r="F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B1011" i="2"/>
  <c r="AC1011" i="2"/>
  <c r="AD1011" i="2"/>
  <c r="AF1011" i="2" s="1"/>
  <c r="A1012" i="2"/>
  <c r="B1012" i="2"/>
  <c r="C1012" i="2"/>
  <c r="D1012" i="2"/>
  <c r="E1012" i="2"/>
  <c r="F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AB1012" i="2"/>
  <c r="AC1012" i="2"/>
  <c r="AD1012" i="2"/>
  <c r="AF1012" i="2" s="1"/>
  <c r="A1013" i="2"/>
  <c r="B1013" i="2"/>
  <c r="C1013" i="2"/>
  <c r="D1013" i="2"/>
  <c r="E1013" i="2"/>
  <c r="F1013" i="2"/>
  <c r="I1013" i="2"/>
  <c r="H1013" i="2" s="1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 s="1"/>
  <c r="AB1013" i="2"/>
  <c r="AC1013" i="2"/>
  <c r="AD1013" i="2"/>
  <c r="AF1013" i="2" s="1"/>
  <c r="A1014" i="2"/>
  <c r="B1014" i="2"/>
  <c r="C1014" i="2"/>
  <c r="D1014" i="2"/>
  <c r="E1014" i="2"/>
  <c r="F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AB1014" i="2"/>
  <c r="AC1014" i="2"/>
  <c r="AD1014" i="2"/>
  <c r="AF1014" i="2" s="1"/>
  <c r="A1015" i="2"/>
  <c r="B1015" i="2"/>
  <c r="C1015" i="2"/>
  <c r="D1015" i="2"/>
  <c r="E1015" i="2"/>
  <c r="F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 s="1"/>
  <c r="Z1015" i="2"/>
  <c r="AB1015" i="2"/>
  <c r="AC1015" i="2"/>
  <c r="AD1015" i="2"/>
  <c r="AF1015" i="2" s="1"/>
  <c r="A1016" i="2"/>
  <c r="B1016" i="2"/>
  <c r="C1016" i="2"/>
  <c r="D1016" i="2"/>
  <c r="E1016" i="2"/>
  <c r="F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AB1016" i="2"/>
  <c r="AC1016" i="2"/>
  <c r="AD1016" i="2"/>
  <c r="AF1016" i="2"/>
  <c r="A1017" i="2"/>
  <c r="B1017" i="2"/>
  <c r="C1017" i="2"/>
  <c r="D1017" i="2"/>
  <c r="E1017" i="2"/>
  <c r="F1017" i="2"/>
  <c r="I1017" i="2"/>
  <c r="G1017" i="2" s="1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 s="1"/>
  <c r="AB1017" i="2"/>
  <c r="AC1017" i="2"/>
  <c r="AD1017" i="2"/>
  <c r="AF1017" i="2" s="1"/>
  <c r="A1018" i="2"/>
  <c r="B1018" i="2"/>
  <c r="C1018" i="2"/>
  <c r="D1018" i="2"/>
  <c r="E1018" i="2"/>
  <c r="F1018" i="2"/>
  <c r="I1018" i="2"/>
  <c r="G1018" i="2" s="1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B1018" i="2"/>
  <c r="AC1018" i="2"/>
  <c r="AD1018" i="2"/>
  <c r="AF1018" i="2" s="1"/>
  <c r="A1019" i="2"/>
  <c r="B1019" i="2"/>
  <c r="C1019" i="2"/>
  <c r="D1019" i="2"/>
  <c r="E1019" i="2"/>
  <c r="F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B1019" i="2"/>
  <c r="AC1019" i="2"/>
  <c r="AD1019" i="2"/>
  <c r="AF1019" i="2" s="1"/>
  <c r="A1020" i="2"/>
  <c r="B1020" i="2"/>
  <c r="C1020" i="2"/>
  <c r="D1020" i="2"/>
  <c r="E1020" i="2"/>
  <c r="F1020" i="2"/>
  <c r="I1020" i="2"/>
  <c r="G1020" i="2" s="1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B1020" i="2"/>
  <c r="AC1020" i="2"/>
  <c r="AD1020" i="2"/>
  <c r="AF1020" i="2" s="1"/>
  <c r="A1021" i="2"/>
  <c r="B1021" i="2"/>
  <c r="C1021" i="2"/>
  <c r="D1021" i="2"/>
  <c r="E1021" i="2"/>
  <c r="F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AB1021" i="2"/>
  <c r="AC1021" i="2"/>
  <c r="AD1021" i="2"/>
  <c r="AF1021" i="2"/>
  <c r="A1022" i="2"/>
  <c r="B1022" i="2"/>
  <c r="C1022" i="2"/>
  <c r="D1022" i="2"/>
  <c r="E1022" i="2"/>
  <c r="F1022" i="2"/>
  <c r="I1022" i="2"/>
  <c r="G1022" i="2" s="1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B1022" i="2"/>
  <c r="AC1022" i="2"/>
  <c r="AD1022" i="2"/>
  <c r="AF1022" i="2" s="1"/>
  <c r="A1023" i="2"/>
  <c r="B1023" i="2"/>
  <c r="C1023" i="2"/>
  <c r="D1023" i="2"/>
  <c r="E1023" i="2"/>
  <c r="F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B1023" i="2"/>
  <c r="AC1023" i="2"/>
  <c r="AD1023" i="2"/>
  <c r="AF1023" i="2" s="1"/>
  <c r="A1024" i="2"/>
  <c r="B1024" i="2"/>
  <c r="C1024" i="2"/>
  <c r="D1024" i="2"/>
  <c r="E1024" i="2"/>
  <c r="F1024" i="2"/>
  <c r="I1024" i="2"/>
  <c r="H1024" i="2" s="1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AB1024" i="2"/>
  <c r="AC1024" i="2"/>
  <c r="AD1024" i="2"/>
  <c r="AF1024" i="2" s="1"/>
  <c r="A1025" i="2"/>
  <c r="B1025" i="2"/>
  <c r="C1025" i="2"/>
  <c r="D1025" i="2"/>
  <c r="E1025" i="2"/>
  <c r="F1025" i="2"/>
  <c r="G1025" i="2"/>
  <c r="I1025" i="2"/>
  <c r="H1025" i="2" s="1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 s="1"/>
  <c r="AB1025" i="2"/>
  <c r="AC1025" i="2"/>
  <c r="AD1025" i="2"/>
  <c r="AF1025" i="2" s="1"/>
  <c r="A1026" i="2"/>
  <c r="B1026" i="2"/>
  <c r="C1026" i="2"/>
  <c r="D1026" i="2"/>
  <c r="E1026" i="2"/>
  <c r="F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Z1026" i="2" s="1"/>
  <c r="AB1026" i="2"/>
  <c r="AC1026" i="2"/>
  <c r="AD1026" i="2"/>
  <c r="AF1026" i="2" s="1"/>
  <c r="A1027" i="2"/>
  <c r="B1027" i="2"/>
  <c r="C1027" i="2"/>
  <c r="D1027" i="2"/>
  <c r="E1027" i="2"/>
  <c r="F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 s="1"/>
  <c r="Y1027" i="2"/>
  <c r="AB1027" i="2"/>
  <c r="AC1027" i="2"/>
  <c r="AD1027" i="2"/>
  <c r="AF1027" i="2" s="1"/>
  <c r="A1028" i="2"/>
  <c r="B1028" i="2"/>
  <c r="C1028" i="2"/>
  <c r="D1028" i="2"/>
  <c r="E1028" i="2"/>
  <c r="F1028" i="2"/>
  <c r="I1028" i="2"/>
  <c r="G1028" i="2" s="1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B1028" i="2"/>
  <c r="AC1028" i="2"/>
  <c r="AD1028" i="2"/>
  <c r="AF1028" i="2" s="1"/>
  <c r="A1029" i="2"/>
  <c r="B1029" i="2"/>
  <c r="C1029" i="2"/>
  <c r="D1029" i="2"/>
  <c r="E1029" i="2"/>
  <c r="F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 s="1"/>
  <c r="AB1029" i="2"/>
  <c r="AC1029" i="2"/>
  <c r="AD1029" i="2"/>
  <c r="AF1029" i="2" s="1"/>
  <c r="A1030" i="2"/>
  <c r="B1030" i="2"/>
  <c r="C1030" i="2"/>
  <c r="D1030" i="2"/>
  <c r="E1030" i="2"/>
  <c r="F1030" i="2"/>
  <c r="I1030" i="2"/>
  <c r="G1030" i="2" s="1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B1030" i="2"/>
  <c r="AC1030" i="2"/>
  <c r="AD1030" i="2"/>
  <c r="AF1030" i="2" s="1"/>
  <c r="A1031" i="2"/>
  <c r="B1031" i="2"/>
  <c r="C1031" i="2"/>
  <c r="D1031" i="2"/>
  <c r="E1031" i="2"/>
  <c r="F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B1031" i="2"/>
  <c r="AC1031" i="2"/>
  <c r="AD1031" i="2"/>
  <c r="AF1031" i="2" s="1"/>
  <c r="A1032" i="2"/>
  <c r="B1032" i="2"/>
  <c r="C1032" i="2"/>
  <c r="D1032" i="2"/>
  <c r="E1032" i="2"/>
  <c r="F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AB1032" i="2"/>
  <c r="AC1032" i="2"/>
  <c r="AD1032" i="2"/>
  <c r="AF1032" i="2" s="1"/>
  <c r="A1033" i="2"/>
  <c r="B1033" i="2"/>
  <c r="C1033" i="2"/>
  <c r="D1033" i="2"/>
  <c r="E1033" i="2"/>
  <c r="F1033" i="2"/>
  <c r="I1033" i="2"/>
  <c r="G1033" i="2" s="1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 s="1"/>
  <c r="AB1033" i="2"/>
  <c r="AC1033" i="2"/>
  <c r="AD1033" i="2"/>
  <c r="AF1033" i="2" s="1"/>
  <c r="A1034" i="2"/>
  <c r="B1034" i="2"/>
  <c r="C1034" i="2"/>
  <c r="D1034" i="2"/>
  <c r="E1034" i="2"/>
  <c r="F1034" i="2"/>
  <c r="I1034" i="2"/>
  <c r="G1034" i="2" s="1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B1034" i="2"/>
  <c r="AC1034" i="2"/>
  <c r="AD1034" i="2"/>
  <c r="AF1034" i="2" s="1"/>
  <c r="A1035" i="2"/>
  <c r="B1035" i="2"/>
  <c r="C1035" i="2"/>
  <c r="D1035" i="2"/>
  <c r="E1035" i="2"/>
  <c r="F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 s="1"/>
  <c r="AB1035" i="2"/>
  <c r="AC1035" i="2"/>
  <c r="AD1035" i="2"/>
  <c r="AF1035" i="2" s="1"/>
  <c r="A1036" i="2"/>
  <c r="B1036" i="2"/>
  <c r="C1036" i="2"/>
  <c r="D1036" i="2"/>
  <c r="E1036" i="2"/>
  <c r="F1036" i="2"/>
  <c r="I1036" i="2"/>
  <c r="G1036" i="2" s="1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B1036" i="2"/>
  <c r="AC1036" i="2"/>
  <c r="AD1036" i="2"/>
  <c r="AF1036" i="2" s="1"/>
  <c r="A1037" i="2"/>
  <c r="B1037" i="2"/>
  <c r="C1037" i="2"/>
  <c r="D1037" i="2"/>
  <c r="E1037" i="2"/>
  <c r="F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 s="1"/>
  <c r="AB1037" i="2"/>
  <c r="AC1037" i="2"/>
  <c r="AD1037" i="2"/>
  <c r="AF1037" i="2" s="1"/>
  <c r="A1038" i="2"/>
  <c r="B1038" i="2"/>
  <c r="C1038" i="2"/>
  <c r="D1038" i="2"/>
  <c r="E1038" i="2"/>
  <c r="F1038" i="2"/>
  <c r="I1038" i="2"/>
  <c r="G1038" i="2" s="1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Y1038" i="2" s="1"/>
  <c r="AB1038" i="2"/>
  <c r="AC1038" i="2"/>
  <c r="AD1038" i="2"/>
  <c r="AF1038" i="2" s="1"/>
  <c r="A1039" i="2"/>
  <c r="B1039" i="2"/>
  <c r="C1039" i="2"/>
  <c r="D1039" i="2"/>
  <c r="E1039" i="2"/>
  <c r="F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B1039" i="2"/>
  <c r="AC1039" i="2"/>
  <c r="AD1039" i="2"/>
  <c r="AF1039" i="2" s="1"/>
  <c r="A1040" i="2"/>
  <c r="B1040" i="2"/>
  <c r="C1040" i="2"/>
  <c r="D1040" i="2"/>
  <c r="E1040" i="2"/>
  <c r="F1040" i="2"/>
  <c r="I1040" i="2"/>
  <c r="H1040" i="2" s="1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AB1040" i="2"/>
  <c r="AC1040" i="2"/>
  <c r="AD1040" i="2"/>
  <c r="AF1040" i="2" s="1"/>
  <c r="A1041" i="2"/>
  <c r="B1041" i="2"/>
  <c r="C1041" i="2"/>
  <c r="D1041" i="2"/>
  <c r="E1041" i="2"/>
  <c r="F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 s="1"/>
  <c r="AB1041" i="2"/>
  <c r="AC1041" i="2"/>
  <c r="AD1041" i="2"/>
  <c r="AF1041" i="2" s="1"/>
  <c r="A1042" i="2"/>
  <c r="B1042" i="2"/>
  <c r="C1042" i="2"/>
  <c r="D1042" i="2"/>
  <c r="E1042" i="2"/>
  <c r="F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B1042" i="2"/>
  <c r="AC1042" i="2"/>
  <c r="AD1042" i="2"/>
  <c r="AF1042" i="2" s="1"/>
  <c r="A1043" i="2"/>
  <c r="B1043" i="2"/>
  <c r="C1043" i="2"/>
  <c r="D1043" i="2"/>
  <c r="E1043" i="2"/>
  <c r="F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 s="1"/>
  <c r="AB1043" i="2"/>
  <c r="AC1043" i="2"/>
  <c r="AD1043" i="2"/>
  <c r="AF1043" i="2" s="1"/>
  <c r="A1044" i="2"/>
  <c r="B1044" i="2"/>
  <c r="C1044" i="2"/>
  <c r="D1044" i="2"/>
  <c r="E1044" i="2"/>
  <c r="F1044" i="2"/>
  <c r="I1044" i="2"/>
  <c r="G1044" i="2" s="1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B1044" i="2"/>
  <c r="AC1044" i="2"/>
  <c r="AD1044" i="2"/>
  <c r="AF1044" i="2" s="1"/>
  <c r="A1045" i="2"/>
  <c r="B1045" i="2"/>
  <c r="C1045" i="2"/>
  <c r="D1045" i="2"/>
  <c r="E1045" i="2"/>
  <c r="F1045" i="2"/>
  <c r="I1045" i="2"/>
  <c r="H1045" i="2" s="1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 s="1"/>
  <c r="AB1045" i="2"/>
  <c r="AC1045" i="2"/>
  <c r="AD1045" i="2"/>
  <c r="AF1045" i="2" s="1"/>
  <c r="A1046" i="2"/>
  <c r="B1046" i="2"/>
  <c r="C1046" i="2"/>
  <c r="D1046" i="2"/>
  <c r="E1046" i="2"/>
  <c r="F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Y1046" i="2" s="1"/>
  <c r="X1046" i="2"/>
  <c r="AB1046" i="2"/>
  <c r="AC1046" i="2"/>
  <c r="AD1046" i="2"/>
  <c r="AF1046" i="2" s="1"/>
  <c r="A1047" i="2"/>
  <c r="B1047" i="2"/>
  <c r="C1047" i="2"/>
  <c r="D1047" i="2"/>
  <c r="E1047" i="2"/>
  <c r="F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B1047" i="2"/>
  <c r="AC1047" i="2"/>
  <c r="AD1047" i="2"/>
  <c r="AF1047" i="2" s="1"/>
  <c r="A1048" i="2"/>
  <c r="B1048" i="2"/>
  <c r="C1048" i="2"/>
  <c r="D1048" i="2"/>
  <c r="E1048" i="2"/>
  <c r="F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B1048" i="2"/>
  <c r="AC1048" i="2"/>
  <c r="AD1048" i="2"/>
  <c r="AF1048" i="2" s="1"/>
  <c r="A1049" i="2"/>
  <c r="B1049" i="2"/>
  <c r="C1049" i="2"/>
  <c r="D1049" i="2"/>
  <c r="E1049" i="2"/>
  <c r="F1049" i="2"/>
  <c r="I1049" i="2"/>
  <c r="G1049" i="2" s="1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AB1049" i="2"/>
  <c r="AC1049" i="2"/>
  <c r="AD1049" i="2"/>
  <c r="AF1049" i="2"/>
  <c r="A1050" i="2"/>
  <c r="B1050" i="2"/>
  <c r="C1050" i="2"/>
  <c r="D1050" i="2"/>
  <c r="E1050" i="2"/>
  <c r="F1050" i="2"/>
  <c r="I1050" i="2"/>
  <c r="G1050" i="2" s="1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B1050" i="2"/>
  <c r="AC1050" i="2"/>
  <c r="AD1050" i="2"/>
  <c r="AF1050" i="2" s="1"/>
  <c r="A1051" i="2"/>
  <c r="B1051" i="2"/>
  <c r="C1051" i="2"/>
  <c r="D1051" i="2"/>
  <c r="E1051" i="2"/>
  <c r="F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B1051" i="2"/>
  <c r="AC1051" i="2"/>
  <c r="AD1051" i="2"/>
  <c r="AF1051" i="2" s="1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AB1052" i="2"/>
  <c r="AC1052" i="2"/>
  <c r="AD1052" i="2"/>
  <c r="AF1052" i="2" s="1"/>
  <c r="A1053" i="2"/>
  <c r="B1053" i="2"/>
  <c r="C1053" i="2"/>
  <c r="D1053" i="2"/>
  <c r="E1053" i="2"/>
  <c r="F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 s="1"/>
  <c r="AB1053" i="2"/>
  <c r="AC1053" i="2"/>
  <c r="AD1053" i="2"/>
  <c r="AF1053" i="2" s="1"/>
  <c r="A1054" i="2"/>
  <c r="B1054" i="2"/>
  <c r="C1054" i="2"/>
  <c r="D1054" i="2"/>
  <c r="E1054" i="2"/>
  <c r="F1054" i="2"/>
  <c r="I1054" i="2"/>
  <c r="G1054" i="2" s="1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B1054" i="2"/>
  <c r="AC1054" i="2"/>
  <c r="AD1054" i="2"/>
  <c r="AF1054" i="2" s="1"/>
  <c r="A1055" i="2"/>
  <c r="B1055" i="2"/>
  <c r="C1055" i="2"/>
  <c r="D1055" i="2"/>
  <c r="E1055" i="2"/>
  <c r="F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B1055" i="2"/>
  <c r="AC1055" i="2"/>
  <c r="AD1055" i="2"/>
  <c r="AF1055" i="2" s="1"/>
  <c r="A1056" i="2"/>
  <c r="B1056" i="2"/>
  <c r="C1056" i="2"/>
  <c r="D1056" i="2"/>
  <c r="E1056" i="2"/>
  <c r="F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B1056" i="2"/>
  <c r="AC1056" i="2"/>
  <c r="AD1056" i="2"/>
  <c r="AF1056" i="2" s="1"/>
  <c r="A1057" i="2"/>
  <c r="B1057" i="2"/>
  <c r="C1057" i="2"/>
  <c r="D1057" i="2"/>
  <c r="E1057" i="2"/>
  <c r="F1057" i="2"/>
  <c r="I1057" i="2"/>
  <c r="G1057" i="2" s="1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 s="1"/>
  <c r="AB1057" i="2"/>
  <c r="AC1057" i="2"/>
  <c r="AD1057" i="2"/>
  <c r="AF1057" i="2" s="1"/>
  <c r="A1058" i="2"/>
  <c r="B1058" i="2"/>
  <c r="C1058" i="2"/>
  <c r="D1058" i="2"/>
  <c r="E1058" i="2"/>
  <c r="F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Z1058" i="2" s="1"/>
  <c r="AB1058" i="2"/>
  <c r="AC1058" i="2"/>
  <c r="AD1058" i="2"/>
  <c r="AF1058" i="2" s="1"/>
  <c r="A1059" i="2"/>
  <c r="B1059" i="2"/>
  <c r="C1059" i="2"/>
  <c r="D1059" i="2"/>
  <c r="E1059" i="2"/>
  <c r="F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B1059" i="2"/>
  <c r="AC1059" i="2"/>
  <c r="AD1059" i="2"/>
  <c r="AF1059" i="2" s="1"/>
  <c r="A1060" i="2"/>
  <c r="B1060" i="2"/>
  <c r="C1060" i="2"/>
  <c r="D1060" i="2"/>
  <c r="E1060" i="2"/>
  <c r="F1060" i="2"/>
  <c r="I1060" i="2"/>
  <c r="G1060" i="2" s="1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B1060" i="2"/>
  <c r="AC1060" i="2"/>
  <c r="AD1060" i="2"/>
  <c r="AF1060" i="2" s="1"/>
  <c r="A1061" i="2"/>
  <c r="B1061" i="2"/>
  <c r="C1061" i="2"/>
  <c r="D1061" i="2"/>
  <c r="E1061" i="2"/>
  <c r="F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 s="1"/>
  <c r="AB1061" i="2"/>
  <c r="AC1061" i="2"/>
  <c r="AD1061" i="2"/>
  <c r="AF1061" i="2" s="1"/>
  <c r="A1062" i="2"/>
  <c r="B1062" i="2"/>
  <c r="C1062" i="2"/>
  <c r="D1062" i="2"/>
  <c r="E1062" i="2"/>
  <c r="F1062" i="2"/>
  <c r="I1062" i="2"/>
  <c r="G1062" i="2" s="1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Y1062" i="2" s="1"/>
  <c r="AB1062" i="2"/>
  <c r="AC1062" i="2"/>
  <c r="AD1062" i="2"/>
  <c r="AF1062" i="2" s="1"/>
  <c r="A1063" i="2"/>
  <c r="B1063" i="2"/>
  <c r="C1063" i="2"/>
  <c r="D1063" i="2"/>
  <c r="E1063" i="2"/>
  <c r="F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 s="1"/>
  <c r="Y1063" i="2"/>
  <c r="Z1063" i="2"/>
  <c r="AB1063" i="2"/>
  <c r="AC1063" i="2"/>
  <c r="AD1063" i="2"/>
  <c r="AF1063" i="2" s="1"/>
  <c r="A1064" i="2"/>
  <c r="B1064" i="2"/>
  <c r="C1064" i="2"/>
  <c r="D1064" i="2"/>
  <c r="E1064" i="2"/>
  <c r="F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B1064" i="2"/>
  <c r="AC1064" i="2"/>
  <c r="AD1064" i="2"/>
  <c r="AF1064" i="2" s="1"/>
  <c r="A1065" i="2"/>
  <c r="B1065" i="2"/>
  <c r="C1065" i="2"/>
  <c r="D1065" i="2"/>
  <c r="E1065" i="2"/>
  <c r="F1065" i="2"/>
  <c r="I1065" i="2"/>
  <c r="G1065" i="2" s="1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 s="1"/>
  <c r="AB1065" i="2"/>
  <c r="AC1065" i="2"/>
  <c r="AD1065" i="2"/>
  <c r="AF1065" i="2" s="1"/>
  <c r="A1066" i="2"/>
  <c r="B1066" i="2"/>
  <c r="C1066" i="2"/>
  <c r="D1066" i="2"/>
  <c r="E1066" i="2"/>
  <c r="F1066" i="2"/>
  <c r="I1066" i="2"/>
  <c r="G1066" i="2" s="1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B1066" i="2"/>
  <c r="AC1066" i="2"/>
  <c r="AD1066" i="2"/>
  <c r="AF1066" i="2" s="1"/>
  <c r="A1067" i="2"/>
  <c r="B1067" i="2"/>
  <c r="C1067" i="2"/>
  <c r="D1067" i="2"/>
  <c r="E1067" i="2"/>
  <c r="F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 s="1"/>
  <c r="AB1067" i="2"/>
  <c r="AC1067" i="2"/>
  <c r="AD1067" i="2"/>
  <c r="AF1067" i="2" s="1"/>
  <c r="A1068" i="2"/>
  <c r="B1068" i="2"/>
  <c r="C1068" i="2"/>
  <c r="D1068" i="2"/>
  <c r="E1068" i="2"/>
  <c r="F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B1068" i="2"/>
  <c r="AC1068" i="2"/>
  <c r="AD1068" i="2"/>
  <c r="AF1068" i="2" s="1"/>
  <c r="A1069" i="2"/>
  <c r="B1069" i="2"/>
  <c r="C1069" i="2"/>
  <c r="D1069" i="2"/>
  <c r="E1069" i="2"/>
  <c r="F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AB1069" i="2"/>
  <c r="AC1069" i="2"/>
  <c r="AD1069" i="2"/>
  <c r="AF1069" i="2"/>
  <c r="A1070" i="2"/>
  <c r="B1070" i="2"/>
  <c r="C1070" i="2"/>
  <c r="D1070" i="2"/>
  <c r="E1070" i="2"/>
  <c r="F1070" i="2"/>
  <c r="I1070" i="2"/>
  <c r="G1070" i="2" s="1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B1070" i="2"/>
  <c r="AC1070" i="2"/>
  <c r="AD1070" i="2"/>
  <c r="AF1070" i="2" s="1"/>
  <c r="A1071" i="2"/>
  <c r="B1071" i="2"/>
  <c r="C1071" i="2"/>
  <c r="D1071" i="2"/>
  <c r="E1071" i="2"/>
  <c r="F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B1071" i="2"/>
  <c r="AC1071" i="2"/>
  <c r="AD1071" i="2"/>
  <c r="AF1071" i="2" s="1"/>
  <c r="A1072" i="2"/>
  <c r="B1072" i="2"/>
  <c r="C1072" i="2"/>
  <c r="D1072" i="2"/>
  <c r="E1072" i="2"/>
  <c r="F1072" i="2"/>
  <c r="I1072" i="2"/>
  <c r="H1072" i="2" s="1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B1072" i="2"/>
  <c r="AC1072" i="2"/>
  <c r="AD1072" i="2"/>
  <c r="AF1072" i="2" s="1"/>
  <c r="A1073" i="2"/>
  <c r="B1073" i="2"/>
  <c r="C1073" i="2"/>
  <c r="D1073" i="2"/>
  <c r="E1073" i="2"/>
  <c r="F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 s="1"/>
  <c r="AB1073" i="2"/>
  <c r="AC1073" i="2"/>
  <c r="AD1073" i="2"/>
  <c r="AF1073" i="2" s="1"/>
  <c r="A1074" i="2"/>
  <c r="B1074" i="2"/>
  <c r="C1074" i="2"/>
  <c r="D1074" i="2"/>
  <c r="E1074" i="2"/>
  <c r="F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B1074" i="2"/>
  <c r="AC1074" i="2"/>
  <c r="AD1074" i="2"/>
  <c r="AF1074" i="2" s="1"/>
  <c r="A1075" i="2"/>
  <c r="B1075" i="2"/>
  <c r="C1075" i="2"/>
  <c r="D1075" i="2"/>
  <c r="E1075" i="2"/>
  <c r="F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B1075" i="2"/>
  <c r="AC1075" i="2"/>
  <c r="AD1075" i="2"/>
  <c r="AF1075" i="2" s="1"/>
  <c r="A1076" i="2"/>
  <c r="B1076" i="2"/>
  <c r="C1076" i="2"/>
  <c r="D1076" i="2"/>
  <c r="E1076" i="2"/>
  <c r="F1076" i="2"/>
  <c r="I1076" i="2"/>
  <c r="G1076" i="2" s="1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B1076" i="2"/>
  <c r="AC1076" i="2"/>
  <c r="AD1076" i="2"/>
  <c r="AF1076" i="2" s="1"/>
  <c r="A1077" i="2"/>
  <c r="B1077" i="2"/>
  <c r="C1077" i="2"/>
  <c r="D1077" i="2"/>
  <c r="E1077" i="2"/>
  <c r="F1077" i="2"/>
  <c r="G1077" i="2"/>
  <c r="I1077" i="2"/>
  <c r="H1077" i="2" s="1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 s="1"/>
  <c r="AB1077" i="2"/>
  <c r="AC1077" i="2"/>
  <c r="AD1077" i="2"/>
  <c r="AF1077" i="2" s="1"/>
  <c r="A1078" i="2"/>
  <c r="B1078" i="2"/>
  <c r="C1078" i="2"/>
  <c r="D1078" i="2"/>
  <c r="E1078" i="2"/>
  <c r="F1078" i="2"/>
  <c r="I1078" i="2"/>
  <c r="G1078" i="2" s="1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B1078" i="2"/>
  <c r="AC1078" i="2"/>
  <c r="AD1078" i="2"/>
  <c r="AF1078" i="2" s="1"/>
  <c r="A1079" i="2"/>
  <c r="B1079" i="2"/>
  <c r="C1079" i="2"/>
  <c r="D1079" i="2"/>
  <c r="E1079" i="2"/>
  <c r="F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B1079" i="2"/>
  <c r="AC1079" i="2"/>
  <c r="AD1079" i="2"/>
  <c r="AF1079" i="2" s="1"/>
  <c r="A1080" i="2"/>
  <c r="B1080" i="2"/>
  <c r="C1080" i="2"/>
  <c r="D1080" i="2"/>
  <c r="E1080" i="2"/>
  <c r="F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AB1080" i="2"/>
  <c r="AC1080" i="2"/>
  <c r="AD1080" i="2"/>
  <c r="AF1080" i="2" s="1"/>
  <c r="A1081" i="2"/>
  <c r="B1081" i="2"/>
  <c r="C1081" i="2"/>
  <c r="D1081" i="2"/>
  <c r="E1081" i="2"/>
  <c r="F1081" i="2"/>
  <c r="I1081" i="2"/>
  <c r="G1081" i="2" s="1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 s="1"/>
  <c r="AB1081" i="2"/>
  <c r="AC1081" i="2"/>
  <c r="AD1081" i="2"/>
  <c r="AF1081" i="2" s="1"/>
  <c r="A1082" i="2"/>
  <c r="B1082" i="2"/>
  <c r="C1082" i="2"/>
  <c r="D1082" i="2"/>
  <c r="E1082" i="2"/>
  <c r="F1082" i="2"/>
  <c r="I1082" i="2"/>
  <c r="G1082" i="2" s="1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AB1082" i="2"/>
  <c r="AC1082" i="2"/>
  <c r="AD1082" i="2"/>
  <c r="AF1082" i="2" s="1"/>
  <c r="A1083" i="2"/>
  <c r="B1083" i="2"/>
  <c r="C1083" i="2"/>
  <c r="D1083" i="2"/>
  <c r="E1083" i="2"/>
  <c r="F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 s="1"/>
  <c r="Y1083" i="2"/>
  <c r="AB1083" i="2"/>
  <c r="AC1083" i="2"/>
  <c r="AD1083" i="2"/>
  <c r="AF1083" i="2" s="1"/>
  <c r="A1084" i="2"/>
  <c r="B1084" i="2"/>
  <c r="C1084" i="2"/>
  <c r="D1084" i="2"/>
  <c r="E1084" i="2"/>
  <c r="F1084" i="2"/>
  <c r="I1084" i="2"/>
  <c r="G1084" i="2" s="1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AB1084" i="2"/>
  <c r="AC1084" i="2"/>
  <c r="AD1084" i="2"/>
  <c r="AF1084" i="2" s="1"/>
  <c r="A1085" i="2"/>
  <c r="B1085" i="2"/>
  <c r="C1085" i="2"/>
  <c r="D1085" i="2"/>
  <c r="E1085" i="2"/>
  <c r="F1085" i="2"/>
  <c r="I1085" i="2"/>
  <c r="G1085" i="2" s="1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B1085" i="2"/>
  <c r="AC1085" i="2"/>
  <c r="AD1085" i="2"/>
  <c r="AF1085" i="2" s="1"/>
  <c r="A1086" i="2"/>
  <c r="B1086" i="2"/>
  <c r="C1086" i="2"/>
  <c r="D1086" i="2"/>
  <c r="E1086" i="2"/>
  <c r="F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Y1086" i="2" s="1"/>
  <c r="X1086" i="2"/>
  <c r="Z1086" i="2"/>
  <c r="AB1086" i="2"/>
  <c r="AC1086" i="2"/>
  <c r="AD1086" i="2"/>
  <c r="AF1086" i="2" s="1"/>
  <c r="A1087" i="2"/>
  <c r="B1087" i="2"/>
  <c r="C1087" i="2"/>
  <c r="D1087" i="2"/>
  <c r="E1087" i="2"/>
  <c r="F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B1087" i="2"/>
  <c r="AC1087" i="2"/>
  <c r="AD1087" i="2"/>
  <c r="AF1087" i="2" s="1"/>
  <c r="A1088" i="2"/>
  <c r="B1088" i="2"/>
  <c r="C1088" i="2"/>
  <c r="D1088" i="2"/>
  <c r="E1088" i="2"/>
  <c r="F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B1088" i="2"/>
  <c r="AC1088" i="2"/>
  <c r="AD1088" i="2"/>
  <c r="AF1088" i="2" s="1"/>
  <c r="A1089" i="2"/>
  <c r="B1089" i="2"/>
  <c r="C1089" i="2"/>
  <c r="D1089" i="2"/>
  <c r="E1089" i="2"/>
  <c r="F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B1089" i="2"/>
  <c r="AC1089" i="2"/>
  <c r="AD1089" i="2"/>
  <c r="AF1089" i="2" s="1"/>
  <c r="A1090" i="2"/>
  <c r="B1090" i="2"/>
  <c r="C1090" i="2"/>
  <c r="D1090" i="2"/>
  <c r="E1090" i="2"/>
  <c r="F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B1090" i="2"/>
  <c r="AC1090" i="2"/>
  <c r="AD1090" i="2"/>
  <c r="AF1090" i="2" s="1"/>
  <c r="A1091" i="2"/>
  <c r="B1091" i="2"/>
  <c r="C1091" i="2"/>
  <c r="D1091" i="2"/>
  <c r="E1091" i="2"/>
  <c r="F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 s="1"/>
  <c r="AB1091" i="2"/>
  <c r="AC1091" i="2"/>
  <c r="AD1091" i="2"/>
  <c r="AF1091" i="2" s="1"/>
  <c r="A1092" i="2"/>
  <c r="B1092" i="2"/>
  <c r="C1092" i="2"/>
  <c r="D1092" i="2"/>
  <c r="E1092" i="2"/>
  <c r="F1092" i="2"/>
  <c r="I1092" i="2"/>
  <c r="G1092" i="2" s="1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B1092" i="2"/>
  <c r="AC1092" i="2"/>
  <c r="AD1092" i="2"/>
  <c r="AF1092" i="2" s="1"/>
  <c r="A1093" i="2"/>
  <c r="B1093" i="2"/>
  <c r="C1093" i="2"/>
  <c r="D1093" i="2"/>
  <c r="E1093" i="2"/>
  <c r="F1093" i="2"/>
  <c r="I1093" i="2"/>
  <c r="H1093" i="2" s="1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B1093" i="2"/>
  <c r="AC1093" i="2"/>
  <c r="AD1093" i="2"/>
  <c r="AF1093" i="2" s="1"/>
  <c r="A1094" i="2"/>
  <c r="B1094" i="2"/>
  <c r="C1094" i="2"/>
  <c r="D1094" i="2"/>
  <c r="E1094" i="2"/>
  <c r="F1094" i="2"/>
  <c r="I1094" i="2"/>
  <c r="H1094" i="2" s="1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B1094" i="2"/>
  <c r="AC1094" i="2"/>
  <c r="AD1094" i="2"/>
  <c r="AF1094" i="2" s="1"/>
  <c r="A1095" i="2"/>
  <c r="B1095" i="2"/>
  <c r="C1095" i="2"/>
  <c r="D1095" i="2"/>
  <c r="E1095" i="2"/>
  <c r="F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Z1095" i="2" s="1"/>
  <c r="AB1095" i="2"/>
  <c r="AC1095" i="2"/>
  <c r="AD1095" i="2"/>
  <c r="AF1095" i="2" s="1"/>
  <c r="A1096" i="2"/>
  <c r="B1096" i="2"/>
  <c r="C1096" i="2"/>
  <c r="D1096" i="2"/>
  <c r="E1096" i="2"/>
  <c r="F1096" i="2"/>
  <c r="I1096" i="2"/>
  <c r="G1096" i="2" s="1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Y1096" i="2" s="1"/>
  <c r="X1096" i="2"/>
  <c r="AB1096" i="2"/>
  <c r="AC1096" i="2"/>
  <c r="AD1096" i="2"/>
  <c r="AF1096" i="2" s="1"/>
  <c r="A1097" i="2"/>
  <c r="B1097" i="2"/>
  <c r="C1097" i="2"/>
  <c r="D1097" i="2"/>
  <c r="E1097" i="2"/>
  <c r="F1097" i="2"/>
  <c r="I1097" i="2"/>
  <c r="H1097" i="2" s="1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B1097" i="2"/>
  <c r="AC1097" i="2"/>
  <c r="AD1097" i="2"/>
  <c r="AF1097" i="2" s="1"/>
  <c r="A1098" i="2"/>
  <c r="B1098" i="2"/>
  <c r="C1098" i="2"/>
  <c r="D1098" i="2"/>
  <c r="E1098" i="2"/>
  <c r="F1098" i="2"/>
  <c r="G1098" i="2"/>
  <c r="I1098" i="2"/>
  <c r="H1098" i="2" s="1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B1098" i="2"/>
  <c r="AC1098" i="2"/>
  <c r="AD1098" i="2"/>
  <c r="AF1098" i="2" s="1"/>
  <c r="A1099" i="2"/>
  <c r="B1099" i="2"/>
  <c r="C1099" i="2"/>
  <c r="D1099" i="2"/>
  <c r="E1099" i="2"/>
  <c r="F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Z1099" i="2" s="1"/>
  <c r="Y1099" i="2"/>
  <c r="AB1099" i="2"/>
  <c r="AC1099" i="2"/>
  <c r="AD1099" i="2"/>
  <c r="AF1099" i="2"/>
  <c r="A1100" i="2"/>
  <c r="B1100" i="2"/>
  <c r="C1100" i="2"/>
  <c r="D1100" i="2"/>
  <c r="E1100" i="2"/>
  <c r="F1100" i="2"/>
  <c r="I1100" i="2"/>
  <c r="G1100" i="2" s="1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 s="1"/>
  <c r="Y1100" i="2"/>
  <c r="AB1100" i="2"/>
  <c r="AC1100" i="2"/>
  <c r="AD1100" i="2"/>
  <c r="AF1100" i="2" s="1"/>
  <c r="A1101" i="2"/>
  <c r="B1101" i="2"/>
  <c r="C1101" i="2"/>
  <c r="D1101" i="2"/>
  <c r="E1101" i="2"/>
  <c r="F1101" i="2"/>
  <c r="I1101" i="2"/>
  <c r="H1101" i="2" s="1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AB1101" i="2"/>
  <c r="AC1101" i="2"/>
  <c r="AD1101" i="2"/>
  <c r="AF1101" i="2" s="1"/>
  <c r="A1102" i="2"/>
  <c r="B1102" i="2"/>
  <c r="C1102" i="2"/>
  <c r="D1102" i="2"/>
  <c r="E1102" i="2"/>
  <c r="F1102" i="2"/>
  <c r="I1102" i="2"/>
  <c r="H1102" i="2" s="1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B1102" i="2"/>
  <c r="AC1102" i="2"/>
  <c r="AD1102" i="2"/>
  <c r="AF1102" i="2" s="1"/>
  <c r="A1103" i="2"/>
  <c r="B1103" i="2"/>
  <c r="C1103" i="2"/>
  <c r="D1103" i="2"/>
  <c r="E1103" i="2"/>
  <c r="F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Z1103" i="2" s="1"/>
  <c r="AB1103" i="2"/>
  <c r="AC1103" i="2"/>
  <c r="AD1103" i="2"/>
  <c r="AF1103" i="2" s="1"/>
  <c r="A1104" i="2"/>
  <c r="B1104" i="2"/>
  <c r="C1104" i="2"/>
  <c r="D1104" i="2"/>
  <c r="E1104" i="2"/>
  <c r="F1104" i="2"/>
  <c r="I1104" i="2"/>
  <c r="G1104" i="2" s="1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Y1104" i="2" s="1"/>
  <c r="X1104" i="2"/>
  <c r="AB1104" i="2"/>
  <c r="AC1104" i="2"/>
  <c r="AD1104" i="2"/>
  <c r="AF1104" i="2" s="1"/>
  <c r="A1105" i="2"/>
  <c r="B1105" i="2"/>
  <c r="C1105" i="2"/>
  <c r="D1105" i="2"/>
  <c r="E1105" i="2"/>
  <c r="F1105" i="2"/>
  <c r="I1105" i="2"/>
  <c r="H1105" i="2" s="1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B1105" i="2"/>
  <c r="AC1105" i="2"/>
  <c r="AD1105" i="2"/>
  <c r="AF1105" i="2" s="1"/>
  <c r="A1106" i="2"/>
  <c r="B1106" i="2"/>
  <c r="C1106" i="2"/>
  <c r="D1106" i="2"/>
  <c r="E1106" i="2"/>
  <c r="F1106" i="2"/>
  <c r="I1106" i="2"/>
  <c r="H1106" i="2" s="1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B1106" i="2"/>
  <c r="AC1106" i="2"/>
  <c r="AD1106" i="2"/>
  <c r="AF1106" i="2" s="1"/>
  <c r="A1107" i="2"/>
  <c r="B1107" i="2"/>
  <c r="C1107" i="2"/>
  <c r="D1107" i="2"/>
  <c r="E1107" i="2"/>
  <c r="F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B1107" i="2"/>
  <c r="AC1107" i="2"/>
  <c r="AD1107" i="2"/>
  <c r="AF1107" i="2" s="1"/>
  <c r="A1108" i="2"/>
  <c r="B1108" i="2"/>
  <c r="C1108" i="2"/>
  <c r="D1108" i="2"/>
  <c r="E1108" i="2"/>
  <c r="F1108" i="2"/>
  <c r="I1108" i="2"/>
  <c r="G1108" i="2" s="1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 s="1"/>
  <c r="AB1108" i="2"/>
  <c r="AC1108" i="2"/>
  <c r="AD1108" i="2"/>
  <c r="AF1108" i="2" s="1"/>
  <c r="A1109" i="2"/>
  <c r="B1109" i="2"/>
  <c r="C1109" i="2"/>
  <c r="D1109" i="2"/>
  <c r="E1109" i="2"/>
  <c r="F1109" i="2"/>
  <c r="I1109" i="2"/>
  <c r="H1109" i="2" s="1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B1109" i="2"/>
  <c r="AC1109" i="2"/>
  <c r="AD1109" i="2"/>
  <c r="AF1109" i="2" s="1"/>
  <c r="A1110" i="2"/>
  <c r="B1110" i="2"/>
  <c r="C1110" i="2"/>
  <c r="D1110" i="2"/>
  <c r="E1110" i="2"/>
  <c r="F1110" i="2"/>
  <c r="I1110" i="2"/>
  <c r="H1110" i="2" s="1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B1110" i="2"/>
  <c r="AC1110" i="2"/>
  <c r="AD1110" i="2"/>
  <c r="AF1110" i="2" s="1"/>
  <c r="A1111" i="2"/>
  <c r="B1111" i="2"/>
  <c r="C1111" i="2"/>
  <c r="D1111" i="2"/>
  <c r="E1111" i="2"/>
  <c r="F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Z1111" i="2" s="1"/>
  <c r="AB1111" i="2"/>
  <c r="AC1111" i="2"/>
  <c r="AD1111" i="2"/>
  <c r="AF1111" i="2" s="1"/>
  <c r="A1112" i="2"/>
  <c r="B1112" i="2"/>
  <c r="C1112" i="2"/>
  <c r="D1112" i="2"/>
  <c r="E1112" i="2"/>
  <c r="F1112" i="2"/>
  <c r="I1112" i="2"/>
  <c r="G1112" i="2" s="1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Y1112" i="2" s="1"/>
  <c r="X1112" i="2"/>
  <c r="AB1112" i="2"/>
  <c r="AC1112" i="2"/>
  <c r="AD1112" i="2"/>
  <c r="AF1112" i="2" s="1"/>
  <c r="A1113" i="2"/>
  <c r="B1113" i="2"/>
  <c r="C1113" i="2"/>
  <c r="D1113" i="2"/>
  <c r="E1113" i="2"/>
  <c r="F1113" i="2"/>
  <c r="I1113" i="2"/>
  <c r="H1113" i="2" s="1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B1113" i="2"/>
  <c r="AC1113" i="2"/>
  <c r="AD1113" i="2"/>
  <c r="AF1113" i="2" s="1"/>
  <c r="A1114" i="2"/>
  <c r="B1114" i="2"/>
  <c r="C1114" i="2"/>
  <c r="D1114" i="2"/>
  <c r="E1114" i="2"/>
  <c r="F1114" i="2"/>
  <c r="G1114" i="2"/>
  <c r="I1114" i="2"/>
  <c r="H1114" i="2" s="1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B1114" i="2"/>
  <c r="AC1114" i="2"/>
  <c r="AD1114" i="2"/>
  <c r="AF1114" i="2" s="1"/>
  <c r="A1115" i="2"/>
  <c r="B1115" i="2"/>
  <c r="C1115" i="2"/>
  <c r="D1115" i="2"/>
  <c r="E1115" i="2"/>
  <c r="F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Z1115" i="2" s="1"/>
  <c r="Y1115" i="2"/>
  <c r="AB1115" i="2"/>
  <c r="AC1115" i="2"/>
  <c r="AD1115" i="2"/>
  <c r="AF1115" i="2"/>
  <c r="A1116" i="2"/>
  <c r="B1116" i="2"/>
  <c r="C1116" i="2"/>
  <c r="D1116" i="2"/>
  <c r="E1116" i="2"/>
  <c r="F1116" i="2"/>
  <c r="I1116" i="2"/>
  <c r="G1116" i="2" s="1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 s="1"/>
  <c r="Y1116" i="2"/>
  <c r="Z1116" i="2"/>
  <c r="AB1116" i="2"/>
  <c r="AC1116" i="2"/>
  <c r="AD1116" i="2"/>
  <c r="AF1116" i="2" s="1"/>
  <c r="A1117" i="2"/>
  <c r="B1117" i="2"/>
  <c r="C1117" i="2"/>
  <c r="D1117" i="2"/>
  <c r="E1117" i="2"/>
  <c r="F1117" i="2"/>
  <c r="I1117" i="2"/>
  <c r="H1117" i="2" s="1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B1117" i="2"/>
  <c r="AC1117" i="2"/>
  <c r="AD1117" i="2"/>
  <c r="AF1117" i="2" s="1"/>
  <c r="A1118" i="2"/>
  <c r="B1118" i="2"/>
  <c r="C1118" i="2"/>
  <c r="D1118" i="2"/>
  <c r="E1118" i="2"/>
  <c r="F1118" i="2"/>
  <c r="I1118" i="2"/>
  <c r="H1118" i="2" s="1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B1118" i="2"/>
  <c r="AC1118" i="2"/>
  <c r="AD1118" i="2"/>
  <c r="AF1118" i="2" s="1"/>
  <c r="A1119" i="2"/>
  <c r="B1119" i="2"/>
  <c r="C1119" i="2"/>
  <c r="D1119" i="2"/>
  <c r="E1119" i="2"/>
  <c r="F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Z1119" i="2" s="1"/>
  <c r="AB1119" i="2"/>
  <c r="AC1119" i="2"/>
  <c r="AD1119" i="2"/>
  <c r="AF1119" i="2" s="1"/>
  <c r="A1120" i="2"/>
  <c r="B1120" i="2"/>
  <c r="C1120" i="2"/>
  <c r="D1120" i="2"/>
  <c r="E1120" i="2"/>
  <c r="F1120" i="2"/>
  <c r="I1120" i="2"/>
  <c r="G1120" i="2" s="1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Z1120" i="2" s="1"/>
  <c r="X1120" i="2"/>
  <c r="AB1120" i="2"/>
  <c r="AC1120" i="2"/>
  <c r="AD1120" i="2"/>
  <c r="AF1120" i="2" s="1"/>
  <c r="A1121" i="2"/>
  <c r="B1121" i="2"/>
  <c r="C1121" i="2"/>
  <c r="D1121" i="2"/>
  <c r="E1121" i="2"/>
  <c r="F1121" i="2"/>
  <c r="I1121" i="2"/>
  <c r="H1121" i="2" s="1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AB1121" i="2"/>
  <c r="AC1121" i="2"/>
  <c r="AD1121" i="2"/>
  <c r="AF1121" i="2" s="1"/>
  <c r="A1122" i="2"/>
  <c r="B1122" i="2"/>
  <c r="C1122" i="2"/>
  <c r="D1122" i="2"/>
  <c r="E1122" i="2"/>
  <c r="F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AB1122" i="2"/>
  <c r="AC1122" i="2"/>
  <c r="AD1122" i="2"/>
  <c r="AF1122" i="2" s="1"/>
  <c r="A1123" i="2"/>
  <c r="B1123" i="2"/>
  <c r="C1123" i="2"/>
  <c r="D1123" i="2"/>
  <c r="E1123" i="2"/>
  <c r="F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Z1123" i="2" s="1"/>
  <c r="AB1123" i="2"/>
  <c r="AC1123" i="2"/>
  <c r="AD1123" i="2"/>
  <c r="AF1123" i="2" s="1"/>
  <c r="A1124" i="2"/>
  <c r="B1124" i="2"/>
  <c r="C1124" i="2"/>
  <c r="D1124" i="2"/>
  <c r="E1124" i="2"/>
  <c r="F1124" i="2"/>
  <c r="I1124" i="2"/>
  <c r="G1124" i="2" s="1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AB1124" i="2"/>
  <c r="AC1124" i="2"/>
  <c r="AD1124" i="2"/>
  <c r="AF1124" i="2" s="1"/>
  <c r="A1125" i="2"/>
  <c r="B1125" i="2"/>
  <c r="C1125" i="2"/>
  <c r="D1125" i="2"/>
  <c r="E1125" i="2"/>
  <c r="F1125" i="2"/>
  <c r="I1125" i="2"/>
  <c r="H1125" i="2" s="1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B1125" i="2"/>
  <c r="AC1125" i="2"/>
  <c r="AD1125" i="2"/>
  <c r="AF1125" i="2" s="1"/>
  <c r="A1126" i="2"/>
  <c r="B1126" i="2"/>
  <c r="C1126" i="2"/>
  <c r="D1126" i="2"/>
  <c r="E1126" i="2"/>
  <c r="F1126" i="2"/>
  <c r="I1126" i="2"/>
  <c r="H1126" i="2" s="1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B1126" i="2"/>
  <c r="AC1126" i="2"/>
  <c r="AD1126" i="2"/>
  <c r="AF1126" i="2" s="1"/>
  <c r="A1127" i="2"/>
  <c r="B1127" i="2"/>
  <c r="C1127" i="2"/>
  <c r="D1127" i="2"/>
  <c r="E1127" i="2"/>
  <c r="F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Z1127" i="2" s="1"/>
  <c r="AB1127" i="2"/>
  <c r="AC1127" i="2"/>
  <c r="AD1127" i="2"/>
  <c r="AF1127" i="2" s="1"/>
  <c r="A1128" i="2"/>
  <c r="B1128" i="2"/>
  <c r="C1128" i="2"/>
  <c r="D1128" i="2"/>
  <c r="E1128" i="2"/>
  <c r="F1128" i="2"/>
  <c r="I1128" i="2"/>
  <c r="G1128" i="2" s="1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AB1128" i="2"/>
  <c r="AC1128" i="2"/>
  <c r="AD1128" i="2"/>
  <c r="AF1128" i="2" s="1"/>
  <c r="A1129" i="2"/>
  <c r="B1129" i="2"/>
  <c r="C1129" i="2"/>
  <c r="D1129" i="2"/>
  <c r="E1129" i="2"/>
  <c r="F1129" i="2"/>
  <c r="I1129" i="2"/>
  <c r="H1129" i="2" s="1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B1129" i="2"/>
  <c r="AC1129" i="2"/>
  <c r="AD1129" i="2"/>
  <c r="AF1129" i="2" s="1"/>
  <c r="A1130" i="2"/>
  <c r="B1130" i="2"/>
  <c r="C1130" i="2"/>
  <c r="D1130" i="2"/>
  <c r="E1130" i="2"/>
  <c r="F1130" i="2"/>
  <c r="I1130" i="2"/>
  <c r="H1130" i="2" s="1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AB1130" i="2"/>
  <c r="AC1130" i="2"/>
  <c r="AD1130" i="2"/>
  <c r="AF1130" i="2" s="1"/>
  <c r="A1131" i="2"/>
  <c r="B1131" i="2"/>
  <c r="C1131" i="2"/>
  <c r="D1131" i="2"/>
  <c r="E1131" i="2"/>
  <c r="F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AB1131" i="2"/>
  <c r="AC1131" i="2"/>
  <c r="AD1131" i="2"/>
  <c r="AF1131" i="2" s="1"/>
  <c r="A1132" i="2"/>
  <c r="B1132" i="2"/>
  <c r="C1132" i="2"/>
  <c r="D1132" i="2"/>
  <c r="E1132" i="2"/>
  <c r="F1132" i="2"/>
  <c r="I1132" i="2"/>
  <c r="G1132" i="2" s="1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 s="1"/>
  <c r="AB1132" i="2"/>
  <c r="AC1132" i="2"/>
  <c r="AD1132" i="2"/>
  <c r="AF1132" i="2" s="1"/>
  <c r="A1133" i="2"/>
  <c r="B1133" i="2"/>
  <c r="C1133" i="2"/>
  <c r="D1133" i="2"/>
  <c r="E1133" i="2"/>
  <c r="F1133" i="2"/>
  <c r="I1133" i="2"/>
  <c r="H1133" i="2" s="1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AB1133" i="2"/>
  <c r="AC1133" i="2"/>
  <c r="AD1133" i="2"/>
  <c r="AF1133" i="2" s="1"/>
  <c r="A1134" i="2"/>
  <c r="B1134" i="2"/>
  <c r="C1134" i="2"/>
  <c r="D1134" i="2"/>
  <c r="E1134" i="2"/>
  <c r="F1134" i="2"/>
  <c r="I1134" i="2"/>
  <c r="H1134" i="2" s="1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AB1134" i="2"/>
  <c r="AC1134" i="2"/>
  <c r="AD1134" i="2"/>
  <c r="AF1134" i="2" s="1"/>
  <c r="A1135" i="2"/>
  <c r="B1135" i="2"/>
  <c r="C1135" i="2"/>
  <c r="D1135" i="2"/>
  <c r="E1135" i="2"/>
  <c r="F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Z1135" i="2" s="1"/>
  <c r="AB1135" i="2"/>
  <c r="AC1135" i="2"/>
  <c r="AD1135" i="2"/>
  <c r="AF1135" i="2" s="1"/>
  <c r="A1136" i="2"/>
  <c r="B1136" i="2"/>
  <c r="C1136" i="2"/>
  <c r="D1136" i="2"/>
  <c r="E1136" i="2"/>
  <c r="F1136" i="2"/>
  <c r="I1136" i="2"/>
  <c r="G1136" i="2" s="1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Z1136" i="2" s="1"/>
  <c r="X1136" i="2"/>
  <c r="AB1136" i="2"/>
  <c r="AC1136" i="2"/>
  <c r="AD1136" i="2"/>
  <c r="AF1136" i="2" s="1"/>
  <c r="A1137" i="2"/>
  <c r="B1137" i="2"/>
  <c r="C1137" i="2"/>
  <c r="D1137" i="2"/>
  <c r="E1137" i="2"/>
  <c r="F1137" i="2"/>
  <c r="I1137" i="2"/>
  <c r="H1137" i="2" s="1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B1137" i="2"/>
  <c r="AC1137" i="2"/>
  <c r="AD1137" i="2"/>
  <c r="AF1137" i="2" s="1"/>
  <c r="A1138" i="2"/>
  <c r="B1138" i="2"/>
  <c r="C1138" i="2"/>
  <c r="D1138" i="2"/>
  <c r="E1138" i="2"/>
  <c r="F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B1138" i="2"/>
  <c r="AC1138" i="2"/>
  <c r="AD1138" i="2"/>
  <c r="AF1138" i="2" s="1"/>
  <c r="A1139" i="2"/>
  <c r="B1139" i="2"/>
  <c r="C1139" i="2"/>
  <c r="D1139" i="2"/>
  <c r="E1139" i="2"/>
  <c r="F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B1139" i="2"/>
  <c r="AC1139" i="2"/>
  <c r="AD1139" i="2"/>
  <c r="AF1139" i="2" s="1"/>
  <c r="A1140" i="2"/>
  <c r="B1140" i="2"/>
  <c r="C1140" i="2"/>
  <c r="D1140" i="2"/>
  <c r="E1140" i="2"/>
  <c r="F1140" i="2"/>
  <c r="I1140" i="2"/>
  <c r="G1140" i="2" s="1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B1140" i="2"/>
  <c r="AC1140" i="2"/>
  <c r="AD1140" i="2"/>
  <c r="AF1140" i="2" s="1"/>
  <c r="A1141" i="2"/>
  <c r="B1141" i="2"/>
  <c r="C1141" i="2"/>
  <c r="D1141" i="2"/>
  <c r="E1141" i="2"/>
  <c r="F1141" i="2"/>
  <c r="I1141" i="2"/>
  <c r="H1141" i="2" s="1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B1141" i="2"/>
  <c r="AC1141" i="2"/>
  <c r="AD1141" i="2"/>
  <c r="AF1141" i="2" s="1"/>
  <c r="A1142" i="2"/>
  <c r="B1142" i="2"/>
  <c r="C1142" i="2"/>
  <c r="D1142" i="2"/>
  <c r="E1142" i="2"/>
  <c r="F1142" i="2"/>
  <c r="I1142" i="2"/>
  <c r="H1142" i="2" s="1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B1142" i="2"/>
  <c r="AC1142" i="2"/>
  <c r="AD1142" i="2"/>
  <c r="AF1142" i="2" s="1"/>
  <c r="A1143" i="2"/>
  <c r="B1143" i="2"/>
  <c r="C1143" i="2"/>
  <c r="D1143" i="2"/>
  <c r="E1143" i="2"/>
  <c r="F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Z1143" i="2" s="1"/>
  <c r="AB1143" i="2"/>
  <c r="AC1143" i="2"/>
  <c r="AD1143" i="2"/>
  <c r="AF1143" i="2" s="1"/>
  <c r="A1144" i="2"/>
  <c r="B1144" i="2"/>
  <c r="C1144" i="2"/>
  <c r="D1144" i="2"/>
  <c r="E1144" i="2"/>
  <c r="F1144" i="2"/>
  <c r="I1144" i="2"/>
  <c r="G1144" i="2" s="1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Y1144" i="2"/>
  <c r="AB1144" i="2"/>
  <c r="AC1144" i="2"/>
  <c r="AD1144" i="2"/>
  <c r="AF1144" i="2" s="1"/>
  <c r="A1145" i="2"/>
  <c r="B1145" i="2"/>
  <c r="C1145" i="2"/>
  <c r="D1145" i="2"/>
  <c r="E1145" i="2"/>
  <c r="F1145" i="2"/>
  <c r="I1145" i="2"/>
  <c r="H1145" i="2" s="1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B1145" i="2"/>
  <c r="AC1145" i="2"/>
  <c r="AD1145" i="2"/>
  <c r="AF1145" i="2" s="1"/>
  <c r="A1146" i="2"/>
  <c r="B1146" i="2"/>
  <c r="C1146" i="2"/>
  <c r="D1146" i="2"/>
  <c r="E1146" i="2"/>
  <c r="F1146" i="2"/>
  <c r="I1146" i="2"/>
  <c r="H1146" i="2" s="1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B1146" i="2"/>
  <c r="AC1146" i="2"/>
  <c r="AD1146" i="2"/>
  <c r="AF1146" i="2" s="1"/>
  <c r="A1147" i="2"/>
  <c r="B1147" i="2"/>
  <c r="C1147" i="2"/>
  <c r="D1147" i="2"/>
  <c r="E1147" i="2"/>
  <c r="F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B1147" i="2"/>
  <c r="AC1147" i="2"/>
  <c r="AD1147" i="2"/>
  <c r="AF1147" i="2" s="1"/>
  <c r="A1148" i="2"/>
  <c r="B1148" i="2"/>
  <c r="C1148" i="2"/>
  <c r="D1148" i="2"/>
  <c r="E1148" i="2"/>
  <c r="F1148" i="2"/>
  <c r="I1148" i="2"/>
  <c r="G1148" i="2" s="1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B1148" i="2"/>
  <c r="AC1148" i="2"/>
  <c r="AD1148" i="2"/>
  <c r="AF1148" i="2" s="1"/>
  <c r="A1149" i="2"/>
  <c r="B1149" i="2"/>
  <c r="C1149" i="2"/>
  <c r="D1149" i="2"/>
  <c r="E1149" i="2"/>
  <c r="F1149" i="2"/>
  <c r="I1149" i="2"/>
  <c r="H1149" i="2" s="1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B1149" i="2"/>
  <c r="AC1149" i="2"/>
  <c r="AD1149" i="2"/>
  <c r="AF1149" i="2" s="1"/>
  <c r="A1150" i="2"/>
  <c r="B1150" i="2"/>
  <c r="C1150" i="2"/>
  <c r="D1150" i="2"/>
  <c r="E1150" i="2"/>
  <c r="F1150" i="2"/>
  <c r="I1150" i="2"/>
  <c r="H1150" i="2" s="1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B1150" i="2"/>
  <c r="AC1150" i="2"/>
  <c r="AD1150" i="2"/>
  <c r="AF1150" i="2" s="1"/>
  <c r="A1151" i="2"/>
  <c r="B1151" i="2"/>
  <c r="C1151" i="2"/>
  <c r="D1151" i="2"/>
  <c r="E1151" i="2"/>
  <c r="F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Z1151" i="2" s="1"/>
  <c r="AB1151" i="2"/>
  <c r="AC1151" i="2"/>
  <c r="AD1151" i="2"/>
  <c r="AF1151" i="2" s="1"/>
  <c r="A1152" i="2"/>
  <c r="B1152" i="2"/>
  <c r="C1152" i="2"/>
  <c r="D1152" i="2"/>
  <c r="E1152" i="2"/>
  <c r="F1152" i="2"/>
  <c r="I1152" i="2"/>
  <c r="G1152" i="2" s="1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Z1152" i="2" s="1"/>
  <c r="X1152" i="2"/>
  <c r="AB1152" i="2"/>
  <c r="AC1152" i="2"/>
  <c r="AD1152" i="2"/>
  <c r="AF1152" i="2" s="1"/>
  <c r="A1153" i="2"/>
  <c r="B1153" i="2"/>
  <c r="C1153" i="2"/>
  <c r="D1153" i="2"/>
  <c r="E1153" i="2"/>
  <c r="F1153" i="2"/>
  <c r="I1153" i="2"/>
  <c r="H1153" i="2" s="1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AB1153" i="2"/>
  <c r="AC1153" i="2"/>
  <c r="AD1153" i="2"/>
  <c r="AF1153" i="2" s="1"/>
  <c r="A1154" i="2"/>
  <c r="B1154" i="2"/>
  <c r="C1154" i="2"/>
  <c r="D1154" i="2"/>
  <c r="E1154" i="2"/>
  <c r="F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B1154" i="2"/>
  <c r="AC1154" i="2"/>
  <c r="AD1154" i="2"/>
  <c r="AF1154" i="2" s="1"/>
  <c r="A1155" i="2"/>
  <c r="B1155" i="2"/>
  <c r="C1155" i="2"/>
  <c r="D1155" i="2"/>
  <c r="E1155" i="2"/>
  <c r="F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B1155" i="2"/>
  <c r="AC1155" i="2"/>
  <c r="AD1155" i="2"/>
  <c r="AF1155" i="2" s="1"/>
  <c r="A1156" i="2"/>
  <c r="B1156" i="2"/>
  <c r="C1156" i="2"/>
  <c r="D1156" i="2"/>
  <c r="E1156" i="2"/>
  <c r="F1156" i="2"/>
  <c r="I1156" i="2"/>
  <c r="G1156" i="2" s="1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AB1156" i="2"/>
  <c r="AC1156" i="2"/>
  <c r="AD1156" i="2"/>
  <c r="AF1156" i="2" s="1"/>
  <c r="A1157" i="2"/>
  <c r="B1157" i="2"/>
  <c r="C1157" i="2"/>
  <c r="D1157" i="2"/>
  <c r="E1157" i="2"/>
  <c r="F1157" i="2"/>
  <c r="I1157" i="2"/>
  <c r="H1157" i="2" s="1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B1157" i="2"/>
  <c r="AC1157" i="2"/>
  <c r="AD1157" i="2"/>
  <c r="AF1157" i="2" s="1"/>
  <c r="A1158" i="2"/>
  <c r="B1158" i="2"/>
  <c r="C1158" i="2"/>
  <c r="D1158" i="2"/>
  <c r="E1158" i="2"/>
  <c r="F1158" i="2"/>
  <c r="I1158" i="2"/>
  <c r="H1158" i="2" s="1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B1158" i="2"/>
  <c r="AC1158" i="2"/>
  <c r="AD1158" i="2"/>
  <c r="AF1158" i="2" s="1"/>
  <c r="A1159" i="2"/>
  <c r="B1159" i="2"/>
  <c r="C1159" i="2"/>
  <c r="D1159" i="2"/>
  <c r="E1159" i="2"/>
  <c r="F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Z1159" i="2" s="1"/>
  <c r="AB1159" i="2"/>
  <c r="AC1159" i="2"/>
  <c r="AD1159" i="2"/>
  <c r="AF1159" i="2" s="1"/>
  <c r="A1160" i="2"/>
  <c r="B1160" i="2"/>
  <c r="C1160" i="2"/>
  <c r="D1160" i="2"/>
  <c r="E1160" i="2"/>
  <c r="F1160" i="2"/>
  <c r="I1160" i="2"/>
  <c r="G1160" i="2" s="1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Y1160" i="2" s="1"/>
  <c r="AB1160" i="2"/>
  <c r="AC1160" i="2"/>
  <c r="AD1160" i="2"/>
  <c r="AF1160" i="2" s="1"/>
  <c r="A1161" i="2"/>
  <c r="B1161" i="2"/>
  <c r="C1161" i="2"/>
  <c r="D1161" i="2"/>
  <c r="E1161" i="2"/>
  <c r="F1161" i="2"/>
  <c r="I1161" i="2"/>
  <c r="H1161" i="2" s="1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AB1161" i="2"/>
  <c r="AC1161" i="2"/>
  <c r="AD1161" i="2"/>
  <c r="AF1161" i="2" s="1"/>
  <c r="A1162" i="2"/>
  <c r="B1162" i="2"/>
  <c r="C1162" i="2"/>
  <c r="D1162" i="2"/>
  <c r="E1162" i="2"/>
  <c r="F1162" i="2"/>
  <c r="I1162" i="2"/>
  <c r="H1162" i="2" s="1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AB1162" i="2"/>
  <c r="AC1162" i="2"/>
  <c r="AD1162" i="2"/>
  <c r="AF1162" i="2" s="1"/>
  <c r="A1163" i="2"/>
  <c r="B1163" i="2"/>
  <c r="C1163" i="2"/>
  <c r="D1163" i="2"/>
  <c r="E1163" i="2"/>
  <c r="F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AB1163" i="2"/>
  <c r="AC1163" i="2"/>
  <c r="AD1163" i="2"/>
  <c r="AF1163" i="2" s="1"/>
  <c r="A1164" i="2"/>
  <c r="B1164" i="2"/>
  <c r="C1164" i="2"/>
  <c r="D1164" i="2"/>
  <c r="E1164" i="2"/>
  <c r="F1164" i="2"/>
  <c r="I1164" i="2"/>
  <c r="G1164" i="2" s="1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AB1164" i="2"/>
  <c r="AC1164" i="2"/>
  <c r="AD1164" i="2"/>
  <c r="AF1164" i="2" s="1"/>
  <c r="A1165" i="2"/>
  <c r="B1165" i="2"/>
  <c r="C1165" i="2"/>
  <c r="D1165" i="2"/>
  <c r="E1165" i="2"/>
  <c r="F1165" i="2"/>
  <c r="I1165" i="2"/>
  <c r="H1165" i="2" s="1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AB1165" i="2"/>
  <c r="AC1165" i="2"/>
  <c r="AD1165" i="2"/>
  <c r="AF1165" i="2" s="1"/>
  <c r="A1166" i="2"/>
  <c r="B1166" i="2"/>
  <c r="C1166" i="2"/>
  <c r="D1166" i="2"/>
  <c r="E1166" i="2"/>
  <c r="F1166" i="2"/>
  <c r="I1166" i="2"/>
  <c r="H1166" i="2" s="1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AB1166" i="2"/>
  <c r="AC1166" i="2"/>
  <c r="AD1166" i="2"/>
  <c r="AF1166" i="2" s="1"/>
  <c r="A1167" i="2"/>
  <c r="B1167" i="2"/>
  <c r="C1167" i="2"/>
  <c r="D1167" i="2"/>
  <c r="E1167" i="2"/>
  <c r="F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Z1167" i="2" s="1"/>
  <c r="AB1167" i="2"/>
  <c r="AC1167" i="2"/>
  <c r="AD1167" i="2"/>
  <c r="AF1167" i="2" s="1"/>
  <c r="A1168" i="2"/>
  <c r="B1168" i="2"/>
  <c r="C1168" i="2"/>
  <c r="D1168" i="2"/>
  <c r="E1168" i="2"/>
  <c r="F1168" i="2"/>
  <c r="I1168" i="2"/>
  <c r="G1168" i="2" s="1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Z1168" i="2" s="1"/>
  <c r="X1168" i="2"/>
  <c r="AB1168" i="2"/>
  <c r="AC1168" i="2"/>
  <c r="AD1168" i="2"/>
  <c r="AF1168" i="2" s="1"/>
  <c r="A1169" i="2"/>
  <c r="B1169" i="2"/>
  <c r="C1169" i="2"/>
  <c r="D1169" i="2"/>
  <c r="E1169" i="2"/>
  <c r="F1169" i="2"/>
  <c r="I1169" i="2"/>
  <c r="H1169" i="2" s="1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AB1169" i="2"/>
  <c r="AC1169" i="2"/>
  <c r="AD1169" i="2"/>
  <c r="AF1169" i="2" s="1"/>
  <c r="A1170" i="2"/>
  <c r="B1170" i="2"/>
  <c r="C1170" i="2"/>
  <c r="D1170" i="2"/>
  <c r="E1170" i="2"/>
  <c r="F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AB1170" i="2"/>
  <c r="AC1170" i="2"/>
  <c r="AD1170" i="2"/>
  <c r="AF1170" i="2" s="1"/>
  <c r="A1171" i="2"/>
  <c r="B1171" i="2"/>
  <c r="C1171" i="2"/>
  <c r="D1171" i="2"/>
  <c r="E1171" i="2"/>
  <c r="F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AB1171" i="2"/>
  <c r="AC1171" i="2"/>
  <c r="AD1171" i="2"/>
  <c r="AF1171" i="2" s="1"/>
  <c r="A1172" i="2"/>
  <c r="B1172" i="2"/>
  <c r="C1172" i="2"/>
  <c r="D1172" i="2"/>
  <c r="E1172" i="2"/>
  <c r="F1172" i="2"/>
  <c r="I1172" i="2"/>
  <c r="G1172" i="2" s="1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Z1172" i="2" s="1"/>
  <c r="AB1172" i="2"/>
  <c r="AC1172" i="2"/>
  <c r="AD1172" i="2"/>
  <c r="AF1172" i="2" s="1"/>
  <c r="A1173" i="2"/>
  <c r="B1173" i="2"/>
  <c r="C1173" i="2"/>
  <c r="D1173" i="2"/>
  <c r="E1173" i="2"/>
  <c r="F1173" i="2"/>
  <c r="I1173" i="2"/>
  <c r="H1173" i="2" s="1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AB1173" i="2"/>
  <c r="AC1173" i="2"/>
  <c r="AD1173" i="2"/>
  <c r="AF1173" i="2" s="1"/>
  <c r="A1174" i="2"/>
  <c r="B1174" i="2"/>
  <c r="C1174" i="2"/>
  <c r="D1174" i="2"/>
  <c r="E1174" i="2"/>
  <c r="F1174" i="2"/>
  <c r="I1174" i="2"/>
  <c r="H1174" i="2" s="1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AB1174" i="2"/>
  <c r="AC1174" i="2"/>
  <c r="AD1174" i="2"/>
  <c r="AF1174" i="2" s="1"/>
  <c r="A1175" i="2"/>
  <c r="B1175" i="2"/>
  <c r="C1175" i="2"/>
  <c r="D1175" i="2"/>
  <c r="E1175" i="2"/>
  <c r="F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AB1175" i="2"/>
  <c r="AC1175" i="2"/>
  <c r="AD1175" i="2"/>
  <c r="AF1175" i="2" s="1"/>
  <c r="A1176" i="2"/>
  <c r="B1176" i="2"/>
  <c r="C1176" i="2"/>
  <c r="D1176" i="2"/>
  <c r="E1176" i="2"/>
  <c r="F1176" i="2"/>
  <c r="I1176" i="2"/>
  <c r="G1176" i="2" s="1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Y1176" i="2"/>
  <c r="AB1176" i="2"/>
  <c r="AC1176" i="2"/>
  <c r="AD1176" i="2"/>
  <c r="AF1176" i="2" s="1"/>
  <c r="A1177" i="2"/>
  <c r="B1177" i="2"/>
  <c r="C1177" i="2"/>
  <c r="D1177" i="2"/>
  <c r="E1177" i="2"/>
  <c r="F1177" i="2"/>
  <c r="I1177" i="2"/>
  <c r="H1177" i="2" s="1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Y1177" i="2" s="1"/>
  <c r="AB1177" i="2"/>
  <c r="AC1177" i="2"/>
  <c r="AD1177" i="2"/>
  <c r="AF1177" i="2" s="1"/>
  <c r="A1178" i="2"/>
  <c r="B1178" i="2"/>
  <c r="C1178" i="2"/>
  <c r="D1178" i="2"/>
  <c r="E1178" i="2"/>
  <c r="F1178" i="2"/>
  <c r="I1178" i="2"/>
  <c r="H1178" i="2" s="1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AB1178" i="2"/>
  <c r="AC1178" i="2"/>
  <c r="AD1178" i="2"/>
  <c r="AF1178" i="2" s="1"/>
  <c r="A1179" i="2"/>
  <c r="B1179" i="2"/>
  <c r="C1179" i="2"/>
  <c r="D1179" i="2"/>
  <c r="E1179" i="2"/>
  <c r="F1179" i="2"/>
  <c r="I1179" i="2"/>
  <c r="H1179" i="2" s="1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Y1179" i="2" s="1"/>
  <c r="AB1179" i="2"/>
  <c r="AC1179" i="2"/>
  <c r="AD1179" i="2"/>
  <c r="AF1179" i="2" s="1"/>
  <c r="A1180" i="2"/>
  <c r="B1180" i="2"/>
  <c r="C1180" i="2"/>
  <c r="D1180" i="2"/>
  <c r="E1180" i="2"/>
  <c r="F1180" i="2"/>
  <c r="I1180" i="2"/>
  <c r="G1180" i="2" s="1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AB1180" i="2"/>
  <c r="AC1180" i="2"/>
  <c r="AD1180" i="2"/>
  <c r="AF1180" i="2" s="1"/>
  <c r="A1181" i="2"/>
  <c r="B1181" i="2"/>
  <c r="C1181" i="2"/>
  <c r="D1181" i="2"/>
  <c r="E1181" i="2"/>
  <c r="F1181" i="2"/>
  <c r="I1181" i="2"/>
  <c r="H1181" i="2" s="1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Y1181" i="2" s="1"/>
  <c r="AB1181" i="2"/>
  <c r="AC1181" i="2"/>
  <c r="AD1181" i="2"/>
  <c r="AF1181" i="2" s="1"/>
  <c r="A1182" i="2"/>
  <c r="B1182" i="2"/>
  <c r="C1182" i="2"/>
  <c r="D1182" i="2"/>
  <c r="E1182" i="2"/>
  <c r="F1182" i="2"/>
  <c r="I1182" i="2"/>
  <c r="G1182" i="2" s="1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AB1182" i="2"/>
  <c r="AC1182" i="2"/>
  <c r="AD1182" i="2"/>
  <c r="AF1182" i="2" s="1"/>
  <c r="A1183" i="2"/>
  <c r="B1183" i="2"/>
  <c r="C1183" i="2"/>
  <c r="D1183" i="2"/>
  <c r="E1183" i="2"/>
  <c r="F1183" i="2"/>
  <c r="I1183" i="2"/>
  <c r="H1183" i="2" s="1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Y1183" i="2" s="1"/>
  <c r="AB1183" i="2"/>
  <c r="AC1183" i="2"/>
  <c r="AD1183" i="2"/>
  <c r="AF1183" i="2"/>
  <c r="A1184" i="2"/>
  <c r="B1184" i="2"/>
  <c r="C1184" i="2"/>
  <c r="D1184" i="2"/>
  <c r="E1184" i="2"/>
  <c r="F1184" i="2"/>
  <c r="I1184" i="2"/>
  <c r="G1184" i="2" s="1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 s="1"/>
  <c r="AB1184" i="2"/>
  <c r="AC1184" i="2"/>
  <c r="AD1184" i="2"/>
  <c r="AF1184" i="2" s="1"/>
  <c r="A1185" i="2"/>
  <c r="B1185" i="2"/>
  <c r="C1185" i="2"/>
  <c r="D1185" i="2"/>
  <c r="E1185" i="2"/>
  <c r="F1185" i="2"/>
  <c r="I1185" i="2"/>
  <c r="H1185" i="2" s="1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Y1185" i="2" s="1"/>
  <c r="AB1185" i="2"/>
  <c r="AC1185" i="2"/>
  <c r="AD1185" i="2"/>
  <c r="AF1185" i="2" s="1"/>
  <c r="A1186" i="2"/>
  <c r="B1186" i="2"/>
  <c r="C1186" i="2"/>
  <c r="D1186" i="2"/>
  <c r="E1186" i="2"/>
  <c r="F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Y1186" i="2" s="1"/>
  <c r="X1186" i="2"/>
  <c r="AB1186" i="2"/>
  <c r="AC1186" i="2"/>
  <c r="AD1186" i="2"/>
  <c r="AF1186" i="2" s="1"/>
  <c r="A1187" i="2"/>
  <c r="B1187" i="2"/>
  <c r="C1187" i="2"/>
  <c r="D1187" i="2"/>
  <c r="E1187" i="2"/>
  <c r="F1187" i="2"/>
  <c r="I1187" i="2"/>
  <c r="H1187" i="2" s="1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Y1187" i="2" s="1"/>
  <c r="AB1187" i="2"/>
  <c r="AC1187" i="2"/>
  <c r="AD1187" i="2"/>
  <c r="AF1187" i="2" s="1"/>
  <c r="A1188" i="2"/>
  <c r="B1188" i="2"/>
  <c r="C1188" i="2"/>
  <c r="D1188" i="2"/>
  <c r="E1188" i="2"/>
  <c r="F1188" i="2"/>
  <c r="I1188" i="2"/>
  <c r="G1188" i="2" s="1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AB1188" i="2"/>
  <c r="AC1188" i="2"/>
  <c r="AD1188" i="2"/>
  <c r="AF1188" i="2" s="1"/>
  <c r="A1189" i="2"/>
  <c r="B1189" i="2"/>
  <c r="C1189" i="2"/>
  <c r="D1189" i="2"/>
  <c r="E1189" i="2"/>
  <c r="F1189" i="2"/>
  <c r="I1189" i="2"/>
  <c r="H1189" i="2" s="1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Y1189" i="2" s="1"/>
  <c r="AB1189" i="2"/>
  <c r="AC1189" i="2"/>
  <c r="AD1189" i="2"/>
  <c r="AF1189" i="2" s="1"/>
  <c r="A1190" i="2"/>
  <c r="B1190" i="2"/>
  <c r="C1190" i="2"/>
  <c r="D1190" i="2"/>
  <c r="E1190" i="2"/>
  <c r="F1190" i="2"/>
  <c r="I1190" i="2"/>
  <c r="G1190" i="2" s="1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Z1190" i="2"/>
  <c r="AB1190" i="2"/>
  <c r="AC1190" i="2"/>
  <c r="AD1190" i="2"/>
  <c r="AF1190" i="2" s="1"/>
  <c r="A1191" i="2"/>
  <c r="B1191" i="2"/>
  <c r="C1191" i="2"/>
  <c r="D1191" i="2"/>
  <c r="E1191" i="2"/>
  <c r="F1191" i="2"/>
  <c r="I1191" i="2"/>
  <c r="H1191" i="2" s="1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Y1191" i="2" s="1"/>
  <c r="AB1191" i="2"/>
  <c r="AC1191" i="2"/>
  <c r="AD1191" i="2"/>
  <c r="AF1191" i="2"/>
  <c r="A1192" i="2"/>
  <c r="B1192" i="2"/>
  <c r="C1192" i="2"/>
  <c r="D1192" i="2"/>
  <c r="E1192" i="2"/>
  <c r="F1192" i="2"/>
  <c r="I1192" i="2"/>
  <c r="G1192" i="2" s="1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AB1192" i="2"/>
  <c r="AC1192" i="2"/>
  <c r="AD1192" i="2"/>
  <c r="AF1192" i="2" s="1"/>
  <c r="A1193" i="2"/>
  <c r="B1193" i="2"/>
  <c r="C1193" i="2"/>
  <c r="D1193" i="2"/>
  <c r="E1193" i="2"/>
  <c r="F1193" i="2"/>
  <c r="I1193" i="2"/>
  <c r="H1193" i="2" s="1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Y1193" i="2" s="1"/>
  <c r="AB1193" i="2"/>
  <c r="AC1193" i="2"/>
  <c r="AD1193" i="2"/>
  <c r="AF1193" i="2" s="1"/>
  <c r="A1194" i="2"/>
  <c r="B1194" i="2"/>
  <c r="C1194" i="2"/>
  <c r="D1194" i="2"/>
  <c r="E1194" i="2"/>
  <c r="F1194" i="2"/>
  <c r="I1194" i="2"/>
  <c r="G1194" i="2" s="1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Y1194" i="2" s="1"/>
  <c r="X1194" i="2"/>
  <c r="AB1194" i="2"/>
  <c r="AC1194" i="2"/>
  <c r="AD1194" i="2"/>
  <c r="AF1194" i="2" s="1"/>
  <c r="A1195" i="2"/>
  <c r="B1195" i="2"/>
  <c r="C1195" i="2"/>
  <c r="D1195" i="2"/>
  <c r="E1195" i="2"/>
  <c r="F1195" i="2"/>
  <c r="I1195" i="2"/>
  <c r="H1195" i="2" s="1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Y1195" i="2" s="1"/>
  <c r="AB1195" i="2"/>
  <c r="AC1195" i="2"/>
  <c r="AD1195" i="2"/>
  <c r="AF1195" i="2" s="1"/>
  <c r="A1196" i="2"/>
  <c r="B1196" i="2"/>
  <c r="C1196" i="2"/>
  <c r="D1196" i="2"/>
  <c r="E1196" i="2"/>
  <c r="F1196" i="2"/>
  <c r="I1196" i="2"/>
  <c r="G1196" i="2" s="1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AB1196" i="2"/>
  <c r="AC1196" i="2"/>
  <c r="AD1196" i="2"/>
  <c r="AF1196" i="2" s="1"/>
  <c r="A1197" i="2"/>
  <c r="B1197" i="2"/>
  <c r="C1197" i="2"/>
  <c r="D1197" i="2"/>
  <c r="E1197" i="2"/>
  <c r="F1197" i="2"/>
  <c r="I1197" i="2"/>
  <c r="H1197" i="2" s="1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Y1197" i="2" s="1"/>
  <c r="AB1197" i="2"/>
  <c r="AC1197" i="2"/>
  <c r="AD1197" i="2"/>
  <c r="AF1197" i="2" s="1"/>
  <c r="A1198" i="2"/>
  <c r="B1198" i="2"/>
  <c r="C1198" i="2"/>
  <c r="D1198" i="2"/>
  <c r="E1198" i="2"/>
  <c r="F1198" i="2"/>
  <c r="I1198" i="2"/>
  <c r="G1198" i="2" s="1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AB1198" i="2"/>
  <c r="AC1198" i="2"/>
  <c r="AD1198" i="2"/>
  <c r="AF1198" i="2" s="1"/>
  <c r="A1199" i="2"/>
  <c r="B1199" i="2"/>
  <c r="C1199" i="2"/>
  <c r="D1199" i="2"/>
  <c r="E1199" i="2"/>
  <c r="F1199" i="2"/>
  <c r="I1199" i="2"/>
  <c r="H1199" i="2" s="1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Y1199" i="2" s="1"/>
  <c r="AB1199" i="2"/>
  <c r="AC1199" i="2"/>
  <c r="AD1199" i="2"/>
  <c r="AF1199" i="2" s="1"/>
  <c r="A1200" i="2"/>
  <c r="B1200" i="2"/>
  <c r="C1200" i="2"/>
  <c r="D1200" i="2"/>
  <c r="E1200" i="2"/>
  <c r="F1200" i="2"/>
  <c r="I1200" i="2"/>
  <c r="G1200" i="2" s="1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Z1200" i="2" s="1"/>
  <c r="X1200" i="2"/>
  <c r="AB1200" i="2"/>
  <c r="AC1200" i="2"/>
  <c r="AD1200" i="2"/>
  <c r="AF1200" i="2" s="1"/>
  <c r="A1201" i="2"/>
  <c r="B1201" i="2"/>
  <c r="C1201" i="2"/>
  <c r="D1201" i="2"/>
  <c r="E1201" i="2"/>
  <c r="F1201" i="2"/>
  <c r="I1201" i="2"/>
  <c r="H1201" i="2" s="1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Y1201" i="2" s="1"/>
  <c r="AB1201" i="2"/>
  <c r="AC1201" i="2"/>
  <c r="AD1201" i="2"/>
  <c r="AF1201" i="2" s="1"/>
  <c r="A1202" i="2"/>
  <c r="B1202" i="2"/>
  <c r="C1202" i="2"/>
  <c r="D1202" i="2"/>
  <c r="E1202" i="2"/>
  <c r="F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AB1202" i="2"/>
  <c r="AC1202" i="2"/>
  <c r="AD1202" i="2"/>
  <c r="AF1202" i="2" s="1"/>
  <c r="A1203" i="2"/>
  <c r="B1203" i="2"/>
  <c r="C1203" i="2"/>
  <c r="D1203" i="2"/>
  <c r="E1203" i="2"/>
  <c r="F1203" i="2"/>
  <c r="I1203" i="2"/>
  <c r="H1203" i="2" s="1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Y1203" i="2" s="1"/>
  <c r="AB1203" i="2"/>
  <c r="AC1203" i="2"/>
  <c r="AD1203" i="2"/>
  <c r="AF1203" i="2" s="1"/>
  <c r="A1204" i="2"/>
  <c r="B1204" i="2"/>
  <c r="C1204" i="2"/>
  <c r="D1204" i="2"/>
  <c r="E1204" i="2"/>
  <c r="F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AB1204" i="2"/>
  <c r="AC1204" i="2"/>
  <c r="AD1204" i="2"/>
  <c r="AF1204" i="2" s="1"/>
  <c r="A1205" i="2"/>
  <c r="B1205" i="2"/>
  <c r="C1205" i="2"/>
  <c r="D1205" i="2"/>
  <c r="E1205" i="2"/>
  <c r="F1205" i="2"/>
  <c r="I1205" i="2"/>
  <c r="H1205" i="2" s="1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Y1205" i="2" s="1"/>
  <c r="AB1205" i="2"/>
  <c r="AC1205" i="2"/>
  <c r="AD1205" i="2"/>
  <c r="AF1205" i="2" s="1"/>
  <c r="A1206" i="2"/>
  <c r="B1206" i="2"/>
  <c r="C1206" i="2"/>
  <c r="D1206" i="2"/>
  <c r="E1206" i="2"/>
  <c r="F1206" i="2"/>
  <c r="I1206" i="2"/>
  <c r="G1206" i="2" s="1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 s="1"/>
  <c r="AB1206" i="2"/>
  <c r="AC1206" i="2"/>
  <c r="AD1206" i="2"/>
  <c r="AF1206" i="2" s="1"/>
  <c r="A1207" i="2"/>
  <c r="B1207" i="2"/>
  <c r="C1207" i="2"/>
  <c r="D1207" i="2"/>
  <c r="E1207" i="2"/>
  <c r="F1207" i="2"/>
  <c r="I1207" i="2"/>
  <c r="H1207" i="2" s="1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Y1207" i="2" s="1"/>
  <c r="AB1207" i="2"/>
  <c r="AC1207" i="2"/>
  <c r="AD1207" i="2"/>
  <c r="AF1207" i="2" s="1"/>
  <c r="A1208" i="2"/>
  <c r="B1208" i="2"/>
  <c r="C1208" i="2"/>
  <c r="D1208" i="2"/>
  <c r="E1208" i="2"/>
  <c r="F1208" i="2"/>
  <c r="I1208" i="2"/>
  <c r="G1208" i="2" s="1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AB1208" i="2"/>
  <c r="AC1208" i="2"/>
  <c r="AD1208" i="2"/>
  <c r="AF1208" i="2" s="1"/>
  <c r="A1209" i="2"/>
  <c r="B1209" i="2"/>
  <c r="C1209" i="2"/>
  <c r="D1209" i="2"/>
  <c r="E1209" i="2"/>
  <c r="F1209" i="2"/>
  <c r="I1209" i="2"/>
  <c r="H1209" i="2" s="1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Y1209" i="2" s="1"/>
  <c r="AB1209" i="2"/>
  <c r="AC1209" i="2"/>
  <c r="AD1209" i="2"/>
  <c r="AF1209" i="2" s="1"/>
  <c r="A1210" i="2"/>
  <c r="B1210" i="2"/>
  <c r="C1210" i="2"/>
  <c r="D1210" i="2"/>
  <c r="E1210" i="2"/>
  <c r="F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AB1210" i="2"/>
  <c r="AC1210" i="2"/>
  <c r="AD1210" i="2"/>
  <c r="AF1210" i="2" s="1"/>
  <c r="A1211" i="2"/>
  <c r="B1211" i="2"/>
  <c r="C1211" i="2"/>
  <c r="D1211" i="2"/>
  <c r="E1211" i="2"/>
  <c r="F1211" i="2"/>
  <c r="I1211" i="2"/>
  <c r="H1211" i="2" s="1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Y1211" i="2" s="1"/>
  <c r="AB1211" i="2"/>
  <c r="AC1211" i="2"/>
  <c r="AD1211" i="2"/>
  <c r="AF1211" i="2" s="1"/>
  <c r="A1212" i="2"/>
  <c r="B1212" i="2"/>
  <c r="C1212" i="2"/>
  <c r="D1212" i="2"/>
  <c r="E1212" i="2"/>
  <c r="F1212" i="2"/>
  <c r="I1212" i="2"/>
  <c r="G1212" i="2" s="1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AB1212" i="2"/>
  <c r="AC1212" i="2"/>
  <c r="AD1212" i="2"/>
  <c r="AF1212" i="2" s="1"/>
  <c r="A1213" i="2"/>
  <c r="B1213" i="2"/>
  <c r="C1213" i="2"/>
  <c r="D1213" i="2"/>
  <c r="E1213" i="2"/>
  <c r="F1213" i="2"/>
  <c r="I1213" i="2"/>
  <c r="H1213" i="2" s="1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 s="1"/>
  <c r="AB1213" i="2"/>
  <c r="AC1213" i="2"/>
  <c r="AD1213" i="2"/>
  <c r="AF1213" i="2" s="1"/>
  <c r="A1214" i="2"/>
  <c r="B1214" i="2"/>
  <c r="C1214" i="2"/>
  <c r="D1214" i="2"/>
  <c r="E1214" i="2"/>
  <c r="F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Y1214" i="2" s="1"/>
  <c r="AB1214" i="2"/>
  <c r="AC1214" i="2"/>
  <c r="AD1214" i="2"/>
  <c r="AF1214" i="2" s="1"/>
  <c r="A1215" i="2"/>
  <c r="B1215" i="2"/>
  <c r="C1215" i="2"/>
  <c r="D1215" i="2"/>
  <c r="E1215" i="2"/>
  <c r="F1215" i="2"/>
  <c r="I1215" i="2"/>
  <c r="G1215" i="2" s="1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AB1215" i="2"/>
  <c r="AC1215" i="2"/>
  <c r="AD1215" i="2"/>
  <c r="AF1215" i="2" s="1"/>
  <c r="A1216" i="2"/>
  <c r="B1216" i="2"/>
  <c r="C1216" i="2"/>
  <c r="D1216" i="2"/>
  <c r="E1216" i="2"/>
  <c r="F1216" i="2"/>
  <c r="I1216" i="2"/>
  <c r="G1216" i="2" s="1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Y1216" i="2" s="1"/>
  <c r="X1216" i="2"/>
  <c r="AB1216" i="2"/>
  <c r="AC1216" i="2"/>
  <c r="AD1216" i="2"/>
  <c r="AF1216" i="2" s="1"/>
  <c r="A1217" i="2"/>
  <c r="B1217" i="2"/>
  <c r="C1217" i="2"/>
  <c r="D1217" i="2"/>
  <c r="E1217" i="2"/>
  <c r="F1217" i="2"/>
  <c r="I1217" i="2"/>
  <c r="H1217" i="2" s="1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AB1217" i="2"/>
  <c r="AC1217" i="2"/>
  <c r="AD1217" i="2"/>
  <c r="AF1217" i="2" s="1"/>
  <c r="A1218" i="2"/>
  <c r="B1218" i="2"/>
  <c r="C1218" i="2"/>
  <c r="D1218" i="2"/>
  <c r="E1218" i="2"/>
  <c r="F1218" i="2"/>
  <c r="G1218" i="2"/>
  <c r="I1218" i="2"/>
  <c r="H1218" i="2" s="1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AB1218" i="2"/>
  <c r="AC1218" i="2"/>
  <c r="AD1218" i="2"/>
  <c r="AF1218" i="2" s="1"/>
  <c r="A1219" i="2"/>
  <c r="B1219" i="2"/>
  <c r="C1219" i="2"/>
  <c r="D1219" i="2"/>
  <c r="E1219" i="2"/>
  <c r="F1219" i="2"/>
  <c r="I1219" i="2"/>
  <c r="G1219" i="2" s="1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AB1219" i="2"/>
  <c r="AC1219" i="2"/>
  <c r="AD1219" i="2"/>
  <c r="AF1219" i="2" s="1"/>
  <c r="A1220" i="2"/>
  <c r="B1220" i="2"/>
  <c r="C1220" i="2"/>
  <c r="D1220" i="2"/>
  <c r="E1220" i="2"/>
  <c r="F1220" i="2"/>
  <c r="I1220" i="2"/>
  <c r="G1220" i="2" s="1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AB1220" i="2"/>
  <c r="AC1220" i="2"/>
  <c r="AD1220" i="2"/>
  <c r="AF1220" i="2" s="1"/>
  <c r="A1221" i="2"/>
  <c r="B1221" i="2"/>
  <c r="C1221" i="2"/>
  <c r="D1221" i="2"/>
  <c r="E1221" i="2"/>
  <c r="F1221" i="2"/>
  <c r="I1221" i="2"/>
  <c r="H1221" i="2" s="1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 s="1"/>
  <c r="AB1221" i="2"/>
  <c r="AC1221" i="2"/>
  <c r="AD1221" i="2"/>
  <c r="AF1221" i="2" s="1"/>
  <c r="A1222" i="2"/>
  <c r="B1222" i="2"/>
  <c r="C1222" i="2"/>
  <c r="D1222" i="2"/>
  <c r="E1222" i="2"/>
  <c r="F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AB1222" i="2"/>
  <c r="AC1222" i="2"/>
  <c r="AD1222" i="2"/>
  <c r="AF1222" i="2" s="1"/>
  <c r="A1223" i="2"/>
  <c r="B1223" i="2"/>
  <c r="C1223" i="2"/>
  <c r="D1223" i="2"/>
  <c r="E1223" i="2"/>
  <c r="F1223" i="2"/>
  <c r="I1223" i="2"/>
  <c r="H1223" i="2" s="1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 s="1"/>
  <c r="AB1223" i="2"/>
  <c r="AC1223" i="2"/>
  <c r="AD1223" i="2"/>
  <c r="AF1223" i="2" s="1"/>
  <c r="A1224" i="2"/>
  <c r="B1224" i="2"/>
  <c r="C1224" i="2"/>
  <c r="D1224" i="2"/>
  <c r="E1224" i="2"/>
  <c r="F1224" i="2"/>
  <c r="I1224" i="2"/>
  <c r="G1224" i="2" s="1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Y1224" i="2" s="1"/>
  <c r="X1224" i="2"/>
  <c r="AB1224" i="2"/>
  <c r="AC1224" i="2"/>
  <c r="AD1224" i="2"/>
  <c r="AF1224" i="2" s="1"/>
  <c r="A1225" i="2"/>
  <c r="B1225" i="2"/>
  <c r="C1225" i="2"/>
  <c r="D1225" i="2"/>
  <c r="E1225" i="2"/>
  <c r="F1225" i="2"/>
  <c r="I1225" i="2"/>
  <c r="G1225" i="2" s="1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AB1225" i="2"/>
  <c r="AC1225" i="2"/>
  <c r="AD1225" i="2"/>
  <c r="AF1225" i="2" s="1"/>
  <c r="A1226" i="2"/>
  <c r="B1226" i="2"/>
  <c r="C1226" i="2"/>
  <c r="D1226" i="2"/>
  <c r="E1226" i="2"/>
  <c r="F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Z1226" i="2" s="1"/>
  <c r="AB1226" i="2"/>
  <c r="AC1226" i="2"/>
  <c r="AD1226" i="2"/>
  <c r="AF1226" i="2" s="1"/>
  <c r="A1227" i="2"/>
  <c r="B1227" i="2"/>
  <c r="C1227" i="2"/>
  <c r="D1227" i="2"/>
  <c r="E1227" i="2"/>
  <c r="F1227" i="2"/>
  <c r="I1227" i="2"/>
  <c r="H1227" i="2" s="1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 s="1"/>
  <c r="AB1227" i="2"/>
  <c r="AC1227" i="2"/>
  <c r="AD1227" i="2"/>
  <c r="AF1227" i="2" s="1"/>
  <c r="A1228" i="2"/>
  <c r="B1228" i="2"/>
  <c r="C1228" i="2"/>
  <c r="D1228" i="2"/>
  <c r="E1228" i="2"/>
  <c r="F1228" i="2"/>
  <c r="I1228" i="2"/>
  <c r="G1228" i="2" s="1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AB1228" i="2"/>
  <c r="AC1228" i="2"/>
  <c r="AD1228" i="2"/>
  <c r="AF1228" i="2" s="1"/>
  <c r="A1229" i="2"/>
  <c r="B1229" i="2"/>
  <c r="C1229" i="2"/>
  <c r="D1229" i="2"/>
  <c r="E1229" i="2"/>
  <c r="F1229" i="2"/>
  <c r="I1229" i="2"/>
  <c r="G1229" i="2" s="1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AB1229" i="2"/>
  <c r="AC1229" i="2"/>
  <c r="AD1229" i="2"/>
  <c r="AF1229" i="2" s="1"/>
  <c r="A1230" i="2"/>
  <c r="B1230" i="2"/>
  <c r="C1230" i="2"/>
  <c r="D1230" i="2"/>
  <c r="E1230" i="2"/>
  <c r="F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 s="1"/>
  <c r="AB1230" i="2"/>
  <c r="AC1230" i="2"/>
  <c r="AD1230" i="2"/>
  <c r="AF1230" i="2" s="1"/>
  <c r="A1231" i="2"/>
  <c r="B1231" i="2"/>
  <c r="C1231" i="2"/>
  <c r="D1231" i="2"/>
  <c r="E1231" i="2"/>
  <c r="F1231" i="2"/>
  <c r="I1231" i="2"/>
  <c r="H1231" i="2" s="1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 s="1"/>
  <c r="AB1231" i="2"/>
  <c r="AC1231" i="2"/>
  <c r="AD1231" i="2"/>
  <c r="AF1231" i="2" s="1"/>
  <c r="A1232" i="2"/>
  <c r="B1232" i="2"/>
  <c r="C1232" i="2"/>
  <c r="D1232" i="2"/>
  <c r="E1232" i="2"/>
  <c r="F1232" i="2"/>
  <c r="I1232" i="2"/>
  <c r="G1232" i="2" s="1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Y1232" i="2" s="1"/>
  <c r="X1232" i="2"/>
  <c r="AB1232" i="2"/>
  <c r="AC1232" i="2"/>
  <c r="AD1232" i="2"/>
  <c r="AF1232" i="2" s="1"/>
  <c r="A1233" i="2"/>
  <c r="B1233" i="2"/>
  <c r="C1233" i="2"/>
  <c r="D1233" i="2"/>
  <c r="E1233" i="2"/>
  <c r="F1233" i="2"/>
  <c r="I1233" i="2"/>
  <c r="G1233" i="2" s="1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AB1233" i="2"/>
  <c r="AC1233" i="2"/>
  <c r="AD1233" i="2"/>
  <c r="AF1233" i="2" s="1"/>
  <c r="A1234" i="2"/>
  <c r="B1234" i="2"/>
  <c r="C1234" i="2"/>
  <c r="D1234" i="2"/>
  <c r="E1234" i="2"/>
  <c r="F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Z1234" i="2"/>
  <c r="AB1234" i="2"/>
  <c r="AC1234" i="2"/>
  <c r="AD1234" i="2"/>
  <c r="AF1234" i="2" s="1"/>
  <c r="A1235" i="2"/>
  <c r="B1235" i="2"/>
  <c r="C1235" i="2"/>
  <c r="D1235" i="2"/>
  <c r="E1235" i="2"/>
  <c r="F1235" i="2"/>
  <c r="I1235" i="2"/>
  <c r="H1235" i="2" s="1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 s="1"/>
  <c r="AB1235" i="2"/>
  <c r="AC1235" i="2"/>
  <c r="AD1235" i="2"/>
  <c r="AF1235" i="2" s="1"/>
  <c r="A1236" i="2"/>
  <c r="B1236" i="2"/>
  <c r="C1236" i="2"/>
  <c r="D1236" i="2"/>
  <c r="E1236" i="2"/>
  <c r="F1236" i="2"/>
  <c r="I1236" i="2"/>
  <c r="G1236" i="2" s="1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AB1236" i="2"/>
  <c r="AC1236" i="2"/>
  <c r="AD1236" i="2"/>
  <c r="AF1236" i="2" s="1"/>
  <c r="A1237" i="2"/>
  <c r="B1237" i="2"/>
  <c r="C1237" i="2"/>
  <c r="D1237" i="2"/>
  <c r="E1237" i="2"/>
  <c r="F1237" i="2"/>
  <c r="I1237" i="2"/>
  <c r="G1237" i="2" s="1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Z1237" i="2" s="1"/>
  <c r="AB1237" i="2"/>
  <c r="AC1237" i="2"/>
  <c r="AD1237" i="2"/>
  <c r="AF1237" i="2" s="1"/>
  <c r="A1238" i="2"/>
  <c r="B1238" i="2"/>
  <c r="C1238" i="2"/>
  <c r="D1238" i="2"/>
  <c r="E1238" i="2"/>
  <c r="F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 s="1"/>
  <c r="AB1238" i="2"/>
  <c r="AC1238" i="2"/>
  <c r="AD1238" i="2"/>
  <c r="AF1238" i="2" s="1"/>
  <c r="A1239" i="2"/>
  <c r="B1239" i="2"/>
  <c r="C1239" i="2"/>
  <c r="D1239" i="2"/>
  <c r="E1239" i="2"/>
  <c r="F1239" i="2"/>
  <c r="I1239" i="2"/>
  <c r="H1239" i="2" s="1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 s="1"/>
  <c r="AB1239" i="2"/>
  <c r="AC1239" i="2"/>
  <c r="AD1239" i="2"/>
  <c r="AF1239" i="2" s="1"/>
  <c r="A1240" i="2"/>
  <c r="B1240" i="2"/>
  <c r="C1240" i="2"/>
  <c r="D1240" i="2"/>
  <c r="E1240" i="2"/>
  <c r="F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Y1240" i="2" s="1"/>
  <c r="AB1240" i="2"/>
  <c r="AC1240" i="2"/>
  <c r="AD1240" i="2"/>
  <c r="AF1240" i="2" s="1"/>
  <c r="A1241" i="2"/>
  <c r="B1241" i="2"/>
  <c r="C1241" i="2"/>
  <c r="D1241" i="2"/>
  <c r="E1241" i="2"/>
  <c r="F1241" i="2"/>
  <c r="I1241" i="2"/>
  <c r="G1241" i="2" s="1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Z1241" i="2" s="1"/>
  <c r="AB1241" i="2"/>
  <c r="AC1241" i="2"/>
  <c r="AD1241" i="2"/>
  <c r="AF1241" i="2" s="1"/>
  <c r="A1242" i="2"/>
  <c r="B1242" i="2"/>
  <c r="C1242" i="2"/>
  <c r="D1242" i="2"/>
  <c r="E1242" i="2"/>
  <c r="F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AB1242" i="2"/>
  <c r="AC1242" i="2"/>
  <c r="AD1242" i="2"/>
  <c r="AF1242" i="2" s="1"/>
  <c r="A1243" i="2"/>
  <c r="B1243" i="2"/>
  <c r="C1243" i="2"/>
  <c r="D1243" i="2"/>
  <c r="E1243" i="2"/>
  <c r="F1243" i="2"/>
  <c r="I1243" i="2"/>
  <c r="H1243" i="2" s="1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 s="1"/>
  <c r="AB1243" i="2"/>
  <c r="AC1243" i="2"/>
  <c r="AD1243" i="2"/>
  <c r="AF1243" i="2" s="1"/>
  <c r="A1244" i="2"/>
  <c r="B1244" i="2"/>
  <c r="C1244" i="2"/>
  <c r="D1244" i="2"/>
  <c r="E1244" i="2"/>
  <c r="F1244" i="2"/>
  <c r="I1244" i="2"/>
  <c r="G1244" i="2" s="1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AB1244" i="2"/>
  <c r="AC1244" i="2"/>
  <c r="AD1244" i="2"/>
  <c r="AF1244" i="2" s="1"/>
  <c r="A1245" i="2"/>
  <c r="B1245" i="2"/>
  <c r="C1245" i="2"/>
  <c r="D1245" i="2"/>
  <c r="E1245" i="2"/>
  <c r="F1245" i="2"/>
  <c r="I1245" i="2"/>
  <c r="G1245" i="2" s="1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AB1245" i="2"/>
  <c r="AC1245" i="2"/>
  <c r="AD1245" i="2"/>
  <c r="AF1245" i="2" s="1"/>
  <c r="A1246" i="2"/>
  <c r="B1246" i="2"/>
  <c r="C1246" i="2"/>
  <c r="D1246" i="2"/>
  <c r="E1246" i="2"/>
  <c r="F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 s="1"/>
  <c r="AB1246" i="2"/>
  <c r="AC1246" i="2"/>
  <c r="AD1246" i="2"/>
  <c r="AF1246" i="2" s="1"/>
  <c r="A1247" i="2"/>
  <c r="B1247" i="2"/>
  <c r="C1247" i="2"/>
  <c r="D1247" i="2"/>
  <c r="E1247" i="2"/>
  <c r="F1247" i="2"/>
  <c r="I1247" i="2"/>
  <c r="H1247" i="2" s="1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 s="1"/>
  <c r="AB1247" i="2"/>
  <c r="AC1247" i="2"/>
  <c r="AD1247" i="2"/>
  <c r="AF1247" i="2" s="1"/>
  <c r="A1248" i="2"/>
  <c r="B1248" i="2"/>
  <c r="C1248" i="2"/>
  <c r="D1248" i="2"/>
  <c r="E1248" i="2"/>
  <c r="F1248" i="2"/>
  <c r="I1248" i="2"/>
  <c r="G1248" i="2" s="1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AB1248" i="2"/>
  <c r="AC1248" i="2"/>
  <c r="AD1248" i="2"/>
  <c r="AF1248" i="2" s="1"/>
  <c r="A1249" i="2"/>
  <c r="B1249" i="2"/>
  <c r="C1249" i="2"/>
  <c r="D1249" i="2"/>
  <c r="E1249" i="2"/>
  <c r="F1249" i="2"/>
  <c r="I1249" i="2"/>
  <c r="G1249" i="2" s="1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Z1249" i="2" s="1"/>
  <c r="AB1249" i="2"/>
  <c r="AC1249" i="2"/>
  <c r="AD1249" i="2"/>
  <c r="AF1249" i="2" s="1"/>
  <c r="A1250" i="2"/>
  <c r="B1250" i="2"/>
  <c r="C1250" i="2"/>
  <c r="D1250" i="2"/>
  <c r="E1250" i="2"/>
  <c r="F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AB1250" i="2"/>
  <c r="AC1250" i="2"/>
  <c r="AD1250" i="2"/>
  <c r="AF1250" i="2" s="1"/>
  <c r="A1251" i="2"/>
  <c r="B1251" i="2"/>
  <c r="C1251" i="2"/>
  <c r="D1251" i="2"/>
  <c r="E1251" i="2"/>
  <c r="F1251" i="2"/>
  <c r="I1251" i="2"/>
  <c r="H1251" i="2" s="1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 s="1"/>
  <c r="AB1251" i="2"/>
  <c r="AC1251" i="2"/>
  <c r="AD1251" i="2"/>
  <c r="AF1251" i="2" s="1"/>
  <c r="A1252" i="2"/>
  <c r="B1252" i="2"/>
  <c r="C1252" i="2"/>
  <c r="D1252" i="2"/>
  <c r="E1252" i="2"/>
  <c r="F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Y1252" i="2" s="1"/>
  <c r="AB1252" i="2"/>
  <c r="AC1252" i="2"/>
  <c r="AD1252" i="2"/>
  <c r="AF1252" i="2" s="1"/>
  <c r="A1253" i="2"/>
  <c r="B1253" i="2"/>
  <c r="C1253" i="2"/>
  <c r="D1253" i="2"/>
  <c r="E1253" i="2"/>
  <c r="F1253" i="2"/>
  <c r="I1253" i="2"/>
  <c r="G1253" i="2" s="1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Z1253" i="2" s="1"/>
  <c r="AB1253" i="2"/>
  <c r="AC1253" i="2"/>
  <c r="AD1253" i="2"/>
  <c r="AF1253" i="2" s="1"/>
  <c r="A1254" i="2"/>
  <c r="B1254" i="2"/>
  <c r="C1254" i="2"/>
  <c r="D1254" i="2"/>
  <c r="E1254" i="2"/>
  <c r="F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Y1254" i="2" s="1"/>
  <c r="AB1254" i="2"/>
  <c r="AC1254" i="2"/>
  <c r="AD1254" i="2"/>
  <c r="AF1254" i="2" s="1"/>
  <c r="A1255" i="2"/>
  <c r="B1255" i="2"/>
  <c r="C1255" i="2"/>
  <c r="D1255" i="2"/>
  <c r="E1255" i="2"/>
  <c r="F1255" i="2"/>
  <c r="I1255" i="2"/>
  <c r="H1255" i="2" s="1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 s="1"/>
  <c r="AB1255" i="2"/>
  <c r="AC1255" i="2"/>
  <c r="AD1255" i="2"/>
  <c r="AF1255" i="2" s="1"/>
  <c r="A1256" i="2"/>
  <c r="B1256" i="2"/>
  <c r="C1256" i="2"/>
  <c r="D1256" i="2"/>
  <c r="E1256" i="2"/>
  <c r="F1256" i="2"/>
  <c r="H1256" i="2"/>
  <c r="I1256" i="2"/>
  <c r="G1256" i="2" s="1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Y1256" i="2" s="1"/>
  <c r="X1256" i="2"/>
  <c r="AB1256" i="2"/>
  <c r="AC1256" i="2"/>
  <c r="AD1256" i="2"/>
  <c r="AF1256" i="2" s="1"/>
  <c r="A1257" i="2"/>
  <c r="B1257" i="2"/>
  <c r="C1257" i="2"/>
  <c r="D1257" i="2"/>
  <c r="E1257" i="2"/>
  <c r="F1257" i="2"/>
  <c r="I1257" i="2"/>
  <c r="G1257" i="2" s="1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Z1257" i="2" s="1"/>
  <c r="AB1257" i="2"/>
  <c r="AC1257" i="2"/>
  <c r="AD1257" i="2"/>
  <c r="AF1257" i="2" s="1"/>
  <c r="A1258" i="2"/>
  <c r="B1258" i="2"/>
  <c r="C1258" i="2"/>
  <c r="D1258" i="2"/>
  <c r="E1258" i="2"/>
  <c r="F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AB1258" i="2"/>
  <c r="AC1258" i="2"/>
  <c r="AD1258" i="2"/>
  <c r="AF1258" i="2" s="1"/>
  <c r="A1259" i="2"/>
  <c r="B1259" i="2"/>
  <c r="C1259" i="2"/>
  <c r="D1259" i="2"/>
  <c r="E1259" i="2"/>
  <c r="F1259" i="2"/>
  <c r="I1259" i="2"/>
  <c r="H1259" i="2" s="1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 s="1"/>
  <c r="AB1259" i="2"/>
  <c r="AC1259" i="2"/>
  <c r="AD1259" i="2"/>
  <c r="AF1259" i="2" s="1"/>
  <c r="A1260" i="2"/>
  <c r="B1260" i="2"/>
  <c r="C1260" i="2"/>
  <c r="D1260" i="2"/>
  <c r="E1260" i="2"/>
  <c r="F1260" i="2"/>
  <c r="I1260" i="2"/>
  <c r="G1260" i="2" s="1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Y1260" i="2" s="1"/>
  <c r="AB1260" i="2"/>
  <c r="AC1260" i="2"/>
  <c r="AD1260" i="2"/>
  <c r="AF1260" i="2" s="1"/>
  <c r="A1261" i="2"/>
  <c r="B1261" i="2"/>
  <c r="C1261" i="2"/>
  <c r="D1261" i="2"/>
  <c r="E1261" i="2"/>
  <c r="F1261" i="2"/>
  <c r="I1261" i="2"/>
  <c r="G1261" i="2" s="1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AB1261" i="2"/>
  <c r="AC1261" i="2"/>
  <c r="AD1261" i="2"/>
  <c r="AF1261" i="2" s="1"/>
  <c r="A1262" i="2"/>
  <c r="B1262" i="2"/>
  <c r="C1262" i="2"/>
  <c r="D1262" i="2"/>
  <c r="E1262" i="2"/>
  <c r="F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Y1262" i="2" s="1"/>
  <c r="AB1262" i="2"/>
  <c r="AC1262" i="2"/>
  <c r="AD1262" i="2"/>
  <c r="AF1262" i="2" s="1"/>
  <c r="A1263" i="2"/>
  <c r="B1263" i="2"/>
  <c r="C1263" i="2"/>
  <c r="D1263" i="2"/>
  <c r="E1263" i="2"/>
  <c r="F1263" i="2"/>
  <c r="I1263" i="2"/>
  <c r="H1263" i="2" s="1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 s="1"/>
  <c r="AB1263" i="2"/>
  <c r="AC1263" i="2"/>
  <c r="AD1263" i="2"/>
  <c r="AF1263" i="2" s="1"/>
  <c r="A1264" i="2"/>
  <c r="B1264" i="2"/>
  <c r="C1264" i="2"/>
  <c r="D1264" i="2"/>
  <c r="E1264" i="2"/>
  <c r="F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AB1264" i="2"/>
  <c r="AC1264" i="2"/>
  <c r="AD1264" i="2"/>
  <c r="AF1264" i="2" s="1"/>
  <c r="A1265" i="2"/>
  <c r="B1265" i="2"/>
  <c r="C1265" i="2"/>
  <c r="D1265" i="2"/>
  <c r="E1265" i="2"/>
  <c r="F1265" i="2"/>
  <c r="I1265" i="2"/>
  <c r="G1265" i="2" s="1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Z1265" i="2" s="1"/>
  <c r="AB1265" i="2"/>
  <c r="AC1265" i="2"/>
  <c r="AD1265" i="2"/>
  <c r="AF1265" i="2" s="1"/>
  <c r="A1266" i="2"/>
  <c r="B1266" i="2"/>
  <c r="C1266" i="2"/>
  <c r="D1266" i="2"/>
  <c r="E1266" i="2"/>
  <c r="F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Y1266" i="2" s="1"/>
  <c r="X1266" i="2"/>
  <c r="Z1266" i="2"/>
  <c r="AB1266" i="2"/>
  <c r="AC1266" i="2"/>
  <c r="AD1266" i="2"/>
  <c r="AF1266" i="2" s="1"/>
  <c r="A1267" i="2"/>
  <c r="B1267" i="2"/>
  <c r="C1267" i="2"/>
  <c r="D1267" i="2"/>
  <c r="E1267" i="2"/>
  <c r="F1267" i="2"/>
  <c r="I1267" i="2"/>
  <c r="H1267" i="2" s="1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 s="1"/>
  <c r="AB1267" i="2"/>
  <c r="AC1267" i="2"/>
  <c r="AD1267" i="2"/>
  <c r="AF1267" i="2" s="1"/>
  <c r="A1268" i="2"/>
  <c r="B1268" i="2"/>
  <c r="C1268" i="2"/>
  <c r="D1268" i="2"/>
  <c r="E1268" i="2"/>
  <c r="F1268" i="2"/>
  <c r="I1268" i="2"/>
  <c r="G1268" i="2" s="1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Y1268" i="2" s="1"/>
  <c r="AB1268" i="2"/>
  <c r="AC1268" i="2"/>
  <c r="AD1268" i="2"/>
  <c r="AF1268" i="2" s="1"/>
  <c r="A1269" i="2"/>
  <c r="B1269" i="2"/>
  <c r="C1269" i="2"/>
  <c r="D1269" i="2"/>
  <c r="E1269" i="2"/>
  <c r="F1269" i="2"/>
  <c r="I1269" i="2"/>
  <c r="G1269" i="2" s="1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AB1269" i="2"/>
  <c r="AC1269" i="2"/>
  <c r="AD1269" i="2"/>
  <c r="AF1269" i="2" s="1"/>
  <c r="A1270" i="2"/>
  <c r="B1270" i="2"/>
  <c r="C1270" i="2"/>
  <c r="D1270" i="2"/>
  <c r="E1270" i="2"/>
  <c r="F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Y1270" i="2" s="1"/>
  <c r="AB1270" i="2"/>
  <c r="AC1270" i="2"/>
  <c r="AD1270" i="2"/>
  <c r="AF1270" i="2" s="1"/>
  <c r="A1271" i="2"/>
  <c r="B1271" i="2"/>
  <c r="C1271" i="2"/>
  <c r="D1271" i="2"/>
  <c r="E1271" i="2"/>
  <c r="F1271" i="2"/>
  <c r="I1271" i="2"/>
  <c r="H1271" i="2" s="1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 s="1"/>
  <c r="AB1271" i="2"/>
  <c r="AC1271" i="2"/>
  <c r="AD1271" i="2"/>
  <c r="AF1271" i="2" s="1"/>
  <c r="A1272" i="2"/>
  <c r="B1272" i="2"/>
  <c r="C1272" i="2"/>
  <c r="D1272" i="2"/>
  <c r="E1272" i="2"/>
  <c r="F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Y1272" i="2" s="1"/>
  <c r="AB1272" i="2"/>
  <c r="AC1272" i="2"/>
  <c r="AD1272" i="2"/>
  <c r="AF1272" i="2" s="1"/>
  <c r="A1273" i="2"/>
  <c r="B1273" i="2"/>
  <c r="C1273" i="2"/>
  <c r="D1273" i="2"/>
  <c r="E1273" i="2"/>
  <c r="F1273" i="2"/>
  <c r="I1273" i="2"/>
  <c r="G1273" i="2" s="1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Z1273" i="2" s="1"/>
  <c r="AB1273" i="2"/>
  <c r="AC1273" i="2"/>
  <c r="AD1273" i="2"/>
  <c r="AF1273" i="2" s="1"/>
  <c r="A1274" i="2"/>
  <c r="B1274" i="2"/>
  <c r="C1274" i="2"/>
  <c r="D1274" i="2"/>
  <c r="E1274" i="2"/>
  <c r="F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AB1274" i="2"/>
  <c r="AC1274" i="2"/>
  <c r="AD1274" i="2"/>
  <c r="AF1274" i="2" s="1"/>
  <c r="A1275" i="2"/>
  <c r="B1275" i="2"/>
  <c r="C1275" i="2"/>
  <c r="D1275" i="2"/>
  <c r="E1275" i="2"/>
  <c r="F1275" i="2"/>
  <c r="I1275" i="2"/>
  <c r="H1275" i="2" s="1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 s="1"/>
  <c r="AB1275" i="2"/>
  <c r="AC1275" i="2"/>
  <c r="AD1275" i="2"/>
  <c r="AF1275" i="2" s="1"/>
  <c r="A1276" i="2"/>
  <c r="B1276" i="2"/>
  <c r="C1276" i="2"/>
  <c r="D1276" i="2"/>
  <c r="E1276" i="2"/>
  <c r="F1276" i="2"/>
  <c r="I1276" i="2"/>
  <c r="G1276" i="2" s="1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Y1276" i="2" s="1"/>
  <c r="AB1276" i="2"/>
  <c r="AC1276" i="2"/>
  <c r="AD1276" i="2"/>
  <c r="AF1276" i="2" s="1"/>
  <c r="A1277" i="2"/>
  <c r="B1277" i="2"/>
  <c r="C1277" i="2"/>
  <c r="D1277" i="2"/>
  <c r="E1277" i="2"/>
  <c r="F1277" i="2"/>
  <c r="I1277" i="2"/>
  <c r="G1277" i="2" s="1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AB1277" i="2"/>
  <c r="AC1277" i="2"/>
  <c r="AD1277" i="2"/>
  <c r="AF1277" i="2" s="1"/>
  <c r="A1278" i="2"/>
  <c r="B1278" i="2"/>
  <c r="C1278" i="2"/>
  <c r="D1278" i="2"/>
  <c r="E1278" i="2"/>
  <c r="F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Y1278" i="2" s="1"/>
  <c r="AB1278" i="2"/>
  <c r="AC1278" i="2"/>
  <c r="AD1278" i="2"/>
  <c r="AF1278" i="2" s="1"/>
  <c r="A1279" i="2"/>
  <c r="B1279" i="2"/>
  <c r="C1279" i="2"/>
  <c r="D1279" i="2"/>
  <c r="E1279" i="2"/>
  <c r="F1279" i="2"/>
  <c r="I1279" i="2"/>
  <c r="H1279" i="2" s="1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 s="1"/>
  <c r="AB1279" i="2"/>
  <c r="AC1279" i="2"/>
  <c r="AD1279" i="2"/>
  <c r="AF1279" i="2" s="1"/>
  <c r="A1280" i="2"/>
  <c r="B1280" i="2"/>
  <c r="C1280" i="2"/>
  <c r="D1280" i="2"/>
  <c r="E1280" i="2"/>
  <c r="F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AB1280" i="2"/>
  <c r="AC1280" i="2"/>
  <c r="AD1280" i="2"/>
  <c r="AF1280" i="2" s="1"/>
  <c r="A1281" i="2"/>
  <c r="B1281" i="2"/>
  <c r="C1281" i="2"/>
  <c r="D1281" i="2"/>
  <c r="E1281" i="2"/>
  <c r="F1281" i="2"/>
  <c r="I1281" i="2"/>
  <c r="G1281" i="2" s="1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Z1281" i="2" s="1"/>
  <c r="AB1281" i="2"/>
  <c r="AC1281" i="2"/>
  <c r="AD1281" i="2"/>
  <c r="AF1281" i="2" s="1"/>
  <c r="A1282" i="2"/>
  <c r="B1282" i="2"/>
  <c r="C1282" i="2"/>
  <c r="D1282" i="2"/>
  <c r="E1282" i="2"/>
  <c r="F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Y1282" i="2" s="1"/>
  <c r="X1282" i="2"/>
  <c r="AB1282" i="2"/>
  <c r="AC1282" i="2"/>
  <c r="AD1282" i="2"/>
  <c r="AF1282" i="2" s="1"/>
  <c r="A1283" i="2"/>
  <c r="B1283" i="2"/>
  <c r="C1283" i="2"/>
  <c r="D1283" i="2"/>
  <c r="E1283" i="2"/>
  <c r="F1283" i="2"/>
  <c r="I1283" i="2"/>
  <c r="H1283" i="2" s="1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 s="1"/>
  <c r="AB1283" i="2"/>
  <c r="AC1283" i="2"/>
  <c r="AD1283" i="2"/>
  <c r="AF1283" i="2" s="1"/>
  <c r="A1284" i="2"/>
  <c r="B1284" i="2"/>
  <c r="C1284" i="2"/>
  <c r="D1284" i="2"/>
  <c r="E1284" i="2"/>
  <c r="F1284" i="2"/>
  <c r="I1284" i="2"/>
  <c r="G1284" i="2" s="1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Y1284" i="2" s="1"/>
  <c r="AB1284" i="2"/>
  <c r="AC1284" i="2"/>
  <c r="AD1284" i="2"/>
  <c r="AF1284" i="2" s="1"/>
  <c r="A1285" i="2"/>
  <c r="B1285" i="2"/>
  <c r="C1285" i="2"/>
  <c r="D1285" i="2"/>
  <c r="E1285" i="2"/>
  <c r="F1285" i="2"/>
  <c r="I1285" i="2"/>
  <c r="G1285" i="2" s="1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AB1285" i="2"/>
  <c r="AC1285" i="2"/>
  <c r="AD1285" i="2"/>
  <c r="AF1285" i="2" s="1"/>
  <c r="A1286" i="2"/>
  <c r="B1286" i="2"/>
  <c r="C1286" i="2"/>
  <c r="D1286" i="2"/>
  <c r="E1286" i="2"/>
  <c r="F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Y1286" i="2" s="1"/>
  <c r="AB1286" i="2"/>
  <c r="AC1286" i="2"/>
  <c r="AD1286" i="2"/>
  <c r="AF1286" i="2" s="1"/>
  <c r="A1287" i="2"/>
  <c r="B1287" i="2"/>
  <c r="C1287" i="2"/>
  <c r="D1287" i="2"/>
  <c r="E1287" i="2"/>
  <c r="F1287" i="2"/>
  <c r="I1287" i="2"/>
  <c r="H1287" i="2" s="1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 s="1"/>
  <c r="AB1287" i="2"/>
  <c r="AC1287" i="2"/>
  <c r="AD1287" i="2"/>
  <c r="AF1287" i="2" s="1"/>
  <c r="A1288" i="2"/>
  <c r="B1288" i="2"/>
  <c r="C1288" i="2"/>
  <c r="D1288" i="2"/>
  <c r="E1288" i="2"/>
  <c r="F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AB1288" i="2"/>
  <c r="AC1288" i="2"/>
  <c r="AD1288" i="2"/>
  <c r="AF1288" i="2" s="1"/>
  <c r="A1289" i="2"/>
  <c r="B1289" i="2"/>
  <c r="C1289" i="2"/>
  <c r="D1289" i="2"/>
  <c r="E1289" i="2"/>
  <c r="F1289" i="2"/>
  <c r="I1289" i="2"/>
  <c r="G1289" i="2" s="1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Z1289" i="2" s="1"/>
  <c r="AB1289" i="2"/>
  <c r="AC1289" i="2"/>
  <c r="AD1289" i="2"/>
  <c r="AF1289" i="2" s="1"/>
  <c r="A1290" i="2"/>
  <c r="B1290" i="2"/>
  <c r="C1290" i="2"/>
  <c r="D1290" i="2"/>
  <c r="E1290" i="2"/>
  <c r="F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AB1290" i="2"/>
  <c r="AC1290" i="2"/>
  <c r="AD1290" i="2"/>
  <c r="AF1290" i="2" s="1"/>
  <c r="A1291" i="2"/>
  <c r="B1291" i="2"/>
  <c r="C1291" i="2"/>
  <c r="D1291" i="2"/>
  <c r="E1291" i="2"/>
  <c r="F1291" i="2"/>
  <c r="I1291" i="2"/>
  <c r="H1291" i="2" s="1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 s="1"/>
  <c r="AB1291" i="2"/>
  <c r="AC1291" i="2"/>
  <c r="AD1291" i="2"/>
  <c r="AF1291" i="2" s="1"/>
  <c r="A1292" i="2"/>
  <c r="B1292" i="2"/>
  <c r="C1292" i="2"/>
  <c r="D1292" i="2"/>
  <c r="E1292" i="2"/>
  <c r="F1292" i="2"/>
  <c r="I1292" i="2"/>
  <c r="G1292" i="2" s="1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Y1292" i="2" s="1"/>
  <c r="AB1292" i="2"/>
  <c r="AC1292" i="2"/>
  <c r="AD1292" i="2"/>
  <c r="AF1292" i="2" s="1"/>
  <c r="A1293" i="2"/>
  <c r="B1293" i="2"/>
  <c r="C1293" i="2"/>
  <c r="D1293" i="2"/>
  <c r="E1293" i="2"/>
  <c r="F1293" i="2"/>
  <c r="I1293" i="2"/>
  <c r="G1293" i="2" s="1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Z1293" i="2" s="1"/>
  <c r="Y1293" i="2"/>
  <c r="AB1293" i="2"/>
  <c r="AC1293" i="2"/>
  <c r="AD1293" i="2"/>
  <c r="AF1293" i="2"/>
  <c r="A1294" i="2"/>
  <c r="B1294" i="2"/>
  <c r="C1294" i="2"/>
  <c r="D1294" i="2"/>
  <c r="E1294" i="2"/>
  <c r="F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Y1294" i="2" s="1"/>
  <c r="AB1294" i="2"/>
  <c r="AC1294" i="2"/>
  <c r="AD1294" i="2"/>
  <c r="AF1294" i="2" s="1"/>
  <c r="A1295" i="2"/>
  <c r="B1295" i="2"/>
  <c r="C1295" i="2"/>
  <c r="D1295" i="2"/>
  <c r="E1295" i="2"/>
  <c r="F1295" i="2"/>
  <c r="I1295" i="2"/>
  <c r="H1295" i="2" s="1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 s="1"/>
  <c r="AB1295" i="2"/>
  <c r="AC1295" i="2"/>
  <c r="AD1295" i="2"/>
  <c r="AF1295" i="2" s="1"/>
  <c r="A1296" i="2"/>
  <c r="B1296" i="2"/>
  <c r="C1296" i="2"/>
  <c r="D1296" i="2"/>
  <c r="E1296" i="2"/>
  <c r="F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Y1296" i="2" s="1"/>
  <c r="X1296" i="2"/>
  <c r="AB1296" i="2"/>
  <c r="AC1296" i="2"/>
  <c r="AD1296" i="2"/>
  <c r="AF1296" i="2" s="1"/>
  <c r="A1297" i="2"/>
  <c r="B1297" i="2"/>
  <c r="C1297" i="2"/>
  <c r="D1297" i="2"/>
  <c r="E1297" i="2"/>
  <c r="F1297" i="2"/>
  <c r="I1297" i="2"/>
  <c r="G1297" i="2" s="1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Z1297" i="2" s="1"/>
  <c r="AB1297" i="2"/>
  <c r="AC1297" i="2"/>
  <c r="AD1297" i="2"/>
  <c r="AF1297" i="2" s="1"/>
  <c r="A1298" i="2"/>
  <c r="B1298" i="2"/>
  <c r="C1298" i="2"/>
  <c r="D1298" i="2"/>
  <c r="E1298" i="2"/>
  <c r="F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Z1298" i="2" s="1"/>
  <c r="AB1298" i="2"/>
  <c r="AC1298" i="2"/>
  <c r="AD1298" i="2"/>
  <c r="AF1298" i="2" s="1"/>
  <c r="A1299" i="2"/>
  <c r="B1299" i="2"/>
  <c r="C1299" i="2"/>
  <c r="D1299" i="2"/>
  <c r="E1299" i="2"/>
  <c r="F1299" i="2"/>
  <c r="I1299" i="2"/>
  <c r="H1299" i="2" s="1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 s="1"/>
  <c r="AB1299" i="2"/>
  <c r="AC1299" i="2"/>
  <c r="AD1299" i="2"/>
  <c r="AF1299" i="2" s="1"/>
  <c r="A1300" i="2"/>
  <c r="B1300" i="2"/>
  <c r="C1300" i="2"/>
  <c r="D1300" i="2"/>
  <c r="E1300" i="2"/>
  <c r="F1300" i="2"/>
  <c r="I1300" i="2"/>
  <c r="G1300" i="2" s="1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Y1300" i="2" s="1"/>
  <c r="AB1300" i="2"/>
  <c r="AC1300" i="2"/>
  <c r="AD1300" i="2"/>
  <c r="AF1300" i="2" s="1"/>
  <c r="A1301" i="2"/>
  <c r="B1301" i="2"/>
  <c r="C1301" i="2"/>
  <c r="D1301" i="2"/>
  <c r="E1301" i="2"/>
  <c r="F1301" i="2"/>
  <c r="I1301" i="2"/>
  <c r="G1301" i="2" s="1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AB1301" i="2"/>
  <c r="AC1301" i="2"/>
  <c r="AD1301" i="2"/>
  <c r="AF1301" i="2" s="1"/>
  <c r="A1302" i="2"/>
  <c r="B1302" i="2"/>
  <c r="C1302" i="2"/>
  <c r="D1302" i="2"/>
  <c r="E1302" i="2"/>
  <c r="F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Y1302" i="2" s="1"/>
  <c r="AB1302" i="2"/>
  <c r="AC1302" i="2"/>
  <c r="AD1302" i="2"/>
  <c r="AF1302" i="2" s="1"/>
  <c r="A1303" i="2"/>
  <c r="B1303" i="2"/>
  <c r="C1303" i="2"/>
  <c r="D1303" i="2"/>
  <c r="E1303" i="2"/>
  <c r="F1303" i="2"/>
  <c r="I1303" i="2"/>
  <c r="H1303" i="2" s="1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 s="1"/>
  <c r="AB1303" i="2"/>
  <c r="AC1303" i="2"/>
  <c r="AD1303" i="2"/>
  <c r="AF1303" i="2" s="1"/>
  <c r="A1304" i="2"/>
  <c r="B1304" i="2"/>
  <c r="C1304" i="2"/>
  <c r="D1304" i="2"/>
  <c r="E1304" i="2"/>
  <c r="F1304" i="2"/>
  <c r="H1304" i="2"/>
  <c r="I1304" i="2"/>
  <c r="G1304" i="2" s="1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Y1304" i="2" s="1"/>
  <c r="AB1304" i="2"/>
  <c r="AC1304" i="2"/>
  <c r="AD1304" i="2"/>
  <c r="AF1304" i="2" s="1"/>
  <c r="A1305" i="2"/>
  <c r="B1305" i="2"/>
  <c r="C1305" i="2"/>
  <c r="D1305" i="2"/>
  <c r="E1305" i="2"/>
  <c r="F1305" i="2"/>
  <c r="I1305" i="2"/>
  <c r="G1305" i="2" s="1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Z1305" i="2" s="1"/>
  <c r="AB1305" i="2"/>
  <c r="AC1305" i="2"/>
  <c r="AD1305" i="2"/>
  <c r="AF1305" i="2" s="1"/>
  <c r="A1306" i="2"/>
  <c r="B1306" i="2"/>
  <c r="C1306" i="2"/>
  <c r="D1306" i="2"/>
  <c r="E1306" i="2"/>
  <c r="F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Y1306" i="2" s="1"/>
  <c r="X1306" i="2"/>
  <c r="AB1306" i="2"/>
  <c r="AC1306" i="2"/>
  <c r="AD1306" i="2"/>
  <c r="AF1306" i="2" s="1"/>
  <c r="A1307" i="2"/>
  <c r="B1307" i="2"/>
  <c r="C1307" i="2"/>
  <c r="D1307" i="2"/>
  <c r="E1307" i="2"/>
  <c r="F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 s="1"/>
  <c r="AB1307" i="2"/>
  <c r="AC1307" i="2"/>
  <c r="AD1307" i="2"/>
  <c r="AF1307" i="2" s="1"/>
  <c r="A1308" i="2"/>
  <c r="B1308" i="2"/>
  <c r="C1308" i="2"/>
  <c r="D1308" i="2"/>
  <c r="E1308" i="2"/>
  <c r="F1308" i="2"/>
  <c r="I1308" i="2"/>
  <c r="G1308" i="2" s="1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AB1308" i="2"/>
  <c r="AC1308" i="2"/>
  <c r="AD1308" i="2"/>
  <c r="AF1308" i="2" s="1"/>
  <c r="A1309" i="2"/>
  <c r="B1309" i="2"/>
  <c r="C1309" i="2"/>
  <c r="D1309" i="2"/>
  <c r="E1309" i="2"/>
  <c r="F1309" i="2"/>
  <c r="I1309" i="2"/>
  <c r="G1309" i="2" s="1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AB1309" i="2"/>
  <c r="AC1309" i="2"/>
  <c r="AD1309" i="2"/>
  <c r="AF1309" i="2" s="1"/>
  <c r="A1310" i="2"/>
  <c r="B1310" i="2"/>
  <c r="C1310" i="2"/>
  <c r="D1310" i="2"/>
  <c r="E1310" i="2"/>
  <c r="F1310" i="2"/>
  <c r="I1310" i="2"/>
  <c r="G1310" i="2" s="1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Y1310" i="2" s="1"/>
  <c r="AB1310" i="2"/>
  <c r="AC1310" i="2"/>
  <c r="AD1310" i="2"/>
  <c r="AF1310" i="2" s="1"/>
  <c r="A1311" i="2"/>
  <c r="B1311" i="2"/>
  <c r="C1311" i="2"/>
  <c r="D1311" i="2"/>
  <c r="E1311" i="2"/>
  <c r="F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 s="1"/>
  <c r="AB1311" i="2"/>
  <c r="AC1311" i="2"/>
  <c r="AD1311" i="2"/>
  <c r="AF1311" i="2" s="1"/>
  <c r="A1312" i="2"/>
  <c r="B1312" i="2"/>
  <c r="C1312" i="2"/>
  <c r="D1312" i="2"/>
  <c r="E1312" i="2"/>
  <c r="F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 s="1"/>
  <c r="AB1312" i="2"/>
  <c r="AC1312" i="2"/>
  <c r="AD1312" i="2"/>
  <c r="AF1312" i="2" s="1"/>
  <c r="A1313" i="2"/>
  <c r="B1313" i="2"/>
  <c r="C1313" i="2"/>
  <c r="D1313" i="2"/>
  <c r="E1313" i="2"/>
  <c r="F1313" i="2"/>
  <c r="I1313" i="2"/>
  <c r="G1313" i="2" s="1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Z1313" i="2" s="1"/>
  <c r="AB1313" i="2"/>
  <c r="AC1313" i="2"/>
  <c r="AD1313" i="2"/>
  <c r="AF1313" i="2" s="1"/>
  <c r="A1314" i="2"/>
  <c r="B1314" i="2"/>
  <c r="C1314" i="2"/>
  <c r="D1314" i="2"/>
  <c r="E1314" i="2"/>
  <c r="F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Y1314" i="2" s="1"/>
  <c r="AB1314" i="2"/>
  <c r="AC1314" i="2"/>
  <c r="AD1314" i="2"/>
  <c r="AF1314" i="2" s="1"/>
  <c r="A1315" i="2"/>
  <c r="B1315" i="2"/>
  <c r="C1315" i="2"/>
  <c r="D1315" i="2"/>
  <c r="E1315" i="2"/>
  <c r="F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 s="1"/>
  <c r="AB1315" i="2"/>
  <c r="AC1315" i="2"/>
  <c r="AD1315" i="2"/>
  <c r="AF1315" i="2" s="1"/>
  <c r="A1316" i="2"/>
  <c r="B1316" i="2"/>
  <c r="C1316" i="2"/>
  <c r="D1316" i="2"/>
  <c r="E1316" i="2"/>
  <c r="F1316" i="2"/>
  <c r="I1316" i="2"/>
  <c r="G1316" i="2" s="1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 s="1"/>
  <c r="AB1316" i="2"/>
  <c r="AC1316" i="2"/>
  <c r="AD1316" i="2"/>
  <c r="AF1316" i="2" s="1"/>
  <c r="A1317" i="2"/>
  <c r="B1317" i="2"/>
  <c r="C1317" i="2"/>
  <c r="D1317" i="2"/>
  <c r="E1317" i="2"/>
  <c r="F1317" i="2"/>
  <c r="I1317" i="2"/>
  <c r="G1317" i="2" s="1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AB1317" i="2"/>
  <c r="AC1317" i="2"/>
  <c r="AD1317" i="2"/>
  <c r="AF1317" i="2" s="1"/>
  <c r="A1318" i="2"/>
  <c r="B1318" i="2"/>
  <c r="C1318" i="2"/>
  <c r="D1318" i="2"/>
  <c r="E1318" i="2"/>
  <c r="F1318" i="2"/>
  <c r="I1318" i="2"/>
  <c r="G1318" i="2" s="1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Y1318" i="2" s="1"/>
  <c r="AB1318" i="2"/>
  <c r="AC1318" i="2"/>
  <c r="AD1318" i="2"/>
  <c r="AF1318" i="2" s="1"/>
  <c r="A1319" i="2"/>
  <c r="B1319" i="2"/>
  <c r="C1319" i="2"/>
  <c r="D1319" i="2"/>
  <c r="E1319" i="2"/>
  <c r="F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 s="1"/>
  <c r="AB1319" i="2"/>
  <c r="AC1319" i="2"/>
  <c r="AD1319" i="2"/>
  <c r="AF1319" i="2" s="1"/>
  <c r="A1320" i="2"/>
  <c r="B1320" i="2"/>
  <c r="C1320" i="2"/>
  <c r="D1320" i="2"/>
  <c r="E1320" i="2"/>
  <c r="F1320" i="2"/>
  <c r="H1320" i="2"/>
  <c r="I1320" i="2"/>
  <c r="G1320" i="2" s="1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 s="1"/>
  <c r="AB1320" i="2"/>
  <c r="AC1320" i="2"/>
  <c r="AD1320" i="2"/>
  <c r="AF1320" i="2" s="1"/>
  <c r="A1321" i="2"/>
  <c r="B1321" i="2"/>
  <c r="C1321" i="2"/>
  <c r="D1321" i="2"/>
  <c r="E1321" i="2"/>
  <c r="F1321" i="2"/>
  <c r="I1321" i="2"/>
  <c r="G1321" i="2" s="1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Z1321" i="2" s="1"/>
  <c r="AB1321" i="2"/>
  <c r="AC1321" i="2"/>
  <c r="AD1321" i="2"/>
  <c r="AF1321" i="2" s="1"/>
  <c r="A1322" i="2"/>
  <c r="B1322" i="2"/>
  <c r="C1322" i="2"/>
  <c r="D1322" i="2"/>
  <c r="E1322" i="2"/>
  <c r="F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Y1322" i="2" s="1"/>
  <c r="X1322" i="2"/>
  <c r="AB1322" i="2"/>
  <c r="AC1322" i="2"/>
  <c r="AD1322" i="2"/>
  <c r="AF1322" i="2" s="1"/>
  <c r="A1323" i="2"/>
  <c r="B1323" i="2"/>
  <c r="C1323" i="2"/>
  <c r="D1323" i="2"/>
  <c r="E1323" i="2"/>
  <c r="F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 s="1"/>
  <c r="AB1323" i="2"/>
  <c r="AC1323" i="2"/>
  <c r="AD1323" i="2"/>
  <c r="AF1323" i="2" s="1"/>
  <c r="A1324" i="2"/>
  <c r="B1324" i="2"/>
  <c r="C1324" i="2"/>
  <c r="D1324" i="2"/>
  <c r="E1324" i="2"/>
  <c r="F1324" i="2"/>
  <c r="I1324" i="2"/>
  <c r="G1324" i="2" s="1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AB1324" i="2"/>
  <c r="AC1324" i="2"/>
  <c r="AD1324" i="2"/>
  <c r="AF1324" i="2" s="1"/>
  <c r="A1325" i="2"/>
  <c r="B1325" i="2"/>
  <c r="C1325" i="2"/>
  <c r="D1325" i="2"/>
  <c r="E1325" i="2"/>
  <c r="F1325" i="2"/>
  <c r="I1325" i="2"/>
  <c r="G1325" i="2" s="1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AB1325" i="2"/>
  <c r="AC1325" i="2"/>
  <c r="AD1325" i="2"/>
  <c r="AF1325" i="2" s="1"/>
  <c r="A1326" i="2"/>
  <c r="B1326" i="2"/>
  <c r="C1326" i="2"/>
  <c r="D1326" i="2"/>
  <c r="E1326" i="2"/>
  <c r="F1326" i="2"/>
  <c r="I1326" i="2"/>
  <c r="G1326" i="2" s="1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Y1326" i="2" s="1"/>
  <c r="AB1326" i="2"/>
  <c r="AC1326" i="2"/>
  <c r="AD1326" i="2"/>
  <c r="AF1326" i="2" s="1"/>
  <c r="A1327" i="2"/>
  <c r="B1327" i="2"/>
  <c r="C1327" i="2"/>
  <c r="D1327" i="2"/>
  <c r="E1327" i="2"/>
  <c r="F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 s="1"/>
  <c r="AB1327" i="2"/>
  <c r="AC1327" i="2"/>
  <c r="AD1327" i="2"/>
  <c r="AF1327" i="2" s="1"/>
  <c r="A1328" i="2"/>
  <c r="B1328" i="2"/>
  <c r="C1328" i="2"/>
  <c r="D1328" i="2"/>
  <c r="E1328" i="2"/>
  <c r="F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 s="1"/>
  <c r="AB1328" i="2"/>
  <c r="AC1328" i="2"/>
  <c r="AD1328" i="2"/>
  <c r="AF1328" i="2" s="1"/>
  <c r="A1329" i="2"/>
  <c r="B1329" i="2"/>
  <c r="C1329" i="2"/>
  <c r="D1329" i="2"/>
  <c r="E1329" i="2"/>
  <c r="F1329" i="2"/>
  <c r="I1329" i="2"/>
  <c r="G1329" i="2" s="1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Z1329" i="2" s="1"/>
  <c r="AB1329" i="2"/>
  <c r="AC1329" i="2"/>
  <c r="AD1329" i="2"/>
  <c r="AF1329" i="2" s="1"/>
  <c r="A1330" i="2"/>
  <c r="B1330" i="2"/>
  <c r="C1330" i="2"/>
  <c r="D1330" i="2"/>
  <c r="E1330" i="2"/>
  <c r="F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Y1330" i="2" s="1"/>
  <c r="AB1330" i="2"/>
  <c r="AC1330" i="2"/>
  <c r="AD1330" i="2"/>
  <c r="AF1330" i="2" s="1"/>
  <c r="A1331" i="2"/>
  <c r="B1331" i="2"/>
  <c r="C1331" i="2"/>
  <c r="D1331" i="2"/>
  <c r="E1331" i="2"/>
  <c r="F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 s="1"/>
  <c r="AB1331" i="2"/>
  <c r="AC1331" i="2"/>
  <c r="AD1331" i="2"/>
  <c r="AF1331" i="2" s="1"/>
  <c r="A1332" i="2"/>
  <c r="B1332" i="2"/>
  <c r="C1332" i="2"/>
  <c r="D1332" i="2"/>
  <c r="E1332" i="2"/>
  <c r="F1332" i="2"/>
  <c r="I1332" i="2"/>
  <c r="G1332" i="2" s="1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 s="1"/>
  <c r="AB1332" i="2"/>
  <c r="AC1332" i="2"/>
  <c r="AD1332" i="2"/>
  <c r="AF1332" i="2" s="1"/>
  <c r="A1333" i="2"/>
  <c r="B1333" i="2"/>
  <c r="C1333" i="2"/>
  <c r="D1333" i="2"/>
  <c r="E1333" i="2"/>
  <c r="F1333" i="2"/>
  <c r="I1333" i="2"/>
  <c r="G1333" i="2" s="1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AB1333" i="2"/>
  <c r="AC1333" i="2"/>
  <c r="AD1333" i="2"/>
  <c r="AF1333" i="2" s="1"/>
  <c r="A1334" i="2"/>
  <c r="B1334" i="2"/>
  <c r="C1334" i="2"/>
  <c r="D1334" i="2"/>
  <c r="E1334" i="2"/>
  <c r="F1334" i="2"/>
  <c r="I1334" i="2"/>
  <c r="G1334" i="2" s="1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Y1334" i="2" s="1"/>
  <c r="AB1334" i="2"/>
  <c r="AC1334" i="2"/>
  <c r="AD1334" i="2"/>
  <c r="AF1334" i="2" s="1"/>
  <c r="A1335" i="2"/>
  <c r="B1335" i="2"/>
  <c r="C1335" i="2"/>
  <c r="D1335" i="2"/>
  <c r="E1335" i="2"/>
  <c r="F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 s="1"/>
  <c r="AB1335" i="2"/>
  <c r="AC1335" i="2"/>
  <c r="AD1335" i="2"/>
  <c r="AF1335" i="2" s="1"/>
  <c r="A1336" i="2"/>
  <c r="B1336" i="2"/>
  <c r="C1336" i="2"/>
  <c r="D1336" i="2"/>
  <c r="E1336" i="2"/>
  <c r="F1336" i="2"/>
  <c r="H1336" i="2"/>
  <c r="I1336" i="2"/>
  <c r="G1336" i="2" s="1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 s="1"/>
  <c r="AB1336" i="2"/>
  <c r="AC1336" i="2"/>
  <c r="AD1336" i="2"/>
  <c r="AF1336" i="2" s="1"/>
  <c r="A1337" i="2"/>
  <c r="B1337" i="2"/>
  <c r="C1337" i="2"/>
  <c r="D1337" i="2"/>
  <c r="E1337" i="2"/>
  <c r="F1337" i="2"/>
  <c r="I1337" i="2"/>
  <c r="G1337" i="2" s="1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Z1337" i="2" s="1"/>
  <c r="AB1337" i="2"/>
  <c r="AC1337" i="2"/>
  <c r="AD1337" i="2"/>
  <c r="AF1337" i="2" s="1"/>
  <c r="A1338" i="2"/>
  <c r="B1338" i="2"/>
  <c r="C1338" i="2"/>
  <c r="D1338" i="2"/>
  <c r="E1338" i="2"/>
  <c r="F1338" i="2"/>
  <c r="I1338" i="2"/>
  <c r="G1338" i="2" s="1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Y1338" i="2" s="1"/>
  <c r="X1338" i="2"/>
  <c r="AB1338" i="2"/>
  <c r="AC1338" i="2"/>
  <c r="AD1338" i="2"/>
  <c r="AF1338" i="2" s="1"/>
  <c r="A1339" i="2"/>
  <c r="B1339" i="2"/>
  <c r="C1339" i="2"/>
  <c r="D1339" i="2"/>
  <c r="E1339" i="2"/>
  <c r="F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 s="1"/>
  <c r="AB1339" i="2"/>
  <c r="AC1339" i="2"/>
  <c r="AD1339" i="2"/>
  <c r="AF1339" i="2" s="1"/>
  <c r="A1340" i="2"/>
  <c r="B1340" i="2"/>
  <c r="C1340" i="2"/>
  <c r="D1340" i="2"/>
  <c r="E1340" i="2"/>
  <c r="F1340" i="2"/>
  <c r="I1340" i="2"/>
  <c r="G1340" i="2" s="1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AB1340" i="2"/>
  <c r="AC1340" i="2"/>
  <c r="AD1340" i="2"/>
  <c r="AF1340" i="2" s="1"/>
  <c r="A1341" i="2"/>
  <c r="B1341" i="2"/>
  <c r="C1341" i="2"/>
  <c r="D1341" i="2"/>
  <c r="E1341" i="2"/>
  <c r="F1341" i="2"/>
  <c r="I1341" i="2"/>
  <c r="G1341" i="2" s="1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AB1341" i="2"/>
  <c r="AC1341" i="2"/>
  <c r="AD1341" i="2"/>
  <c r="AF1341" i="2" s="1"/>
  <c r="A1342" i="2"/>
  <c r="B1342" i="2"/>
  <c r="C1342" i="2"/>
  <c r="D1342" i="2"/>
  <c r="E1342" i="2"/>
  <c r="F1342" i="2"/>
  <c r="I1342" i="2"/>
  <c r="G1342" i="2" s="1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Y1342" i="2" s="1"/>
  <c r="AB1342" i="2"/>
  <c r="AC1342" i="2"/>
  <c r="AD1342" i="2"/>
  <c r="AF1342" i="2" s="1"/>
  <c r="A1343" i="2"/>
  <c r="B1343" i="2"/>
  <c r="C1343" i="2"/>
  <c r="D1343" i="2"/>
  <c r="E1343" i="2"/>
  <c r="F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 s="1"/>
  <c r="AB1343" i="2"/>
  <c r="AC1343" i="2"/>
  <c r="AD1343" i="2"/>
  <c r="AF1343" i="2" s="1"/>
  <c r="A1344" i="2"/>
  <c r="B1344" i="2"/>
  <c r="C1344" i="2"/>
  <c r="D1344" i="2"/>
  <c r="E1344" i="2"/>
  <c r="F1344" i="2"/>
  <c r="I1344" i="2"/>
  <c r="G1344" i="2" s="1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 s="1"/>
  <c r="AB1344" i="2"/>
  <c r="AC1344" i="2"/>
  <c r="AD1344" i="2"/>
  <c r="AF1344" i="2" s="1"/>
  <c r="A1345" i="2"/>
  <c r="B1345" i="2"/>
  <c r="C1345" i="2"/>
  <c r="D1345" i="2"/>
  <c r="E1345" i="2"/>
  <c r="F1345" i="2"/>
  <c r="I1345" i="2"/>
  <c r="G1345" i="2" s="1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Z1345" i="2" s="1"/>
  <c r="AB1345" i="2"/>
  <c r="AC1345" i="2"/>
  <c r="AD1345" i="2"/>
  <c r="AF1345" i="2" s="1"/>
  <c r="A1346" i="2"/>
  <c r="B1346" i="2"/>
  <c r="C1346" i="2"/>
  <c r="D1346" i="2"/>
  <c r="E1346" i="2"/>
  <c r="F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Y1346" i="2" s="1"/>
  <c r="AB1346" i="2"/>
  <c r="AC1346" i="2"/>
  <c r="AD1346" i="2"/>
  <c r="AF1346" i="2" s="1"/>
  <c r="A1347" i="2"/>
  <c r="B1347" i="2"/>
  <c r="C1347" i="2"/>
  <c r="D1347" i="2"/>
  <c r="E1347" i="2"/>
  <c r="F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 s="1"/>
  <c r="AB1347" i="2"/>
  <c r="AC1347" i="2"/>
  <c r="AD1347" i="2"/>
  <c r="AF1347" i="2" s="1"/>
  <c r="A1348" i="2"/>
  <c r="B1348" i="2"/>
  <c r="C1348" i="2"/>
  <c r="D1348" i="2"/>
  <c r="E1348" i="2"/>
  <c r="F1348" i="2"/>
  <c r="I1348" i="2"/>
  <c r="G1348" i="2" s="1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 s="1"/>
  <c r="AB1348" i="2"/>
  <c r="AC1348" i="2"/>
  <c r="AD1348" i="2"/>
  <c r="AF1348" i="2" s="1"/>
  <c r="A1349" i="2"/>
  <c r="B1349" i="2"/>
  <c r="C1349" i="2"/>
  <c r="D1349" i="2"/>
  <c r="E1349" i="2"/>
  <c r="F1349" i="2"/>
  <c r="I1349" i="2"/>
  <c r="G1349" i="2" s="1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AB1349" i="2"/>
  <c r="AC1349" i="2"/>
  <c r="AD1349" i="2"/>
  <c r="AF1349" i="2" s="1"/>
  <c r="A1350" i="2"/>
  <c r="B1350" i="2"/>
  <c r="C1350" i="2"/>
  <c r="D1350" i="2"/>
  <c r="E1350" i="2"/>
  <c r="F1350" i="2"/>
  <c r="I1350" i="2"/>
  <c r="G1350" i="2" s="1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Y1350" i="2" s="1"/>
  <c r="AB1350" i="2"/>
  <c r="AC1350" i="2"/>
  <c r="AD1350" i="2"/>
  <c r="AF1350" i="2" s="1"/>
  <c r="A1351" i="2"/>
  <c r="B1351" i="2"/>
  <c r="C1351" i="2"/>
  <c r="D1351" i="2"/>
  <c r="E1351" i="2"/>
  <c r="F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 s="1"/>
  <c r="AB1351" i="2"/>
  <c r="AC1351" i="2"/>
  <c r="AD1351" i="2"/>
  <c r="AF1351" i="2" s="1"/>
  <c r="A1352" i="2"/>
  <c r="B1352" i="2"/>
  <c r="C1352" i="2"/>
  <c r="D1352" i="2"/>
  <c r="E1352" i="2"/>
  <c r="F1352" i="2"/>
  <c r="H1352" i="2"/>
  <c r="I1352" i="2"/>
  <c r="G1352" i="2" s="1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 s="1"/>
  <c r="AB1352" i="2"/>
  <c r="AC1352" i="2"/>
  <c r="AD1352" i="2"/>
  <c r="AF1352" i="2" s="1"/>
  <c r="A1353" i="2"/>
  <c r="B1353" i="2"/>
  <c r="C1353" i="2"/>
  <c r="D1353" i="2"/>
  <c r="E1353" i="2"/>
  <c r="F1353" i="2"/>
  <c r="I1353" i="2"/>
  <c r="G1353" i="2" s="1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Z1353" i="2" s="1"/>
  <c r="AB1353" i="2"/>
  <c r="AC1353" i="2"/>
  <c r="AD1353" i="2"/>
  <c r="AF1353" i="2" s="1"/>
  <c r="A1354" i="2"/>
  <c r="B1354" i="2"/>
  <c r="C1354" i="2"/>
  <c r="D1354" i="2"/>
  <c r="E1354" i="2"/>
  <c r="F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AB1354" i="2"/>
  <c r="AC1354" i="2"/>
  <c r="AD1354" i="2"/>
  <c r="AF1354" i="2" s="1"/>
  <c r="A1355" i="2"/>
  <c r="B1355" i="2"/>
  <c r="C1355" i="2"/>
  <c r="D1355" i="2"/>
  <c r="E1355" i="2"/>
  <c r="F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 s="1"/>
  <c r="AB1355" i="2"/>
  <c r="AC1355" i="2"/>
  <c r="AD1355" i="2"/>
  <c r="AF1355" i="2" s="1"/>
  <c r="A1356" i="2"/>
  <c r="B1356" i="2"/>
  <c r="C1356" i="2"/>
  <c r="D1356" i="2"/>
  <c r="E1356" i="2"/>
  <c r="F1356" i="2"/>
  <c r="I1356" i="2"/>
  <c r="G1356" i="2" s="1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AB1356" i="2"/>
  <c r="AC1356" i="2"/>
  <c r="AD1356" i="2"/>
  <c r="AF1356" i="2" s="1"/>
  <c r="A1357" i="2"/>
  <c r="B1357" i="2"/>
  <c r="C1357" i="2"/>
  <c r="D1357" i="2"/>
  <c r="E1357" i="2"/>
  <c r="F1357" i="2"/>
  <c r="I1357" i="2"/>
  <c r="G1357" i="2" s="1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Z1357" i="2" s="1"/>
  <c r="AB1357" i="2"/>
  <c r="AC1357" i="2"/>
  <c r="AD1357" i="2"/>
  <c r="AF1357" i="2" s="1"/>
  <c r="A1358" i="2"/>
  <c r="B1358" i="2"/>
  <c r="C1358" i="2"/>
  <c r="D1358" i="2"/>
  <c r="E1358" i="2"/>
  <c r="F1358" i="2"/>
  <c r="I1358" i="2"/>
  <c r="G1358" i="2" s="1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Y1358" i="2" s="1"/>
  <c r="AB1358" i="2"/>
  <c r="AC1358" i="2"/>
  <c r="AD1358" i="2"/>
  <c r="AF1358" i="2" s="1"/>
  <c r="A1359" i="2"/>
  <c r="B1359" i="2"/>
  <c r="C1359" i="2"/>
  <c r="D1359" i="2"/>
  <c r="E1359" i="2"/>
  <c r="F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 s="1"/>
  <c r="AB1359" i="2"/>
  <c r="AC1359" i="2"/>
  <c r="AD1359" i="2"/>
  <c r="AF1359" i="2" s="1"/>
  <c r="A1360" i="2"/>
  <c r="B1360" i="2"/>
  <c r="C1360" i="2"/>
  <c r="D1360" i="2"/>
  <c r="E1360" i="2"/>
  <c r="F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 s="1"/>
  <c r="AB1360" i="2"/>
  <c r="AC1360" i="2"/>
  <c r="AD1360" i="2"/>
  <c r="AF1360" i="2" s="1"/>
  <c r="A1361" i="2"/>
  <c r="B1361" i="2"/>
  <c r="C1361" i="2"/>
  <c r="D1361" i="2"/>
  <c r="E1361" i="2"/>
  <c r="F1361" i="2"/>
  <c r="I1361" i="2"/>
  <c r="G1361" i="2" s="1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Z1361" i="2" s="1"/>
  <c r="AB1361" i="2"/>
  <c r="AC1361" i="2"/>
  <c r="AD1361" i="2"/>
  <c r="AF1361" i="2" s="1"/>
  <c r="A1362" i="2"/>
  <c r="B1362" i="2"/>
  <c r="C1362" i="2"/>
  <c r="D1362" i="2"/>
  <c r="E1362" i="2"/>
  <c r="F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Y1362" i="2" s="1"/>
  <c r="AB1362" i="2"/>
  <c r="AC1362" i="2"/>
  <c r="AD1362" i="2"/>
  <c r="AF1362" i="2" s="1"/>
  <c r="A1363" i="2"/>
  <c r="B1363" i="2"/>
  <c r="C1363" i="2"/>
  <c r="D1363" i="2"/>
  <c r="E1363" i="2"/>
  <c r="F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 s="1"/>
  <c r="AB1363" i="2"/>
  <c r="AC1363" i="2"/>
  <c r="AD1363" i="2"/>
  <c r="AF1363" i="2" s="1"/>
  <c r="A1364" i="2"/>
  <c r="B1364" i="2"/>
  <c r="C1364" i="2"/>
  <c r="D1364" i="2"/>
  <c r="E1364" i="2"/>
  <c r="F1364" i="2"/>
  <c r="I1364" i="2"/>
  <c r="G1364" i="2" s="1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 s="1"/>
  <c r="AB1364" i="2"/>
  <c r="AC1364" i="2"/>
  <c r="AD1364" i="2"/>
  <c r="AF1364" i="2" s="1"/>
  <c r="A1365" i="2"/>
  <c r="B1365" i="2"/>
  <c r="C1365" i="2"/>
  <c r="D1365" i="2"/>
  <c r="E1365" i="2"/>
  <c r="F1365" i="2"/>
  <c r="I1365" i="2"/>
  <c r="G1365" i="2" s="1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AB1365" i="2"/>
  <c r="AC1365" i="2"/>
  <c r="AD1365" i="2"/>
  <c r="AF1365" i="2" s="1"/>
  <c r="A1366" i="2"/>
  <c r="B1366" i="2"/>
  <c r="C1366" i="2"/>
  <c r="D1366" i="2"/>
  <c r="E1366" i="2"/>
  <c r="F1366" i="2"/>
  <c r="I1366" i="2"/>
  <c r="G1366" i="2" s="1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Y1366" i="2" s="1"/>
  <c r="AB1366" i="2"/>
  <c r="AC1366" i="2"/>
  <c r="AD1366" i="2"/>
  <c r="AF1366" i="2" s="1"/>
  <c r="A1367" i="2"/>
  <c r="B1367" i="2"/>
  <c r="C1367" i="2"/>
  <c r="D1367" i="2"/>
  <c r="E1367" i="2"/>
  <c r="F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 s="1"/>
  <c r="AB1367" i="2"/>
  <c r="AC1367" i="2"/>
  <c r="AD1367" i="2"/>
  <c r="AF1367" i="2" s="1"/>
  <c r="A1368" i="2"/>
  <c r="B1368" i="2"/>
  <c r="C1368" i="2"/>
  <c r="D1368" i="2"/>
  <c r="E1368" i="2"/>
  <c r="F1368" i="2"/>
  <c r="H1368" i="2"/>
  <c r="I1368" i="2"/>
  <c r="G1368" i="2" s="1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 s="1"/>
  <c r="AB1368" i="2"/>
  <c r="AC1368" i="2"/>
  <c r="AD1368" i="2"/>
  <c r="AF1368" i="2" s="1"/>
  <c r="A1369" i="2"/>
  <c r="B1369" i="2"/>
  <c r="C1369" i="2"/>
  <c r="D1369" i="2"/>
  <c r="E1369" i="2"/>
  <c r="F1369" i="2"/>
  <c r="I1369" i="2"/>
  <c r="G1369" i="2" s="1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Z1369" i="2" s="1"/>
  <c r="AB1369" i="2"/>
  <c r="AC1369" i="2"/>
  <c r="AD1369" i="2"/>
  <c r="AF1369" i="2" s="1"/>
  <c r="A1370" i="2"/>
  <c r="B1370" i="2"/>
  <c r="C1370" i="2"/>
  <c r="D1370" i="2"/>
  <c r="E1370" i="2"/>
  <c r="F1370" i="2"/>
  <c r="I1370" i="2"/>
  <c r="G1370" i="2" s="1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Y1370" i="2" s="1"/>
  <c r="X1370" i="2"/>
  <c r="AB1370" i="2"/>
  <c r="AC1370" i="2"/>
  <c r="AD1370" i="2"/>
  <c r="AF1370" i="2" s="1"/>
  <c r="A1371" i="2"/>
  <c r="B1371" i="2"/>
  <c r="C1371" i="2"/>
  <c r="D1371" i="2"/>
  <c r="E1371" i="2"/>
  <c r="F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 s="1"/>
  <c r="AB1371" i="2"/>
  <c r="AC1371" i="2"/>
  <c r="AD1371" i="2"/>
  <c r="AF1371" i="2" s="1"/>
  <c r="A1372" i="2"/>
  <c r="B1372" i="2"/>
  <c r="C1372" i="2"/>
  <c r="D1372" i="2"/>
  <c r="E1372" i="2"/>
  <c r="F1372" i="2"/>
  <c r="I1372" i="2"/>
  <c r="G1372" i="2" s="1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AB1372" i="2"/>
  <c r="AC1372" i="2"/>
  <c r="AD1372" i="2"/>
  <c r="AF1372" i="2" s="1"/>
  <c r="A1373" i="2"/>
  <c r="B1373" i="2"/>
  <c r="C1373" i="2"/>
  <c r="D1373" i="2"/>
  <c r="E1373" i="2"/>
  <c r="F1373" i="2"/>
  <c r="I1373" i="2"/>
  <c r="G1373" i="2" s="1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AB1373" i="2"/>
  <c r="AC1373" i="2"/>
  <c r="AD1373" i="2"/>
  <c r="AF1373" i="2" s="1"/>
  <c r="A1374" i="2"/>
  <c r="B1374" i="2"/>
  <c r="C1374" i="2"/>
  <c r="D1374" i="2"/>
  <c r="E1374" i="2"/>
  <c r="F1374" i="2"/>
  <c r="I1374" i="2"/>
  <c r="G1374" i="2" s="1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Y1374" i="2" s="1"/>
  <c r="AB1374" i="2"/>
  <c r="AC1374" i="2"/>
  <c r="AD1374" i="2"/>
  <c r="AF1374" i="2" s="1"/>
  <c r="A1375" i="2"/>
  <c r="B1375" i="2"/>
  <c r="C1375" i="2"/>
  <c r="D1375" i="2"/>
  <c r="E1375" i="2"/>
  <c r="F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 s="1"/>
  <c r="AB1375" i="2"/>
  <c r="AC1375" i="2"/>
  <c r="AD1375" i="2"/>
  <c r="AF1375" i="2" s="1"/>
  <c r="A1376" i="2"/>
  <c r="B1376" i="2"/>
  <c r="C1376" i="2"/>
  <c r="D1376" i="2"/>
  <c r="E1376" i="2"/>
  <c r="F1376" i="2"/>
  <c r="I1376" i="2"/>
  <c r="G1376" i="2" s="1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 s="1"/>
  <c r="AB1376" i="2"/>
  <c r="AC1376" i="2"/>
  <c r="AD1376" i="2"/>
  <c r="AF1376" i="2" s="1"/>
  <c r="A1377" i="2"/>
  <c r="B1377" i="2"/>
  <c r="C1377" i="2"/>
  <c r="D1377" i="2"/>
  <c r="E1377" i="2"/>
  <c r="F1377" i="2"/>
  <c r="I1377" i="2"/>
  <c r="G1377" i="2" s="1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Z1377" i="2" s="1"/>
  <c r="AB1377" i="2"/>
  <c r="AC1377" i="2"/>
  <c r="AD1377" i="2"/>
  <c r="AF1377" i="2" s="1"/>
  <c r="A1378" i="2"/>
  <c r="B1378" i="2"/>
  <c r="C1378" i="2"/>
  <c r="D1378" i="2"/>
  <c r="E1378" i="2"/>
  <c r="F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Y1378" i="2" s="1"/>
  <c r="AB1378" i="2"/>
  <c r="AC1378" i="2"/>
  <c r="AD1378" i="2"/>
  <c r="AF1378" i="2" s="1"/>
  <c r="A1379" i="2"/>
  <c r="B1379" i="2"/>
  <c r="C1379" i="2"/>
  <c r="D1379" i="2"/>
  <c r="E1379" i="2"/>
  <c r="F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 s="1"/>
  <c r="AB1379" i="2"/>
  <c r="AC1379" i="2"/>
  <c r="AD1379" i="2"/>
  <c r="AF1379" i="2" s="1"/>
  <c r="A1380" i="2"/>
  <c r="B1380" i="2"/>
  <c r="C1380" i="2"/>
  <c r="D1380" i="2"/>
  <c r="E1380" i="2"/>
  <c r="F1380" i="2"/>
  <c r="I1380" i="2"/>
  <c r="G1380" i="2" s="1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 s="1"/>
  <c r="AB1380" i="2"/>
  <c r="AC1380" i="2"/>
  <c r="AD1380" i="2"/>
  <c r="AF1380" i="2" s="1"/>
  <c r="A1381" i="2"/>
  <c r="B1381" i="2"/>
  <c r="C1381" i="2"/>
  <c r="D1381" i="2"/>
  <c r="E1381" i="2"/>
  <c r="F1381" i="2"/>
  <c r="I1381" i="2"/>
  <c r="G1381" i="2" s="1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AB1381" i="2"/>
  <c r="AC1381" i="2"/>
  <c r="AD1381" i="2"/>
  <c r="AF1381" i="2" s="1"/>
  <c r="A1382" i="2"/>
  <c r="B1382" i="2"/>
  <c r="C1382" i="2"/>
  <c r="D1382" i="2"/>
  <c r="E1382" i="2"/>
  <c r="F1382" i="2"/>
  <c r="I1382" i="2"/>
  <c r="G1382" i="2" s="1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Y1382" i="2" s="1"/>
  <c r="AB1382" i="2"/>
  <c r="AC1382" i="2"/>
  <c r="AD1382" i="2"/>
  <c r="AF1382" i="2" s="1"/>
  <c r="A1383" i="2"/>
  <c r="B1383" i="2"/>
  <c r="C1383" i="2"/>
  <c r="D1383" i="2"/>
  <c r="E1383" i="2"/>
  <c r="F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 s="1"/>
  <c r="AB1383" i="2"/>
  <c r="AC1383" i="2"/>
  <c r="AD1383" i="2"/>
  <c r="AF1383" i="2" s="1"/>
  <c r="A1384" i="2"/>
  <c r="B1384" i="2"/>
  <c r="C1384" i="2"/>
  <c r="D1384" i="2"/>
  <c r="E1384" i="2"/>
  <c r="F1384" i="2"/>
  <c r="H1384" i="2"/>
  <c r="I1384" i="2"/>
  <c r="G1384" i="2" s="1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 s="1"/>
  <c r="AB1384" i="2"/>
  <c r="AC1384" i="2"/>
  <c r="AD1384" i="2"/>
  <c r="AF1384" i="2" s="1"/>
  <c r="A1385" i="2"/>
  <c r="B1385" i="2"/>
  <c r="C1385" i="2"/>
  <c r="D1385" i="2"/>
  <c r="E1385" i="2"/>
  <c r="F1385" i="2"/>
  <c r="I1385" i="2"/>
  <c r="G1385" i="2" s="1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Z1385" i="2" s="1"/>
  <c r="AB1385" i="2"/>
  <c r="AC1385" i="2"/>
  <c r="AD1385" i="2"/>
  <c r="AF1385" i="2" s="1"/>
  <c r="A1386" i="2"/>
  <c r="B1386" i="2"/>
  <c r="C1386" i="2"/>
  <c r="D1386" i="2"/>
  <c r="E1386" i="2"/>
  <c r="F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AB1386" i="2"/>
  <c r="AC1386" i="2"/>
  <c r="AD1386" i="2"/>
  <c r="AF1386" i="2" s="1"/>
  <c r="A1387" i="2"/>
  <c r="B1387" i="2"/>
  <c r="C1387" i="2"/>
  <c r="D1387" i="2"/>
  <c r="E1387" i="2"/>
  <c r="F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 s="1"/>
  <c r="AB1387" i="2"/>
  <c r="AC1387" i="2"/>
  <c r="AD1387" i="2"/>
  <c r="AF1387" i="2" s="1"/>
  <c r="A1388" i="2"/>
  <c r="B1388" i="2"/>
  <c r="C1388" i="2"/>
  <c r="D1388" i="2"/>
  <c r="E1388" i="2"/>
  <c r="F1388" i="2"/>
  <c r="I1388" i="2"/>
  <c r="G1388" i="2" s="1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AB1388" i="2"/>
  <c r="AC1388" i="2"/>
  <c r="AD1388" i="2"/>
  <c r="AF1388" i="2" s="1"/>
  <c r="A1389" i="2"/>
  <c r="B1389" i="2"/>
  <c r="C1389" i="2"/>
  <c r="D1389" i="2"/>
  <c r="E1389" i="2"/>
  <c r="F1389" i="2"/>
  <c r="I1389" i="2"/>
  <c r="G1389" i="2" s="1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Z1389" i="2" s="1"/>
  <c r="AB1389" i="2"/>
  <c r="AC1389" i="2"/>
  <c r="AD1389" i="2"/>
  <c r="AF1389" i="2" s="1"/>
  <c r="A1390" i="2"/>
  <c r="B1390" i="2"/>
  <c r="C1390" i="2"/>
  <c r="D1390" i="2"/>
  <c r="E1390" i="2"/>
  <c r="F1390" i="2"/>
  <c r="I1390" i="2"/>
  <c r="G1390" i="2" s="1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Y1390" i="2" s="1"/>
  <c r="AB1390" i="2"/>
  <c r="AC1390" i="2"/>
  <c r="AD1390" i="2"/>
  <c r="AF1390" i="2" s="1"/>
  <c r="A1391" i="2"/>
  <c r="B1391" i="2"/>
  <c r="C1391" i="2"/>
  <c r="D1391" i="2"/>
  <c r="E1391" i="2"/>
  <c r="F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 s="1"/>
  <c r="AB1391" i="2"/>
  <c r="AC1391" i="2"/>
  <c r="AD1391" i="2"/>
  <c r="AF1391" i="2" s="1"/>
  <c r="A1392" i="2"/>
  <c r="B1392" i="2"/>
  <c r="C1392" i="2"/>
  <c r="D1392" i="2"/>
  <c r="E1392" i="2"/>
  <c r="F1392" i="2"/>
  <c r="I1392" i="2"/>
  <c r="G1392" i="2" s="1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 s="1"/>
  <c r="AB1392" i="2"/>
  <c r="AC1392" i="2"/>
  <c r="AD1392" i="2"/>
  <c r="AF1392" i="2" s="1"/>
  <c r="A1393" i="2"/>
  <c r="B1393" i="2"/>
  <c r="C1393" i="2"/>
  <c r="D1393" i="2"/>
  <c r="E1393" i="2"/>
  <c r="F1393" i="2"/>
  <c r="I1393" i="2"/>
  <c r="G1393" i="2" s="1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Z1393" i="2" s="1"/>
  <c r="AB1393" i="2"/>
  <c r="AC1393" i="2"/>
  <c r="AD1393" i="2"/>
  <c r="AF1393" i="2" s="1"/>
  <c r="A1394" i="2"/>
  <c r="B1394" i="2"/>
  <c r="C1394" i="2"/>
  <c r="D1394" i="2"/>
  <c r="E1394" i="2"/>
  <c r="F1394" i="2"/>
  <c r="H1394" i="2"/>
  <c r="I1394" i="2"/>
  <c r="G1394" i="2" s="1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Y1394" i="2" s="1"/>
  <c r="AB1394" i="2"/>
  <c r="AC1394" i="2"/>
  <c r="AD1394" i="2"/>
  <c r="AF1394" i="2" s="1"/>
  <c r="A1395" i="2"/>
  <c r="B1395" i="2"/>
  <c r="C1395" i="2"/>
  <c r="D1395" i="2"/>
  <c r="E1395" i="2"/>
  <c r="F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 s="1"/>
  <c r="AB1395" i="2"/>
  <c r="AC1395" i="2"/>
  <c r="AD1395" i="2"/>
  <c r="AF1395" i="2" s="1"/>
  <c r="A1396" i="2"/>
  <c r="B1396" i="2"/>
  <c r="C1396" i="2"/>
  <c r="D1396" i="2"/>
  <c r="E1396" i="2"/>
  <c r="F1396" i="2"/>
  <c r="I1396" i="2"/>
  <c r="G1396" i="2" s="1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 s="1"/>
  <c r="AB1396" i="2"/>
  <c r="AC1396" i="2"/>
  <c r="AD1396" i="2"/>
  <c r="AF1396" i="2" s="1"/>
  <c r="A1397" i="2"/>
  <c r="B1397" i="2"/>
  <c r="C1397" i="2"/>
  <c r="D1397" i="2"/>
  <c r="E1397" i="2"/>
  <c r="F1397" i="2"/>
  <c r="I1397" i="2"/>
  <c r="G1397" i="2" s="1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AB1397" i="2"/>
  <c r="AC1397" i="2"/>
  <c r="AD1397" i="2"/>
  <c r="AF1397" i="2" s="1"/>
  <c r="A1398" i="2"/>
  <c r="B1398" i="2"/>
  <c r="C1398" i="2"/>
  <c r="D1398" i="2"/>
  <c r="E1398" i="2"/>
  <c r="F1398" i="2"/>
  <c r="I1398" i="2"/>
  <c r="G1398" i="2" s="1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Y1398" i="2" s="1"/>
  <c r="AB1398" i="2"/>
  <c r="AC1398" i="2"/>
  <c r="AD1398" i="2"/>
  <c r="AF1398" i="2" s="1"/>
  <c r="A1399" i="2"/>
  <c r="B1399" i="2"/>
  <c r="C1399" i="2"/>
  <c r="D1399" i="2"/>
  <c r="E1399" i="2"/>
  <c r="F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 s="1"/>
  <c r="AB1399" i="2"/>
  <c r="AC1399" i="2"/>
  <c r="AD1399" i="2"/>
  <c r="AF1399" i="2" s="1"/>
  <c r="A1400" i="2"/>
  <c r="B1400" i="2"/>
  <c r="C1400" i="2"/>
  <c r="D1400" i="2"/>
  <c r="E1400" i="2"/>
  <c r="F1400" i="2"/>
  <c r="I1400" i="2"/>
  <c r="G1400" i="2" s="1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 s="1"/>
  <c r="AB1400" i="2"/>
  <c r="AC1400" i="2"/>
  <c r="AD1400" i="2"/>
  <c r="AF1400" i="2" s="1"/>
  <c r="A1401" i="2"/>
  <c r="B1401" i="2"/>
  <c r="C1401" i="2"/>
  <c r="D1401" i="2"/>
  <c r="E1401" i="2"/>
  <c r="F1401" i="2"/>
  <c r="I1401" i="2"/>
  <c r="G1401" i="2" s="1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Z1401" i="2" s="1"/>
  <c r="AB1401" i="2"/>
  <c r="AC1401" i="2"/>
  <c r="AD1401" i="2"/>
  <c r="AF1401" i="2" s="1"/>
  <c r="A1402" i="2"/>
  <c r="B1402" i="2"/>
  <c r="C1402" i="2"/>
  <c r="D1402" i="2"/>
  <c r="E1402" i="2"/>
  <c r="F1402" i="2"/>
  <c r="I1402" i="2"/>
  <c r="G1402" i="2" s="1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Y1402" i="2" s="1"/>
  <c r="AB1402" i="2"/>
  <c r="AC1402" i="2"/>
  <c r="AD1402" i="2"/>
  <c r="AF1402" i="2" s="1"/>
  <c r="A1403" i="2"/>
  <c r="B1403" i="2"/>
  <c r="C1403" i="2"/>
  <c r="D1403" i="2"/>
  <c r="E1403" i="2"/>
  <c r="F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 s="1"/>
  <c r="AB1403" i="2"/>
  <c r="AC1403" i="2"/>
  <c r="AD1403" i="2"/>
  <c r="AF1403" i="2" s="1"/>
  <c r="A1404" i="2"/>
  <c r="B1404" i="2"/>
  <c r="C1404" i="2"/>
  <c r="D1404" i="2"/>
  <c r="E1404" i="2"/>
  <c r="F1404" i="2"/>
  <c r="I1404" i="2"/>
  <c r="G1404" i="2" s="1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AB1404" i="2"/>
  <c r="AC1404" i="2"/>
  <c r="AD1404" i="2"/>
  <c r="AF1404" i="2" s="1"/>
  <c r="A1405" i="2"/>
  <c r="B1405" i="2"/>
  <c r="C1405" i="2"/>
  <c r="D1405" i="2"/>
  <c r="E1405" i="2"/>
  <c r="F1405" i="2"/>
  <c r="I1405" i="2"/>
  <c r="G1405" i="2" s="1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Z1405" i="2" s="1"/>
  <c r="Y1405" i="2"/>
  <c r="AB1405" i="2"/>
  <c r="AC1405" i="2"/>
  <c r="AD1405" i="2"/>
  <c r="AF1405" i="2"/>
  <c r="A1406" i="2"/>
  <c r="B1406" i="2"/>
  <c r="C1406" i="2"/>
  <c r="D1406" i="2"/>
  <c r="E1406" i="2"/>
  <c r="F1406" i="2"/>
  <c r="I1406" i="2"/>
  <c r="G1406" i="2" s="1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Y1406" i="2" s="1"/>
  <c r="AB1406" i="2"/>
  <c r="AC1406" i="2"/>
  <c r="AD1406" i="2"/>
  <c r="AF1406" i="2" s="1"/>
  <c r="A1407" i="2"/>
  <c r="B1407" i="2"/>
  <c r="C1407" i="2"/>
  <c r="D1407" i="2"/>
  <c r="E1407" i="2"/>
  <c r="F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 s="1"/>
  <c r="AB1407" i="2"/>
  <c r="AC1407" i="2"/>
  <c r="AD1407" i="2"/>
  <c r="AF1407" i="2" s="1"/>
  <c r="A1408" i="2"/>
  <c r="B1408" i="2"/>
  <c r="C1408" i="2"/>
  <c r="D1408" i="2"/>
  <c r="E1408" i="2"/>
  <c r="F1408" i="2"/>
  <c r="I1408" i="2"/>
  <c r="G1408" i="2" s="1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AB1408" i="2"/>
  <c r="AC1408" i="2"/>
  <c r="AD1408" i="2"/>
  <c r="AF1408" i="2" s="1"/>
  <c r="A1409" i="2"/>
  <c r="B1409" i="2"/>
  <c r="C1409" i="2"/>
  <c r="D1409" i="2"/>
  <c r="E1409" i="2"/>
  <c r="F1409" i="2"/>
  <c r="I1409" i="2"/>
  <c r="G1409" i="2" s="1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Z1409" i="2" s="1"/>
  <c r="AB1409" i="2"/>
  <c r="AC1409" i="2"/>
  <c r="AD1409" i="2"/>
  <c r="AF1409" i="2" s="1"/>
  <c r="A1410" i="2"/>
  <c r="B1410" i="2"/>
  <c r="C1410" i="2"/>
  <c r="D1410" i="2"/>
  <c r="E1410" i="2"/>
  <c r="F1410" i="2"/>
  <c r="I1410" i="2"/>
  <c r="G1410" i="2" s="1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Y1410" i="2" s="1"/>
  <c r="AB1410" i="2"/>
  <c r="AC1410" i="2"/>
  <c r="AD1410" i="2"/>
  <c r="AF1410" i="2" s="1"/>
  <c r="A1411" i="2"/>
  <c r="B1411" i="2"/>
  <c r="C1411" i="2"/>
  <c r="D1411" i="2"/>
  <c r="E1411" i="2"/>
  <c r="F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 s="1"/>
  <c r="AB1411" i="2"/>
  <c r="AC1411" i="2"/>
  <c r="AD1411" i="2"/>
  <c r="AF1411" i="2" s="1"/>
  <c r="A1412" i="2"/>
  <c r="B1412" i="2"/>
  <c r="C1412" i="2"/>
  <c r="D1412" i="2"/>
  <c r="E1412" i="2"/>
  <c r="F1412" i="2"/>
  <c r="I1412" i="2"/>
  <c r="G1412" i="2" s="1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 s="1"/>
  <c r="AB1412" i="2"/>
  <c r="AC1412" i="2"/>
  <c r="AD1412" i="2"/>
  <c r="AF1412" i="2" s="1"/>
  <c r="A1413" i="2"/>
  <c r="B1413" i="2"/>
  <c r="C1413" i="2"/>
  <c r="D1413" i="2"/>
  <c r="E1413" i="2"/>
  <c r="F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AB1413" i="2"/>
  <c r="AC1413" i="2"/>
  <c r="AD1413" i="2"/>
  <c r="AF1413" i="2" s="1"/>
  <c r="A1414" i="2"/>
  <c r="B1414" i="2"/>
  <c r="C1414" i="2"/>
  <c r="D1414" i="2"/>
  <c r="E1414" i="2"/>
  <c r="F1414" i="2"/>
  <c r="I1414" i="2"/>
  <c r="G1414" i="2" s="1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Y1414" i="2" s="1"/>
  <c r="AB1414" i="2"/>
  <c r="AC1414" i="2"/>
  <c r="AD1414" i="2"/>
  <c r="AF1414" i="2" s="1"/>
  <c r="A1415" i="2"/>
  <c r="B1415" i="2"/>
  <c r="C1415" i="2"/>
  <c r="D1415" i="2"/>
  <c r="E1415" i="2"/>
  <c r="F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AB1415" i="2"/>
  <c r="AC1415" i="2"/>
  <c r="AD1415" i="2"/>
  <c r="AF1415" i="2" s="1"/>
  <c r="A1416" i="2"/>
  <c r="B1416" i="2"/>
  <c r="C1416" i="2"/>
  <c r="D1416" i="2"/>
  <c r="E1416" i="2"/>
  <c r="F1416" i="2"/>
  <c r="I1416" i="2"/>
  <c r="G1416" i="2" s="1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Z1416" i="2" s="1"/>
  <c r="AB1416" i="2"/>
  <c r="AC1416" i="2"/>
  <c r="AD1416" i="2"/>
  <c r="AF1416" i="2" s="1"/>
  <c r="A1417" i="2"/>
  <c r="B1417" i="2"/>
  <c r="C1417" i="2"/>
  <c r="D1417" i="2"/>
  <c r="E1417" i="2"/>
  <c r="F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W1417" i="2"/>
  <c r="Z1417" i="2" s="1"/>
  <c r="AB1417" i="2"/>
  <c r="AC1417" i="2"/>
  <c r="AD1417" i="2"/>
  <c r="AF1417" i="2" s="1"/>
  <c r="A1418" i="2"/>
  <c r="B1418" i="2"/>
  <c r="C1418" i="2"/>
  <c r="D1418" i="2"/>
  <c r="E1418" i="2"/>
  <c r="F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AB1418" i="2"/>
  <c r="AC1418" i="2"/>
  <c r="AD1418" i="2"/>
  <c r="AF1418" i="2" s="1"/>
  <c r="A1419" i="2"/>
  <c r="B1419" i="2"/>
  <c r="C1419" i="2"/>
  <c r="D1419" i="2"/>
  <c r="E1419" i="2"/>
  <c r="F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AB1419" i="2"/>
  <c r="AC1419" i="2"/>
  <c r="AD1419" i="2"/>
  <c r="AF1419" i="2" s="1"/>
  <c r="A1420" i="2"/>
  <c r="B1420" i="2"/>
  <c r="C1420" i="2"/>
  <c r="D1420" i="2"/>
  <c r="E1420" i="2"/>
  <c r="F1420" i="2"/>
  <c r="I1420" i="2"/>
  <c r="G1420" i="2" s="1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W1420" i="2"/>
  <c r="Z1420" i="2" s="1"/>
  <c r="Y1420" i="2"/>
  <c r="AB1420" i="2"/>
  <c r="AC1420" i="2"/>
  <c r="AD1420" i="2"/>
  <c r="AF1420" i="2" s="1"/>
  <c r="A1421" i="2"/>
  <c r="B1421" i="2"/>
  <c r="C1421" i="2"/>
  <c r="D1421" i="2"/>
  <c r="E1421" i="2"/>
  <c r="F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W1421" i="2"/>
  <c r="Z1421" i="2" s="1"/>
  <c r="AB1421" i="2"/>
  <c r="AC1421" i="2"/>
  <c r="AD1421" i="2"/>
  <c r="AF1421" i="2" s="1"/>
  <c r="A1422" i="2"/>
  <c r="B1422" i="2"/>
  <c r="C1422" i="2"/>
  <c r="D1422" i="2"/>
  <c r="E1422" i="2"/>
  <c r="F1422" i="2"/>
  <c r="I1422" i="2"/>
  <c r="G1422" i="2" s="1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W1422" i="2"/>
  <c r="AB1422" i="2"/>
  <c r="AC1422" i="2"/>
  <c r="AD1422" i="2"/>
  <c r="AF1422" i="2" s="1"/>
  <c r="A1423" i="2"/>
  <c r="B1423" i="2"/>
  <c r="C1423" i="2"/>
  <c r="D1423" i="2"/>
  <c r="E1423" i="2"/>
  <c r="F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W1423" i="2"/>
  <c r="AB1423" i="2"/>
  <c r="AC1423" i="2"/>
  <c r="AD1423" i="2"/>
  <c r="AF1423" i="2" s="1"/>
  <c r="A1424" i="2"/>
  <c r="B1424" i="2"/>
  <c r="C1424" i="2"/>
  <c r="D1424" i="2"/>
  <c r="E1424" i="2"/>
  <c r="F1424" i="2"/>
  <c r="I1424" i="2"/>
  <c r="G1424" i="2" s="1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Z1424" i="2" s="1"/>
  <c r="AB1424" i="2"/>
  <c r="AC1424" i="2"/>
  <c r="AD1424" i="2"/>
  <c r="AF1424" i="2" s="1"/>
  <c r="A1425" i="2"/>
  <c r="B1425" i="2"/>
  <c r="C1425" i="2"/>
  <c r="D1425" i="2"/>
  <c r="E1425" i="2"/>
  <c r="F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Z1425" i="2" s="1"/>
  <c r="AB1425" i="2"/>
  <c r="AC1425" i="2"/>
  <c r="AD1425" i="2"/>
  <c r="AF1425" i="2" s="1"/>
  <c r="A1426" i="2"/>
  <c r="B1426" i="2"/>
  <c r="C1426" i="2"/>
  <c r="D1426" i="2"/>
  <c r="E1426" i="2"/>
  <c r="F1426" i="2"/>
  <c r="I1426" i="2"/>
  <c r="G1426" i="2" s="1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W1426" i="2"/>
  <c r="Y1426" i="2" s="1"/>
  <c r="AB1426" i="2"/>
  <c r="AC1426" i="2"/>
  <c r="AD1426" i="2"/>
  <c r="AF1426" i="2" s="1"/>
  <c r="A1427" i="2"/>
  <c r="B1427" i="2"/>
  <c r="C1427" i="2"/>
  <c r="D1427" i="2"/>
  <c r="E1427" i="2"/>
  <c r="F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W1427" i="2"/>
  <c r="AB1427" i="2"/>
  <c r="AC1427" i="2"/>
  <c r="AD1427" i="2"/>
  <c r="AF1427" i="2" s="1"/>
  <c r="A1428" i="2"/>
  <c r="B1428" i="2"/>
  <c r="C1428" i="2"/>
  <c r="D1428" i="2"/>
  <c r="E1428" i="2"/>
  <c r="F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Y1428" i="2" s="1"/>
  <c r="AB1428" i="2"/>
  <c r="AC1428" i="2"/>
  <c r="AD1428" i="2"/>
  <c r="AF1428" i="2" s="1"/>
  <c r="A1429" i="2"/>
  <c r="B1429" i="2"/>
  <c r="C1429" i="2"/>
  <c r="D1429" i="2"/>
  <c r="E1429" i="2"/>
  <c r="F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W1429" i="2"/>
  <c r="Z1429" i="2" s="1"/>
  <c r="AB1429" i="2"/>
  <c r="AC1429" i="2"/>
  <c r="AD1429" i="2"/>
  <c r="AF1429" i="2" s="1"/>
  <c r="A1430" i="2"/>
  <c r="B1430" i="2"/>
  <c r="C1430" i="2"/>
  <c r="D1430" i="2"/>
  <c r="E1430" i="2"/>
  <c r="F1430" i="2"/>
  <c r="I1430" i="2"/>
  <c r="H1430" i="2" s="1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W1430" i="2"/>
  <c r="Y1430" i="2" s="1"/>
  <c r="AB1430" i="2"/>
  <c r="AC1430" i="2"/>
  <c r="AD1430" i="2"/>
  <c r="AF1430" i="2" s="1"/>
  <c r="A1431" i="2"/>
  <c r="B1431" i="2"/>
  <c r="C1431" i="2"/>
  <c r="D1431" i="2"/>
  <c r="E1431" i="2"/>
  <c r="F1431" i="2"/>
  <c r="I1431" i="2"/>
  <c r="H1431" i="2" s="1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W1431" i="2"/>
  <c r="AB1431" i="2"/>
  <c r="AC1431" i="2"/>
  <c r="AD1431" i="2"/>
  <c r="AF1431" i="2" s="1"/>
  <c r="A1432" i="2"/>
  <c r="B1432" i="2"/>
  <c r="C1432" i="2"/>
  <c r="D1432" i="2"/>
  <c r="E1432" i="2"/>
  <c r="F1432" i="2"/>
  <c r="I1432" i="2"/>
  <c r="G1432" i="2" s="1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Y1432" i="2" s="1"/>
  <c r="AB1432" i="2"/>
  <c r="AC1432" i="2"/>
  <c r="AD1432" i="2"/>
  <c r="AF1432" i="2" s="1"/>
  <c r="A1433" i="2"/>
  <c r="B1433" i="2"/>
  <c r="C1433" i="2"/>
  <c r="D1433" i="2"/>
  <c r="E1433" i="2"/>
  <c r="F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W1433" i="2"/>
  <c r="Z1433" i="2" s="1"/>
  <c r="AB1433" i="2"/>
  <c r="AC1433" i="2"/>
  <c r="AD1433" i="2"/>
  <c r="AF1433" i="2" s="1"/>
  <c r="A1434" i="2"/>
  <c r="B1434" i="2"/>
  <c r="C1434" i="2"/>
  <c r="D1434" i="2"/>
  <c r="E1434" i="2"/>
  <c r="F1434" i="2"/>
  <c r="I1434" i="2"/>
  <c r="H1434" i="2" s="1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Y1434" i="2" s="1"/>
  <c r="AB1434" i="2"/>
  <c r="AC1434" i="2"/>
  <c r="AD1434" i="2"/>
  <c r="AF1434" i="2" s="1"/>
  <c r="A1435" i="2"/>
  <c r="B1435" i="2"/>
  <c r="C1435" i="2"/>
  <c r="D1435" i="2"/>
  <c r="E1435" i="2"/>
  <c r="F1435" i="2"/>
  <c r="G1435" i="2"/>
  <c r="I1435" i="2"/>
  <c r="H1435" i="2" s="1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AB1435" i="2"/>
  <c r="AC1435" i="2"/>
  <c r="AD1435" i="2"/>
  <c r="AF1435" i="2" s="1"/>
  <c r="A1436" i="2"/>
  <c r="B1436" i="2"/>
  <c r="C1436" i="2"/>
  <c r="D1436" i="2"/>
  <c r="E1436" i="2"/>
  <c r="F1436" i="2"/>
  <c r="I1436" i="2"/>
  <c r="G1436" i="2" s="1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Y1436" i="2" s="1"/>
  <c r="Z1436" i="2"/>
  <c r="AB1436" i="2"/>
  <c r="AC1436" i="2"/>
  <c r="AD1436" i="2"/>
  <c r="AF1436" i="2" s="1"/>
  <c r="A1437" i="2"/>
  <c r="B1437" i="2"/>
  <c r="C1437" i="2"/>
  <c r="D1437" i="2"/>
  <c r="E1437" i="2"/>
  <c r="F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Z1437" i="2" s="1"/>
  <c r="AB1437" i="2"/>
  <c r="AC1437" i="2"/>
  <c r="AD1437" i="2"/>
  <c r="AF1437" i="2" s="1"/>
  <c r="A1438" i="2"/>
  <c r="B1438" i="2"/>
  <c r="C1438" i="2"/>
  <c r="D1438" i="2"/>
  <c r="E1438" i="2"/>
  <c r="F1438" i="2"/>
  <c r="I1438" i="2"/>
  <c r="H1438" i="2" s="1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Y1438" i="2" s="1"/>
  <c r="AB1438" i="2"/>
  <c r="AC1438" i="2"/>
  <c r="AD1438" i="2"/>
  <c r="AF1438" i="2" s="1"/>
  <c r="A1439" i="2"/>
  <c r="B1439" i="2"/>
  <c r="C1439" i="2"/>
  <c r="D1439" i="2"/>
  <c r="E1439" i="2"/>
  <c r="F1439" i="2"/>
  <c r="I1439" i="2"/>
  <c r="H1439" i="2" s="1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AB1439" i="2"/>
  <c r="AC1439" i="2"/>
  <c r="AD1439" i="2"/>
  <c r="AF1439" i="2" s="1"/>
  <c r="A1440" i="2"/>
  <c r="B1440" i="2"/>
  <c r="C1440" i="2"/>
  <c r="D1440" i="2"/>
  <c r="E1440" i="2"/>
  <c r="F1440" i="2"/>
  <c r="I1440" i="2"/>
  <c r="G1440" i="2" s="1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Y1440" i="2" s="1"/>
  <c r="AB1440" i="2"/>
  <c r="AC1440" i="2"/>
  <c r="AD1440" i="2"/>
  <c r="AF1440" i="2" s="1"/>
  <c r="A1441" i="2"/>
  <c r="B1441" i="2"/>
  <c r="C1441" i="2"/>
  <c r="D1441" i="2"/>
  <c r="E1441" i="2"/>
  <c r="F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Z1441" i="2" s="1"/>
  <c r="AB1441" i="2"/>
  <c r="AC1441" i="2"/>
  <c r="AD1441" i="2"/>
  <c r="AF1441" i="2" s="1"/>
  <c r="A1442" i="2"/>
  <c r="B1442" i="2"/>
  <c r="C1442" i="2"/>
  <c r="D1442" i="2"/>
  <c r="E1442" i="2"/>
  <c r="F1442" i="2"/>
  <c r="I1442" i="2"/>
  <c r="H1442" i="2" s="1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Y1442" i="2" s="1"/>
  <c r="AB1442" i="2"/>
  <c r="AC1442" i="2"/>
  <c r="AD1442" i="2"/>
  <c r="AF1442" i="2" s="1"/>
  <c r="A1443" i="2"/>
  <c r="B1443" i="2"/>
  <c r="C1443" i="2"/>
  <c r="D1443" i="2"/>
  <c r="E1443" i="2"/>
  <c r="F1443" i="2"/>
  <c r="I1443" i="2"/>
  <c r="H1443" i="2" s="1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AB1443" i="2"/>
  <c r="AC1443" i="2"/>
  <c r="AD1443" i="2"/>
  <c r="AF1443" i="2" s="1"/>
  <c r="A1444" i="2"/>
  <c r="B1444" i="2"/>
  <c r="C1444" i="2"/>
  <c r="D1444" i="2"/>
  <c r="E1444" i="2"/>
  <c r="F1444" i="2"/>
  <c r="I1444" i="2"/>
  <c r="G1444" i="2" s="1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Y1444" i="2" s="1"/>
  <c r="AB1444" i="2"/>
  <c r="AC1444" i="2"/>
  <c r="AD1444" i="2"/>
  <c r="AF1444" i="2" s="1"/>
  <c r="A1445" i="2"/>
  <c r="B1445" i="2"/>
  <c r="C1445" i="2"/>
  <c r="D1445" i="2"/>
  <c r="E1445" i="2"/>
  <c r="F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Z1445" i="2" s="1"/>
  <c r="AB1445" i="2"/>
  <c r="AC1445" i="2"/>
  <c r="AD1445" i="2"/>
  <c r="AF1445" i="2" s="1"/>
  <c r="A1446" i="2"/>
  <c r="B1446" i="2"/>
  <c r="C1446" i="2"/>
  <c r="D1446" i="2"/>
  <c r="E1446" i="2"/>
  <c r="F1446" i="2"/>
  <c r="I1446" i="2"/>
  <c r="H1446" i="2" s="1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Y1446" i="2" s="1"/>
  <c r="AB1446" i="2"/>
  <c r="AC1446" i="2"/>
  <c r="AD1446" i="2"/>
  <c r="AF1446" i="2" s="1"/>
  <c r="A1447" i="2"/>
  <c r="B1447" i="2"/>
  <c r="C1447" i="2"/>
  <c r="D1447" i="2"/>
  <c r="E1447" i="2"/>
  <c r="F1447" i="2"/>
  <c r="I1447" i="2"/>
  <c r="H1447" i="2" s="1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AB1447" i="2"/>
  <c r="AC1447" i="2"/>
  <c r="AD1447" i="2"/>
  <c r="AF1447" i="2" s="1"/>
  <c r="A1448" i="2"/>
  <c r="B1448" i="2"/>
  <c r="C1448" i="2"/>
  <c r="D1448" i="2"/>
  <c r="E1448" i="2"/>
  <c r="F1448" i="2"/>
  <c r="I1448" i="2"/>
  <c r="G1448" i="2" s="1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Y1448" i="2" s="1"/>
  <c r="AB1448" i="2"/>
  <c r="AC1448" i="2"/>
  <c r="AD1448" i="2"/>
  <c r="AF1448" i="2" s="1"/>
  <c r="A1449" i="2"/>
  <c r="B1449" i="2"/>
  <c r="C1449" i="2"/>
  <c r="D1449" i="2"/>
  <c r="E1449" i="2"/>
  <c r="F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Z1449" i="2" s="1"/>
  <c r="AB1449" i="2"/>
  <c r="AC1449" i="2"/>
  <c r="AD1449" i="2"/>
  <c r="AF1449" i="2" s="1"/>
  <c r="A1450" i="2"/>
  <c r="B1450" i="2"/>
  <c r="C1450" i="2"/>
  <c r="D1450" i="2"/>
  <c r="E1450" i="2"/>
  <c r="F1450" i="2"/>
  <c r="G1450" i="2"/>
  <c r="I1450" i="2"/>
  <c r="H1450" i="2" s="1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Y1450" i="2" s="1"/>
  <c r="AB1450" i="2"/>
  <c r="AC1450" i="2"/>
  <c r="AD1450" i="2"/>
  <c r="AF1450" i="2" s="1"/>
  <c r="A1451" i="2"/>
  <c r="B1451" i="2"/>
  <c r="C1451" i="2"/>
  <c r="D1451" i="2"/>
  <c r="E1451" i="2"/>
  <c r="F1451" i="2"/>
  <c r="I1451" i="2"/>
  <c r="H1451" i="2" s="1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AB1451" i="2"/>
  <c r="AC1451" i="2"/>
  <c r="AD1451" i="2"/>
  <c r="AF1451" i="2" s="1"/>
  <c r="A1452" i="2"/>
  <c r="B1452" i="2"/>
  <c r="C1452" i="2"/>
  <c r="D1452" i="2"/>
  <c r="E1452" i="2"/>
  <c r="F1452" i="2"/>
  <c r="I1452" i="2"/>
  <c r="G1452" i="2" s="1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Y1452" i="2" s="1"/>
  <c r="AB1452" i="2"/>
  <c r="AC1452" i="2"/>
  <c r="AD1452" i="2"/>
  <c r="AF1452" i="2" s="1"/>
  <c r="A1453" i="2"/>
  <c r="B1453" i="2"/>
  <c r="C1453" i="2"/>
  <c r="D1453" i="2"/>
  <c r="E1453" i="2"/>
  <c r="F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Z1453" i="2" s="1"/>
  <c r="AB1453" i="2"/>
  <c r="AC1453" i="2"/>
  <c r="AD1453" i="2"/>
  <c r="AF1453" i="2" s="1"/>
  <c r="A1454" i="2"/>
  <c r="B1454" i="2"/>
  <c r="C1454" i="2"/>
  <c r="D1454" i="2"/>
  <c r="E1454" i="2"/>
  <c r="F1454" i="2"/>
  <c r="I1454" i="2"/>
  <c r="H1454" i="2" s="1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Y1454" i="2" s="1"/>
  <c r="AB1454" i="2"/>
  <c r="AC1454" i="2"/>
  <c r="AD1454" i="2"/>
  <c r="AF1454" i="2" s="1"/>
  <c r="A1455" i="2"/>
  <c r="B1455" i="2"/>
  <c r="C1455" i="2"/>
  <c r="D1455" i="2"/>
  <c r="E1455" i="2"/>
  <c r="F1455" i="2"/>
  <c r="I1455" i="2"/>
  <c r="H1455" i="2" s="1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AB1455" i="2"/>
  <c r="AC1455" i="2"/>
  <c r="AD1455" i="2"/>
  <c r="AF1455" i="2" s="1"/>
  <c r="A1456" i="2"/>
  <c r="B1456" i="2"/>
  <c r="C1456" i="2"/>
  <c r="D1456" i="2"/>
  <c r="E1456" i="2"/>
  <c r="F1456" i="2"/>
  <c r="I1456" i="2"/>
  <c r="G1456" i="2" s="1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Y1456" i="2" s="1"/>
  <c r="AB1456" i="2"/>
  <c r="AC1456" i="2"/>
  <c r="AD1456" i="2"/>
  <c r="AF1456" i="2" s="1"/>
  <c r="A1457" i="2"/>
  <c r="B1457" i="2"/>
  <c r="C1457" i="2"/>
  <c r="D1457" i="2"/>
  <c r="E1457" i="2"/>
  <c r="F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Z1457" i="2" s="1"/>
  <c r="AB1457" i="2"/>
  <c r="AC1457" i="2"/>
  <c r="AD1457" i="2"/>
  <c r="AF1457" i="2" s="1"/>
  <c r="A1458" i="2"/>
  <c r="B1458" i="2"/>
  <c r="C1458" i="2"/>
  <c r="D1458" i="2"/>
  <c r="E1458" i="2"/>
  <c r="F1458" i="2"/>
  <c r="I1458" i="2"/>
  <c r="H1458" i="2" s="1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Y1458" i="2" s="1"/>
  <c r="AB1458" i="2"/>
  <c r="AC1458" i="2"/>
  <c r="AD1458" i="2"/>
  <c r="AF1458" i="2" s="1"/>
  <c r="A1459" i="2"/>
  <c r="B1459" i="2"/>
  <c r="C1459" i="2"/>
  <c r="D1459" i="2"/>
  <c r="E1459" i="2"/>
  <c r="F1459" i="2"/>
  <c r="I1459" i="2"/>
  <c r="H1459" i="2" s="1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AB1459" i="2"/>
  <c r="AC1459" i="2"/>
  <c r="AD1459" i="2"/>
  <c r="AF1459" i="2" s="1"/>
  <c r="A1460" i="2"/>
  <c r="B1460" i="2"/>
  <c r="C1460" i="2"/>
  <c r="D1460" i="2"/>
  <c r="E1460" i="2"/>
  <c r="F1460" i="2"/>
  <c r="I1460" i="2"/>
  <c r="G1460" i="2" s="1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Y1460" i="2" s="1"/>
  <c r="X1460" i="2"/>
  <c r="AB1460" i="2"/>
  <c r="AC1460" i="2"/>
  <c r="AD1460" i="2"/>
  <c r="AF1460" i="2" s="1"/>
  <c r="A1461" i="2"/>
  <c r="B1461" i="2"/>
  <c r="C1461" i="2"/>
  <c r="D1461" i="2"/>
  <c r="E1461" i="2"/>
  <c r="F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Z1461" i="2" s="1"/>
  <c r="AB1461" i="2"/>
  <c r="AC1461" i="2"/>
  <c r="AD1461" i="2"/>
  <c r="AF1461" i="2" s="1"/>
  <c r="A1462" i="2"/>
  <c r="B1462" i="2"/>
  <c r="C1462" i="2"/>
  <c r="D1462" i="2"/>
  <c r="E1462" i="2"/>
  <c r="F1462" i="2"/>
  <c r="I1462" i="2"/>
  <c r="H1462" i="2" s="1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Y1462" i="2" s="1"/>
  <c r="AB1462" i="2"/>
  <c r="AC1462" i="2"/>
  <c r="AD1462" i="2"/>
  <c r="AF1462" i="2" s="1"/>
  <c r="A1463" i="2"/>
  <c r="B1463" i="2"/>
  <c r="C1463" i="2"/>
  <c r="D1463" i="2"/>
  <c r="E1463" i="2"/>
  <c r="F1463" i="2"/>
  <c r="I1463" i="2"/>
  <c r="H1463" i="2" s="1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AB1463" i="2"/>
  <c r="AC1463" i="2"/>
  <c r="AD1463" i="2"/>
  <c r="AF1463" i="2" s="1"/>
  <c r="A1464" i="2"/>
  <c r="B1464" i="2"/>
  <c r="C1464" i="2"/>
  <c r="D1464" i="2"/>
  <c r="E1464" i="2"/>
  <c r="F1464" i="2"/>
  <c r="I1464" i="2"/>
  <c r="G1464" i="2" s="1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Y1464" i="2" s="1"/>
  <c r="AB1464" i="2"/>
  <c r="AC1464" i="2"/>
  <c r="AD1464" i="2"/>
  <c r="AF1464" i="2" s="1"/>
  <c r="A1465" i="2"/>
  <c r="B1465" i="2"/>
  <c r="C1465" i="2"/>
  <c r="D1465" i="2"/>
  <c r="E1465" i="2"/>
  <c r="F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Z1465" i="2" s="1"/>
  <c r="AB1465" i="2"/>
  <c r="AC1465" i="2"/>
  <c r="AD1465" i="2"/>
  <c r="AF1465" i="2" s="1"/>
  <c r="A1466" i="2"/>
  <c r="B1466" i="2"/>
  <c r="C1466" i="2"/>
  <c r="D1466" i="2"/>
  <c r="E1466" i="2"/>
  <c r="F1466" i="2"/>
  <c r="I1466" i="2"/>
  <c r="H1466" i="2" s="1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Y1466" i="2" s="1"/>
  <c r="AB1466" i="2"/>
  <c r="AC1466" i="2"/>
  <c r="AD1466" i="2"/>
  <c r="AF1466" i="2" s="1"/>
  <c r="A1467" i="2"/>
  <c r="B1467" i="2"/>
  <c r="C1467" i="2"/>
  <c r="D1467" i="2"/>
  <c r="E1467" i="2"/>
  <c r="F1467" i="2"/>
  <c r="I1467" i="2"/>
  <c r="H1467" i="2" s="1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AB1467" i="2"/>
  <c r="AC1467" i="2"/>
  <c r="AD1467" i="2"/>
  <c r="AF1467" i="2" s="1"/>
  <c r="A1468" i="2"/>
  <c r="B1468" i="2"/>
  <c r="C1468" i="2"/>
  <c r="D1468" i="2"/>
  <c r="E1468" i="2"/>
  <c r="F1468" i="2"/>
  <c r="I1468" i="2"/>
  <c r="G1468" i="2" s="1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Y1468" i="2" s="1"/>
  <c r="Z1468" i="2"/>
  <c r="AB1468" i="2"/>
  <c r="AC1468" i="2"/>
  <c r="AD1468" i="2"/>
  <c r="AF1468" i="2" s="1"/>
  <c r="A1469" i="2"/>
  <c r="B1469" i="2"/>
  <c r="C1469" i="2"/>
  <c r="D1469" i="2"/>
  <c r="E1469" i="2"/>
  <c r="F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Z1469" i="2" s="1"/>
  <c r="AB1469" i="2"/>
  <c r="AC1469" i="2"/>
  <c r="AD1469" i="2"/>
  <c r="AF1469" i="2" s="1"/>
  <c r="A1470" i="2"/>
  <c r="B1470" i="2"/>
  <c r="C1470" i="2"/>
  <c r="D1470" i="2"/>
  <c r="E1470" i="2"/>
  <c r="F1470" i="2"/>
  <c r="I1470" i="2"/>
  <c r="H1470" i="2" s="1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Y1470" i="2" s="1"/>
  <c r="AB1470" i="2"/>
  <c r="AC1470" i="2"/>
  <c r="AD1470" i="2"/>
  <c r="AF1470" i="2" s="1"/>
  <c r="A1471" i="2"/>
  <c r="B1471" i="2"/>
  <c r="C1471" i="2"/>
  <c r="D1471" i="2"/>
  <c r="E1471" i="2"/>
  <c r="F1471" i="2"/>
  <c r="I1471" i="2"/>
  <c r="H1471" i="2" s="1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AB1471" i="2"/>
  <c r="AC1471" i="2"/>
  <c r="AD1471" i="2"/>
  <c r="AF1471" i="2" s="1"/>
  <c r="A1472" i="2"/>
  <c r="B1472" i="2"/>
  <c r="C1472" i="2"/>
  <c r="D1472" i="2"/>
  <c r="E1472" i="2"/>
  <c r="F1472" i="2"/>
  <c r="I1472" i="2"/>
  <c r="G1472" i="2" s="1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Y1472" i="2" s="1"/>
  <c r="AB1472" i="2"/>
  <c r="AC1472" i="2"/>
  <c r="AD1472" i="2"/>
  <c r="AF1472" i="2" s="1"/>
  <c r="A1473" i="2"/>
  <c r="B1473" i="2"/>
  <c r="C1473" i="2"/>
  <c r="D1473" i="2"/>
  <c r="E1473" i="2"/>
  <c r="F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Z1473" i="2" s="1"/>
  <c r="AB1473" i="2"/>
  <c r="AC1473" i="2"/>
  <c r="AD1473" i="2"/>
  <c r="AF1473" i="2" s="1"/>
  <c r="A1474" i="2"/>
  <c r="B1474" i="2"/>
  <c r="C1474" i="2"/>
  <c r="D1474" i="2"/>
  <c r="E1474" i="2"/>
  <c r="F1474" i="2"/>
  <c r="I1474" i="2"/>
  <c r="H1474" i="2" s="1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Y1474" i="2" s="1"/>
  <c r="AB1474" i="2"/>
  <c r="AC1474" i="2"/>
  <c r="AD1474" i="2"/>
  <c r="AF1474" i="2" s="1"/>
  <c r="A1475" i="2"/>
  <c r="B1475" i="2"/>
  <c r="C1475" i="2"/>
  <c r="D1475" i="2"/>
  <c r="E1475" i="2"/>
  <c r="F1475" i="2"/>
  <c r="I1475" i="2"/>
  <c r="H1475" i="2" s="1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AB1475" i="2"/>
  <c r="AC1475" i="2"/>
  <c r="AD1475" i="2"/>
  <c r="AF1475" i="2" s="1"/>
  <c r="A1476" i="2"/>
  <c r="B1476" i="2"/>
  <c r="C1476" i="2"/>
  <c r="D1476" i="2"/>
  <c r="E1476" i="2"/>
  <c r="F1476" i="2"/>
  <c r="H1476" i="2"/>
  <c r="I1476" i="2"/>
  <c r="G1476" i="2" s="1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Y1476" i="2" s="1"/>
  <c r="AB1476" i="2"/>
  <c r="AC1476" i="2"/>
  <c r="AD1476" i="2"/>
  <c r="AF1476" i="2" s="1"/>
  <c r="A1477" i="2"/>
  <c r="B1477" i="2"/>
  <c r="C1477" i="2"/>
  <c r="D1477" i="2"/>
  <c r="E1477" i="2"/>
  <c r="F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Z1477" i="2" s="1"/>
  <c r="AB1477" i="2"/>
  <c r="AC1477" i="2"/>
  <c r="AD1477" i="2"/>
  <c r="AF1477" i="2" s="1"/>
  <c r="A1478" i="2"/>
  <c r="B1478" i="2"/>
  <c r="C1478" i="2"/>
  <c r="D1478" i="2"/>
  <c r="E1478" i="2"/>
  <c r="F1478" i="2"/>
  <c r="I1478" i="2"/>
  <c r="H1478" i="2" s="1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Y1478" i="2" s="1"/>
  <c r="AB1478" i="2"/>
  <c r="AC1478" i="2"/>
  <c r="AD1478" i="2"/>
  <c r="AF1478" i="2" s="1"/>
  <c r="A1479" i="2"/>
  <c r="B1479" i="2"/>
  <c r="C1479" i="2"/>
  <c r="D1479" i="2"/>
  <c r="E1479" i="2"/>
  <c r="F1479" i="2"/>
  <c r="I1479" i="2"/>
  <c r="H1479" i="2" s="1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W1479" i="2"/>
  <c r="AB1479" i="2"/>
  <c r="AC1479" i="2"/>
  <c r="AD1479" i="2"/>
  <c r="AF1479" i="2" s="1"/>
  <c r="A1480" i="2"/>
  <c r="B1480" i="2"/>
  <c r="C1480" i="2"/>
  <c r="D1480" i="2"/>
  <c r="E1480" i="2"/>
  <c r="F1480" i="2"/>
  <c r="I1480" i="2"/>
  <c r="G1480" i="2" s="1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W1480" i="2"/>
  <c r="Y1480" i="2" s="1"/>
  <c r="AB1480" i="2"/>
  <c r="AC1480" i="2"/>
  <c r="AD1480" i="2"/>
  <c r="AF1480" i="2" s="1"/>
  <c r="A1481" i="2"/>
  <c r="B1481" i="2"/>
  <c r="C1481" i="2"/>
  <c r="D1481" i="2"/>
  <c r="E1481" i="2"/>
  <c r="F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W1481" i="2"/>
  <c r="Z1481" i="2" s="1"/>
  <c r="AB1481" i="2"/>
  <c r="AC1481" i="2"/>
  <c r="AD1481" i="2"/>
  <c r="AF1481" i="2" s="1"/>
  <c r="A1482" i="2"/>
  <c r="B1482" i="2"/>
  <c r="C1482" i="2"/>
  <c r="D1482" i="2"/>
  <c r="E1482" i="2"/>
  <c r="F1482" i="2"/>
  <c r="I1482" i="2"/>
  <c r="G1482" i="2" s="1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W1482" i="2"/>
  <c r="Y1482" i="2" s="1"/>
  <c r="AB1482" i="2"/>
  <c r="AC1482" i="2"/>
  <c r="AD1482" i="2"/>
  <c r="AF1482" i="2" s="1"/>
  <c r="A1483" i="2"/>
  <c r="B1483" i="2"/>
  <c r="C1483" i="2"/>
  <c r="D1483" i="2"/>
  <c r="E1483" i="2"/>
  <c r="F1483" i="2"/>
  <c r="I1483" i="2"/>
  <c r="H1483" i="2" s="1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W1483" i="2"/>
  <c r="AB1483" i="2"/>
  <c r="AC1483" i="2"/>
  <c r="AD1483" i="2"/>
  <c r="AF1483" i="2" s="1"/>
  <c r="A1484" i="2"/>
  <c r="B1484" i="2"/>
  <c r="C1484" i="2"/>
  <c r="D1484" i="2"/>
  <c r="E1484" i="2"/>
  <c r="F1484" i="2"/>
  <c r="I1484" i="2"/>
  <c r="G1484" i="2" s="1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W1484" i="2"/>
  <c r="Y1484" i="2" s="1"/>
  <c r="AB1484" i="2"/>
  <c r="AC1484" i="2"/>
  <c r="AD1484" i="2"/>
  <c r="AF1484" i="2" s="1"/>
  <c r="A1485" i="2"/>
  <c r="B1485" i="2"/>
  <c r="C1485" i="2"/>
  <c r="D1485" i="2"/>
  <c r="E1485" i="2"/>
  <c r="F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W1485" i="2"/>
  <c r="Z1485" i="2" s="1"/>
  <c r="AB1485" i="2"/>
  <c r="AC1485" i="2"/>
  <c r="AD1485" i="2"/>
  <c r="AF1485" i="2" s="1"/>
  <c r="A1486" i="2"/>
  <c r="B1486" i="2"/>
  <c r="C1486" i="2"/>
  <c r="D1486" i="2"/>
  <c r="E1486" i="2"/>
  <c r="F1486" i="2"/>
  <c r="I1486" i="2"/>
  <c r="G1486" i="2" s="1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W1486" i="2"/>
  <c r="Y1486" i="2" s="1"/>
  <c r="AB1486" i="2"/>
  <c r="AC1486" i="2"/>
  <c r="AD1486" i="2"/>
  <c r="AF1486" i="2" s="1"/>
  <c r="A1487" i="2"/>
  <c r="B1487" i="2"/>
  <c r="C1487" i="2"/>
  <c r="D1487" i="2"/>
  <c r="E1487" i="2"/>
  <c r="F1487" i="2"/>
  <c r="I1487" i="2"/>
  <c r="H1487" i="2" s="1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W1487" i="2"/>
  <c r="AB1487" i="2"/>
  <c r="AC1487" i="2"/>
  <c r="AD1487" i="2"/>
  <c r="AF1487" i="2" s="1"/>
  <c r="A1488" i="2"/>
  <c r="B1488" i="2"/>
  <c r="C1488" i="2"/>
  <c r="D1488" i="2"/>
  <c r="E1488" i="2"/>
  <c r="F1488" i="2"/>
  <c r="I1488" i="2"/>
  <c r="G1488" i="2" s="1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 s="1"/>
  <c r="AB1488" i="2"/>
  <c r="AC1488" i="2"/>
  <c r="AD1488" i="2"/>
  <c r="AF1488" i="2" s="1"/>
  <c r="A1489" i="2"/>
  <c r="B1489" i="2"/>
  <c r="C1489" i="2"/>
  <c r="D1489" i="2"/>
  <c r="E1489" i="2"/>
  <c r="F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W1489" i="2"/>
  <c r="Z1489" i="2" s="1"/>
  <c r="AB1489" i="2"/>
  <c r="AC1489" i="2"/>
  <c r="AD1489" i="2"/>
  <c r="AF1489" i="2" s="1"/>
  <c r="A1490" i="2"/>
  <c r="B1490" i="2"/>
  <c r="C1490" i="2"/>
  <c r="D1490" i="2"/>
  <c r="E1490" i="2"/>
  <c r="F1490" i="2"/>
  <c r="I1490" i="2"/>
  <c r="G1490" i="2" s="1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W1490" i="2"/>
  <c r="Y1490" i="2" s="1"/>
  <c r="AB1490" i="2"/>
  <c r="AC1490" i="2"/>
  <c r="AD1490" i="2"/>
  <c r="AF1490" i="2" s="1"/>
  <c r="A1491" i="2"/>
  <c r="B1491" i="2"/>
  <c r="C1491" i="2"/>
  <c r="D1491" i="2"/>
  <c r="E1491" i="2"/>
  <c r="F1491" i="2"/>
  <c r="I1491" i="2"/>
  <c r="H1491" i="2" s="1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W1491" i="2"/>
  <c r="AB1491" i="2"/>
  <c r="AC1491" i="2"/>
  <c r="AD1491" i="2"/>
  <c r="AF1491" i="2" s="1"/>
  <c r="A1492" i="2"/>
  <c r="B1492" i="2"/>
  <c r="C1492" i="2"/>
  <c r="D1492" i="2"/>
  <c r="E1492" i="2"/>
  <c r="F1492" i="2"/>
  <c r="I1492" i="2"/>
  <c r="G1492" i="2" s="1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 s="1"/>
  <c r="AB1492" i="2"/>
  <c r="AC1492" i="2"/>
  <c r="AD1492" i="2"/>
  <c r="AF1492" i="2" s="1"/>
  <c r="A1493" i="2"/>
  <c r="B1493" i="2"/>
  <c r="C1493" i="2"/>
  <c r="D1493" i="2"/>
  <c r="E1493" i="2"/>
  <c r="F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W1493" i="2"/>
  <c r="Z1493" i="2" s="1"/>
  <c r="AB1493" i="2"/>
  <c r="AC1493" i="2"/>
  <c r="AD1493" i="2"/>
  <c r="AF1493" i="2" s="1"/>
  <c r="A1494" i="2"/>
  <c r="B1494" i="2"/>
  <c r="C1494" i="2"/>
  <c r="D1494" i="2"/>
  <c r="E1494" i="2"/>
  <c r="F1494" i="2"/>
  <c r="I1494" i="2"/>
  <c r="G1494" i="2" s="1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W1494" i="2"/>
  <c r="Y1494" i="2" s="1"/>
  <c r="Z1494" i="2"/>
  <c r="AB1494" i="2"/>
  <c r="AC1494" i="2"/>
  <c r="AD1494" i="2"/>
  <c r="AF1494" i="2" s="1"/>
  <c r="A1495" i="2"/>
  <c r="B1495" i="2"/>
  <c r="C1495" i="2"/>
  <c r="D1495" i="2"/>
  <c r="E1495" i="2"/>
  <c r="F1495" i="2"/>
  <c r="I1495" i="2"/>
  <c r="H1495" i="2" s="1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W1495" i="2"/>
  <c r="AB1495" i="2"/>
  <c r="AC1495" i="2"/>
  <c r="AD1495" i="2"/>
  <c r="AF1495" i="2" s="1"/>
  <c r="A1496" i="2"/>
  <c r="B1496" i="2"/>
  <c r="C1496" i="2"/>
  <c r="D1496" i="2"/>
  <c r="E1496" i="2"/>
  <c r="F1496" i="2"/>
  <c r="I1496" i="2"/>
  <c r="G1496" i="2" s="1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W1496" i="2"/>
  <c r="Z1496" i="2" s="1"/>
  <c r="X1496" i="2"/>
  <c r="AB1496" i="2"/>
  <c r="AC1496" i="2"/>
  <c r="AD1496" i="2"/>
  <c r="AF1496" i="2" s="1"/>
  <c r="A1497" i="2"/>
  <c r="B1497" i="2"/>
  <c r="C1497" i="2"/>
  <c r="D1497" i="2"/>
  <c r="E1497" i="2"/>
  <c r="F1497" i="2"/>
  <c r="I1497" i="2"/>
  <c r="H1497" i="2" s="1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Y1497" i="2"/>
  <c r="AB1497" i="2"/>
  <c r="AC1497" i="2"/>
  <c r="AD1497" i="2"/>
  <c r="AF1497" i="2"/>
  <c r="A1498" i="2"/>
  <c r="B1498" i="2"/>
  <c r="C1498" i="2"/>
  <c r="D1498" i="2"/>
  <c r="E1498" i="2"/>
  <c r="F1498" i="2"/>
  <c r="I1498" i="2"/>
  <c r="G1498" i="2" s="1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Y1498" i="2" s="1"/>
  <c r="AB1498" i="2"/>
  <c r="AC1498" i="2"/>
  <c r="AD1498" i="2"/>
  <c r="AF1498" i="2" s="1"/>
  <c r="A1499" i="2"/>
  <c r="B1499" i="2"/>
  <c r="C1499" i="2"/>
  <c r="D1499" i="2"/>
  <c r="E1499" i="2"/>
  <c r="F1499" i="2"/>
  <c r="I1499" i="2"/>
  <c r="H1499" i="2" s="1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W1499" i="2"/>
  <c r="Y1499" i="2" s="1"/>
  <c r="AB1499" i="2"/>
  <c r="AC1499" i="2"/>
  <c r="AD1499" i="2"/>
  <c r="AF1499" i="2" s="1"/>
  <c r="Z1341" i="2" l="1"/>
  <c r="Y1341" i="2"/>
  <c r="G1330" i="2"/>
  <c r="H1330" i="2"/>
  <c r="H776" i="2"/>
  <c r="G776" i="2"/>
  <c r="X423" i="2"/>
  <c r="Y423" i="2"/>
  <c r="Z423" i="2"/>
  <c r="Y396" i="2"/>
  <c r="X396" i="2"/>
  <c r="Z396" i="2"/>
  <c r="AA396" i="2" s="1"/>
  <c r="X368" i="2"/>
  <c r="Y368" i="2"/>
  <c r="Z368" i="2"/>
  <c r="X336" i="2"/>
  <c r="Y336" i="2"/>
  <c r="Z336" i="2"/>
  <c r="Z207" i="2"/>
  <c r="X207" i="2"/>
  <c r="Z179" i="2"/>
  <c r="X179" i="2"/>
  <c r="Y154" i="2"/>
  <c r="X154" i="2"/>
  <c r="Z53" i="2"/>
  <c r="X53" i="2"/>
  <c r="Y53" i="2"/>
  <c r="Y1501" i="2"/>
  <c r="X1501" i="2"/>
  <c r="Y1523" i="2"/>
  <c r="X1523" i="2"/>
  <c r="Y1530" i="2"/>
  <c r="X1530" i="2"/>
  <c r="X1148" i="2"/>
  <c r="Z1148" i="2"/>
  <c r="G1360" i="2"/>
  <c r="H1360" i="2"/>
  <c r="G1272" i="2"/>
  <c r="H1272" i="2"/>
  <c r="Y1264" i="2"/>
  <c r="X1264" i="2"/>
  <c r="Z1261" i="2"/>
  <c r="Y1261" i="2"/>
  <c r="Y1234" i="2"/>
  <c r="X1234" i="2"/>
  <c r="Z1233" i="2"/>
  <c r="Y1233" i="2"/>
  <c r="Z1176" i="2"/>
  <c r="X1176" i="2"/>
  <c r="Z1171" i="2"/>
  <c r="Y1171" i="2"/>
  <c r="Z1144" i="2"/>
  <c r="X1144" i="2"/>
  <c r="Z1139" i="2"/>
  <c r="Y1139" i="2"/>
  <c r="Z1107" i="2"/>
  <c r="Y1107" i="2"/>
  <c r="Z1085" i="2"/>
  <c r="X1085" i="2"/>
  <c r="H1073" i="2"/>
  <c r="G1073" i="2"/>
  <c r="X967" i="2"/>
  <c r="Y967" i="2"/>
  <c r="Z967" i="2"/>
  <c r="G834" i="2"/>
  <c r="H834" i="2"/>
  <c r="Z795" i="2"/>
  <c r="X795" i="2"/>
  <c r="X784" i="2"/>
  <c r="Z784" i="2"/>
  <c r="H719" i="2"/>
  <c r="G719" i="2"/>
  <c r="X709" i="2"/>
  <c r="Y709" i="2"/>
  <c r="Z709" i="2"/>
  <c r="G573" i="2"/>
  <c r="H573" i="2"/>
  <c r="X568" i="2"/>
  <c r="Z568" i="2"/>
  <c r="H549" i="2"/>
  <c r="G549" i="2"/>
  <c r="Y523" i="2"/>
  <c r="X523" i="2"/>
  <c r="H517" i="2"/>
  <c r="G517" i="2"/>
  <c r="Z1309" i="2"/>
  <c r="Y1309" i="2"/>
  <c r="G1288" i="2"/>
  <c r="H1288" i="2"/>
  <c r="Y1248" i="2"/>
  <c r="X1248" i="2"/>
  <c r="Z1245" i="2"/>
  <c r="Y1245" i="2"/>
  <c r="H1210" i="2"/>
  <c r="G1210" i="2"/>
  <c r="H1202" i="2"/>
  <c r="G1202" i="2"/>
  <c r="H1448" i="2"/>
  <c r="G1431" i="2"/>
  <c r="G1362" i="2"/>
  <c r="H1362" i="2"/>
  <c r="Z1488" i="2"/>
  <c r="H1482" i="2"/>
  <c r="G1467" i="2"/>
  <c r="Z1456" i="2"/>
  <c r="H1444" i="2"/>
  <c r="X1420" i="2"/>
  <c r="H1410" i="2"/>
  <c r="H1392" i="2"/>
  <c r="G1386" i="2"/>
  <c r="H1386" i="2"/>
  <c r="G1346" i="2"/>
  <c r="H1346" i="2"/>
  <c r="Z1325" i="2"/>
  <c r="Y1325" i="2"/>
  <c r="G1314" i="2"/>
  <c r="H1314" i="2"/>
  <c r="Y1288" i="2"/>
  <c r="X1288" i="2"/>
  <c r="G1240" i="2"/>
  <c r="H1240" i="2"/>
  <c r="Z1229" i="2"/>
  <c r="Y1229" i="2"/>
  <c r="Z1212" i="2"/>
  <c r="X1212" i="2"/>
  <c r="Y1204" i="2"/>
  <c r="X1204" i="2"/>
  <c r="Y1190" i="2"/>
  <c r="X1190" i="2"/>
  <c r="X1164" i="2"/>
  <c r="Z1164" i="2"/>
  <c r="Z1128" i="2"/>
  <c r="X1128" i="2"/>
  <c r="Y1128" i="2"/>
  <c r="X1011" i="2"/>
  <c r="Y1011" i="2"/>
  <c r="G934" i="2"/>
  <c r="H934" i="2"/>
  <c r="Z775" i="2"/>
  <c r="Y775" i="2"/>
  <c r="Y701" i="2"/>
  <c r="X701" i="2"/>
  <c r="H608" i="2"/>
  <c r="G608" i="2"/>
  <c r="Y478" i="2"/>
  <c r="X478" i="2"/>
  <c r="Y1386" i="2"/>
  <c r="X1386" i="2"/>
  <c r="Y1180" i="2"/>
  <c r="X1180" i="2"/>
  <c r="Z1373" i="2"/>
  <c r="Y1373" i="2"/>
  <c r="G1354" i="2"/>
  <c r="H1354" i="2"/>
  <c r="Y1496" i="2"/>
  <c r="H1480" i="2"/>
  <c r="G1463" i="2"/>
  <c r="X1456" i="2"/>
  <c r="G1454" i="2"/>
  <c r="X1428" i="2"/>
  <c r="H1426" i="2"/>
  <c r="X1402" i="2"/>
  <c r="H1400" i="2"/>
  <c r="G1378" i="2"/>
  <c r="H1378" i="2"/>
  <c r="Y1354" i="2"/>
  <c r="X1354" i="2"/>
  <c r="Y1298" i="2"/>
  <c r="X1298" i="2"/>
  <c r="Y1280" i="2"/>
  <c r="X1280" i="2"/>
  <c r="Z1277" i="2"/>
  <c r="Y1277" i="2"/>
  <c r="Y1226" i="2"/>
  <c r="AA1226" i="2" s="1"/>
  <c r="X1226" i="2"/>
  <c r="Z1225" i="2"/>
  <c r="Y1225" i="2"/>
  <c r="Y1198" i="2"/>
  <c r="X1198" i="2"/>
  <c r="Z1160" i="2"/>
  <c r="X1160" i="2"/>
  <c r="Z1155" i="2"/>
  <c r="Y1155" i="2"/>
  <c r="X1092" i="2"/>
  <c r="Y1092" i="2"/>
  <c r="Z1089" i="2"/>
  <c r="Y1089" i="2"/>
  <c r="X1047" i="2"/>
  <c r="Y1047" i="2"/>
  <c r="G905" i="2"/>
  <c r="H905" i="2"/>
  <c r="G894" i="2"/>
  <c r="H894" i="2"/>
  <c r="H860" i="2"/>
  <c r="G860" i="2"/>
  <c r="X832" i="2"/>
  <c r="Z832" i="2"/>
  <c r="G786" i="2"/>
  <c r="H786" i="2"/>
  <c r="H708" i="2"/>
  <c r="G708" i="2"/>
  <c r="Y571" i="2"/>
  <c r="Z571" i="2"/>
  <c r="X571" i="2"/>
  <c r="Z1282" i="2"/>
  <c r="Y1200" i="2"/>
  <c r="Z1132" i="2"/>
  <c r="Y1123" i="2"/>
  <c r="Y1108" i="2"/>
  <c r="Z1100" i="2"/>
  <c r="Y1091" i="2"/>
  <c r="Y1067" i="2"/>
  <c r="X1058" i="2"/>
  <c r="Y1043" i="2"/>
  <c r="X1038" i="2"/>
  <c r="Y1026" i="2"/>
  <c r="Y1003" i="2"/>
  <c r="Y986" i="2"/>
  <c r="X970" i="2"/>
  <c r="X962" i="2"/>
  <c r="Y955" i="2"/>
  <c r="Z860" i="2"/>
  <c r="Z852" i="2"/>
  <c r="Y839" i="2"/>
  <c r="Y811" i="2"/>
  <c r="Y791" i="2"/>
  <c r="X779" i="2"/>
  <c r="Z768" i="2"/>
  <c r="Y721" i="2"/>
  <c r="X711" i="2"/>
  <c r="X693" i="2"/>
  <c r="Y693" i="2"/>
  <c r="G667" i="2"/>
  <c r="H667" i="2"/>
  <c r="Y653" i="2"/>
  <c r="X653" i="2"/>
  <c r="Z637" i="2"/>
  <c r="X637" i="2"/>
  <c r="X585" i="2"/>
  <c r="Y585" i="2"/>
  <c r="X512" i="2"/>
  <c r="Y512" i="2"/>
  <c r="Y492" i="2"/>
  <c r="X450" i="2"/>
  <c r="X188" i="2"/>
  <c r="Y188" i="2"/>
  <c r="X110" i="2"/>
  <c r="Y110" i="2"/>
  <c r="Y24" i="2"/>
  <c r="Z24" i="2"/>
  <c r="Y1527" i="2"/>
  <c r="X1527" i="2"/>
  <c r="G689" i="2"/>
  <c r="H689" i="2"/>
  <c r="X641" i="2"/>
  <c r="Z641" i="2"/>
  <c r="Y482" i="2"/>
  <c r="X482" i="2"/>
  <c r="X464" i="2"/>
  <c r="Y464" i="2"/>
  <c r="Y304" i="2"/>
  <c r="Z304" i="2"/>
  <c r="G292" i="2"/>
  <c r="H292" i="2"/>
  <c r="X231" i="2"/>
  <c r="Y231" i="2"/>
  <c r="Z231" i="2"/>
  <c r="Y146" i="2"/>
  <c r="X146" i="2"/>
  <c r="X5" i="2"/>
  <c r="Z5" i="2"/>
  <c r="AA1200" i="2"/>
  <c r="H945" i="2"/>
  <c r="H926" i="2"/>
  <c r="H902" i="2"/>
  <c r="H866" i="2"/>
  <c r="G840" i="2"/>
  <c r="G792" i="2"/>
  <c r="H770" i="2"/>
  <c r="Y679" i="2"/>
  <c r="X679" i="2"/>
  <c r="H657" i="2"/>
  <c r="G640" i="2"/>
  <c r="G588" i="2"/>
  <c r="X516" i="2"/>
  <c r="Y516" i="2"/>
  <c r="Y498" i="2"/>
  <c r="X498" i="2"/>
  <c r="H493" i="2"/>
  <c r="G493" i="2"/>
  <c r="Y412" i="2"/>
  <c r="Z412" i="2"/>
  <c r="X380" i="2"/>
  <c r="Y380" i="2"/>
  <c r="Y358" i="2"/>
  <c r="Z358" i="2"/>
  <c r="Y326" i="2"/>
  <c r="Z326" i="2"/>
  <c r="Z278" i="2"/>
  <c r="Y278" i="2"/>
  <c r="Y1524" i="2"/>
  <c r="X1524" i="2"/>
  <c r="X695" i="2"/>
  <c r="X669" i="2"/>
  <c r="Y661" i="2"/>
  <c r="Z617" i="2"/>
  <c r="Y609" i="2"/>
  <c r="X438" i="2"/>
  <c r="X427" i="2"/>
  <c r="H426" i="2"/>
  <c r="H348" i="2"/>
  <c r="G221" i="2"/>
  <c r="H63" i="2"/>
  <c r="G1541" i="2"/>
  <c r="H699" i="2"/>
  <c r="G582" i="2"/>
  <c r="G485" i="2"/>
  <c r="G411" i="2"/>
  <c r="G378" i="2"/>
  <c r="H250" i="2"/>
  <c r="G178" i="2"/>
  <c r="Y98" i="2"/>
  <c r="G21" i="2"/>
  <c r="H1501" i="2"/>
  <c r="G1428" i="2"/>
  <c r="H1428" i="2"/>
  <c r="Z1285" i="2"/>
  <c r="Y1285" i="2"/>
  <c r="G1264" i="2"/>
  <c r="H1264" i="2"/>
  <c r="Y1258" i="2"/>
  <c r="X1258" i="2"/>
  <c r="Z1258" i="2"/>
  <c r="Y1188" i="2"/>
  <c r="X1188" i="2"/>
  <c r="H1122" i="2"/>
  <c r="G1122" i="2"/>
  <c r="Y1030" i="2"/>
  <c r="X1030" i="2"/>
  <c r="Z990" i="2"/>
  <c r="Y990" i="2"/>
  <c r="X912" i="2"/>
  <c r="Z912" i="2"/>
  <c r="H674" i="2"/>
  <c r="G674" i="2"/>
  <c r="X552" i="2"/>
  <c r="Y552" i="2"/>
  <c r="X500" i="2"/>
  <c r="Y500" i="2"/>
  <c r="X472" i="2"/>
  <c r="Y472" i="2"/>
  <c r="X444" i="2"/>
  <c r="Y444" i="2"/>
  <c r="H409" i="2"/>
  <c r="G409" i="2"/>
  <c r="G300" i="2"/>
  <c r="H300" i="2"/>
  <c r="H104" i="2"/>
  <c r="G104" i="2"/>
  <c r="G98" i="2"/>
  <c r="H98" i="2"/>
  <c r="H14" i="2"/>
  <c r="G14" i="2"/>
  <c r="H1492" i="2"/>
  <c r="Y1488" i="2"/>
  <c r="G1479" i="2"/>
  <c r="Z1472" i="2"/>
  <c r="G1466" i="2"/>
  <c r="H1460" i="2"/>
  <c r="G1447" i="2"/>
  <c r="Z1440" i="2"/>
  <c r="G1434" i="2"/>
  <c r="H1408" i="2"/>
  <c r="H1402" i="2"/>
  <c r="Z1397" i="2"/>
  <c r="Y1397" i="2"/>
  <c r="X1394" i="2"/>
  <c r="H1376" i="2"/>
  <c r="H1370" i="2"/>
  <c r="Z1365" i="2"/>
  <c r="Y1365" i="2"/>
  <c r="X1362" i="2"/>
  <c r="H1344" i="2"/>
  <c r="H1338" i="2"/>
  <c r="Z1333" i="2"/>
  <c r="Y1333" i="2"/>
  <c r="X1330" i="2"/>
  <c r="G1322" i="2"/>
  <c r="H1322" i="2"/>
  <c r="Z1317" i="2"/>
  <c r="Y1317" i="2"/>
  <c r="X1314" i="2"/>
  <c r="G1306" i="2"/>
  <c r="H1306" i="2"/>
  <c r="Z1301" i="2"/>
  <c r="Y1301" i="2"/>
  <c r="G1280" i="2"/>
  <c r="H1280" i="2"/>
  <c r="Y1274" i="2"/>
  <c r="X1274" i="2"/>
  <c r="Z1274" i="2"/>
  <c r="X1272" i="2"/>
  <c r="Z1219" i="2"/>
  <c r="X1219" i="2"/>
  <c r="Z1208" i="2"/>
  <c r="X1208" i="2"/>
  <c r="Y1208" i="2"/>
  <c r="X1079" i="2"/>
  <c r="Z1079" i="2"/>
  <c r="X1059" i="2"/>
  <c r="Z1059" i="2"/>
  <c r="X1019" i="2"/>
  <c r="Y1019" i="2"/>
  <c r="G1014" i="2"/>
  <c r="H1014" i="2"/>
  <c r="Y1006" i="2"/>
  <c r="X1006" i="2"/>
  <c r="Z938" i="2"/>
  <c r="X938" i="2"/>
  <c r="G929" i="2"/>
  <c r="H929" i="2"/>
  <c r="X896" i="2"/>
  <c r="Z896" i="2"/>
  <c r="G890" i="2"/>
  <c r="H890" i="2"/>
  <c r="Z863" i="2"/>
  <c r="X863" i="2"/>
  <c r="Y863" i="2"/>
  <c r="Z815" i="2"/>
  <c r="X815" i="2"/>
  <c r="G798" i="2"/>
  <c r="H798" i="2"/>
  <c r="X756" i="2"/>
  <c r="Z756" i="2"/>
  <c r="H740" i="2"/>
  <c r="G740" i="2"/>
  <c r="Z732" i="2"/>
  <c r="Y732" i="2"/>
  <c r="H706" i="2"/>
  <c r="G706" i="2"/>
  <c r="G623" i="2"/>
  <c r="H623" i="2"/>
  <c r="H622" i="2"/>
  <c r="G622" i="2"/>
  <c r="G613" i="2"/>
  <c r="H613" i="2"/>
  <c r="H1154" i="2"/>
  <c r="G1154" i="2"/>
  <c r="X1124" i="2"/>
  <c r="Z1124" i="2"/>
  <c r="G906" i="2"/>
  <c r="H906" i="2"/>
  <c r="G881" i="2"/>
  <c r="H881" i="2"/>
  <c r="Z875" i="2"/>
  <c r="X875" i="2"/>
  <c r="Y875" i="2"/>
  <c r="Z783" i="2"/>
  <c r="X783" i="2"/>
  <c r="Y486" i="2"/>
  <c r="X486" i="2"/>
  <c r="H477" i="2"/>
  <c r="G477" i="2"/>
  <c r="Y458" i="2"/>
  <c r="X458" i="2"/>
  <c r="G1491" i="2"/>
  <c r="X1472" i="2"/>
  <c r="G1470" i="2"/>
  <c r="H1464" i="2"/>
  <c r="Z1452" i="2"/>
  <c r="G1451" i="2"/>
  <c r="X1440" i="2"/>
  <c r="G1438" i="2"/>
  <c r="H1432" i="2"/>
  <c r="Y1418" i="2"/>
  <c r="X1418" i="2"/>
  <c r="Y1416" i="2"/>
  <c r="Y1389" i="2"/>
  <c r="Y1357" i="2"/>
  <c r="G1328" i="2"/>
  <c r="H1328" i="2"/>
  <c r="G1312" i="2"/>
  <c r="H1312" i="2"/>
  <c r="G1296" i="2"/>
  <c r="H1296" i="2"/>
  <c r="Y1290" i="2"/>
  <c r="X1290" i="2"/>
  <c r="Z1290" i="2"/>
  <c r="H1170" i="2"/>
  <c r="G1170" i="2"/>
  <c r="Z1163" i="2"/>
  <c r="Y1163" i="2"/>
  <c r="X1140" i="2"/>
  <c r="Z1140" i="2"/>
  <c r="H1138" i="2"/>
  <c r="G1138" i="2"/>
  <c r="Z1131" i="2"/>
  <c r="Y1131" i="2"/>
  <c r="Z1090" i="2"/>
  <c r="Y1090" i="2"/>
  <c r="G1088" i="2"/>
  <c r="H1088" i="2"/>
  <c r="Z1074" i="2"/>
  <c r="X1074" i="2"/>
  <c r="Y1074" i="2"/>
  <c r="X1054" i="2"/>
  <c r="Y1054" i="2"/>
  <c r="Z1054" i="2"/>
  <c r="H992" i="2"/>
  <c r="G992" i="2"/>
  <c r="Z954" i="2"/>
  <c r="Y954" i="2"/>
  <c r="H952" i="2"/>
  <c r="G952" i="2"/>
  <c r="G913" i="2"/>
  <c r="H913" i="2"/>
  <c r="X880" i="2"/>
  <c r="Z880" i="2"/>
  <c r="Z851" i="2"/>
  <c r="X851" i="2"/>
  <c r="G830" i="2"/>
  <c r="H830" i="2"/>
  <c r="X788" i="2"/>
  <c r="Z788" i="2"/>
  <c r="H772" i="2"/>
  <c r="G772" i="2"/>
  <c r="X567" i="2"/>
  <c r="Y567" i="2"/>
  <c r="Z567" i="2"/>
  <c r="Y518" i="2"/>
  <c r="X518" i="2"/>
  <c r="H509" i="2"/>
  <c r="G509" i="2"/>
  <c r="Y1422" i="2"/>
  <c r="Z1422" i="2"/>
  <c r="G1418" i="2"/>
  <c r="H1418" i="2"/>
  <c r="Y1202" i="2"/>
  <c r="X1202" i="2"/>
  <c r="X1156" i="2"/>
  <c r="Z1156" i="2"/>
  <c r="Z1147" i="2"/>
  <c r="Y1147" i="2"/>
  <c r="Y951" i="2"/>
  <c r="X951" i="2"/>
  <c r="H836" i="2"/>
  <c r="G836" i="2"/>
  <c r="G766" i="2"/>
  <c r="H766" i="2"/>
  <c r="Y69" i="2"/>
  <c r="X69" i="2"/>
  <c r="Z69" i="2"/>
  <c r="Z1498" i="2"/>
  <c r="Z1486" i="2"/>
  <c r="X1476" i="2"/>
  <c r="X1444" i="2"/>
  <c r="X1422" i="2"/>
  <c r="Z1413" i="2"/>
  <c r="Y1413" i="2"/>
  <c r="X1410" i="2"/>
  <c r="Z1381" i="2"/>
  <c r="Y1381" i="2"/>
  <c r="X1378" i="2"/>
  <c r="Z1349" i="2"/>
  <c r="Y1349" i="2"/>
  <c r="X1346" i="2"/>
  <c r="X1304" i="2"/>
  <c r="Z1269" i="2"/>
  <c r="Y1269" i="2"/>
  <c r="Y1250" i="2"/>
  <c r="Z1250" i="2"/>
  <c r="H1248" i="2"/>
  <c r="Y1242" i="2"/>
  <c r="X1242" i="2"/>
  <c r="Z1242" i="2"/>
  <c r="X1240" i="2"/>
  <c r="Y1237" i="2"/>
  <c r="H1222" i="2"/>
  <c r="G1222" i="2"/>
  <c r="X1070" i="2"/>
  <c r="Y1070" i="2"/>
  <c r="Z1070" i="2"/>
  <c r="H1061" i="2"/>
  <c r="G1061" i="2"/>
  <c r="G1009" i="2"/>
  <c r="H1009" i="2"/>
  <c r="G973" i="2"/>
  <c r="H973" i="2"/>
  <c r="G941" i="2"/>
  <c r="H941" i="2"/>
  <c r="X928" i="2"/>
  <c r="Z928" i="2"/>
  <c r="G922" i="2"/>
  <c r="H922" i="2"/>
  <c r="G897" i="2"/>
  <c r="H897" i="2"/>
  <c r="X868" i="2"/>
  <c r="Z868" i="2"/>
  <c r="X820" i="2"/>
  <c r="Z820" i="2"/>
  <c r="H804" i="2"/>
  <c r="G804" i="2"/>
  <c r="Z751" i="2"/>
  <c r="X751" i="2"/>
  <c r="H724" i="2"/>
  <c r="G724" i="2"/>
  <c r="Z716" i="2"/>
  <c r="Y716" i="2"/>
  <c r="Y619" i="2"/>
  <c r="Z619" i="2"/>
  <c r="G607" i="2"/>
  <c r="H607" i="2"/>
  <c r="X601" i="2"/>
  <c r="Y601" i="2"/>
  <c r="Z601" i="2"/>
  <c r="Y561" i="2"/>
  <c r="Z561" i="2"/>
  <c r="G546" i="2"/>
  <c r="H546" i="2"/>
  <c r="X855" i="2"/>
  <c r="X843" i="2"/>
  <c r="Z836" i="2"/>
  <c r="X831" i="2"/>
  <c r="Z804" i="2"/>
  <c r="X799" i="2"/>
  <c r="Z772" i="2"/>
  <c r="X767" i="2"/>
  <c r="Z740" i="2"/>
  <c r="X735" i="2"/>
  <c r="Z595" i="2"/>
  <c r="Z579" i="2"/>
  <c r="X543" i="2"/>
  <c r="X504" i="2"/>
  <c r="Y504" i="2"/>
  <c r="H501" i="2"/>
  <c r="G501" i="2"/>
  <c r="H429" i="2"/>
  <c r="G429" i="2"/>
  <c r="Y422" i="2"/>
  <c r="X422" i="2"/>
  <c r="Y390" i="2"/>
  <c r="Z390" i="2"/>
  <c r="H387" i="2"/>
  <c r="G387" i="2"/>
  <c r="Y366" i="2"/>
  <c r="Z366" i="2"/>
  <c r="Y334" i="2"/>
  <c r="Z334" i="2"/>
  <c r="X276" i="2"/>
  <c r="Z276" i="2"/>
  <c r="Z262" i="2"/>
  <c r="Y262" i="2"/>
  <c r="Y170" i="2"/>
  <c r="X170" i="2"/>
  <c r="X139" i="2"/>
  <c r="Z139" i="2"/>
  <c r="Y28" i="2"/>
  <c r="X28" i="2"/>
  <c r="Z28" i="2"/>
  <c r="H1506" i="2"/>
  <c r="G1506" i="2"/>
  <c r="H1180" i="2"/>
  <c r="G1106" i="2"/>
  <c r="H1036" i="2"/>
  <c r="G1013" i="2"/>
  <c r="Z998" i="2"/>
  <c r="G977" i="2"/>
  <c r="G960" i="2"/>
  <c r="Y539" i="2"/>
  <c r="X539" i="2"/>
  <c r="X527" i="2"/>
  <c r="Y527" i="2"/>
  <c r="Y490" i="2"/>
  <c r="X490" i="2"/>
  <c r="X476" i="2"/>
  <c r="Y476" i="2"/>
  <c r="Y454" i="2"/>
  <c r="X454" i="2"/>
  <c r="H445" i="2"/>
  <c r="G445" i="2"/>
  <c r="X440" i="2"/>
  <c r="Y440" i="2"/>
  <c r="G438" i="2"/>
  <c r="H438" i="2"/>
  <c r="X404" i="2"/>
  <c r="Y404" i="2"/>
  <c r="Y318" i="2"/>
  <c r="Z318" i="2"/>
  <c r="Y296" i="2"/>
  <c r="Z296" i="2"/>
  <c r="X247" i="2"/>
  <c r="Y247" i="2"/>
  <c r="Z247" i="2"/>
  <c r="G241" i="2"/>
  <c r="H241" i="2"/>
  <c r="Z133" i="2"/>
  <c r="X133" i="2"/>
  <c r="H99" i="2"/>
  <c r="G99" i="2"/>
  <c r="X13" i="2"/>
  <c r="Z13" i="2"/>
  <c r="G1520" i="2"/>
  <c r="H1520" i="2"/>
  <c r="G1536" i="2"/>
  <c r="H1536" i="2"/>
  <c r="G1532" i="2"/>
  <c r="H1532" i="2"/>
  <c r="H1219" i="2"/>
  <c r="Y1212" i="2"/>
  <c r="Z1198" i="2"/>
  <c r="H1188" i="2"/>
  <c r="G1178" i="2"/>
  <c r="AA1176" i="2"/>
  <c r="Y1168" i="2"/>
  <c r="AA1168" i="2" s="1"/>
  <c r="G1162" i="2"/>
  <c r="AA1160" i="2"/>
  <c r="Y1152" i="2"/>
  <c r="AA1152" i="2" s="1"/>
  <c r="G1146" i="2"/>
  <c r="Y1136" i="2"/>
  <c r="AA1136" i="2" s="1"/>
  <c r="G1130" i="2"/>
  <c r="AA1128" i="2"/>
  <c r="Y1120" i="2"/>
  <c r="Z1108" i="2"/>
  <c r="AA1108" i="2" s="1"/>
  <c r="Z1092" i="2"/>
  <c r="AA1092" i="2" s="1"/>
  <c r="Y1085" i="2"/>
  <c r="AA1085" i="2" s="1"/>
  <c r="H1078" i="2"/>
  <c r="Z1043" i="2"/>
  <c r="G1040" i="2"/>
  <c r="H1030" i="2"/>
  <c r="G1024" i="2"/>
  <c r="H1006" i="2"/>
  <c r="G984" i="2"/>
  <c r="H965" i="2"/>
  <c r="H946" i="2"/>
  <c r="Y827" i="2"/>
  <c r="G820" i="2"/>
  <c r="H814" i="2"/>
  <c r="Y795" i="2"/>
  <c r="G788" i="2"/>
  <c r="H782" i="2"/>
  <c r="Y763" i="2"/>
  <c r="G756" i="2"/>
  <c r="H750" i="2"/>
  <c r="H727" i="2"/>
  <c r="Z721" i="2"/>
  <c r="Z711" i="2"/>
  <c r="Z693" i="2"/>
  <c r="G690" i="2"/>
  <c r="Z679" i="2"/>
  <c r="Z661" i="2"/>
  <c r="G658" i="2"/>
  <c r="G631" i="2"/>
  <c r="Z625" i="2"/>
  <c r="Z609" i="2"/>
  <c r="G600" i="2"/>
  <c r="G596" i="2"/>
  <c r="H589" i="2"/>
  <c r="G580" i="2"/>
  <c r="G533" i="2"/>
  <c r="G530" i="2"/>
  <c r="H530" i="2"/>
  <c r="X508" i="2"/>
  <c r="Y508" i="2"/>
  <c r="X400" i="2"/>
  <c r="Y400" i="2"/>
  <c r="H394" i="2"/>
  <c r="G394" i="2"/>
  <c r="Y350" i="2"/>
  <c r="Z350" i="2"/>
  <c r="H217" i="2"/>
  <c r="G217" i="2"/>
  <c r="Z191" i="2"/>
  <c r="X191" i="2"/>
  <c r="H5" i="2"/>
  <c r="G5" i="2"/>
  <c r="H1540" i="2"/>
  <c r="G1540" i="2"/>
  <c r="G1548" i="2"/>
  <c r="H1548" i="2"/>
  <c r="X1532" i="2"/>
  <c r="X494" i="2"/>
  <c r="G469" i="2"/>
  <c r="X466" i="2"/>
  <c r="X462" i="2"/>
  <c r="Y452" i="2"/>
  <c r="Y448" i="2"/>
  <c r="Y415" i="2"/>
  <c r="G414" i="2"/>
  <c r="Z401" i="2"/>
  <c r="G383" i="2"/>
  <c r="X372" i="2"/>
  <c r="H372" i="2"/>
  <c r="Z360" i="2"/>
  <c r="X356" i="2"/>
  <c r="H356" i="2"/>
  <c r="Z344" i="2"/>
  <c r="X340" i="2"/>
  <c r="H340" i="2"/>
  <c r="Z328" i="2"/>
  <c r="H308" i="2"/>
  <c r="H281" i="2"/>
  <c r="G273" i="2"/>
  <c r="G229" i="2"/>
  <c r="G209" i="2"/>
  <c r="G109" i="2"/>
  <c r="G93" i="2"/>
  <c r="Z74" i="2"/>
  <c r="X64" i="2"/>
  <c r="H53" i="2"/>
  <c r="G25" i="2"/>
  <c r="H1528" i="2"/>
  <c r="Z427" i="2"/>
  <c r="Z416" i="2"/>
  <c r="H316" i="2"/>
  <c r="G285" i="2"/>
  <c r="H190" i="2"/>
  <c r="G186" i="2"/>
  <c r="Z176" i="2"/>
  <c r="G124" i="2"/>
  <c r="G105" i="2"/>
  <c r="Z102" i="2"/>
  <c r="G41" i="2"/>
  <c r="G13" i="2"/>
  <c r="H6" i="2"/>
  <c r="G1519" i="2"/>
  <c r="G1535" i="2"/>
  <c r="G1531" i="2"/>
  <c r="G1478" i="2"/>
  <c r="G1475" i="2"/>
  <c r="H1472" i="2"/>
  <c r="G1462" i="2"/>
  <c r="G1459" i="2"/>
  <c r="H1456" i="2"/>
  <c r="G1446" i="2"/>
  <c r="G1443" i="2"/>
  <c r="H1440" i="2"/>
  <c r="G1430" i="2"/>
  <c r="H1420" i="2"/>
  <c r="H1412" i="2"/>
  <c r="H1404" i="2"/>
  <c r="H1396" i="2"/>
  <c r="H1388" i="2"/>
  <c r="H1380" i="2"/>
  <c r="H1372" i="2"/>
  <c r="H1364" i="2"/>
  <c r="H1356" i="2"/>
  <c r="H1348" i="2"/>
  <c r="H1340" i="2"/>
  <c r="H1332" i="2"/>
  <c r="H1324" i="2"/>
  <c r="H1316" i="2"/>
  <c r="H1308" i="2"/>
  <c r="Y1253" i="2"/>
  <c r="G1252" i="2"/>
  <c r="H1252" i="2"/>
  <c r="Y1236" i="2"/>
  <c r="X1236" i="2"/>
  <c r="H1232" i="2"/>
  <c r="Z1220" i="2"/>
  <c r="X1220" i="2"/>
  <c r="Y1220" i="2"/>
  <c r="Y1210" i="2"/>
  <c r="X1210" i="2"/>
  <c r="Y1206" i="2"/>
  <c r="Z1206" i="2"/>
  <c r="G1204" i="2"/>
  <c r="H1204" i="2"/>
  <c r="Y1196" i="2"/>
  <c r="X1196" i="2"/>
  <c r="H1194" i="2"/>
  <c r="X1192" i="2"/>
  <c r="Y1192" i="2"/>
  <c r="Z1175" i="2"/>
  <c r="Y1175" i="2"/>
  <c r="AA1144" i="2"/>
  <c r="H1056" i="2"/>
  <c r="G1056" i="2"/>
  <c r="X1051" i="2"/>
  <c r="Y1051" i="2"/>
  <c r="X1031" i="2"/>
  <c r="Y1031" i="2"/>
  <c r="Z1031" i="2"/>
  <c r="H1029" i="2"/>
  <c r="G1029" i="2"/>
  <c r="G1004" i="2"/>
  <c r="H1004" i="2"/>
  <c r="G998" i="2"/>
  <c r="H998" i="2"/>
  <c r="Z994" i="2"/>
  <c r="Y994" i="2"/>
  <c r="G993" i="2"/>
  <c r="H993" i="2"/>
  <c r="G850" i="2"/>
  <c r="H850" i="2"/>
  <c r="H844" i="2"/>
  <c r="G844" i="2"/>
  <c r="X840" i="2"/>
  <c r="Z840" i="2"/>
  <c r="Z835" i="2"/>
  <c r="X835" i="2"/>
  <c r="Y835" i="2"/>
  <c r="H832" i="2"/>
  <c r="G832" i="2"/>
  <c r="G826" i="2"/>
  <c r="H826" i="2"/>
  <c r="G1497" i="2"/>
  <c r="H1496" i="2"/>
  <c r="Z1492" i="2"/>
  <c r="H1488" i="2"/>
  <c r="X1498" i="2"/>
  <c r="H1498" i="2"/>
  <c r="G1495" i="2"/>
  <c r="Y1492" i="2"/>
  <c r="Z1490" i="2"/>
  <c r="G1487" i="2"/>
  <c r="Z1482" i="2"/>
  <c r="Y1481" i="2"/>
  <c r="G1474" i="2"/>
  <c r="G1471" i="2"/>
  <c r="X1468" i="2"/>
  <c r="H1468" i="2"/>
  <c r="Z1464" i="2"/>
  <c r="G1458" i="2"/>
  <c r="G1455" i="2"/>
  <c r="X1452" i="2"/>
  <c r="H1452" i="2"/>
  <c r="Z1448" i="2"/>
  <c r="G1442" i="2"/>
  <c r="G1439" i="2"/>
  <c r="X1436" i="2"/>
  <c r="H1436" i="2"/>
  <c r="Z1432" i="2"/>
  <c r="Z1426" i="2"/>
  <c r="Y1425" i="2"/>
  <c r="Z1414" i="2"/>
  <c r="Z1406" i="2"/>
  <c r="Z1398" i="2"/>
  <c r="Z1390" i="2"/>
  <c r="Z1382" i="2"/>
  <c r="Z1374" i="2"/>
  <c r="Z1366" i="2"/>
  <c r="Z1358" i="2"/>
  <c r="Z1350" i="2"/>
  <c r="Z1342" i="2"/>
  <c r="Z1334" i="2"/>
  <c r="Z1326" i="2"/>
  <c r="Z1318" i="2"/>
  <c r="Z1310" i="2"/>
  <c r="Z1302" i="2"/>
  <c r="X1300" i="2"/>
  <c r="H1300" i="2"/>
  <c r="Z1294" i="2"/>
  <c r="X1292" i="2"/>
  <c r="H1292" i="2"/>
  <c r="Z1286" i="2"/>
  <c r="X1284" i="2"/>
  <c r="H1284" i="2"/>
  <c r="Z1278" i="2"/>
  <c r="X1276" i="2"/>
  <c r="H1276" i="2"/>
  <c r="Z1270" i="2"/>
  <c r="X1268" i="2"/>
  <c r="H1268" i="2"/>
  <c r="Z1262" i="2"/>
  <c r="X1260" i="2"/>
  <c r="H1260" i="2"/>
  <c r="Z1254" i="2"/>
  <c r="X1252" i="2"/>
  <c r="Y1249" i="2"/>
  <c r="Y1246" i="2"/>
  <c r="Z1246" i="2"/>
  <c r="Y1228" i="2"/>
  <c r="X1228" i="2"/>
  <c r="H1224" i="2"/>
  <c r="Z1213" i="2"/>
  <c r="G1186" i="2"/>
  <c r="H1186" i="2"/>
  <c r="Y1184" i="2"/>
  <c r="Z1184" i="2"/>
  <c r="Y1178" i="2"/>
  <c r="X1178" i="2"/>
  <c r="X1172" i="2"/>
  <c r="Y1172" i="2"/>
  <c r="Y1078" i="2"/>
  <c r="X1078" i="2"/>
  <c r="G1068" i="2"/>
  <c r="H1068" i="2"/>
  <c r="G981" i="2"/>
  <c r="H981" i="2"/>
  <c r="Y959" i="2"/>
  <c r="X959" i="2"/>
  <c r="Z959" i="2"/>
  <c r="G957" i="2"/>
  <c r="H957" i="2"/>
  <c r="Z946" i="2"/>
  <c r="X946" i="2"/>
  <c r="Z927" i="2"/>
  <c r="Y927" i="2"/>
  <c r="Z911" i="2"/>
  <c r="Y911" i="2"/>
  <c r="Z895" i="2"/>
  <c r="Y895" i="2"/>
  <c r="Z879" i="2"/>
  <c r="Y879" i="2"/>
  <c r="Z867" i="2"/>
  <c r="Y867" i="2"/>
  <c r="X867" i="2"/>
  <c r="H864" i="2"/>
  <c r="G864" i="2"/>
  <c r="X1482" i="2"/>
  <c r="X1480" i="2"/>
  <c r="Z1476" i="2"/>
  <c r="X1464" i="2"/>
  <c r="Z1460" i="2"/>
  <c r="X1448" i="2"/>
  <c r="Z1444" i="2"/>
  <c r="X1432" i="2"/>
  <c r="Z1428" i="2"/>
  <c r="X1426" i="2"/>
  <c r="Y1421" i="2"/>
  <c r="Z1418" i="2"/>
  <c r="Y1417" i="2"/>
  <c r="X1414" i="2"/>
  <c r="Z1410" i="2"/>
  <c r="Y1409" i="2"/>
  <c r="X1406" i="2"/>
  <c r="Z1402" i="2"/>
  <c r="Y1401" i="2"/>
  <c r="X1398" i="2"/>
  <c r="Z1394" i="2"/>
  <c r="Y1393" i="2"/>
  <c r="X1390" i="2"/>
  <c r="Z1386" i="2"/>
  <c r="Y1385" i="2"/>
  <c r="X1382" i="2"/>
  <c r="Z1378" i="2"/>
  <c r="Y1377" i="2"/>
  <c r="X1374" i="2"/>
  <c r="Z1370" i="2"/>
  <c r="Y1369" i="2"/>
  <c r="X1366" i="2"/>
  <c r="Z1362" i="2"/>
  <c r="Y1361" i="2"/>
  <c r="X1358" i="2"/>
  <c r="Z1354" i="2"/>
  <c r="Y1353" i="2"/>
  <c r="X1350" i="2"/>
  <c r="Z1346" i="2"/>
  <c r="Y1345" i="2"/>
  <c r="X1342" i="2"/>
  <c r="Z1338" i="2"/>
  <c r="Y1337" i="2"/>
  <c r="X1334" i="2"/>
  <c r="Z1330" i="2"/>
  <c r="Y1329" i="2"/>
  <c r="X1326" i="2"/>
  <c r="Z1322" i="2"/>
  <c r="Y1321" i="2"/>
  <c r="X1318" i="2"/>
  <c r="Z1314" i="2"/>
  <c r="Y1313" i="2"/>
  <c r="X1310" i="2"/>
  <c r="Z1306" i="2"/>
  <c r="Y1305" i="2"/>
  <c r="X1302" i="2"/>
  <c r="Y1297" i="2"/>
  <c r="X1294" i="2"/>
  <c r="Y1289" i="2"/>
  <c r="X1286" i="2"/>
  <c r="Y1281" i="2"/>
  <c r="X1278" i="2"/>
  <c r="Y1273" i="2"/>
  <c r="X1270" i="2"/>
  <c r="Y1265" i="2"/>
  <c r="X1262" i="2"/>
  <c r="Y1257" i="2"/>
  <c r="X1254" i="2"/>
  <c r="Y1241" i="2"/>
  <c r="Y1238" i="2"/>
  <c r="Z1238" i="2"/>
  <c r="Y1182" i="2"/>
  <c r="X1182" i="2"/>
  <c r="Z1182" i="2"/>
  <c r="AA1120" i="2"/>
  <c r="AA1116" i="2"/>
  <c r="AA1100" i="2"/>
  <c r="G1046" i="2"/>
  <c r="H1046" i="2"/>
  <c r="Z1042" i="2"/>
  <c r="X1042" i="2"/>
  <c r="Y1042" i="2"/>
  <c r="G1041" i="2"/>
  <c r="H1041" i="2"/>
  <c r="X1022" i="2"/>
  <c r="Y1022" i="2"/>
  <c r="Z1022" i="2"/>
  <c r="H1008" i="2"/>
  <c r="G1008" i="2"/>
  <c r="Y1244" i="2"/>
  <c r="X1244" i="2"/>
  <c r="Y1230" i="2"/>
  <c r="Z1230" i="2"/>
  <c r="Y1222" i="2"/>
  <c r="Z1222" i="2"/>
  <c r="X1217" i="2"/>
  <c r="Y1217" i="2"/>
  <c r="H1216" i="2"/>
  <c r="H1214" i="2"/>
  <c r="G1214" i="2"/>
  <c r="Z1192" i="2"/>
  <c r="AA1192" i="2" s="1"/>
  <c r="X1075" i="2"/>
  <c r="Y1075" i="2"/>
  <c r="Z1075" i="2"/>
  <c r="Y1014" i="2"/>
  <c r="X1014" i="2"/>
  <c r="G1012" i="2"/>
  <c r="H1012" i="2"/>
  <c r="G989" i="2"/>
  <c r="H989" i="2"/>
  <c r="Z978" i="2"/>
  <c r="X978" i="2"/>
  <c r="Z974" i="2"/>
  <c r="Y974" i="2"/>
  <c r="G949" i="2"/>
  <c r="H949" i="2"/>
  <c r="G938" i="2"/>
  <c r="H938" i="2"/>
  <c r="H928" i="2"/>
  <c r="G928" i="2"/>
  <c r="Z923" i="2"/>
  <c r="X923" i="2"/>
  <c r="Y923" i="2"/>
  <c r="H912" i="2"/>
  <c r="G912" i="2"/>
  <c r="Z907" i="2"/>
  <c r="X907" i="2"/>
  <c r="Y907" i="2"/>
  <c r="H896" i="2"/>
  <c r="G896" i="2"/>
  <c r="Z891" i="2"/>
  <c r="X891" i="2"/>
  <c r="Y891" i="2"/>
  <c r="H880" i="2"/>
  <c r="G880" i="2"/>
  <c r="Z871" i="2"/>
  <c r="X871" i="2"/>
  <c r="Y871" i="2"/>
  <c r="H868" i="2"/>
  <c r="G868" i="2"/>
  <c r="Y1164" i="2"/>
  <c r="AA1164" i="2" s="1"/>
  <c r="Y1156" i="2"/>
  <c r="AA1156" i="2" s="1"/>
  <c r="Y1148" i="2"/>
  <c r="AA1148" i="2" s="1"/>
  <c r="Y1140" i="2"/>
  <c r="AA1140" i="2" s="1"/>
  <c r="Y1132" i="2"/>
  <c r="AA1132" i="2" s="1"/>
  <c r="Y1124" i="2"/>
  <c r="AA1124" i="2" s="1"/>
  <c r="X856" i="2"/>
  <c r="Z856" i="2"/>
  <c r="H1244" i="2"/>
  <c r="H1236" i="2"/>
  <c r="H1228" i="2"/>
  <c r="G1217" i="2"/>
  <c r="H1196" i="2"/>
  <c r="G1174" i="2"/>
  <c r="Y1167" i="2"/>
  <c r="G1166" i="2"/>
  <c r="Y1159" i="2"/>
  <c r="G1158" i="2"/>
  <c r="Y1151" i="2"/>
  <c r="G1150" i="2"/>
  <c r="Y1143" i="2"/>
  <c r="G1142" i="2"/>
  <c r="Y1135" i="2"/>
  <c r="G1134" i="2"/>
  <c r="Y1127" i="2"/>
  <c r="G1126" i="2"/>
  <c r="Y1119" i="2"/>
  <c r="G1118" i="2"/>
  <c r="Z1112" i="2"/>
  <c r="AA1112" i="2" s="1"/>
  <c r="Y1111" i="2"/>
  <c r="G1110" i="2"/>
  <c r="Z1104" i="2"/>
  <c r="AA1104" i="2" s="1"/>
  <c r="Y1103" i="2"/>
  <c r="G1102" i="2"/>
  <c r="Z1096" i="2"/>
  <c r="AA1096" i="2" s="1"/>
  <c r="Y1095" i="2"/>
  <c r="G1094" i="2"/>
  <c r="X1090" i="2"/>
  <c r="H1084" i="2"/>
  <c r="Y1079" i="2"/>
  <c r="AA1074" i="2"/>
  <c r="G1072" i="2"/>
  <c r="X1062" i="2"/>
  <c r="H1062" i="2"/>
  <c r="Y1059" i="2"/>
  <c r="H1057" i="2"/>
  <c r="G1045" i="2"/>
  <c r="Z1038" i="2"/>
  <c r="AA1038" i="2" s="1"/>
  <c r="Y1035" i="2"/>
  <c r="X1026" i="2"/>
  <c r="H1020" i="2"/>
  <c r="Y1015" i="2"/>
  <c r="H1001" i="2"/>
  <c r="Z999" i="2"/>
  <c r="G997" i="2"/>
  <c r="Y995" i="2"/>
  <c r="X986" i="2"/>
  <c r="Z983" i="2"/>
  <c r="G976" i="2"/>
  <c r="Y971" i="2"/>
  <c r="G968" i="2"/>
  <c r="G961" i="2"/>
  <c r="X954" i="2"/>
  <c r="Z951" i="2"/>
  <c r="X942" i="2"/>
  <c r="H942" i="2"/>
  <c r="H937" i="2"/>
  <c r="X931" i="2"/>
  <c r="H930" i="2"/>
  <c r="Z920" i="2"/>
  <c r="G920" i="2"/>
  <c r="X915" i="2"/>
  <c r="H914" i="2"/>
  <c r="Z904" i="2"/>
  <c r="G904" i="2"/>
  <c r="X899" i="2"/>
  <c r="H898" i="2"/>
  <c r="Z888" i="2"/>
  <c r="G888" i="2"/>
  <c r="X883" i="2"/>
  <c r="H882" i="2"/>
  <c r="Z876" i="2"/>
  <c r="G876" i="2"/>
  <c r="AA875" i="2"/>
  <c r="H874" i="2"/>
  <c r="X864" i="2"/>
  <c r="Z864" i="2"/>
  <c r="H852" i="2"/>
  <c r="G852" i="2"/>
  <c r="X848" i="2"/>
  <c r="Z848" i="2"/>
  <c r="G842" i="2"/>
  <c r="H842" i="2"/>
  <c r="X824" i="2"/>
  <c r="Z824" i="2"/>
  <c r="Y1058" i="2"/>
  <c r="AA1054" i="2"/>
  <c r="Z1047" i="2"/>
  <c r="Z1027" i="2"/>
  <c r="Z1006" i="2"/>
  <c r="Z1003" i="2"/>
  <c r="Y970" i="2"/>
  <c r="G870" i="2"/>
  <c r="H870" i="2"/>
  <c r="Z859" i="2"/>
  <c r="Y859" i="2"/>
  <c r="H858" i="2"/>
  <c r="X847" i="2"/>
  <c r="X839" i="2"/>
  <c r="H838" i="2"/>
  <c r="Z828" i="2"/>
  <c r="G828" i="2"/>
  <c r="X823" i="2"/>
  <c r="H822" i="2"/>
  <c r="Y819" i="2"/>
  <c r="Z812" i="2"/>
  <c r="G812" i="2"/>
  <c r="X807" i="2"/>
  <c r="H806" i="2"/>
  <c r="Y803" i="2"/>
  <c r="Z796" i="2"/>
  <c r="G796" i="2"/>
  <c r="X791" i="2"/>
  <c r="H790" i="2"/>
  <c r="Y787" i="2"/>
  <c r="Z780" i="2"/>
  <c r="G780" i="2"/>
  <c r="X775" i="2"/>
  <c r="H774" i="2"/>
  <c r="Y771" i="2"/>
  <c r="Z764" i="2"/>
  <c r="G764" i="2"/>
  <c r="X759" i="2"/>
  <c r="H758" i="2"/>
  <c r="Y755" i="2"/>
  <c r="Z748" i="2"/>
  <c r="G748" i="2"/>
  <c r="X743" i="2"/>
  <c r="H742" i="2"/>
  <c r="Y739" i="2"/>
  <c r="Y733" i="2"/>
  <c r="X732" i="2"/>
  <c r="H729" i="2"/>
  <c r="Z726" i="2"/>
  <c r="G723" i="2"/>
  <c r="G720" i="2"/>
  <c r="Y717" i="2"/>
  <c r="X716" i="2"/>
  <c r="H713" i="2"/>
  <c r="G707" i="2"/>
  <c r="Z703" i="2"/>
  <c r="Z701" i="2"/>
  <c r="G700" i="2"/>
  <c r="H697" i="2"/>
  <c r="G691" i="2"/>
  <c r="Z687" i="2"/>
  <c r="Z685" i="2"/>
  <c r="G684" i="2"/>
  <c r="H681" i="2"/>
  <c r="G675" i="2"/>
  <c r="Z671" i="2"/>
  <c r="Z669" i="2"/>
  <c r="G668" i="2"/>
  <c r="H665" i="2"/>
  <c r="G659" i="2"/>
  <c r="Z655" i="2"/>
  <c r="Z653" i="2"/>
  <c r="G652" i="2"/>
  <c r="Z649" i="2"/>
  <c r="G647" i="2"/>
  <c r="Y641" i="2"/>
  <c r="G636" i="2"/>
  <c r="Y629" i="2"/>
  <c r="G620" i="2"/>
  <c r="Y617" i="2"/>
  <c r="G614" i="2"/>
  <c r="G606" i="2"/>
  <c r="G599" i="2"/>
  <c r="H597" i="2"/>
  <c r="Z593" i="2"/>
  <c r="H591" i="2"/>
  <c r="G590" i="2"/>
  <c r="Z587" i="2"/>
  <c r="H583" i="2"/>
  <c r="H581" i="2"/>
  <c r="Z577" i="2"/>
  <c r="X575" i="2"/>
  <c r="H575" i="2"/>
  <c r="Y570" i="2"/>
  <c r="G569" i="2"/>
  <c r="Y568" i="2"/>
  <c r="G566" i="2"/>
  <c r="Z559" i="2"/>
  <c r="Y547" i="2"/>
  <c r="Z544" i="2"/>
  <c r="H537" i="2"/>
  <c r="H534" i="2"/>
  <c r="Y524" i="2"/>
  <c r="Z435" i="2"/>
  <c r="X431" i="2"/>
  <c r="G421" i="2"/>
  <c r="X419" i="2"/>
  <c r="G410" i="2"/>
  <c r="X408" i="2"/>
  <c r="H408" i="2"/>
  <c r="Z404" i="2"/>
  <c r="Y403" i="2"/>
  <c r="Z400" i="2"/>
  <c r="X388" i="2"/>
  <c r="Z388" i="2"/>
  <c r="Y388" i="2"/>
  <c r="H862" i="2"/>
  <c r="G856" i="2"/>
  <c r="H854" i="2"/>
  <c r="Y851" i="2"/>
  <c r="AA851" i="2" s="1"/>
  <c r="Y843" i="2"/>
  <c r="Y831" i="2"/>
  <c r="X819" i="2"/>
  <c r="Y815" i="2"/>
  <c r="Z808" i="2"/>
  <c r="X803" i="2"/>
  <c r="Y799" i="2"/>
  <c r="Z792" i="2"/>
  <c r="X787" i="2"/>
  <c r="Y783" i="2"/>
  <c r="Z776" i="2"/>
  <c r="X771" i="2"/>
  <c r="Y767" i="2"/>
  <c r="Z760" i="2"/>
  <c r="X755" i="2"/>
  <c r="Y751" i="2"/>
  <c r="Z744" i="2"/>
  <c r="X739" i="2"/>
  <c r="Y735" i="2"/>
  <c r="X733" i="2"/>
  <c r="Y726" i="2"/>
  <c r="X717" i="2"/>
  <c r="X703" i="2"/>
  <c r="X687" i="2"/>
  <c r="X671" i="2"/>
  <c r="X655" i="2"/>
  <c r="Y649" i="2"/>
  <c r="Y637" i="2"/>
  <c r="X629" i="2"/>
  <c r="Z627" i="2"/>
  <c r="Z611" i="2"/>
  <c r="Z603" i="2"/>
  <c r="Y593" i="2"/>
  <c r="Z585" i="2"/>
  <c r="Y577" i="2"/>
  <c r="X570" i="2"/>
  <c r="X562" i="2"/>
  <c r="Y559" i="2"/>
  <c r="Z540" i="2"/>
  <c r="Z531" i="2"/>
  <c r="H398" i="2"/>
  <c r="G398" i="2"/>
  <c r="H553" i="2"/>
  <c r="H550" i="2"/>
  <c r="Y540" i="2"/>
  <c r="Y531" i="2"/>
  <c r="Z528" i="2"/>
  <c r="H521" i="2"/>
  <c r="H513" i="2"/>
  <c r="H505" i="2"/>
  <c r="H497" i="2"/>
  <c r="H489" i="2"/>
  <c r="H481" i="2"/>
  <c r="H473" i="2"/>
  <c r="H465" i="2"/>
  <c r="H457" i="2"/>
  <c r="H449" i="2"/>
  <c r="H441" i="2"/>
  <c r="G437" i="2"/>
  <c r="H434" i="2"/>
  <c r="Z431" i="2"/>
  <c r="X430" i="2"/>
  <c r="H430" i="2"/>
  <c r="Z419" i="2"/>
  <c r="Z417" i="2"/>
  <c r="X412" i="2"/>
  <c r="Y405" i="2"/>
  <c r="G405" i="2"/>
  <c r="H404" i="2"/>
  <c r="AA843" i="2"/>
  <c r="G816" i="2"/>
  <c r="H810" i="2"/>
  <c r="G800" i="2"/>
  <c r="H794" i="2"/>
  <c r="G784" i="2"/>
  <c r="H778" i="2"/>
  <c r="G768" i="2"/>
  <c r="H762" i="2"/>
  <c r="G752" i="2"/>
  <c r="H746" i="2"/>
  <c r="G736" i="2"/>
  <c r="G730" i="2"/>
  <c r="G714" i="2"/>
  <c r="G698" i="2"/>
  <c r="G682" i="2"/>
  <c r="G666" i="2"/>
  <c r="G648" i="2"/>
  <c r="G639" i="2"/>
  <c r="G628" i="2"/>
  <c r="H621" i="2"/>
  <c r="G612" i="2"/>
  <c r="G604" i="2"/>
  <c r="G598" i="2"/>
  <c r="Z547" i="2"/>
  <c r="Z524" i="2"/>
  <c r="Z408" i="2"/>
  <c r="AA408" i="2" s="1"/>
  <c r="Z399" i="2"/>
  <c r="Y399" i="2"/>
  <c r="G395" i="2"/>
  <c r="G391" i="2"/>
  <c r="H384" i="2"/>
  <c r="Z380" i="2"/>
  <c r="G375" i="2"/>
  <c r="Y372" i="2"/>
  <c r="Z370" i="2"/>
  <c r="G367" i="2"/>
  <c r="Y364" i="2"/>
  <c r="Z362" i="2"/>
  <c r="G359" i="2"/>
  <c r="Y356" i="2"/>
  <c r="Z354" i="2"/>
  <c r="G351" i="2"/>
  <c r="Y348" i="2"/>
  <c r="Z346" i="2"/>
  <c r="G343" i="2"/>
  <c r="Y340" i="2"/>
  <c r="Z338" i="2"/>
  <c r="G335" i="2"/>
  <c r="Y332" i="2"/>
  <c r="Z330" i="2"/>
  <c r="G327" i="2"/>
  <c r="G322" i="2"/>
  <c r="G314" i="2"/>
  <c r="G306" i="2"/>
  <c r="G298" i="2"/>
  <c r="X290" i="2"/>
  <c r="H290" i="2"/>
  <c r="G286" i="2"/>
  <c r="Z279" i="2"/>
  <c r="G269" i="2"/>
  <c r="X265" i="2"/>
  <c r="H265" i="2"/>
  <c r="Y263" i="2"/>
  <c r="Z260" i="2"/>
  <c r="G257" i="2"/>
  <c r="G245" i="2"/>
  <c r="G237" i="2"/>
  <c r="G233" i="2"/>
  <c r="G226" i="2"/>
  <c r="X217" i="2"/>
  <c r="Y216" i="2"/>
  <c r="Y210" i="2"/>
  <c r="Y207" i="2"/>
  <c r="G206" i="2"/>
  <c r="Y191" i="2"/>
  <c r="G189" i="2"/>
  <c r="X187" i="2"/>
  <c r="G185" i="2"/>
  <c r="G181" i="2"/>
  <c r="Y179" i="2"/>
  <c r="X140" i="2"/>
  <c r="H140" i="2"/>
  <c r="G135" i="2"/>
  <c r="G133" i="2"/>
  <c r="H116" i="2"/>
  <c r="G116" i="2"/>
  <c r="H112" i="2"/>
  <c r="G112" i="2"/>
  <c r="Y106" i="2"/>
  <c r="Z106" i="2"/>
  <c r="X106" i="2"/>
  <c r="Z90" i="2"/>
  <c r="Y90" i="2"/>
  <c r="X90" i="2"/>
  <c r="Z48" i="2"/>
  <c r="Y48" i="2"/>
  <c r="X48" i="2"/>
  <c r="G38" i="2"/>
  <c r="H38" i="2"/>
  <c r="Z35" i="2"/>
  <c r="Y35" i="2"/>
  <c r="X35" i="2"/>
  <c r="Z32" i="2"/>
  <c r="Y32" i="2"/>
  <c r="X32" i="2"/>
  <c r="H30" i="2"/>
  <c r="G30" i="2"/>
  <c r="H17" i="2"/>
  <c r="G17" i="2"/>
  <c r="G10" i="2"/>
  <c r="H10" i="2"/>
  <c r="X130" i="2"/>
  <c r="Y130" i="2"/>
  <c r="X122" i="2"/>
  <c r="Y122" i="2"/>
  <c r="H97" i="2"/>
  <c r="G97" i="2"/>
  <c r="H83" i="2"/>
  <c r="G83" i="2"/>
  <c r="Y67" i="2"/>
  <c r="Z67" i="2"/>
  <c r="Y12" i="2"/>
  <c r="Z12" i="2"/>
  <c r="X12" i="2"/>
  <c r="G377" i="2"/>
  <c r="G371" i="2"/>
  <c r="G363" i="2"/>
  <c r="G355" i="2"/>
  <c r="G347" i="2"/>
  <c r="G339" i="2"/>
  <c r="G331" i="2"/>
  <c r="H324" i="2"/>
  <c r="H320" i="2"/>
  <c r="G315" i="2"/>
  <c r="H312" i="2"/>
  <c r="G307" i="2"/>
  <c r="H304" i="2"/>
  <c r="G299" i="2"/>
  <c r="H296" i="2"/>
  <c r="G289" i="2"/>
  <c r="H261" i="2"/>
  <c r="H258" i="2"/>
  <c r="G254" i="2"/>
  <c r="H249" i="2"/>
  <c r="G238" i="2"/>
  <c r="G234" i="2"/>
  <c r="H225" i="2"/>
  <c r="H213" i="2"/>
  <c r="H182" i="2"/>
  <c r="G169" i="2"/>
  <c r="G161" i="2"/>
  <c r="G153" i="2"/>
  <c r="G145" i="2"/>
  <c r="X136" i="2"/>
  <c r="H136" i="2"/>
  <c r="X114" i="2"/>
  <c r="Y114" i="2"/>
  <c r="Y71" i="2"/>
  <c r="Z71" i="2"/>
  <c r="X71" i="2"/>
  <c r="G46" i="2"/>
  <c r="H46" i="2"/>
  <c r="H45" i="2"/>
  <c r="G45" i="2"/>
  <c r="G386" i="2"/>
  <c r="G379" i="2"/>
  <c r="H376" i="2"/>
  <c r="H368" i="2"/>
  <c r="H360" i="2"/>
  <c r="H352" i="2"/>
  <c r="H344" i="2"/>
  <c r="H336" i="2"/>
  <c r="H328" i="2"/>
  <c r="G323" i="2"/>
  <c r="G319" i="2"/>
  <c r="G311" i="2"/>
  <c r="G303" i="2"/>
  <c r="G295" i="2"/>
  <c r="H277" i="2"/>
  <c r="H274" i="2"/>
  <c r="G270" i="2"/>
  <c r="Z263" i="2"/>
  <c r="G253" i="2"/>
  <c r="G242" i="2"/>
  <c r="G222" i="2"/>
  <c r="G201" i="2"/>
  <c r="Z187" i="2"/>
  <c r="H177" i="2"/>
  <c r="G132" i="2"/>
  <c r="H128" i="2"/>
  <c r="G128" i="2"/>
  <c r="H120" i="2"/>
  <c r="G120" i="2"/>
  <c r="Y94" i="2"/>
  <c r="Z94" i="2"/>
  <c r="X94" i="2"/>
  <c r="H68" i="2"/>
  <c r="G68" i="2"/>
  <c r="Y61" i="2"/>
  <c r="Z61" i="2"/>
  <c r="X61" i="2"/>
  <c r="Z110" i="2"/>
  <c r="G107" i="2"/>
  <c r="H106" i="2"/>
  <c r="G101" i="2"/>
  <c r="G96" i="2"/>
  <c r="H90" i="2"/>
  <c r="Z62" i="2"/>
  <c r="G55" i="2"/>
  <c r="G50" i="2"/>
  <c r="G47" i="2"/>
  <c r="H44" i="2"/>
  <c r="G34" i="2"/>
  <c r="G29" i="2"/>
  <c r="G9" i="2"/>
  <c r="H1507" i="2"/>
  <c r="X1503" i="2"/>
  <c r="H1503" i="2"/>
  <c r="X1516" i="2"/>
  <c r="H1516" i="2"/>
  <c r="X1512" i="2"/>
  <c r="H1512" i="2"/>
  <c r="X1511" i="2"/>
  <c r="X1542" i="2"/>
  <c r="H1530" i="2"/>
  <c r="Y89" i="2"/>
  <c r="Y76" i="2"/>
  <c r="Y70" i="2"/>
  <c r="Y60" i="2"/>
  <c r="Y45" i="2"/>
  <c r="AA28" i="2"/>
  <c r="X24" i="2"/>
  <c r="Z17" i="2"/>
  <c r="Z8" i="2"/>
  <c r="X1509" i="2"/>
  <c r="X1505" i="2"/>
  <c r="H1505" i="2"/>
  <c r="G1502" i="2"/>
  <c r="G1521" i="2"/>
  <c r="X1519" i="2"/>
  <c r="X1518" i="2"/>
  <c r="G1515" i="2"/>
  <c r="X1514" i="2"/>
  <c r="H1514" i="2"/>
  <c r="X1510" i="2"/>
  <c r="X1539" i="2"/>
  <c r="H1539" i="2"/>
  <c r="G1537" i="2"/>
  <c r="X1535" i="2"/>
  <c r="X1534" i="2"/>
  <c r="X1548" i="2"/>
  <c r="X1547" i="2"/>
  <c r="X1544" i="2"/>
  <c r="X1543" i="2"/>
  <c r="AA98" i="2"/>
  <c r="AA1444" i="2"/>
  <c r="AA1428" i="2"/>
  <c r="H1423" i="2"/>
  <c r="G1423" i="2"/>
  <c r="AA1476" i="2"/>
  <c r="AA1460" i="2"/>
  <c r="AA1432" i="2"/>
  <c r="G1302" i="2"/>
  <c r="H1302" i="2"/>
  <c r="G1246" i="2"/>
  <c r="H1246" i="2"/>
  <c r="G1238" i="2"/>
  <c r="H1238" i="2"/>
  <c r="G1230" i="2"/>
  <c r="H1230" i="2"/>
  <c r="X1039" i="2"/>
  <c r="Y1039" i="2"/>
  <c r="Z1039" i="2"/>
  <c r="X1018" i="2"/>
  <c r="Y1018" i="2"/>
  <c r="Z1018" i="2"/>
  <c r="H988" i="2"/>
  <c r="G988" i="2"/>
  <c r="H956" i="2"/>
  <c r="G956" i="2"/>
  <c r="Z950" i="2"/>
  <c r="X950" i="2"/>
  <c r="Y950" i="2"/>
  <c r="X932" i="2"/>
  <c r="Z932" i="2"/>
  <c r="X916" i="2"/>
  <c r="Z916" i="2"/>
  <c r="G873" i="2"/>
  <c r="H873" i="2"/>
  <c r="G857" i="2"/>
  <c r="H857" i="2"/>
  <c r="G849" i="2"/>
  <c r="H849" i="2"/>
  <c r="Z830" i="2"/>
  <c r="X830" i="2"/>
  <c r="Y830" i="2"/>
  <c r="G825" i="2"/>
  <c r="H825" i="2"/>
  <c r="Z798" i="2"/>
  <c r="X798" i="2"/>
  <c r="Y798" i="2"/>
  <c r="G793" i="2"/>
  <c r="H793" i="2"/>
  <c r="G777" i="2"/>
  <c r="H777" i="2"/>
  <c r="G761" i="2"/>
  <c r="H761" i="2"/>
  <c r="X705" i="2"/>
  <c r="Y705" i="2"/>
  <c r="Z705" i="2"/>
  <c r="G693" i="2"/>
  <c r="H693" i="2"/>
  <c r="X689" i="2"/>
  <c r="Y689" i="2"/>
  <c r="Z689" i="2"/>
  <c r="G677" i="2"/>
  <c r="H677" i="2"/>
  <c r="X673" i="2"/>
  <c r="Y673" i="2"/>
  <c r="Z673" i="2"/>
  <c r="Y615" i="2"/>
  <c r="Z615" i="2"/>
  <c r="X615" i="2"/>
  <c r="H568" i="2"/>
  <c r="G568" i="2"/>
  <c r="X548" i="2"/>
  <c r="Y548" i="2"/>
  <c r="Z548" i="2"/>
  <c r="Y434" i="2"/>
  <c r="X434" i="2"/>
  <c r="G388" i="2"/>
  <c r="H388" i="2"/>
  <c r="G362" i="2"/>
  <c r="H362" i="2"/>
  <c r="G354" i="2"/>
  <c r="H354" i="2"/>
  <c r="G330" i="2"/>
  <c r="H330" i="2"/>
  <c r="Z228" i="2"/>
  <c r="Y228" i="2"/>
  <c r="Z203" i="2"/>
  <c r="X203" i="2"/>
  <c r="Y203" i="2"/>
  <c r="H198" i="2"/>
  <c r="G198" i="2"/>
  <c r="X148" i="2"/>
  <c r="Y148" i="2"/>
  <c r="Z148" i="2"/>
  <c r="G1499" i="2"/>
  <c r="X1494" i="2"/>
  <c r="AA1494" i="2" s="1"/>
  <c r="H1494" i="2"/>
  <c r="Y1493" i="2"/>
  <c r="X1490" i="2"/>
  <c r="H1490" i="2"/>
  <c r="Y1489" i="2"/>
  <c r="X1486" i="2"/>
  <c r="H1486" i="2"/>
  <c r="Y1485" i="2"/>
  <c r="G1483" i="2"/>
  <c r="Z1480" i="2"/>
  <c r="AA1426" i="2"/>
  <c r="H1419" i="2"/>
  <c r="G1419" i="2"/>
  <c r="X1416" i="2"/>
  <c r="H1416" i="2"/>
  <c r="H1414" i="2"/>
  <c r="H1411" i="2"/>
  <c r="G1411" i="2"/>
  <c r="Y1408" i="2"/>
  <c r="Z1408" i="2"/>
  <c r="H1398" i="2"/>
  <c r="H1395" i="2"/>
  <c r="G1395" i="2"/>
  <c r="Y1392" i="2"/>
  <c r="Z1392" i="2"/>
  <c r="H1382" i="2"/>
  <c r="H1379" i="2"/>
  <c r="G1379" i="2"/>
  <c r="Y1376" i="2"/>
  <c r="Z1376" i="2"/>
  <c r="H1366" i="2"/>
  <c r="H1363" i="2"/>
  <c r="G1363" i="2"/>
  <c r="Y1360" i="2"/>
  <c r="Z1360" i="2"/>
  <c r="H1350" i="2"/>
  <c r="H1347" i="2"/>
  <c r="G1347" i="2"/>
  <c r="Y1344" i="2"/>
  <c r="Z1344" i="2"/>
  <c r="H1334" i="2"/>
  <c r="H1331" i="2"/>
  <c r="G1331" i="2"/>
  <c r="Y1328" i="2"/>
  <c r="Z1328" i="2"/>
  <c r="H1318" i="2"/>
  <c r="H1315" i="2"/>
  <c r="G1315" i="2"/>
  <c r="Y1312" i="2"/>
  <c r="Z1312" i="2"/>
  <c r="Y1174" i="2"/>
  <c r="X1174" i="2"/>
  <c r="Z1174" i="2"/>
  <c r="Y1166" i="2"/>
  <c r="X1166" i="2"/>
  <c r="Z1166" i="2"/>
  <c r="Y1158" i="2"/>
  <c r="X1158" i="2"/>
  <c r="Z1158" i="2"/>
  <c r="Y1150" i="2"/>
  <c r="X1150" i="2"/>
  <c r="Z1150" i="2"/>
  <c r="Y1142" i="2"/>
  <c r="X1142" i="2"/>
  <c r="Z1142" i="2"/>
  <c r="Y1134" i="2"/>
  <c r="X1134" i="2"/>
  <c r="Z1134" i="2"/>
  <c r="Y1126" i="2"/>
  <c r="X1126" i="2"/>
  <c r="Z1126" i="2"/>
  <c r="Y1118" i="2"/>
  <c r="X1118" i="2"/>
  <c r="Z1118" i="2"/>
  <c r="Y1110" i="2"/>
  <c r="X1110" i="2"/>
  <c r="Z1110" i="2"/>
  <c r="Y1102" i="2"/>
  <c r="X1102" i="2"/>
  <c r="Z1102" i="2"/>
  <c r="Y1094" i="2"/>
  <c r="X1094" i="2"/>
  <c r="Z1094" i="2"/>
  <c r="H1091" i="2"/>
  <c r="G1091" i="2"/>
  <c r="X1087" i="2"/>
  <c r="Z1087" i="2"/>
  <c r="G1080" i="2"/>
  <c r="H1080" i="2"/>
  <c r="G1069" i="2"/>
  <c r="H1069" i="2"/>
  <c r="G1058" i="2"/>
  <c r="H1058" i="2"/>
  <c r="X1055" i="2"/>
  <c r="Y1055" i="2"/>
  <c r="Z1055" i="2"/>
  <c r="X1034" i="2"/>
  <c r="Y1034" i="2"/>
  <c r="Z1034" i="2"/>
  <c r="AA1026" i="2"/>
  <c r="G1016" i="2"/>
  <c r="H1016" i="2"/>
  <c r="X1007" i="2"/>
  <c r="Y1007" i="2"/>
  <c r="Z1007" i="2"/>
  <c r="AA1006" i="2"/>
  <c r="X979" i="2"/>
  <c r="Y979" i="2"/>
  <c r="Z979" i="2"/>
  <c r="X948" i="2"/>
  <c r="Z948" i="2"/>
  <c r="X947" i="2"/>
  <c r="Y947" i="2"/>
  <c r="Z947" i="2"/>
  <c r="Z930" i="2"/>
  <c r="Y930" i="2"/>
  <c r="X930" i="2"/>
  <c r="Z914" i="2"/>
  <c r="Y914" i="2"/>
  <c r="X914" i="2"/>
  <c r="Z898" i="2"/>
  <c r="Y898" i="2"/>
  <c r="X898" i="2"/>
  <c r="Z882" i="2"/>
  <c r="Y882" i="2"/>
  <c r="X882" i="2"/>
  <c r="AA1464" i="2"/>
  <c r="H1407" i="2"/>
  <c r="G1407" i="2"/>
  <c r="H1391" i="2"/>
  <c r="G1391" i="2"/>
  <c r="Y1372" i="2"/>
  <c r="Z1372" i="2"/>
  <c r="H1359" i="2"/>
  <c r="G1359" i="2"/>
  <c r="H1343" i="2"/>
  <c r="G1343" i="2"/>
  <c r="H1327" i="2"/>
  <c r="G1327" i="2"/>
  <c r="H1311" i="2"/>
  <c r="G1311" i="2"/>
  <c r="Y1308" i="2"/>
  <c r="Z1308" i="2"/>
  <c r="G1286" i="2"/>
  <c r="H1286" i="2"/>
  <c r="G1254" i="2"/>
  <c r="H1254" i="2"/>
  <c r="Z1215" i="2"/>
  <c r="Y1215" i="2"/>
  <c r="X1082" i="2"/>
  <c r="Y1082" i="2"/>
  <c r="Z1082" i="2"/>
  <c r="G1064" i="2"/>
  <c r="H1064" i="2"/>
  <c r="G985" i="2"/>
  <c r="H985" i="2"/>
  <c r="G953" i="2"/>
  <c r="H953" i="2"/>
  <c r="X943" i="2"/>
  <c r="Y943" i="2"/>
  <c r="Z943" i="2"/>
  <c r="X884" i="2"/>
  <c r="Z884" i="2"/>
  <c r="G841" i="2"/>
  <c r="H841" i="2"/>
  <c r="Z814" i="2"/>
  <c r="X814" i="2"/>
  <c r="Y814" i="2"/>
  <c r="Z782" i="2"/>
  <c r="X782" i="2"/>
  <c r="Y782" i="2"/>
  <c r="Z766" i="2"/>
  <c r="X766" i="2"/>
  <c r="Y766" i="2"/>
  <c r="G732" i="2"/>
  <c r="H732" i="2"/>
  <c r="G716" i="2"/>
  <c r="H716" i="2"/>
  <c r="G661" i="2"/>
  <c r="H661" i="2"/>
  <c r="G641" i="2"/>
  <c r="H641" i="2"/>
  <c r="H584" i="2"/>
  <c r="G584" i="2"/>
  <c r="G346" i="2"/>
  <c r="H346" i="2"/>
  <c r="Y289" i="2"/>
  <c r="X289" i="2"/>
  <c r="Z289" i="2"/>
  <c r="H230" i="2"/>
  <c r="G230" i="2"/>
  <c r="AA1488" i="2"/>
  <c r="Z1484" i="2"/>
  <c r="Z1478" i="2"/>
  <c r="Z1474" i="2"/>
  <c r="Z1470" i="2"/>
  <c r="Z1466" i="2"/>
  <c r="Z1462" i="2"/>
  <c r="Z1458" i="2"/>
  <c r="Z1454" i="2"/>
  <c r="Z1450" i="2"/>
  <c r="Z1446" i="2"/>
  <c r="Z1442" i="2"/>
  <c r="Z1438" i="2"/>
  <c r="Z1434" i="2"/>
  <c r="Z1430" i="2"/>
  <c r="Y1424" i="2"/>
  <c r="AA1416" i="2"/>
  <c r="H1415" i="2"/>
  <c r="G1415" i="2"/>
  <c r="Y1412" i="2"/>
  <c r="Z1412" i="2"/>
  <c r="H1399" i="2"/>
  <c r="G1399" i="2"/>
  <c r="Y1396" i="2"/>
  <c r="Z1396" i="2"/>
  <c r="H1383" i="2"/>
  <c r="G1383" i="2"/>
  <c r="Y1380" i="2"/>
  <c r="Z1380" i="2"/>
  <c r="H1367" i="2"/>
  <c r="G1367" i="2"/>
  <c r="Y1364" i="2"/>
  <c r="Z1364" i="2"/>
  <c r="H1351" i="2"/>
  <c r="G1351" i="2"/>
  <c r="Y1348" i="2"/>
  <c r="Z1348" i="2"/>
  <c r="H1335" i="2"/>
  <c r="G1335" i="2"/>
  <c r="Y1332" i="2"/>
  <c r="Z1332" i="2"/>
  <c r="H1319" i="2"/>
  <c r="G1319" i="2"/>
  <c r="Y1316" i="2"/>
  <c r="Z1316" i="2"/>
  <c r="G1298" i="2"/>
  <c r="H1298" i="2"/>
  <c r="G1290" i="2"/>
  <c r="H1290" i="2"/>
  <c r="G1282" i="2"/>
  <c r="H1282" i="2"/>
  <c r="G1274" i="2"/>
  <c r="H1274" i="2"/>
  <c r="G1266" i="2"/>
  <c r="H1266" i="2"/>
  <c r="G1258" i="2"/>
  <c r="H1258" i="2"/>
  <c r="G1250" i="2"/>
  <c r="H1250" i="2"/>
  <c r="G1242" i="2"/>
  <c r="H1242" i="2"/>
  <c r="G1234" i="2"/>
  <c r="H1234" i="2"/>
  <c r="G1226" i="2"/>
  <c r="H1226" i="2"/>
  <c r="G1074" i="2"/>
  <c r="H1074" i="2"/>
  <c r="X1071" i="2"/>
  <c r="Y1071" i="2"/>
  <c r="Z1071" i="2"/>
  <c r="X1050" i="2"/>
  <c r="Y1050" i="2"/>
  <c r="Z1050" i="2"/>
  <c r="AA1042" i="2"/>
  <c r="G1032" i="2"/>
  <c r="H1032" i="2"/>
  <c r="G1021" i="2"/>
  <c r="H1021" i="2"/>
  <c r="G1010" i="2"/>
  <c r="H1010" i="2"/>
  <c r="G1005" i="2"/>
  <c r="H1005" i="2"/>
  <c r="G1000" i="2"/>
  <c r="H1000" i="2"/>
  <c r="AA975" i="2"/>
  <c r="H972" i="2"/>
  <c r="G972" i="2"/>
  <c r="G969" i="2"/>
  <c r="H969" i="2"/>
  <c r="Z966" i="2"/>
  <c r="X966" i="2"/>
  <c r="Y966" i="2"/>
  <c r="X936" i="2"/>
  <c r="Z936" i="2"/>
  <c r="X935" i="2"/>
  <c r="Y935" i="2"/>
  <c r="Z935" i="2"/>
  <c r="G933" i="2"/>
  <c r="H933" i="2"/>
  <c r="H924" i="2"/>
  <c r="G924" i="2"/>
  <c r="Z919" i="2"/>
  <c r="X919" i="2"/>
  <c r="Y919" i="2"/>
  <c r="G917" i="2"/>
  <c r="H917" i="2"/>
  <c r="H908" i="2"/>
  <c r="G908" i="2"/>
  <c r="Z903" i="2"/>
  <c r="X903" i="2"/>
  <c r="Y903" i="2"/>
  <c r="G901" i="2"/>
  <c r="H901" i="2"/>
  <c r="H892" i="2"/>
  <c r="G892" i="2"/>
  <c r="Z887" i="2"/>
  <c r="X887" i="2"/>
  <c r="Y887" i="2"/>
  <c r="G885" i="2"/>
  <c r="H885" i="2"/>
  <c r="AA1448" i="2"/>
  <c r="Y1404" i="2"/>
  <c r="Z1404" i="2"/>
  <c r="Y1388" i="2"/>
  <c r="Z1388" i="2"/>
  <c r="H1375" i="2"/>
  <c r="G1375" i="2"/>
  <c r="Y1356" i="2"/>
  <c r="Z1356" i="2"/>
  <c r="Y1340" i="2"/>
  <c r="Z1340" i="2"/>
  <c r="Y1324" i="2"/>
  <c r="Z1324" i="2"/>
  <c r="G1294" i="2"/>
  <c r="H1294" i="2"/>
  <c r="G1278" i="2"/>
  <c r="H1278" i="2"/>
  <c r="G1270" i="2"/>
  <c r="H1270" i="2"/>
  <c r="G1262" i="2"/>
  <c r="H1262" i="2"/>
  <c r="G1053" i="2"/>
  <c r="H1053" i="2"/>
  <c r="G1042" i="2"/>
  <c r="H1042" i="2"/>
  <c r="G994" i="2"/>
  <c r="H994" i="2"/>
  <c r="Z982" i="2"/>
  <c r="X982" i="2"/>
  <c r="Y982" i="2"/>
  <c r="X944" i="2"/>
  <c r="Z944" i="2"/>
  <c r="X900" i="2"/>
  <c r="Z900" i="2"/>
  <c r="G865" i="2"/>
  <c r="H865" i="2"/>
  <c r="G809" i="2"/>
  <c r="H809" i="2"/>
  <c r="Z750" i="2"/>
  <c r="X750" i="2"/>
  <c r="Y750" i="2"/>
  <c r="G745" i="2"/>
  <c r="H745" i="2"/>
  <c r="G709" i="2"/>
  <c r="H709" i="2"/>
  <c r="X657" i="2"/>
  <c r="Y657" i="2"/>
  <c r="Z657" i="2"/>
  <c r="G587" i="2"/>
  <c r="H587" i="2"/>
  <c r="H586" i="2"/>
  <c r="G586" i="2"/>
  <c r="G541" i="2"/>
  <c r="H541" i="2"/>
  <c r="X392" i="2"/>
  <c r="Y392" i="2"/>
  <c r="Z392" i="2"/>
  <c r="G370" i="2"/>
  <c r="H370" i="2"/>
  <c r="G338" i="2"/>
  <c r="H338" i="2"/>
  <c r="Y324" i="2"/>
  <c r="X324" i="2"/>
  <c r="Z324" i="2"/>
  <c r="Y283" i="2"/>
  <c r="X283" i="2"/>
  <c r="Z283" i="2"/>
  <c r="X249" i="2"/>
  <c r="Z249" i="2"/>
  <c r="G215" i="2"/>
  <c r="H215" i="2"/>
  <c r="X172" i="2"/>
  <c r="Y172" i="2"/>
  <c r="Z172" i="2"/>
  <c r="X164" i="2"/>
  <c r="Y164" i="2"/>
  <c r="Z164" i="2"/>
  <c r="X156" i="2"/>
  <c r="Y156" i="2"/>
  <c r="Z156" i="2"/>
  <c r="X1484" i="2"/>
  <c r="H1484" i="2"/>
  <c r="X1478" i="2"/>
  <c r="Y1477" i="2"/>
  <c r="X1474" i="2"/>
  <c r="Y1473" i="2"/>
  <c r="X1470" i="2"/>
  <c r="Y1469" i="2"/>
  <c r="X1466" i="2"/>
  <c r="Y1465" i="2"/>
  <c r="X1462" i="2"/>
  <c r="Y1461" i="2"/>
  <c r="X1458" i="2"/>
  <c r="Y1457" i="2"/>
  <c r="X1454" i="2"/>
  <c r="Y1453" i="2"/>
  <c r="X1450" i="2"/>
  <c r="Y1449" i="2"/>
  <c r="X1446" i="2"/>
  <c r="Y1445" i="2"/>
  <c r="X1442" i="2"/>
  <c r="Y1441" i="2"/>
  <c r="X1438" i="2"/>
  <c r="Y1437" i="2"/>
  <c r="X1434" i="2"/>
  <c r="Y1433" i="2"/>
  <c r="X1430" i="2"/>
  <c r="Y1429" i="2"/>
  <c r="H1427" i="2"/>
  <c r="G1427" i="2"/>
  <c r="X1424" i="2"/>
  <c r="H1424" i="2"/>
  <c r="H1422" i="2"/>
  <c r="H1406" i="2"/>
  <c r="X1404" i="2"/>
  <c r="H1403" i="2"/>
  <c r="G1403" i="2"/>
  <c r="Y1400" i="2"/>
  <c r="Z1400" i="2"/>
  <c r="H1390" i="2"/>
  <c r="X1388" i="2"/>
  <c r="H1387" i="2"/>
  <c r="G1387" i="2"/>
  <c r="Y1384" i="2"/>
  <c r="Z1384" i="2"/>
  <c r="H1374" i="2"/>
  <c r="X1372" i="2"/>
  <c r="H1371" i="2"/>
  <c r="G1371" i="2"/>
  <c r="Y1368" i="2"/>
  <c r="Z1368" i="2"/>
  <c r="H1358" i="2"/>
  <c r="X1356" i="2"/>
  <c r="H1355" i="2"/>
  <c r="G1355" i="2"/>
  <c r="Y1352" i="2"/>
  <c r="Z1352" i="2"/>
  <c r="H1342" i="2"/>
  <c r="X1340" i="2"/>
  <c r="H1339" i="2"/>
  <c r="G1339" i="2"/>
  <c r="Y1336" i="2"/>
  <c r="Z1336" i="2"/>
  <c r="H1326" i="2"/>
  <c r="X1324" i="2"/>
  <c r="H1323" i="2"/>
  <c r="G1323" i="2"/>
  <c r="Y1320" i="2"/>
  <c r="Z1320" i="2"/>
  <c r="H1310" i="2"/>
  <c r="X1308" i="2"/>
  <c r="H1307" i="2"/>
  <c r="G1307" i="2"/>
  <c r="Y1218" i="2"/>
  <c r="X1218" i="2"/>
  <c r="Y1170" i="2"/>
  <c r="X1170" i="2"/>
  <c r="Z1170" i="2"/>
  <c r="Y1162" i="2"/>
  <c r="X1162" i="2"/>
  <c r="Z1162" i="2"/>
  <c r="Y1154" i="2"/>
  <c r="X1154" i="2"/>
  <c r="Z1154" i="2"/>
  <c r="Y1146" i="2"/>
  <c r="X1146" i="2"/>
  <c r="Z1146" i="2"/>
  <c r="Y1138" i="2"/>
  <c r="X1138" i="2"/>
  <c r="Z1138" i="2"/>
  <c r="Y1130" i="2"/>
  <c r="X1130" i="2"/>
  <c r="Z1130" i="2"/>
  <c r="Y1122" i="2"/>
  <c r="X1122" i="2"/>
  <c r="Z1122" i="2"/>
  <c r="Y1114" i="2"/>
  <c r="X1114" i="2"/>
  <c r="Z1114" i="2"/>
  <c r="Y1106" i="2"/>
  <c r="X1106" i="2"/>
  <c r="Z1106" i="2"/>
  <c r="Y1098" i="2"/>
  <c r="X1098" i="2"/>
  <c r="Z1098" i="2"/>
  <c r="G1090" i="2"/>
  <c r="H1090" i="2"/>
  <c r="X1066" i="2"/>
  <c r="Y1066" i="2"/>
  <c r="Z1066" i="2"/>
  <c r="AA1058" i="2"/>
  <c r="G1048" i="2"/>
  <c r="H1048" i="2"/>
  <c r="G1037" i="2"/>
  <c r="H1037" i="2"/>
  <c r="G1026" i="2"/>
  <c r="H1026" i="2"/>
  <c r="X1023" i="2"/>
  <c r="Y1023" i="2"/>
  <c r="Z1023" i="2"/>
  <c r="X1002" i="2"/>
  <c r="Y1002" i="2"/>
  <c r="Z1002" i="2"/>
  <c r="X991" i="2"/>
  <c r="Y991" i="2"/>
  <c r="Z991" i="2"/>
  <c r="X963" i="2"/>
  <c r="Y963" i="2"/>
  <c r="Z963" i="2"/>
  <c r="X940" i="2"/>
  <c r="Z940" i="2"/>
  <c r="X939" i="2"/>
  <c r="Y939" i="2"/>
  <c r="Z939" i="2"/>
  <c r="Z1011" i="2"/>
  <c r="X1010" i="2"/>
  <c r="AA1010" i="2" s="1"/>
  <c r="Y999" i="2"/>
  <c r="Z995" i="2"/>
  <c r="X994" i="2"/>
  <c r="AA994" i="2" s="1"/>
  <c r="X990" i="2"/>
  <c r="X987" i="2"/>
  <c r="AA987" i="2" s="1"/>
  <c r="Y978" i="2"/>
  <c r="X974" i="2"/>
  <c r="X971" i="2"/>
  <c r="AA971" i="2" s="1"/>
  <c r="Y962" i="2"/>
  <c r="X958" i="2"/>
  <c r="X955" i="2"/>
  <c r="AA955" i="2" s="1"/>
  <c r="Y946" i="2"/>
  <c r="Y942" i="2"/>
  <c r="Y938" i="2"/>
  <c r="Z934" i="2"/>
  <c r="Y934" i="2"/>
  <c r="Y931" i="2"/>
  <c r="X927" i="2"/>
  <c r="Z924" i="2"/>
  <c r="AA923" i="2"/>
  <c r="Z918" i="2"/>
  <c r="Y918" i="2"/>
  <c r="Y915" i="2"/>
  <c r="X911" i="2"/>
  <c r="Z908" i="2"/>
  <c r="AA907" i="2"/>
  <c r="Z902" i="2"/>
  <c r="Y902" i="2"/>
  <c r="Y899" i="2"/>
  <c r="X895" i="2"/>
  <c r="Z892" i="2"/>
  <c r="AA891" i="2"/>
  <c r="Z886" i="2"/>
  <c r="Y886" i="2"/>
  <c r="Y883" i="2"/>
  <c r="AA883" i="2" s="1"/>
  <c r="X879" i="2"/>
  <c r="Z874" i="2"/>
  <c r="Y874" i="2"/>
  <c r="Z866" i="2"/>
  <c r="Y866" i="2"/>
  <c r="Z858" i="2"/>
  <c r="Y858" i="2"/>
  <c r="Z850" i="2"/>
  <c r="Y850" i="2"/>
  <c r="Z842" i="2"/>
  <c r="Y842" i="2"/>
  <c r="G837" i="2"/>
  <c r="H837" i="2"/>
  <c r="AA827" i="2"/>
  <c r="Z826" i="2"/>
  <c r="X826" i="2"/>
  <c r="Y826" i="2"/>
  <c r="G821" i="2"/>
  <c r="H821" i="2"/>
  <c r="AA811" i="2"/>
  <c r="Z810" i="2"/>
  <c r="AA810" i="2" s="1"/>
  <c r="X810" i="2"/>
  <c r="Y810" i="2"/>
  <c r="G805" i="2"/>
  <c r="H805" i="2"/>
  <c r="AA795" i="2"/>
  <c r="Z794" i="2"/>
  <c r="X794" i="2"/>
  <c r="Y794" i="2"/>
  <c r="G789" i="2"/>
  <c r="H789" i="2"/>
  <c r="AA779" i="2"/>
  <c r="Z778" i="2"/>
  <c r="AA778" i="2" s="1"/>
  <c r="X778" i="2"/>
  <c r="Y778" i="2"/>
  <c r="G773" i="2"/>
  <c r="H773" i="2"/>
  <c r="AA763" i="2"/>
  <c r="Z762" i="2"/>
  <c r="X762" i="2"/>
  <c r="Y762" i="2"/>
  <c r="G757" i="2"/>
  <c r="H757" i="2"/>
  <c r="AA747" i="2"/>
  <c r="Z746" i="2"/>
  <c r="AA746" i="2" s="1"/>
  <c r="X746" i="2"/>
  <c r="Y746" i="2"/>
  <c r="G741" i="2"/>
  <c r="H741" i="2"/>
  <c r="G733" i="2"/>
  <c r="H733" i="2"/>
  <c r="X730" i="2"/>
  <c r="Y730" i="2"/>
  <c r="Z730" i="2"/>
  <c r="Y723" i="2"/>
  <c r="X723" i="2"/>
  <c r="Z723" i="2"/>
  <c r="G717" i="2"/>
  <c r="H717" i="2"/>
  <c r="X714" i="2"/>
  <c r="Y714" i="2"/>
  <c r="Z714" i="2"/>
  <c r="H710" i="2"/>
  <c r="G710" i="2"/>
  <c r="Y707" i="2"/>
  <c r="X707" i="2"/>
  <c r="Z707" i="2"/>
  <c r="G703" i="2"/>
  <c r="H703" i="2"/>
  <c r="H694" i="2"/>
  <c r="G694" i="2"/>
  <c r="Y691" i="2"/>
  <c r="X691" i="2"/>
  <c r="Z691" i="2"/>
  <c r="G687" i="2"/>
  <c r="H687" i="2"/>
  <c r="H678" i="2"/>
  <c r="G678" i="2"/>
  <c r="Y675" i="2"/>
  <c r="X675" i="2"/>
  <c r="Z675" i="2"/>
  <c r="G671" i="2"/>
  <c r="H671" i="2"/>
  <c r="H662" i="2"/>
  <c r="G662" i="2"/>
  <c r="Y659" i="2"/>
  <c r="X659" i="2"/>
  <c r="Z659" i="2"/>
  <c r="G655" i="2"/>
  <c r="H655" i="2"/>
  <c r="G649" i="2"/>
  <c r="H649" i="2"/>
  <c r="G629" i="2"/>
  <c r="H629" i="2"/>
  <c r="Z1304" i="2"/>
  <c r="AA1304" i="2" s="1"/>
  <c r="G1303" i="2"/>
  <c r="Z1300" i="2"/>
  <c r="AA1300" i="2" s="1"/>
  <c r="G1299" i="2"/>
  <c r="Z1296" i="2"/>
  <c r="AA1296" i="2" s="1"/>
  <c r="G1295" i="2"/>
  <c r="Z1292" i="2"/>
  <c r="AA1292" i="2" s="1"/>
  <c r="G1291" i="2"/>
  <c r="Z1288" i="2"/>
  <c r="AA1288" i="2" s="1"/>
  <c r="G1287" i="2"/>
  <c r="Z1284" i="2"/>
  <c r="AA1284" i="2" s="1"/>
  <c r="G1283" i="2"/>
  <c r="Z1280" i="2"/>
  <c r="AA1280" i="2" s="1"/>
  <c r="G1279" i="2"/>
  <c r="Z1276" i="2"/>
  <c r="AA1276" i="2" s="1"/>
  <c r="G1275" i="2"/>
  <c r="Z1272" i="2"/>
  <c r="AA1272" i="2" s="1"/>
  <c r="G1271" i="2"/>
  <c r="Z1268" i="2"/>
  <c r="AA1268" i="2" s="1"/>
  <c r="G1267" i="2"/>
  <c r="Z1264" i="2"/>
  <c r="AA1264" i="2" s="1"/>
  <c r="G1263" i="2"/>
  <c r="Z1260" i="2"/>
  <c r="AA1260" i="2" s="1"/>
  <c r="G1259" i="2"/>
  <c r="Z1256" i="2"/>
  <c r="AA1256" i="2" s="1"/>
  <c r="G1255" i="2"/>
  <c r="Z1252" i="2"/>
  <c r="AA1252" i="2" s="1"/>
  <c r="G1251" i="2"/>
  <c r="Z1248" i="2"/>
  <c r="AA1248" i="2" s="1"/>
  <c r="G1247" i="2"/>
  <c r="Z1244" i="2"/>
  <c r="AA1244" i="2" s="1"/>
  <c r="G1243" i="2"/>
  <c r="Z1240" i="2"/>
  <c r="AA1240" i="2" s="1"/>
  <c r="G1239" i="2"/>
  <c r="Z1236" i="2"/>
  <c r="AA1236" i="2" s="1"/>
  <c r="G1235" i="2"/>
  <c r="Z1232" i="2"/>
  <c r="AA1232" i="2" s="1"/>
  <c r="G1231" i="2"/>
  <c r="Z1228" i="2"/>
  <c r="AA1228" i="2" s="1"/>
  <c r="G1227" i="2"/>
  <c r="Z1224" i="2"/>
  <c r="AA1224" i="2" s="1"/>
  <c r="G1223" i="2"/>
  <c r="Z1216" i="2"/>
  <c r="H1208" i="2"/>
  <c r="H1206" i="2"/>
  <c r="Z1204" i="2"/>
  <c r="AA1204" i="2" s="1"/>
  <c r="H1200" i="2"/>
  <c r="H1198" i="2"/>
  <c r="Z1196" i="2"/>
  <c r="AA1196" i="2" s="1"/>
  <c r="H1192" i="2"/>
  <c r="H1190" i="2"/>
  <c r="Z1188" i="2"/>
  <c r="AA1188" i="2" s="1"/>
  <c r="H1184" i="2"/>
  <c r="H1182" i="2"/>
  <c r="Z1180" i="2"/>
  <c r="AA1180" i="2" s="1"/>
  <c r="H1176" i="2"/>
  <c r="G1173" i="2"/>
  <c r="H1172" i="2"/>
  <c r="G1169" i="2"/>
  <c r="H1168" i="2"/>
  <c r="G1165" i="2"/>
  <c r="H1164" i="2"/>
  <c r="G1161" i="2"/>
  <c r="H1160" i="2"/>
  <c r="G1157" i="2"/>
  <c r="H1156" i="2"/>
  <c r="G1153" i="2"/>
  <c r="H1152" i="2"/>
  <c r="G1149" i="2"/>
  <c r="H1148" i="2"/>
  <c r="G1145" i="2"/>
  <c r="H1144" i="2"/>
  <c r="G1141" i="2"/>
  <c r="H1140" i="2"/>
  <c r="G1137" i="2"/>
  <c r="H1136" i="2"/>
  <c r="G1133" i="2"/>
  <c r="H1132" i="2"/>
  <c r="G1129" i="2"/>
  <c r="H1128" i="2"/>
  <c r="G1125" i="2"/>
  <c r="H1124" i="2"/>
  <c r="G1121" i="2"/>
  <c r="H1120" i="2"/>
  <c r="G1117" i="2"/>
  <c r="H1116" i="2"/>
  <c r="G1113" i="2"/>
  <c r="H1112" i="2"/>
  <c r="G1109" i="2"/>
  <c r="H1108" i="2"/>
  <c r="G1105" i="2"/>
  <c r="H1104" i="2"/>
  <c r="G1101" i="2"/>
  <c r="H1100" i="2"/>
  <c r="G1097" i="2"/>
  <c r="H1096" i="2"/>
  <c r="G1093" i="2"/>
  <c r="H1092" i="2"/>
  <c r="H1085" i="2"/>
  <c r="H1081" i="2"/>
  <c r="Z1078" i="2"/>
  <c r="AA1078" i="2" s="1"/>
  <c r="H1076" i="2"/>
  <c r="H1070" i="2"/>
  <c r="H1065" i="2"/>
  <c r="Z1062" i="2"/>
  <c r="AA1062" i="2" s="1"/>
  <c r="H1060" i="2"/>
  <c r="H1054" i="2"/>
  <c r="H1049" i="2"/>
  <c r="Z1046" i="2"/>
  <c r="AA1046" i="2" s="1"/>
  <c r="H1044" i="2"/>
  <c r="H1038" i="2"/>
  <c r="H1033" i="2"/>
  <c r="Z1030" i="2"/>
  <c r="AA1030" i="2" s="1"/>
  <c r="H1028" i="2"/>
  <c r="H1022" i="2"/>
  <c r="H1017" i="2"/>
  <c r="Z1014" i="2"/>
  <c r="AA1014" i="2" s="1"/>
  <c r="AA998" i="2"/>
  <c r="AA983" i="2"/>
  <c r="AA967" i="2"/>
  <c r="AA951" i="2"/>
  <c r="Z922" i="2"/>
  <c r="Y922" i="2"/>
  <c r="Z906" i="2"/>
  <c r="Y906" i="2"/>
  <c r="Z890" i="2"/>
  <c r="Y890" i="2"/>
  <c r="G877" i="2"/>
  <c r="H877" i="2"/>
  <c r="G869" i="2"/>
  <c r="H869" i="2"/>
  <c r="G861" i="2"/>
  <c r="H861" i="2"/>
  <c r="G853" i="2"/>
  <c r="H853" i="2"/>
  <c r="G845" i="2"/>
  <c r="H845" i="2"/>
  <c r="Z838" i="2"/>
  <c r="X838" i="2"/>
  <c r="Y838" i="2"/>
  <c r="G833" i="2"/>
  <c r="H833" i="2"/>
  <c r="Z822" i="2"/>
  <c r="X822" i="2"/>
  <c r="Y822" i="2"/>
  <c r="G817" i="2"/>
  <c r="H817" i="2"/>
  <c r="Z806" i="2"/>
  <c r="X806" i="2"/>
  <c r="Y806" i="2"/>
  <c r="G801" i="2"/>
  <c r="H801" i="2"/>
  <c r="Z790" i="2"/>
  <c r="X790" i="2"/>
  <c r="Y790" i="2"/>
  <c r="G785" i="2"/>
  <c r="H785" i="2"/>
  <c r="Z774" i="2"/>
  <c r="X774" i="2"/>
  <c r="Y774" i="2"/>
  <c r="G769" i="2"/>
  <c r="H769" i="2"/>
  <c r="Z758" i="2"/>
  <c r="X758" i="2"/>
  <c r="Y758" i="2"/>
  <c r="G753" i="2"/>
  <c r="H753" i="2"/>
  <c r="Z742" i="2"/>
  <c r="X742" i="2"/>
  <c r="Y742" i="2"/>
  <c r="G737" i="2"/>
  <c r="H737" i="2"/>
  <c r="H734" i="2"/>
  <c r="G734" i="2"/>
  <c r="X729" i="2"/>
  <c r="Y729" i="2"/>
  <c r="Z729" i="2"/>
  <c r="H718" i="2"/>
  <c r="G718" i="2"/>
  <c r="X713" i="2"/>
  <c r="Y713" i="2"/>
  <c r="Z713" i="2"/>
  <c r="G701" i="2"/>
  <c r="H701" i="2"/>
  <c r="X697" i="2"/>
  <c r="Y697" i="2"/>
  <c r="Z697" i="2"/>
  <c r="G685" i="2"/>
  <c r="H685" i="2"/>
  <c r="X681" i="2"/>
  <c r="Y681" i="2"/>
  <c r="Z681" i="2"/>
  <c r="G669" i="2"/>
  <c r="H669" i="2"/>
  <c r="X665" i="2"/>
  <c r="Y665" i="2"/>
  <c r="Z665" i="2"/>
  <c r="G653" i="2"/>
  <c r="H653" i="2"/>
  <c r="G637" i="2"/>
  <c r="H637" i="2"/>
  <c r="G619" i="2"/>
  <c r="H619" i="2"/>
  <c r="H618" i="2"/>
  <c r="G618" i="2"/>
  <c r="H616" i="2"/>
  <c r="G616" i="2"/>
  <c r="Y597" i="2"/>
  <c r="Z597" i="2"/>
  <c r="X597" i="2"/>
  <c r="Y583" i="2"/>
  <c r="Z583" i="2"/>
  <c r="X583" i="2"/>
  <c r="Y1219" i="2"/>
  <c r="AA1219" i="2" s="1"/>
  <c r="Z1217" i="2"/>
  <c r="AA1217" i="2" s="1"/>
  <c r="Z1210" i="2"/>
  <c r="Z1202" i="2"/>
  <c r="Z1194" i="2"/>
  <c r="Z1186" i="2"/>
  <c r="Z1178" i="2"/>
  <c r="Z1083" i="2"/>
  <c r="H1082" i="2"/>
  <c r="Z1067" i="2"/>
  <c r="H1066" i="2"/>
  <c r="Z1051" i="2"/>
  <c r="H1050" i="2"/>
  <c r="Z1035" i="2"/>
  <c r="H1034" i="2"/>
  <c r="Z1019" i="2"/>
  <c r="H1018" i="2"/>
  <c r="H1002" i="2"/>
  <c r="G980" i="2"/>
  <c r="G964" i="2"/>
  <c r="G948" i="2"/>
  <c r="AA946" i="2"/>
  <c r="G944" i="2"/>
  <c r="G940" i="2"/>
  <c r="AA938" i="2"/>
  <c r="G936" i="2"/>
  <c r="G932" i="2"/>
  <c r="AA931" i="2"/>
  <c r="Z926" i="2"/>
  <c r="Y926" i="2"/>
  <c r="H925" i="2"/>
  <c r="G916" i="2"/>
  <c r="AA915" i="2"/>
  <c r="Z910" i="2"/>
  <c r="Y910" i="2"/>
  <c r="H909" i="2"/>
  <c r="G900" i="2"/>
  <c r="AA899" i="2"/>
  <c r="Z894" i="2"/>
  <c r="Y894" i="2"/>
  <c r="H893" i="2"/>
  <c r="G884" i="2"/>
  <c r="Z878" i="2"/>
  <c r="Y878" i="2"/>
  <c r="Z870" i="2"/>
  <c r="Y870" i="2"/>
  <c r="Z862" i="2"/>
  <c r="Y862" i="2"/>
  <c r="Z854" i="2"/>
  <c r="Y854" i="2"/>
  <c r="Z846" i="2"/>
  <c r="Y846" i="2"/>
  <c r="AA835" i="2"/>
  <c r="Z834" i="2"/>
  <c r="X834" i="2"/>
  <c r="Y834" i="2"/>
  <c r="G829" i="2"/>
  <c r="H829" i="2"/>
  <c r="AA819" i="2"/>
  <c r="Z818" i="2"/>
  <c r="X818" i="2"/>
  <c r="Y818" i="2"/>
  <c r="G813" i="2"/>
  <c r="H813" i="2"/>
  <c r="AA803" i="2"/>
  <c r="Z802" i="2"/>
  <c r="X802" i="2"/>
  <c r="Y802" i="2"/>
  <c r="G797" i="2"/>
  <c r="H797" i="2"/>
  <c r="AA787" i="2"/>
  <c r="Z786" i="2"/>
  <c r="X786" i="2"/>
  <c r="Y786" i="2"/>
  <c r="G781" i="2"/>
  <c r="H781" i="2"/>
  <c r="AA771" i="2"/>
  <c r="Z770" i="2"/>
  <c r="X770" i="2"/>
  <c r="Y770" i="2"/>
  <c r="G765" i="2"/>
  <c r="H765" i="2"/>
  <c r="AA755" i="2"/>
  <c r="Z754" i="2"/>
  <c r="X754" i="2"/>
  <c r="Y754" i="2"/>
  <c r="G749" i="2"/>
  <c r="H749" i="2"/>
  <c r="AA739" i="2"/>
  <c r="Z738" i="2"/>
  <c r="X738" i="2"/>
  <c r="Y738" i="2"/>
  <c r="Z728" i="2"/>
  <c r="X728" i="2"/>
  <c r="Y728" i="2"/>
  <c r="X725" i="2"/>
  <c r="Y725" i="2"/>
  <c r="Z725" i="2"/>
  <c r="G711" i="2"/>
  <c r="H711" i="2"/>
  <c r="H702" i="2"/>
  <c r="G702" i="2"/>
  <c r="Y699" i="2"/>
  <c r="X699" i="2"/>
  <c r="Z699" i="2"/>
  <c r="G695" i="2"/>
  <c r="H695" i="2"/>
  <c r="H686" i="2"/>
  <c r="G686" i="2"/>
  <c r="Y683" i="2"/>
  <c r="X683" i="2"/>
  <c r="Z683" i="2"/>
  <c r="G679" i="2"/>
  <c r="H679" i="2"/>
  <c r="H670" i="2"/>
  <c r="G670" i="2"/>
  <c r="Y667" i="2"/>
  <c r="X667" i="2"/>
  <c r="Z667" i="2"/>
  <c r="G663" i="2"/>
  <c r="H663" i="2"/>
  <c r="H654" i="2"/>
  <c r="G654" i="2"/>
  <c r="Y651" i="2"/>
  <c r="X651" i="2"/>
  <c r="Z651" i="2"/>
  <c r="G645" i="2"/>
  <c r="H645" i="2"/>
  <c r="G633" i="2"/>
  <c r="H633" i="2"/>
  <c r="G601" i="2"/>
  <c r="H601" i="2"/>
  <c r="Z719" i="2"/>
  <c r="Z647" i="2"/>
  <c r="Z639" i="2"/>
  <c r="Z631" i="2"/>
  <c r="G627" i="2"/>
  <c r="H627" i="2"/>
  <c r="H626" i="2"/>
  <c r="G626" i="2"/>
  <c r="Y623" i="2"/>
  <c r="Z623" i="2"/>
  <c r="G609" i="2"/>
  <c r="H609" i="2"/>
  <c r="Y605" i="2"/>
  <c r="Z605" i="2"/>
  <c r="G595" i="2"/>
  <c r="H595" i="2"/>
  <c r="H594" i="2"/>
  <c r="G594" i="2"/>
  <c r="Y591" i="2"/>
  <c r="Z591" i="2"/>
  <c r="G570" i="2"/>
  <c r="H570" i="2"/>
  <c r="X563" i="2"/>
  <c r="Y563" i="2"/>
  <c r="Z563" i="2"/>
  <c r="G562" i="2"/>
  <c r="H562" i="2"/>
  <c r="AA559" i="2"/>
  <c r="G554" i="2"/>
  <c r="H554" i="2"/>
  <c r="X535" i="2"/>
  <c r="Y535" i="2"/>
  <c r="Z535" i="2"/>
  <c r="G522" i="2"/>
  <c r="H522" i="2"/>
  <c r="X515" i="2"/>
  <c r="Y515" i="2"/>
  <c r="Z515" i="2"/>
  <c r="G514" i="2"/>
  <c r="H514" i="2"/>
  <c r="X507" i="2"/>
  <c r="Y507" i="2"/>
  <c r="Z507" i="2"/>
  <c r="G506" i="2"/>
  <c r="H506" i="2"/>
  <c r="X499" i="2"/>
  <c r="Y499" i="2"/>
  <c r="Z499" i="2"/>
  <c r="G498" i="2"/>
  <c r="H498" i="2"/>
  <c r="X491" i="2"/>
  <c r="Y491" i="2"/>
  <c r="Z491" i="2"/>
  <c r="G490" i="2"/>
  <c r="H490" i="2"/>
  <c r="X483" i="2"/>
  <c r="Y483" i="2"/>
  <c r="Z483" i="2"/>
  <c r="G482" i="2"/>
  <c r="H482" i="2"/>
  <c r="X475" i="2"/>
  <c r="Y475" i="2"/>
  <c r="Z475" i="2"/>
  <c r="G474" i="2"/>
  <c r="H474" i="2"/>
  <c r="X467" i="2"/>
  <c r="Y467" i="2"/>
  <c r="Z467" i="2"/>
  <c r="G466" i="2"/>
  <c r="H466" i="2"/>
  <c r="X459" i="2"/>
  <c r="Y459" i="2"/>
  <c r="Z459" i="2"/>
  <c r="G458" i="2"/>
  <c r="H458" i="2"/>
  <c r="X451" i="2"/>
  <c r="Y451" i="2"/>
  <c r="Z451" i="2"/>
  <c r="G450" i="2"/>
  <c r="H450" i="2"/>
  <c r="X443" i="2"/>
  <c r="Y443" i="2"/>
  <c r="Z443" i="2"/>
  <c r="G442" i="2"/>
  <c r="H442" i="2"/>
  <c r="X719" i="2"/>
  <c r="AA716" i="2"/>
  <c r="G712" i="2"/>
  <c r="G704" i="2"/>
  <c r="G696" i="2"/>
  <c r="G688" i="2"/>
  <c r="G680" i="2"/>
  <c r="G672" i="2"/>
  <c r="G664" i="2"/>
  <c r="G656" i="2"/>
  <c r="H650" i="2"/>
  <c r="G650" i="2"/>
  <c r="X647" i="2"/>
  <c r="G646" i="2"/>
  <c r="G643" i="2"/>
  <c r="H642" i="2"/>
  <c r="G642" i="2"/>
  <c r="X639" i="2"/>
  <c r="G638" i="2"/>
  <c r="G635" i="2"/>
  <c r="H634" i="2"/>
  <c r="G634" i="2"/>
  <c r="X631" i="2"/>
  <c r="G630" i="2"/>
  <c r="G624" i="2"/>
  <c r="G617" i="2"/>
  <c r="H617" i="2"/>
  <c r="Y613" i="2"/>
  <c r="Z613" i="2"/>
  <c r="G603" i="2"/>
  <c r="H603" i="2"/>
  <c r="H602" i="2"/>
  <c r="G602" i="2"/>
  <c r="Y599" i="2"/>
  <c r="Z599" i="2"/>
  <c r="G592" i="2"/>
  <c r="G585" i="2"/>
  <c r="H585" i="2"/>
  <c r="Y581" i="2"/>
  <c r="Z581" i="2"/>
  <c r="G565" i="2"/>
  <c r="H565" i="2"/>
  <c r="X532" i="2"/>
  <c r="Y532" i="2"/>
  <c r="Z532" i="2"/>
  <c r="G525" i="2"/>
  <c r="H525" i="2"/>
  <c r="AA726" i="2"/>
  <c r="AA721" i="2"/>
  <c r="Y643" i="2"/>
  <c r="X643" i="2"/>
  <c r="Y635" i="2"/>
  <c r="X635" i="2"/>
  <c r="G625" i="2"/>
  <c r="H625" i="2"/>
  <c r="Y621" i="2"/>
  <c r="Z621" i="2"/>
  <c r="G611" i="2"/>
  <c r="H611" i="2"/>
  <c r="H610" i="2"/>
  <c r="G610" i="2"/>
  <c r="Y607" i="2"/>
  <c r="Z607" i="2"/>
  <c r="G593" i="2"/>
  <c r="H593" i="2"/>
  <c r="Y589" i="2"/>
  <c r="Z589" i="2"/>
  <c r="H576" i="2"/>
  <c r="G576" i="2"/>
  <c r="G567" i="2"/>
  <c r="H567" i="2"/>
  <c r="H558" i="2"/>
  <c r="G558" i="2"/>
  <c r="X551" i="2"/>
  <c r="Y551" i="2"/>
  <c r="Z551" i="2"/>
  <c r="G538" i="2"/>
  <c r="H538" i="2"/>
  <c r="X519" i="2"/>
  <c r="Y519" i="2"/>
  <c r="Z519" i="2"/>
  <c r="G518" i="2"/>
  <c r="H518" i="2"/>
  <c r="X511" i="2"/>
  <c r="Y511" i="2"/>
  <c r="Z511" i="2"/>
  <c r="G510" i="2"/>
  <c r="H510" i="2"/>
  <c r="X503" i="2"/>
  <c r="Y503" i="2"/>
  <c r="Z503" i="2"/>
  <c r="G502" i="2"/>
  <c r="H502" i="2"/>
  <c r="X495" i="2"/>
  <c r="Y495" i="2"/>
  <c r="Z495" i="2"/>
  <c r="G494" i="2"/>
  <c r="H494" i="2"/>
  <c r="X487" i="2"/>
  <c r="Y487" i="2"/>
  <c r="Z487" i="2"/>
  <c r="G486" i="2"/>
  <c r="H486" i="2"/>
  <c r="X479" i="2"/>
  <c r="Y479" i="2"/>
  <c r="Z479" i="2"/>
  <c r="G478" i="2"/>
  <c r="H478" i="2"/>
  <c r="X471" i="2"/>
  <c r="Y471" i="2"/>
  <c r="Z471" i="2"/>
  <c r="G470" i="2"/>
  <c r="H470" i="2"/>
  <c r="X463" i="2"/>
  <c r="Y463" i="2"/>
  <c r="Z463" i="2"/>
  <c r="G462" i="2"/>
  <c r="H462" i="2"/>
  <c r="X455" i="2"/>
  <c r="Y455" i="2"/>
  <c r="Z455" i="2"/>
  <c r="G454" i="2"/>
  <c r="H454" i="2"/>
  <c r="X447" i="2"/>
  <c r="Y447" i="2"/>
  <c r="Z447" i="2"/>
  <c r="G446" i="2"/>
  <c r="H446" i="2"/>
  <c r="X439" i="2"/>
  <c r="Y439" i="2"/>
  <c r="Z439" i="2"/>
  <c r="Y426" i="2"/>
  <c r="X426" i="2"/>
  <c r="AA568" i="2"/>
  <c r="X432" i="2"/>
  <c r="Y432" i="2"/>
  <c r="X424" i="2"/>
  <c r="Y424" i="2"/>
  <c r="G418" i="2"/>
  <c r="H418" i="2"/>
  <c r="Y414" i="2"/>
  <c r="X414" i="2"/>
  <c r="G407" i="2"/>
  <c r="H407" i="2"/>
  <c r="G406" i="2"/>
  <c r="H406" i="2"/>
  <c r="Y386" i="2"/>
  <c r="X386" i="2"/>
  <c r="Z386" i="2"/>
  <c r="G380" i="2"/>
  <c r="H380" i="2"/>
  <c r="X376" i="2"/>
  <c r="Y376" i="2"/>
  <c r="Z376" i="2"/>
  <c r="G318" i="2"/>
  <c r="H318" i="2"/>
  <c r="Y314" i="2"/>
  <c r="X314" i="2"/>
  <c r="Z314" i="2"/>
  <c r="G310" i="2"/>
  <c r="H310" i="2"/>
  <c r="Y306" i="2"/>
  <c r="X306" i="2"/>
  <c r="Z306" i="2"/>
  <c r="G302" i="2"/>
  <c r="H302" i="2"/>
  <c r="Y298" i="2"/>
  <c r="X298" i="2"/>
  <c r="Z298" i="2"/>
  <c r="G294" i="2"/>
  <c r="H294" i="2"/>
  <c r="Y245" i="2"/>
  <c r="Z245" i="2"/>
  <c r="X245" i="2"/>
  <c r="X142" i="2"/>
  <c r="Y142" i="2"/>
  <c r="Z142" i="2"/>
  <c r="Z141" i="2"/>
  <c r="Y141" i="2"/>
  <c r="X627" i="2"/>
  <c r="X619" i="2"/>
  <c r="X611" i="2"/>
  <c r="X603" i="2"/>
  <c r="X595" i="2"/>
  <c r="X587" i="2"/>
  <c r="X579" i="2"/>
  <c r="H579" i="2"/>
  <c r="G578" i="2"/>
  <c r="H577" i="2"/>
  <c r="G574" i="2"/>
  <c r="X561" i="2"/>
  <c r="AA561" i="2" s="1"/>
  <c r="H561" i="2"/>
  <c r="Y560" i="2"/>
  <c r="G560" i="2"/>
  <c r="H559" i="2"/>
  <c r="H557" i="2"/>
  <c r="Z555" i="2"/>
  <c r="H545" i="2"/>
  <c r="Y544" i="2"/>
  <c r="H542" i="2"/>
  <c r="Z539" i="2"/>
  <c r="H529" i="2"/>
  <c r="Y528" i="2"/>
  <c r="H526" i="2"/>
  <c r="Z523" i="2"/>
  <c r="G433" i="2"/>
  <c r="G425" i="2"/>
  <c r="X413" i="2"/>
  <c r="Z413" i="2"/>
  <c r="AA412" i="2"/>
  <c r="Y410" i="2"/>
  <c r="X410" i="2"/>
  <c r="Z410" i="2"/>
  <c r="G402" i="2"/>
  <c r="H402" i="2"/>
  <c r="Y398" i="2"/>
  <c r="X398" i="2"/>
  <c r="G390" i="2"/>
  <c r="H390" i="2"/>
  <c r="H389" i="2"/>
  <c r="G389" i="2"/>
  <c r="X384" i="2"/>
  <c r="Y384" i="2"/>
  <c r="Z384" i="2"/>
  <c r="Y378" i="2"/>
  <c r="X378" i="2"/>
  <c r="Z378" i="2"/>
  <c r="G374" i="2"/>
  <c r="H374" i="2"/>
  <c r="G366" i="2"/>
  <c r="H366" i="2"/>
  <c r="G358" i="2"/>
  <c r="H358" i="2"/>
  <c r="G350" i="2"/>
  <c r="H350" i="2"/>
  <c r="G342" i="2"/>
  <c r="H342" i="2"/>
  <c r="G334" i="2"/>
  <c r="H334" i="2"/>
  <c r="G326" i="2"/>
  <c r="H326" i="2"/>
  <c r="Y322" i="2"/>
  <c r="X322" i="2"/>
  <c r="Z322" i="2"/>
  <c r="G266" i="2"/>
  <c r="H266" i="2"/>
  <c r="Y257" i="2"/>
  <c r="X257" i="2"/>
  <c r="Z257" i="2"/>
  <c r="Y251" i="2"/>
  <c r="X251" i="2"/>
  <c r="Z251" i="2"/>
  <c r="G243" i="2"/>
  <c r="H243" i="2"/>
  <c r="Y229" i="2"/>
  <c r="Z229" i="2"/>
  <c r="X229" i="2"/>
  <c r="H205" i="2"/>
  <c r="G205" i="2"/>
  <c r="G174" i="2"/>
  <c r="H174" i="2"/>
  <c r="H173" i="2"/>
  <c r="G173" i="2"/>
  <c r="H165" i="2"/>
  <c r="G165" i="2"/>
  <c r="H157" i="2"/>
  <c r="G157" i="2"/>
  <c r="H149" i="2"/>
  <c r="G149" i="2"/>
  <c r="G1523" i="2"/>
  <c r="H1523" i="2"/>
  <c r="H1513" i="2"/>
  <c r="G1513" i="2"/>
  <c r="Z575" i="2"/>
  <c r="Z552" i="2"/>
  <c r="Z536" i="2"/>
  <c r="Z520" i="2"/>
  <c r="AA520" i="2" s="1"/>
  <c r="Z516" i="2"/>
  <c r="AA516" i="2" s="1"/>
  <c r="Z512" i="2"/>
  <c r="Z508" i="2"/>
  <c r="AA508" i="2" s="1"/>
  <c r="Z504" i="2"/>
  <c r="AA504" i="2" s="1"/>
  <c r="Z500" i="2"/>
  <c r="Z496" i="2"/>
  <c r="Z492" i="2"/>
  <c r="Z488" i="2"/>
  <c r="AA488" i="2" s="1"/>
  <c r="Z484" i="2"/>
  <c r="AA484" i="2" s="1"/>
  <c r="Z480" i="2"/>
  <c r="Z476" i="2"/>
  <c r="AA476" i="2" s="1"/>
  <c r="Z472" i="2"/>
  <c r="AA472" i="2" s="1"/>
  <c r="Z468" i="2"/>
  <c r="AA468" i="2" s="1"/>
  <c r="Z464" i="2"/>
  <c r="Z460" i="2"/>
  <c r="Z456" i="2"/>
  <c r="AA456" i="2" s="1"/>
  <c r="Z452" i="2"/>
  <c r="AA452" i="2" s="1"/>
  <c r="Z448" i="2"/>
  <c r="Z444" i="2"/>
  <c r="Z440" i="2"/>
  <c r="AA440" i="2" s="1"/>
  <c r="X436" i="2"/>
  <c r="Y436" i="2"/>
  <c r="AA435" i="2"/>
  <c r="X428" i="2"/>
  <c r="Y428" i="2"/>
  <c r="AA427" i="2"/>
  <c r="X420" i="2"/>
  <c r="Y420" i="2"/>
  <c r="X397" i="2"/>
  <c r="Z397" i="2"/>
  <c r="Y394" i="2"/>
  <c r="X394" i="2"/>
  <c r="Z394" i="2"/>
  <c r="G382" i="2"/>
  <c r="H382" i="2"/>
  <c r="H381" i="2"/>
  <c r="G381" i="2"/>
  <c r="Z321" i="2"/>
  <c r="Y321" i="2"/>
  <c r="Y316" i="2"/>
  <c r="X316" i="2"/>
  <c r="Z316" i="2"/>
  <c r="Z313" i="2"/>
  <c r="Y313" i="2"/>
  <c r="Y308" i="2"/>
  <c r="X308" i="2"/>
  <c r="Z308" i="2"/>
  <c r="Z305" i="2"/>
  <c r="Y305" i="2"/>
  <c r="Y300" i="2"/>
  <c r="X300" i="2"/>
  <c r="Z300" i="2"/>
  <c r="Z297" i="2"/>
  <c r="Y297" i="2"/>
  <c r="Y292" i="2"/>
  <c r="X292" i="2"/>
  <c r="Z292" i="2"/>
  <c r="G282" i="2"/>
  <c r="H282" i="2"/>
  <c r="Y273" i="2"/>
  <c r="X273" i="2"/>
  <c r="Z273" i="2"/>
  <c r="Y267" i="2"/>
  <c r="X267" i="2"/>
  <c r="Z267" i="2"/>
  <c r="H246" i="2"/>
  <c r="G246" i="2"/>
  <c r="Z244" i="2"/>
  <c r="Y244" i="2"/>
  <c r="X235" i="2"/>
  <c r="Y235" i="2"/>
  <c r="Z235" i="2"/>
  <c r="G227" i="2"/>
  <c r="H227" i="2"/>
  <c r="X212" i="2"/>
  <c r="Y212" i="2"/>
  <c r="Z212" i="2"/>
  <c r="X184" i="2"/>
  <c r="Z184" i="2"/>
  <c r="Y184" i="2"/>
  <c r="Y116" i="2"/>
  <c r="X116" i="2"/>
  <c r="Z116" i="2"/>
  <c r="AA116" i="2" s="1"/>
  <c r="H103" i="2"/>
  <c r="G103" i="2"/>
  <c r="Y92" i="2"/>
  <c r="X92" i="2"/>
  <c r="Z92" i="2"/>
  <c r="X58" i="2"/>
  <c r="Z58" i="2"/>
  <c r="Y1502" i="2"/>
  <c r="X1502" i="2"/>
  <c r="Y417" i="2"/>
  <c r="AA417" i="2" s="1"/>
  <c r="X407" i="2"/>
  <c r="Z406" i="2"/>
  <c r="Y401" i="2"/>
  <c r="AA401" i="2" s="1"/>
  <c r="X390" i="2"/>
  <c r="X382" i="2"/>
  <c r="X374" i="2"/>
  <c r="Y373" i="2"/>
  <c r="X370" i="2"/>
  <c r="Y369" i="2"/>
  <c r="X366" i="2"/>
  <c r="AA366" i="2" s="1"/>
  <c r="Y365" i="2"/>
  <c r="X362" i="2"/>
  <c r="AA362" i="2" s="1"/>
  <c r="Y361" i="2"/>
  <c r="X358" i="2"/>
  <c r="Y357" i="2"/>
  <c r="X354" i="2"/>
  <c r="Y353" i="2"/>
  <c r="X350" i="2"/>
  <c r="AA350" i="2" s="1"/>
  <c r="Y349" i="2"/>
  <c r="X346" i="2"/>
  <c r="AA346" i="2" s="1"/>
  <c r="Y345" i="2"/>
  <c r="X342" i="2"/>
  <c r="Y341" i="2"/>
  <c r="X338" i="2"/>
  <c r="Y337" i="2"/>
  <c r="X334" i="2"/>
  <c r="AA334" i="2" s="1"/>
  <c r="Y333" i="2"/>
  <c r="X330" i="2"/>
  <c r="AA330" i="2" s="1"/>
  <c r="Y329" i="2"/>
  <c r="X326" i="2"/>
  <c r="Y325" i="2"/>
  <c r="X320" i="2"/>
  <c r="AA320" i="2" s="1"/>
  <c r="X318" i="2"/>
  <c r="AA318" i="2" s="1"/>
  <c r="Y317" i="2"/>
  <c r="X312" i="2"/>
  <c r="X310" i="2"/>
  <c r="Y309" i="2"/>
  <c r="X304" i="2"/>
  <c r="AA304" i="2" s="1"/>
  <c r="X302" i="2"/>
  <c r="AA302" i="2" s="1"/>
  <c r="Y301" i="2"/>
  <c r="X296" i="2"/>
  <c r="X294" i="2"/>
  <c r="Y293" i="2"/>
  <c r="Z291" i="2"/>
  <c r="X288" i="2"/>
  <c r="Y288" i="2"/>
  <c r="Z287" i="2"/>
  <c r="G287" i="2"/>
  <c r="H287" i="2"/>
  <c r="Y285" i="2"/>
  <c r="Z285" i="2"/>
  <c r="H280" i="2"/>
  <c r="G280" i="2"/>
  <c r="Z275" i="2"/>
  <c r="X272" i="2"/>
  <c r="Y272" i="2"/>
  <c r="Z271" i="2"/>
  <c r="G271" i="2"/>
  <c r="H271" i="2"/>
  <c r="Y269" i="2"/>
  <c r="Z269" i="2"/>
  <c r="H264" i="2"/>
  <c r="G264" i="2"/>
  <c r="Z259" i="2"/>
  <c r="X256" i="2"/>
  <c r="Y256" i="2"/>
  <c r="Z255" i="2"/>
  <c r="G255" i="2"/>
  <c r="H255" i="2"/>
  <c r="Y253" i="2"/>
  <c r="Z253" i="2"/>
  <c r="Y243" i="2"/>
  <c r="AA243" i="2" s="1"/>
  <c r="Y241" i="2"/>
  <c r="Z241" i="2"/>
  <c r="Z239" i="2"/>
  <c r="G239" i="2"/>
  <c r="H239" i="2"/>
  <c r="Y236" i="2"/>
  <c r="Y227" i="2"/>
  <c r="AA227" i="2" s="1"/>
  <c r="Y225" i="2"/>
  <c r="Z225" i="2"/>
  <c r="Z223" i="2"/>
  <c r="G223" i="2"/>
  <c r="H223" i="2"/>
  <c r="Y220" i="2"/>
  <c r="G219" i="2"/>
  <c r="H219" i="2"/>
  <c r="H214" i="2"/>
  <c r="G214" i="2"/>
  <c r="Z211" i="2"/>
  <c r="X211" i="2"/>
  <c r="X208" i="2"/>
  <c r="Z208" i="2"/>
  <c r="H204" i="2"/>
  <c r="G204" i="2"/>
  <c r="Y201" i="2"/>
  <c r="Z201" i="2"/>
  <c r="H197" i="2"/>
  <c r="G197" i="2"/>
  <c r="H194" i="2"/>
  <c r="G194" i="2"/>
  <c r="X183" i="2"/>
  <c r="Y183" i="2"/>
  <c r="Y171" i="2"/>
  <c r="X171" i="2"/>
  <c r="G170" i="2"/>
  <c r="H170" i="2"/>
  <c r="Y163" i="2"/>
  <c r="X163" i="2"/>
  <c r="G162" i="2"/>
  <c r="H162" i="2"/>
  <c r="Y155" i="2"/>
  <c r="X155" i="2"/>
  <c r="G154" i="2"/>
  <c r="H154" i="2"/>
  <c r="Y147" i="2"/>
  <c r="X147" i="2"/>
  <c r="G146" i="2"/>
  <c r="H146" i="2"/>
  <c r="Z138" i="2"/>
  <c r="X138" i="2"/>
  <c r="G134" i="2"/>
  <c r="H134" i="2"/>
  <c r="Y132" i="2"/>
  <c r="X132" i="2"/>
  <c r="G126" i="2"/>
  <c r="H126" i="2"/>
  <c r="Y124" i="2"/>
  <c r="X124" i="2"/>
  <c r="H100" i="2"/>
  <c r="G100" i="2"/>
  <c r="G18" i="2"/>
  <c r="H18" i="2"/>
  <c r="Y1540" i="2"/>
  <c r="X1540" i="2"/>
  <c r="Y1531" i="2"/>
  <c r="X1531" i="2"/>
  <c r="G1543" i="2"/>
  <c r="H1543" i="2"/>
  <c r="AA419" i="2"/>
  <c r="AA372" i="2"/>
  <c r="AA368" i="2"/>
  <c r="AA356" i="2"/>
  <c r="AA352" i="2"/>
  <c r="AA340" i="2"/>
  <c r="AA336" i="2"/>
  <c r="X291" i="2"/>
  <c r="Y287" i="2"/>
  <c r="Z282" i="2"/>
  <c r="X282" i="2"/>
  <c r="X275" i="2"/>
  <c r="Y271" i="2"/>
  <c r="Z266" i="2"/>
  <c r="X266" i="2"/>
  <c r="X259" i="2"/>
  <c r="Y255" i="2"/>
  <c r="Y239" i="2"/>
  <c r="Y237" i="2"/>
  <c r="Z237" i="2"/>
  <c r="G235" i="2"/>
  <c r="H235" i="2"/>
  <c r="Y232" i="2"/>
  <c r="Y223" i="2"/>
  <c r="Y221" i="2"/>
  <c r="Z221" i="2"/>
  <c r="H218" i="2"/>
  <c r="G218" i="2"/>
  <c r="X215" i="2"/>
  <c r="Z215" i="2"/>
  <c r="H212" i="2"/>
  <c r="G212" i="2"/>
  <c r="Y205" i="2"/>
  <c r="X205" i="2"/>
  <c r="G203" i="2"/>
  <c r="H203" i="2"/>
  <c r="G193" i="2"/>
  <c r="H193" i="2"/>
  <c r="Z175" i="2"/>
  <c r="X175" i="2"/>
  <c r="X168" i="2"/>
  <c r="Y168" i="2"/>
  <c r="X160" i="2"/>
  <c r="Y160" i="2"/>
  <c r="X152" i="2"/>
  <c r="Y152" i="2"/>
  <c r="X144" i="2"/>
  <c r="Y144" i="2"/>
  <c r="Y108" i="2"/>
  <c r="X108" i="2"/>
  <c r="Z108" i="2"/>
  <c r="G88" i="2"/>
  <c r="H88" i="2"/>
  <c r="X86" i="2"/>
  <c r="Y86" i="2"/>
  <c r="H84" i="2"/>
  <c r="G84" i="2"/>
  <c r="X65" i="2"/>
  <c r="Y65" i="2"/>
  <c r="Z65" i="2"/>
  <c r="G59" i="2"/>
  <c r="H59" i="2"/>
  <c r="H1525" i="2"/>
  <c r="G1525" i="2"/>
  <c r="AA403" i="2"/>
  <c r="G393" i="2"/>
  <c r="H392" i="2"/>
  <c r="G385" i="2"/>
  <c r="H288" i="2"/>
  <c r="G288" i="2"/>
  <c r="X280" i="2"/>
  <c r="Y280" i="2"/>
  <c r="G279" i="2"/>
  <c r="H279" i="2"/>
  <c r="H272" i="2"/>
  <c r="G272" i="2"/>
  <c r="X264" i="2"/>
  <c r="Y264" i="2"/>
  <c r="G263" i="2"/>
  <c r="H263" i="2"/>
  <c r="H256" i="2"/>
  <c r="G256" i="2"/>
  <c r="X248" i="2"/>
  <c r="Z248" i="2"/>
  <c r="G247" i="2"/>
  <c r="H247" i="2"/>
  <c r="Y233" i="2"/>
  <c r="Z233" i="2"/>
  <c r="G231" i="2"/>
  <c r="H231" i="2"/>
  <c r="X219" i="2"/>
  <c r="Z219" i="2"/>
  <c r="G211" i="2"/>
  <c r="H211" i="2"/>
  <c r="X204" i="2"/>
  <c r="Y204" i="2"/>
  <c r="H202" i="2"/>
  <c r="G202" i="2"/>
  <c r="X196" i="2"/>
  <c r="Y196" i="2"/>
  <c r="Z196" i="2"/>
  <c r="Y167" i="2"/>
  <c r="X167" i="2"/>
  <c r="G166" i="2"/>
  <c r="H166" i="2"/>
  <c r="Y159" i="2"/>
  <c r="X159" i="2"/>
  <c r="G158" i="2"/>
  <c r="H158" i="2"/>
  <c r="Y151" i="2"/>
  <c r="X151" i="2"/>
  <c r="G150" i="2"/>
  <c r="H150" i="2"/>
  <c r="Y143" i="2"/>
  <c r="X143" i="2"/>
  <c r="G137" i="2"/>
  <c r="H137" i="2"/>
  <c r="Z134" i="2"/>
  <c r="X134" i="2"/>
  <c r="Z126" i="2"/>
  <c r="X126" i="2"/>
  <c r="Z118" i="2"/>
  <c r="X118" i="2"/>
  <c r="Y118" i="2"/>
  <c r="G102" i="2"/>
  <c r="H102" i="2"/>
  <c r="G42" i="2"/>
  <c r="H42" i="2"/>
  <c r="H1545" i="2"/>
  <c r="G1545" i="2"/>
  <c r="X180" i="2"/>
  <c r="Y180" i="2"/>
  <c r="AA136" i="2"/>
  <c r="AA122" i="2"/>
  <c r="G122" i="2"/>
  <c r="H122" i="2"/>
  <c r="Y120" i="2"/>
  <c r="X120" i="2"/>
  <c r="AA110" i="2"/>
  <c r="Y104" i="2"/>
  <c r="X104" i="2"/>
  <c r="AA94" i="2"/>
  <c r="X89" i="2"/>
  <c r="X85" i="2"/>
  <c r="Y85" i="2"/>
  <c r="Y81" i="2"/>
  <c r="Z81" i="2"/>
  <c r="X78" i="2"/>
  <c r="Y78" i="2"/>
  <c r="Z78" i="2"/>
  <c r="G71" i="2"/>
  <c r="H71" i="2"/>
  <c r="AA69" i="2"/>
  <c r="G67" i="2"/>
  <c r="H67" i="2"/>
  <c r="G64" i="2"/>
  <c r="H64" i="2"/>
  <c r="X57" i="2"/>
  <c r="Y57" i="2"/>
  <c r="AA57" i="2" s="1"/>
  <c r="AA53" i="2"/>
  <c r="Y46" i="2"/>
  <c r="Z46" i="2"/>
  <c r="Z43" i="2"/>
  <c r="AA43" i="2" s="1"/>
  <c r="Y43" i="2"/>
  <c r="Z21" i="2"/>
  <c r="Y16" i="2"/>
  <c r="Z16" i="2"/>
  <c r="G15" i="2"/>
  <c r="H15" i="2"/>
  <c r="X9" i="2"/>
  <c r="Z9" i="2"/>
  <c r="Y1508" i="2"/>
  <c r="X1508" i="2"/>
  <c r="X1506" i="2"/>
  <c r="Y1504" i="2"/>
  <c r="X1504" i="2"/>
  <c r="G1527" i="2"/>
  <c r="H1527" i="2"/>
  <c r="Y1515" i="2"/>
  <c r="X1515" i="2"/>
  <c r="Y1537" i="2"/>
  <c r="X1537" i="2"/>
  <c r="Y1533" i="2"/>
  <c r="X1533" i="2"/>
  <c r="G1547" i="2"/>
  <c r="H1547" i="2"/>
  <c r="AA106" i="2"/>
  <c r="Y100" i="2"/>
  <c r="X100" i="2"/>
  <c r="Z88" i="2"/>
  <c r="X88" i="2"/>
  <c r="Z80" i="2"/>
  <c r="X80" i="2"/>
  <c r="Y80" i="2"/>
  <c r="G79" i="2"/>
  <c r="H79" i="2"/>
  <c r="X77" i="2"/>
  <c r="Y77" i="2"/>
  <c r="G75" i="2"/>
  <c r="H75" i="2"/>
  <c r="Y73" i="2"/>
  <c r="Z73" i="2"/>
  <c r="G72" i="2"/>
  <c r="H72" i="2"/>
  <c r="G69" i="2"/>
  <c r="H69" i="2"/>
  <c r="G61" i="2"/>
  <c r="H61" i="2"/>
  <c r="Y55" i="2"/>
  <c r="X55" i="2"/>
  <c r="Z55" i="2"/>
  <c r="Y40" i="2"/>
  <c r="Z40" i="2"/>
  <c r="AA40" i="2" s="1"/>
  <c r="X25" i="2"/>
  <c r="Z25" i="2"/>
  <c r="Z11" i="2"/>
  <c r="X11" i="2"/>
  <c r="Y11" i="2"/>
  <c r="Z7" i="2"/>
  <c r="X7" i="2"/>
  <c r="Y4" i="2"/>
  <c r="X4" i="2"/>
  <c r="Z4" i="2"/>
  <c r="G3" i="2"/>
  <c r="H3" i="2"/>
  <c r="G1509" i="2"/>
  <c r="H1509" i="2"/>
  <c r="Y1507" i="2"/>
  <c r="X1507" i="2"/>
  <c r="Y1521" i="2"/>
  <c r="X1521" i="2"/>
  <c r="Y1517" i="2"/>
  <c r="X1517" i="2"/>
  <c r="G1511" i="2"/>
  <c r="H1511" i="2"/>
  <c r="G1538" i="2"/>
  <c r="H1538" i="2"/>
  <c r="Y1536" i="2"/>
  <c r="X1536" i="2"/>
  <c r="H1534" i="2"/>
  <c r="Z217" i="2"/>
  <c r="AA217" i="2" s="1"/>
  <c r="Z213" i="2"/>
  <c r="Z188" i="2"/>
  <c r="Z130" i="2"/>
  <c r="AA130" i="2" s="1"/>
  <c r="G130" i="2"/>
  <c r="H130" i="2"/>
  <c r="Y128" i="2"/>
  <c r="X128" i="2"/>
  <c r="H118" i="2"/>
  <c r="Z114" i="2"/>
  <c r="AA114" i="2" s="1"/>
  <c r="G114" i="2"/>
  <c r="H114" i="2"/>
  <c r="Y112" i="2"/>
  <c r="X112" i="2"/>
  <c r="G111" i="2"/>
  <c r="H110" i="2"/>
  <c r="G108" i="2"/>
  <c r="AA102" i="2"/>
  <c r="Y96" i="2"/>
  <c r="X96" i="2"/>
  <c r="G95" i="2"/>
  <c r="H94" i="2"/>
  <c r="G92" i="2"/>
  <c r="AA90" i="2"/>
  <c r="Y87" i="2"/>
  <c r="X87" i="2"/>
  <c r="Z87" i="2"/>
  <c r="Y83" i="2"/>
  <c r="Z83" i="2"/>
  <c r="H70" i="2"/>
  <c r="G70" i="2"/>
  <c r="H62" i="2"/>
  <c r="G62" i="2"/>
  <c r="Z47" i="2"/>
  <c r="X47" i="2"/>
  <c r="Y44" i="2"/>
  <c r="Z44" i="2"/>
  <c r="Z39" i="2"/>
  <c r="X39" i="2"/>
  <c r="Y39" i="2"/>
  <c r="X36" i="2"/>
  <c r="Y36" i="2"/>
  <c r="H33" i="2"/>
  <c r="G33" i="2"/>
  <c r="Z27" i="2"/>
  <c r="X27" i="2"/>
  <c r="Y27" i="2"/>
  <c r="Z23" i="2"/>
  <c r="X23" i="2"/>
  <c r="H22" i="2"/>
  <c r="Y20" i="2"/>
  <c r="X20" i="2"/>
  <c r="Z20" i="2"/>
  <c r="G19" i="2"/>
  <c r="H19" i="2"/>
  <c r="AA12" i="2"/>
  <c r="H1500" i="2"/>
  <c r="G1500" i="2"/>
  <c r="G1522" i="2"/>
  <c r="H1522" i="2"/>
  <c r="Y1520" i="2"/>
  <c r="X1520" i="2"/>
  <c r="H1518" i="2"/>
  <c r="H1529" i="2"/>
  <c r="G1529" i="2"/>
  <c r="AA71" i="2"/>
  <c r="AA64" i="2"/>
  <c r="AA62" i="2"/>
  <c r="AA32" i="2"/>
  <c r="G27" i="2"/>
  <c r="H27" i="2"/>
  <c r="Z19" i="2"/>
  <c r="X19" i="2"/>
  <c r="G11" i="2"/>
  <c r="H11" i="2"/>
  <c r="Z3" i="2"/>
  <c r="X3" i="2"/>
  <c r="Y1525" i="2"/>
  <c r="X1525" i="2"/>
  <c r="Y1541" i="2"/>
  <c r="X1541" i="2"/>
  <c r="Y1545" i="2"/>
  <c r="X1545" i="2"/>
  <c r="G86" i="2"/>
  <c r="H85" i="2"/>
  <c r="H80" i="2"/>
  <c r="G78" i="2"/>
  <c r="H77" i="2"/>
  <c r="H57" i="2"/>
  <c r="G37" i="2"/>
  <c r="AA35" i="2"/>
  <c r="Z31" i="2"/>
  <c r="Y31" i="2"/>
  <c r="G23" i="2"/>
  <c r="H23" i="2"/>
  <c r="Z15" i="2"/>
  <c r="X15" i="2"/>
  <c r="G7" i="2"/>
  <c r="H7" i="2"/>
  <c r="G1504" i="2"/>
  <c r="Y1500" i="2"/>
  <c r="X1500" i="2"/>
  <c r="H1526" i="2"/>
  <c r="G1517" i="2"/>
  <c r="Y1513" i="2"/>
  <c r="X1513" i="2"/>
  <c r="H1510" i="2"/>
  <c r="H1542" i="2"/>
  <c r="G1533" i="2"/>
  <c r="Y1529" i="2"/>
  <c r="X1529" i="2"/>
  <c r="H1546" i="2"/>
  <c r="Z1548" i="2"/>
  <c r="AA1548" i="2" s="1"/>
  <c r="Z1547" i="2"/>
  <c r="AA1547" i="2" s="1"/>
  <c r="Z1546" i="2"/>
  <c r="AA1546" i="2" s="1"/>
  <c r="Z1545" i="2"/>
  <c r="Z1544" i="2"/>
  <c r="AA1544" i="2" s="1"/>
  <c r="Z1543" i="2"/>
  <c r="AA1543" i="2" s="1"/>
  <c r="Z1542" i="2"/>
  <c r="AA1542" i="2" s="1"/>
  <c r="Z1541" i="2"/>
  <c r="Z1540" i="2"/>
  <c r="Z1539" i="2"/>
  <c r="AA1539" i="2" s="1"/>
  <c r="Z1538" i="2"/>
  <c r="AA1538" i="2" s="1"/>
  <c r="Z1537" i="2"/>
  <c r="Z1536" i="2"/>
  <c r="Z1535" i="2"/>
  <c r="AA1535" i="2" s="1"/>
  <c r="Z1534" i="2"/>
  <c r="AA1534" i="2" s="1"/>
  <c r="Z1533" i="2"/>
  <c r="Z1532" i="2"/>
  <c r="AA1532" i="2" s="1"/>
  <c r="Z1531" i="2"/>
  <c r="AA1531" i="2" s="1"/>
  <c r="Z1530" i="2"/>
  <c r="AA1530" i="2" s="1"/>
  <c r="Z1529" i="2"/>
  <c r="Z1528" i="2"/>
  <c r="AA1528" i="2" s="1"/>
  <c r="Z1527" i="2"/>
  <c r="AA1527" i="2" s="1"/>
  <c r="Z1526" i="2"/>
  <c r="AA1526" i="2" s="1"/>
  <c r="Z1525" i="2"/>
  <c r="Z1524" i="2"/>
  <c r="AA1524" i="2" s="1"/>
  <c r="Z1523" i="2"/>
  <c r="AA1523" i="2" s="1"/>
  <c r="Z1522" i="2"/>
  <c r="AA1522" i="2" s="1"/>
  <c r="Z1521" i="2"/>
  <c r="Z1520" i="2"/>
  <c r="Z1519" i="2"/>
  <c r="AA1519" i="2" s="1"/>
  <c r="Z1518" i="2"/>
  <c r="AA1518" i="2" s="1"/>
  <c r="Z1517" i="2"/>
  <c r="AA1517" i="2" s="1"/>
  <c r="Z1516" i="2"/>
  <c r="AA1516" i="2" s="1"/>
  <c r="Z1515" i="2"/>
  <c r="AA1515" i="2" s="1"/>
  <c r="Z1514" i="2"/>
  <c r="AA1514" i="2" s="1"/>
  <c r="Z1513" i="2"/>
  <c r="Z1512" i="2"/>
  <c r="AA1512" i="2" s="1"/>
  <c r="Z1511" i="2"/>
  <c r="AA1511" i="2" s="1"/>
  <c r="Z1510" i="2"/>
  <c r="AA1510" i="2" s="1"/>
  <c r="Z1509" i="2"/>
  <c r="AA1509" i="2" s="1"/>
  <c r="Z1508" i="2"/>
  <c r="AA1508" i="2" s="1"/>
  <c r="Z1507" i="2"/>
  <c r="AA1507" i="2" s="1"/>
  <c r="Z1506" i="2"/>
  <c r="AA1506" i="2" s="1"/>
  <c r="Z1505" i="2"/>
  <c r="AA1505" i="2" s="1"/>
  <c r="Z1504" i="2"/>
  <c r="Z1503" i="2"/>
  <c r="AA1503" i="2" s="1"/>
  <c r="Z1502" i="2"/>
  <c r="AA1502" i="2" s="1"/>
  <c r="Z1501" i="2"/>
  <c r="AA1501" i="2" s="1"/>
  <c r="Z1500" i="2"/>
  <c r="X1471" i="2"/>
  <c r="Y1471" i="2"/>
  <c r="Z1471" i="2"/>
  <c r="X1455" i="2"/>
  <c r="Y1455" i="2"/>
  <c r="Z1455" i="2"/>
  <c r="G1441" i="2"/>
  <c r="H1441" i="2"/>
  <c r="X1423" i="2"/>
  <c r="Y1423" i="2"/>
  <c r="Z1423" i="2"/>
  <c r="X1495" i="2"/>
  <c r="Y1495" i="2"/>
  <c r="Z1495" i="2"/>
  <c r="G1473" i="2"/>
  <c r="H1473" i="2"/>
  <c r="G1457" i="2"/>
  <c r="H1457" i="2"/>
  <c r="X1439" i="2"/>
  <c r="Y1439" i="2"/>
  <c r="Z1439" i="2"/>
  <c r="G1425" i="2"/>
  <c r="H1425" i="2"/>
  <c r="X1499" i="2"/>
  <c r="Z1499" i="2"/>
  <c r="Z1497" i="2"/>
  <c r="X1497" i="2"/>
  <c r="G1493" i="2"/>
  <c r="H1493" i="2"/>
  <c r="X1491" i="2"/>
  <c r="Y1491" i="2"/>
  <c r="Z1491" i="2"/>
  <c r="AA1484" i="2"/>
  <c r="AA1480" i="2"/>
  <c r="G1469" i="2"/>
  <c r="H1469" i="2"/>
  <c r="X1467" i="2"/>
  <c r="Y1467" i="2"/>
  <c r="Z1467" i="2"/>
  <c r="G1453" i="2"/>
  <c r="H1453" i="2"/>
  <c r="X1451" i="2"/>
  <c r="Y1451" i="2"/>
  <c r="Z1451" i="2"/>
  <c r="G1437" i="2"/>
  <c r="H1437" i="2"/>
  <c r="X1435" i="2"/>
  <c r="Y1435" i="2"/>
  <c r="Z1435" i="2"/>
  <c r="G1421" i="2"/>
  <c r="H1421" i="2"/>
  <c r="X1419" i="2"/>
  <c r="Y1419" i="2"/>
  <c r="Z1419" i="2"/>
  <c r="AA1498" i="2"/>
  <c r="AA1490" i="2"/>
  <c r="G1489" i="2"/>
  <c r="H1489" i="2"/>
  <c r="X1487" i="2"/>
  <c r="Y1487" i="2"/>
  <c r="Z1487" i="2"/>
  <c r="X1483" i="2"/>
  <c r="Y1483" i="2"/>
  <c r="Z1483" i="2"/>
  <c r="X1479" i="2"/>
  <c r="Y1479" i="2"/>
  <c r="Z1479" i="2"/>
  <c r="AA1466" i="2"/>
  <c r="X1463" i="2"/>
  <c r="Y1463" i="2"/>
  <c r="Z1463" i="2"/>
  <c r="AA1456" i="2"/>
  <c r="X1447" i="2"/>
  <c r="Y1447" i="2"/>
  <c r="Z1447" i="2"/>
  <c r="G1433" i="2"/>
  <c r="H1433" i="2"/>
  <c r="X1431" i="2"/>
  <c r="Y1431" i="2"/>
  <c r="Z1431" i="2"/>
  <c r="X1415" i="2"/>
  <c r="Y1415" i="2"/>
  <c r="Z1415" i="2"/>
  <c r="AA1496" i="2"/>
  <c r="AA1472" i="2"/>
  <c r="G1465" i="2"/>
  <c r="H1465" i="2"/>
  <c r="AA1450" i="2"/>
  <c r="G1449" i="2"/>
  <c r="H1449" i="2"/>
  <c r="AA1440" i="2"/>
  <c r="AA1434" i="2"/>
  <c r="AA1424" i="2"/>
  <c r="AA1418" i="2"/>
  <c r="G1417" i="2"/>
  <c r="H1417" i="2"/>
  <c r="AA1492" i="2"/>
  <c r="AA1486" i="2"/>
  <c r="G1485" i="2"/>
  <c r="H1485" i="2"/>
  <c r="AA1482" i="2"/>
  <c r="G1481" i="2"/>
  <c r="H1481" i="2"/>
  <c r="AA1478" i="2"/>
  <c r="G1477" i="2"/>
  <c r="H1477" i="2"/>
  <c r="X1475" i="2"/>
  <c r="Y1475" i="2"/>
  <c r="Z1475" i="2"/>
  <c r="AA1468" i="2"/>
  <c r="AA1462" i="2"/>
  <c r="G1461" i="2"/>
  <c r="H1461" i="2"/>
  <c r="X1459" i="2"/>
  <c r="Y1459" i="2"/>
  <c r="Z1459" i="2"/>
  <c r="AA1452" i="2"/>
  <c r="AA1446" i="2"/>
  <c r="G1445" i="2"/>
  <c r="H1445" i="2"/>
  <c r="X1443" i="2"/>
  <c r="Y1443" i="2"/>
  <c r="Z1443" i="2"/>
  <c r="AA1436" i="2"/>
  <c r="AA1430" i="2"/>
  <c r="G1429" i="2"/>
  <c r="H1429" i="2"/>
  <c r="X1427" i="2"/>
  <c r="Y1427" i="2"/>
  <c r="Z1427" i="2"/>
  <c r="AA1420" i="2"/>
  <c r="AA1414" i="2"/>
  <c r="G1413" i="2"/>
  <c r="H1413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G1171" i="2"/>
  <c r="H1171" i="2"/>
  <c r="X1169" i="2"/>
  <c r="Y1169" i="2"/>
  <c r="Z1169" i="2"/>
  <c r="G1155" i="2"/>
  <c r="H1155" i="2"/>
  <c r="X1153" i="2"/>
  <c r="Y1153" i="2"/>
  <c r="Z1153" i="2"/>
  <c r="AA1146" i="2"/>
  <c r="G1139" i="2"/>
  <c r="H1139" i="2"/>
  <c r="X1137" i="2"/>
  <c r="Y1137" i="2"/>
  <c r="Z1137" i="2"/>
  <c r="G1123" i="2"/>
  <c r="H1123" i="2"/>
  <c r="X1121" i="2"/>
  <c r="Y1121" i="2"/>
  <c r="Z1121" i="2"/>
  <c r="AA1114" i="2"/>
  <c r="G1107" i="2"/>
  <c r="H1107" i="2"/>
  <c r="X1105" i="2"/>
  <c r="Y1105" i="2"/>
  <c r="Z1105" i="2"/>
  <c r="AA1098" i="2"/>
  <c r="X1072" i="2"/>
  <c r="Y1072" i="2"/>
  <c r="Z1072" i="2"/>
  <c r="X1056" i="2"/>
  <c r="Y1056" i="2"/>
  <c r="Z1056" i="2"/>
  <c r="X1040" i="2"/>
  <c r="Y1040" i="2"/>
  <c r="Z1040" i="2"/>
  <c r="X1024" i="2"/>
  <c r="Y1024" i="2"/>
  <c r="Z1024" i="2"/>
  <c r="X1008" i="2"/>
  <c r="Y1008" i="2"/>
  <c r="Z1008" i="2"/>
  <c r="X992" i="2"/>
  <c r="Y992" i="2"/>
  <c r="Z992" i="2"/>
  <c r="G990" i="2"/>
  <c r="H990" i="2"/>
  <c r="G986" i="2"/>
  <c r="H986" i="2"/>
  <c r="G982" i="2"/>
  <c r="H982" i="2"/>
  <c r="G978" i="2"/>
  <c r="H978" i="2"/>
  <c r="G974" i="2"/>
  <c r="H974" i="2"/>
  <c r="G970" i="2"/>
  <c r="H970" i="2"/>
  <c r="G966" i="2"/>
  <c r="H966" i="2"/>
  <c r="G962" i="2"/>
  <c r="H962" i="2"/>
  <c r="G958" i="2"/>
  <c r="H958" i="2"/>
  <c r="G954" i="2"/>
  <c r="H954" i="2"/>
  <c r="G950" i="2"/>
  <c r="H950" i="2"/>
  <c r="X941" i="2"/>
  <c r="Y941" i="2"/>
  <c r="Z941" i="2"/>
  <c r="G895" i="2"/>
  <c r="H895" i="2"/>
  <c r="X877" i="2"/>
  <c r="Y877" i="2"/>
  <c r="Z877" i="2"/>
  <c r="G831" i="2"/>
  <c r="H831" i="2"/>
  <c r="X1493" i="2"/>
  <c r="AA1493" i="2" s="1"/>
  <c r="X1489" i="2"/>
  <c r="AA1489" i="2" s="1"/>
  <c r="X1485" i="2"/>
  <c r="AA1485" i="2" s="1"/>
  <c r="X1481" i="2"/>
  <c r="AA1481" i="2" s="1"/>
  <c r="X1477" i="2"/>
  <c r="AA1477" i="2" s="1"/>
  <c r="X1473" i="2"/>
  <c r="AA1473" i="2" s="1"/>
  <c r="X1469" i="2"/>
  <c r="AA1469" i="2" s="1"/>
  <c r="X1465" i="2"/>
  <c r="AA1465" i="2" s="1"/>
  <c r="X1461" i="2"/>
  <c r="AA1461" i="2" s="1"/>
  <c r="X1457" i="2"/>
  <c r="AA1457" i="2" s="1"/>
  <c r="X1453" i="2"/>
  <c r="AA1453" i="2" s="1"/>
  <c r="X1449" i="2"/>
  <c r="AA1449" i="2" s="1"/>
  <c r="X1445" i="2"/>
  <c r="AA1445" i="2" s="1"/>
  <c r="X1441" i="2"/>
  <c r="AA1441" i="2" s="1"/>
  <c r="X1437" i="2"/>
  <c r="AA1437" i="2" s="1"/>
  <c r="X1433" i="2"/>
  <c r="AA1433" i="2" s="1"/>
  <c r="X1429" i="2"/>
  <c r="AA1429" i="2" s="1"/>
  <c r="X1425" i="2"/>
  <c r="AA1425" i="2" s="1"/>
  <c r="X1421" i="2"/>
  <c r="AA1421" i="2" s="1"/>
  <c r="X1417" i="2"/>
  <c r="AA1417" i="2" s="1"/>
  <c r="X1413" i="2"/>
  <c r="AA1413" i="2" s="1"/>
  <c r="Z1411" i="2"/>
  <c r="X1409" i="2"/>
  <c r="AA1409" i="2" s="1"/>
  <c r="H1409" i="2"/>
  <c r="Z1407" i="2"/>
  <c r="X1405" i="2"/>
  <c r="AA1405" i="2" s="1"/>
  <c r="H1405" i="2"/>
  <c r="Z1403" i="2"/>
  <c r="X1401" i="2"/>
  <c r="AA1401" i="2" s="1"/>
  <c r="H1401" i="2"/>
  <c r="Z1399" i="2"/>
  <c r="X1397" i="2"/>
  <c r="AA1397" i="2" s="1"/>
  <c r="H1397" i="2"/>
  <c r="Z1395" i="2"/>
  <c r="X1393" i="2"/>
  <c r="AA1393" i="2" s="1"/>
  <c r="H1393" i="2"/>
  <c r="Z1391" i="2"/>
  <c r="X1389" i="2"/>
  <c r="AA1389" i="2" s="1"/>
  <c r="H1389" i="2"/>
  <c r="Z1387" i="2"/>
  <c r="X1385" i="2"/>
  <c r="AA1385" i="2" s="1"/>
  <c r="H1385" i="2"/>
  <c r="Z1383" i="2"/>
  <c r="X1381" i="2"/>
  <c r="AA1381" i="2" s="1"/>
  <c r="H1381" i="2"/>
  <c r="Z1379" i="2"/>
  <c r="X1377" i="2"/>
  <c r="AA1377" i="2" s="1"/>
  <c r="H1377" i="2"/>
  <c r="Z1375" i="2"/>
  <c r="X1373" i="2"/>
  <c r="AA1373" i="2" s="1"/>
  <c r="H1373" i="2"/>
  <c r="Z1371" i="2"/>
  <c r="X1369" i="2"/>
  <c r="AA1369" i="2" s="1"/>
  <c r="H1369" i="2"/>
  <c r="Z1367" i="2"/>
  <c r="X1365" i="2"/>
  <c r="AA1365" i="2" s="1"/>
  <c r="H1365" i="2"/>
  <c r="Z1363" i="2"/>
  <c r="X1361" i="2"/>
  <c r="AA1361" i="2" s="1"/>
  <c r="H1361" i="2"/>
  <c r="Z1359" i="2"/>
  <c r="X1357" i="2"/>
  <c r="AA1357" i="2" s="1"/>
  <c r="H1357" i="2"/>
  <c r="Z1355" i="2"/>
  <c r="X1353" i="2"/>
  <c r="AA1353" i="2" s="1"/>
  <c r="H1353" i="2"/>
  <c r="Z1351" i="2"/>
  <c r="X1349" i="2"/>
  <c r="AA1349" i="2" s="1"/>
  <c r="H1349" i="2"/>
  <c r="Z1347" i="2"/>
  <c r="X1345" i="2"/>
  <c r="AA1345" i="2" s="1"/>
  <c r="H1345" i="2"/>
  <c r="Z1343" i="2"/>
  <c r="X1341" i="2"/>
  <c r="AA1341" i="2" s="1"/>
  <c r="H1341" i="2"/>
  <c r="Z1339" i="2"/>
  <c r="X1337" i="2"/>
  <c r="AA1337" i="2" s="1"/>
  <c r="H1337" i="2"/>
  <c r="Z1335" i="2"/>
  <c r="X1333" i="2"/>
  <c r="AA1333" i="2" s="1"/>
  <c r="H1333" i="2"/>
  <c r="Z1331" i="2"/>
  <c r="X1329" i="2"/>
  <c r="AA1329" i="2" s="1"/>
  <c r="H1329" i="2"/>
  <c r="Z1327" i="2"/>
  <c r="X1325" i="2"/>
  <c r="AA1325" i="2" s="1"/>
  <c r="H1325" i="2"/>
  <c r="Z1323" i="2"/>
  <c r="X1321" i="2"/>
  <c r="AA1321" i="2" s="1"/>
  <c r="H1321" i="2"/>
  <c r="Z1319" i="2"/>
  <c r="X1317" i="2"/>
  <c r="AA1317" i="2" s="1"/>
  <c r="H1317" i="2"/>
  <c r="Z1315" i="2"/>
  <c r="X1313" i="2"/>
  <c r="AA1313" i="2" s="1"/>
  <c r="H1313" i="2"/>
  <c r="Z1311" i="2"/>
  <c r="X1309" i="2"/>
  <c r="AA1309" i="2" s="1"/>
  <c r="H1309" i="2"/>
  <c r="Z1307" i="2"/>
  <c r="X1305" i="2"/>
  <c r="AA1305" i="2" s="1"/>
  <c r="H1305" i="2"/>
  <c r="Z1303" i="2"/>
  <c r="X1301" i="2"/>
  <c r="AA1301" i="2" s="1"/>
  <c r="H1301" i="2"/>
  <c r="Z1299" i="2"/>
  <c r="X1297" i="2"/>
  <c r="AA1297" i="2" s="1"/>
  <c r="H1297" i="2"/>
  <c r="Z1295" i="2"/>
  <c r="X1293" i="2"/>
  <c r="AA1293" i="2" s="1"/>
  <c r="H1293" i="2"/>
  <c r="Z1291" i="2"/>
  <c r="X1289" i="2"/>
  <c r="AA1289" i="2" s="1"/>
  <c r="H1289" i="2"/>
  <c r="Z1287" i="2"/>
  <c r="X1285" i="2"/>
  <c r="AA1285" i="2" s="1"/>
  <c r="H1285" i="2"/>
  <c r="Z1283" i="2"/>
  <c r="X1281" i="2"/>
  <c r="AA1281" i="2" s="1"/>
  <c r="H1281" i="2"/>
  <c r="Z1279" i="2"/>
  <c r="X1277" i="2"/>
  <c r="AA1277" i="2" s="1"/>
  <c r="H1277" i="2"/>
  <c r="Z1275" i="2"/>
  <c r="X1273" i="2"/>
  <c r="AA1273" i="2" s="1"/>
  <c r="H1273" i="2"/>
  <c r="Z1271" i="2"/>
  <c r="X1269" i="2"/>
  <c r="AA1269" i="2" s="1"/>
  <c r="H1269" i="2"/>
  <c r="Z1267" i="2"/>
  <c r="X1265" i="2"/>
  <c r="AA1265" i="2" s="1"/>
  <c r="H1265" i="2"/>
  <c r="Z1263" i="2"/>
  <c r="X1261" i="2"/>
  <c r="AA1261" i="2" s="1"/>
  <c r="H1261" i="2"/>
  <c r="Z1259" i="2"/>
  <c r="X1257" i="2"/>
  <c r="AA1257" i="2" s="1"/>
  <c r="H1257" i="2"/>
  <c r="Z1255" i="2"/>
  <c r="X1253" i="2"/>
  <c r="AA1253" i="2" s="1"/>
  <c r="H1253" i="2"/>
  <c r="Z1251" i="2"/>
  <c r="X1249" i="2"/>
  <c r="AA1249" i="2" s="1"/>
  <c r="H1249" i="2"/>
  <c r="Z1247" i="2"/>
  <c r="X1245" i="2"/>
  <c r="AA1245" i="2" s="1"/>
  <c r="H1245" i="2"/>
  <c r="Z1243" i="2"/>
  <c r="X1241" i="2"/>
  <c r="AA1241" i="2" s="1"/>
  <c r="H1241" i="2"/>
  <c r="Z1239" i="2"/>
  <c r="X1237" i="2"/>
  <c r="AA1237" i="2" s="1"/>
  <c r="H1237" i="2"/>
  <c r="Z1235" i="2"/>
  <c r="X1233" i="2"/>
  <c r="AA1233" i="2" s="1"/>
  <c r="H1233" i="2"/>
  <c r="Z1231" i="2"/>
  <c r="X1229" i="2"/>
  <c r="AA1229" i="2" s="1"/>
  <c r="H1229" i="2"/>
  <c r="Z1227" i="2"/>
  <c r="X1225" i="2"/>
  <c r="AA1225" i="2" s="1"/>
  <c r="H1225" i="2"/>
  <c r="Z1223" i="2"/>
  <c r="X1222" i="2"/>
  <c r="AA1222" i="2" s="1"/>
  <c r="AA1220" i="2"/>
  <c r="Z1218" i="2"/>
  <c r="AA1218" i="2" s="1"/>
  <c r="X1215" i="2"/>
  <c r="AA1215" i="2" s="1"/>
  <c r="H1215" i="2"/>
  <c r="Y1213" i="2"/>
  <c r="AA1213" i="2" s="1"/>
  <c r="G1213" i="2"/>
  <c r="H1212" i="2"/>
  <c r="G1211" i="2"/>
  <c r="G1209" i="2"/>
  <c r="G1207" i="2"/>
  <c r="G1205" i="2"/>
  <c r="G1203" i="2"/>
  <c r="G1201" i="2"/>
  <c r="G1199" i="2"/>
  <c r="G1197" i="2"/>
  <c r="G1195" i="2"/>
  <c r="G1193" i="2"/>
  <c r="G1191" i="2"/>
  <c r="G1189" i="2"/>
  <c r="G1187" i="2"/>
  <c r="G1185" i="2"/>
  <c r="G1183" i="2"/>
  <c r="G1181" i="2"/>
  <c r="G1179" i="2"/>
  <c r="G1177" i="2"/>
  <c r="AA1174" i="2"/>
  <c r="G1167" i="2"/>
  <c r="H1167" i="2"/>
  <c r="X1165" i="2"/>
  <c r="Y1165" i="2"/>
  <c r="Z1165" i="2"/>
  <c r="AA1158" i="2"/>
  <c r="G1151" i="2"/>
  <c r="H1151" i="2"/>
  <c r="X1149" i="2"/>
  <c r="Y1149" i="2"/>
  <c r="Z1149" i="2"/>
  <c r="AA1142" i="2"/>
  <c r="G1135" i="2"/>
  <c r="H1135" i="2"/>
  <c r="X1133" i="2"/>
  <c r="Y1133" i="2"/>
  <c r="Z1133" i="2"/>
  <c r="AA1126" i="2"/>
  <c r="G1119" i="2"/>
  <c r="H1119" i="2"/>
  <c r="X1117" i="2"/>
  <c r="Y1117" i="2"/>
  <c r="Z1117" i="2"/>
  <c r="AA1110" i="2"/>
  <c r="G1103" i="2"/>
  <c r="H1103" i="2"/>
  <c r="X1101" i="2"/>
  <c r="Y1101" i="2"/>
  <c r="Z1101" i="2"/>
  <c r="AA1094" i="2"/>
  <c r="Y1088" i="2"/>
  <c r="X1088" i="2"/>
  <c r="Z1088" i="2"/>
  <c r="G1086" i="2"/>
  <c r="H1086" i="2"/>
  <c r="X1084" i="2"/>
  <c r="Y1084" i="2"/>
  <c r="Z1084" i="2"/>
  <c r="X1068" i="2"/>
  <c r="Y1068" i="2"/>
  <c r="Z1068" i="2"/>
  <c r="X1052" i="2"/>
  <c r="Y1052" i="2"/>
  <c r="Z1052" i="2"/>
  <c r="X1036" i="2"/>
  <c r="Y1036" i="2"/>
  <c r="Z1036" i="2"/>
  <c r="X1020" i="2"/>
  <c r="Y1020" i="2"/>
  <c r="Z1020" i="2"/>
  <c r="X1004" i="2"/>
  <c r="Y1004" i="2"/>
  <c r="Z1004" i="2"/>
  <c r="G943" i="2"/>
  <c r="H943" i="2"/>
  <c r="X925" i="2"/>
  <c r="Y925" i="2"/>
  <c r="Z925" i="2"/>
  <c r="G879" i="2"/>
  <c r="H879" i="2"/>
  <c r="X861" i="2"/>
  <c r="Y861" i="2"/>
  <c r="Z861" i="2"/>
  <c r="Y1411" i="2"/>
  <c r="Y1407" i="2"/>
  <c r="Y1403" i="2"/>
  <c r="Y1399" i="2"/>
  <c r="Y1395" i="2"/>
  <c r="Y1391" i="2"/>
  <c r="Y1387" i="2"/>
  <c r="Y1383" i="2"/>
  <c r="Y1379" i="2"/>
  <c r="Y1375" i="2"/>
  <c r="Y1371" i="2"/>
  <c r="Y1367" i="2"/>
  <c r="Y1363" i="2"/>
  <c r="Y1359" i="2"/>
  <c r="Y1355" i="2"/>
  <c r="Y1351" i="2"/>
  <c r="Y1347" i="2"/>
  <c r="Y1343" i="2"/>
  <c r="Y1339" i="2"/>
  <c r="Y1335" i="2"/>
  <c r="Y1331" i="2"/>
  <c r="Y1327" i="2"/>
  <c r="Y1323" i="2"/>
  <c r="Y1319" i="2"/>
  <c r="Y1315" i="2"/>
  <c r="Y1311" i="2"/>
  <c r="Y1307" i="2"/>
  <c r="Y1303" i="2"/>
  <c r="Y1299" i="2"/>
  <c r="Y1295" i="2"/>
  <c r="Y1291" i="2"/>
  <c r="Y1287" i="2"/>
  <c r="Y1283" i="2"/>
  <c r="Y1279" i="2"/>
  <c r="Y1275" i="2"/>
  <c r="Y1271" i="2"/>
  <c r="Y1267" i="2"/>
  <c r="Y1263" i="2"/>
  <c r="Y1259" i="2"/>
  <c r="Y1255" i="2"/>
  <c r="Y1251" i="2"/>
  <c r="Y1247" i="2"/>
  <c r="Y1243" i="2"/>
  <c r="Y1239" i="2"/>
  <c r="Y1235" i="2"/>
  <c r="Y1231" i="2"/>
  <c r="Y1227" i="2"/>
  <c r="Y1223" i="2"/>
  <c r="Z1221" i="2"/>
  <c r="AA1216" i="2"/>
  <c r="Z1214" i="2"/>
  <c r="Z1211" i="2"/>
  <c r="X1211" i="2"/>
  <c r="X1209" i="2"/>
  <c r="Z1209" i="2"/>
  <c r="Z1207" i="2"/>
  <c r="X1207" i="2"/>
  <c r="X1205" i="2"/>
  <c r="Z1205" i="2"/>
  <c r="Z1203" i="2"/>
  <c r="X1203" i="2"/>
  <c r="X1201" i="2"/>
  <c r="Z1201" i="2"/>
  <c r="Z1199" i="2"/>
  <c r="X1199" i="2"/>
  <c r="X1197" i="2"/>
  <c r="Z1197" i="2"/>
  <c r="Z1195" i="2"/>
  <c r="X1195" i="2"/>
  <c r="X1193" i="2"/>
  <c r="Z1193" i="2"/>
  <c r="Z1191" i="2"/>
  <c r="X1191" i="2"/>
  <c r="X1189" i="2"/>
  <c r="Z1189" i="2"/>
  <c r="Z1187" i="2"/>
  <c r="X1187" i="2"/>
  <c r="X1185" i="2"/>
  <c r="Z1185" i="2"/>
  <c r="Z1183" i="2"/>
  <c r="X1183" i="2"/>
  <c r="X1181" i="2"/>
  <c r="Z1181" i="2"/>
  <c r="Z1179" i="2"/>
  <c r="X1179" i="2"/>
  <c r="X1177" i="2"/>
  <c r="Z1177" i="2"/>
  <c r="AA1170" i="2"/>
  <c r="G1163" i="2"/>
  <c r="H1163" i="2"/>
  <c r="X1161" i="2"/>
  <c r="Y1161" i="2"/>
  <c r="Z1161" i="2"/>
  <c r="AA1154" i="2"/>
  <c r="G1147" i="2"/>
  <c r="H1147" i="2"/>
  <c r="X1145" i="2"/>
  <c r="Y1145" i="2"/>
  <c r="Z1145" i="2"/>
  <c r="AA1138" i="2"/>
  <c r="G1131" i="2"/>
  <c r="H1131" i="2"/>
  <c r="X1129" i="2"/>
  <c r="Y1129" i="2"/>
  <c r="Z1129" i="2"/>
  <c r="AA1122" i="2"/>
  <c r="G1115" i="2"/>
  <c r="H1115" i="2"/>
  <c r="X1113" i="2"/>
  <c r="Y1113" i="2"/>
  <c r="Z1113" i="2"/>
  <c r="AA1106" i="2"/>
  <c r="G1099" i="2"/>
  <c r="H1099" i="2"/>
  <c r="X1097" i="2"/>
  <c r="Y1097" i="2"/>
  <c r="Z1097" i="2"/>
  <c r="H1087" i="2"/>
  <c r="G1087" i="2"/>
  <c r="X1080" i="2"/>
  <c r="Y1080" i="2"/>
  <c r="Z1080" i="2"/>
  <c r="X1064" i="2"/>
  <c r="Y1064" i="2"/>
  <c r="Z1064" i="2"/>
  <c r="X1048" i="2"/>
  <c r="Y1048" i="2"/>
  <c r="Z1048" i="2"/>
  <c r="X1032" i="2"/>
  <c r="Y1032" i="2"/>
  <c r="Z1032" i="2"/>
  <c r="X1016" i="2"/>
  <c r="Y1016" i="2"/>
  <c r="Z1016" i="2"/>
  <c r="X1000" i="2"/>
  <c r="Y1000" i="2"/>
  <c r="Z1000" i="2"/>
  <c r="G927" i="2"/>
  <c r="H927" i="2"/>
  <c r="X909" i="2"/>
  <c r="Y909" i="2"/>
  <c r="Z909" i="2"/>
  <c r="G863" i="2"/>
  <c r="H863" i="2"/>
  <c r="X845" i="2"/>
  <c r="Y845" i="2"/>
  <c r="Z845" i="2"/>
  <c r="Y1221" i="2"/>
  <c r="G1221" i="2"/>
  <c r="H1220" i="2"/>
  <c r="X1214" i="2"/>
  <c r="AA1212" i="2"/>
  <c r="AA1210" i="2"/>
  <c r="AA1206" i="2"/>
  <c r="AA1202" i="2"/>
  <c r="AA1198" i="2"/>
  <c r="AA1194" i="2"/>
  <c r="AA1190" i="2"/>
  <c r="AA1186" i="2"/>
  <c r="AA1182" i="2"/>
  <c r="AA1178" i="2"/>
  <c r="G1175" i="2"/>
  <c r="H1175" i="2"/>
  <c r="X1173" i="2"/>
  <c r="Y1173" i="2"/>
  <c r="Z1173" i="2"/>
  <c r="AA1166" i="2"/>
  <c r="G1159" i="2"/>
  <c r="H1159" i="2"/>
  <c r="X1157" i="2"/>
  <c r="Y1157" i="2"/>
  <c r="Z1157" i="2"/>
  <c r="AA1150" i="2"/>
  <c r="G1143" i="2"/>
  <c r="H1143" i="2"/>
  <c r="X1141" i="2"/>
  <c r="Y1141" i="2"/>
  <c r="Z1141" i="2"/>
  <c r="AA1134" i="2"/>
  <c r="G1127" i="2"/>
  <c r="H1127" i="2"/>
  <c r="X1125" i="2"/>
  <c r="Y1125" i="2"/>
  <c r="Z1125" i="2"/>
  <c r="AA1118" i="2"/>
  <c r="G1111" i="2"/>
  <c r="H1111" i="2"/>
  <c r="X1109" i="2"/>
  <c r="Y1109" i="2"/>
  <c r="Z1109" i="2"/>
  <c r="AA1102" i="2"/>
  <c r="G1095" i="2"/>
  <c r="H1095" i="2"/>
  <c r="X1093" i="2"/>
  <c r="Y1093" i="2"/>
  <c r="Z1093" i="2"/>
  <c r="G1089" i="2"/>
  <c r="H1089" i="2"/>
  <c r="X1076" i="2"/>
  <c r="Y1076" i="2"/>
  <c r="Z1076" i="2"/>
  <c r="X1060" i="2"/>
  <c r="Y1060" i="2"/>
  <c r="Z1060" i="2"/>
  <c r="X1044" i="2"/>
  <c r="Y1044" i="2"/>
  <c r="Z1044" i="2"/>
  <c r="X1028" i="2"/>
  <c r="Y1028" i="2"/>
  <c r="Z1028" i="2"/>
  <c r="X1012" i="2"/>
  <c r="Y1012" i="2"/>
  <c r="Z1012" i="2"/>
  <c r="X996" i="2"/>
  <c r="Y996" i="2"/>
  <c r="Z996" i="2"/>
  <c r="G911" i="2"/>
  <c r="H911" i="2"/>
  <c r="X893" i="2"/>
  <c r="Y893" i="2"/>
  <c r="Z893" i="2"/>
  <c r="G847" i="2"/>
  <c r="H847" i="2"/>
  <c r="X829" i="2"/>
  <c r="Y829" i="2"/>
  <c r="Z829" i="2"/>
  <c r="G815" i="2"/>
  <c r="H815" i="2"/>
  <c r="X813" i="2"/>
  <c r="Y813" i="2"/>
  <c r="Z813" i="2"/>
  <c r="G799" i="2"/>
  <c r="H799" i="2"/>
  <c r="X797" i="2"/>
  <c r="Y797" i="2"/>
  <c r="Z797" i="2"/>
  <c r="G783" i="2"/>
  <c r="H783" i="2"/>
  <c r="X781" i="2"/>
  <c r="Y781" i="2"/>
  <c r="Z781" i="2"/>
  <c r="G767" i="2"/>
  <c r="H767" i="2"/>
  <c r="X765" i="2"/>
  <c r="Y765" i="2"/>
  <c r="Z765" i="2"/>
  <c r="G751" i="2"/>
  <c r="H751" i="2"/>
  <c r="X749" i="2"/>
  <c r="Y749" i="2"/>
  <c r="Z749" i="2"/>
  <c r="G735" i="2"/>
  <c r="H735" i="2"/>
  <c r="G728" i="2"/>
  <c r="H728" i="2"/>
  <c r="G725" i="2"/>
  <c r="H725" i="2"/>
  <c r="X501" i="2"/>
  <c r="Y501" i="2"/>
  <c r="Z501" i="2"/>
  <c r="X6" i="2"/>
  <c r="Y6" i="2"/>
  <c r="Z6" i="2"/>
  <c r="X1175" i="2"/>
  <c r="AA1175" i="2" s="1"/>
  <c r="X1171" i="2"/>
  <c r="AA1171" i="2" s="1"/>
  <c r="X1167" i="2"/>
  <c r="AA1167" i="2" s="1"/>
  <c r="X1163" i="2"/>
  <c r="AA1163" i="2" s="1"/>
  <c r="X1159" i="2"/>
  <c r="AA1159" i="2" s="1"/>
  <c r="X1155" i="2"/>
  <c r="AA1155" i="2" s="1"/>
  <c r="X1151" i="2"/>
  <c r="AA1151" i="2" s="1"/>
  <c r="X1147" i="2"/>
  <c r="AA1147" i="2" s="1"/>
  <c r="X1143" i="2"/>
  <c r="AA1143" i="2" s="1"/>
  <c r="X1139" i="2"/>
  <c r="AA1139" i="2" s="1"/>
  <c r="X1135" i="2"/>
  <c r="AA1135" i="2" s="1"/>
  <c r="X1131" i="2"/>
  <c r="AA1131" i="2" s="1"/>
  <c r="X1127" i="2"/>
  <c r="AA1127" i="2" s="1"/>
  <c r="X1123" i="2"/>
  <c r="AA1123" i="2" s="1"/>
  <c r="X1119" i="2"/>
  <c r="AA1119" i="2" s="1"/>
  <c r="X1115" i="2"/>
  <c r="AA1115" i="2" s="1"/>
  <c r="X1111" i="2"/>
  <c r="AA1111" i="2" s="1"/>
  <c r="X1107" i="2"/>
  <c r="AA1107" i="2" s="1"/>
  <c r="X1103" i="2"/>
  <c r="AA1103" i="2" s="1"/>
  <c r="X1099" i="2"/>
  <c r="AA1099" i="2" s="1"/>
  <c r="X1095" i="2"/>
  <c r="AA1095" i="2" s="1"/>
  <c r="X1089" i="2"/>
  <c r="AA1089" i="2" s="1"/>
  <c r="Y1087" i="2"/>
  <c r="AA1087" i="2" s="1"/>
  <c r="G987" i="2"/>
  <c r="H987" i="2"/>
  <c r="G983" i="2"/>
  <c r="H983" i="2"/>
  <c r="G979" i="2"/>
  <c r="H979" i="2"/>
  <c r="G975" i="2"/>
  <c r="H975" i="2"/>
  <c r="G971" i="2"/>
  <c r="H971" i="2"/>
  <c r="G967" i="2"/>
  <c r="H967" i="2"/>
  <c r="G963" i="2"/>
  <c r="H963" i="2"/>
  <c r="G959" i="2"/>
  <c r="H959" i="2"/>
  <c r="G955" i="2"/>
  <c r="H955" i="2"/>
  <c r="G951" i="2"/>
  <c r="H951" i="2"/>
  <c r="AA942" i="2"/>
  <c r="G939" i="2"/>
  <c r="H939" i="2"/>
  <c r="X937" i="2"/>
  <c r="Y937" i="2"/>
  <c r="Z937" i="2"/>
  <c r="AA935" i="2"/>
  <c r="AA926" i="2"/>
  <c r="G923" i="2"/>
  <c r="H923" i="2"/>
  <c r="X921" i="2"/>
  <c r="Y921" i="2"/>
  <c r="Z921" i="2"/>
  <c r="AA919" i="2"/>
  <c r="AA910" i="2"/>
  <c r="G907" i="2"/>
  <c r="H907" i="2"/>
  <c r="X905" i="2"/>
  <c r="Y905" i="2"/>
  <c r="Z905" i="2"/>
  <c r="AA903" i="2"/>
  <c r="AA894" i="2"/>
  <c r="G891" i="2"/>
  <c r="H891" i="2"/>
  <c r="X889" i="2"/>
  <c r="Y889" i="2"/>
  <c r="Z889" i="2"/>
  <c r="AA887" i="2"/>
  <c r="AA878" i="2"/>
  <c r="G875" i="2"/>
  <c r="H875" i="2"/>
  <c r="X873" i="2"/>
  <c r="Y873" i="2"/>
  <c r="Z873" i="2"/>
  <c r="AA871" i="2"/>
  <c r="AA862" i="2"/>
  <c r="G859" i="2"/>
  <c r="H859" i="2"/>
  <c r="X857" i="2"/>
  <c r="Y857" i="2"/>
  <c r="Z857" i="2"/>
  <c r="AA855" i="2"/>
  <c r="AA846" i="2"/>
  <c r="G843" i="2"/>
  <c r="H843" i="2"/>
  <c r="X841" i="2"/>
  <c r="Y841" i="2"/>
  <c r="Z841" i="2"/>
  <c r="AA839" i="2"/>
  <c r="AA830" i="2"/>
  <c r="G827" i="2"/>
  <c r="H827" i="2"/>
  <c r="X825" i="2"/>
  <c r="Y825" i="2"/>
  <c r="Z825" i="2"/>
  <c r="AA823" i="2"/>
  <c r="AA814" i="2"/>
  <c r="G811" i="2"/>
  <c r="H811" i="2"/>
  <c r="X809" i="2"/>
  <c r="Y809" i="2"/>
  <c r="Z809" i="2"/>
  <c r="AA807" i="2"/>
  <c r="AA798" i="2"/>
  <c r="G795" i="2"/>
  <c r="H795" i="2"/>
  <c r="X793" i="2"/>
  <c r="Y793" i="2"/>
  <c r="Z793" i="2"/>
  <c r="AA791" i="2"/>
  <c r="AA782" i="2"/>
  <c r="G779" i="2"/>
  <c r="H779" i="2"/>
  <c r="X777" i="2"/>
  <c r="Y777" i="2"/>
  <c r="Z777" i="2"/>
  <c r="AA775" i="2"/>
  <c r="AA766" i="2"/>
  <c r="G763" i="2"/>
  <c r="H763" i="2"/>
  <c r="X761" i="2"/>
  <c r="Y761" i="2"/>
  <c r="Z761" i="2"/>
  <c r="AA759" i="2"/>
  <c r="AA750" i="2"/>
  <c r="G747" i="2"/>
  <c r="H747" i="2"/>
  <c r="X745" i="2"/>
  <c r="Y745" i="2"/>
  <c r="Z745" i="2"/>
  <c r="AA743" i="2"/>
  <c r="H726" i="2"/>
  <c r="G726" i="2"/>
  <c r="AA723" i="2"/>
  <c r="X572" i="2"/>
  <c r="Y572" i="2"/>
  <c r="Z572" i="2"/>
  <c r="G511" i="2"/>
  <c r="H511" i="2"/>
  <c r="X461" i="2"/>
  <c r="Y461" i="2"/>
  <c r="Z461" i="2"/>
  <c r="AA1090" i="2"/>
  <c r="AA1083" i="2"/>
  <c r="G1083" i="2"/>
  <c r="H1083" i="2"/>
  <c r="AA1079" i="2"/>
  <c r="G1079" i="2"/>
  <c r="H1079" i="2"/>
  <c r="AA1075" i="2"/>
  <c r="G1075" i="2"/>
  <c r="H1075" i="2"/>
  <c r="AA1071" i="2"/>
  <c r="G1071" i="2"/>
  <c r="H1071" i="2"/>
  <c r="AA1067" i="2"/>
  <c r="G1067" i="2"/>
  <c r="H1067" i="2"/>
  <c r="AA1063" i="2"/>
  <c r="G1063" i="2"/>
  <c r="H1063" i="2"/>
  <c r="AA1059" i="2"/>
  <c r="G1059" i="2"/>
  <c r="H1059" i="2"/>
  <c r="AA1055" i="2"/>
  <c r="G1055" i="2"/>
  <c r="H1055" i="2"/>
  <c r="AA1051" i="2"/>
  <c r="G1051" i="2"/>
  <c r="H1051" i="2"/>
  <c r="AA1047" i="2"/>
  <c r="G1047" i="2"/>
  <c r="H1047" i="2"/>
  <c r="AA1043" i="2"/>
  <c r="G1043" i="2"/>
  <c r="H1043" i="2"/>
  <c r="AA1039" i="2"/>
  <c r="G1039" i="2"/>
  <c r="H1039" i="2"/>
  <c r="AA1035" i="2"/>
  <c r="G1035" i="2"/>
  <c r="H1035" i="2"/>
  <c r="AA1031" i="2"/>
  <c r="G1031" i="2"/>
  <c r="H1031" i="2"/>
  <c r="AA1027" i="2"/>
  <c r="G1027" i="2"/>
  <c r="H1027" i="2"/>
  <c r="AA1023" i="2"/>
  <c r="G1023" i="2"/>
  <c r="H1023" i="2"/>
  <c r="AA1019" i="2"/>
  <c r="G1019" i="2"/>
  <c r="H1019" i="2"/>
  <c r="AA1015" i="2"/>
  <c r="G1015" i="2"/>
  <c r="H1015" i="2"/>
  <c r="AA1011" i="2"/>
  <c r="G1011" i="2"/>
  <c r="H1011" i="2"/>
  <c r="AA1007" i="2"/>
  <c r="G1007" i="2"/>
  <c r="H1007" i="2"/>
  <c r="AA1003" i="2"/>
  <c r="G1003" i="2"/>
  <c r="H1003" i="2"/>
  <c r="AA999" i="2"/>
  <c r="G999" i="2"/>
  <c r="H999" i="2"/>
  <c r="AA995" i="2"/>
  <c r="G995" i="2"/>
  <c r="H995" i="2"/>
  <c r="AA991" i="2"/>
  <c r="G991" i="2"/>
  <c r="H991" i="2"/>
  <c r="AA990" i="2"/>
  <c r="Y989" i="2"/>
  <c r="Z989" i="2"/>
  <c r="AA986" i="2"/>
  <c r="Y985" i="2"/>
  <c r="Z985" i="2"/>
  <c r="AA982" i="2"/>
  <c r="Y981" i="2"/>
  <c r="Z981" i="2"/>
  <c r="AA978" i="2"/>
  <c r="Y977" i="2"/>
  <c r="Z977" i="2"/>
  <c r="AA974" i="2"/>
  <c r="Y973" i="2"/>
  <c r="Z973" i="2"/>
  <c r="AA970" i="2"/>
  <c r="Y969" i="2"/>
  <c r="Z969" i="2"/>
  <c r="AA966" i="2"/>
  <c r="Y965" i="2"/>
  <c r="Z965" i="2"/>
  <c r="AA962" i="2"/>
  <c r="Y961" i="2"/>
  <c r="Z961" i="2"/>
  <c r="AA958" i="2"/>
  <c r="Y957" i="2"/>
  <c r="Z957" i="2"/>
  <c r="AA954" i="2"/>
  <c r="Y953" i="2"/>
  <c r="Z953" i="2"/>
  <c r="AA950" i="2"/>
  <c r="Y949" i="2"/>
  <c r="Z949" i="2"/>
  <c r="G935" i="2"/>
  <c r="H935" i="2"/>
  <c r="X933" i="2"/>
  <c r="Y933" i="2"/>
  <c r="Z933" i="2"/>
  <c r="G919" i="2"/>
  <c r="H919" i="2"/>
  <c r="X917" i="2"/>
  <c r="Y917" i="2"/>
  <c r="Z917" i="2"/>
  <c r="G903" i="2"/>
  <c r="H903" i="2"/>
  <c r="X901" i="2"/>
  <c r="Y901" i="2"/>
  <c r="Z901" i="2"/>
  <c r="G887" i="2"/>
  <c r="H887" i="2"/>
  <c r="X885" i="2"/>
  <c r="Y885" i="2"/>
  <c r="Z885" i="2"/>
  <c r="G871" i="2"/>
  <c r="H871" i="2"/>
  <c r="X869" i="2"/>
  <c r="Y869" i="2"/>
  <c r="Z869" i="2"/>
  <c r="G855" i="2"/>
  <c r="H855" i="2"/>
  <c r="X853" i="2"/>
  <c r="Y853" i="2"/>
  <c r="Z853" i="2"/>
  <c r="G839" i="2"/>
  <c r="H839" i="2"/>
  <c r="X837" i="2"/>
  <c r="Y837" i="2"/>
  <c r="Z837" i="2"/>
  <c r="G823" i="2"/>
  <c r="H823" i="2"/>
  <c r="X821" i="2"/>
  <c r="Y821" i="2"/>
  <c r="Z821" i="2"/>
  <c r="G807" i="2"/>
  <c r="H807" i="2"/>
  <c r="X805" i="2"/>
  <c r="Y805" i="2"/>
  <c r="Z805" i="2"/>
  <c r="G791" i="2"/>
  <c r="H791" i="2"/>
  <c r="X789" i="2"/>
  <c r="Y789" i="2"/>
  <c r="Z789" i="2"/>
  <c r="G775" i="2"/>
  <c r="H775" i="2"/>
  <c r="X773" i="2"/>
  <c r="Y773" i="2"/>
  <c r="Z773" i="2"/>
  <c r="G759" i="2"/>
  <c r="H759" i="2"/>
  <c r="X757" i="2"/>
  <c r="Y757" i="2"/>
  <c r="Z757" i="2"/>
  <c r="G743" i="2"/>
  <c r="H743" i="2"/>
  <c r="X741" i="2"/>
  <c r="Y741" i="2"/>
  <c r="Z741" i="2"/>
  <c r="X718" i="2"/>
  <c r="Y718" i="2"/>
  <c r="Z718" i="2"/>
  <c r="Z566" i="2"/>
  <c r="X566" i="2"/>
  <c r="Y566" i="2"/>
  <c r="G479" i="2"/>
  <c r="H479" i="2"/>
  <c r="Z1091" i="2"/>
  <c r="AA1091" i="2" s="1"/>
  <c r="AA1086" i="2"/>
  <c r="Y1081" i="2"/>
  <c r="Z1081" i="2"/>
  <c r="Y1077" i="2"/>
  <c r="Z1077" i="2"/>
  <c r="Y1073" i="2"/>
  <c r="Z1073" i="2"/>
  <c r="Y1069" i="2"/>
  <c r="Z1069" i="2"/>
  <c r="Y1065" i="2"/>
  <c r="Z1065" i="2"/>
  <c r="Y1061" i="2"/>
  <c r="Z1061" i="2"/>
  <c r="Y1057" i="2"/>
  <c r="Z1057" i="2"/>
  <c r="Y1053" i="2"/>
  <c r="Z1053" i="2"/>
  <c r="Y1049" i="2"/>
  <c r="Z1049" i="2"/>
  <c r="Y1045" i="2"/>
  <c r="Z1045" i="2"/>
  <c r="Y1041" i="2"/>
  <c r="Z1041" i="2"/>
  <c r="Y1037" i="2"/>
  <c r="Z1037" i="2"/>
  <c r="Y1033" i="2"/>
  <c r="Z1033" i="2"/>
  <c r="Y1029" i="2"/>
  <c r="Z1029" i="2"/>
  <c r="Y1025" i="2"/>
  <c r="Z1025" i="2"/>
  <c r="Y1021" i="2"/>
  <c r="Z1021" i="2"/>
  <c r="Y1017" i="2"/>
  <c r="Z1017" i="2"/>
  <c r="Y1013" i="2"/>
  <c r="Z1013" i="2"/>
  <c r="Y1009" i="2"/>
  <c r="Z1009" i="2"/>
  <c r="Y1005" i="2"/>
  <c r="Z1005" i="2"/>
  <c r="Y1001" i="2"/>
  <c r="Z1001" i="2"/>
  <c r="Y997" i="2"/>
  <c r="Z997" i="2"/>
  <c r="Y993" i="2"/>
  <c r="Z993" i="2"/>
  <c r="X988" i="2"/>
  <c r="Y988" i="2"/>
  <c r="X984" i="2"/>
  <c r="Y984" i="2"/>
  <c r="X980" i="2"/>
  <c r="Y980" i="2"/>
  <c r="X976" i="2"/>
  <c r="Y976" i="2"/>
  <c r="X972" i="2"/>
  <c r="Y972" i="2"/>
  <c r="X968" i="2"/>
  <c r="Y968" i="2"/>
  <c r="X964" i="2"/>
  <c r="Y964" i="2"/>
  <c r="X960" i="2"/>
  <c r="Y960" i="2"/>
  <c r="X956" i="2"/>
  <c r="Y956" i="2"/>
  <c r="X952" i="2"/>
  <c r="Y952" i="2"/>
  <c r="G947" i="2"/>
  <c r="H947" i="2"/>
  <c r="X945" i="2"/>
  <c r="Y945" i="2"/>
  <c r="Z945" i="2"/>
  <c r="AA943" i="2"/>
  <c r="AA934" i="2"/>
  <c r="G931" i="2"/>
  <c r="H931" i="2"/>
  <c r="X929" i="2"/>
  <c r="Y929" i="2"/>
  <c r="Z929" i="2"/>
  <c r="AA927" i="2"/>
  <c r="AA918" i="2"/>
  <c r="G915" i="2"/>
  <c r="H915" i="2"/>
  <c r="X913" i="2"/>
  <c r="Y913" i="2"/>
  <c r="Z913" i="2"/>
  <c r="AA911" i="2"/>
  <c r="AA902" i="2"/>
  <c r="G899" i="2"/>
  <c r="H899" i="2"/>
  <c r="X897" i="2"/>
  <c r="Y897" i="2"/>
  <c r="Z897" i="2"/>
  <c r="AA895" i="2"/>
  <c r="AA886" i="2"/>
  <c r="G883" i="2"/>
  <c r="H883" i="2"/>
  <c r="X881" i="2"/>
  <c r="Y881" i="2"/>
  <c r="Z881" i="2"/>
  <c r="AA879" i="2"/>
  <c r="AA870" i="2"/>
  <c r="G867" i="2"/>
  <c r="H867" i="2"/>
  <c r="X865" i="2"/>
  <c r="Y865" i="2"/>
  <c r="Z865" i="2"/>
  <c r="AA863" i="2"/>
  <c r="AA854" i="2"/>
  <c r="G851" i="2"/>
  <c r="H851" i="2"/>
  <c r="X849" i="2"/>
  <c r="Y849" i="2"/>
  <c r="Z849" i="2"/>
  <c r="AA847" i="2"/>
  <c r="AA838" i="2"/>
  <c r="G835" i="2"/>
  <c r="H835" i="2"/>
  <c r="X833" i="2"/>
  <c r="Y833" i="2"/>
  <c r="Z833" i="2"/>
  <c r="AA831" i="2"/>
  <c r="AA822" i="2"/>
  <c r="G819" i="2"/>
  <c r="H819" i="2"/>
  <c r="X817" i="2"/>
  <c r="Y817" i="2"/>
  <c r="Z817" i="2"/>
  <c r="AA815" i="2"/>
  <c r="AA806" i="2"/>
  <c r="G803" i="2"/>
  <c r="H803" i="2"/>
  <c r="X801" i="2"/>
  <c r="Y801" i="2"/>
  <c r="Z801" i="2"/>
  <c r="AA799" i="2"/>
  <c r="AA790" i="2"/>
  <c r="G787" i="2"/>
  <c r="H787" i="2"/>
  <c r="X785" i="2"/>
  <c r="Y785" i="2"/>
  <c r="Z785" i="2"/>
  <c r="AA783" i="2"/>
  <c r="AA774" i="2"/>
  <c r="G771" i="2"/>
  <c r="H771" i="2"/>
  <c r="X769" i="2"/>
  <c r="Y769" i="2"/>
  <c r="Z769" i="2"/>
  <c r="AA767" i="2"/>
  <c r="AA758" i="2"/>
  <c r="G755" i="2"/>
  <c r="H755" i="2"/>
  <c r="X753" i="2"/>
  <c r="Y753" i="2"/>
  <c r="Z753" i="2"/>
  <c r="AA751" i="2"/>
  <c r="AA742" i="2"/>
  <c r="G739" i="2"/>
  <c r="H739" i="2"/>
  <c r="X737" i="2"/>
  <c r="Y737" i="2"/>
  <c r="Z737" i="2"/>
  <c r="AA735" i="2"/>
  <c r="X734" i="2"/>
  <c r="Y734" i="2"/>
  <c r="Z734" i="2"/>
  <c r="AA732" i="2"/>
  <c r="Y727" i="2"/>
  <c r="X727" i="2"/>
  <c r="Z727" i="2"/>
  <c r="Z720" i="2"/>
  <c r="X720" i="2"/>
  <c r="Y720" i="2"/>
  <c r="AA714" i="2"/>
  <c r="H556" i="2"/>
  <c r="G556" i="2"/>
  <c r="Y948" i="2"/>
  <c r="AA948" i="2" s="1"/>
  <c r="Y944" i="2"/>
  <c r="AA944" i="2" s="1"/>
  <c r="Y940" i="2"/>
  <c r="AA940" i="2" s="1"/>
  <c r="Y936" i="2"/>
  <c r="AA936" i="2" s="1"/>
  <c r="Y932" i="2"/>
  <c r="AA932" i="2" s="1"/>
  <c r="Y928" i="2"/>
  <c r="AA928" i="2" s="1"/>
  <c r="Y924" i="2"/>
  <c r="AA924" i="2" s="1"/>
  <c r="Y920" i="2"/>
  <c r="AA920" i="2" s="1"/>
  <c r="Y916" i="2"/>
  <c r="AA916" i="2" s="1"/>
  <c r="Y912" i="2"/>
  <c r="AA912" i="2" s="1"/>
  <c r="Y908" i="2"/>
  <c r="AA908" i="2" s="1"/>
  <c r="Y904" i="2"/>
  <c r="AA904" i="2" s="1"/>
  <c r="Y900" i="2"/>
  <c r="AA900" i="2" s="1"/>
  <c r="Y896" i="2"/>
  <c r="AA896" i="2" s="1"/>
  <c r="Y892" i="2"/>
  <c r="AA892" i="2" s="1"/>
  <c r="Y888" i="2"/>
  <c r="AA888" i="2" s="1"/>
  <c r="Y884" i="2"/>
  <c r="AA884" i="2" s="1"/>
  <c r="Y880" i="2"/>
  <c r="AA880" i="2" s="1"/>
  <c r="Y876" i="2"/>
  <c r="AA876" i="2" s="1"/>
  <c r="Y872" i="2"/>
  <c r="AA872" i="2" s="1"/>
  <c r="Y868" i="2"/>
  <c r="AA868" i="2" s="1"/>
  <c r="Y864" i="2"/>
  <c r="AA864" i="2" s="1"/>
  <c r="Y860" i="2"/>
  <c r="AA860" i="2" s="1"/>
  <c r="Y856" i="2"/>
  <c r="AA856" i="2" s="1"/>
  <c r="Y852" i="2"/>
  <c r="AA852" i="2" s="1"/>
  <c r="Y848" i="2"/>
  <c r="AA848" i="2" s="1"/>
  <c r="Y844" i="2"/>
  <c r="AA844" i="2" s="1"/>
  <c r="Y840" i="2"/>
  <c r="AA840" i="2" s="1"/>
  <c r="Y836" i="2"/>
  <c r="AA836" i="2" s="1"/>
  <c r="Y832" i="2"/>
  <c r="AA832" i="2" s="1"/>
  <c r="Y828" i="2"/>
  <c r="AA828" i="2" s="1"/>
  <c r="Y824" i="2"/>
  <c r="AA824" i="2" s="1"/>
  <c r="Y820" i="2"/>
  <c r="AA820" i="2" s="1"/>
  <c r="Y816" i="2"/>
  <c r="AA816" i="2" s="1"/>
  <c r="Y812" i="2"/>
  <c r="AA812" i="2" s="1"/>
  <c r="Y808" i="2"/>
  <c r="AA808" i="2" s="1"/>
  <c r="Y804" i="2"/>
  <c r="AA804" i="2" s="1"/>
  <c r="Y800" i="2"/>
  <c r="AA800" i="2" s="1"/>
  <c r="Y796" i="2"/>
  <c r="AA796" i="2" s="1"/>
  <c r="Y792" i="2"/>
  <c r="AA792" i="2" s="1"/>
  <c r="Y788" i="2"/>
  <c r="AA788" i="2" s="1"/>
  <c r="Y784" i="2"/>
  <c r="AA784" i="2" s="1"/>
  <c r="Y780" i="2"/>
  <c r="AA780" i="2" s="1"/>
  <c r="Y776" i="2"/>
  <c r="AA776" i="2" s="1"/>
  <c r="Y772" i="2"/>
  <c r="AA772" i="2" s="1"/>
  <c r="Y768" i="2"/>
  <c r="AA768" i="2" s="1"/>
  <c r="Y764" i="2"/>
  <c r="AA764" i="2" s="1"/>
  <c r="Y760" i="2"/>
  <c r="AA760" i="2" s="1"/>
  <c r="Y756" i="2"/>
  <c r="AA756" i="2" s="1"/>
  <c r="Y752" i="2"/>
  <c r="AA752" i="2" s="1"/>
  <c r="Y748" i="2"/>
  <c r="AA748" i="2" s="1"/>
  <c r="Y744" i="2"/>
  <c r="AA744" i="2" s="1"/>
  <c r="Y740" i="2"/>
  <c r="AA740" i="2" s="1"/>
  <c r="Y736" i="2"/>
  <c r="AA736" i="2" s="1"/>
  <c r="AA733" i="2"/>
  <c r="Z731" i="2"/>
  <c r="Y724" i="2"/>
  <c r="Z722" i="2"/>
  <c r="AA717" i="2"/>
  <c r="Z715" i="2"/>
  <c r="X712" i="2"/>
  <c r="Z712" i="2"/>
  <c r="Z710" i="2"/>
  <c r="X710" i="2"/>
  <c r="X708" i="2"/>
  <c r="Z708" i="2"/>
  <c r="Z706" i="2"/>
  <c r="X706" i="2"/>
  <c r="X704" i="2"/>
  <c r="Z704" i="2"/>
  <c r="Z702" i="2"/>
  <c r="X702" i="2"/>
  <c r="X700" i="2"/>
  <c r="Z700" i="2"/>
  <c r="Z698" i="2"/>
  <c r="X698" i="2"/>
  <c r="X696" i="2"/>
  <c r="Z696" i="2"/>
  <c r="Z694" i="2"/>
  <c r="X694" i="2"/>
  <c r="X692" i="2"/>
  <c r="Z692" i="2"/>
  <c r="Z690" i="2"/>
  <c r="X690" i="2"/>
  <c r="X688" i="2"/>
  <c r="Z688" i="2"/>
  <c r="Z686" i="2"/>
  <c r="X686" i="2"/>
  <c r="X684" i="2"/>
  <c r="Z684" i="2"/>
  <c r="Z682" i="2"/>
  <c r="X682" i="2"/>
  <c r="X680" i="2"/>
  <c r="Z680" i="2"/>
  <c r="Z678" i="2"/>
  <c r="X678" i="2"/>
  <c r="X676" i="2"/>
  <c r="Z676" i="2"/>
  <c r="Z674" i="2"/>
  <c r="X674" i="2"/>
  <c r="X672" i="2"/>
  <c r="Z672" i="2"/>
  <c r="Z670" i="2"/>
  <c r="X670" i="2"/>
  <c r="X668" i="2"/>
  <c r="Z668" i="2"/>
  <c r="Z666" i="2"/>
  <c r="X666" i="2"/>
  <c r="X664" i="2"/>
  <c r="Z664" i="2"/>
  <c r="Z662" i="2"/>
  <c r="X662" i="2"/>
  <c r="X660" i="2"/>
  <c r="Z660" i="2"/>
  <c r="Z658" i="2"/>
  <c r="X658" i="2"/>
  <c r="X656" i="2"/>
  <c r="Z656" i="2"/>
  <c r="Z654" i="2"/>
  <c r="X654" i="2"/>
  <c r="X652" i="2"/>
  <c r="Z652" i="2"/>
  <c r="Z650" i="2"/>
  <c r="X650" i="2"/>
  <c r="X648" i="2"/>
  <c r="Z648" i="2"/>
  <c r="Z646" i="2"/>
  <c r="X646" i="2"/>
  <c r="X644" i="2"/>
  <c r="Z644" i="2"/>
  <c r="Z642" i="2"/>
  <c r="X642" i="2"/>
  <c r="X640" i="2"/>
  <c r="Z640" i="2"/>
  <c r="Z638" i="2"/>
  <c r="X638" i="2"/>
  <c r="X636" i="2"/>
  <c r="Z636" i="2"/>
  <c r="Z634" i="2"/>
  <c r="X634" i="2"/>
  <c r="X632" i="2"/>
  <c r="Z632" i="2"/>
  <c r="Z630" i="2"/>
  <c r="X630" i="2"/>
  <c r="X628" i="2"/>
  <c r="Z628" i="2"/>
  <c r="Z626" i="2"/>
  <c r="X626" i="2"/>
  <c r="X624" i="2"/>
  <c r="Z624" i="2"/>
  <c r="Z622" i="2"/>
  <c r="X622" i="2"/>
  <c r="X620" i="2"/>
  <c r="Z620" i="2"/>
  <c r="Z618" i="2"/>
  <c r="X618" i="2"/>
  <c r="X616" i="2"/>
  <c r="Z616" i="2"/>
  <c r="Z614" i="2"/>
  <c r="X614" i="2"/>
  <c r="X612" i="2"/>
  <c r="Z612" i="2"/>
  <c r="Z610" i="2"/>
  <c r="X610" i="2"/>
  <c r="X608" i="2"/>
  <c r="Z608" i="2"/>
  <c r="Z606" i="2"/>
  <c r="X606" i="2"/>
  <c r="X604" i="2"/>
  <c r="Z604" i="2"/>
  <c r="Z602" i="2"/>
  <c r="X602" i="2"/>
  <c r="X600" i="2"/>
  <c r="Z600" i="2"/>
  <c r="Z598" i="2"/>
  <c r="X598" i="2"/>
  <c r="X596" i="2"/>
  <c r="Z596" i="2"/>
  <c r="Z594" i="2"/>
  <c r="X594" i="2"/>
  <c r="X592" i="2"/>
  <c r="Z592" i="2"/>
  <c r="Z590" i="2"/>
  <c r="X590" i="2"/>
  <c r="X588" i="2"/>
  <c r="Z588" i="2"/>
  <c r="Z586" i="2"/>
  <c r="AA586" i="2" s="1"/>
  <c r="X586" i="2"/>
  <c r="X584" i="2"/>
  <c r="Z584" i="2"/>
  <c r="Z582" i="2"/>
  <c r="AA582" i="2" s="1"/>
  <c r="X582" i="2"/>
  <c r="X580" i="2"/>
  <c r="Z580" i="2"/>
  <c r="Z578" i="2"/>
  <c r="AA578" i="2" s="1"/>
  <c r="X578" i="2"/>
  <c r="X576" i="2"/>
  <c r="Z576" i="2"/>
  <c r="Y573" i="2"/>
  <c r="AA573" i="2" s="1"/>
  <c r="X573" i="2"/>
  <c r="G571" i="2"/>
  <c r="H571" i="2"/>
  <c r="X564" i="2"/>
  <c r="Y564" i="2"/>
  <c r="Z558" i="2"/>
  <c r="X558" i="2"/>
  <c r="G503" i="2"/>
  <c r="H503" i="2"/>
  <c r="X493" i="2"/>
  <c r="Y493" i="2"/>
  <c r="Z493" i="2"/>
  <c r="G463" i="2"/>
  <c r="H463" i="2"/>
  <c r="X445" i="2"/>
  <c r="Y445" i="2"/>
  <c r="Z445" i="2"/>
  <c r="H417" i="2"/>
  <c r="G417" i="2"/>
  <c r="X363" i="2"/>
  <c r="Y363" i="2"/>
  <c r="Z363" i="2"/>
  <c r="X731" i="2"/>
  <c r="AA729" i="2"/>
  <c r="X724" i="2"/>
  <c r="Y722" i="2"/>
  <c r="G722" i="2"/>
  <c r="H721" i="2"/>
  <c r="X715" i="2"/>
  <c r="AA713" i="2"/>
  <c r="AA711" i="2"/>
  <c r="AA709" i="2"/>
  <c r="AA707" i="2"/>
  <c r="AA705" i="2"/>
  <c r="AA703" i="2"/>
  <c r="AA701" i="2"/>
  <c r="AA699" i="2"/>
  <c r="AA697" i="2"/>
  <c r="AA695" i="2"/>
  <c r="AA693" i="2"/>
  <c r="AA691" i="2"/>
  <c r="AA689" i="2"/>
  <c r="AA687" i="2"/>
  <c r="AA685" i="2"/>
  <c r="AA683" i="2"/>
  <c r="AA681" i="2"/>
  <c r="AA679" i="2"/>
  <c r="AA677" i="2"/>
  <c r="AA675" i="2"/>
  <c r="AA673" i="2"/>
  <c r="AA671" i="2"/>
  <c r="AA669" i="2"/>
  <c r="AA667" i="2"/>
  <c r="AA665" i="2"/>
  <c r="AA663" i="2"/>
  <c r="AA661" i="2"/>
  <c r="AA659" i="2"/>
  <c r="AA657" i="2"/>
  <c r="AA655" i="2"/>
  <c r="AA653" i="2"/>
  <c r="AA651" i="2"/>
  <c r="AA649" i="2"/>
  <c r="AA647" i="2"/>
  <c r="AA645" i="2"/>
  <c r="AA643" i="2"/>
  <c r="AA641" i="2"/>
  <c r="AA639" i="2"/>
  <c r="AA637" i="2"/>
  <c r="AA635" i="2"/>
  <c r="AA633" i="2"/>
  <c r="AA631" i="2"/>
  <c r="AA629" i="2"/>
  <c r="AA627" i="2"/>
  <c r="AA625" i="2"/>
  <c r="AA623" i="2"/>
  <c r="AA621" i="2"/>
  <c r="AA619" i="2"/>
  <c r="AA617" i="2"/>
  <c r="AA615" i="2"/>
  <c r="AA613" i="2"/>
  <c r="AA611" i="2"/>
  <c r="AA609" i="2"/>
  <c r="AA607" i="2"/>
  <c r="AA605" i="2"/>
  <c r="AA603" i="2"/>
  <c r="AA601" i="2"/>
  <c r="AA599" i="2"/>
  <c r="AA597" i="2"/>
  <c r="AA595" i="2"/>
  <c r="AA593" i="2"/>
  <c r="AA591" i="2"/>
  <c r="AA589" i="2"/>
  <c r="AA587" i="2"/>
  <c r="AA585" i="2"/>
  <c r="AA583" i="2"/>
  <c r="AA581" i="2"/>
  <c r="AA579" i="2"/>
  <c r="AA577" i="2"/>
  <c r="AA575" i="2"/>
  <c r="H572" i="2"/>
  <c r="G572" i="2"/>
  <c r="AA567" i="2"/>
  <c r="Y565" i="2"/>
  <c r="X565" i="2"/>
  <c r="G563" i="2"/>
  <c r="H563" i="2"/>
  <c r="X556" i="2"/>
  <c r="Y556" i="2"/>
  <c r="X517" i="2"/>
  <c r="Y517" i="2"/>
  <c r="Z517" i="2"/>
  <c r="AA500" i="2"/>
  <c r="G495" i="2"/>
  <c r="H495" i="2"/>
  <c r="X485" i="2"/>
  <c r="Y485" i="2"/>
  <c r="Z485" i="2"/>
  <c r="G447" i="2"/>
  <c r="H447" i="2"/>
  <c r="X429" i="2"/>
  <c r="Y429" i="2"/>
  <c r="Z429" i="2"/>
  <c r="X299" i="2"/>
  <c r="Y299" i="2"/>
  <c r="Z299" i="2"/>
  <c r="AA725" i="2"/>
  <c r="Z574" i="2"/>
  <c r="X574" i="2"/>
  <c r="H564" i="2"/>
  <c r="G564" i="2"/>
  <c r="Y557" i="2"/>
  <c r="X557" i="2"/>
  <c r="G555" i="2"/>
  <c r="H555" i="2"/>
  <c r="Y554" i="2"/>
  <c r="Z554" i="2"/>
  <c r="X554" i="2"/>
  <c r="G551" i="2"/>
  <c r="H551" i="2"/>
  <c r="Y550" i="2"/>
  <c r="Z550" i="2"/>
  <c r="X550" i="2"/>
  <c r="G547" i="2"/>
  <c r="H547" i="2"/>
  <c r="Y546" i="2"/>
  <c r="Z546" i="2"/>
  <c r="X546" i="2"/>
  <c r="G543" i="2"/>
  <c r="H543" i="2"/>
  <c r="Y542" i="2"/>
  <c r="Z542" i="2"/>
  <c r="X542" i="2"/>
  <c r="G539" i="2"/>
  <c r="H539" i="2"/>
  <c r="Y538" i="2"/>
  <c r="Z538" i="2"/>
  <c r="X538" i="2"/>
  <c r="G535" i="2"/>
  <c r="H535" i="2"/>
  <c r="Y534" i="2"/>
  <c r="Z534" i="2"/>
  <c r="X534" i="2"/>
  <c r="G531" i="2"/>
  <c r="H531" i="2"/>
  <c r="Y530" i="2"/>
  <c r="Z530" i="2"/>
  <c r="X530" i="2"/>
  <c r="G527" i="2"/>
  <c r="H527" i="2"/>
  <c r="Y526" i="2"/>
  <c r="Z526" i="2"/>
  <c r="X526" i="2"/>
  <c r="G523" i="2"/>
  <c r="H523" i="2"/>
  <c r="Y522" i="2"/>
  <c r="Z522" i="2"/>
  <c r="X522" i="2"/>
  <c r="G519" i="2"/>
  <c r="H519" i="2"/>
  <c r="X509" i="2"/>
  <c r="Y509" i="2"/>
  <c r="Z509" i="2"/>
  <c r="AA492" i="2"/>
  <c r="G487" i="2"/>
  <c r="H487" i="2"/>
  <c r="X477" i="2"/>
  <c r="Y477" i="2"/>
  <c r="Z477" i="2"/>
  <c r="G431" i="2"/>
  <c r="H431" i="2"/>
  <c r="G317" i="2"/>
  <c r="H317" i="2"/>
  <c r="AA571" i="2"/>
  <c r="Z569" i="2"/>
  <c r="AA569" i="2" s="1"/>
  <c r="Y562" i="2"/>
  <c r="AA562" i="2" s="1"/>
  <c r="Z560" i="2"/>
  <c r="AA560" i="2" s="1"/>
  <c r="AA555" i="2"/>
  <c r="X553" i="2"/>
  <c r="Y553" i="2"/>
  <c r="AA551" i="2"/>
  <c r="X549" i="2"/>
  <c r="Y549" i="2"/>
  <c r="AA547" i="2"/>
  <c r="X545" i="2"/>
  <c r="Y545" i="2"/>
  <c r="AA543" i="2"/>
  <c r="X541" i="2"/>
  <c r="Y541" i="2"/>
  <c r="AA539" i="2"/>
  <c r="X537" i="2"/>
  <c r="Y537" i="2"/>
  <c r="AA535" i="2"/>
  <c r="X533" i="2"/>
  <c r="Y533" i="2"/>
  <c r="AA531" i="2"/>
  <c r="X529" i="2"/>
  <c r="Y529" i="2"/>
  <c r="AA527" i="2"/>
  <c r="X525" i="2"/>
  <c r="Y525" i="2"/>
  <c r="AA523" i="2"/>
  <c r="X521" i="2"/>
  <c r="Y521" i="2"/>
  <c r="AA519" i="2"/>
  <c r="AA512" i="2"/>
  <c r="G507" i="2"/>
  <c r="H507" i="2"/>
  <c r="X505" i="2"/>
  <c r="Y505" i="2"/>
  <c r="Z505" i="2"/>
  <c r="AA503" i="2"/>
  <c r="AA496" i="2"/>
  <c r="G491" i="2"/>
  <c r="H491" i="2"/>
  <c r="X489" i="2"/>
  <c r="Y489" i="2"/>
  <c r="Z489" i="2"/>
  <c r="AA487" i="2"/>
  <c r="AA480" i="2"/>
  <c r="G475" i="2"/>
  <c r="H475" i="2"/>
  <c r="X473" i="2"/>
  <c r="Y473" i="2"/>
  <c r="Z473" i="2"/>
  <c r="AA471" i="2"/>
  <c r="AA464" i="2"/>
  <c r="G459" i="2"/>
  <c r="H459" i="2"/>
  <c r="X457" i="2"/>
  <c r="Y457" i="2"/>
  <c r="Z457" i="2"/>
  <c r="AA455" i="2"/>
  <c r="AA448" i="2"/>
  <c r="G443" i="2"/>
  <c r="H443" i="2"/>
  <c r="X441" i="2"/>
  <c r="Y441" i="2"/>
  <c r="Z441" i="2"/>
  <c r="AA439" i="2"/>
  <c r="AA432" i="2"/>
  <c r="G427" i="2"/>
  <c r="H427" i="2"/>
  <c r="X425" i="2"/>
  <c r="Y425" i="2"/>
  <c r="Z425" i="2"/>
  <c r="AA423" i="2"/>
  <c r="X409" i="2"/>
  <c r="Y409" i="2"/>
  <c r="Z409" i="2"/>
  <c r="Y402" i="2"/>
  <c r="X402" i="2"/>
  <c r="Z402" i="2"/>
  <c r="Z395" i="2"/>
  <c r="X395" i="2"/>
  <c r="Y395" i="2"/>
  <c r="G365" i="2"/>
  <c r="H365" i="2"/>
  <c r="X347" i="2"/>
  <c r="Y347" i="2"/>
  <c r="Z347" i="2"/>
  <c r="G301" i="2"/>
  <c r="H301" i="2"/>
  <c r="G471" i="2"/>
  <c r="H471" i="2"/>
  <c r="X469" i="2"/>
  <c r="Y469" i="2"/>
  <c r="Z469" i="2"/>
  <c r="AA460" i="2"/>
  <c r="G455" i="2"/>
  <c r="H455" i="2"/>
  <c r="X453" i="2"/>
  <c r="Y453" i="2"/>
  <c r="Z453" i="2"/>
  <c r="AA444" i="2"/>
  <c r="G439" i="2"/>
  <c r="H439" i="2"/>
  <c r="X437" i="2"/>
  <c r="Y437" i="2"/>
  <c r="Z437" i="2"/>
  <c r="AA428" i="2"/>
  <c r="G423" i="2"/>
  <c r="H423" i="2"/>
  <c r="X421" i="2"/>
  <c r="Y421" i="2"/>
  <c r="Z421" i="2"/>
  <c r="Y418" i="2"/>
  <c r="X418" i="2"/>
  <c r="Z418" i="2"/>
  <c r="Z411" i="2"/>
  <c r="X411" i="2"/>
  <c r="Y411" i="2"/>
  <c r="G403" i="2"/>
  <c r="H403" i="2"/>
  <c r="G400" i="2"/>
  <c r="H400" i="2"/>
  <c r="G349" i="2"/>
  <c r="H349" i="2"/>
  <c r="X331" i="2"/>
  <c r="Y331" i="2"/>
  <c r="Z331" i="2"/>
  <c r="Y277" i="2"/>
  <c r="X277" i="2"/>
  <c r="Z277" i="2"/>
  <c r="G275" i="2"/>
  <c r="H275" i="2"/>
  <c r="Z254" i="2"/>
  <c r="X254" i="2"/>
  <c r="Y254" i="2"/>
  <c r="X252" i="2"/>
  <c r="Y252" i="2"/>
  <c r="Z252" i="2"/>
  <c r="X246" i="2"/>
  <c r="Y246" i="2"/>
  <c r="Z246" i="2"/>
  <c r="AA563" i="2"/>
  <c r="AA552" i="2"/>
  <c r="G552" i="2"/>
  <c r="H552" i="2"/>
  <c r="AA548" i="2"/>
  <c r="G548" i="2"/>
  <c r="H548" i="2"/>
  <c r="AA544" i="2"/>
  <c r="G544" i="2"/>
  <c r="H544" i="2"/>
  <c r="AA540" i="2"/>
  <c r="G540" i="2"/>
  <c r="H540" i="2"/>
  <c r="AA536" i="2"/>
  <c r="G536" i="2"/>
  <c r="H536" i="2"/>
  <c r="AA532" i="2"/>
  <c r="G532" i="2"/>
  <c r="H532" i="2"/>
  <c r="AA528" i="2"/>
  <c r="G528" i="2"/>
  <c r="H528" i="2"/>
  <c r="AA524" i="2"/>
  <c r="G524" i="2"/>
  <c r="H524" i="2"/>
  <c r="G515" i="2"/>
  <c r="H515" i="2"/>
  <c r="X513" i="2"/>
  <c r="Y513" i="2"/>
  <c r="Z513" i="2"/>
  <c r="AA511" i="2"/>
  <c r="G499" i="2"/>
  <c r="H499" i="2"/>
  <c r="X497" i="2"/>
  <c r="Y497" i="2"/>
  <c r="Z497" i="2"/>
  <c r="AA495" i="2"/>
  <c r="G483" i="2"/>
  <c r="H483" i="2"/>
  <c r="X481" i="2"/>
  <c r="Y481" i="2"/>
  <c r="Z481" i="2"/>
  <c r="AA479" i="2"/>
  <c r="G467" i="2"/>
  <c r="H467" i="2"/>
  <c r="X465" i="2"/>
  <c r="Y465" i="2"/>
  <c r="Z465" i="2"/>
  <c r="AA463" i="2"/>
  <c r="G451" i="2"/>
  <c r="H451" i="2"/>
  <c r="X449" i="2"/>
  <c r="Y449" i="2"/>
  <c r="Z449" i="2"/>
  <c r="AA447" i="2"/>
  <c r="G435" i="2"/>
  <c r="H435" i="2"/>
  <c r="X433" i="2"/>
  <c r="Y433" i="2"/>
  <c r="Z433" i="2"/>
  <c r="AA431" i="2"/>
  <c r="G419" i="2"/>
  <c r="H419" i="2"/>
  <c r="G416" i="2"/>
  <c r="H416" i="2"/>
  <c r="H401" i="2"/>
  <c r="G401" i="2"/>
  <c r="G333" i="2"/>
  <c r="H333" i="2"/>
  <c r="X315" i="2"/>
  <c r="Y315" i="2"/>
  <c r="Z315" i="2"/>
  <c r="H260" i="2"/>
  <c r="G260" i="2"/>
  <c r="Z393" i="2"/>
  <c r="X393" i="2"/>
  <c r="X391" i="2"/>
  <c r="Z391" i="2"/>
  <c r="Z389" i="2"/>
  <c r="X389" i="2"/>
  <c r="X387" i="2"/>
  <c r="Z387" i="2"/>
  <c r="Z385" i="2"/>
  <c r="X385" i="2"/>
  <c r="X383" i="2"/>
  <c r="Z383" i="2"/>
  <c r="Z381" i="2"/>
  <c r="X381" i="2"/>
  <c r="X379" i="2"/>
  <c r="Z379" i="2"/>
  <c r="Z377" i="2"/>
  <c r="X377" i="2"/>
  <c r="X375" i="2"/>
  <c r="Z375" i="2"/>
  <c r="G361" i="2"/>
  <c r="H361" i="2"/>
  <c r="X359" i="2"/>
  <c r="Y359" i="2"/>
  <c r="Z359" i="2"/>
  <c r="G345" i="2"/>
  <c r="H345" i="2"/>
  <c r="X343" i="2"/>
  <c r="Y343" i="2"/>
  <c r="Z343" i="2"/>
  <c r="G329" i="2"/>
  <c r="H329" i="2"/>
  <c r="X327" i="2"/>
  <c r="Y327" i="2"/>
  <c r="Z327" i="2"/>
  <c r="G313" i="2"/>
  <c r="H313" i="2"/>
  <c r="X311" i="2"/>
  <c r="Y311" i="2"/>
  <c r="Z311" i="2"/>
  <c r="G297" i="2"/>
  <c r="H297" i="2"/>
  <c r="X295" i="2"/>
  <c r="Y295" i="2"/>
  <c r="Z295" i="2"/>
  <c r="G291" i="2"/>
  <c r="H291" i="2"/>
  <c r="H276" i="2"/>
  <c r="G276" i="2"/>
  <c r="Z270" i="2"/>
  <c r="X270" i="2"/>
  <c r="Y270" i="2"/>
  <c r="X268" i="2"/>
  <c r="Y268" i="2"/>
  <c r="Z268" i="2"/>
  <c r="G262" i="2"/>
  <c r="H262" i="2"/>
  <c r="G248" i="2"/>
  <c r="H248" i="2"/>
  <c r="X230" i="2"/>
  <c r="Y230" i="2"/>
  <c r="Z230" i="2"/>
  <c r="Z202" i="2"/>
  <c r="X202" i="2"/>
  <c r="Y202" i="2"/>
  <c r="X200" i="2"/>
  <c r="Y200" i="2"/>
  <c r="Z200" i="2"/>
  <c r="Y198" i="2"/>
  <c r="Z198" i="2"/>
  <c r="X198" i="2"/>
  <c r="Y182" i="2"/>
  <c r="Z182" i="2"/>
  <c r="X182" i="2"/>
  <c r="H520" i="2"/>
  <c r="Z518" i="2"/>
  <c r="AA518" i="2" s="1"/>
  <c r="H516" i="2"/>
  <c r="Z514" i="2"/>
  <c r="AA514" i="2" s="1"/>
  <c r="H512" i="2"/>
  <c r="Z510" i="2"/>
  <c r="AA510" i="2" s="1"/>
  <c r="H508" i="2"/>
  <c r="Z506" i="2"/>
  <c r="AA506" i="2" s="1"/>
  <c r="H504" i="2"/>
  <c r="Z502" i="2"/>
  <c r="AA502" i="2" s="1"/>
  <c r="H500" i="2"/>
  <c r="Z498" i="2"/>
  <c r="AA498" i="2" s="1"/>
  <c r="H496" i="2"/>
  <c r="Z494" i="2"/>
  <c r="AA494" i="2" s="1"/>
  <c r="H492" i="2"/>
  <c r="Z490" i="2"/>
  <c r="AA490" i="2" s="1"/>
  <c r="H488" i="2"/>
  <c r="Z486" i="2"/>
  <c r="AA486" i="2" s="1"/>
  <c r="H484" i="2"/>
  <c r="Z482" i="2"/>
  <c r="AA482" i="2" s="1"/>
  <c r="H480" i="2"/>
  <c r="Z478" i="2"/>
  <c r="AA478" i="2" s="1"/>
  <c r="H476" i="2"/>
  <c r="Z474" i="2"/>
  <c r="AA474" i="2" s="1"/>
  <c r="H472" i="2"/>
  <c r="Z470" i="2"/>
  <c r="AA470" i="2" s="1"/>
  <c r="H468" i="2"/>
  <c r="Z466" i="2"/>
  <c r="AA466" i="2" s="1"/>
  <c r="H464" i="2"/>
  <c r="Z462" i="2"/>
  <c r="AA462" i="2" s="1"/>
  <c r="H460" i="2"/>
  <c r="Z458" i="2"/>
  <c r="AA458" i="2" s="1"/>
  <c r="H456" i="2"/>
  <c r="Z454" i="2"/>
  <c r="AA454" i="2" s="1"/>
  <c r="H452" i="2"/>
  <c r="Z450" i="2"/>
  <c r="AA450" i="2" s="1"/>
  <c r="H448" i="2"/>
  <c r="Z446" i="2"/>
  <c r="AA446" i="2" s="1"/>
  <c r="H444" i="2"/>
  <c r="Z442" i="2"/>
  <c r="AA442" i="2" s="1"/>
  <c r="H440" i="2"/>
  <c r="Z438" i="2"/>
  <c r="AA438" i="2" s="1"/>
  <c r="H436" i="2"/>
  <c r="Z434" i="2"/>
  <c r="AA434" i="2" s="1"/>
  <c r="H432" i="2"/>
  <c r="Z430" i="2"/>
  <c r="AA430" i="2" s="1"/>
  <c r="H428" i="2"/>
  <c r="Z426" i="2"/>
  <c r="AA426" i="2" s="1"/>
  <c r="H424" i="2"/>
  <c r="Z422" i="2"/>
  <c r="AA422" i="2" s="1"/>
  <c r="H420" i="2"/>
  <c r="X415" i="2"/>
  <c r="AA415" i="2" s="1"/>
  <c r="H415" i="2"/>
  <c r="Y413" i="2"/>
  <c r="AA413" i="2" s="1"/>
  <c r="G413" i="2"/>
  <c r="H412" i="2"/>
  <c r="X406" i="2"/>
  <c r="AA406" i="2" s="1"/>
  <c r="AA404" i="2"/>
  <c r="X399" i="2"/>
  <c r="AA399" i="2" s="1"/>
  <c r="H399" i="2"/>
  <c r="Y397" i="2"/>
  <c r="AA397" i="2" s="1"/>
  <c r="G397" i="2"/>
  <c r="H396" i="2"/>
  <c r="AA394" i="2"/>
  <c r="AA392" i="2"/>
  <c r="AA390" i="2"/>
  <c r="AA388" i="2"/>
  <c r="AA386" i="2"/>
  <c r="AA384" i="2"/>
  <c r="AA382" i="2"/>
  <c r="AA380" i="2"/>
  <c r="AA378" i="2"/>
  <c r="AA376" i="2"/>
  <c r="AA374" i="2"/>
  <c r="G373" i="2"/>
  <c r="H373" i="2"/>
  <c r="X371" i="2"/>
  <c r="Y371" i="2"/>
  <c r="Z371" i="2"/>
  <c r="AA364" i="2"/>
  <c r="AA358" i="2"/>
  <c r="G357" i="2"/>
  <c r="H357" i="2"/>
  <c r="X355" i="2"/>
  <c r="Y355" i="2"/>
  <c r="Z355" i="2"/>
  <c r="AA348" i="2"/>
  <c r="AA342" i="2"/>
  <c r="G341" i="2"/>
  <c r="H341" i="2"/>
  <c r="X339" i="2"/>
  <c r="Y339" i="2"/>
  <c r="Z339" i="2"/>
  <c r="AA332" i="2"/>
  <c r="AA326" i="2"/>
  <c r="G325" i="2"/>
  <c r="H325" i="2"/>
  <c r="X323" i="2"/>
  <c r="Y323" i="2"/>
  <c r="Z323" i="2"/>
  <c r="AA316" i="2"/>
  <c r="AA310" i="2"/>
  <c r="G309" i="2"/>
  <c r="H309" i="2"/>
  <c r="X307" i="2"/>
  <c r="Y307" i="2"/>
  <c r="Z307" i="2"/>
  <c r="AA300" i="2"/>
  <c r="AA294" i="2"/>
  <c r="G293" i="2"/>
  <c r="H293" i="2"/>
  <c r="Z286" i="2"/>
  <c r="X286" i="2"/>
  <c r="Y286" i="2"/>
  <c r="X284" i="2"/>
  <c r="Y284" i="2"/>
  <c r="Z284" i="2"/>
  <c r="G278" i="2"/>
  <c r="H278" i="2"/>
  <c r="G232" i="2"/>
  <c r="H232" i="2"/>
  <c r="X214" i="2"/>
  <c r="Y214" i="2"/>
  <c r="Z214" i="2"/>
  <c r="H208" i="2"/>
  <c r="G208" i="2"/>
  <c r="AA416" i="2"/>
  <c r="Z414" i="2"/>
  <c r="AA414" i="2" s="1"/>
  <c r="Y407" i="2"/>
  <c r="AA407" i="2" s="1"/>
  <c r="Z405" i="2"/>
  <c r="AA405" i="2" s="1"/>
  <c r="AA400" i="2"/>
  <c r="Z398" i="2"/>
  <c r="AA398" i="2" s="1"/>
  <c r="AA370" i="2"/>
  <c r="G369" i="2"/>
  <c r="H369" i="2"/>
  <c r="X367" i="2"/>
  <c r="Y367" i="2"/>
  <c r="Z367" i="2"/>
  <c r="AA360" i="2"/>
  <c r="AA354" i="2"/>
  <c r="G353" i="2"/>
  <c r="H353" i="2"/>
  <c r="X351" i="2"/>
  <c r="Y351" i="2"/>
  <c r="Z351" i="2"/>
  <c r="AA344" i="2"/>
  <c r="AA338" i="2"/>
  <c r="G337" i="2"/>
  <c r="H337" i="2"/>
  <c r="X335" i="2"/>
  <c r="Y335" i="2"/>
  <c r="Z335" i="2"/>
  <c r="AA328" i="2"/>
  <c r="AA322" i="2"/>
  <c r="G321" i="2"/>
  <c r="H321" i="2"/>
  <c r="X319" i="2"/>
  <c r="Y319" i="2"/>
  <c r="Z319" i="2"/>
  <c r="AA312" i="2"/>
  <c r="AA306" i="2"/>
  <c r="G305" i="2"/>
  <c r="H305" i="2"/>
  <c r="X303" i="2"/>
  <c r="Y303" i="2"/>
  <c r="Z303" i="2"/>
  <c r="AA296" i="2"/>
  <c r="Y261" i="2"/>
  <c r="X261" i="2"/>
  <c r="Z261" i="2"/>
  <c r="G259" i="2"/>
  <c r="H259" i="2"/>
  <c r="G216" i="2"/>
  <c r="H216" i="2"/>
  <c r="X373" i="2"/>
  <c r="AA373" i="2" s="1"/>
  <c r="X369" i="2"/>
  <c r="AA369" i="2" s="1"/>
  <c r="X365" i="2"/>
  <c r="AA365" i="2" s="1"/>
  <c r="X361" i="2"/>
  <c r="AA361" i="2" s="1"/>
  <c r="X357" i="2"/>
  <c r="AA357" i="2" s="1"/>
  <c r="X353" i="2"/>
  <c r="AA353" i="2" s="1"/>
  <c r="X349" i="2"/>
  <c r="AA349" i="2" s="1"/>
  <c r="X345" i="2"/>
  <c r="AA345" i="2" s="1"/>
  <c r="X341" i="2"/>
  <c r="AA341" i="2" s="1"/>
  <c r="X337" i="2"/>
  <c r="AA337" i="2" s="1"/>
  <c r="X333" i="2"/>
  <c r="AA333" i="2" s="1"/>
  <c r="X329" i="2"/>
  <c r="AA329" i="2" s="1"/>
  <c r="X325" i="2"/>
  <c r="AA325" i="2" s="1"/>
  <c r="X321" i="2"/>
  <c r="AA321" i="2" s="1"/>
  <c r="X317" i="2"/>
  <c r="AA317" i="2" s="1"/>
  <c r="X313" i="2"/>
  <c r="AA313" i="2" s="1"/>
  <c r="X309" i="2"/>
  <c r="AA309" i="2" s="1"/>
  <c r="X305" i="2"/>
  <c r="AA305" i="2" s="1"/>
  <c r="X301" i="2"/>
  <c r="AA301" i="2" s="1"/>
  <c r="X297" i="2"/>
  <c r="AA297" i="2" s="1"/>
  <c r="X293" i="2"/>
  <c r="AA293" i="2" s="1"/>
  <c r="Y290" i="2"/>
  <c r="AA290" i="2" s="1"/>
  <c r="Z288" i="2"/>
  <c r="AA288" i="2" s="1"/>
  <c r="X285" i="2"/>
  <c r="AA285" i="2" s="1"/>
  <c r="AA283" i="2"/>
  <c r="Z281" i="2"/>
  <c r="AA281" i="2" s="1"/>
  <c r="X278" i="2"/>
  <c r="AA278" i="2" s="1"/>
  <c r="Y276" i="2"/>
  <c r="AA276" i="2" s="1"/>
  <c r="Y274" i="2"/>
  <c r="AA274" i="2" s="1"/>
  <c r="Z272" i="2"/>
  <c r="AA272" i="2" s="1"/>
  <c r="X269" i="2"/>
  <c r="AA269" i="2" s="1"/>
  <c r="AA267" i="2"/>
  <c r="Z265" i="2"/>
  <c r="AA265" i="2" s="1"/>
  <c r="X262" i="2"/>
  <c r="AA262" i="2" s="1"/>
  <c r="Y260" i="2"/>
  <c r="AA260" i="2" s="1"/>
  <c r="Y258" i="2"/>
  <c r="AA258" i="2" s="1"/>
  <c r="Z256" i="2"/>
  <c r="AA256" i="2" s="1"/>
  <c r="X253" i="2"/>
  <c r="AA253" i="2" s="1"/>
  <c r="AA251" i="2"/>
  <c r="AA245" i="2"/>
  <c r="G244" i="2"/>
  <c r="H244" i="2"/>
  <c r="X242" i="2"/>
  <c r="Y242" i="2"/>
  <c r="Z242" i="2"/>
  <c r="AA235" i="2"/>
  <c r="AA229" i="2"/>
  <c r="G228" i="2"/>
  <c r="H228" i="2"/>
  <c r="X226" i="2"/>
  <c r="Y226" i="2"/>
  <c r="Z226" i="2"/>
  <c r="AA219" i="2"/>
  <c r="AA213" i="2"/>
  <c r="G210" i="2"/>
  <c r="H210" i="2"/>
  <c r="Y186" i="2"/>
  <c r="Z186" i="2"/>
  <c r="X186" i="2"/>
  <c r="X165" i="2"/>
  <c r="Y165" i="2"/>
  <c r="Z165" i="2"/>
  <c r="Z137" i="2"/>
  <c r="X137" i="2"/>
  <c r="Y137" i="2"/>
  <c r="Z84" i="2"/>
  <c r="X84" i="2"/>
  <c r="Y84" i="2"/>
  <c r="X82" i="2"/>
  <c r="Y82" i="2"/>
  <c r="Z82" i="2"/>
  <c r="G76" i="2"/>
  <c r="H76" i="2"/>
  <c r="AA279" i="2"/>
  <c r="AA263" i="2"/>
  <c r="AA247" i="2"/>
  <c r="AA241" i="2"/>
  <c r="G240" i="2"/>
  <c r="H240" i="2"/>
  <c r="X238" i="2"/>
  <c r="Y238" i="2"/>
  <c r="Z238" i="2"/>
  <c r="AA231" i="2"/>
  <c r="AA225" i="2"/>
  <c r="G224" i="2"/>
  <c r="H224" i="2"/>
  <c r="X222" i="2"/>
  <c r="Y222" i="2"/>
  <c r="Z222" i="2"/>
  <c r="AA215" i="2"/>
  <c r="Y190" i="2"/>
  <c r="Z190" i="2"/>
  <c r="X190" i="2"/>
  <c r="Y174" i="2"/>
  <c r="Z174" i="2"/>
  <c r="X174" i="2"/>
  <c r="G167" i="2"/>
  <c r="H167" i="2"/>
  <c r="X149" i="2"/>
  <c r="Y149" i="2"/>
  <c r="Z149" i="2"/>
  <c r="AA291" i="2"/>
  <c r="G284" i="2"/>
  <c r="H283" i="2"/>
  <c r="AA275" i="2"/>
  <c r="G268" i="2"/>
  <c r="H267" i="2"/>
  <c r="AA259" i="2"/>
  <c r="G252" i="2"/>
  <c r="H251" i="2"/>
  <c r="X250" i="2"/>
  <c r="Y250" i="2"/>
  <c r="Z250" i="2"/>
  <c r="G236" i="2"/>
  <c r="H236" i="2"/>
  <c r="X234" i="2"/>
  <c r="Y234" i="2"/>
  <c r="Z234" i="2"/>
  <c r="G220" i="2"/>
  <c r="H220" i="2"/>
  <c r="X218" i="2"/>
  <c r="Y218" i="2"/>
  <c r="Z218" i="2"/>
  <c r="Y209" i="2"/>
  <c r="X209" i="2"/>
  <c r="Z209" i="2"/>
  <c r="G207" i="2"/>
  <c r="H207" i="2"/>
  <c r="Y194" i="2"/>
  <c r="Z194" i="2"/>
  <c r="X194" i="2"/>
  <c r="Y178" i="2"/>
  <c r="Z178" i="2"/>
  <c r="X178" i="2"/>
  <c r="G151" i="2"/>
  <c r="H151" i="2"/>
  <c r="Y249" i="2"/>
  <c r="AA249" i="2" s="1"/>
  <c r="X244" i="2"/>
  <c r="AA244" i="2" s="1"/>
  <c r="X240" i="2"/>
  <c r="AA240" i="2" s="1"/>
  <c r="X236" i="2"/>
  <c r="AA236" i="2" s="1"/>
  <c r="X232" i="2"/>
  <c r="AA232" i="2" s="1"/>
  <c r="X228" i="2"/>
  <c r="AA228" i="2" s="1"/>
  <c r="X224" i="2"/>
  <c r="AA224" i="2" s="1"/>
  <c r="X220" i="2"/>
  <c r="AA220" i="2" s="1"/>
  <c r="X216" i="2"/>
  <c r="AA216" i="2" s="1"/>
  <c r="X210" i="2"/>
  <c r="AA210" i="2" s="1"/>
  <c r="Y208" i="2"/>
  <c r="AA208" i="2" s="1"/>
  <c r="Y206" i="2"/>
  <c r="AA206" i="2" s="1"/>
  <c r="Z204" i="2"/>
  <c r="AA204" i="2" s="1"/>
  <c r="X201" i="2"/>
  <c r="AA201" i="2" s="1"/>
  <c r="AA199" i="2"/>
  <c r="X197" i="2"/>
  <c r="Y197" i="2"/>
  <c r="AA195" i="2"/>
  <c r="X193" i="2"/>
  <c r="Y193" i="2"/>
  <c r="AA191" i="2"/>
  <c r="X189" i="2"/>
  <c r="Y189" i="2"/>
  <c r="AA187" i="2"/>
  <c r="X185" i="2"/>
  <c r="Y185" i="2"/>
  <c r="AA183" i="2"/>
  <c r="X181" i="2"/>
  <c r="Y181" i="2"/>
  <c r="AA179" i="2"/>
  <c r="X177" i="2"/>
  <c r="Y177" i="2"/>
  <c r="AA175" i="2"/>
  <c r="X173" i="2"/>
  <c r="Y173" i="2"/>
  <c r="AA171" i="2"/>
  <c r="AA168" i="2"/>
  <c r="G163" i="2"/>
  <c r="H163" i="2"/>
  <c r="X161" i="2"/>
  <c r="Y161" i="2"/>
  <c r="Z161" i="2"/>
  <c r="AA159" i="2"/>
  <c r="AA152" i="2"/>
  <c r="G147" i="2"/>
  <c r="H147" i="2"/>
  <c r="X145" i="2"/>
  <c r="Y145" i="2"/>
  <c r="Z145" i="2"/>
  <c r="AA143" i="2"/>
  <c r="G142" i="2"/>
  <c r="H142" i="2"/>
  <c r="G89" i="2"/>
  <c r="H89" i="2"/>
  <c r="Y59" i="2"/>
  <c r="X59" i="2"/>
  <c r="Z59" i="2"/>
  <c r="AA211" i="2"/>
  <c r="AA164" i="2"/>
  <c r="G159" i="2"/>
  <c r="H159" i="2"/>
  <c r="X157" i="2"/>
  <c r="Y157" i="2"/>
  <c r="Z157" i="2"/>
  <c r="AA148" i="2"/>
  <c r="H143" i="2"/>
  <c r="G143" i="2"/>
  <c r="AA207" i="2"/>
  <c r="G200" i="2"/>
  <c r="H199" i="2"/>
  <c r="AA196" i="2"/>
  <c r="G196" i="2"/>
  <c r="H196" i="2"/>
  <c r="H195" i="2"/>
  <c r="AA192" i="2"/>
  <c r="G192" i="2"/>
  <c r="H192" i="2"/>
  <c r="H191" i="2"/>
  <c r="AA188" i="2"/>
  <c r="G188" i="2"/>
  <c r="H188" i="2"/>
  <c r="H187" i="2"/>
  <c r="AA184" i="2"/>
  <c r="G184" i="2"/>
  <c r="H184" i="2"/>
  <c r="H183" i="2"/>
  <c r="AA180" i="2"/>
  <c r="G180" i="2"/>
  <c r="H180" i="2"/>
  <c r="H179" i="2"/>
  <c r="AA176" i="2"/>
  <c r="G176" i="2"/>
  <c r="H176" i="2"/>
  <c r="H175" i="2"/>
  <c r="AA172" i="2"/>
  <c r="G172" i="2"/>
  <c r="H172" i="2"/>
  <c r="H171" i="2"/>
  <c r="X169" i="2"/>
  <c r="Y169" i="2"/>
  <c r="Z169" i="2"/>
  <c r="AA167" i="2"/>
  <c r="G155" i="2"/>
  <c r="H155" i="2"/>
  <c r="X153" i="2"/>
  <c r="Y153" i="2"/>
  <c r="Z153" i="2"/>
  <c r="AA151" i="2"/>
  <c r="X135" i="2"/>
  <c r="Y135" i="2"/>
  <c r="Z135" i="2"/>
  <c r="G91" i="2"/>
  <c r="H91" i="2"/>
  <c r="H58" i="2"/>
  <c r="G58" i="2"/>
  <c r="H54" i="2"/>
  <c r="G54" i="2"/>
  <c r="Z51" i="2"/>
  <c r="X51" i="2"/>
  <c r="Y51" i="2"/>
  <c r="Y34" i="2"/>
  <c r="Z34" i="2"/>
  <c r="X34" i="2"/>
  <c r="G24" i="2"/>
  <c r="H24" i="2"/>
  <c r="Z170" i="2"/>
  <c r="AA170" i="2" s="1"/>
  <c r="H168" i="2"/>
  <c r="Z166" i="2"/>
  <c r="AA166" i="2" s="1"/>
  <c r="H164" i="2"/>
  <c r="Z162" i="2"/>
  <c r="AA162" i="2" s="1"/>
  <c r="H160" i="2"/>
  <c r="Z158" i="2"/>
  <c r="AA158" i="2" s="1"/>
  <c r="H156" i="2"/>
  <c r="Z154" i="2"/>
  <c r="AA154" i="2" s="1"/>
  <c r="H152" i="2"/>
  <c r="Z150" i="2"/>
  <c r="AA150" i="2" s="1"/>
  <c r="H148" i="2"/>
  <c r="Z146" i="2"/>
  <c r="AA146" i="2" s="1"/>
  <c r="H144" i="2"/>
  <c r="X141" i="2"/>
  <c r="AA141" i="2" s="1"/>
  <c r="H141" i="2"/>
  <c r="Y139" i="2"/>
  <c r="AA139" i="2" s="1"/>
  <c r="G139" i="2"/>
  <c r="H138" i="2"/>
  <c r="G131" i="2"/>
  <c r="G129" i="2"/>
  <c r="G127" i="2"/>
  <c r="G125" i="2"/>
  <c r="G123" i="2"/>
  <c r="G121" i="2"/>
  <c r="G119" i="2"/>
  <c r="G117" i="2"/>
  <c r="G115" i="2"/>
  <c r="G113" i="2"/>
  <c r="Y75" i="2"/>
  <c r="X75" i="2"/>
  <c r="Z75" i="2"/>
  <c r="G73" i="2"/>
  <c r="H73" i="2"/>
  <c r="Z68" i="2"/>
  <c r="X68" i="2"/>
  <c r="Y68" i="2"/>
  <c r="X66" i="2"/>
  <c r="Y66" i="2"/>
  <c r="Z66" i="2"/>
  <c r="G60" i="2"/>
  <c r="H60" i="2"/>
  <c r="AA142" i="2"/>
  <c r="Z140" i="2"/>
  <c r="AA140" i="2" s="1"/>
  <c r="Y133" i="2"/>
  <c r="AA133" i="2" s="1"/>
  <c r="Z131" i="2"/>
  <c r="X131" i="2"/>
  <c r="X129" i="2"/>
  <c r="Z129" i="2"/>
  <c r="Z127" i="2"/>
  <c r="X127" i="2"/>
  <c r="X125" i="2"/>
  <c r="Z125" i="2"/>
  <c r="Z123" i="2"/>
  <c r="X123" i="2"/>
  <c r="X121" i="2"/>
  <c r="Z121" i="2"/>
  <c r="Z119" i="2"/>
  <c r="X119" i="2"/>
  <c r="X117" i="2"/>
  <c r="Z117" i="2"/>
  <c r="Z115" i="2"/>
  <c r="X115" i="2"/>
  <c r="X113" i="2"/>
  <c r="Z113" i="2"/>
  <c r="Z111" i="2"/>
  <c r="X111" i="2"/>
  <c r="X109" i="2"/>
  <c r="Z109" i="2"/>
  <c r="Z107" i="2"/>
  <c r="X107" i="2"/>
  <c r="X105" i="2"/>
  <c r="Z105" i="2"/>
  <c r="Z103" i="2"/>
  <c r="X103" i="2"/>
  <c r="X101" i="2"/>
  <c r="Z101" i="2"/>
  <c r="Z99" i="2"/>
  <c r="X99" i="2"/>
  <c r="X97" i="2"/>
  <c r="Z97" i="2"/>
  <c r="Z95" i="2"/>
  <c r="X95" i="2"/>
  <c r="X93" i="2"/>
  <c r="Z93" i="2"/>
  <c r="Z91" i="2"/>
  <c r="X91" i="2"/>
  <c r="H74" i="2"/>
  <c r="G74" i="2"/>
  <c r="H56" i="2"/>
  <c r="G56" i="2"/>
  <c r="H52" i="2"/>
  <c r="G52" i="2"/>
  <c r="Y88" i="2"/>
  <c r="AA88" i="2" s="1"/>
  <c r="Z86" i="2"/>
  <c r="AA86" i="2" s="1"/>
  <c r="X83" i="2"/>
  <c r="AA83" i="2" s="1"/>
  <c r="AA81" i="2"/>
  <c r="Z79" i="2"/>
  <c r="AA79" i="2" s="1"/>
  <c r="X76" i="2"/>
  <c r="AA76" i="2" s="1"/>
  <c r="Y74" i="2"/>
  <c r="AA74" i="2" s="1"/>
  <c r="Y72" i="2"/>
  <c r="AA72" i="2" s="1"/>
  <c r="Z70" i="2"/>
  <c r="AA70" i="2" s="1"/>
  <c r="X67" i="2"/>
  <c r="AA67" i="2" s="1"/>
  <c r="AA65" i="2"/>
  <c r="Z63" i="2"/>
  <c r="AA63" i="2" s="1"/>
  <c r="X60" i="2"/>
  <c r="AA60" i="2" s="1"/>
  <c r="Y58" i="2"/>
  <c r="AA58" i="2" s="1"/>
  <c r="X49" i="2"/>
  <c r="Y49" i="2"/>
  <c r="Y38" i="2"/>
  <c r="Z38" i="2"/>
  <c r="X38" i="2"/>
  <c r="G8" i="2"/>
  <c r="H8" i="2"/>
  <c r="AA77" i="2"/>
  <c r="AA61" i="2"/>
  <c r="X56" i="2"/>
  <c r="Z56" i="2"/>
  <c r="Z54" i="2"/>
  <c r="AA54" i="2" s="1"/>
  <c r="X54" i="2"/>
  <c r="X52" i="2"/>
  <c r="Z52" i="2"/>
  <c r="Y50" i="2"/>
  <c r="AA50" i="2" s="1"/>
  <c r="X50" i="2"/>
  <c r="G48" i="2"/>
  <c r="H48" i="2"/>
  <c r="Y42" i="2"/>
  <c r="Z42" i="2"/>
  <c r="X42" i="2"/>
  <c r="AA89" i="2"/>
  <c r="G82" i="2"/>
  <c r="H81" i="2"/>
  <c r="AA73" i="2"/>
  <c r="G66" i="2"/>
  <c r="H65" i="2"/>
  <c r="AA55" i="2"/>
  <c r="G51" i="2"/>
  <c r="H49" i="2"/>
  <c r="G49" i="2"/>
  <c r="Y30" i="2"/>
  <c r="Z30" i="2"/>
  <c r="X30" i="2"/>
  <c r="X22" i="2"/>
  <c r="Y22" i="2"/>
  <c r="Z22" i="2"/>
  <c r="Y47" i="2"/>
  <c r="AA47" i="2" s="1"/>
  <c r="Z45" i="2"/>
  <c r="AA45" i="2" s="1"/>
  <c r="X41" i="2"/>
  <c r="Y41" i="2"/>
  <c r="AA41" i="2" s="1"/>
  <c r="X37" i="2"/>
  <c r="Y37" i="2"/>
  <c r="X33" i="2"/>
  <c r="Y33" i="2"/>
  <c r="AA33" i="2" s="1"/>
  <c r="X29" i="2"/>
  <c r="Y29" i="2"/>
  <c r="AA23" i="2"/>
  <c r="G20" i="2"/>
  <c r="H20" i="2"/>
  <c r="X18" i="2"/>
  <c r="Y18" i="2"/>
  <c r="Z18" i="2"/>
  <c r="AA16" i="2"/>
  <c r="AA7" i="2"/>
  <c r="G4" i="2"/>
  <c r="H4" i="2"/>
  <c r="G16" i="2"/>
  <c r="H16" i="2"/>
  <c r="X14" i="2"/>
  <c r="Y14" i="2"/>
  <c r="Z14" i="2"/>
  <c r="AA48" i="2"/>
  <c r="H43" i="2"/>
  <c r="G40" i="2"/>
  <c r="H40" i="2"/>
  <c r="H39" i="2"/>
  <c r="G36" i="2"/>
  <c r="H36" i="2"/>
  <c r="H35" i="2"/>
  <c r="G32" i="2"/>
  <c r="H32" i="2"/>
  <c r="H31" i="2"/>
  <c r="G28" i="2"/>
  <c r="H28" i="2"/>
  <c r="X26" i="2"/>
  <c r="Y26" i="2"/>
  <c r="Z26" i="2"/>
  <c r="AA24" i="2"/>
  <c r="AA15" i="2"/>
  <c r="G12" i="2"/>
  <c r="H12" i="2"/>
  <c r="X10" i="2"/>
  <c r="Y10" i="2"/>
  <c r="Z10" i="2"/>
  <c r="AA8" i="2"/>
  <c r="Y25" i="2"/>
  <c r="AA25" i="2" s="1"/>
  <c r="Y21" i="2"/>
  <c r="AA21" i="2" s="1"/>
  <c r="Y17" i="2"/>
  <c r="AA17" i="2" s="1"/>
  <c r="Y13" i="2"/>
  <c r="AA13" i="2" s="1"/>
  <c r="Y9" i="2"/>
  <c r="AA9" i="2" s="1"/>
  <c r="Y5" i="2"/>
  <c r="AA5" i="2" s="1"/>
  <c r="N7" i="5"/>
  <c r="N6" i="5"/>
  <c r="N5" i="5"/>
  <c r="N4" i="5"/>
  <c r="AA203" i="2" l="1"/>
  <c r="AA1172" i="2"/>
  <c r="AA96" i="2"/>
  <c r="AA128" i="2"/>
  <c r="AA257" i="2"/>
  <c r="AA1070" i="2"/>
  <c r="AA181" i="2"/>
  <c r="AA197" i="2"/>
  <c r="AA85" i="2"/>
  <c r="AA1022" i="2"/>
  <c r="AA38" i="2"/>
  <c r="AA1513" i="2"/>
  <c r="AA1521" i="2"/>
  <c r="AA1533" i="2"/>
  <c r="AA1537" i="2"/>
  <c r="AA576" i="2"/>
  <c r="AA580" i="2"/>
  <c r="AA584" i="2"/>
  <c r="AA588" i="2"/>
  <c r="AA592" i="2"/>
  <c r="AA596" i="2"/>
  <c r="AA600" i="2"/>
  <c r="AA604" i="2"/>
  <c r="AA608" i="2"/>
  <c r="AA1422" i="2"/>
  <c r="AA377" i="2"/>
  <c r="AA381" i="2"/>
  <c r="AA385" i="2"/>
  <c r="AA389" i="2"/>
  <c r="AA393" i="2"/>
  <c r="AA1504" i="2"/>
  <c r="AA1536" i="2"/>
  <c r="AA1540" i="2"/>
  <c r="AA80" i="2"/>
  <c r="AA78" i="2"/>
  <c r="AA120" i="2"/>
  <c r="AA124" i="2"/>
  <c r="AA132" i="2"/>
  <c r="AA138" i="2"/>
  <c r="AA147" i="2"/>
  <c r="AA155" i="2"/>
  <c r="AA163" i="2"/>
  <c r="AA273" i="2"/>
  <c r="AA1328" i="2"/>
  <c r="AA1392" i="2"/>
  <c r="AA859" i="2"/>
  <c r="AA1208" i="2"/>
  <c r="V7" i="5"/>
  <c r="W7" i="5" s="1"/>
  <c r="AA51" i="2"/>
  <c r="AA84" i="2"/>
  <c r="AA165" i="2"/>
  <c r="AA286" i="2"/>
  <c r="AA230" i="2"/>
  <c r="AA949" i="2"/>
  <c r="AA965" i="2"/>
  <c r="AA981" i="2"/>
  <c r="AA1121" i="2"/>
  <c r="AA1499" i="2"/>
  <c r="AA36" i="2"/>
  <c r="AA39" i="2"/>
  <c r="AA87" i="2"/>
  <c r="AA112" i="2"/>
  <c r="AA46" i="2"/>
  <c r="AA205" i="2"/>
  <c r="AA221" i="2"/>
  <c r="AA436" i="2"/>
  <c r="AA1312" i="2"/>
  <c r="AA1376" i="2"/>
  <c r="AA1018" i="2"/>
  <c r="AA1184" i="2"/>
  <c r="AA145" i="2"/>
  <c r="AA178" i="2"/>
  <c r="AA250" i="2"/>
  <c r="AA149" i="2"/>
  <c r="AA319" i="2"/>
  <c r="AA421" i="2"/>
  <c r="AA453" i="2"/>
  <c r="AA529" i="2"/>
  <c r="AA545" i="2"/>
  <c r="AA445" i="2"/>
  <c r="AA292" i="2"/>
  <c r="AA443" i="2"/>
  <c r="AA475" i="2"/>
  <c r="AA507" i="2"/>
  <c r="AA728" i="2"/>
  <c r="AA1066" i="2"/>
  <c r="AA979" i="2"/>
  <c r="AA570" i="2"/>
  <c r="AA261" i="2"/>
  <c r="AA375" i="2"/>
  <c r="AA379" i="2"/>
  <c r="AA383" i="2"/>
  <c r="AA387" i="2"/>
  <c r="AA391" i="2"/>
  <c r="AA525" i="2"/>
  <c r="AA541" i="2"/>
  <c r="AA556" i="2"/>
  <c r="AA565" i="2"/>
  <c r="AA590" i="2"/>
  <c r="AA594" i="2"/>
  <c r="AA598" i="2"/>
  <c r="AA602" i="2"/>
  <c r="AA606" i="2"/>
  <c r="AA610" i="2"/>
  <c r="AA614" i="2"/>
  <c r="AA618" i="2"/>
  <c r="AA622" i="2"/>
  <c r="AA626" i="2"/>
  <c r="AA630" i="2"/>
  <c r="AA634" i="2"/>
  <c r="AA638" i="2"/>
  <c r="AA642" i="2"/>
  <c r="AA646" i="2"/>
  <c r="AA650" i="2"/>
  <c r="AA654" i="2"/>
  <c r="AA658" i="2"/>
  <c r="AA662" i="2"/>
  <c r="AA666" i="2"/>
  <c r="AA670" i="2"/>
  <c r="AA674" i="2"/>
  <c r="AA678" i="2"/>
  <c r="AA682" i="2"/>
  <c r="AA686" i="2"/>
  <c r="AA690" i="2"/>
  <c r="AA694" i="2"/>
  <c r="AA698" i="2"/>
  <c r="AA702" i="2"/>
  <c r="AA706" i="2"/>
  <c r="AA710" i="2"/>
  <c r="AA789" i="2"/>
  <c r="AA853" i="2"/>
  <c r="AA917" i="2"/>
  <c r="AA957" i="2"/>
  <c r="AA973" i="2"/>
  <c r="AA989" i="2"/>
  <c r="AA501" i="2"/>
  <c r="AA797" i="2"/>
  <c r="AA1093" i="2"/>
  <c r="AA1157" i="2"/>
  <c r="AA1149" i="2"/>
  <c r="AA1525" i="2"/>
  <c r="AA1529" i="2"/>
  <c r="AA1541" i="2"/>
  <c r="AA1545" i="2"/>
  <c r="AA31" i="2"/>
  <c r="AA3" i="2"/>
  <c r="AA19" i="2"/>
  <c r="AA100" i="2"/>
  <c r="AA104" i="2"/>
  <c r="AA144" i="2"/>
  <c r="AA160" i="2"/>
  <c r="AA237" i="2"/>
  <c r="AA212" i="2"/>
  <c r="AA420" i="2"/>
  <c r="AA424" i="2"/>
  <c r="AA963" i="2"/>
  <c r="AA1050" i="2"/>
  <c r="AA1316" i="2"/>
  <c r="AA1332" i="2"/>
  <c r="AA1348" i="2"/>
  <c r="AA1364" i="2"/>
  <c r="AA1380" i="2"/>
  <c r="AA1396" i="2"/>
  <c r="AA1412" i="2"/>
  <c r="AA1082" i="2"/>
  <c r="AA882" i="2"/>
  <c r="AA1344" i="2"/>
  <c r="AA1408" i="2"/>
  <c r="AA867" i="2"/>
  <c r="AA959" i="2"/>
  <c r="AA303" i="2"/>
  <c r="AA367" i="2"/>
  <c r="AA493" i="2"/>
  <c r="AA952" i="2"/>
  <c r="AA960" i="2"/>
  <c r="AA968" i="2"/>
  <c r="AA976" i="2"/>
  <c r="AA984" i="2"/>
  <c r="AA1044" i="2"/>
  <c r="AA1113" i="2"/>
  <c r="AA1177" i="2"/>
  <c r="AA1181" i="2"/>
  <c r="AA1185" i="2"/>
  <c r="AA1189" i="2"/>
  <c r="AA1193" i="2"/>
  <c r="AA1197" i="2"/>
  <c r="AA1201" i="2"/>
  <c r="AA1205" i="2"/>
  <c r="AA1209" i="2"/>
  <c r="AA925" i="2"/>
  <c r="AA1020" i="2"/>
  <c r="AA1084" i="2"/>
  <c r="AA1495" i="2"/>
  <c r="AA4" i="2"/>
  <c r="AA126" i="2"/>
  <c r="AA233" i="2"/>
  <c r="AA248" i="2"/>
  <c r="AA280" i="2"/>
  <c r="AA271" i="2"/>
  <c r="AA308" i="2"/>
  <c r="AA298" i="2"/>
  <c r="AA467" i="2"/>
  <c r="AA499" i="2"/>
  <c r="AA754" i="2"/>
  <c r="AA786" i="2"/>
  <c r="AA818" i="2"/>
  <c r="AA890" i="2"/>
  <c r="AA922" i="2"/>
  <c r="AA850" i="2"/>
  <c r="AA866" i="2"/>
  <c r="AA1130" i="2"/>
  <c r="AA1162" i="2"/>
  <c r="AA1320" i="2"/>
  <c r="AA1352" i="2"/>
  <c r="AA1384" i="2"/>
  <c r="AA1340" i="2"/>
  <c r="AA1404" i="2"/>
  <c r="AA1442" i="2"/>
  <c r="AA1458" i="2"/>
  <c r="AA1474" i="2"/>
  <c r="AA1372" i="2"/>
  <c r="AA898" i="2"/>
  <c r="AA1360" i="2"/>
  <c r="AA52" i="2"/>
  <c r="AA56" i="2"/>
  <c r="AA91" i="2"/>
  <c r="AA95" i="2"/>
  <c r="AA99" i="2"/>
  <c r="AA103" i="2"/>
  <c r="AA157" i="2"/>
  <c r="AA177" i="2"/>
  <c r="AA193" i="2"/>
  <c r="AA351" i="2"/>
  <c r="AA200" i="2"/>
  <c r="AA343" i="2"/>
  <c r="AA252" i="2"/>
  <c r="AA277" i="2"/>
  <c r="AA457" i="2"/>
  <c r="AA521" i="2"/>
  <c r="AA537" i="2"/>
  <c r="AA553" i="2"/>
  <c r="AA526" i="2"/>
  <c r="AA542" i="2"/>
  <c r="AA557" i="2"/>
  <c r="AA574" i="2"/>
  <c r="AA517" i="2"/>
  <c r="AA564" i="2"/>
  <c r="AA757" i="2"/>
  <c r="AA821" i="2"/>
  <c r="AA885" i="2"/>
  <c r="AA765" i="2"/>
  <c r="AA1016" i="2"/>
  <c r="AA1080" i="2"/>
  <c r="AA762" i="2"/>
  <c r="AA794" i="2"/>
  <c r="AA826" i="2"/>
  <c r="AA939" i="2"/>
  <c r="AA156" i="2"/>
  <c r="AA49" i="2"/>
  <c r="AA93" i="2"/>
  <c r="AA97" i="2"/>
  <c r="AA101" i="2"/>
  <c r="AA105" i="2"/>
  <c r="AA109" i="2"/>
  <c r="AA113" i="2"/>
  <c r="AA117" i="2"/>
  <c r="AA121" i="2"/>
  <c r="AA125" i="2"/>
  <c r="AA129" i="2"/>
  <c r="AA135" i="2"/>
  <c r="AA153" i="2"/>
  <c r="AA173" i="2"/>
  <c r="AA189" i="2"/>
  <c r="AA218" i="2"/>
  <c r="AA335" i="2"/>
  <c r="AA268" i="2"/>
  <c r="AA311" i="2"/>
  <c r="AA315" i="2"/>
  <c r="AA433" i="2"/>
  <c r="AA465" i="2"/>
  <c r="AA497" i="2"/>
  <c r="AA441" i="2"/>
  <c r="AA505" i="2"/>
  <c r="AA533" i="2"/>
  <c r="AA549" i="2"/>
  <c r="AA509" i="2"/>
  <c r="AA956" i="2"/>
  <c r="AA964" i="2"/>
  <c r="AA972" i="2"/>
  <c r="AA980" i="2"/>
  <c r="AA988" i="2"/>
  <c r="AA1431" i="2"/>
  <c r="AA1483" i="2"/>
  <c r="AA1500" i="2"/>
  <c r="AA1520" i="2"/>
  <c r="AA20" i="2"/>
  <c r="AA27" i="2"/>
  <c r="AA44" i="2"/>
  <c r="AA118" i="2"/>
  <c r="AA134" i="2"/>
  <c r="AA264" i="2"/>
  <c r="AA108" i="2"/>
  <c r="AA266" i="2"/>
  <c r="AA282" i="2"/>
  <c r="AA239" i="2"/>
  <c r="AA255" i="2"/>
  <c r="AA287" i="2"/>
  <c r="AA410" i="2"/>
  <c r="AA314" i="2"/>
  <c r="AA451" i="2"/>
  <c r="AA483" i="2"/>
  <c r="AA515" i="2"/>
  <c r="AA738" i="2"/>
  <c r="AA770" i="2"/>
  <c r="AA802" i="2"/>
  <c r="AA834" i="2"/>
  <c r="AA906" i="2"/>
  <c r="AA730" i="2"/>
  <c r="AA842" i="2"/>
  <c r="AA858" i="2"/>
  <c r="AA874" i="2"/>
  <c r="AA1002" i="2"/>
  <c r="AA1336" i="2"/>
  <c r="AA1368" i="2"/>
  <c r="AA1400" i="2"/>
  <c r="AA324" i="2"/>
  <c r="AA1324" i="2"/>
  <c r="AA1356" i="2"/>
  <c r="AA1388" i="2"/>
  <c r="AA1308" i="2"/>
  <c r="AA930" i="2"/>
  <c r="AA29" i="2"/>
  <c r="AA37" i="2"/>
  <c r="AA185" i="2"/>
  <c r="AA194" i="2"/>
  <c r="AA209" i="2"/>
  <c r="AA941" i="2"/>
  <c r="AA1008" i="2"/>
  <c r="AA1072" i="2"/>
  <c r="AA1415" i="2"/>
  <c r="AA1471" i="2"/>
  <c r="AA11" i="2"/>
  <c r="AA223" i="2"/>
  <c r="AA92" i="2"/>
  <c r="AA459" i="2"/>
  <c r="AA491" i="2"/>
  <c r="AA719" i="2"/>
  <c r="AA1438" i="2"/>
  <c r="AA1454" i="2"/>
  <c r="AA1470" i="2"/>
  <c r="AA289" i="2"/>
  <c r="AA914" i="2"/>
  <c r="AA947" i="2"/>
  <c r="AA1034" i="2"/>
  <c r="AA10" i="2"/>
  <c r="AA26" i="2"/>
  <c r="AA18" i="2"/>
  <c r="AA186" i="2"/>
  <c r="AA411" i="2"/>
  <c r="AA530" i="2"/>
  <c r="AA546" i="2"/>
  <c r="AA558" i="2"/>
  <c r="AA612" i="2"/>
  <c r="AA616" i="2"/>
  <c r="AA620" i="2"/>
  <c r="AA624" i="2"/>
  <c r="AA628" i="2"/>
  <c r="AA632" i="2"/>
  <c r="AA636" i="2"/>
  <c r="AA640" i="2"/>
  <c r="AA644" i="2"/>
  <c r="AA648" i="2"/>
  <c r="AA652" i="2"/>
  <c r="AA656" i="2"/>
  <c r="AA660" i="2"/>
  <c r="AA664" i="2"/>
  <c r="AA668" i="2"/>
  <c r="AA672" i="2"/>
  <c r="AA676" i="2"/>
  <c r="AA680" i="2"/>
  <c r="AA684" i="2"/>
  <c r="AA688" i="2"/>
  <c r="AA692" i="2"/>
  <c r="AA696" i="2"/>
  <c r="AA700" i="2"/>
  <c r="AA704" i="2"/>
  <c r="AA708" i="2"/>
  <c r="AA712" i="2"/>
  <c r="AA722" i="2"/>
  <c r="AA720" i="2"/>
  <c r="AA997" i="2"/>
  <c r="AA1005" i="2"/>
  <c r="AA1013" i="2"/>
  <c r="AA1021" i="2"/>
  <c r="AA1029" i="2"/>
  <c r="AA1037" i="2"/>
  <c r="AA1045" i="2"/>
  <c r="AA1053" i="2"/>
  <c r="AA1061" i="2"/>
  <c r="AA1069" i="2"/>
  <c r="AA1077" i="2"/>
  <c r="AA566" i="2"/>
  <c r="AA961" i="2"/>
  <c r="AA977" i="2"/>
  <c r="AA6" i="2"/>
  <c r="AA893" i="2"/>
  <c r="AA1028" i="2"/>
  <c r="AA1141" i="2"/>
  <c r="AA909" i="2"/>
  <c r="AA1000" i="2"/>
  <c r="AA1064" i="2"/>
  <c r="AA1097" i="2"/>
  <c r="AA1161" i="2"/>
  <c r="AA1036" i="2"/>
  <c r="AA1101" i="2"/>
  <c r="AA1165" i="2"/>
  <c r="AA1227" i="2"/>
  <c r="AA1243" i="2"/>
  <c r="AA1259" i="2"/>
  <c r="AA1275" i="2"/>
  <c r="AA1291" i="2"/>
  <c r="AA1307" i="2"/>
  <c r="AA1323" i="2"/>
  <c r="AA1339" i="2"/>
  <c r="AA1355" i="2"/>
  <c r="AA1371" i="2"/>
  <c r="AA1387" i="2"/>
  <c r="AA1403" i="2"/>
  <c r="AA1024" i="2"/>
  <c r="AA1169" i="2"/>
  <c r="AA1487" i="2"/>
  <c r="AA1419" i="2"/>
  <c r="AA1451" i="2"/>
  <c r="AA1491" i="2"/>
  <c r="AA1439" i="2"/>
  <c r="AA1423" i="2"/>
  <c r="AA14" i="2"/>
  <c r="AA22" i="2"/>
  <c r="AA30" i="2"/>
  <c r="AA42" i="2"/>
  <c r="AA66" i="2"/>
  <c r="AA75" i="2"/>
  <c r="AA34" i="2"/>
  <c r="AA169" i="2"/>
  <c r="AA234" i="2"/>
  <c r="AA174" i="2"/>
  <c r="AA190" i="2"/>
  <c r="AA214" i="2"/>
  <c r="AA307" i="2"/>
  <c r="AA323" i="2"/>
  <c r="AA339" i="2"/>
  <c r="AA355" i="2"/>
  <c r="AA371" i="2"/>
  <c r="AA202" i="2"/>
  <c r="AA270" i="2"/>
  <c r="AA246" i="2"/>
  <c r="AA254" i="2"/>
  <c r="AA331" i="2"/>
  <c r="AA418" i="2"/>
  <c r="AA395" i="2"/>
  <c r="AA409" i="2"/>
  <c r="AA425" i="2"/>
  <c r="AA489" i="2"/>
  <c r="AA534" i="2"/>
  <c r="AA550" i="2"/>
  <c r="AA429" i="2"/>
  <c r="AA724" i="2"/>
  <c r="AA727" i="2"/>
  <c r="AA734" i="2"/>
  <c r="AA737" i="2"/>
  <c r="AA753" i="2"/>
  <c r="AA769" i="2"/>
  <c r="AA785" i="2"/>
  <c r="AA801" i="2"/>
  <c r="AA817" i="2"/>
  <c r="AA833" i="2"/>
  <c r="AA849" i="2"/>
  <c r="AA865" i="2"/>
  <c r="AA881" i="2"/>
  <c r="AA897" i="2"/>
  <c r="AA913" i="2"/>
  <c r="AA929" i="2"/>
  <c r="AA945" i="2"/>
  <c r="AA741" i="2"/>
  <c r="AA773" i="2"/>
  <c r="AA805" i="2"/>
  <c r="AA837" i="2"/>
  <c r="AA869" i="2"/>
  <c r="AA901" i="2"/>
  <c r="AA933" i="2"/>
  <c r="AA461" i="2"/>
  <c r="AA749" i="2"/>
  <c r="AA781" i="2"/>
  <c r="AA813" i="2"/>
  <c r="AA1012" i="2"/>
  <c r="AA1076" i="2"/>
  <c r="AA1125" i="2"/>
  <c r="AA1048" i="2"/>
  <c r="AA1145" i="2"/>
  <c r="AA1221" i="2"/>
  <c r="AA1223" i="2"/>
  <c r="AA1239" i="2"/>
  <c r="AA1255" i="2"/>
  <c r="AA1271" i="2"/>
  <c r="AA1287" i="2"/>
  <c r="AA1303" i="2"/>
  <c r="AA1319" i="2"/>
  <c r="AA1335" i="2"/>
  <c r="AA1351" i="2"/>
  <c r="AA1367" i="2"/>
  <c r="AA1383" i="2"/>
  <c r="AA1399" i="2"/>
  <c r="AA107" i="2"/>
  <c r="AA111" i="2"/>
  <c r="AA115" i="2"/>
  <c r="AA119" i="2"/>
  <c r="AA123" i="2"/>
  <c r="AA127" i="2"/>
  <c r="AA131" i="2"/>
  <c r="AA68" i="2"/>
  <c r="AA59" i="2"/>
  <c r="AA161" i="2"/>
  <c r="AA222" i="2"/>
  <c r="AA238" i="2"/>
  <c r="AA82" i="2"/>
  <c r="AA137" i="2"/>
  <c r="AA226" i="2"/>
  <c r="AA242" i="2"/>
  <c r="AA284" i="2"/>
  <c r="AA182" i="2"/>
  <c r="AA198" i="2"/>
  <c r="AA295" i="2"/>
  <c r="AA327" i="2"/>
  <c r="AA359" i="2"/>
  <c r="AA449" i="2"/>
  <c r="AA481" i="2"/>
  <c r="AA513" i="2"/>
  <c r="AA437" i="2"/>
  <c r="AA469" i="2"/>
  <c r="AA347" i="2"/>
  <c r="AA402" i="2"/>
  <c r="AA473" i="2"/>
  <c r="AA477" i="2"/>
  <c r="AA522" i="2"/>
  <c r="AA538" i="2"/>
  <c r="AA554" i="2"/>
  <c r="AA299" i="2"/>
  <c r="AA485" i="2"/>
  <c r="AA363" i="2"/>
  <c r="AA715" i="2"/>
  <c r="AA731" i="2"/>
  <c r="AA993" i="2"/>
  <c r="AA1001" i="2"/>
  <c r="AA1009" i="2"/>
  <c r="AA1017" i="2"/>
  <c r="AA1025" i="2"/>
  <c r="AA1033" i="2"/>
  <c r="AA1041" i="2"/>
  <c r="AA1049" i="2"/>
  <c r="AA1057" i="2"/>
  <c r="AA1065" i="2"/>
  <c r="AA1073" i="2"/>
  <c r="AA1081" i="2"/>
  <c r="AA718" i="2"/>
  <c r="AA953" i="2"/>
  <c r="AA969" i="2"/>
  <c r="AA985" i="2"/>
  <c r="AA572" i="2"/>
  <c r="AA745" i="2"/>
  <c r="AA761" i="2"/>
  <c r="AA777" i="2"/>
  <c r="AA793" i="2"/>
  <c r="AA809" i="2"/>
  <c r="AA825" i="2"/>
  <c r="AA841" i="2"/>
  <c r="AA857" i="2"/>
  <c r="AA873" i="2"/>
  <c r="AA889" i="2"/>
  <c r="AA905" i="2"/>
  <c r="AA921" i="2"/>
  <c r="AA937" i="2"/>
  <c r="AA829" i="2"/>
  <c r="AA996" i="2"/>
  <c r="AA1060" i="2"/>
  <c r="AA1109" i="2"/>
  <c r="AA1173" i="2"/>
  <c r="AA845" i="2"/>
  <c r="AA1032" i="2"/>
  <c r="AA1129" i="2"/>
  <c r="AA1179" i="2"/>
  <c r="AA1183" i="2"/>
  <c r="AA1187" i="2"/>
  <c r="AA1191" i="2"/>
  <c r="AA1195" i="2"/>
  <c r="AA1199" i="2"/>
  <c r="AA1203" i="2"/>
  <c r="AA1207" i="2"/>
  <c r="AA1211" i="2"/>
  <c r="AA1004" i="2"/>
  <c r="AA1068" i="2"/>
  <c r="AA1088" i="2"/>
  <c r="AA1133" i="2"/>
  <c r="AA1235" i="2"/>
  <c r="AA1251" i="2"/>
  <c r="AA1267" i="2"/>
  <c r="AA1283" i="2"/>
  <c r="AA1299" i="2"/>
  <c r="AA1315" i="2"/>
  <c r="AA1331" i="2"/>
  <c r="AA1347" i="2"/>
  <c r="AA1363" i="2"/>
  <c r="AA1379" i="2"/>
  <c r="AA1395" i="2"/>
  <c r="AA1411" i="2"/>
  <c r="AA992" i="2"/>
  <c r="AA1056" i="2"/>
  <c r="AA1105" i="2"/>
  <c r="AA1153" i="2"/>
  <c r="AA1427" i="2"/>
  <c r="AA1443" i="2"/>
  <c r="AA1459" i="2"/>
  <c r="AA1475" i="2"/>
  <c r="AA1447" i="2"/>
  <c r="AA1463" i="2"/>
  <c r="AA1479" i="2"/>
  <c r="AA1435" i="2"/>
  <c r="AA1467" i="2"/>
  <c r="AA1497" i="2"/>
  <c r="AA1455" i="2"/>
  <c r="AA1214" i="2"/>
  <c r="AA861" i="2"/>
  <c r="AA1052" i="2"/>
  <c r="AA1117" i="2"/>
  <c r="AA1231" i="2"/>
  <c r="AA1247" i="2"/>
  <c r="AA1263" i="2"/>
  <c r="AA1279" i="2"/>
  <c r="AA1295" i="2"/>
  <c r="AA1311" i="2"/>
  <c r="AA1327" i="2"/>
  <c r="AA1343" i="2"/>
  <c r="AA1359" i="2"/>
  <c r="AA1375" i="2"/>
  <c r="AA1391" i="2"/>
  <c r="AA1407" i="2"/>
  <c r="AA877" i="2"/>
  <c r="AA1040" i="2"/>
  <c r="AA1137" i="2"/>
  <c r="V6" i="5"/>
  <c r="W6" i="5" s="1"/>
  <c r="V5" i="5"/>
  <c r="W5" i="5" s="1"/>
  <c r="V4" i="5" l="1"/>
  <c r="W4" i="5" s="1"/>
  <c r="S8" i="5"/>
  <c r="V8" i="5" s="1"/>
  <c r="W8" i="5" s="1"/>
  <c r="A2" i="6"/>
  <c r="B2" i="6"/>
  <c r="C2" i="6"/>
  <c r="D2" i="6"/>
  <c r="E2" i="6"/>
  <c r="F2" i="6"/>
  <c r="I2" i="6"/>
  <c r="H2" i="6" s="1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 s="1"/>
  <c r="AB2" i="6"/>
  <c r="AC2" i="6"/>
  <c r="AD2" i="6"/>
  <c r="AF2" i="6" s="1"/>
  <c r="K4" i="5"/>
  <c r="L4" i="5"/>
  <c r="M4" i="5" s="1"/>
  <c r="P4" i="5"/>
  <c r="Q4" i="5"/>
  <c r="R4" i="5" s="1"/>
  <c r="U4" i="5"/>
  <c r="K5" i="5"/>
  <c r="L5" i="5"/>
  <c r="M5" i="5" s="1"/>
  <c r="P5" i="5"/>
  <c r="Q5" i="5"/>
  <c r="R5" i="5" s="1"/>
  <c r="U5" i="5"/>
  <c r="K6" i="5"/>
  <c r="L6" i="5"/>
  <c r="M6" i="5" s="1"/>
  <c r="P6" i="5"/>
  <c r="Q6" i="5"/>
  <c r="R6" i="5" s="1"/>
  <c r="U6" i="5"/>
  <c r="K7" i="5"/>
  <c r="L7" i="5"/>
  <c r="M7" i="5" s="1"/>
  <c r="P7" i="5"/>
  <c r="Q7" i="5"/>
  <c r="R7" i="5" s="1"/>
  <c r="U7" i="5"/>
  <c r="P8" i="5" l="1"/>
  <c r="K8" i="5"/>
  <c r="U8" i="5"/>
  <c r="G2" i="6"/>
  <c r="Y2" i="6"/>
  <c r="Z2" i="6"/>
  <c r="W2" i="2"/>
  <c r="X2" i="2" s="1"/>
  <c r="AC2" i="2"/>
  <c r="Y2" i="2" l="1"/>
  <c r="Z2" i="2"/>
  <c r="AA2" i="6"/>
  <c r="AD2" i="2"/>
  <c r="AF2" i="2" s="1"/>
  <c r="AB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G2" i="2" s="1"/>
  <c r="F2" i="2"/>
  <c r="E2" i="2"/>
  <c r="D2" i="2"/>
  <c r="C2" i="2"/>
  <c r="B2" i="2"/>
  <c r="A2" i="2"/>
  <c r="AA2" i="2" l="1"/>
  <c r="H2" i="2"/>
</calcChain>
</file>

<file path=xl/sharedStrings.xml><?xml version="1.0" encoding="utf-8"?>
<sst xmlns="http://schemas.openxmlformats.org/spreadsheetml/2006/main" count="16075" uniqueCount="7367">
  <si>
    <t>PT. PLN (PERSERO) UID JAWA TENGAH DAN DIY</t>
  </si>
  <si>
    <t>UP3 DEMAK</t>
  </si>
  <si>
    <t>DAFTAR REALISASI PENDAPATAN PENETAPAN TAGIHAN SUSULAN (TUNAI DAN ANGSURAN</t>
  </si>
  <si>
    <t>BULAN  JANUARI    TAHUN  2023</t>
  </si>
  <si>
    <t>TARIF/</t>
  </si>
  <si>
    <t>TAGIHAN SUSULAN</t>
  </si>
  <si>
    <t>PENETAPAN</t>
  </si>
  <si>
    <t>RUPIAH BIAYA LAIN-LAIN</t>
  </si>
  <si>
    <t>NO</t>
  </si>
  <si>
    <t>NOAGENDA</t>
  </si>
  <si>
    <t>IDPEL</t>
  </si>
  <si>
    <t>NAMA</t>
  </si>
  <si>
    <t>GOL</t>
  </si>
  <si>
    <t>ALAMAT</t>
  </si>
  <si>
    <t>DAYA</t>
  </si>
  <si>
    <t>KWH</t>
  </si>
  <si>
    <t>RUPIAH</t>
  </si>
  <si>
    <t>TANGGAL</t>
  </si>
  <si>
    <t>NOMOR</t>
  </si>
  <si>
    <t>BEBAN</t>
  </si>
  <si>
    <t>TS</t>
  </si>
  <si>
    <t>MATERAI</t>
  </si>
  <si>
    <t>SEGEL</t>
  </si>
  <si>
    <t>MATERIA</t>
  </si>
  <si>
    <t>RPPPJ</t>
  </si>
  <si>
    <t>RPUJL</t>
  </si>
  <si>
    <t>RPPPN</t>
  </si>
  <si>
    <t>TOTAL</t>
  </si>
  <si>
    <t>TUNAI</t>
  </si>
  <si>
    <t>ANGSURAN</t>
  </si>
  <si>
    <t>REGISTER</t>
  </si>
  <si>
    <t>SPH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</si>
  <si>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</si>
  <si>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</si>
  <si>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</si>
  <si>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</si>
  <si>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</si>
  <si>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</si>
  <si>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</si>
  <si>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</si>
  <si>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</si>
  <si>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</si>
  <si>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11=9+10</t>
  </si>
  <si>
    <t>12</t>
  </si>
  <si>
    <t>13</t>
  </si>
  <si>
    <t>14</t>
  </si>
  <si>
    <t>15</t>
  </si>
  <si>
    <t>16</t>
  </si>
  <si>
    <t>17</t>
  </si>
  <si>
    <t>18=11 S/D 17</t>
  </si>
  <si>
    <t>19</t>
  </si>
  <si>
    <t>19=18-19</t>
  </si>
  <si>
    <t>21</t>
  </si>
  <si>
    <t>22</t>
  </si>
  <si>
    <t>23</t>
  </si>
  <si>
    <t>24</t>
  </si>
  <si>
    <t>5255105723010600122</t>
  </si>
  <si>
    <t>523060581236</t>
  </si>
  <si>
    <t>BASORI</t>
  </si>
  <si>
    <t>DS  JALI RT 08/02 BON</t>
  </si>
  <si>
    <t>R1/450</t>
  </si>
  <si>
    <t>06/01/2023</t>
  </si>
  <si>
    <t>5255134000122</t>
  </si>
  <si>
    <t>P2TL/52551/20230118/00002</t>
  </si>
  <si>
    <t>525510019455</t>
  </si>
  <si>
    <t>JUARIYAH</t>
  </si>
  <si>
    <t>K2</t>
  </si>
  <si>
    <t>DS BANDUNG REJO</t>
  </si>
  <si>
    <t>R1MT/900</t>
  </si>
  <si>
    <t>18/01/2023</t>
  </si>
  <si>
    <t>5255143005066</t>
  </si>
  <si>
    <t>5255105723010600091</t>
  </si>
  <si>
    <t>523060532830</t>
  </si>
  <si>
    <t>SUGIRI</t>
  </si>
  <si>
    <t>DS  DOMBO RT1/3 SA</t>
  </si>
  <si>
    <t>5255134000091</t>
  </si>
  <si>
    <t>5255305723011700422</t>
  </si>
  <si>
    <t>523070841357</t>
  </si>
  <si>
    <t>PARJO KARTOPIDJO</t>
  </si>
  <si>
    <t>LE JOK MOJOAGUNG</t>
  </si>
  <si>
    <t>19/01/2023</t>
  </si>
  <si>
    <t>5255334000419</t>
  </si>
  <si>
    <t>5255305723011700470</t>
  </si>
  <si>
    <t>523072188499</t>
  </si>
  <si>
    <t>SUTARNO</t>
  </si>
  <si>
    <t>DS DEPOK SELATAN</t>
  </si>
  <si>
    <t>R1/1300</t>
  </si>
  <si>
    <t>5255334000466</t>
  </si>
  <si>
    <t>P2TL/52551/20230118/00003</t>
  </si>
  <si>
    <t>5255143005067</t>
  </si>
  <si>
    <t>5255305723011700445</t>
  </si>
  <si>
    <t>523070071895</t>
  </si>
  <si>
    <t>DJAMIN BIN PARDJO</t>
  </si>
  <si>
    <t>DS  WOLO</t>
  </si>
  <si>
    <t>5255334000442</t>
  </si>
  <si>
    <t>P2TL/52553/20230111/00001</t>
  </si>
  <si>
    <t>523071745078</t>
  </si>
  <si>
    <t>EDI SUDARSONO</t>
  </si>
  <si>
    <t>P1</t>
  </si>
  <si>
    <t>DS JANGKUNGHARJO</t>
  </si>
  <si>
    <t>11/01/2023</t>
  </si>
  <si>
    <t>5255342004798</t>
  </si>
  <si>
    <t>5255105723010600080</t>
  </si>
  <si>
    <t>523060505814</t>
  </si>
  <si>
    <t>PAIJO</t>
  </si>
  <si>
    <t>DS  BOTOREJO RT14/</t>
  </si>
  <si>
    <t>5255134000080</t>
  </si>
  <si>
    <t>P2TL/52551/20230112/00007</t>
  </si>
  <si>
    <t>NONPELANG</t>
  </si>
  <si>
    <t>AHMAD ZAZULI</t>
  </si>
  <si>
    <t>P4</t>
  </si>
  <si>
    <t>DS.SIDOREJO RT2 RW</t>
  </si>
  <si>
    <t>B1/900</t>
  </si>
  <si>
    <t>12/01/2023</t>
  </si>
  <si>
    <t>5255142005055</t>
  </si>
  <si>
    <t>P2TL/52554/20230109/00007</t>
  </si>
  <si>
    <t>JOKO SUKWANDIANT</t>
  </si>
  <si>
    <t>KEDUSAN WIROSARI</t>
  </si>
  <si>
    <t>S2/900</t>
  </si>
  <si>
    <t>09/01/2023</t>
  </si>
  <si>
    <t>5255442005818</t>
  </si>
  <si>
    <t>P2TL/52553/20230109/00001</t>
  </si>
  <si>
    <t>523070977435</t>
  </si>
  <si>
    <t>KAMBALI</t>
  </si>
  <si>
    <t>DS  TEGALREJO PAJE</t>
  </si>
  <si>
    <t>R1M/900</t>
  </si>
  <si>
    <t>5255342004796</t>
  </si>
  <si>
    <t>P2TL/52552/20230117/00003</t>
  </si>
  <si>
    <t>H FIKA AHSANUL KHU</t>
  </si>
  <si>
    <t>JL. RAYA PEMUDA GU</t>
  </si>
  <si>
    <t>S2/450</t>
  </si>
  <si>
    <t>17/01/2023</t>
  </si>
  <si>
    <t>5255242004819</t>
  </si>
  <si>
    <t>P2TL/52551/20230112/00008</t>
  </si>
  <si>
    <t>NASIHAH</t>
  </si>
  <si>
    <t>SIDOREJO 2/5 SAYUN</t>
  </si>
  <si>
    <t>S2/1300</t>
  </si>
  <si>
    <t>5255142005056</t>
  </si>
  <si>
    <t>525510218547</t>
  </si>
  <si>
    <t>"ARTO MORO" (VANA</t>
  </si>
  <si>
    <t>DK SAMPIT SIDOREJO</t>
  </si>
  <si>
    <t>B1T/5500</t>
  </si>
  <si>
    <t>P2TL/52553/20230127/00001</t>
  </si>
  <si>
    <t>523071942547</t>
  </si>
  <si>
    <t>SUYITNO</t>
  </si>
  <si>
    <t>DK LAJER PENGGING</t>
  </si>
  <si>
    <t>27/01/2023</t>
  </si>
  <si>
    <t>5255342004812</t>
  </si>
  <si>
    <t>5255105723010500028</t>
  </si>
  <si>
    <t>523060594058</t>
  </si>
  <si>
    <t>SUYONO B WAGIRAN</t>
  </si>
  <si>
    <t>DS  TRENGGULI 03/08</t>
  </si>
  <si>
    <t>5255134000028</t>
  </si>
  <si>
    <t>P2TL/52554/20230117/00004</t>
  </si>
  <si>
    <t>523071522701</t>
  </si>
  <si>
    <t>SARWIDI</t>
  </si>
  <si>
    <t>P2</t>
  </si>
  <si>
    <t>DS  KALIPANG</t>
  </si>
  <si>
    <t>5255442005872</t>
  </si>
  <si>
    <t>P2TL/52552/20230121/00002</t>
  </si>
  <si>
    <t>ABDUL ROHMAN 2</t>
  </si>
  <si>
    <t>DUSUN KEDOH RT 2/3</t>
  </si>
  <si>
    <t>21/01/2023</t>
  </si>
  <si>
    <t>5255242004845</t>
  </si>
  <si>
    <t>P2TL/52554/20230130/00003</t>
  </si>
  <si>
    <t>523071490672</t>
  </si>
  <si>
    <t>MOHAMMAD KHOMAR</t>
  </si>
  <si>
    <t>DS  TUKO</t>
  </si>
  <si>
    <t>30/01/2023</t>
  </si>
  <si>
    <t>5255442005919</t>
  </si>
  <si>
    <t>P2TL/52551/20230112/00001</t>
  </si>
  <si>
    <t>5255143005049</t>
  </si>
  <si>
    <t>5255305723011700444</t>
  </si>
  <si>
    <t>523071298825</t>
  </si>
  <si>
    <t>PARTIWI</t>
  </si>
  <si>
    <t>DS  WERDOYO GODO</t>
  </si>
  <si>
    <t>5255334000441</t>
  </si>
  <si>
    <t>P2TL/52551/20230118/00006</t>
  </si>
  <si>
    <t>523060987918</t>
  </si>
  <si>
    <t>P D A M</t>
  </si>
  <si>
    <t>DS DERO</t>
  </si>
  <si>
    <t>I2/164000</t>
  </si>
  <si>
    <t>20/01/2023</t>
  </si>
  <si>
    <t>5255142005070</t>
  </si>
  <si>
    <t>5255305723011700488</t>
  </si>
  <si>
    <t>523070350474</t>
  </si>
  <si>
    <t>SUTRISNO</t>
  </si>
  <si>
    <t>BA NGLE SAMBUNG</t>
  </si>
  <si>
    <t>5255334000484</t>
  </si>
  <si>
    <t>5255305723011700490</t>
  </si>
  <si>
    <t>523071801055</t>
  </si>
  <si>
    <t>MASRURI</t>
  </si>
  <si>
    <t>DS LEYANGAN PN WA</t>
  </si>
  <si>
    <t>5255334000486</t>
  </si>
  <si>
    <t>5255105723010600115</t>
  </si>
  <si>
    <t>523061176602</t>
  </si>
  <si>
    <t>MUKLISIN</t>
  </si>
  <si>
    <t>DS SIDOHARJO   RT.0</t>
  </si>
  <si>
    <t>5255134000115</t>
  </si>
  <si>
    <t>5255305723011700440</t>
  </si>
  <si>
    <t>523070409764</t>
  </si>
  <si>
    <t>SLAMET</t>
  </si>
  <si>
    <t>TE GUHAN SELATAN</t>
  </si>
  <si>
    <t>5255334000437</t>
  </si>
  <si>
    <t>P2TL/52552/20230126/00003</t>
  </si>
  <si>
    <t>TUTIK MUJAWATI</t>
  </si>
  <si>
    <t>DUSUN KRAJAN RT 3/</t>
  </si>
  <si>
    <t>26/01/2023</t>
  </si>
  <si>
    <t>5255242004864</t>
  </si>
  <si>
    <t>5255105723010500036</t>
  </si>
  <si>
    <t>523060731730</t>
  </si>
  <si>
    <t>MUNADIS S</t>
  </si>
  <si>
    <t>DS  BABALAN RT6/4</t>
  </si>
  <si>
    <t>5255134000036</t>
  </si>
  <si>
    <t>P2TL/52554/20230113/00001</t>
  </si>
  <si>
    <t>POS KAMPLING</t>
  </si>
  <si>
    <t>KRAJAN PANUNGGAL</t>
  </si>
  <si>
    <t>5255442005859</t>
  </si>
  <si>
    <t>5255305723011700492</t>
  </si>
  <si>
    <t>523071035907</t>
  </si>
  <si>
    <t>TOMO SUWARDI</t>
  </si>
  <si>
    <t>KA RANGWUNI 1/9 SE</t>
  </si>
  <si>
    <t>5255334000488</t>
  </si>
  <si>
    <t>P2TL/52554/20230110/00005</t>
  </si>
  <si>
    <t>523071212999</t>
  </si>
  <si>
    <t>SUKARMAN</t>
  </si>
  <si>
    <t>DS  NGLINDUK RT01/0</t>
  </si>
  <si>
    <t>10/01/2023</t>
  </si>
  <si>
    <t>5255442005827</t>
  </si>
  <si>
    <t>P2TL/52554/20230118/00002</t>
  </si>
  <si>
    <t>523070939291</t>
  </si>
  <si>
    <t>SAMURI</t>
  </si>
  <si>
    <t>DK  TUNGGULSARI RT</t>
  </si>
  <si>
    <t>5255442005875</t>
  </si>
  <si>
    <t>P2TL/52554/20230110/00004</t>
  </si>
  <si>
    <t>SUPOMO PJ2</t>
  </si>
  <si>
    <t>GABUS</t>
  </si>
  <si>
    <t>5255442005826</t>
  </si>
  <si>
    <t>5255305723011700386</t>
  </si>
  <si>
    <t>523070187622</t>
  </si>
  <si>
    <t>KALAM</t>
  </si>
  <si>
    <t>GE NUKSURAN</t>
  </si>
  <si>
    <t>5255334000383</t>
  </si>
  <si>
    <t>5255105723010600125</t>
  </si>
  <si>
    <t>523060777875</t>
  </si>
  <si>
    <t>M. ZAINUDDIN</t>
  </si>
  <si>
    <t>DS  HARJOWINANGUN</t>
  </si>
  <si>
    <t>5255134000125</t>
  </si>
  <si>
    <t>P2TL/52551/20230109/00003</t>
  </si>
  <si>
    <t>523061773510</t>
  </si>
  <si>
    <t>SUTARMAN</t>
  </si>
  <si>
    <t>DS SIDOMULYO    RT.1</t>
  </si>
  <si>
    <t>R1T/450</t>
  </si>
  <si>
    <t>5255143005040</t>
  </si>
  <si>
    <t>P2TL/52554/20230112/00002</t>
  </si>
  <si>
    <t>523072999875</t>
  </si>
  <si>
    <t>PALIJO / SITI MARKAM</t>
  </si>
  <si>
    <t>DS NGRUNUT 0  RT.1</t>
  </si>
  <si>
    <t>5255443005854</t>
  </si>
  <si>
    <t>5255105723010600098</t>
  </si>
  <si>
    <t>523060292624</t>
  </si>
  <si>
    <t>SALIM</t>
  </si>
  <si>
    <t>DS  BOGO SAMBIROT</t>
  </si>
  <si>
    <t>5255134000098</t>
  </si>
  <si>
    <t>P2TL/52553/20230102/00001</t>
  </si>
  <si>
    <t>523070492457</t>
  </si>
  <si>
    <t>DARMO</t>
  </si>
  <si>
    <t>TA NGKIS PANGKALA</t>
  </si>
  <si>
    <t>02/01/2023</t>
  </si>
  <si>
    <t>5255342004786</t>
  </si>
  <si>
    <t>P2TL/52551/20230113/00001</t>
  </si>
  <si>
    <t>523060626264</t>
  </si>
  <si>
    <t>ZUHRI</t>
  </si>
  <si>
    <t>DS  JALI RT4/1</t>
  </si>
  <si>
    <t>13/01/2023</t>
  </si>
  <si>
    <t>5255142005059</t>
  </si>
  <si>
    <t>5255305723011700417</t>
  </si>
  <si>
    <t>523070901048</t>
  </si>
  <si>
    <t>MARMO</t>
  </si>
  <si>
    <t>DS  CANDISARI</t>
  </si>
  <si>
    <t>5255334000414</t>
  </si>
  <si>
    <t>P2TL/52554/20230111/00014</t>
  </si>
  <si>
    <t>523071479443</t>
  </si>
  <si>
    <t>KIMAN</t>
  </si>
  <si>
    <t>DK  BERU RT4/5 TAHU</t>
  </si>
  <si>
    <t>5255442005852</t>
  </si>
  <si>
    <t>5255305723011700396</t>
  </si>
  <si>
    <t>523070612548</t>
  </si>
  <si>
    <t>TARJO</t>
  </si>
  <si>
    <t>DS  KATEKAN</t>
  </si>
  <si>
    <t>5255334000393</t>
  </si>
  <si>
    <t>P2TL/52552/20230109/00001</t>
  </si>
  <si>
    <t>523080870872</t>
  </si>
  <si>
    <t>ROSIDI</t>
  </si>
  <si>
    <t>DS KUWARON   RT.01</t>
  </si>
  <si>
    <t>R1/900</t>
  </si>
  <si>
    <t>5255242004814</t>
  </si>
  <si>
    <t>5255305723011700410</t>
  </si>
  <si>
    <t>523072385033</t>
  </si>
  <si>
    <t>JUMINAH</t>
  </si>
  <si>
    <t>DS GANDOK GENENG</t>
  </si>
  <si>
    <t>5255334000407</t>
  </si>
  <si>
    <t>P2TL/52554/20230127/00005</t>
  </si>
  <si>
    <t>SUKARDI C</t>
  </si>
  <si>
    <t>DESA KALIPANG RT 0</t>
  </si>
  <si>
    <t>5255442005912</t>
  </si>
  <si>
    <t>5255305723011700394</t>
  </si>
  <si>
    <t>523070676611</t>
  </si>
  <si>
    <t>RONO KARSO</t>
  </si>
  <si>
    <t>DS  NAMPU</t>
  </si>
  <si>
    <t>5255334000391</t>
  </si>
  <si>
    <t>P2TL/52552/20230103/00007</t>
  </si>
  <si>
    <t>523080637366</t>
  </si>
  <si>
    <t>PARJIYAH</t>
  </si>
  <si>
    <t>DK  KAUMAN DS KUW</t>
  </si>
  <si>
    <t>03/01/2023</t>
  </si>
  <si>
    <t>5255242004808</t>
  </si>
  <si>
    <t>5255305723011700496</t>
  </si>
  <si>
    <t>523070970956</t>
  </si>
  <si>
    <t>MUKAYIN BIN RUSDI</t>
  </si>
  <si>
    <t>DK  METUK MENDURA</t>
  </si>
  <si>
    <t>5255334000492</t>
  </si>
  <si>
    <t>P2TL/52551/20230127/00004</t>
  </si>
  <si>
    <t>525510056612</t>
  </si>
  <si>
    <t>PAMSIMAS TIRTO MUL</t>
  </si>
  <si>
    <t>P3</t>
  </si>
  <si>
    <t>DS HARJOWINANGUN</t>
  </si>
  <si>
    <t>B2T/7700</t>
  </si>
  <si>
    <t>5255143005086</t>
  </si>
  <si>
    <t>5255305723011700428</t>
  </si>
  <si>
    <t>523070493363</t>
  </si>
  <si>
    <t>SUKUR</t>
  </si>
  <si>
    <t>DE MPEL KR RAYUNG</t>
  </si>
  <si>
    <t>5255334000425</t>
  </si>
  <si>
    <t>5255105723010600127</t>
  </si>
  <si>
    <t>523061188208</t>
  </si>
  <si>
    <t>MUCHIT</t>
  </si>
  <si>
    <t>DS WEDING BARAT   R</t>
  </si>
  <si>
    <t>5255134000127</t>
  </si>
  <si>
    <t>P2TL/52553/20230130/00001</t>
  </si>
  <si>
    <t>523070217308</t>
  </si>
  <si>
    <t>MUNGIN</t>
  </si>
  <si>
    <t>NG EMBAK RT07/RWI</t>
  </si>
  <si>
    <t>5255343004814</t>
  </si>
  <si>
    <t>P2TL/52552/20230118/00003</t>
  </si>
  <si>
    <t>SONIA</t>
  </si>
  <si>
    <t>BRAMBANG RT4 RW10</t>
  </si>
  <si>
    <t>5255242004834</t>
  </si>
  <si>
    <t>5255305723011700475</t>
  </si>
  <si>
    <t>523071508261</t>
  </si>
  <si>
    <t>SENEN</t>
  </si>
  <si>
    <t>DK  JIMBAR NGRANDU</t>
  </si>
  <si>
    <t>5255334000471</t>
  </si>
  <si>
    <t>P2TL/52552/20230118/00002</t>
  </si>
  <si>
    <t>523080777416</t>
  </si>
  <si>
    <t>LAILA SARI ANGGRAE</t>
  </si>
  <si>
    <t>DS BRAMBANG   RT.04</t>
  </si>
  <si>
    <t>5255243004827</t>
  </si>
  <si>
    <t>P2TL/52554/20230111/00010</t>
  </si>
  <si>
    <t>523072215726</t>
  </si>
  <si>
    <t>MASDURI</t>
  </si>
  <si>
    <t>DK NGAMPEL PANUN</t>
  </si>
  <si>
    <t>5255442005848</t>
  </si>
  <si>
    <t>P2TL/52551/20230112/00006</t>
  </si>
  <si>
    <t>B1/450</t>
  </si>
  <si>
    <t>5255142005054</t>
  </si>
  <si>
    <t>P2TL/52553/20230106/00002</t>
  </si>
  <si>
    <t>523072619917</t>
  </si>
  <si>
    <t>SUTOYO</t>
  </si>
  <si>
    <t>DN JIPANG KRAJAN</t>
  </si>
  <si>
    <t>R1T/900</t>
  </si>
  <si>
    <t>5255343004795</t>
  </si>
  <si>
    <t>P2TL/52551/20230127/00003</t>
  </si>
  <si>
    <t>523061673794</t>
  </si>
  <si>
    <t>AHMAD HABIB</t>
  </si>
  <si>
    <t>DS WONOSALAM    RT</t>
  </si>
  <si>
    <t>5255143005082</t>
  </si>
  <si>
    <t>5255305723011700441</t>
  </si>
  <si>
    <t>523070865910</t>
  </si>
  <si>
    <t>SRI PURYATI</t>
  </si>
  <si>
    <t>DK  CANDISARI</t>
  </si>
  <si>
    <t>5255334000438</t>
  </si>
  <si>
    <t>P2TL/52551/20230112/00002</t>
  </si>
  <si>
    <t>5255142005050</t>
  </si>
  <si>
    <t>5255305723011700418</t>
  </si>
  <si>
    <t>523070433654</t>
  </si>
  <si>
    <t>MARGONO</t>
  </si>
  <si>
    <t>PO NDOK PLOSO HAR</t>
  </si>
  <si>
    <t>5255334000415</t>
  </si>
  <si>
    <t>5255305723011700388</t>
  </si>
  <si>
    <t>523071289030</t>
  </si>
  <si>
    <t>MARTOYO</t>
  </si>
  <si>
    <t>KE PUH TAMBIREJO</t>
  </si>
  <si>
    <t>5255334000385</t>
  </si>
  <si>
    <t>P2TL/52554/20230124/00005</t>
  </si>
  <si>
    <t>523072998243</t>
  </si>
  <si>
    <t>PURWANTINI</t>
  </si>
  <si>
    <t>DN MOJOROTO    RT.2</t>
  </si>
  <si>
    <t>25/01/2023</t>
  </si>
  <si>
    <t>5255443005899</t>
  </si>
  <si>
    <t>P2TL/52554/20230103/00002</t>
  </si>
  <si>
    <t>523070722552</t>
  </si>
  <si>
    <t>MONDORI</t>
  </si>
  <si>
    <t>DS  KALIPANG GABUS</t>
  </si>
  <si>
    <t>5255442005798</t>
  </si>
  <si>
    <t>P2TL/52554/20230119/00001</t>
  </si>
  <si>
    <t>523070403043</t>
  </si>
  <si>
    <t>MANURI</t>
  </si>
  <si>
    <t>DK  CENTONG BENDO</t>
  </si>
  <si>
    <t>5255442005884</t>
  </si>
  <si>
    <t>P2TL/52552/20230125/00004</t>
  </si>
  <si>
    <t>523080216443</t>
  </si>
  <si>
    <t>A  YANI 131 GUBUG</t>
  </si>
  <si>
    <t>B1T/1300</t>
  </si>
  <si>
    <t>5255243004856</t>
  </si>
  <si>
    <t>P2TL/52552/20230121/00003</t>
  </si>
  <si>
    <t>ABDUL ROHMAN 3</t>
  </si>
  <si>
    <t>5255242004846</t>
  </si>
  <si>
    <t>P2TL/52551/20230116/00001</t>
  </si>
  <si>
    <t>523060443714</t>
  </si>
  <si>
    <t>MAT MUHARI</t>
  </si>
  <si>
    <t>DS  JALI RT 3/1</t>
  </si>
  <si>
    <t>16/01/2023</t>
  </si>
  <si>
    <t>5255142005060</t>
  </si>
  <si>
    <t>5255305723011700471</t>
  </si>
  <si>
    <t>523070698663</t>
  </si>
  <si>
    <t>SUWANDI</t>
  </si>
  <si>
    <t>KP  PLENDUNGAN KU</t>
  </si>
  <si>
    <t>5255334000467</t>
  </si>
  <si>
    <t>P2TL/52551/20190711/00002</t>
  </si>
  <si>
    <t>523060237352</t>
  </si>
  <si>
    <t>ABDUL MUNIF MASHU</t>
  </si>
  <si>
    <t>DS  TLOGOBOYO</t>
  </si>
  <si>
    <t>R1/2200</t>
  </si>
  <si>
    <t>5255142001501</t>
  </si>
  <si>
    <t>P2TL/52551/20230105/00006</t>
  </si>
  <si>
    <t>523060516703</t>
  </si>
  <si>
    <t>KUSNADI NS</t>
  </si>
  <si>
    <t>DS  KEBONSARI RT2/2</t>
  </si>
  <si>
    <t>05/01/2023</t>
  </si>
  <si>
    <t>5255143005037</t>
  </si>
  <si>
    <t>5255305723011700485</t>
  </si>
  <si>
    <t>523070773758</t>
  </si>
  <si>
    <t>SAWIYEM</t>
  </si>
  <si>
    <t>BA YO RT1/8 LEDOKD</t>
  </si>
  <si>
    <t>5255334000481</t>
  </si>
  <si>
    <t>5255305723011900501</t>
  </si>
  <si>
    <t>525530048916</t>
  </si>
  <si>
    <t>PT SMART TELECOM</t>
  </si>
  <si>
    <t>DS NAMBUHAN 0  RT.1</t>
  </si>
  <si>
    <t>B1/5500</t>
  </si>
  <si>
    <t>5255334000497</t>
  </si>
  <si>
    <t>P2TL/52554/20230120/00001</t>
  </si>
  <si>
    <t>523072421875</t>
  </si>
  <si>
    <t>SADONO</t>
  </si>
  <si>
    <t>DS TANGGUNGHARJO</t>
  </si>
  <si>
    <t>5255442005887</t>
  </si>
  <si>
    <t>P2TL/52554/20230117/00005</t>
  </si>
  <si>
    <t>523071842818</t>
  </si>
  <si>
    <t>SUWADI</t>
  </si>
  <si>
    <t>DK DIREN KR ANYAR</t>
  </si>
  <si>
    <t>5255442005873</t>
  </si>
  <si>
    <t>P2TL/52554/20230118/00004</t>
  </si>
  <si>
    <t>523071465096</t>
  </si>
  <si>
    <t>SAJAM</t>
  </si>
  <si>
    <t>DS  KARANGANYAR</t>
  </si>
  <si>
    <t>5255442005877</t>
  </si>
  <si>
    <t>5255305723011700405</t>
  </si>
  <si>
    <t>523071089736</t>
  </si>
  <si>
    <t>MUSTAKIM</t>
  </si>
  <si>
    <t>DK  POJOK RT02/02 WI</t>
  </si>
  <si>
    <t>5255334000402</t>
  </si>
  <si>
    <t>P2TL/52554/20230127/00001</t>
  </si>
  <si>
    <t>523071996487</t>
  </si>
  <si>
    <t>NGADIMIN</t>
  </si>
  <si>
    <t>DK NONGKO SUMBER</t>
  </si>
  <si>
    <t>29/01/2023</t>
  </si>
  <si>
    <t>5255442005908</t>
  </si>
  <si>
    <t>5255105723010600114</t>
  </si>
  <si>
    <t>523060605081</t>
  </si>
  <si>
    <t>SRIYATI</t>
  </si>
  <si>
    <t>DS  BANGO RT4/3</t>
  </si>
  <si>
    <t>5255134000114</t>
  </si>
  <si>
    <t>P2TL/52553/20230119/00001</t>
  </si>
  <si>
    <t>523072947005</t>
  </si>
  <si>
    <t>KP JENGGLONG TIMU</t>
  </si>
  <si>
    <t>S2T/450</t>
  </si>
  <si>
    <t>5255343004806</t>
  </si>
  <si>
    <t>P2TL/52551/20230124/00002</t>
  </si>
  <si>
    <t>523060785272</t>
  </si>
  <si>
    <t>AGUS PRRASETYO</t>
  </si>
  <si>
    <t>DS  SOLOWIRE RT 4/1</t>
  </si>
  <si>
    <t>24/01/2023</t>
  </si>
  <si>
    <t>5255142005077</t>
  </si>
  <si>
    <t>5255305723011700401</t>
  </si>
  <si>
    <t>523070319558</t>
  </si>
  <si>
    <t>JAYADI</t>
  </si>
  <si>
    <t>DS  MANGGARMAS G</t>
  </si>
  <si>
    <t>5255334000398</t>
  </si>
  <si>
    <t>P2TL/52551/20230127/00001</t>
  </si>
  <si>
    <t>523060754378</t>
  </si>
  <si>
    <t>SITI KHOERIYAH</t>
  </si>
  <si>
    <t>DS  WONOSALAM RT5</t>
  </si>
  <si>
    <t>5255142005080</t>
  </si>
  <si>
    <t>P2TL/52551/20230124/00001</t>
  </si>
  <si>
    <t>523060293563</t>
  </si>
  <si>
    <t>A.RIFA I</t>
  </si>
  <si>
    <t>DS .JATIREJO KR ANY</t>
  </si>
  <si>
    <t>5255142005076</t>
  </si>
  <si>
    <t>5255105723010600083</t>
  </si>
  <si>
    <t>523061070713</t>
  </si>
  <si>
    <t>KASMIRAH</t>
  </si>
  <si>
    <t>DS JATIREJO   RT.08 R</t>
  </si>
  <si>
    <t>5255134000083</t>
  </si>
  <si>
    <t>P2TL/52553/20230104/00001</t>
  </si>
  <si>
    <t>523070889759</t>
  </si>
  <si>
    <t>TURYADI</t>
  </si>
  <si>
    <t>KE BONAGUNG</t>
  </si>
  <si>
    <t>04/01/2023</t>
  </si>
  <si>
    <t>5255342004787</t>
  </si>
  <si>
    <t>5255105723010600109</t>
  </si>
  <si>
    <t>523060319514</t>
  </si>
  <si>
    <t>PURWAWI</t>
  </si>
  <si>
    <t>DS  BUMIHARJO GUNT</t>
  </si>
  <si>
    <t>5255134000109</t>
  </si>
  <si>
    <t>5255305723011700463</t>
  </si>
  <si>
    <t>523070728619</t>
  </si>
  <si>
    <t>ISNARNI</t>
  </si>
  <si>
    <t>DS .KANDANGAN RT1/</t>
  </si>
  <si>
    <t>5255334000459</t>
  </si>
  <si>
    <t>P2TL/52551/20230110/00001</t>
  </si>
  <si>
    <t>523060913799</t>
  </si>
  <si>
    <t>MUSSETIOWATI DJUM</t>
  </si>
  <si>
    <t>KP SETINGGIL</t>
  </si>
  <si>
    <t>R1T/2200</t>
  </si>
  <si>
    <t>5255143005042</t>
  </si>
  <si>
    <t>P2TL/52553/20180523/00002</t>
  </si>
  <si>
    <t>523070521149</t>
  </si>
  <si>
    <t>SITI AMINAH</t>
  </si>
  <si>
    <t>DS  SELOJARI RT06/01</t>
  </si>
  <si>
    <t>R1T/1300</t>
  </si>
  <si>
    <t>5255343000443</t>
  </si>
  <si>
    <t>P2TL/52553/20230130/00002</t>
  </si>
  <si>
    <t>523072832359</t>
  </si>
  <si>
    <t>DN LEJOK    RT.2 RW.3</t>
  </si>
  <si>
    <t>S2T/900</t>
  </si>
  <si>
    <t>5255343004815</t>
  </si>
  <si>
    <t>5255105723010600085</t>
  </si>
  <si>
    <t>523060161365</t>
  </si>
  <si>
    <t>SUWAJI</t>
  </si>
  <si>
    <t>DS  WEDUNG BUKO</t>
  </si>
  <si>
    <t>5255134000085</t>
  </si>
  <si>
    <t>P2TL/52554/20230109/00011</t>
  </si>
  <si>
    <t>523072804730</t>
  </si>
  <si>
    <t>GEMI</t>
  </si>
  <si>
    <t>DN KRAJAN    RT.3 RW</t>
  </si>
  <si>
    <t>5255443005822</t>
  </si>
  <si>
    <t>5255305723011700454</t>
  </si>
  <si>
    <t>523071118747</t>
  </si>
  <si>
    <t>HARNO</t>
  </si>
  <si>
    <t>DK  LENGKONG DS KE</t>
  </si>
  <si>
    <t>5255334000450</t>
  </si>
  <si>
    <t>P2TL/52554/20230111/00001</t>
  </si>
  <si>
    <t>PJ SUTADI</t>
  </si>
  <si>
    <t>TAWANG JAMBON</t>
  </si>
  <si>
    <t>5255442005829</t>
  </si>
  <si>
    <t>5255105723010600110</t>
  </si>
  <si>
    <t>523061021745</t>
  </si>
  <si>
    <t>SOLEKAN</t>
  </si>
  <si>
    <t>DK KR.MALANG GEMU</t>
  </si>
  <si>
    <t>5255134000110</t>
  </si>
  <si>
    <t>5255105723010600090</t>
  </si>
  <si>
    <t>523060619972</t>
  </si>
  <si>
    <t>ROHMAN</t>
  </si>
  <si>
    <t>DS  KR REJO DK KR T</t>
  </si>
  <si>
    <t>5255134000090</t>
  </si>
  <si>
    <t>5255305723011700415</t>
  </si>
  <si>
    <t>523070763543</t>
  </si>
  <si>
    <t>NGARI</t>
  </si>
  <si>
    <t>DS  BANDUNGHARJO</t>
  </si>
  <si>
    <t>5255334000412</t>
  </si>
  <si>
    <t>P2TL/52554/20230124/00001</t>
  </si>
  <si>
    <t>523073015263</t>
  </si>
  <si>
    <t>RUZIKAN</t>
  </si>
  <si>
    <t>DK KALONGAN    RT.1</t>
  </si>
  <si>
    <t>5255443005895</t>
  </si>
  <si>
    <t>P2TL/52554/20230127/00002</t>
  </si>
  <si>
    <t>523072345548</t>
  </si>
  <si>
    <t>SUYANTO</t>
  </si>
  <si>
    <t>DS TAWANG SAMBEN</t>
  </si>
  <si>
    <t>5255442005909</t>
  </si>
  <si>
    <t>P2TL/52554/20230120/00007</t>
  </si>
  <si>
    <t>523070403155</t>
  </si>
  <si>
    <t>SANURI</t>
  </si>
  <si>
    <t>23/01/2023</t>
  </si>
  <si>
    <t>5255442005893</t>
  </si>
  <si>
    <t>P2TL/52554/20230127/00003</t>
  </si>
  <si>
    <t>SUKARDI</t>
  </si>
  <si>
    <t>5255442005910</t>
  </si>
  <si>
    <t>5255305723011700438</t>
  </si>
  <si>
    <t>523070433568</t>
  </si>
  <si>
    <t>PARDJO SUNTI</t>
  </si>
  <si>
    <t>BA NDIL PLOSOHARJ</t>
  </si>
  <si>
    <t>5255334000435</t>
  </si>
  <si>
    <t>P2TL/52551/20230110/00002</t>
  </si>
  <si>
    <t>523061768348</t>
  </si>
  <si>
    <t>ABDUR ROHMAN</t>
  </si>
  <si>
    <t>DS GROGOL KAUM</t>
  </si>
  <si>
    <t>5255143005047</t>
  </si>
  <si>
    <t>P2TL/52554/20230110/00002</t>
  </si>
  <si>
    <t>523072237977</t>
  </si>
  <si>
    <t>SUTOMO</t>
  </si>
  <si>
    <t>DS SENGGOT JAMBO</t>
  </si>
  <si>
    <t>5255442005824</t>
  </si>
  <si>
    <t>5255105723010600107</t>
  </si>
  <si>
    <t>523060271794</t>
  </si>
  <si>
    <t>DJUMADI</t>
  </si>
  <si>
    <t>BA NGO RT19/3</t>
  </si>
  <si>
    <t>5255134000107</t>
  </si>
  <si>
    <t>5255305723011700436</t>
  </si>
  <si>
    <t>523072576886</t>
  </si>
  <si>
    <t>MUSLIM</t>
  </si>
  <si>
    <t>DK SINGKIL DS. DEPO</t>
  </si>
  <si>
    <t>5255334000433</t>
  </si>
  <si>
    <t>5255305723011700479</t>
  </si>
  <si>
    <t>523072161949</t>
  </si>
  <si>
    <t>PUMPANISASI</t>
  </si>
  <si>
    <t>DS PENGANTEN KLAM</t>
  </si>
  <si>
    <t>S2/5500</t>
  </si>
  <si>
    <t>5255334000475</t>
  </si>
  <si>
    <t>P2TL/52551/20230109/00001</t>
  </si>
  <si>
    <t>JURIYAH</t>
  </si>
  <si>
    <t>DS.PULOSARI RT1 RW</t>
  </si>
  <si>
    <t>5255142005038</t>
  </si>
  <si>
    <t>5255105723010500034</t>
  </si>
  <si>
    <t>523060487855</t>
  </si>
  <si>
    <t>ROSHIDI</t>
  </si>
  <si>
    <t>DS  TRIMULYO RT10/4</t>
  </si>
  <si>
    <t>5255134000034</t>
  </si>
  <si>
    <t>P2TL/52553/20230104/00003</t>
  </si>
  <si>
    <t>523073115494</t>
  </si>
  <si>
    <t>IMRON MASHADI</t>
  </si>
  <si>
    <t>DN KEBONAGUNG, DS</t>
  </si>
  <si>
    <t>5255343004789</t>
  </si>
  <si>
    <t>P2TL/52554/20230111/00007</t>
  </si>
  <si>
    <t>PJU NGAMPEL</t>
  </si>
  <si>
    <t>DSN NGAMPEL RT 4 R</t>
  </si>
  <si>
    <t>5255442005845</t>
  </si>
  <si>
    <t>P2TL/52554/20230102/00003</t>
  </si>
  <si>
    <t>523071811478</t>
  </si>
  <si>
    <t>SUMADI</t>
  </si>
  <si>
    <t>DS NAJUNGAN   RT.02</t>
  </si>
  <si>
    <t>5255442005796</t>
  </si>
  <si>
    <t>5255105723010600095</t>
  </si>
  <si>
    <t>523060392112</t>
  </si>
  <si>
    <t>PURWADI</t>
  </si>
  <si>
    <t>DS  TURIREJO DEMAK</t>
  </si>
  <si>
    <t>5255134000095</t>
  </si>
  <si>
    <t>P2TL/52554/20230130/00005</t>
  </si>
  <si>
    <t>523073046637</t>
  </si>
  <si>
    <t>PURWANTO</t>
  </si>
  <si>
    <t>DN TASUTAN    RT.2 R</t>
  </si>
  <si>
    <t>5255443005922</t>
  </si>
  <si>
    <t>5255305723011700494</t>
  </si>
  <si>
    <t>523070677510</t>
  </si>
  <si>
    <t>MARTO PARMO</t>
  </si>
  <si>
    <t>DS  MAMPU KARANG</t>
  </si>
  <si>
    <t>5255334000490</t>
  </si>
  <si>
    <t>5255305723011700446</t>
  </si>
  <si>
    <t>523070752007</t>
  </si>
  <si>
    <t>DK  JAJAR RT05/03 SB</t>
  </si>
  <si>
    <t>5255334000443</t>
  </si>
  <si>
    <t>5255105723010600093</t>
  </si>
  <si>
    <t>523061447386</t>
  </si>
  <si>
    <t>SUGIYANTO</t>
  </si>
  <si>
    <t>DS BALEROMO 0  RT.1</t>
  </si>
  <si>
    <t>5255134000093</t>
  </si>
  <si>
    <t>5255105723010600123</t>
  </si>
  <si>
    <t>523060678145</t>
  </si>
  <si>
    <t>NURDI</t>
  </si>
  <si>
    <t>DS  BABAT RT04/RW0</t>
  </si>
  <si>
    <t>5255134000123</t>
  </si>
  <si>
    <t>P2TL/52554/20230112/00005</t>
  </si>
  <si>
    <t>523070674873</t>
  </si>
  <si>
    <t>SUNARTO</t>
  </si>
  <si>
    <t>DK  SENGGOT JAMBO</t>
  </si>
  <si>
    <t>5255442005857</t>
  </si>
  <si>
    <t>P2TL/52552/20230126/00004</t>
  </si>
  <si>
    <t>523081310674</t>
  </si>
  <si>
    <t>MI ENDANG KUSRINI</t>
  </si>
  <si>
    <t>DS MRISI 0  RT.2 RW.3</t>
  </si>
  <si>
    <t>5255243004865</t>
  </si>
  <si>
    <t>P2TL/52552/20230126/00002</t>
  </si>
  <si>
    <t>523081282330</t>
  </si>
  <si>
    <t>AGUS SUSANTO</t>
  </si>
  <si>
    <t>DS TLOGOTANJUNG</t>
  </si>
  <si>
    <t>5255243004863</t>
  </si>
  <si>
    <t>P2TL/52552/20230103/00005</t>
  </si>
  <si>
    <t>MASRURIN 1</t>
  </si>
  <si>
    <t>PILANGKIDUL RT1 RW</t>
  </si>
  <si>
    <t>5255242004806</t>
  </si>
  <si>
    <t>P2TL/52554/20230126/00007</t>
  </si>
  <si>
    <t>523073062452</t>
  </si>
  <si>
    <t>SUGIYARTI</t>
  </si>
  <si>
    <t>DN KRAJAN TEGALRE</t>
  </si>
  <si>
    <t>5255443005907</t>
  </si>
  <si>
    <t>5255305723011700498</t>
  </si>
  <si>
    <t>523070898636</t>
  </si>
  <si>
    <t>SUDIYO BIN KASNAWI</t>
  </si>
  <si>
    <t>DK  PLOSOHARJO TO</t>
  </si>
  <si>
    <t>5255334000494</t>
  </si>
  <si>
    <t>P2TL/52553/20230105/00001</t>
  </si>
  <si>
    <t>523073146133</t>
  </si>
  <si>
    <t>SUMARNI-KPS</t>
  </si>
  <si>
    <t>DN KALIOMBO,DS HA</t>
  </si>
  <si>
    <t>5255343004790</t>
  </si>
  <si>
    <t>P2TL/52554/20230118/00003</t>
  </si>
  <si>
    <t>523070908426</t>
  </si>
  <si>
    <t>SUMARNO</t>
  </si>
  <si>
    <t>5255442005876</t>
  </si>
  <si>
    <t>5255105723010600112</t>
  </si>
  <si>
    <t>523060640986</t>
  </si>
  <si>
    <t>SUPRIYADI</t>
  </si>
  <si>
    <t>DS  NGALURAN RT6/2</t>
  </si>
  <si>
    <t>5255134000112</t>
  </si>
  <si>
    <t>5255105723010600101</t>
  </si>
  <si>
    <t>523060447087</t>
  </si>
  <si>
    <t>SUYONO</t>
  </si>
  <si>
    <t>DS  KALIKONDANG RT</t>
  </si>
  <si>
    <t>5255134000101</t>
  </si>
  <si>
    <t>P2TL/52554/20230106/00004</t>
  </si>
  <si>
    <t>523071292821</t>
  </si>
  <si>
    <t>SIYEM</t>
  </si>
  <si>
    <t>DK . BEDEGAN SULUR</t>
  </si>
  <si>
    <t>5255442005809</t>
  </si>
  <si>
    <t>P2TL/52552/20230103/00003</t>
  </si>
  <si>
    <t>M MUHAIDAR 3</t>
  </si>
  <si>
    <t>5255242004804</t>
  </si>
  <si>
    <t>P2TL/52552/20230103/00006</t>
  </si>
  <si>
    <t>MASRURIN 2</t>
  </si>
  <si>
    <t>5255242004807</t>
  </si>
  <si>
    <t>5255305723011700437</t>
  </si>
  <si>
    <t>523070600187</t>
  </si>
  <si>
    <t>PASMIN</t>
  </si>
  <si>
    <t>SA TREYAN KRONGG</t>
  </si>
  <si>
    <t>5255334000434</t>
  </si>
  <si>
    <t>P2TL/52551/20230118/00005</t>
  </si>
  <si>
    <t>523061772591</t>
  </si>
  <si>
    <t>ARSO BUDIYATNO</t>
  </si>
  <si>
    <t>JL RADEN SAHID. KP</t>
  </si>
  <si>
    <t>5255143005069</t>
  </si>
  <si>
    <t>5255305723011700487</t>
  </si>
  <si>
    <t>523071462982</t>
  </si>
  <si>
    <t>DAHINURI</t>
  </si>
  <si>
    <t>DK  PUCANG JUWANG</t>
  </si>
  <si>
    <t>5255334000483</t>
  </si>
  <si>
    <t>5255305723011700481</t>
  </si>
  <si>
    <t>523071002028</t>
  </si>
  <si>
    <t>DUROHMAN</t>
  </si>
  <si>
    <t>DK  PENGKOL DS SEN</t>
  </si>
  <si>
    <t>5255334000477</t>
  </si>
  <si>
    <t>P2TL/52554/20230127/00009</t>
  </si>
  <si>
    <t>523071487550</t>
  </si>
  <si>
    <t>DARMINI</t>
  </si>
  <si>
    <t>DS  CENTONG RT8/6 B</t>
  </si>
  <si>
    <t>5255442005916</t>
  </si>
  <si>
    <t>P2TL/52552/20230125/00003</t>
  </si>
  <si>
    <t>523080634527</t>
  </si>
  <si>
    <t>H MULYADI</t>
  </si>
  <si>
    <t>DS  MINTRENG/KBN A</t>
  </si>
  <si>
    <t>5255243004852</t>
  </si>
  <si>
    <t>5255105723010600108</t>
  </si>
  <si>
    <t>523060984322</t>
  </si>
  <si>
    <t>SITI RUMANAH</t>
  </si>
  <si>
    <t>DS BALEROMO</t>
  </si>
  <si>
    <t>5255134000108</t>
  </si>
  <si>
    <t>P2TL/52553/20211015/00006</t>
  </si>
  <si>
    <t>SARPAN</t>
  </si>
  <si>
    <t>DSN MULUNGAN 01/03</t>
  </si>
  <si>
    <t>5255342003908</t>
  </si>
  <si>
    <t>P2TL/52552/20230106/00001</t>
  </si>
  <si>
    <t>523080034122</t>
  </si>
  <si>
    <t>JL  TEGOWANU 2 KEC</t>
  </si>
  <si>
    <t>5255243004812</t>
  </si>
  <si>
    <t>P2TL/52552/20230103/00001</t>
  </si>
  <si>
    <t>M MUHAIDAR 1</t>
  </si>
  <si>
    <t>5255242004802</t>
  </si>
  <si>
    <t>P2TL/52554/20230112/00003</t>
  </si>
  <si>
    <t>ASUTIYEM/KUSRIN</t>
  </si>
  <si>
    <t>NGAMPEL PANUNGGA</t>
  </si>
  <si>
    <t>5255442005855</t>
  </si>
  <si>
    <t>5255305723011700434</t>
  </si>
  <si>
    <t>523071562892</t>
  </si>
  <si>
    <t>SURADI</t>
  </si>
  <si>
    <t>DS GUNDI GODONG</t>
  </si>
  <si>
    <t>5255334000431</t>
  </si>
  <si>
    <t>P2TL/52553/20180710/00001</t>
  </si>
  <si>
    <t>523071430582</t>
  </si>
  <si>
    <t>TUJIANTI</t>
  </si>
  <si>
    <t>DK  KARANGREJO RT</t>
  </si>
  <si>
    <t>5255342000479</t>
  </si>
  <si>
    <t>P2TL/52553/20230106/00001</t>
  </si>
  <si>
    <t>523070354786</t>
  </si>
  <si>
    <t>RUKINI</t>
  </si>
  <si>
    <t>DS  MANGGIHAN</t>
  </si>
  <si>
    <t>5255342004794</t>
  </si>
  <si>
    <t>P2TL/52551/20230104/00001</t>
  </si>
  <si>
    <t>523061824540</t>
  </si>
  <si>
    <t>FITA SURYANI</t>
  </si>
  <si>
    <t>DN BULU RAJI DEMAK</t>
  </si>
  <si>
    <t>5255143005031</t>
  </si>
  <si>
    <t>P2TL/52554/20230109/00010</t>
  </si>
  <si>
    <t>PURMINA PJ2</t>
  </si>
  <si>
    <t>MAYAHAN</t>
  </si>
  <si>
    <t>5255442005821</t>
  </si>
  <si>
    <t>5255305723011700427</t>
  </si>
  <si>
    <t>523072126834</t>
  </si>
  <si>
    <t>TOSO B SARWI</t>
  </si>
  <si>
    <t>DK JAMUS   RT.006 R</t>
  </si>
  <si>
    <t>5255334000424</t>
  </si>
  <si>
    <t>5255305723011700416</t>
  </si>
  <si>
    <t>523070895489</t>
  </si>
  <si>
    <t>MUHADI</t>
  </si>
  <si>
    <t>SA MPANG BDHARJO</t>
  </si>
  <si>
    <t>5255334000413</t>
  </si>
  <si>
    <t>5255105723010600092</t>
  </si>
  <si>
    <t>523060701263</t>
  </si>
  <si>
    <t>SUGIANTO</t>
  </si>
  <si>
    <t>DS  JUNGPASIR RT2/5</t>
  </si>
  <si>
    <t>5255134000092</t>
  </si>
  <si>
    <t>5255105723010500038</t>
  </si>
  <si>
    <t>523060238737</t>
  </si>
  <si>
    <t>MASRUKAN</t>
  </si>
  <si>
    <t>DK  PONDOK DS SIDO</t>
  </si>
  <si>
    <t>5255134000038</t>
  </si>
  <si>
    <t>5255105723010600102</t>
  </si>
  <si>
    <t>523060646367</t>
  </si>
  <si>
    <t>JUDDI</t>
  </si>
  <si>
    <t>DS  BONANGREJO RT</t>
  </si>
  <si>
    <t>5255134000102</t>
  </si>
  <si>
    <t>5255105723010600105</t>
  </si>
  <si>
    <t>523060165563</t>
  </si>
  <si>
    <t>ETY HAPSARI</t>
  </si>
  <si>
    <t>JL  SUNAN KALIJOGO</t>
  </si>
  <si>
    <t>5255134000105</t>
  </si>
  <si>
    <t>P2TL/52551/20200729/00009</t>
  </si>
  <si>
    <t>523061814907</t>
  </si>
  <si>
    <t>MUHAMAD SAPUJI</t>
  </si>
  <si>
    <t>JL RAYA MERAK-GOD</t>
  </si>
  <si>
    <t>B2T/11000</t>
  </si>
  <si>
    <t>5255143002284</t>
  </si>
  <si>
    <t>P2TL/52552/20230124/00001</t>
  </si>
  <si>
    <t>523080191318</t>
  </si>
  <si>
    <t>SUDJINAH BIN KUSNA</t>
  </si>
  <si>
    <t>CA BEAN KIDUL RT22</t>
  </si>
  <si>
    <t>5255242004848</t>
  </si>
  <si>
    <t>5255305723011700448</t>
  </si>
  <si>
    <t>523070167474</t>
  </si>
  <si>
    <t>S U P A R N O</t>
  </si>
  <si>
    <t>GE NENGADAL</t>
  </si>
  <si>
    <t>5255334000445</t>
  </si>
  <si>
    <t>5255105723010600117</t>
  </si>
  <si>
    <t>523060560442</t>
  </si>
  <si>
    <t>KOMSIN</t>
  </si>
  <si>
    <t>DS  TUWANG KR ANY</t>
  </si>
  <si>
    <t>5255134000117</t>
  </si>
  <si>
    <t>P2TL/52553/20230117/00002</t>
  </si>
  <si>
    <t>523072264084</t>
  </si>
  <si>
    <t>DARYANTO</t>
  </si>
  <si>
    <t>DS TEGALJERUK RAM</t>
  </si>
  <si>
    <t>5255342004805</t>
  </si>
  <si>
    <t>P2TL/52554/20230109/00001</t>
  </si>
  <si>
    <t>523070560333</t>
  </si>
  <si>
    <t>SUKARNO</t>
  </si>
  <si>
    <t>KA UMAN SELO RT 38/</t>
  </si>
  <si>
    <t>5255442005812</t>
  </si>
  <si>
    <t>5255105723010600121</t>
  </si>
  <si>
    <t>523061501915</t>
  </si>
  <si>
    <t>MOCHLASIN</t>
  </si>
  <si>
    <t>DS MANGUNJIWAN 0</t>
  </si>
  <si>
    <t>5255134000121</t>
  </si>
  <si>
    <t>P2TL/52554/20230117/00003</t>
  </si>
  <si>
    <t>PUPUT NOVIANA</t>
  </si>
  <si>
    <t>JAMUR DS BENDOHA</t>
  </si>
  <si>
    <t>5255442005871</t>
  </si>
  <si>
    <t>5255305723011700493</t>
  </si>
  <si>
    <t>523072414172</t>
  </si>
  <si>
    <t>DS KETITANG TEMON</t>
  </si>
  <si>
    <t>5255334000489</t>
  </si>
  <si>
    <t>P2TL/52551/20230112/00003</t>
  </si>
  <si>
    <t>5255142005051</t>
  </si>
  <si>
    <t>5255305723011700473</t>
  </si>
  <si>
    <t>523071492772</t>
  </si>
  <si>
    <t>UMI KALSUM</t>
  </si>
  <si>
    <t>DK  GADOH SENDANG</t>
  </si>
  <si>
    <t>5255334000469</t>
  </si>
  <si>
    <t>P2TL/52554/20230130/00010</t>
  </si>
  <si>
    <t>523073009230</t>
  </si>
  <si>
    <t>PKD DS. DOKORO</t>
  </si>
  <si>
    <t>DN BELIMBING, KEL. D</t>
  </si>
  <si>
    <t>5255443005931</t>
  </si>
  <si>
    <t>P2TL/52551/20230112/00009</t>
  </si>
  <si>
    <t>523060364965</t>
  </si>
  <si>
    <t>MUSTOFA</t>
  </si>
  <si>
    <t>GU NTUR RT6/2</t>
  </si>
  <si>
    <t>5255143005058</t>
  </si>
  <si>
    <t>P2TL/52554/20230110/00001</t>
  </si>
  <si>
    <t>NGARDI/SUTINI</t>
  </si>
  <si>
    <t>5255442005823</t>
  </si>
  <si>
    <t>P2TL/52554/20230109/00009</t>
  </si>
  <si>
    <t>PURMINA PJ</t>
  </si>
  <si>
    <t>5255442005820</t>
  </si>
  <si>
    <t>5255105723010600086</t>
  </si>
  <si>
    <t>523060584664</t>
  </si>
  <si>
    <t>DRS MUKSON</t>
  </si>
  <si>
    <t>DS  BALEROMO RT2/J</t>
  </si>
  <si>
    <t>5255134000086</t>
  </si>
  <si>
    <t>5255305723011700430</t>
  </si>
  <si>
    <t>523071158727</t>
  </si>
  <si>
    <t>NGATMI</t>
  </si>
  <si>
    <t>KL UMPIT 2/1 DS SAM</t>
  </si>
  <si>
    <t>5255334000427</t>
  </si>
  <si>
    <t>5255305723011700478</t>
  </si>
  <si>
    <t>523071513570</t>
  </si>
  <si>
    <t>GUNADI</t>
  </si>
  <si>
    <t>5255334000474</t>
  </si>
  <si>
    <t>5255305723011700429</t>
  </si>
  <si>
    <t>523070319213</t>
  </si>
  <si>
    <t>D A R N O</t>
  </si>
  <si>
    <t>5255334000426</t>
  </si>
  <si>
    <t>5255305723011700407</t>
  </si>
  <si>
    <t>523071002666</t>
  </si>
  <si>
    <t>WASIYO</t>
  </si>
  <si>
    <t>DK  DOYO NAMPU</t>
  </si>
  <si>
    <t>5255334000404</t>
  </si>
  <si>
    <t>5255105723010600126</t>
  </si>
  <si>
    <t>523060264187</t>
  </si>
  <si>
    <t>RASMUNI</t>
  </si>
  <si>
    <t>DS  PANDANSARI</t>
  </si>
  <si>
    <t>5255134000126</t>
  </si>
  <si>
    <t>P2TL/52553/20230119/00002</t>
  </si>
  <si>
    <t>523070024499</t>
  </si>
  <si>
    <t>SD NEG 2 TEMON</t>
  </si>
  <si>
    <t>DS  TEMON BRATI</t>
  </si>
  <si>
    <t>5255343004807</t>
  </si>
  <si>
    <t>P2TL/52554/20230110/00006</t>
  </si>
  <si>
    <t>523070642266</t>
  </si>
  <si>
    <t>SUWITO REJO SARDI</t>
  </si>
  <si>
    <t>DS  TAHUNAN</t>
  </si>
  <si>
    <t>5255442005828</t>
  </si>
  <si>
    <t>P2TL/52554/20230111/00003</t>
  </si>
  <si>
    <t>523071631913</t>
  </si>
  <si>
    <t>SUMARNI</t>
  </si>
  <si>
    <t>DK KARANGPUNG</t>
  </si>
  <si>
    <t>5255442005831</t>
  </si>
  <si>
    <t>P2TL/52553/20230119/00003</t>
  </si>
  <si>
    <t>523070178816</t>
  </si>
  <si>
    <t>BALAI DESA TIREM</t>
  </si>
  <si>
    <t>DS  TENGARAN TIREM</t>
  </si>
  <si>
    <t>5255343004808</t>
  </si>
  <si>
    <t>P2TL/52554/20230118/00005</t>
  </si>
  <si>
    <t>523073141904</t>
  </si>
  <si>
    <t>LAMIDIN-KPS</t>
  </si>
  <si>
    <t>DN KRAJAN, DS NGAR</t>
  </si>
  <si>
    <t>5255443005878</t>
  </si>
  <si>
    <t>P2TL/52554/20230116/00002</t>
  </si>
  <si>
    <t>SAMSUDIN</t>
  </si>
  <si>
    <t>DN KKRAJAN RT 02 R</t>
  </si>
  <si>
    <t>5255442005868</t>
  </si>
  <si>
    <t>P2TL/52552/20230103/00002</t>
  </si>
  <si>
    <t>M MUHAIDAR 2</t>
  </si>
  <si>
    <t>5255242004803</t>
  </si>
  <si>
    <t>5255305723011700426</t>
  </si>
  <si>
    <t>523071068353</t>
  </si>
  <si>
    <t>WARSIDI</t>
  </si>
  <si>
    <t>DK  LANGGAR RT7/6 L</t>
  </si>
  <si>
    <t>5255334000423</t>
  </si>
  <si>
    <t>5255105723010600106</t>
  </si>
  <si>
    <t>523061285875</t>
  </si>
  <si>
    <t>DS WONOREJO   RT.0</t>
  </si>
  <si>
    <t>5255134000106</t>
  </si>
  <si>
    <t>5255105723010500035</t>
  </si>
  <si>
    <t>523060622821</t>
  </si>
  <si>
    <t>BUDIONO</t>
  </si>
  <si>
    <t>DS  JUNGSEMI RT06/0</t>
  </si>
  <si>
    <t>5255134000035</t>
  </si>
  <si>
    <t>P2TL/52554/20230130/00008</t>
  </si>
  <si>
    <t>523070604975</t>
  </si>
  <si>
    <t>YUSNGADI</t>
  </si>
  <si>
    <t>DK  TARAMAN RT 6/1</t>
  </si>
  <si>
    <t>5255442005928</t>
  </si>
  <si>
    <t>5255305723011700409</t>
  </si>
  <si>
    <t>523070592335</t>
  </si>
  <si>
    <t>SUBAGIYONO</t>
  </si>
  <si>
    <t>GR OBOGAN RT 01/04</t>
  </si>
  <si>
    <t>5255334000406</t>
  </si>
  <si>
    <t>P2TL/52554/20230109/00006</t>
  </si>
  <si>
    <t>JOKO SUKWAN PJ</t>
  </si>
  <si>
    <t>JL JAMBU KEDUSAN</t>
  </si>
  <si>
    <t>5255442005817</t>
  </si>
  <si>
    <t>5255305723011700466</t>
  </si>
  <si>
    <t>523071161929</t>
  </si>
  <si>
    <t>HERU UTOMO</t>
  </si>
  <si>
    <t>DK  SAMBUNG GODO</t>
  </si>
  <si>
    <t>5255334000462</t>
  </si>
  <si>
    <t>5255305723011700469</t>
  </si>
  <si>
    <t>523071539515</t>
  </si>
  <si>
    <t>YARJAN MUSPARI</t>
  </si>
  <si>
    <t>DK  TUWUNG SURU G</t>
  </si>
  <si>
    <t>5255334000465</t>
  </si>
  <si>
    <t>P2TL/52554/20230116/00001</t>
  </si>
  <si>
    <t>DN KRAJAN RT 02 RW</t>
  </si>
  <si>
    <t>5255442005867</t>
  </si>
  <si>
    <t>5255305723011700399</t>
  </si>
  <si>
    <t>523070918490</t>
  </si>
  <si>
    <t>SUPIYATI WARSIDI</t>
  </si>
  <si>
    <t>DS  DAGANGAN SUGI</t>
  </si>
  <si>
    <t>5255334000396</t>
  </si>
  <si>
    <t>5255305723011700421</t>
  </si>
  <si>
    <t>523070785458</t>
  </si>
  <si>
    <t>SAHID</t>
  </si>
  <si>
    <t>DS  JEMENGAN KLAM</t>
  </si>
  <si>
    <t>5255334000418</t>
  </si>
  <si>
    <t>5255105723010500032</t>
  </si>
  <si>
    <t>523060708713</t>
  </si>
  <si>
    <t>AMIN SUUD</t>
  </si>
  <si>
    <t>5255134000032</t>
  </si>
  <si>
    <t>5255105723010600113</t>
  </si>
  <si>
    <t>523060579625</t>
  </si>
  <si>
    <t>SUMINI B KARSIMAH</t>
  </si>
  <si>
    <t>DS  MULYOREJO RT5/</t>
  </si>
  <si>
    <t>5255134000113</t>
  </si>
  <si>
    <t>P2TL/52551/20230120/00003</t>
  </si>
  <si>
    <t>523061793860</t>
  </si>
  <si>
    <t>RUSTANTO</t>
  </si>
  <si>
    <t>DS MLATEN    RT.10 R</t>
  </si>
  <si>
    <t>5255143005075</t>
  </si>
  <si>
    <t>P2TL/52551/20230118/00007</t>
  </si>
  <si>
    <t>523061047323</t>
  </si>
  <si>
    <t>DS KR.BAYAN BINTOR</t>
  </si>
  <si>
    <t>5255143005071</t>
  </si>
  <si>
    <t>P2TL/52554/20230127/00007</t>
  </si>
  <si>
    <t>SUKARDI E</t>
  </si>
  <si>
    <t>5255442005914</t>
  </si>
  <si>
    <t>5255105723010600097</t>
  </si>
  <si>
    <t>523060407223</t>
  </si>
  <si>
    <t>SUTIPAN</t>
  </si>
  <si>
    <t>DS  SUMBEREJO RT1/</t>
  </si>
  <si>
    <t>5255134000097</t>
  </si>
  <si>
    <t>P2TL/52554/20230113/00002</t>
  </si>
  <si>
    <t>PJ KRAJAN PANUNGG</t>
  </si>
  <si>
    <t>5255442005860</t>
  </si>
  <si>
    <t>5255305723011700455</t>
  </si>
  <si>
    <t>523070887996</t>
  </si>
  <si>
    <t>PADI</t>
  </si>
  <si>
    <t>MA NGGAR 16/4 MANG</t>
  </si>
  <si>
    <t>5255334000451</t>
  </si>
  <si>
    <t>5255305723011700433</t>
  </si>
  <si>
    <t>523071001105</t>
  </si>
  <si>
    <t>SUPARJO</t>
  </si>
  <si>
    <t>DS  DUNGLO DS JETIS</t>
  </si>
  <si>
    <t>5255334000430</t>
  </si>
  <si>
    <t>P2TL/52552/20230130/00001</t>
  </si>
  <si>
    <t>523080611094</t>
  </si>
  <si>
    <t>DK  KALICINGING RT6/</t>
  </si>
  <si>
    <t>5255242004867</t>
  </si>
  <si>
    <t>5255305723011700484</t>
  </si>
  <si>
    <t>523070017527</t>
  </si>
  <si>
    <t>SOEKAMTO</t>
  </si>
  <si>
    <t>JL  TRIKORA GANG 2/4</t>
  </si>
  <si>
    <t>5255334000480</t>
  </si>
  <si>
    <t>P2TL/52553/20230105/00002</t>
  </si>
  <si>
    <t>523073033091</t>
  </si>
  <si>
    <t>WARSINI</t>
  </si>
  <si>
    <t>DN KALIOMBO -  RT.3</t>
  </si>
  <si>
    <t>5255343004791</t>
  </si>
  <si>
    <t>P2TL/52554/20230106/00003</t>
  </si>
  <si>
    <t>JASMIN/SUTRISNO</t>
  </si>
  <si>
    <t>JURON PANDANHARU</t>
  </si>
  <si>
    <t>5255442005808</t>
  </si>
  <si>
    <t>5255105723010500039</t>
  </si>
  <si>
    <t>523060573377</t>
  </si>
  <si>
    <t>SAROJI</t>
  </si>
  <si>
    <t>DK  KARANGTURI RT5/</t>
  </si>
  <si>
    <t>5255134000039</t>
  </si>
  <si>
    <t>5255305723011700390</t>
  </si>
  <si>
    <t>523070613212</t>
  </si>
  <si>
    <t>JIYO RONO SUMIJO</t>
  </si>
  <si>
    <t>DS  TEMON GROBOG</t>
  </si>
  <si>
    <t>5255334000387</t>
  </si>
  <si>
    <t>5255305723011700459</t>
  </si>
  <si>
    <t>523070703365</t>
  </si>
  <si>
    <t>NGADIMAN</t>
  </si>
  <si>
    <t>PU LUTAN RT05/03 PE</t>
  </si>
  <si>
    <t>5255334000455</t>
  </si>
  <si>
    <t>5255105723010500029</t>
  </si>
  <si>
    <t>523060599503</t>
  </si>
  <si>
    <t>SUYUTI</t>
  </si>
  <si>
    <t>DS  BUKO RT3/1</t>
  </si>
  <si>
    <t>5255134000029</t>
  </si>
  <si>
    <t>P2TL/52554/20230106/00001</t>
  </si>
  <si>
    <t>523070191763</t>
  </si>
  <si>
    <t>PARMO</t>
  </si>
  <si>
    <t>DS  TLOGOTIRTO</t>
  </si>
  <si>
    <t>5255442005806</t>
  </si>
  <si>
    <t>5255105723010600124</t>
  </si>
  <si>
    <t>523060530437</t>
  </si>
  <si>
    <t>SADIKAN B SADIYO</t>
  </si>
  <si>
    <t>DS  TUGU RT4/1 SAYU</t>
  </si>
  <si>
    <t>5255134000124</t>
  </si>
  <si>
    <t>5255305723011700424</t>
  </si>
  <si>
    <t>523070521426</t>
  </si>
  <si>
    <t>SUTAR</t>
  </si>
  <si>
    <t>DO LOGAN KETRO</t>
  </si>
  <si>
    <t>5255334000421</t>
  </si>
  <si>
    <t>P2TL/52554/20230118/00007</t>
  </si>
  <si>
    <t>523073052590</t>
  </si>
  <si>
    <t>SUHUD</t>
  </si>
  <si>
    <t>DN TRISIK    RT.6 RW.</t>
  </si>
  <si>
    <t>5255443005880</t>
  </si>
  <si>
    <t>P2TL/52553/20230105/00003</t>
  </si>
  <si>
    <t>525530311887</t>
  </si>
  <si>
    <t>MUHAMAD MUHLISIN</t>
  </si>
  <si>
    <t>DS DESA TUNGGU RT</t>
  </si>
  <si>
    <t>5255343004792</t>
  </si>
  <si>
    <t>5255305723011700391</t>
  </si>
  <si>
    <t>523071501232</t>
  </si>
  <si>
    <t>SARPIYAH</t>
  </si>
  <si>
    <t>DK  KARANGASEM SE</t>
  </si>
  <si>
    <t>5255334000388</t>
  </si>
  <si>
    <t>5255305723011700425</t>
  </si>
  <si>
    <t>523070529000</t>
  </si>
  <si>
    <t>SULIYEM</t>
  </si>
  <si>
    <t>BA NCAR SOBO RT06/</t>
  </si>
  <si>
    <t>5255334000422</t>
  </si>
  <si>
    <t>P2TL/52551/20230105/00005</t>
  </si>
  <si>
    <t>DWI SUKMAWATI</t>
  </si>
  <si>
    <t>DK.MOROREJO BANJA</t>
  </si>
  <si>
    <t>5255142005036</t>
  </si>
  <si>
    <t>5255305723011700491</t>
  </si>
  <si>
    <t>523072259739</t>
  </si>
  <si>
    <t>JUMIYEM</t>
  </si>
  <si>
    <t>DK PLANDAKAN NGLE</t>
  </si>
  <si>
    <t>5255334000487</t>
  </si>
  <si>
    <t>5255105723010600096</t>
  </si>
  <si>
    <t>523060198064</t>
  </si>
  <si>
    <t>NUR HASIM</t>
  </si>
  <si>
    <t>DS  MARGOLINDUK</t>
  </si>
  <si>
    <t>5255134000096</t>
  </si>
  <si>
    <t>P2TL/52551/20230102/00001</t>
  </si>
  <si>
    <t>523061167813</t>
  </si>
  <si>
    <t>NURYASIN</t>
  </si>
  <si>
    <t>DK GENDOK BALEREJ</t>
  </si>
  <si>
    <t>5255142005029</t>
  </si>
  <si>
    <t>5255105723010600111</t>
  </si>
  <si>
    <t>523060624182</t>
  </si>
  <si>
    <t>ABDULLAH UZER</t>
  </si>
  <si>
    <t>DS  SIDOGEMAH RT22</t>
  </si>
  <si>
    <t>5255134000111</t>
  </si>
  <si>
    <t>P2TL/52552/20230105/00003</t>
  </si>
  <si>
    <t>523080034148</t>
  </si>
  <si>
    <t>MOCH IRFAN</t>
  </si>
  <si>
    <t>JL  RAYA TEGOWANU</t>
  </si>
  <si>
    <t>5255242004811</t>
  </si>
  <si>
    <t>P2TL/52552/20230130/00002</t>
  </si>
  <si>
    <t>523080220543</t>
  </si>
  <si>
    <t>NY TONO SUGIARTO</t>
  </si>
  <si>
    <t>JL  MT HARYONO 49 G</t>
  </si>
  <si>
    <t>5255243004868</t>
  </si>
  <si>
    <t>P2TL/52554/20230104/00002</t>
  </si>
  <si>
    <t>523071479522</t>
  </si>
  <si>
    <t>DK  BERU RT5/5 TAHU</t>
  </si>
  <si>
    <t>5255442005802</t>
  </si>
  <si>
    <t>P2TL/52552/20230105/00001</t>
  </si>
  <si>
    <t>523080241423</t>
  </si>
  <si>
    <t>SUTIMAH</t>
  </si>
  <si>
    <t>KP  KAUMAN RT1/8 K</t>
  </si>
  <si>
    <t>5255242004809</t>
  </si>
  <si>
    <t>5255305723011700443</t>
  </si>
  <si>
    <t>523070676828</t>
  </si>
  <si>
    <t>NYAMIN</t>
  </si>
  <si>
    <t>5255334000440</t>
  </si>
  <si>
    <t>5255105723010500037</t>
  </si>
  <si>
    <t>523061011069</t>
  </si>
  <si>
    <t>KASERAN</t>
  </si>
  <si>
    <t>DS KEDONDONG   RT.</t>
  </si>
  <si>
    <t>5255134000037</t>
  </si>
  <si>
    <t>525520356398</t>
  </si>
  <si>
    <t>SONIA BUNGA MARCE</t>
  </si>
  <si>
    <t>JL DS. BRAMBANG RT.</t>
  </si>
  <si>
    <t>P2TL/52551/20230103/00001</t>
  </si>
  <si>
    <t>523060225868</t>
  </si>
  <si>
    <t>KASTONI</t>
  </si>
  <si>
    <t>DS  BABAT KEC DEMP</t>
  </si>
  <si>
    <t>5255142005030</t>
  </si>
  <si>
    <t>P2TL/52551/20230116/00002</t>
  </si>
  <si>
    <t>523060769727</t>
  </si>
  <si>
    <t>A K R O M</t>
  </si>
  <si>
    <t>DS  JOGOLOYO RT 4/4</t>
  </si>
  <si>
    <t>5255143005061</t>
  </si>
  <si>
    <t>5255105723010600116</t>
  </si>
  <si>
    <t>523060730490</t>
  </si>
  <si>
    <t>NGATNO</t>
  </si>
  <si>
    <t>DS  KEDUNGKARANG</t>
  </si>
  <si>
    <t>5255134000116</t>
  </si>
  <si>
    <t>5255305723011700404</t>
  </si>
  <si>
    <t>523070700098</t>
  </si>
  <si>
    <t>KASMIDI</t>
  </si>
  <si>
    <t>KP  PALEMBAHAN DS</t>
  </si>
  <si>
    <t>5255334000401</t>
  </si>
  <si>
    <t>5255305723011700432</t>
  </si>
  <si>
    <t>523071005991</t>
  </si>
  <si>
    <t>SUPIYAH</t>
  </si>
  <si>
    <t>5255334000429</t>
  </si>
  <si>
    <t>P2TL/52554/20230113/00007</t>
  </si>
  <si>
    <t>523070132355</t>
  </si>
  <si>
    <t>TSB SULISTYO</t>
  </si>
  <si>
    <t>JL  HARJUNO WRS</t>
  </si>
  <si>
    <t>R2T/3500</t>
  </si>
  <si>
    <t>5255443005865</t>
  </si>
  <si>
    <t>P2TL/52552/20230103/00004</t>
  </si>
  <si>
    <t>MASRURIN 4</t>
  </si>
  <si>
    <t>5255242004805</t>
  </si>
  <si>
    <t>P2TL/52554/20221228/00005</t>
  </si>
  <si>
    <t>525540095696</t>
  </si>
  <si>
    <t>SITI SUCIATI</t>
  </si>
  <si>
    <t>DN POJOK    RT.4 RW.</t>
  </si>
  <si>
    <t>5255443005763</t>
  </si>
  <si>
    <t>P2TL/52554/20230119/00003</t>
  </si>
  <si>
    <t>523071481190</t>
  </si>
  <si>
    <t>SUWARTO</t>
  </si>
  <si>
    <t>DK  KEDUNGBAMBAN</t>
  </si>
  <si>
    <t>5255442005886</t>
  </si>
  <si>
    <t>5255305723011700389</t>
  </si>
  <si>
    <t>523070012923</t>
  </si>
  <si>
    <t>SOEPARMAN</t>
  </si>
  <si>
    <t>JL  BANYUONO GANG</t>
  </si>
  <si>
    <t>5255334000386</t>
  </si>
  <si>
    <t>P2TL/52554/20230130/00004</t>
  </si>
  <si>
    <t>523073052931</t>
  </si>
  <si>
    <t>DAMUN</t>
  </si>
  <si>
    <t>DN TREMBES    RT.3 R</t>
  </si>
  <si>
    <t>5255443005920</t>
  </si>
  <si>
    <t>P2TL/52553/20230112/00001</t>
  </si>
  <si>
    <t>523073001273</t>
  </si>
  <si>
    <t>SUKILAN</t>
  </si>
  <si>
    <t>DS SLOGO KEL DORO</t>
  </si>
  <si>
    <t>5255343004800</t>
  </si>
  <si>
    <t>P2TL/52554/20230106/00006</t>
  </si>
  <si>
    <t>523071929545</t>
  </si>
  <si>
    <t>YUDLIAN</t>
  </si>
  <si>
    <t>DS TANJUNGSARI   RT</t>
  </si>
  <si>
    <t>5255442005811</t>
  </si>
  <si>
    <t>P2TL/52551/20230111/00001</t>
  </si>
  <si>
    <t>523060397849</t>
  </si>
  <si>
    <t>BOBY TRIBOWO</t>
  </si>
  <si>
    <t>KA MAL TLOGOREJO</t>
  </si>
  <si>
    <t>5255142005048</t>
  </si>
  <si>
    <t>5255305723011700450</t>
  </si>
  <si>
    <t>523071007714</t>
  </si>
  <si>
    <t>SUWARDI</t>
  </si>
  <si>
    <t>DK  KURU'AN GENENG</t>
  </si>
  <si>
    <t>5255334000447</t>
  </si>
  <si>
    <t>P2TL/52553/20230117/00001</t>
  </si>
  <si>
    <t>523073145198</t>
  </si>
  <si>
    <t>SUWARTI</t>
  </si>
  <si>
    <t>DN CALEBUNG BRATI</t>
  </si>
  <si>
    <t>5255343004804</t>
  </si>
  <si>
    <t>P2TL/52551/20230119/00001</t>
  </si>
  <si>
    <t>523061673520</t>
  </si>
  <si>
    <t>MUTOYIMAH</t>
  </si>
  <si>
    <t>DN DOMBO    RT.1 RW</t>
  </si>
  <si>
    <t>5255143005072</t>
  </si>
  <si>
    <t>P2TL/52551/20230118/00004</t>
  </si>
  <si>
    <t>5255143005068</t>
  </si>
  <si>
    <t>P2TL/52554/20230130/00012</t>
  </si>
  <si>
    <t>523073048794</t>
  </si>
  <si>
    <t>KARTINAH</t>
  </si>
  <si>
    <t>DN WONOBOYO    RT.</t>
  </si>
  <si>
    <t>B1T/450</t>
  </si>
  <si>
    <t>5255443005934</t>
  </si>
  <si>
    <t>5255305723011700462</t>
  </si>
  <si>
    <t>523071037441</t>
  </si>
  <si>
    <t>ROHMAT</t>
  </si>
  <si>
    <t>BE NDO GETASREJO</t>
  </si>
  <si>
    <t>5255334000458</t>
  </si>
  <si>
    <t>5255105723010600084</t>
  </si>
  <si>
    <t>523060475716</t>
  </si>
  <si>
    <t>SARINTEN</t>
  </si>
  <si>
    <t>KE DONDONG RT2/4 G</t>
  </si>
  <si>
    <t>5255134000084</t>
  </si>
  <si>
    <t>P2TL/52554/20230130/00013</t>
  </si>
  <si>
    <t>523072291624</t>
  </si>
  <si>
    <t>POMPA AIR BERSIH</t>
  </si>
  <si>
    <t>DS BEKU GEDANGAN</t>
  </si>
  <si>
    <t>5255443005936</t>
  </si>
  <si>
    <t>5255305723011700420</t>
  </si>
  <si>
    <t>523071461055</t>
  </si>
  <si>
    <t>SUKIRNO</t>
  </si>
  <si>
    <t>DS  JANGKUNGHARJO</t>
  </si>
  <si>
    <t>5255334000417</t>
  </si>
  <si>
    <t>P2TL/52554/20230126/00004</t>
  </si>
  <si>
    <t>523073059149</t>
  </si>
  <si>
    <t>S U R Y O N O</t>
  </si>
  <si>
    <t>DN TAMBAK BOYO,WI</t>
  </si>
  <si>
    <t>5255443005904</t>
  </si>
  <si>
    <t>5255105723010600081</t>
  </si>
  <si>
    <t>523060292417</t>
  </si>
  <si>
    <t>A NAWAWI ALI</t>
  </si>
  <si>
    <t>DS  SERANGAN BONA</t>
  </si>
  <si>
    <t>5255134000081</t>
  </si>
  <si>
    <t>5255305723011700460</t>
  </si>
  <si>
    <t>523071117936</t>
  </si>
  <si>
    <t>TASWO</t>
  </si>
  <si>
    <t>5255334000456</t>
  </si>
  <si>
    <t>5255105723010600099</t>
  </si>
  <si>
    <t>523060089115</t>
  </si>
  <si>
    <t>KARSIDI</t>
  </si>
  <si>
    <t>BE TOKAN RT 9/3</t>
  </si>
  <si>
    <t>5255134000099</t>
  </si>
  <si>
    <t>P2TL/52552/20230125/00001</t>
  </si>
  <si>
    <t>MUHAMMAD ANNAS</t>
  </si>
  <si>
    <t>KAMPUNG PILANG KID</t>
  </si>
  <si>
    <t>5255242004850</t>
  </si>
  <si>
    <t>5255305723011700458</t>
  </si>
  <si>
    <t>523071536575</t>
  </si>
  <si>
    <t>RUSMINI</t>
  </si>
  <si>
    <t>DS  NGABENREJO RT</t>
  </si>
  <si>
    <t>5255334000454</t>
  </si>
  <si>
    <t>P2TL/52554/20230111/00005</t>
  </si>
  <si>
    <t>525540179301</t>
  </si>
  <si>
    <t>SUDJINEM SUTRI</t>
  </si>
  <si>
    <t>DN BRINGIN    RT.2 R</t>
  </si>
  <si>
    <t>R2T/4400</t>
  </si>
  <si>
    <t>5255443005838</t>
  </si>
  <si>
    <t>P2TL/52551/20230120/00002</t>
  </si>
  <si>
    <t>5255143005074</t>
  </si>
  <si>
    <t>P2TL/52554/20230126/00002</t>
  </si>
  <si>
    <t>SOLEMAN/SISWATI</t>
  </si>
  <si>
    <t>MUNINGAN RT 3/6 PUL</t>
  </si>
  <si>
    <t>5255442005902</t>
  </si>
  <si>
    <t>5255305723011700468</t>
  </si>
  <si>
    <t>523071743966</t>
  </si>
  <si>
    <t>SUGIMIN</t>
  </si>
  <si>
    <t>DK SENDANGREJO JI</t>
  </si>
  <si>
    <t>5255334000464</t>
  </si>
  <si>
    <t>P2TL/52551/20200921/00003</t>
  </si>
  <si>
    <t>523060509697</t>
  </si>
  <si>
    <t>AGUS SUTRISYATMO</t>
  </si>
  <si>
    <t>DS  GUNTUR RT9/2</t>
  </si>
  <si>
    <t>5255142002476</t>
  </si>
  <si>
    <t>P2TL/52554/20230126/00001</t>
  </si>
  <si>
    <t>523071631340</t>
  </si>
  <si>
    <t>SULASTRI</t>
  </si>
  <si>
    <t>DK GADE POJOK      LL</t>
  </si>
  <si>
    <t>5255442005901</t>
  </si>
  <si>
    <t>P2TL/52554/20230117/00002</t>
  </si>
  <si>
    <t>5255442005870</t>
  </si>
  <si>
    <t>5255305723011700456</t>
  </si>
  <si>
    <t>523070987690</t>
  </si>
  <si>
    <t>SAPRI KEMIS</t>
  </si>
  <si>
    <t>PA SEBAN MANGUNR</t>
  </si>
  <si>
    <t>5255334000452</t>
  </si>
  <si>
    <t>P2TL/52551/20230105/00003</t>
  </si>
  <si>
    <t>RACHMAD SUDIHART</t>
  </si>
  <si>
    <t>5255142005034</t>
  </si>
  <si>
    <t>P2TL/52554/20230111/00004</t>
  </si>
  <si>
    <t>525540174254</t>
  </si>
  <si>
    <t>SUPRI LISTIAWAN</t>
  </si>
  <si>
    <t>R2T/5500</t>
  </si>
  <si>
    <t>5255443005832</t>
  </si>
  <si>
    <t>5255305723011700474</t>
  </si>
  <si>
    <t>523071479124</t>
  </si>
  <si>
    <t>MOCH MUSLIM</t>
  </si>
  <si>
    <t>DK  CLEPAT TUNGGA</t>
  </si>
  <si>
    <t>5255334000470</t>
  </si>
  <si>
    <t>5255305723011700393</t>
  </si>
  <si>
    <t>523070358258</t>
  </si>
  <si>
    <t>PI LANGPAYUNG RT26</t>
  </si>
  <si>
    <t>5255334000390</t>
  </si>
  <si>
    <t>5255305723011700489</t>
  </si>
  <si>
    <t>523071487280</t>
  </si>
  <si>
    <t>DK  LANGGAR RT1/6 L</t>
  </si>
  <si>
    <t>5255334000485</t>
  </si>
  <si>
    <t>5255305723011700497</t>
  </si>
  <si>
    <t>523071854775</t>
  </si>
  <si>
    <t>SUWIKNYO</t>
  </si>
  <si>
    <t>DS TANJUNGAN NGE</t>
  </si>
  <si>
    <t>5255334000493</t>
  </si>
  <si>
    <t>P2TL/52551/20200819/00006</t>
  </si>
  <si>
    <t>523061161309</t>
  </si>
  <si>
    <t>MOCH SOLICHIN</t>
  </si>
  <si>
    <t>DS MIJEN     DEMAK</t>
  </si>
  <si>
    <t>5255142002339</t>
  </si>
  <si>
    <t>5255305723011700483</t>
  </si>
  <si>
    <t>523070718524</t>
  </si>
  <si>
    <t>JUDI</t>
  </si>
  <si>
    <t>DK  GALEH KRAMAT</t>
  </si>
  <si>
    <t>5255334000479</t>
  </si>
  <si>
    <t>P2TL/52554/20230130/00006</t>
  </si>
  <si>
    <t>523073061419</t>
  </si>
  <si>
    <t>SUPARMI</t>
  </si>
  <si>
    <t>DN GROGOLAN    RT.3</t>
  </si>
  <si>
    <t>5255443005924</t>
  </si>
  <si>
    <t>5255105723010600082</t>
  </si>
  <si>
    <t>523061221110</t>
  </si>
  <si>
    <t>SUKIBAN</t>
  </si>
  <si>
    <t>DS BETAHWALANG   R</t>
  </si>
  <si>
    <t>5255134000082</t>
  </si>
  <si>
    <t>5255105723010600094</t>
  </si>
  <si>
    <t>523060339106</t>
  </si>
  <si>
    <t>SAEMI</t>
  </si>
  <si>
    <t>DS  TAMBAKSARI BED</t>
  </si>
  <si>
    <t>5255134000094</t>
  </si>
  <si>
    <t>5255105723010500040</t>
  </si>
  <si>
    <t>523060488787</t>
  </si>
  <si>
    <t>SUYATI</t>
  </si>
  <si>
    <t>DK  LELES RT3/4 KAR</t>
  </si>
  <si>
    <t>5255134000040</t>
  </si>
  <si>
    <t>P2TL/52552/20230120/00002</t>
  </si>
  <si>
    <t>523080361191</t>
  </si>
  <si>
    <t>SADIN R</t>
  </si>
  <si>
    <t>KA LI JORONG RT 02</t>
  </si>
  <si>
    <t>5255242004843</t>
  </si>
  <si>
    <t>P2TL/52552/20230121/00001</t>
  </si>
  <si>
    <t>ABDUL ROHMAN 1</t>
  </si>
  <si>
    <t>5255242004844</t>
  </si>
  <si>
    <t>P2TL/52554/20230127/00008</t>
  </si>
  <si>
    <t>DSN CENTONG RT 8 R</t>
  </si>
  <si>
    <t>5255442005915</t>
  </si>
  <si>
    <t>P2TL/52554/20230102/00002</t>
  </si>
  <si>
    <t>PARYATI</t>
  </si>
  <si>
    <t>DUSUN NGRAPAH RT</t>
  </si>
  <si>
    <t>5255442005795</t>
  </si>
  <si>
    <t>5255305723011700397</t>
  </si>
  <si>
    <t>523070683430</t>
  </si>
  <si>
    <t>NOTO WIRO</t>
  </si>
  <si>
    <t>DK  PLOSO NAMPU RT</t>
  </si>
  <si>
    <t>5255334000394</t>
  </si>
  <si>
    <t>5255305723011700472</t>
  </si>
  <si>
    <t>523071437492</t>
  </si>
  <si>
    <t>PARMO BIN MUNADI</t>
  </si>
  <si>
    <t>DS  LEYANGAN RT2/1</t>
  </si>
  <si>
    <t>5255334000468</t>
  </si>
  <si>
    <t>P2TL/52554/20230112/00001</t>
  </si>
  <si>
    <t>SUTARTI/RINTO BUDI</t>
  </si>
  <si>
    <t>DUSUN NGANGGIL</t>
  </si>
  <si>
    <t>5255442005853</t>
  </si>
  <si>
    <t>P2TL/52554/20230103/00004</t>
  </si>
  <si>
    <t>523070645098</t>
  </si>
  <si>
    <t>JARDI REBI</t>
  </si>
  <si>
    <t>DK  PRAYUNGAN PAKI</t>
  </si>
  <si>
    <t>5255442005800</t>
  </si>
  <si>
    <t>P2TL/52554/20230130/00009</t>
  </si>
  <si>
    <t>523072997649</t>
  </si>
  <si>
    <t>AGUS SUPRIYONO</t>
  </si>
  <si>
    <t>DN KARANGPUNG    R</t>
  </si>
  <si>
    <t>5255443005929</t>
  </si>
  <si>
    <t>P2TL/52552/20230106/00002</t>
  </si>
  <si>
    <t>523081310442</t>
  </si>
  <si>
    <t>BIYAN BAYU PONDAN</t>
  </si>
  <si>
    <t>DS KRAJAN  TEGOWA</t>
  </si>
  <si>
    <t>5255243004813</t>
  </si>
  <si>
    <t>5255105723010600103</t>
  </si>
  <si>
    <t>523060741450</t>
  </si>
  <si>
    <t>SUWARJO</t>
  </si>
  <si>
    <t>DS  DEMUNG PILANG</t>
  </si>
  <si>
    <t>5255134000103</t>
  </si>
  <si>
    <t>P2TL/52554/20230111/00013</t>
  </si>
  <si>
    <t>KIMAN PJ3</t>
  </si>
  <si>
    <t>BERU</t>
  </si>
  <si>
    <t>5255442005851</t>
  </si>
  <si>
    <t>P2TL/52554/20230110/00003</t>
  </si>
  <si>
    <t>SUPOMO PJ 1</t>
  </si>
  <si>
    <t>NGLINDUK</t>
  </si>
  <si>
    <t>5255442005825</t>
  </si>
  <si>
    <t>P2TL/52551/20230105/00004</t>
  </si>
  <si>
    <t>5255142005035</t>
  </si>
  <si>
    <t>P2TL/52551/20210318/00006</t>
  </si>
  <si>
    <t>523060138045</t>
  </si>
  <si>
    <t>SARJONO ST / KLP</t>
  </si>
  <si>
    <t>DS  MEGONTEN DEMP</t>
  </si>
  <si>
    <t>5255142003156</t>
  </si>
  <si>
    <t>5255305723011700412</t>
  </si>
  <si>
    <t>523071081994</t>
  </si>
  <si>
    <t>KARSIYEM</t>
  </si>
  <si>
    <t>DS  KANDANGAN RT 2</t>
  </si>
  <si>
    <t>5255334000409</t>
  </si>
  <si>
    <t>5255105723010600129</t>
  </si>
  <si>
    <t>523060404815</t>
  </si>
  <si>
    <t>SARMIDI</t>
  </si>
  <si>
    <t>DS  KR WARU RT3/1 S</t>
  </si>
  <si>
    <t>5255134000129</t>
  </si>
  <si>
    <t>5255305723011700419</t>
  </si>
  <si>
    <t>523071187174</t>
  </si>
  <si>
    <t>RASIYO</t>
  </si>
  <si>
    <t>DK  TOKO LOR RT03/0</t>
  </si>
  <si>
    <t>5255334000416</t>
  </si>
  <si>
    <t>P2TL/52554/20230113/00005</t>
  </si>
  <si>
    <t>523070806066</t>
  </si>
  <si>
    <t>NUR ARIFIN</t>
  </si>
  <si>
    <t>BA NDUNGSARI 03</t>
  </si>
  <si>
    <t>15/01/2023</t>
  </si>
  <si>
    <t>5255442005863</t>
  </si>
  <si>
    <t>P2TL/52554/20230124/00002</t>
  </si>
  <si>
    <t>523071017450</t>
  </si>
  <si>
    <t>MUH MUKLAS</t>
  </si>
  <si>
    <t>DS  SOKO JATIHARJO</t>
  </si>
  <si>
    <t>5255442005896</t>
  </si>
  <si>
    <t>P2TL/52554/20230109/00008</t>
  </si>
  <si>
    <t>523072304309</t>
  </si>
  <si>
    <t>5255443005819</t>
  </si>
  <si>
    <t>5255305723011700398</t>
  </si>
  <si>
    <t>523071495712</t>
  </si>
  <si>
    <t>SLAMET SUPRIYANTO</t>
  </si>
  <si>
    <t>DK  SETRO RT9/4 KAL</t>
  </si>
  <si>
    <t>5255334000395</t>
  </si>
  <si>
    <t>5255305723011700451</t>
  </si>
  <si>
    <t>523070342620</t>
  </si>
  <si>
    <t>SUTIYO</t>
  </si>
  <si>
    <t>KA NDANGAN RT03/4</t>
  </si>
  <si>
    <t>5255334000448</t>
  </si>
  <si>
    <t>5255305723011700452</t>
  </si>
  <si>
    <t>523071575122</t>
  </si>
  <si>
    <t>PURWOTO</t>
  </si>
  <si>
    <t>DS CANDISARI</t>
  </si>
  <si>
    <t>5255334000449</t>
  </si>
  <si>
    <t>5255305723011700477</t>
  </si>
  <si>
    <t>523072264553</t>
  </si>
  <si>
    <t>KASINEM</t>
  </si>
  <si>
    <t>DS KEREP ANGGASW</t>
  </si>
  <si>
    <t>5255334000473</t>
  </si>
  <si>
    <t>P2TL/52554/20230130/00014</t>
  </si>
  <si>
    <t>523070986768</t>
  </si>
  <si>
    <t>RAMLAN</t>
  </si>
  <si>
    <t>DK  NONGKO SUMBER</t>
  </si>
  <si>
    <t>5255442005938</t>
  </si>
  <si>
    <t>P2TL/52554/20230106/00005</t>
  </si>
  <si>
    <t>MUSHOLA AL HIDAYA</t>
  </si>
  <si>
    <t>JEMBAR TLOGOTIRTO</t>
  </si>
  <si>
    <t>5255442005810</t>
  </si>
  <si>
    <t>P2TL/52553/20230130/00003</t>
  </si>
  <si>
    <t>523070708192</t>
  </si>
  <si>
    <t>SUDARNO</t>
  </si>
  <si>
    <t>DS  PILANGPAYUNG R</t>
  </si>
  <si>
    <t>5255342004816</t>
  </si>
  <si>
    <t>P2TL/52554/20230106/00002</t>
  </si>
  <si>
    <t>523073029212</t>
  </si>
  <si>
    <t>SUPRIYANTO</t>
  </si>
  <si>
    <t>DN PLUMPUNG DS TA</t>
  </si>
  <si>
    <t>5255443005807</t>
  </si>
  <si>
    <t>P2TL/52551/20230117/00001</t>
  </si>
  <si>
    <t>SOFIYULLOH</t>
  </si>
  <si>
    <t>DS.JALI RT 6 RW 3 BO</t>
  </si>
  <si>
    <t>5255142005063</t>
  </si>
  <si>
    <t>P2TL/52554/20230120/00008</t>
  </si>
  <si>
    <t>523070998037</t>
  </si>
  <si>
    <t>SALIYO</t>
  </si>
  <si>
    <t>DK  WONOREJO PELE</t>
  </si>
  <si>
    <t>5255442005894</t>
  </si>
  <si>
    <t>P2TL/52554/20230127/00004</t>
  </si>
  <si>
    <t>SUKARDI B</t>
  </si>
  <si>
    <t>5255442005911</t>
  </si>
  <si>
    <t>5255305723011700402</t>
  </si>
  <si>
    <t>523071147111</t>
  </si>
  <si>
    <t>MASJID</t>
  </si>
  <si>
    <t>DK . KLEGO PARAKAN</t>
  </si>
  <si>
    <t>5255334000399</t>
  </si>
  <si>
    <t>P2TL/52553/20230126/00001</t>
  </si>
  <si>
    <t>TASILAH</t>
  </si>
  <si>
    <t>SEKARPETAK RT 03 R</t>
  </si>
  <si>
    <t>5255342004811</t>
  </si>
  <si>
    <t>P2TL/52554/20230119/00002</t>
  </si>
  <si>
    <t>523073045797</t>
  </si>
  <si>
    <t>ANITA APRILIANA</t>
  </si>
  <si>
    <t>DN KRAJAN    RT.1 RW</t>
  </si>
  <si>
    <t>5255443005885</t>
  </si>
  <si>
    <t>P2TL/52551/20201223/00009</t>
  </si>
  <si>
    <t>523060588900</t>
  </si>
  <si>
    <t>SOHANI B BANGUN</t>
  </si>
  <si>
    <t>DS  DEMPET 04/04 DE</t>
  </si>
  <si>
    <t>5255142002850</t>
  </si>
  <si>
    <t>P2TL/52551/20230112/00004</t>
  </si>
  <si>
    <t>5255142005052</t>
  </si>
  <si>
    <t>P2TL/52554/20230112/00004</t>
  </si>
  <si>
    <t>523070676127</t>
  </si>
  <si>
    <t>M AMIN</t>
  </si>
  <si>
    <t>DK  CONDRO JAMBON</t>
  </si>
  <si>
    <t>5255442005856</t>
  </si>
  <si>
    <t>P2TL/52552/20230125/00002</t>
  </si>
  <si>
    <t>523081295726</t>
  </si>
  <si>
    <t>KIOS HADI PURNOMO</t>
  </si>
  <si>
    <t>DS WONOSEKAR    RT</t>
  </si>
  <si>
    <t>B1T/900</t>
  </si>
  <si>
    <t>5255243004851</t>
  </si>
  <si>
    <t>P2TL/52554/20230118/00001</t>
  </si>
  <si>
    <t>PUJIYONO/HERIK KUS</t>
  </si>
  <si>
    <t>DUSUN DIREN RT 3/2</t>
  </si>
  <si>
    <t>5255442005874</t>
  </si>
  <si>
    <t>5255305723011700449</t>
  </si>
  <si>
    <t>523071151293</t>
  </si>
  <si>
    <t>DK  GILINGAN SUMBE</t>
  </si>
  <si>
    <t>5255334000446</t>
  </si>
  <si>
    <t>P2TL/52554/20230120/00005</t>
  </si>
  <si>
    <t>523071392518</t>
  </si>
  <si>
    <t>RUSWATI</t>
  </si>
  <si>
    <t>DK  NGAMBILAN RT5/4</t>
  </si>
  <si>
    <t>5255443005891</t>
  </si>
  <si>
    <t>P2TL/52554/20230111/00008</t>
  </si>
  <si>
    <t>PJU PANUNGGALAN</t>
  </si>
  <si>
    <t>5255442005846</t>
  </si>
  <si>
    <t>5255305723011700464</t>
  </si>
  <si>
    <t>523071482740</t>
  </si>
  <si>
    <t>SUWARJO SUTIYEM</t>
  </si>
  <si>
    <t>DK  TUNGGAK II TUNG</t>
  </si>
  <si>
    <t>5255334000460</t>
  </si>
  <si>
    <t>5255305723011700482</t>
  </si>
  <si>
    <t>525530117517</t>
  </si>
  <si>
    <t>MUSTOPA</t>
  </si>
  <si>
    <t>DN PENGKOL    RT.3 R</t>
  </si>
  <si>
    <t>5255334000478</t>
  </si>
  <si>
    <t>5255305723011700423</t>
  </si>
  <si>
    <t>523071495371</t>
  </si>
  <si>
    <t>AHMAT KUSNAN</t>
  </si>
  <si>
    <t>DK  SETRO RT10/4 KA</t>
  </si>
  <si>
    <t>5255334000420</t>
  </si>
  <si>
    <t>ANDRE PRATAMA SUB</t>
  </si>
  <si>
    <t>KAMPUNG KALIJORO</t>
  </si>
  <si>
    <t>P2TL/52551/20230105/00002</t>
  </si>
  <si>
    <t>5255142005033</t>
  </si>
  <si>
    <t>P2TL/52553/20201021/00004</t>
  </si>
  <si>
    <t>523071595232</t>
  </si>
  <si>
    <t>LAMSIR</t>
  </si>
  <si>
    <t>DS KETRO           AL</t>
  </si>
  <si>
    <t>5255342001876</t>
  </si>
  <si>
    <t>5255105723010600119</t>
  </si>
  <si>
    <t>523060253255</t>
  </si>
  <si>
    <t>DADI</t>
  </si>
  <si>
    <t>DS  SARIMULYO RT03</t>
  </si>
  <si>
    <t>5255134000119</t>
  </si>
  <si>
    <t>P2TL/52553/20230125/00001</t>
  </si>
  <si>
    <t>523071527520</t>
  </si>
  <si>
    <t>PERUM AYODYA BER</t>
  </si>
  <si>
    <t>JL  ANGGODO III BL I</t>
  </si>
  <si>
    <t>5255342004810</t>
  </si>
  <si>
    <t>P2TL/52554/20230104/00003</t>
  </si>
  <si>
    <t>523073025063</t>
  </si>
  <si>
    <t>PARIYONO</t>
  </si>
  <si>
    <t>DN LAYAPAN DS RAN</t>
  </si>
  <si>
    <t>5255443005803</t>
  </si>
  <si>
    <t>5255105723010500041</t>
  </si>
  <si>
    <t>523060194298</t>
  </si>
  <si>
    <t>NGADINO</t>
  </si>
  <si>
    <t>JL  S KALIJOGO BLOK</t>
  </si>
  <si>
    <t>5255134000041</t>
  </si>
  <si>
    <t>5255105723010600104</t>
  </si>
  <si>
    <t>523060611328</t>
  </si>
  <si>
    <t>SUHANDI</t>
  </si>
  <si>
    <t>DS  JERUK GULUNG R</t>
  </si>
  <si>
    <t>5255134000104</t>
  </si>
  <si>
    <t>P2TL/52554/20230109/00004</t>
  </si>
  <si>
    <t>SUGIMIN/SUDARYANT</t>
  </si>
  <si>
    <t>BEDEGAN RT 1/7SULU</t>
  </si>
  <si>
    <t>5255442005815</t>
  </si>
  <si>
    <t>P2TL/52554/20230113/00003</t>
  </si>
  <si>
    <t>PJ POSKAMLING PAM</t>
  </si>
  <si>
    <t>PAMOR BANJARDOW</t>
  </si>
  <si>
    <t>5255442005861</t>
  </si>
  <si>
    <t>P2TL/52554/20230127/00006</t>
  </si>
  <si>
    <t>SUKARDI D</t>
  </si>
  <si>
    <t>5255442005913</t>
  </si>
  <si>
    <t>5255105723010600089</t>
  </si>
  <si>
    <t>523060411419</t>
  </si>
  <si>
    <t>SUYATNO</t>
  </si>
  <si>
    <t>JA TIREJO</t>
  </si>
  <si>
    <t>5255134000089</t>
  </si>
  <si>
    <t>5255105723010600128</t>
  </si>
  <si>
    <t>523062002593</t>
  </si>
  <si>
    <t>SANTOSO BIN NGASI</t>
  </si>
  <si>
    <t>DS BUNGO   RT.01 RW</t>
  </si>
  <si>
    <t>5255134000128</t>
  </si>
  <si>
    <t>P2TL/52551/20230109/00002</t>
  </si>
  <si>
    <t>523061434987</t>
  </si>
  <si>
    <t>SOBIRIN</t>
  </si>
  <si>
    <t>DS KEBONSARI RT01/</t>
  </si>
  <si>
    <t>5255142005039</t>
  </si>
  <si>
    <t>P2TL/52554/20230111/00002</t>
  </si>
  <si>
    <t>SUTADI PJ2</t>
  </si>
  <si>
    <t>JAMBON</t>
  </si>
  <si>
    <t>5255442005830</t>
  </si>
  <si>
    <t>P2TL/52554/20230111/00009</t>
  </si>
  <si>
    <t>PJU NGAMPEL 4/8</t>
  </si>
  <si>
    <t>5255442005847</t>
  </si>
  <si>
    <t>P2TL/52554/20230103/00003</t>
  </si>
  <si>
    <t>523071496229</t>
  </si>
  <si>
    <t>KARMIN</t>
  </si>
  <si>
    <t>DK  DAYAKAN KALIPA</t>
  </si>
  <si>
    <t>5255442005799</t>
  </si>
  <si>
    <t>P2TL/52554/20230118/00006</t>
  </si>
  <si>
    <t>523073051826</t>
  </si>
  <si>
    <t>KUSMAN</t>
  </si>
  <si>
    <t>DN TRISIK    RT.5 RW.</t>
  </si>
  <si>
    <t>22/01/2023</t>
  </si>
  <si>
    <t>5255443005879</t>
  </si>
  <si>
    <t>P2TL/52551/20230120/00001</t>
  </si>
  <si>
    <t>523060526353</t>
  </si>
  <si>
    <t>AHMAD KARIRI</t>
  </si>
  <si>
    <t>DS  JOGOLOYO RT3/4</t>
  </si>
  <si>
    <t>5255143005073</t>
  </si>
  <si>
    <t>P2TL/52551/20230127/00002</t>
  </si>
  <si>
    <t>523060102284</t>
  </si>
  <si>
    <t>SUDIRMAN</t>
  </si>
  <si>
    <t>WO NOSALAM</t>
  </si>
  <si>
    <t>5255142005081</t>
  </si>
  <si>
    <t>P2TL/52554/20230113/00006</t>
  </si>
  <si>
    <t>523070358113</t>
  </si>
  <si>
    <t>NASOKA</t>
  </si>
  <si>
    <t>BA NDUNSARI</t>
  </si>
  <si>
    <t>5255442005864</t>
  </si>
  <si>
    <t>P2TL/52553/20230111/00002</t>
  </si>
  <si>
    <t>523071936459</t>
  </si>
  <si>
    <t>MOH RODIN</t>
  </si>
  <si>
    <t>DS KOPEK GODONG</t>
  </si>
  <si>
    <t>5255343004799</t>
  </si>
  <si>
    <t>P2TL/52554/20230111/00006</t>
  </si>
  <si>
    <t>SUTARTO</t>
  </si>
  <si>
    <t>DN TARUB 05/03 DS T</t>
  </si>
  <si>
    <t>5255442005844</t>
  </si>
  <si>
    <t>P2TL/52554/20230113/00004</t>
  </si>
  <si>
    <t>523072869727</t>
  </si>
  <si>
    <t>SULIMAH</t>
  </si>
  <si>
    <t>DN BANDUNGSARI    R</t>
  </si>
  <si>
    <t>5255443005862</t>
  </si>
  <si>
    <t>5255305723011700387</t>
  </si>
  <si>
    <t>523070215900</t>
  </si>
  <si>
    <t>WARDI</t>
  </si>
  <si>
    <t>GO DONGAN SGH</t>
  </si>
  <si>
    <t>5255334000384</t>
  </si>
  <si>
    <t>P2TL/52551/20230130/00001</t>
  </si>
  <si>
    <t>523061408532</t>
  </si>
  <si>
    <t>MADRASAH MIFTAHUL</t>
  </si>
  <si>
    <t>DK GAYANG KR REJO</t>
  </si>
  <si>
    <t>5255143005093</t>
  </si>
  <si>
    <t>5255305723011700457</t>
  </si>
  <si>
    <t>523070350092</t>
  </si>
  <si>
    <t>BA NGLE DS SAMBUN</t>
  </si>
  <si>
    <t>5255334000453</t>
  </si>
  <si>
    <t>P2TL/52554/20230126/00006</t>
  </si>
  <si>
    <t>523073020125</t>
  </si>
  <si>
    <t>ROCHAYANTO</t>
  </si>
  <si>
    <t>DN NGRANDAH    RT.3</t>
  </si>
  <si>
    <t>28/01/2023</t>
  </si>
  <si>
    <t>5255443005906</t>
  </si>
  <si>
    <t>P2TL/52553/20200729/00002</t>
  </si>
  <si>
    <t>523072089327</t>
  </si>
  <si>
    <t>KASNO</t>
  </si>
  <si>
    <t>DS MANGONAN   RT.0</t>
  </si>
  <si>
    <t>5255342001330</t>
  </si>
  <si>
    <t>P2TL/52551/20230105/00001</t>
  </si>
  <si>
    <t>525510318217</t>
  </si>
  <si>
    <t>VANAME JAYA</t>
  </si>
  <si>
    <t>DK MOROREJO    RT.2</t>
  </si>
  <si>
    <t>B1T/4400</t>
  </si>
  <si>
    <t>5255143005032</t>
  </si>
  <si>
    <t>5255305723011700400</t>
  </si>
  <si>
    <t>523070986689</t>
  </si>
  <si>
    <t>MUSHOLLA</t>
  </si>
  <si>
    <t>DS  SINDUREJO</t>
  </si>
  <si>
    <t>5255334000397</t>
  </si>
  <si>
    <t>5255305723011700439</t>
  </si>
  <si>
    <t>523071480561</t>
  </si>
  <si>
    <t>SAIDI</t>
  </si>
  <si>
    <t>DK  TUNGGAK II RT6/4</t>
  </si>
  <si>
    <t>5255334000436</t>
  </si>
  <si>
    <t>P2TL/52553/20230127/00002</t>
  </si>
  <si>
    <t>523072598744</t>
  </si>
  <si>
    <t>SURATMI</t>
  </si>
  <si>
    <t>DS MAJENANG KURIP</t>
  </si>
  <si>
    <t>5255342004813</t>
  </si>
  <si>
    <t>5255105723010600118</t>
  </si>
  <si>
    <t>523060247310</t>
  </si>
  <si>
    <t>SUPARJO GIMAN</t>
  </si>
  <si>
    <t>DS  SOKO KIDUL DEM</t>
  </si>
  <si>
    <t>5255134000118</t>
  </si>
  <si>
    <t>5255105723010500030</t>
  </si>
  <si>
    <t>523060756244</t>
  </si>
  <si>
    <t>KHUZAERI</t>
  </si>
  <si>
    <t>DS  KENDUREN RT2/4</t>
  </si>
  <si>
    <t>5255134000030</t>
  </si>
  <si>
    <t>P2TL/52554/20230120/00004</t>
  </si>
  <si>
    <t>523073030995</t>
  </si>
  <si>
    <t>ENY YULIATI</t>
  </si>
  <si>
    <t>DN BANYU URIP,BANJ</t>
  </si>
  <si>
    <t>5255443005890</t>
  </si>
  <si>
    <t>P2TL/52554/20230104/00001</t>
  </si>
  <si>
    <t>523070912790</t>
  </si>
  <si>
    <t>GU NDI SENGONWET</t>
  </si>
  <si>
    <t>5255442005801</t>
  </si>
  <si>
    <t>P2TL/52551/20230116/00003</t>
  </si>
  <si>
    <t>523061838770</t>
  </si>
  <si>
    <t>SITI FATONAH</t>
  </si>
  <si>
    <t>DS KRAMAT KEC DEM</t>
  </si>
  <si>
    <t>5255143005062</t>
  </si>
  <si>
    <t>5255305723011700467</t>
  </si>
  <si>
    <t>523070142490</t>
  </si>
  <si>
    <t>MASRUKIN A</t>
  </si>
  <si>
    <t>KA YEN SUMBERAGU</t>
  </si>
  <si>
    <t>5255334000463</t>
  </si>
  <si>
    <t>P2TL/52554/20230113/00008</t>
  </si>
  <si>
    <t>523070130462</t>
  </si>
  <si>
    <t>MOSTOFA</t>
  </si>
  <si>
    <t>KP  PANDEAN WRS</t>
  </si>
  <si>
    <t>5255443005866</t>
  </si>
  <si>
    <t>P2TL/52551/20230130/00002</t>
  </si>
  <si>
    <t>523061789929</t>
  </si>
  <si>
    <t>MUSHOFAH MUTAMIM</t>
  </si>
  <si>
    <t>DS TRENGGULI    RT.2</t>
  </si>
  <si>
    <t>5255143005094</t>
  </si>
  <si>
    <t>5255105723010600100</t>
  </si>
  <si>
    <t>523060646063</t>
  </si>
  <si>
    <t>SUNARDI</t>
  </si>
  <si>
    <t>DS  PILANGSARI RT3/3</t>
  </si>
  <si>
    <t>5255134000100</t>
  </si>
  <si>
    <t>P2TL/52554/20230111/00011</t>
  </si>
  <si>
    <t>PJ KIMAN</t>
  </si>
  <si>
    <t>TAHUNAN</t>
  </si>
  <si>
    <t>5255442005849</t>
  </si>
  <si>
    <t>5255305723011700431</t>
  </si>
  <si>
    <t>523071037561</t>
  </si>
  <si>
    <t>RUSIDI B SUKARMIN</t>
  </si>
  <si>
    <t>5255334000428</t>
  </si>
  <si>
    <t>5255305723011700499</t>
  </si>
  <si>
    <t>523070624470</t>
  </si>
  <si>
    <t>SAMAN</t>
  </si>
  <si>
    <t>DS  TEMON</t>
  </si>
  <si>
    <t>5255334000495</t>
  </si>
  <si>
    <t>P2TL/52554/20230103/00001</t>
  </si>
  <si>
    <t>523071459062</t>
  </si>
  <si>
    <t>DK  BERU TAHUNAN</t>
  </si>
  <si>
    <t>5255442005797</t>
  </si>
  <si>
    <t>5255305723011700500</t>
  </si>
  <si>
    <t>523071906039</t>
  </si>
  <si>
    <t>KUSTIMAH</t>
  </si>
  <si>
    <t>DS MOJOAGUNG   RT.</t>
  </si>
  <si>
    <t>5255334000496</t>
  </si>
  <si>
    <t>P2TL/52552/20230112/00001</t>
  </si>
  <si>
    <t>523081263014</t>
  </si>
  <si>
    <t>ALI MAS'UT</t>
  </si>
  <si>
    <t>DS TLOGOREJO    RT.</t>
  </si>
  <si>
    <t>5255243004816</t>
  </si>
  <si>
    <t>5255105723010500031</t>
  </si>
  <si>
    <t>523061159357</t>
  </si>
  <si>
    <t>ZAENURI BIN MADEKU</t>
  </si>
  <si>
    <t>DS TURIREJO   RT.05</t>
  </si>
  <si>
    <t>5255134000031</t>
  </si>
  <si>
    <t>P2TL/52553/20230105/00004</t>
  </si>
  <si>
    <t>525530311958</t>
  </si>
  <si>
    <t>SITI KHOTIJAH</t>
  </si>
  <si>
    <t>5255343004793</t>
  </si>
  <si>
    <t>P2TL/52552/20230120/00001</t>
  </si>
  <si>
    <t>SUBIYANTI</t>
  </si>
  <si>
    <t>DS KALIJORONG KED</t>
  </si>
  <si>
    <t>5255242004842</t>
  </si>
  <si>
    <t>P2TL/52554/20230112/00006</t>
  </si>
  <si>
    <t>523072519440</t>
  </si>
  <si>
    <t>UNTARI</t>
  </si>
  <si>
    <t>DS JAMBON PULOKUL</t>
  </si>
  <si>
    <t>5255443005858</t>
  </si>
  <si>
    <t>P2TL/52552/20230121/00004</t>
  </si>
  <si>
    <t>WIDYANINGSIH</t>
  </si>
  <si>
    <t>5255242004847</t>
  </si>
  <si>
    <t>P2TL/52553/20230112/00002</t>
  </si>
  <si>
    <t>523073080215</t>
  </si>
  <si>
    <t>MADRASAH SYIFUL Q</t>
  </si>
  <si>
    <t>DN KRAJAN    RT.5 RW</t>
  </si>
  <si>
    <t>S2T/2200</t>
  </si>
  <si>
    <t>5255343004801</t>
  </si>
  <si>
    <t>P2TL/52551/20230118/00001</t>
  </si>
  <si>
    <t>SUHADI</t>
  </si>
  <si>
    <t>DS.BANDUNGREJO K</t>
  </si>
  <si>
    <t>5255142005065</t>
  </si>
  <si>
    <t>5255305723011700461</t>
  </si>
  <si>
    <t>523070690680</t>
  </si>
  <si>
    <t>DUL ROHMAN</t>
  </si>
  <si>
    <t>CI NGKRONG</t>
  </si>
  <si>
    <t>5255334000457</t>
  </si>
  <si>
    <t>P2TL/52554/20230120/00002</t>
  </si>
  <si>
    <t>523070403856</t>
  </si>
  <si>
    <t>DK  CENTONG RT05/VI</t>
  </si>
  <si>
    <t>5255442005888</t>
  </si>
  <si>
    <t>P2TL/52552/20230126/00001</t>
  </si>
  <si>
    <t>523080475880</t>
  </si>
  <si>
    <t>CA BEAN KIDUL SIDO</t>
  </si>
  <si>
    <t>5255242004862</t>
  </si>
  <si>
    <t>5255305723011700403</t>
  </si>
  <si>
    <t>523070544604</t>
  </si>
  <si>
    <t>PRIYO</t>
  </si>
  <si>
    <t>DS  KLAMBU RT 05/01</t>
  </si>
  <si>
    <t>5255334000400</t>
  </si>
  <si>
    <t>P2TL/52551/20230125/00002</t>
  </si>
  <si>
    <t>523060862681</t>
  </si>
  <si>
    <t>MASDI SURYAT</t>
  </si>
  <si>
    <t>DS  MLATEN MIJEN RT</t>
  </si>
  <si>
    <t>5255142005079</t>
  </si>
  <si>
    <t>5255305723011700392</t>
  </si>
  <si>
    <t>523071252468</t>
  </si>
  <si>
    <t>WAHIRIN</t>
  </si>
  <si>
    <t>KP . MANGGARWETAN</t>
  </si>
  <si>
    <t>5255334000389</t>
  </si>
  <si>
    <t>5255105723010600120</t>
  </si>
  <si>
    <t>523060474190</t>
  </si>
  <si>
    <t>TARWI</t>
  </si>
  <si>
    <t>DS  KRAJAN RT3/2 MR</t>
  </si>
  <si>
    <t>5255134000120</t>
  </si>
  <si>
    <t>P2TL/52552/20230109/00002</t>
  </si>
  <si>
    <t>523080217101</t>
  </si>
  <si>
    <t>AGUS DARMANTO</t>
  </si>
  <si>
    <t>KA UMAN RT1/RK3 GU</t>
  </si>
  <si>
    <t>B1/1300</t>
  </si>
  <si>
    <t>5255242004815</t>
  </si>
  <si>
    <t>5255305723011700447</t>
  </si>
  <si>
    <t>523070890119</t>
  </si>
  <si>
    <t>KURMIN S</t>
  </si>
  <si>
    <t>5255334000444</t>
  </si>
  <si>
    <t>P2TL/52554/20230111/00012</t>
  </si>
  <si>
    <t>KIMAN PJ2</t>
  </si>
  <si>
    <t>5255442005850</t>
  </si>
  <si>
    <t>5255305723011700406</t>
  </si>
  <si>
    <t>523071575993</t>
  </si>
  <si>
    <t>NARTI</t>
  </si>
  <si>
    <t>DS  JUWORO GEYER</t>
  </si>
  <si>
    <t>5255334000403</t>
  </si>
  <si>
    <t>5255105723010500033</t>
  </si>
  <si>
    <t>523060470523</t>
  </si>
  <si>
    <t>ALEX LEO CANDRA</t>
  </si>
  <si>
    <t>DS  WEDING BARAT R</t>
  </si>
  <si>
    <t>5255134000033</t>
  </si>
  <si>
    <t>5255305723011700395</t>
  </si>
  <si>
    <t>523070865944</t>
  </si>
  <si>
    <t>WARTINI</t>
  </si>
  <si>
    <t>DK  TERMAS</t>
  </si>
  <si>
    <t>5255334000392</t>
  </si>
  <si>
    <t>P2TL/52553/20230116/00001</t>
  </si>
  <si>
    <t>523073068926</t>
  </si>
  <si>
    <t>SUJI</t>
  </si>
  <si>
    <t>DN KRONGGEN    RT.5</t>
  </si>
  <si>
    <t>5255343004802</t>
  </si>
  <si>
    <t>P2TL/52553/20230116/00002</t>
  </si>
  <si>
    <t>523072307937</t>
  </si>
  <si>
    <t>SUPARDI</t>
  </si>
  <si>
    <t>DS DANYANG PURWO</t>
  </si>
  <si>
    <t>5255343004803</t>
  </si>
  <si>
    <t>5255105723010600087</t>
  </si>
  <si>
    <t>523061042259</t>
  </si>
  <si>
    <t>KAMIDUN</t>
  </si>
  <si>
    <t>DK GANDOK KR.REJO</t>
  </si>
  <si>
    <t>5255134000087</t>
  </si>
  <si>
    <t>P2TL/52554/20230130/00007</t>
  </si>
  <si>
    <t>525540093589</t>
  </si>
  <si>
    <t>GRIYA PENGGUNG RE</t>
  </si>
  <si>
    <t>DN PENGGUNGHARJO</t>
  </si>
  <si>
    <t>5255443005926</t>
  </si>
  <si>
    <t>P2TL/52551/20230117/00002</t>
  </si>
  <si>
    <t>523061784985</t>
  </si>
  <si>
    <t>LULUK</t>
  </si>
  <si>
    <t>DN WONOSARI 34  RT.</t>
  </si>
  <si>
    <t>5255143005064</t>
  </si>
  <si>
    <t>P2TL/52552/20230105/00002</t>
  </si>
  <si>
    <t>523080667467</t>
  </si>
  <si>
    <t>SAMSURI</t>
  </si>
  <si>
    <t>5255242004810</t>
  </si>
  <si>
    <t>P2TL/52554/20230118/00009</t>
  </si>
  <si>
    <t>523073056183</t>
  </si>
  <si>
    <t>SUGIHARTI</t>
  </si>
  <si>
    <t>DN KRAJAN TROWOL</t>
  </si>
  <si>
    <t>5255443005882</t>
  </si>
  <si>
    <t>P2TL/52552/20230117/00002</t>
  </si>
  <si>
    <t>ARIS SETYAWAN</t>
  </si>
  <si>
    <t>KALIJORONG RT 4 RW</t>
  </si>
  <si>
    <t>5255242004818</t>
  </si>
  <si>
    <t>5255305723011700413</t>
  </si>
  <si>
    <t>523071647656</t>
  </si>
  <si>
    <t>MUSHOLLA AL MAKLA</t>
  </si>
  <si>
    <t>DS SUMBERJOSARI</t>
  </si>
  <si>
    <t>5255334000410</t>
  </si>
  <si>
    <t>5255305723011700495</t>
  </si>
  <si>
    <t>523070758579</t>
  </si>
  <si>
    <t>SUGIARTO</t>
  </si>
  <si>
    <t>KE TITANG TEMON</t>
  </si>
  <si>
    <t>5255334000491</t>
  </si>
  <si>
    <t>P2TL/52554/20230109/00002</t>
  </si>
  <si>
    <t>523070364889</t>
  </si>
  <si>
    <t>ACHMADI SITI</t>
  </si>
  <si>
    <t>DK  BANJARDOWO SE</t>
  </si>
  <si>
    <t>5255442005813</t>
  </si>
  <si>
    <t>5255305723011700435</t>
  </si>
  <si>
    <t>523070501038</t>
  </si>
  <si>
    <t>DIRJO</t>
  </si>
  <si>
    <t>PE CUKAN GEBYOG 2</t>
  </si>
  <si>
    <t>5255334000432</t>
  </si>
  <si>
    <t>5255105723010600088</t>
  </si>
  <si>
    <t>523060514488</t>
  </si>
  <si>
    <t>KASWIDI</t>
  </si>
  <si>
    <t>DS  BATU RT9/3</t>
  </si>
  <si>
    <t>5255134000088</t>
  </si>
  <si>
    <t>5255305723011700480</t>
  </si>
  <si>
    <t>523070805470</t>
  </si>
  <si>
    <t>SOLIKHIN</t>
  </si>
  <si>
    <t>JL  GANGTIRTO</t>
  </si>
  <si>
    <t>5255334000476</t>
  </si>
  <si>
    <t>5255305723011700476</t>
  </si>
  <si>
    <t>523071466222</t>
  </si>
  <si>
    <t>SUROTO</t>
  </si>
  <si>
    <t>KO MP RSS SAMBAK</t>
  </si>
  <si>
    <t>5255334000472</t>
  </si>
  <si>
    <t>5255305723011700414</t>
  </si>
  <si>
    <t>523070626313</t>
  </si>
  <si>
    <t>SUPRAPTO BIN SUPA</t>
  </si>
  <si>
    <t>GE TASREJO</t>
  </si>
  <si>
    <t>5255334000411</t>
  </si>
  <si>
    <t>5255305723011700486</t>
  </si>
  <si>
    <t>523072248201</t>
  </si>
  <si>
    <t>DS KAYEN JUWANGI</t>
  </si>
  <si>
    <t>5255334000482</t>
  </si>
  <si>
    <t>P2TL/52553/20230104/00002</t>
  </si>
  <si>
    <t>523071327097</t>
  </si>
  <si>
    <t>SALIYEM</t>
  </si>
  <si>
    <t>DS  MANGUNREJO RT</t>
  </si>
  <si>
    <t>5255342004788</t>
  </si>
  <si>
    <t>P2TL/52553/20230110/00001</t>
  </si>
  <si>
    <t>523070352582</t>
  </si>
  <si>
    <t>PURYO</t>
  </si>
  <si>
    <t>NG ROJO SAMBUNG G</t>
  </si>
  <si>
    <t>5255343004797</t>
  </si>
  <si>
    <t>5255305723011700411</t>
  </si>
  <si>
    <t>523071375972</t>
  </si>
  <si>
    <t>DOSWADI</t>
  </si>
  <si>
    <t>DK  KEPOH KETANGIR</t>
  </si>
  <si>
    <t>5255334000408</t>
  </si>
  <si>
    <t>P2TL/52552/20230124/00002</t>
  </si>
  <si>
    <t>523080468821</t>
  </si>
  <si>
    <t>PRAYITNO</t>
  </si>
  <si>
    <t>5255242004849</t>
  </si>
  <si>
    <t>P2TL/52551/20230125/00001</t>
  </si>
  <si>
    <t>523060111464</t>
  </si>
  <si>
    <t>MASDJID B</t>
  </si>
  <si>
    <t>BA NJARSARI</t>
  </si>
  <si>
    <t>S2/2200</t>
  </si>
  <si>
    <t>5255142005078</t>
  </si>
  <si>
    <t>P2TL/52553/20230124/00001</t>
  </si>
  <si>
    <t>523070538999</t>
  </si>
  <si>
    <t>SD SEGERI I KOPEK</t>
  </si>
  <si>
    <t>DS  KOPEK GODONG</t>
  </si>
  <si>
    <t>5255343004809</t>
  </si>
  <si>
    <t>P2TL/52554/20230130/00011</t>
  </si>
  <si>
    <t>523070261876</t>
  </si>
  <si>
    <t>JAMINI</t>
  </si>
  <si>
    <t>DK  KRAJAN POJOK R</t>
  </si>
  <si>
    <t>5255442005933</t>
  </si>
  <si>
    <t>P2TL/52552/20210413/00002</t>
  </si>
  <si>
    <t>BURHAN</t>
  </si>
  <si>
    <t>LATAK RT 3/5</t>
  </si>
  <si>
    <t>5255242002621</t>
  </si>
  <si>
    <t>P2TL/52552/20230117/00001</t>
  </si>
  <si>
    <t>523081262020</t>
  </si>
  <si>
    <t>SAERI</t>
  </si>
  <si>
    <t>DS ROWOSARI    RT.4</t>
  </si>
  <si>
    <t>5255243004817</t>
  </si>
  <si>
    <t>5255305723011700442</t>
  </si>
  <si>
    <t>523071583764</t>
  </si>
  <si>
    <t>SUPARMI JASMO</t>
  </si>
  <si>
    <t>DS PANCAN GETASRE</t>
  </si>
  <si>
    <t>5255334000439</t>
  </si>
  <si>
    <t>5255305723011700408</t>
  </si>
  <si>
    <t>523072041642</t>
  </si>
  <si>
    <t>SUPAR</t>
  </si>
  <si>
    <t>DK GANDOK GENEGA</t>
  </si>
  <si>
    <t>5255334000405</t>
  </si>
  <si>
    <t>P2TL/52552/20230215/00006</t>
  </si>
  <si>
    <t>KUSWORO 5</t>
  </si>
  <si>
    <t>MANGUNSARI RT 1 R</t>
  </si>
  <si>
    <t>15/02/2023</t>
  </si>
  <si>
    <t>5255242004947</t>
  </si>
  <si>
    <t>P2TL/52552/20230213/00001</t>
  </si>
  <si>
    <t>523081359195</t>
  </si>
  <si>
    <t>ASMANAH</t>
  </si>
  <si>
    <t>DS DALEMAN RAYA  B</t>
  </si>
  <si>
    <t>13/02/2023</t>
  </si>
  <si>
    <t>5255243004941</t>
  </si>
  <si>
    <t>P2TL/52554/20230213/00003</t>
  </si>
  <si>
    <t>523071232602</t>
  </si>
  <si>
    <t>JAMIN</t>
  </si>
  <si>
    <t>DS . LINDUK LEBAK R</t>
  </si>
  <si>
    <t>14/02/2023</t>
  </si>
  <si>
    <t>5255442005989</t>
  </si>
  <si>
    <t>P2TL/52552/20230201/00002</t>
  </si>
  <si>
    <t>523081202233</t>
  </si>
  <si>
    <t>MIATI</t>
  </si>
  <si>
    <t>DS MLANGI    RT.2 RW</t>
  </si>
  <si>
    <t>01/02/2023</t>
  </si>
  <si>
    <t>5255243004905</t>
  </si>
  <si>
    <t>P2TL/52553/20230207/00002</t>
  </si>
  <si>
    <t>523070688147</t>
  </si>
  <si>
    <t>MASDUKI</t>
  </si>
  <si>
    <t>DS  WIDURI CINGKRO</t>
  </si>
  <si>
    <t>07/02/2023</t>
  </si>
  <si>
    <t>5255342004822</t>
  </si>
  <si>
    <t>P2TL/52551/20230202/00001</t>
  </si>
  <si>
    <t>523061810724</t>
  </si>
  <si>
    <t>AHMADI</t>
  </si>
  <si>
    <t>DS WONOKETINGAL</t>
  </si>
  <si>
    <t>02/02/2023</t>
  </si>
  <si>
    <t>5255143005096</t>
  </si>
  <si>
    <t>5255305723022200516</t>
  </si>
  <si>
    <t>523070982424</t>
  </si>
  <si>
    <t>SARNI</t>
  </si>
  <si>
    <t>DS  RAJEK GODONG</t>
  </si>
  <si>
    <t>22/02/2023</t>
  </si>
  <si>
    <t>5255334000512</t>
  </si>
  <si>
    <t>P2TL/52553/20230228/00001</t>
  </si>
  <si>
    <t>523073148066</t>
  </si>
  <si>
    <t>MUHAMMAD ALI-KIS</t>
  </si>
  <si>
    <t>DN MIJEN TIMUR,DS M</t>
  </si>
  <si>
    <t>28/02/2023</t>
  </si>
  <si>
    <t>5255343004866</t>
  </si>
  <si>
    <t>P2TL/52554/20230227/00011</t>
  </si>
  <si>
    <t>PJ SIMO DAMIN</t>
  </si>
  <si>
    <t>NGRAGEM SIMO</t>
  </si>
  <si>
    <t>5255442006048</t>
  </si>
  <si>
    <t>P2TL/52551/20230201/00001</t>
  </si>
  <si>
    <t>JAMALLUDIN</t>
  </si>
  <si>
    <t>DSTRIDONOREJO BO</t>
  </si>
  <si>
    <t>5255142005095</t>
  </si>
  <si>
    <t>P2TL/52554/20230209/00003</t>
  </si>
  <si>
    <t>523072054303</t>
  </si>
  <si>
    <t>MUHAMMAT</t>
  </si>
  <si>
    <t>DK GESING GRANDU</t>
  </si>
  <si>
    <t>09/02/2023</t>
  </si>
  <si>
    <t>5255442005982</t>
  </si>
  <si>
    <t>P2TL/52551/20230220/00001</t>
  </si>
  <si>
    <t>523061677171</t>
  </si>
  <si>
    <t>DS WONORJO    RT.7</t>
  </si>
  <si>
    <t>20/02/2023</t>
  </si>
  <si>
    <t>5255143005131</t>
  </si>
  <si>
    <t>P2TL/52552/20230221/00004</t>
  </si>
  <si>
    <t>PARWATI</t>
  </si>
  <si>
    <t>DK SUKOREJO RT 6 R</t>
  </si>
  <si>
    <t>23/02/2023</t>
  </si>
  <si>
    <t>5255242004959</t>
  </si>
  <si>
    <t>P2TL/52551/20230210/00001</t>
  </si>
  <si>
    <t>10/02/2023</t>
  </si>
  <si>
    <t>5255143005113</t>
  </si>
  <si>
    <t>P2TL/52554/20230207/00004</t>
  </si>
  <si>
    <t>PJ EDY</t>
  </si>
  <si>
    <t>BARAK</t>
  </si>
  <si>
    <t>5255442005966</t>
  </si>
  <si>
    <t>5255305723022200515</t>
  </si>
  <si>
    <t>523071495180</t>
  </si>
  <si>
    <t>SOSRO GIYO</t>
  </si>
  <si>
    <t>5255334000511</t>
  </si>
  <si>
    <t>P2TL/52553/20230228/00003</t>
  </si>
  <si>
    <t>523073030052</t>
  </si>
  <si>
    <t>PJU PEMDA TK II GRO</t>
  </si>
  <si>
    <t>JL RAYA PURWODADI</t>
  </si>
  <si>
    <t>P3/7700</t>
  </si>
  <si>
    <t>5255342004868</t>
  </si>
  <si>
    <t>P2TL/52552/20230228/00003</t>
  </si>
  <si>
    <t>523080227948</t>
  </si>
  <si>
    <t>SUISWANTONO</t>
  </si>
  <si>
    <t>DK  KUWARON RT5 R</t>
  </si>
  <si>
    <t>5255242004968</t>
  </si>
  <si>
    <t>P2TL/52551/20230209/00001</t>
  </si>
  <si>
    <t>523061883773</t>
  </si>
  <si>
    <t>DS PRAMPELAN-SAYU</t>
  </si>
  <si>
    <t>5255143005110</t>
  </si>
  <si>
    <t>P2TL/52554/20230213/00002</t>
  </si>
  <si>
    <t>SUWAJI/RIMBAWATI</t>
  </si>
  <si>
    <t>DUSUN LINDUK RT 3/7</t>
  </si>
  <si>
    <t>5255442005988</t>
  </si>
  <si>
    <t>5255305723022200508</t>
  </si>
  <si>
    <t>523071822089</t>
  </si>
  <si>
    <t>DS MLATI MANGGARM</t>
  </si>
  <si>
    <t>5255334000504</t>
  </si>
  <si>
    <t>P2TL/52554/20230214/00001</t>
  </si>
  <si>
    <t>523070986033</t>
  </si>
  <si>
    <t>DK  KRAJAN SUMBER</t>
  </si>
  <si>
    <t>5255442005996</t>
  </si>
  <si>
    <t>P2TL/52551/20230221/00003</t>
  </si>
  <si>
    <t>523061367735</t>
  </si>
  <si>
    <t>DARWATI</t>
  </si>
  <si>
    <t>DS PILANGREJO   RT.</t>
  </si>
  <si>
    <t>21/02/2023</t>
  </si>
  <si>
    <t>5255143005138</t>
  </si>
  <si>
    <t>P2TL/52554/20230221/00001</t>
  </si>
  <si>
    <t>PJ AGUS TRIONO/ SH</t>
  </si>
  <si>
    <t>WONOBOYO RT 4/1 TA</t>
  </si>
  <si>
    <t>5255442006011</t>
  </si>
  <si>
    <t>P2TL/52552/20230206/00002</t>
  </si>
  <si>
    <t>RUKO BRAMBANG 3</t>
  </si>
  <si>
    <t>BRAMBANG RT 1 RW 4</t>
  </si>
  <si>
    <t>5255242004924</t>
  </si>
  <si>
    <t>P2TL/52552/20230203/00002</t>
  </si>
  <si>
    <t>523080847864</t>
  </si>
  <si>
    <t>BANGKIT PURWANTO</t>
  </si>
  <si>
    <t>DS SIDOREJO   RT.22</t>
  </si>
  <si>
    <t>03/02/2023</t>
  </si>
  <si>
    <t>5255242004915</t>
  </si>
  <si>
    <t>5255305723022200511</t>
  </si>
  <si>
    <t>523072383939</t>
  </si>
  <si>
    <t>SUPATMI</t>
  </si>
  <si>
    <t>DS WATUPAWON PN</t>
  </si>
  <si>
    <t>5255334000507</t>
  </si>
  <si>
    <t>P2TL/52553/20230222/00002</t>
  </si>
  <si>
    <t>523070319288</t>
  </si>
  <si>
    <t>M A R B I</t>
  </si>
  <si>
    <t>5255342004851</t>
  </si>
  <si>
    <t>P2TL/52551/20230217/00003</t>
  </si>
  <si>
    <t>MUQOROBIN</t>
  </si>
  <si>
    <t>DS PLATAR RT 2 RW 6</t>
  </si>
  <si>
    <t>17/02/2023</t>
  </si>
  <si>
    <t>5255142005128</t>
  </si>
  <si>
    <t>P2TL/52553/20230221/00009</t>
  </si>
  <si>
    <t>523072851069</t>
  </si>
  <si>
    <t>LAMPU PENERANGAN</t>
  </si>
  <si>
    <t>DN SINDU DS SINDUR</t>
  </si>
  <si>
    <t>5255343004848</t>
  </si>
  <si>
    <t>P2TL/52554/20230215/00003</t>
  </si>
  <si>
    <t>523072649118</t>
  </si>
  <si>
    <t>ALI MAHMUD</t>
  </si>
  <si>
    <t>DN GELAPAN TANJUN</t>
  </si>
  <si>
    <t>5255443005999</t>
  </si>
  <si>
    <t>P2TL/52553/20230228/00006</t>
  </si>
  <si>
    <t>ANJASKA</t>
  </si>
  <si>
    <t>SAWAHAN 6/3 DANYA</t>
  </si>
  <si>
    <t>5255342004871</t>
  </si>
  <si>
    <t>5255105723021300132</t>
  </si>
  <si>
    <t>523060345122</t>
  </si>
  <si>
    <t>KHOTIBUL UMAM</t>
  </si>
  <si>
    <t>DS  BERMI</t>
  </si>
  <si>
    <t>5255134000132</t>
  </si>
  <si>
    <t>P2TL/52553/20230221/00010</t>
  </si>
  <si>
    <t>523070474064</t>
  </si>
  <si>
    <t>SUPARDI B DJIJO</t>
  </si>
  <si>
    <t>KA TONG RT01/03</t>
  </si>
  <si>
    <t>5255343004849</t>
  </si>
  <si>
    <t>P2TL/52554/20230207/00002</t>
  </si>
  <si>
    <t>SUYATI/CATUR</t>
  </si>
  <si>
    <t>KRAJAN TANGGUNGH</t>
  </si>
  <si>
    <t>5255442005964</t>
  </si>
  <si>
    <t>P2TL/52552/20230223/00001</t>
  </si>
  <si>
    <t>MIMAH</t>
  </si>
  <si>
    <t>DS TUNGU</t>
  </si>
  <si>
    <t>5255242004961</t>
  </si>
  <si>
    <t>P2TL/52553/20230214/00001</t>
  </si>
  <si>
    <t>523070562529</t>
  </si>
  <si>
    <t>SUPARNO SURATI</t>
  </si>
  <si>
    <t>5255342004834</t>
  </si>
  <si>
    <t>P2TL/52553/20230221/00002</t>
  </si>
  <si>
    <t>523073048936</t>
  </si>
  <si>
    <t>KELOMPOK TANI MAJ</t>
  </si>
  <si>
    <t>DN WINONG    RT.1 R</t>
  </si>
  <si>
    <t>5255343004841</t>
  </si>
  <si>
    <t>P2TL/52554/20230203/00001</t>
  </si>
  <si>
    <t>KANDANG AYAM ADI</t>
  </si>
  <si>
    <t>KRAJAN TIMUR</t>
  </si>
  <si>
    <t>5255442005954</t>
  </si>
  <si>
    <t>P2TL/52552/20230222/00001</t>
  </si>
  <si>
    <t>523080298664</t>
  </si>
  <si>
    <t>MURI</t>
  </si>
  <si>
    <t>DS  TUNGU RT10 RW2</t>
  </si>
  <si>
    <t>5255242004960</t>
  </si>
  <si>
    <t>5255305723022200521</t>
  </si>
  <si>
    <t>523071502546</t>
  </si>
  <si>
    <t>DJODASLAN</t>
  </si>
  <si>
    <t>DS  CUNGKUP RT18/5</t>
  </si>
  <si>
    <t>5255334000517</t>
  </si>
  <si>
    <t>5255305723022200524</t>
  </si>
  <si>
    <t>523071428479</t>
  </si>
  <si>
    <t>SUMIYATI</t>
  </si>
  <si>
    <t>BA NTENGMATI KR AN</t>
  </si>
  <si>
    <t>5255334000520</t>
  </si>
  <si>
    <t>P2TL/52554/20230227/00004</t>
  </si>
  <si>
    <t>523072885861</t>
  </si>
  <si>
    <t>GANI</t>
  </si>
  <si>
    <t>DN TANJUNGSARI DS</t>
  </si>
  <si>
    <t>27/02/2023</t>
  </si>
  <si>
    <t>5255443006040</t>
  </si>
  <si>
    <t>P2TL/52551/20230227/00004</t>
  </si>
  <si>
    <t>523060888277</t>
  </si>
  <si>
    <t>SITI SUGIYARTI</t>
  </si>
  <si>
    <t>DS  KEDONDONG RT 1</t>
  </si>
  <si>
    <t>5255142005147</t>
  </si>
  <si>
    <t>P2TL/52552/20230215/00007</t>
  </si>
  <si>
    <t>KUSWORO 6</t>
  </si>
  <si>
    <t>5255242004948</t>
  </si>
  <si>
    <t>P2TL/52552/20230215/00002</t>
  </si>
  <si>
    <t>KUSWORO 2</t>
  </si>
  <si>
    <t>5255242004943</t>
  </si>
  <si>
    <t>P2TL/52553/20230202/00001</t>
  </si>
  <si>
    <t>523071066922</t>
  </si>
  <si>
    <t>DARWI KARNI</t>
  </si>
  <si>
    <t>DK  TAWAR RT01/7 DS</t>
  </si>
  <si>
    <t>5255342004818</t>
  </si>
  <si>
    <t>P2TL/52553/20230209/00005</t>
  </si>
  <si>
    <t>523070056283</t>
  </si>
  <si>
    <t>SUPRAT</t>
  </si>
  <si>
    <t>KU RIPAN TIMUR</t>
  </si>
  <si>
    <t>5255342004831</t>
  </si>
  <si>
    <t>P2TL/52554/20230223/00001</t>
  </si>
  <si>
    <t>523070416214</t>
  </si>
  <si>
    <t>MAKNO</t>
  </si>
  <si>
    <t>NG LOBAR NGLY RT7/</t>
  </si>
  <si>
    <t>5255442006018</t>
  </si>
  <si>
    <t>P2TL/52554/20230210/00003</t>
  </si>
  <si>
    <t>523071025289</t>
  </si>
  <si>
    <t>SUKARTO</t>
  </si>
  <si>
    <t>DK  PENDEM JAMBON</t>
  </si>
  <si>
    <t>5255442005986</t>
  </si>
  <si>
    <t>P2TL/52554/20230224/00005</t>
  </si>
  <si>
    <t>523070927917</t>
  </si>
  <si>
    <t>GUDEL</t>
  </si>
  <si>
    <t>DS  PULOREJO KALIS</t>
  </si>
  <si>
    <t>26/02/2023</t>
  </si>
  <si>
    <t>5255442006027</t>
  </si>
  <si>
    <t>P2TL/52551/20230207/00001</t>
  </si>
  <si>
    <t>523060229921</t>
  </si>
  <si>
    <t>SUHAMI</t>
  </si>
  <si>
    <t>DS  BANJARSARI</t>
  </si>
  <si>
    <t>5255142005107</t>
  </si>
  <si>
    <t>P2TL/52551/20230215/00001</t>
  </si>
  <si>
    <t>523060327463</t>
  </si>
  <si>
    <t>NURSAHID</t>
  </si>
  <si>
    <t>DS  KEDONDONG RT3/</t>
  </si>
  <si>
    <t>5255143005121</t>
  </si>
  <si>
    <t>P2TL/52554/20230209/00004</t>
  </si>
  <si>
    <t>523073049890</t>
  </si>
  <si>
    <t>DARTI MADLAN</t>
  </si>
  <si>
    <t>DN TANJUNGSARI    R</t>
  </si>
  <si>
    <t>5255443005983</t>
  </si>
  <si>
    <t>P2TL/52553/20230221/00004</t>
  </si>
  <si>
    <t>523072025834</t>
  </si>
  <si>
    <t>BALAI DESA CERME</t>
  </si>
  <si>
    <t>DK CERME JUWANGI</t>
  </si>
  <si>
    <t>5255343004843</t>
  </si>
  <si>
    <t>P2TL/52553/20230222/00003</t>
  </si>
  <si>
    <t>525530016508</t>
  </si>
  <si>
    <t>JULIATI</t>
  </si>
  <si>
    <t>DN MLATI, KEL. MANG</t>
  </si>
  <si>
    <t>5255343004852</t>
  </si>
  <si>
    <t>525520314796</t>
  </si>
  <si>
    <t>SISTRIYONO</t>
  </si>
  <si>
    <t>DS BRAMBANG, KARA</t>
  </si>
  <si>
    <t>P2TL/52553/20230206/00002</t>
  </si>
  <si>
    <t>523071533387</t>
  </si>
  <si>
    <t>S SOLEKAH / PENJAHI</t>
  </si>
  <si>
    <t>DK  PELEMWULUNG R</t>
  </si>
  <si>
    <t>06/02/2023</t>
  </si>
  <si>
    <t>5255342004820</t>
  </si>
  <si>
    <t>P2TL/52554/20230227/00012</t>
  </si>
  <si>
    <t>PJ NGRAGEM DAMIN</t>
  </si>
  <si>
    <t>5255442006049</t>
  </si>
  <si>
    <t>P2TL/52553/20230227/00001</t>
  </si>
  <si>
    <t>KRAJAN NGABENREJ</t>
  </si>
  <si>
    <t>5255342004863</t>
  </si>
  <si>
    <t>5255305723022200504</t>
  </si>
  <si>
    <t>523071337118</t>
  </si>
  <si>
    <t>PASIMAN</t>
  </si>
  <si>
    <t>DS  SELOJARI RT06/02</t>
  </si>
  <si>
    <t>5255334000500</t>
  </si>
  <si>
    <t>P2TL/52551/20230227/00002</t>
  </si>
  <si>
    <t>523061756700</t>
  </si>
  <si>
    <t>SITI MASLIKAH</t>
  </si>
  <si>
    <t>DS KEDONDONG 0  RT</t>
  </si>
  <si>
    <t>5255143005145</t>
  </si>
  <si>
    <t>5255305723022200520</t>
  </si>
  <si>
    <t>525530117645</t>
  </si>
  <si>
    <t>FINNI LUTFAH</t>
  </si>
  <si>
    <t>JL UNTUNG SUROPAT</t>
  </si>
  <si>
    <t>5255334000516</t>
  </si>
  <si>
    <t>P2TL/52554/20230224/00012</t>
  </si>
  <si>
    <t>523071516847</t>
  </si>
  <si>
    <t>YADI</t>
  </si>
  <si>
    <t>DK  DUNGTUWO LEBA</t>
  </si>
  <si>
    <t>5255442006034</t>
  </si>
  <si>
    <t>P2TL/52553/20230209/00002</t>
  </si>
  <si>
    <t>523072371737</t>
  </si>
  <si>
    <t>MUGIYONO</t>
  </si>
  <si>
    <t>DS PLINDUNGAN PUR</t>
  </si>
  <si>
    <t>5255343004828</t>
  </si>
  <si>
    <t>P2TL/52554/20230202/00003</t>
  </si>
  <si>
    <t>PJ MUAN</t>
  </si>
  <si>
    <t>NGRAPAAN RT 4/10 S</t>
  </si>
  <si>
    <t>5255442005952</t>
  </si>
  <si>
    <t>P2TL/52551/20230221/00001</t>
  </si>
  <si>
    <t>523061813435</t>
  </si>
  <si>
    <t>KHOIRUMAN</t>
  </si>
  <si>
    <t>DS SAYUNG KIDUL    R</t>
  </si>
  <si>
    <t>5255143005136</t>
  </si>
  <si>
    <t>5255105723021300131</t>
  </si>
  <si>
    <t>523060269408</t>
  </si>
  <si>
    <t>AMIROH SUKANDAR</t>
  </si>
  <si>
    <t>DS  TEMPURAN</t>
  </si>
  <si>
    <t>5255134000131</t>
  </si>
  <si>
    <t>P2TL/52554/20230213/00006</t>
  </si>
  <si>
    <t>MUSHOLA/TARMINI</t>
  </si>
  <si>
    <t>JL HONGGODALEM RT</t>
  </si>
  <si>
    <t>5255442005992</t>
  </si>
  <si>
    <t>P2TL/52553/20230207/00001</t>
  </si>
  <si>
    <t>523070718565</t>
  </si>
  <si>
    <t>SASWITO KURDI</t>
  </si>
  <si>
    <t>5255342004821</t>
  </si>
  <si>
    <t>P2TL/52553/20230208/00002</t>
  </si>
  <si>
    <t>523073050910</t>
  </si>
  <si>
    <t>MURNI</t>
  </si>
  <si>
    <t>DN PLENDUNGAN KU</t>
  </si>
  <si>
    <t>5255343004826</t>
  </si>
  <si>
    <t>P2TL/52551/20230214/00002</t>
  </si>
  <si>
    <t>523060446283</t>
  </si>
  <si>
    <t>SUTIKAH</t>
  </si>
  <si>
    <t>DS  BRAKAS</t>
  </si>
  <si>
    <t>5255142005120</t>
  </si>
  <si>
    <t>P2TL/52552/20230206/00001</t>
  </si>
  <si>
    <t>523080853680</t>
  </si>
  <si>
    <t>MARKONO</t>
  </si>
  <si>
    <t>DS TEGOWANU WETA</t>
  </si>
  <si>
    <t>5255242004923</t>
  </si>
  <si>
    <t>P2TL/52554/20230131/00004</t>
  </si>
  <si>
    <t>523071740482</t>
  </si>
  <si>
    <t>SUTIYO B GARI</t>
  </si>
  <si>
    <t>DK NGLONGOK TAHU</t>
  </si>
  <si>
    <t>5255442005942</t>
  </si>
  <si>
    <t>P2TL/52554/20230210/00002</t>
  </si>
  <si>
    <t>523070196167</t>
  </si>
  <si>
    <t>KA DIMYATHI</t>
  </si>
  <si>
    <t>DS  PULOKULON</t>
  </si>
  <si>
    <t>5255442005985</t>
  </si>
  <si>
    <t>P2TL/52551/20230213/00002</t>
  </si>
  <si>
    <t>523060372745</t>
  </si>
  <si>
    <t>FADIL</t>
  </si>
  <si>
    <t>DS  SURODADI SAYUN</t>
  </si>
  <si>
    <t>5255143005116</t>
  </si>
  <si>
    <t>P2TL/52554/20230224/00001</t>
  </si>
  <si>
    <t>523072309645</t>
  </si>
  <si>
    <t>SUMIYATUN</t>
  </si>
  <si>
    <t>DS JATI NGLOBAR   R</t>
  </si>
  <si>
    <t>5255443006023</t>
  </si>
  <si>
    <t>P2TL/52554/20230213/00008</t>
  </si>
  <si>
    <t>SUPARJO/TUTI ERNA</t>
  </si>
  <si>
    <t>LEBAK GROBOGAN</t>
  </si>
  <si>
    <t>5255442005994</t>
  </si>
  <si>
    <t>P2TL/52552/20230201/00001</t>
  </si>
  <si>
    <t>523080225586</t>
  </si>
  <si>
    <t>MASKAN</t>
  </si>
  <si>
    <t>DS  PAPAN REJO GUB</t>
  </si>
  <si>
    <t>5255242004904</t>
  </si>
  <si>
    <t>P2TL/52553/20230228/00004</t>
  </si>
  <si>
    <t>523072934577</t>
  </si>
  <si>
    <t>POS KAMLING</t>
  </si>
  <si>
    <t>DN TOROH    RT.4 RW.</t>
  </si>
  <si>
    <t>5255343004869</t>
  </si>
  <si>
    <t>P2TL/52554/20230217/00001</t>
  </si>
  <si>
    <t>BENDOHARJO</t>
  </si>
  <si>
    <t>5255442006006</t>
  </si>
  <si>
    <t>P2TL/52552/20230223/00002</t>
  </si>
  <si>
    <t>523080298395</t>
  </si>
  <si>
    <t>DS  TUNGU RT11 RW2</t>
  </si>
  <si>
    <t>5255242004962</t>
  </si>
  <si>
    <t>P2TL/52554/20230227/00003</t>
  </si>
  <si>
    <t>523070768814</t>
  </si>
  <si>
    <t>SAKURI</t>
  </si>
  <si>
    <t>DS  NGLOBAR RT3/3</t>
  </si>
  <si>
    <t>5255442006039</t>
  </si>
  <si>
    <t>P2TL/52553/20230227/00003</t>
  </si>
  <si>
    <t>523070784090</t>
  </si>
  <si>
    <t>SUPARDJO SAWIJAH</t>
  </si>
  <si>
    <t>SE MEN SINDUREJO R</t>
  </si>
  <si>
    <t>5255342004865</t>
  </si>
  <si>
    <t>P2TL/52553/20230221/00006</t>
  </si>
  <si>
    <t>523072776199</t>
  </si>
  <si>
    <t>LAMPU JALAN UMUM</t>
  </si>
  <si>
    <t>DN GUCI 02  RT.4 RW.</t>
  </si>
  <si>
    <t>5255343004845</t>
  </si>
  <si>
    <t>P2TL/52552/20230215/00001</t>
  </si>
  <si>
    <t>KUSWORO 1</t>
  </si>
  <si>
    <t>5255242004942</t>
  </si>
  <si>
    <t>P2TL/52554/20230203/00002</t>
  </si>
  <si>
    <t>KANDANG AYAM ADI B</t>
  </si>
  <si>
    <t>5255442005955</t>
  </si>
  <si>
    <t>P2TL/52553/20230217/00002</t>
  </si>
  <si>
    <t>523073148750</t>
  </si>
  <si>
    <t>NITROGEN SPBU PUR</t>
  </si>
  <si>
    <t>JL R SUPRAPTO 141</t>
  </si>
  <si>
    <t>B1T/2200</t>
  </si>
  <si>
    <t>5255343004839</t>
  </si>
  <si>
    <t>5255305723022200513</t>
  </si>
  <si>
    <t>523071480388</t>
  </si>
  <si>
    <t>PARMIN</t>
  </si>
  <si>
    <t>DK  TUNGGAK I RT4/2</t>
  </si>
  <si>
    <t>5255334000509</t>
  </si>
  <si>
    <t>P2TL/52552/20230127/00001</t>
  </si>
  <si>
    <t>525520077943</t>
  </si>
  <si>
    <t>ISMANTO</t>
  </si>
  <si>
    <t>DN KALICINGING    RT.</t>
  </si>
  <si>
    <t>5255243004866</t>
  </si>
  <si>
    <t>P2TL/52551/20230216/00003</t>
  </si>
  <si>
    <t>523060331277</t>
  </si>
  <si>
    <t>NURCHOLIS BUSRO</t>
  </si>
  <si>
    <t>DS  KR KULON</t>
  </si>
  <si>
    <t>16/02/2023</t>
  </si>
  <si>
    <t>5255142005125</t>
  </si>
  <si>
    <t>P2TL/52554/20230207/00006</t>
  </si>
  <si>
    <t>523071973579</t>
  </si>
  <si>
    <t>DK WONOSARI BJRDO</t>
  </si>
  <si>
    <t>5255443005968</t>
  </si>
  <si>
    <t>P2TL/52551/20230203/00003</t>
  </si>
  <si>
    <t>523061873709</t>
  </si>
  <si>
    <t>SOPIYAH</t>
  </si>
  <si>
    <t>DK ROGOSARI KATON</t>
  </si>
  <si>
    <t>5255143005101</t>
  </si>
  <si>
    <t>P2TL/52551/20230203/00001</t>
  </si>
  <si>
    <t>523061064174</t>
  </si>
  <si>
    <t>WARIMAN</t>
  </si>
  <si>
    <t>DS KALICILIK   RT.03 R</t>
  </si>
  <si>
    <t>5255142005097</t>
  </si>
  <si>
    <t>P2TL/52552/20230206/00004</t>
  </si>
  <si>
    <t>525520199830</t>
  </si>
  <si>
    <t>DS TAJEMSARI    RT.3</t>
  </si>
  <si>
    <t>08/02/2023</t>
  </si>
  <si>
    <t>5255243004938</t>
  </si>
  <si>
    <t>P2TL/52553/20230222/00004</t>
  </si>
  <si>
    <t>523072449154</t>
  </si>
  <si>
    <t>JUMI INDAYANI</t>
  </si>
  <si>
    <t>DS KEMANTREN GOD</t>
  </si>
  <si>
    <t>5255342004859</t>
  </si>
  <si>
    <t>P2TL/52554/20230208/00003</t>
  </si>
  <si>
    <t>523072066156</t>
  </si>
  <si>
    <t>DS KRANDON NAMBU</t>
  </si>
  <si>
    <t>5255442005972</t>
  </si>
  <si>
    <t>P2TL/52554/20230131/00007</t>
  </si>
  <si>
    <t>523072040848</t>
  </si>
  <si>
    <t>5255442005945</t>
  </si>
  <si>
    <t>P2TL/52554/20230208/00009</t>
  </si>
  <si>
    <t>523073009064</t>
  </si>
  <si>
    <t>SUPATMO</t>
  </si>
  <si>
    <t>DN JETIS    RT.3 RW.2</t>
  </si>
  <si>
    <t>12/02/2023</t>
  </si>
  <si>
    <t>5255443005978</t>
  </si>
  <si>
    <t>P2TL/52554/20230203/00003</t>
  </si>
  <si>
    <t>5255442005956</t>
  </si>
  <si>
    <t>P2TL/52554/20230221/00005</t>
  </si>
  <si>
    <t>525540077167</t>
  </si>
  <si>
    <t>AGUS TRIYONO</t>
  </si>
  <si>
    <t>DN KRAJAN DS TEGAL</t>
  </si>
  <si>
    <t>5255442006015</t>
  </si>
  <si>
    <t>P2TL/52551/20230206/00002</t>
  </si>
  <si>
    <t>523061304298</t>
  </si>
  <si>
    <t>ABDUL LATIF</t>
  </si>
  <si>
    <t>DK WONODADI WN AG</t>
  </si>
  <si>
    <t>5255143005103</t>
  </si>
  <si>
    <t>P2TL/52554/20230208/00006</t>
  </si>
  <si>
    <t>523072108665</t>
  </si>
  <si>
    <t>RAKINEM</t>
  </si>
  <si>
    <t>DK SAMBONG TAHUN</t>
  </si>
  <si>
    <t>5255442005975</t>
  </si>
  <si>
    <t>5255305723022200503</t>
  </si>
  <si>
    <t>523071487982</t>
  </si>
  <si>
    <t>SUHARTO</t>
  </si>
  <si>
    <t>JL  PUNTODEWO RT4/</t>
  </si>
  <si>
    <t>5255334000499</t>
  </si>
  <si>
    <t>P2TL/52552/20230227/00002</t>
  </si>
  <si>
    <t>POMPA SUMUR KALIR</t>
  </si>
  <si>
    <t>DK KALIRATAN RT 2 R</t>
  </si>
  <si>
    <t>5255242004965</t>
  </si>
  <si>
    <t>P2TL/52554/20230216/00003</t>
  </si>
  <si>
    <t>523071923383</t>
  </si>
  <si>
    <t>DS TUMPUK TAMBAKS</t>
  </si>
  <si>
    <t>5255442006002</t>
  </si>
  <si>
    <t>5255305723022200510</t>
  </si>
  <si>
    <t>523070854848</t>
  </si>
  <si>
    <t>HANUDI B RAKIMAN</t>
  </si>
  <si>
    <t>DS  GUNDI GODONG</t>
  </si>
  <si>
    <t>5255334000506</t>
  </si>
  <si>
    <t>P2TL/52551/20230206/00005</t>
  </si>
  <si>
    <t>523061759707</t>
  </si>
  <si>
    <t>OKTAVIA</t>
  </si>
  <si>
    <t>DS JATISONO    RT.1 R</t>
  </si>
  <si>
    <t>5255143005106</t>
  </si>
  <si>
    <t>P2TL/52552/20230202/00001</t>
  </si>
  <si>
    <t>523080576897</t>
  </si>
  <si>
    <t>SUPARMIN/GUDANG</t>
  </si>
  <si>
    <t>JL  RAYA BRAMBANG</t>
  </si>
  <si>
    <t>5255243004913</t>
  </si>
  <si>
    <t>P2TL/52551/20230207/00002</t>
  </si>
  <si>
    <t>523061773273</t>
  </si>
  <si>
    <t>AGUNG SUGIHARTO</t>
  </si>
  <si>
    <t>DK SURODADI KEC. S</t>
  </si>
  <si>
    <t>5255143005108</t>
  </si>
  <si>
    <t>5255305723022200505</t>
  </si>
  <si>
    <t>523070993902</t>
  </si>
  <si>
    <t>DK  BRANGKAL DS NA</t>
  </si>
  <si>
    <t>5255334000501</t>
  </si>
  <si>
    <t>P2TL/52552/20230223/00003</t>
  </si>
  <si>
    <t>INDAH KUSUMARINI</t>
  </si>
  <si>
    <t>DK KALIRATANRT 2 R</t>
  </si>
  <si>
    <t>5255242004963</t>
  </si>
  <si>
    <t>P2TL/52553/20230222/00001</t>
  </si>
  <si>
    <t>523070728020</t>
  </si>
  <si>
    <t>PARJIMIN</t>
  </si>
  <si>
    <t>DK  JATIMAS MANGGA</t>
  </si>
  <si>
    <t>5255342004850</t>
  </si>
  <si>
    <t>5255305723022200523</t>
  </si>
  <si>
    <t>523070254675</t>
  </si>
  <si>
    <t>SE LOJARI RT6/RW1</t>
  </si>
  <si>
    <t>5255334000519</t>
  </si>
  <si>
    <t>P2TL/52552/20230206/00005</t>
  </si>
  <si>
    <t>523080983004</t>
  </si>
  <si>
    <t>SOPIATUN</t>
  </si>
  <si>
    <t>DS JATIKUSUMAN   RT</t>
  </si>
  <si>
    <t>5255242004939</t>
  </si>
  <si>
    <t>P2TL/52554/20230208/00001</t>
  </si>
  <si>
    <t>525540136913</t>
  </si>
  <si>
    <t>SUPAMI</t>
  </si>
  <si>
    <t>DN SAWIT TANJUNGR</t>
  </si>
  <si>
    <t>5255443005970</t>
  </si>
  <si>
    <t>P2TL/52554/20230223/00005</t>
  </si>
  <si>
    <t>523071428724</t>
  </si>
  <si>
    <t>SALAMUN</t>
  </si>
  <si>
    <t>DK  PANDAN RT1/4 PA</t>
  </si>
  <si>
    <t>25/02/2023</t>
  </si>
  <si>
    <t>5255442006022</t>
  </si>
  <si>
    <t>P2TL/52554/20230222/00002</t>
  </si>
  <si>
    <t>523072878844</t>
  </si>
  <si>
    <t>DARPI</t>
  </si>
  <si>
    <t>DN SEMUTAN    RT.4 R</t>
  </si>
  <si>
    <t>5255443006017</t>
  </si>
  <si>
    <t>P2TL/52553/20230223/00001</t>
  </si>
  <si>
    <t>523070283965</t>
  </si>
  <si>
    <t>PAWI</t>
  </si>
  <si>
    <t>DS  PUTAT RT 6/1</t>
  </si>
  <si>
    <t>5255342004860</t>
  </si>
  <si>
    <t>P2TL/52554/20230216/00001</t>
  </si>
  <si>
    <t>523070790670</t>
  </si>
  <si>
    <t>SUDARYONO SRI ENI</t>
  </si>
  <si>
    <t>TU MPUK/TB SELO RT</t>
  </si>
  <si>
    <t>5255442006000</t>
  </si>
  <si>
    <t>P2TL/52554/20230223/00004</t>
  </si>
  <si>
    <t>5255443006021</t>
  </si>
  <si>
    <t>5255305723022200522</t>
  </si>
  <si>
    <t>523070904634</t>
  </si>
  <si>
    <t>GK ALKITAB INDONESI</t>
  </si>
  <si>
    <t>SB  BARAT SBJOSARI</t>
  </si>
  <si>
    <t>5255334000518</t>
  </si>
  <si>
    <t>P2TL/52554/20230227/00006</t>
  </si>
  <si>
    <t>ALI MAHFUDHI</t>
  </si>
  <si>
    <t>DSN BANJARBANGI R</t>
  </si>
  <si>
    <t>5255442006043</t>
  </si>
  <si>
    <t>P2TL/52553/20230217/00001</t>
  </si>
  <si>
    <t>523070448146</t>
  </si>
  <si>
    <t>NG LABAN SAMBUNG</t>
  </si>
  <si>
    <t>5255342004838</t>
  </si>
  <si>
    <t>P2TL/52554/20230206/00003</t>
  </si>
  <si>
    <t>523071444382</t>
  </si>
  <si>
    <t>SRIYONO</t>
  </si>
  <si>
    <t>DK  PETING BANDUNG</t>
  </si>
  <si>
    <t>5255442005960</t>
  </si>
  <si>
    <t>P2TL/52551/20230207/00003</t>
  </si>
  <si>
    <t>523061778283</t>
  </si>
  <si>
    <t>KANTOR KEL. KADILA</t>
  </si>
  <si>
    <t>JL RADEN SAHID KADI</t>
  </si>
  <si>
    <t>P1T/3500</t>
  </si>
  <si>
    <t>5255143005109</t>
  </si>
  <si>
    <t>P2TL/52554/20230221/00002</t>
  </si>
  <si>
    <t>ROMADI</t>
  </si>
  <si>
    <t>NGARINGAN</t>
  </si>
  <si>
    <t>5255442006012</t>
  </si>
  <si>
    <t>P2TL/52551/20230214/00001</t>
  </si>
  <si>
    <t>523060599586</t>
  </si>
  <si>
    <t>DUL HADI</t>
  </si>
  <si>
    <t>DS  KEDONDONG RTL/</t>
  </si>
  <si>
    <t>5255142005119</t>
  </si>
  <si>
    <t>P2TL/52307/20121120/00014</t>
  </si>
  <si>
    <t>523071889030</t>
  </si>
  <si>
    <t>SUNDARI</t>
  </si>
  <si>
    <t>DS KD MULYO SINDU</t>
  </si>
  <si>
    <t>5230742000509</t>
  </si>
  <si>
    <t>P2TL/52551/20230217/00002</t>
  </si>
  <si>
    <t>THOHIR AHMADI</t>
  </si>
  <si>
    <t>DK.KLAWEAN BOTOR</t>
  </si>
  <si>
    <t>5255142005127</t>
  </si>
  <si>
    <t>P2TL/52554/20230227/00009</t>
  </si>
  <si>
    <t>PJ SIMO WATIYEM</t>
  </si>
  <si>
    <t>5255442006046</t>
  </si>
  <si>
    <t>P2TL/52554/20230206/00004</t>
  </si>
  <si>
    <t>PARDJONO</t>
  </si>
  <si>
    <t>DN KRAJAN 05/02 DS</t>
  </si>
  <si>
    <t>11/02/2023</t>
  </si>
  <si>
    <t>5255442005961</t>
  </si>
  <si>
    <t>P2TL/52553/20230228/00002</t>
  </si>
  <si>
    <t>523070660331</t>
  </si>
  <si>
    <t>PARMAN</t>
  </si>
  <si>
    <t>DS  WOLO RT06/02</t>
  </si>
  <si>
    <t>5255342004867</t>
  </si>
  <si>
    <t>P2TL/52554/20230213/00009</t>
  </si>
  <si>
    <t>523070372493</t>
  </si>
  <si>
    <t>MARIYO KUSNI</t>
  </si>
  <si>
    <t>LA NGENHARJO RT00</t>
  </si>
  <si>
    <t>5255442005995</t>
  </si>
  <si>
    <t>P2TL/52553/20230228/00005</t>
  </si>
  <si>
    <t>NIA</t>
  </si>
  <si>
    <t>5255342004870</t>
  </si>
  <si>
    <t>P2TL/52553/20230209/00004</t>
  </si>
  <si>
    <t>523070240635</t>
  </si>
  <si>
    <t>KU RIPAN RT16/RW06</t>
  </si>
  <si>
    <t>5255342004830</t>
  </si>
  <si>
    <t>P2TL/52554/20230207/00003</t>
  </si>
  <si>
    <t>SURAMIN/PRIYONO</t>
  </si>
  <si>
    <t>DN JETIS TANJUNGRE</t>
  </si>
  <si>
    <t>5255442005965</t>
  </si>
  <si>
    <t>P2TL/52552/20230203/00003</t>
  </si>
  <si>
    <t>523080373543</t>
  </si>
  <si>
    <t>KASTINAH</t>
  </si>
  <si>
    <t>SI DOREJO RT2 RW3</t>
  </si>
  <si>
    <t>5255243004916</t>
  </si>
  <si>
    <t>P2TL/52552/20230203/00001</t>
  </si>
  <si>
    <t>523080082189</t>
  </si>
  <si>
    <t>KARTUBI</t>
  </si>
  <si>
    <t>TE GOWANU 1/RT10 R</t>
  </si>
  <si>
    <t>5255243004914</t>
  </si>
  <si>
    <t>P2TL/52551/20230217/00004</t>
  </si>
  <si>
    <t>5255143005129</t>
  </si>
  <si>
    <t>P2TL/52551/20230220/00002</t>
  </si>
  <si>
    <t>NURUL GHOFAROH</t>
  </si>
  <si>
    <t>DS.JUNG PASIR WED</t>
  </si>
  <si>
    <t>5255142005132</t>
  </si>
  <si>
    <t>P2TL/52551/20230216/00002</t>
  </si>
  <si>
    <t>523060885844</t>
  </si>
  <si>
    <t>ALMIYATI</t>
  </si>
  <si>
    <t>DK .TINGALSARI RT 2/</t>
  </si>
  <si>
    <t>5255142005124</t>
  </si>
  <si>
    <t>P2TL/52551/20230210/00002</t>
  </si>
  <si>
    <t>523060278151</t>
  </si>
  <si>
    <t>AFANDI</t>
  </si>
  <si>
    <t>DS  SAMBUNG GAJAH</t>
  </si>
  <si>
    <t>5255142005114</t>
  </si>
  <si>
    <t>P2TL/52553/20230209/00003</t>
  </si>
  <si>
    <t>523072169921</t>
  </si>
  <si>
    <t>SUMINEM</t>
  </si>
  <si>
    <t>JL GETAS PENDOWO</t>
  </si>
  <si>
    <t>5255342004829</t>
  </si>
  <si>
    <t>P2TL/52554/20230216/00002</t>
  </si>
  <si>
    <t>523071003947</t>
  </si>
  <si>
    <t>SUDARTO</t>
  </si>
  <si>
    <t>5255442006001</t>
  </si>
  <si>
    <t>P2TL/52554/20230207/00007</t>
  </si>
  <si>
    <t>523073022942</t>
  </si>
  <si>
    <t>ALI RAHMAN</t>
  </si>
  <si>
    <t>DN SEMPU    RT.5 RW.</t>
  </si>
  <si>
    <t>5255443005969</t>
  </si>
  <si>
    <t>P2TL/52553/20230215/00002</t>
  </si>
  <si>
    <t>523070470845</t>
  </si>
  <si>
    <t>RUZIAH</t>
  </si>
  <si>
    <t>BU GEL GODONG RT0</t>
  </si>
  <si>
    <t>5255342004836</t>
  </si>
  <si>
    <t>5255305723022200502</t>
  </si>
  <si>
    <t>523070153467</t>
  </si>
  <si>
    <t>GOMO WADI</t>
  </si>
  <si>
    <t>KE PUH TAMBIRJO</t>
  </si>
  <si>
    <t>5255334000498</t>
  </si>
  <si>
    <t>P2TL/52551/20230228/00001</t>
  </si>
  <si>
    <t>523061840293</t>
  </si>
  <si>
    <t>AHMAD DARIS</t>
  </si>
  <si>
    <t>DS SAMBIROTO KEL.</t>
  </si>
  <si>
    <t>5255143005149</t>
  </si>
  <si>
    <t>P2TL/52307/20140714/00002</t>
  </si>
  <si>
    <t>523072458128</t>
  </si>
  <si>
    <t>DS BUNGKEL MOJOA</t>
  </si>
  <si>
    <t>5230743001334</t>
  </si>
  <si>
    <t>P2TL/52551/20230222/00002</t>
  </si>
  <si>
    <t>523061368354</t>
  </si>
  <si>
    <t>SUYADI</t>
  </si>
  <si>
    <t>DS KERANG KULON</t>
  </si>
  <si>
    <t>5255142005140</t>
  </si>
  <si>
    <t>P2TL/52551/20230217/00005</t>
  </si>
  <si>
    <t>SOFI'IN</t>
  </si>
  <si>
    <t>DS SARI RT 007/003 G</t>
  </si>
  <si>
    <t>5255142005130</t>
  </si>
  <si>
    <t>P2TL/52553/20230210/00001</t>
  </si>
  <si>
    <t>523072259841</t>
  </si>
  <si>
    <t>AZIZ MUSLIM</t>
  </si>
  <si>
    <t>DS MANGGARMAS   R</t>
  </si>
  <si>
    <t>5255343004832</t>
  </si>
  <si>
    <t>P2TL/52554/20230215/00001</t>
  </si>
  <si>
    <t>HENI KRISNAWATI</t>
  </si>
  <si>
    <t>NGRUMPENG RT 9/3 P</t>
  </si>
  <si>
    <t>5255442005997</t>
  </si>
  <si>
    <t>P2TL/52552/20230227/00001</t>
  </si>
  <si>
    <t>5255242004964</t>
  </si>
  <si>
    <t>P2TL/52551/20230206/00003</t>
  </si>
  <si>
    <t>5255143005104</t>
  </si>
  <si>
    <t>P2TL/52553/20230221/00007</t>
  </si>
  <si>
    <t>523072783167</t>
  </si>
  <si>
    <t>WIWIK AGUS WINARNI</t>
  </si>
  <si>
    <t>DK KOMPLEK PASAR</t>
  </si>
  <si>
    <t>5255343004846</t>
  </si>
  <si>
    <t>5255305723022200514</t>
  </si>
  <si>
    <t>523071899516</t>
  </si>
  <si>
    <t>MUSHOLLA BAITUL NA</t>
  </si>
  <si>
    <t>DS PLOSO NAMBANG</t>
  </si>
  <si>
    <t>5255334000510</t>
  </si>
  <si>
    <t>P2TL/52554/20230209/00002</t>
  </si>
  <si>
    <t>MARYATI/DAJADI</t>
  </si>
  <si>
    <t>SAMBONGHARJO RT 2</t>
  </si>
  <si>
    <t>5255442005981</t>
  </si>
  <si>
    <t>P2TL/52554/20230206/00005</t>
  </si>
  <si>
    <t>523071446821</t>
  </si>
  <si>
    <t>SUMAJI</t>
  </si>
  <si>
    <t>DK  MEDANG BANJAR</t>
  </si>
  <si>
    <t>5255442005962</t>
  </si>
  <si>
    <t>P2TL/52554/20230224/00007</t>
  </si>
  <si>
    <t>523070882093</t>
  </si>
  <si>
    <t>SUPARMIN</t>
  </si>
  <si>
    <t>DK  PULO PULOKULO</t>
  </si>
  <si>
    <t>5255442006029</t>
  </si>
  <si>
    <t>P2TL/52554/20230221/00004</t>
  </si>
  <si>
    <t>DN KRAJAN 04/01 DS</t>
  </si>
  <si>
    <t>5255442006014</t>
  </si>
  <si>
    <t>P2TL/52553/20230216/00001</t>
  </si>
  <si>
    <t>523072492776</t>
  </si>
  <si>
    <t>TARDJO</t>
  </si>
  <si>
    <t>DK TLOGOMADE PILA</t>
  </si>
  <si>
    <t>19/02/2023</t>
  </si>
  <si>
    <t>5255342004837</t>
  </si>
  <si>
    <t>P2TL/52554/20230220/00004</t>
  </si>
  <si>
    <t>523071607068</t>
  </si>
  <si>
    <t>SOEPARMIN</t>
  </si>
  <si>
    <t>DK TENGGER TG REJ</t>
  </si>
  <si>
    <t>5255442006010</t>
  </si>
  <si>
    <t>P2TL/52551/20230222/00001</t>
  </si>
  <si>
    <t>523060748138</t>
  </si>
  <si>
    <t>MUNGKARBI</t>
  </si>
  <si>
    <t>DS  BOGOREJO RT3/6</t>
  </si>
  <si>
    <t>5255142005139</t>
  </si>
  <si>
    <t>P2TL/52551/20230227/00003</t>
  </si>
  <si>
    <t>525510336548</t>
  </si>
  <si>
    <t>AGR LISTIPAH</t>
  </si>
  <si>
    <t>DS KARANGMLATI</t>
  </si>
  <si>
    <t>I2/197000</t>
  </si>
  <si>
    <t>5255142005146</t>
  </si>
  <si>
    <t>P2TL/52551/20230216/00001</t>
  </si>
  <si>
    <t>5255142005123</t>
  </si>
  <si>
    <t>P2TL/52554/20230216/00004</t>
  </si>
  <si>
    <t>523071349654</t>
  </si>
  <si>
    <t>RASIMIN</t>
  </si>
  <si>
    <t>DK  PETING KRADENA</t>
  </si>
  <si>
    <t>5255442006003</t>
  </si>
  <si>
    <t>P2TL/52551/20230213/00001</t>
  </si>
  <si>
    <t>5255143005115</t>
  </si>
  <si>
    <t>P2TL/52554/20230215/00002</t>
  </si>
  <si>
    <t>523072003807</t>
  </si>
  <si>
    <t>NURHUDA</t>
  </si>
  <si>
    <t>DK GELAPAN TJHARJ</t>
  </si>
  <si>
    <t>5255442005998</t>
  </si>
  <si>
    <t>P2TL/52551/20230220/00005</t>
  </si>
  <si>
    <t>5255143005135</t>
  </si>
  <si>
    <t>P2TL/52552/20230215/00004</t>
  </si>
  <si>
    <t>KUSWORO 3</t>
  </si>
  <si>
    <t>5255242004945</t>
  </si>
  <si>
    <t>P2TL/52554/20230222/00001</t>
  </si>
  <si>
    <t>NGRIJO JAMBON</t>
  </si>
  <si>
    <t>5255442006016</t>
  </si>
  <si>
    <t>P2TL/52554/20230224/00008</t>
  </si>
  <si>
    <t>523070697064</t>
  </si>
  <si>
    <t>GIMIN BIN KERTORAS</t>
  </si>
  <si>
    <t>DK  SARIP RT07/05 WI</t>
  </si>
  <si>
    <t>5255442006030</t>
  </si>
  <si>
    <t>P2TL/52554/20230221/00003</t>
  </si>
  <si>
    <t>RASMO</t>
  </si>
  <si>
    <t>KRAJAN RT 4 RW 1, N</t>
  </si>
  <si>
    <t>5255442006013</t>
  </si>
  <si>
    <t>5255105723021300133</t>
  </si>
  <si>
    <t>523060557935</t>
  </si>
  <si>
    <t>INDAMAH</t>
  </si>
  <si>
    <t>DS  BUKO WEDUNG R</t>
  </si>
  <si>
    <t>5255134000133</t>
  </si>
  <si>
    <t>P2TL/52551/20230223/00001</t>
  </si>
  <si>
    <t>523061549552</t>
  </si>
  <si>
    <t>MUNAWAR</t>
  </si>
  <si>
    <t>DS DALEMAN    RT.4 R</t>
  </si>
  <si>
    <t>5255143005143</t>
  </si>
  <si>
    <t>TOKO ANNABA</t>
  </si>
  <si>
    <t>KUWARON RT5 RW5</t>
  </si>
  <si>
    <t>P2TL/52553/20230213/00001</t>
  </si>
  <si>
    <t>523072289822</t>
  </si>
  <si>
    <t>JUMIYATUN</t>
  </si>
  <si>
    <t>DS TOKO PENAWANG</t>
  </si>
  <si>
    <t>5255342004833</t>
  </si>
  <si>
    <t>P2TL/52551/20230221/00002</t>
  </si>
  <si>
    <t>523061791597</t>
  </si>
  <si>
    <t>DK SAYUNG KIDUL    R</t>
  </si>
  <si>
    <t>5255143005137</t>
  </si>
  <si>
    <t>P2TL/52554/20230209/00001</t>
  </si>
  <si>
    <t>523071499624</t>
  </si>
  <si>
    <t>SAMTO WIYONO</t>
  </si>
  <si>
    <t>DK  JURUG RT1/8 NGR</t>
  </si>
  <si>
    <t>5255442005980</t>
  </si>
  <si>
    <t>P2TL/52552/20230201/00003</t>
  </si>
  <si>
    <t>523080341894</t>
  </si>
  <si>
    <t>DS PLOSOREJO</t>
  </si>
  <si>
    <t>5255243004909</t>
  </si>
  <si>
    <t>P2TL/52554/20230224/00006</t>
  </si>
  <si>
    <t>523071040364</t>
  </si>
  <si>
    <t>MANGUN/ISTINAH</t>
  </si>
  <si>
    <t>DK  NGEMPLAK 4/1 KA</t>
  </si>
  <si>
    <t>5255442006028</t>
  </si>
  <si>
    <t>P2TL/52551/20230227/00005</t>
  </si>
  <si>
    <t>5255143005148</t>
  </si>
  <si>
    <t>P2TL/52551/20230227/00001</t>
  </si>
  <si>
    <t>5255142005144</t>
  </si>
  <si>
    <t>5255305723022200506</t>
  </si>
  <si>
    <t>523070718636</t>
  </si>
  <si>
    <t>SUGIYARTO</t>
  </si>
  <si>
    <t>5255334000502</t>
  </si>
  <si>
    <t>P2TL/52554/20230208/00007</t>
  </si>
  <si>
    <t>523071510922</t>
  </si>
  <si>
    <t>DK  JATI RT6/4 BENDO</t>
  </si>
  <si>
    <t>5255442005976</t>
  </si>
  <si>
    <t>P2TL/52554/20230206/00002</t>
  </si>
  <si>
    <t>523070395510</t>
  </si>
  <si>
    <t>WARGONO SARRWI</t>
  </si>
  <si>
    <t>PA DAS RT15/03 BEND</t>
  </si>
  <si>
    <t>5255442005959</t>
  </si>
  <si>
    <t>P2TL/52551/20230220/00004</t>
  </si>
  <si>
    <t>523060792594</t>
  </si>
  <si>
    <t>CHOFIFAH</t>
  </si>
  <si>
    <t>DS  DONOREJO RT 1/2</t>
  </si>
  <si>
    <t>5255142005134</t>
  </si>
  <si>
    <t>P2TL/52551/20230203/00002</t>
  </si>
  <si>
    <t>523061609397</t>
  </si>
  <si>
    <t>MUHAMAD SUHARSO</t>
  </si>
  <si>
    <t>DS DEMPET,DEMPET</t>
  </si>
  <si>
    <t>5255143005098</t>
  </si>
  <si>
    <t>P2TL/52554/20230202/00002</t>
  </si>
  <si>
    <t>SUKINI/REJO FAIZIN</t>
  </si>
  <si>
    <t>SELO KRAJAN RT 2/2</t>
  </si>
  <si>
    <t>5255442005951</t>
  </si>
  <si>
    <t>P2TL/52553/20230209/00001</t>
  </si>
  <si>
    <t>523071487791</t>
  </si>
  <si>
    <t>SUJIYATI</t>
  </si>
  <si>
    <t>DK  PLENDUNGAN RT</t>
  </si>
  <si>
    <t>5255342004827</t>
  </si>
  <si>
    <t>P2TL/52554/20230227/00005</t>
  </si>
  <si>
    <t>523070895654</t>
  </si>
  <si>
    <t>PU LONGRAMBE 12/2</t>
  </si>
  <si>
    <t>5255442006042</t>
  </si>
  <si>
    <t>5255305723022200509</t>
  </si>
  <si>
    <t>523070764019</t>
  </si>
  <si>
    <t>SARDJO</t>
  </si>
  <si>
    <t>DS  MANGGARMAS RT</t>
  </si>
  <si>
    <t>5255334000505</t>
  </si>
  <si>
    <t>P2TL/52307/20141008/00002</t>
  </si>
  <si>
    <t>523071736802</t>
  </si>
  <si>
    <t>NUKAYATI</t>
  </si>
  <si>
    <t>DS MENAWAN KLAMB</t>
  </si>
  <si>
    <t>5230742001463</t>
  </si>
  <si>
    <t>P2TL/52554/20230213/00007</t>
  </si>
  <si>
    <t>523071065904</t>
  </si>
  <si>
    <t>KARMAN</t>
  </si>
  <si>
    <t>DK  KETILENG DS PUT</t>
  </si>
  <si>
    <t>5255442005993</t>
  </si>
  <si>
    <t>P2TL/52554/20230216/00006</t>
  </si>
  <si>
    <t>AGUS PUDJIANTO</t>
  </si>
  <si>
    <t>TEGAL RT 1 RW 1 KU</t>
  </si>
  <si>
    <t>5255442006005</t>
  </si>
  <si>
    <t>P2TL/52553/20230221/00008</t>
  </si>
  <si>
    <t>523070892985</t>
  </si>
  <si>
    <t>CYRENA S BLOK B 3 B</t>
  </si>
  <si>
    <t>KO MP PASAR PWDD</t>
  </si>
  <si>
    <t>5255343004847</t>
  </si>
  <si>
    <t>P2TL/52551/20230206/00004</t>
  </si>
  <si>
    <t>523060127547</t>
  </si>
  <si>
    <t>KARTIPAN SALIPAH</t>
  </si>
  <si>
    <t>TR ENGGULI</t>
  </si>
  <si>
    <t>5255143005105</t>
  </si>
  <si>
    <t>P2TL/52554/20230223/00003</t>
  </si>
  <si>
    <t>523070685770</t>
  </si>
  <si>
    <t>DS  SAMBONG BANGI</t>
  </si>
  <si>
    <t>5255442006020</t>
  </si>
  <si>
    <t>5255305723022200518</t>
  </si>
  <si>
    <t>523070868065</t>
  </si>
  <si>
    <t>SULIPAH PURWODADI</t>
  </si>
  <si>
    <t>SU KOHARJO KRANG</t>
  </si>
  <si>
    <t>5255334000514</t>
  </si>
  <si>
    <t>P2TL/52551/20230222/00003</t>
  </si>
  <si>
    <t>523061790664</t>
  </si>
  <si>
    <t>JAMALUDIN</t>
  </si>
  <si>
    <t>DK SAYUNG KDL KEL.</t>
  </si>
  <si>
    <t>5255143005141</t>
  </si>
  <si>
    <t>P2TL/52552/20230206/00003</t>
  </si>
  <si>
    <t>525520196770</t>
  </si>
  <si>
    <t>SOENARNO</t>
  </si>
  <si>
    <t>DS BRAMBANG    RT.5</t>
  </si>
  <si>
    <t>5255242004931</t>
  </si>
  <si>
    <t>5255305723022200512</t>
  </si>
  <si>
    <t>525530111539</t>
  </si>
  <si>
    <t>INDARTI</t>
  </si>
  <si>
    <t>KP CEBOK    RT.3 RW.</t>
  </si>
  <si>
    <t>5255334000508</t>
  </si>
  <si>
    <t>P2TL/52551/20230209/00002</t>
  </si>
  <si>
    <t>DS.TAMBAKROTO SAY</t>
  </si>
  <si>
    <t>5255142005111</t>
  </si>
  <si>
    <t>P2TL/52554/20230216/00005</t>
  </si>
  <si>
    <t>523070742605</t>
  </si>
  <si>
    <t>SUKARTO BARNO</t>
  </si>
  <si>
    <t>DS  LANGENHARJO</t>
  </si>
  <si>
    <t>5255442006004</t>
  </si>
  <si>
    <t>P2TL/52553/20230206/00001</t>
  </si>
  <si>
    <t>523072042685</t>
  </si>
  <si>
    <t>WARTO</t>
  </si>
  <si>
    <t>DS BOPONG KANDAN</t>
  </si>
  <si>
    <t>5255342004819</t>
  </si>
  <si>
    <t>5255305723022200517</t>
  </si>
  <si>
    <t>523071161787</t>
  </si>
  <si>
    <t>DARMIN</t>
  </si>
  <si>
    <t>DK  NUNGGALAN NGE</t>
  </si>
  <si>
    <t>5255334000513</t>
  </si>
  <si>
    <t>P2TL/52552/20230207/00001</t>
  </si>
  <si>
    <t>523080519349</t>
  </si>
  <si>
    <t>PARSIMIN</t>
  </si>
  <si>
    <t>TL OGOWERU RT2/1</t>
  </si>
  <si>
    <t>5255242004940</t>
  </si>
  <si>
    <t>P2TL/52554/20230131/00010</t>
  </si>
  <si>
    <t>523070226147</t>
  </si>
  <si>
    <t>WANDI SUPI</t>
  </si>
  <si>
    <t>BE NDOHARJO</t>
  </si>
  <si>
    <t>5255442005948</t>
  </si>
  <si>
    <t>P2TL/52551/20230220/00003</t>
  </si>
  <si>
    <t>523060560314</t>
  </si>
  <si>
    <t>SUBADIYONO</t>
  </si>
  <si>
    <t>DS  TUWANG</t>
  </si>
  <si>
    <t>5255142005133</t>
  </si>
  <si>
    <t>P2TL/52553/20230221/00003</t>
  </si>
  <si>
    <t>523072861283</t>
  </si>
  <si>
    <t>BALAI DESA/KELURAH</t>
  </si>
  <si>
    <t>DN GEMBEL KEL.REJ</t>
  </si>
  <si>
    <t>5255343004842</t>
  </si>
  <si>
    <t>P2TL/52554/20230220/00002</t>
  </si>
  <si>
    <t>523071850024</t>
  </si>
  <si>
    <t>SUWONDO</t>
  </si>
  <si>
    <t>DK NGRAMBE PULOR</t>
  </si>
  <si>
    <t>5255443006008</t>
  </si>
  <si>
    <t>P2TL/52551/20230209/00003</t>
  </si>
  <si>
    <t>523060068227</t>
  </si>
  <si>
    <t>MAHMUDAH</t>
  </si>
  <si>
    <t>TE MPURAN RT12/1</t>
  </si>
  <si>
    <t>R2/4400</t>
  </si>
  <si>
    <t>5255142005112</t>
  </si>
  <si>
    <t>P2TL/52553/20230221/00001</t>
  </si>
  <si>
    <t>523073073525</t>
  </si>
  <si>
    <t>TEGUH INDRO SAPUT</t>
  </si>
  <si>
    <t>DN ANDE-ANDE NGEM</t>
  </si>
  <si>
    <t>5255343004840</t>
  </si>
  <si>
    <t>P2TL/52553/20230207/00004</t>
  </si>
  <si>
    <t>523071146204</t>
  </si>
  <si>
    <t>PURMONO</t>
  </si>
  <si>
    <t>DS  BORONG RT02/06</t>
  </si>
  <si>
    <t>5255342004824</t>
  </si>
  <si>
    <t>RUKO BRAMBANG 4</t>
  </si>
  <si>
    <t>P2TL/52553/20230224/00001</t>
  </si>
  <si>
    <t>523073064710</t>
  </si>
  <si>
    <t>SUJONO</t>
  </si>
  <si>
    <t>DN PELEMWULUNG</t>
  </si>
  <si>
    <t>24/02/2023</t>
  </si>
  <si>
    <t>5255343004862</t>
  </si>
  <si>
    <t>P2TL/52554/20230207/00001</t>
  </si>
  <si>
    <t>WAGINAH/AANG KUNA</t>
  </si>
  <si>
    <t>SIDOMULYO RT 6/3 TA</t>
  </si>
  <si>
    <t>5255442005963</t>
  </si>
  <si>
    <t>5255305723022200507</t>
  </si>
  <si>
    <t>523070044272</t>
  </si>
  <si>
    <t>PRODJO KASLI</t>
  </si>
  <si>
    <t>DK  GADING KURIPAN</t>
  </si>
  <si>
    <t>5255334000503</t>
  </si>
  <si>
    <t>P2TL/52554/20230227/00010</t>
  </si>
  <si>
    <t>PJ SIMO SUMINI</t>
  </si>
  <si>
    <t>5255442006047</t>
  </si>
  <si>
    <t>P2TL/52551/20230206/00001</t>
  </si>
  <si>
    <t>525510320346</t>
  </si>
  <si>
    <t>DK MOROASEM BANJ</t>
  </si>
  <si>
    <t>5255143005102</t>
  </si>
  <si>
    <t>P2TL/52553/20230207/00003</t>
  </si>
  <si>
    <t>523073148423</t>
  </si>
  <si>
    <t>MARMI - KIS</t>
  </si>
  <si>
    <t>DN WIDURI DS CINGK</t>
  </si>
  <si>
    <t>5255343004823</t>
  </si>
  <si>
    <t>5255305723022200519</t>
  </si>
  <si>
    <t>523071048314</t>
  </si>
  <si>
    <t>RATMI MARKUM</t>
  </si>
  <si>
    <t>DS  KETRO RT02/01</t>
  </si>
  <si>
    <t>5255334000515</t>
  </si>
  <si>
    <t>P2TL/52552/20230215/00005</t>
  </si>
  <si>
    <t>KUSWORO 4</t>
  </si>
  <si>
    <t>5255242004946</t>
  </si>
  <si>
    <t>P2TL/52554/20230208/00002</t>
  </si>
  <si>
    <t>523071314984</t>
  </si>
  <si>
    <t>KARTO WIJOYO</t>
  </si>
  <si>
    <t>DK  GESING RT05/07 D</t>
  </si>
  <si>
    <t>5255442005971</t>
  </si>
  <si>
    <t>P2TL/52554/20230224/00011</t>
  </si>
  <si>
    <t>523071505519</t>
  </si>
  <si>
    <t>DK  BENDO RT2/7 MLO</t>
  </si>
  <si>
    <t>5255442006033</t>
  </si>
  <si>
    <t>P2TL/52554/20230223/00002</t>
  </si>
  <si>
    <t>523070416193</t>
  </si>
  <si>
    <t>MASKUR</t>
  </si>
  <si>
    <t>NG LOBAR NGLY RT6/</t>
  </si>
  <si>
    <t>5255442006019</t>
  </si>
  <si>
    <t>P2TL/52554/20230228/00001</t>
  </si>
  <si>
    <t>523070763448</t>
  </si>
  <si>
    <t>WASIDI</t>
  </si>
  <si>
    <t>MA YAHAN KRAJAN</t>
  </si>
  <si>
    <t>5255443006050</t>
  </si>
  <si>
    <t>P2TL/52554/20230213/00004</t>
  </si>
  <si>
    <t>IMAM SOFII/MASTINI</t>
  </si>
  <si>
    <t>DUSUN KETILENG RT</t>
  </si>
  <si>
    <t>5255442005990</t>
  </si>
  <si>
    <t>P2TL/52554/20230202/00004</t>
  </si>
  <si>
    <t>PJ SITI MARDIYAH</t>
  </si>
  <si>
    <t>NGRAPAAN SELO</t>
  </si>
  <si>
    <t>5255442005953</t>
  </si>
  <si>
    <t>P2TL/52554/20230206/00001</t>
  </si>
  <si>
    <t>523071444403</t>
  </si>
  <si>
    <t>DARDJI</t>
  </si>
  <si>
    <t>5255442005958</t>
  </si>
  <si>
    <t>P2TL/52554/20230210/00001</t>
  </si>
  <si>
    <t>523070768968</t>
  </si>
  <si>
    <t>DS  NGLOBAR RT6/3</t>
  </si>
  <si>
    <t>5255442005984</t>
  </si>
  <si>
    <t>P2TL/52554/20230207/00005</t>
  </si>
  <si>
    <t>PJ FUAD</t>
  </si>
  <si>
    <t>BANJAREJO</t>
  </si>
  <si>
    <t>5255442005967</t>
  </si>
  <si>
    <t>P2TL/52552/20230228/00001</t>
  </si>
  <si>
    <t>5255242004966</t>
  </si>
  <si>
    <t>P2TL/52554/20230227/00007</t>
  </si>
  <si>
    <t>ARIF SETIYANTO</t>
  </si>
  <si>
    <t>DSN. BANJARBANGI R</t>
  </si>
  <si>
    <t>5255442006044</t>
  </si>
  <si>
    <t>P2TL/52551/20230215/00002</t>
  </si>
  <si>
    <t>525510414138</t>
  </si>
  <si>
    <t>ALAT TOL SAYUNG PP</t>
  </si>
  <si>
    <t>DS SIDOGEMAH 0    S</t>
  </si>
  <si>
    <t>B2/66000</t>
  </si>
  <si>
    <t>5255142005122</t>
  </si>
  <si>
    <t>P2TL/52552/20230220/00001</t>
  </si>
  <si>
    <t>523080818254</t>
  </si>
  <si>
    <t>ROHMAD</t>
  </si>
  <si>
    <t>DS TUNGU   RT.04 RW</t>
  </si>
  <si>
    <t>5255242004949</t>
  </si>
  <si>
    <t>P2TL/52554/20230224/00004</t>
  </si>
  <si>
    <t>523070372580</t>
  </si>
  <si>
    <t>PASMIN SAMI</t>
  </si>
  <si>
    <t>LA NGENHARJO RT04/</t>
  </si>
  <si>
    <t>5255442006026</t>
  </si>
  <si>
    <t>P2TL/52551/20230222/00004</t>
  </si>
  <si>
    <t>5255142005142</t>
  </si>
  <si>
    <t>P2TL/52553/20230221/00005</t>
  </si>
  <si>
    <t>523070519587</t>
  </si>
  <si>
    <t>BALAI DESA</t>
  </si>
  <si>
    <t>SA NGGRAK JAMBAN</t>
  </si>
  <si>
    <t>5255343004844</t>
  </si>
  <si>
    <t>P2TL/52554/20230202/00001</t>
  </si>
  <si>
    <t>523073024668</t>
  </si>
  <si>
    <t>DN DONGJUMBLENG</t>
  </si>
  <si>
    <t>04/02/2023</t>
  </si>
  <si>
    <t>5255443005950</t>
  </si>
  <si>
    <t>P2TL/52554/20230227/00001</t>
  </si>
  <si>
    <t>523072754114</t>
  </si>
  <si>
    <t>YULIATI</t>
  </si>
  <si>
    <t>DN KEBONDALEM    R</t>
  </si>
  <si>
    <t>5255443006035</t>
  </si>
  <si>
    <t>MARMIJAH</t>
  </si>
  <si>
    <t>JATIMAS MANGGARM</t>
  </si>
  <si>
    <t>5255105723021300130</t>
  </si>
  <si>
    <t>523060183213</t>
  </si>
  <si>
    <t>BAKRUN</t>
  </si>
  <si>
    <t>DS  BUKO WEDUNG</t>
  </si>
  <si>
    <t>5255134000130</t>
  </si>
  <si>
    <t>P2TL/52553/20230215/00001</t>
  </si>
  <si>
    <t>523071535047</t>
  </si>
  <si>
    <t>HURI</t>
  </si>
  <si>
    <t>DS  SAWAHAN DANYA</t>
  </si>
  <si>
    <t>5255342004835</t>
  </si>
  <si>
    <t>P2TL/52554/20230131/00009</t>
  </si>
  <si>
    <t>SLAMET 2</t>
  </si>
  <si>
    <t>NGLONGOK RT 7/1 TA</t>
  </si>
  <si>
    <t>5255442005947</t>
  </si>
  <si>
    <t>P2TL/52552/20230221/00002</t>
  </si>
  <si>
    <t>523080226322</t>
  </si>
  <si>
    <t>MAS UD</t>
  </si>
  <si>
    <t>KE DUNGJATI KUWAR</t>
  </si>
  <si>
    <t>5255243004951</t>
  </si>
  <si>
    <t>P2TL/52553/20230227/00002</t>
  </si>
  <si>
    <t>5255342004864</t>
  </si>
  <si>
    <t>P2TL/52554/20230220/00003</t>
  </si>
  <si>
    <t>523072184388</t>
  </si>
  <si>
    <t>ANDREYANTO</t>
  </si>
  <si>
    <t>DK PADANGAN PANU</t>
  </si>
  <si>
    <t>5255442006009</t>
  </si>
  <si>
    <t>P2TL/52553/20230223/00002</t>
  </si>
  <si>
    <t>SAWIYANTO</t>
  </si>
  <si>
    <t>DS RAJEK GODONG</t>
  </si>
  <si>
    <t>5255342004861</t>
  </si>
  <si>
    <t>P2TL/52554/20230224/00009</t>
  </si>
  <si>
    <t>523070380501</t>
  </si>
  <si>
    <t>SU KU SIMO</t>
  </si>
  <si>
    <t>5255442006031</t>
  </si>
  <si>
    <t>P2TL/52554/20230331/00001</t>
  </si>
  <si>
    <t>523071471731</t>
  </si>
  <si>
    <t>DK  KALI TENGAH RT3</t>
  </si>
  <si>
    <t>31/03/2023</t>
  </si>
  <si>
    <t>5255442006146</t>
  </si>
  <si>
    <t>P2TL/52554/20230328/00020</t>
  </si>
  <si>
    <t>523070488651</t>
  </si>
  <si>
    <t>BATI NYAMI</t>
  </si>
  <si>
    <t>NG RANDU REJOSARI</t>
  </si>
  <si>
    <t>28/03/2023</t>
  </si>
  <si>
    <t>5255442006139</t>
  </si>
  <si>
    <t>P2TL/52551/20230306/00006</t>
  </si>
  <si>
    <t>AHMAD RONI</t>
  </si>
  <si>
    <t>DK.PANDOGAN DS.TL</t>
  </si>
  <si>
    <t>06/03/2023</t>
  </si>
  <si>
    <t>5255142005162</t>
  </si>
  <si>
    <t>P2TL/52553/20230330/00004</t>
  </si>
  <si>
    <t>PJ IMRONAH 1 GANAN</t>
  </si>
  <si>
    <t>GANANG RT 2/ RW 4,</t>
  </si>
  <si>
    <t>30/03/2023</t>
  </si>
  <si>
    <t>5255342004925</t>
  </si>
  <si>
    <t>P2TL/52553/20230324/00009</t>
  </si>
  <si>
    <t>523072833726</t>
  </si>
  <si>
    <t>MUSHOLA BAITUL RID</t>
  </si>
  <si>
    <t>DN KRAJAAN DS SIND</t>
  </si>
  <si>
    <t>24/03/2023</t>
  </si>
  <si>
    <t>5255343004917</t>
  </si>
  <si>
    <t>P2TL/52554/20230327/00005</t>
  </si>
  <si>
    <t>523070583631</t>
  </si>
  <si>
    <t>MATSUHARI</t>
  </si>
  <si>
    <t>NG ARAP ARAP NGR</t>
  </si>
  <si>
    <t>27/03/2023</t>
  </si>
  <si>
    <t>5255442006119</t>
  </si>
  <si>
    <t>5255105723031400225</t>
  </si>
  <si>
    <t>523060736039</t>
  </si>
  <si>
    <t>MUNJALI BIN SASTRO</t>
  </si>
  <si>
    <t>DS  JATIREJO RT7/1</t>
  </si>
  <si>
    <t>15/03/2023</t>
  </si>
  <si>
    <t>5255134000225</t>
  </si>
  <si>
    <t>5255105723031400219</t>
  </si>
  <si>
    <t>523060765976</t>
  </si>
  <si>
    <t>SRI KAYATI</t>
  </si>
  <si>
    <t>DS  MANGUNJIWAN R</t>
  </si>
  <si>
    <t>5255134000219</t>
  </si>
  <si>
    <t>5255105723031400190</t>
  </si>
  <si>
    <t>523060181400</t>
  </si>
  <si>
    <t>KAROEN</t>
  </si>
  <si>
    <t>JL  S KALIJOGO BARA</t>
  </si>
  <si>
    <t>5255134000190</t>
  </si>
  <si>
    <t>P2TL/52554/20230327/00002</t>
  </si>
  <si>
    <t>523071121590</t>
  </si>
  <si>
    <t>WARTIYEM</t>
  </si>
  <si>
    <t>DK  JEMBAR RT2/1 TL</t>
  </si>
  <si>
    <t>5255442006116</t>
  </si>
  <si>
    <t>P2TL/52551/20230324/00006</t>
  </si>
  <si>
    <t>JAMAL SYARIF ZHOFI</t>
  </si>
  <si>
    <t>DS.KARANGASEM SA</t>
  </si>
  <si>
    <t>5255142005211</t>
  </si>
  <si>
    <t>P2TL/52554/20230328/00010</t>
  </si>
  <si>
    <t>523071620633</t>
  </si>
  <si>
    <t>DN BANTENG TROWO</t>
  </si>
  <si>
    <t>5255442006129</t>
  </si>
  <si>
    <t>P2TL/52554/20230228/00002</t>
  </si>
  <si>
    <t>PARTI / INDUSTRI KON</t>
  </si>
  <si>
    <t>DSN KRAJAN RT 02 R</t>
  </si>
  <si>
    <t>I1/450</t>
  </si>
  <si>
    <t>01/03/2023</t>
  </si>
  <si>
    <t>5255442006052</t>
  </si>
  <si>
    <t>P2TL/52554/20230328/00006</t>
  </si>
  <si>
    <t>523071160161</t>
  </si>
  <si>
    <t>TA WANG TLOGOTIRT</t>
  </si>
  <si>
    <t>5255442006125</t>
  </si>
  <si>
    <t>P2TL/52552/20230324/00001</t>
  </si>
  <si>
    <t>523080864077</t>
  </si>
  <si>
    <t>JUMALI</t>
  </si>
  <si>
    <t>DS GUNUNGSARI   RT.</t>
  </si>
  <si>
    <t>5255242004997</t>
  </si>
  <si>
    <t>P2TL/52554/20230328/00001</t>
  </si>
  <si>
    <t>523071269592</t>
  </si>
  <si>
    <t>JUPRI</t>
  </si>
  <si>
    <t>DK . SEDAYU DAPURN</t>
  </si>
  <si>
    <t>29/03/2023</t>
  </si>
  <si>
    <t>5255442006120</t>
  </si>
  <si>
    <t>P2TL/52551/20230315/00001</t>
  </si>
  <si>
    <t>5255143005193</t>
  </si>
  <si>
    <t>P2TL/52551/20230313/00003</t>
  </si>
  <si>
    <t>523060856752</t>
  </si>
  <si>
    <t>MUSAILAH</t>
  </si>
  <si>
    <t>DS  JUNG PASIR RT 3/</t>
  </si>
  <si>
    <t>14/03/2023</t>
  </si>
  <si>
    <t>5255142005178</t>
  </si>
  <si>
    <t>P2TL/52554/20230327/00001</t>
  </si>
  <si>
    <t>523073015894</t>
  </si>
  <si>
    <t>YANTI</t>
  </si>
  <si>
    <t>DN GLONGGONG    RT</t>
  </si>
  <si>
    <t>5255443006115</t>
  </si>
  <si>
    <t>P2TL/52553/20230301/00004</t>
  </si>
  <si>
    <t>DARMUJI</t>
  </si>
  <si>
    <t>DK  DAMPIT RT6/2 KAL</t>
  </si>
  <si>
    <t>5255342004875</t>
  </si>
  <si>
    <t>P2TL/52551/20230315/00002</t>
  </si>
  <si>
    <t>5255143005194</t>
  </si>
  <si>
    <t>P2TL/52554/20230328/00007</t>
  </si>
  <si>
    <t>523070644295</t>
  </si>
  <si>
    <t>GIMAN JALIYEM</t>
  </si>
  <si>
    <t>DK  NGRAO UTARA PA</t>
  </si>
  <si>
    <t>5255442006126</t>
  </si>
  <si>
    <t>P2TL/52553/20230309/00001</t>
  </si>
  <si>
    <t>NURHADI</t>
  </si>
  <si>
    <t>GODONG RT 007 RW 0</t>
  </si>
  <si>
    <t>09/03/2023</t>
  </si>
  <si>
    <t>5255342004890</t>
  </si>
  <si>
    <t>P2TL/52552/20230330/00002</t>
  </si>
  <si>
    <t>523080555935</t>
  </si>
  <si>
    <t>PANTI ASUHAN ATAN</t>
  </si>
  <si>
    <t>KU WARON RT 3/5 GU</t>
  </si>
  <si>
    <t>5255243005007</t>
  </si>
  <si>
    <t>5255305723032100533</t>
  </si>
  <si>
    <t>523070812502</t>
  </si>
  <si>
    <t>SUNTARI S</t>
  </si>
  <si>
    <t>DS .TEGUHAN</t>
  </si>
  <si>
    <t>21/03/2023</t>
  </si>
  <si>
    <t>5255334000529</t>
  </si>
  <si>
    <t>P2TL/52553/20230330/00007</t>
  </si>
  <si>
    <t>PJ IMRONAH 4 GANAN</t>
  </si>
  <si>
    <t>5255342004928</t>
  </si>
  <si>
    <t>5255105723031400199</t>
  </si>
  <si>
    <t>523061085668</t>
  </si>
  <si>
    <t>MINDARSIH BT IBROHI</t>
  </si>
  <si>
    <t>DS TURIREJO   RT.03</t>
  </si>
  <si>
    <t>5255134000199</t>
  </si>
  <si>
    <t>P2TL/52552/20230302/00003</t>
  </si>
  <si>
    <t>523080792101</t>
  </si>
  <si>
    <t>SUTARTI</t>
  </si>
  <si>
    <t>DS BLUMBANG KWAR</t>
  </si>
  <si>
    <t>02/03/2023</t>
  </si>
  <si>
    <t>5255242004971</t>
  </si>
  <si>
    <t>5255105723031400257</t>
  </si>
  <si>
    <t>523061076102</t>
  </si>
  <si>
    <t>SAEAN</t>
  </si>
  <si>
    <t>DS JETAKSARI   RT.03</t>
  </si>
  <si>
    <t>5255134000257</t>
  </si>
  <si>
    <t>5255105723031400168</t>
  </si>
  <si>
    <t>523060864708</t>
  </si>
  <si>
    <t>SUTARLIN</t>
  </si>
  <si>
    <t>DS  KR. TOWO RT 2/1</t>
  </si>
  <si>
    <t>5255134000168</t>
  </si>
  <si>
    <t>P2TL/52554/20230328/00016</t>
  </si>
  <si>
    <t>523071463806</t>
  </si>
  <si>
    <t>RUMIYANI</t>
  </si>
  <si>
    <t>DK  PALANG POJOK R</t>
  </si>
  <si>
    <t>5255442006135</t>
  </si>
  <si>
    <t>P2TL/52554/20230315/00004</t>
  </si>
  <si>
    <t>523071646695</t>
  </si>
  <si>
    <t>ROSLAN</t>
  </si>
  <si>
    <t>DK KEDEN   RT.01 RW.</t>
  </si>
  <si>
    <t>5255442006104</t>
  </si>
  <si>
    <t>5255305723032100527</t>
  </si>
  <si>
    <t>523070817259</t>
  </si>
  <si>
    <t>SUPOYO</t>
  </si>
  <si>
    <t>KA LITLAWAH NGARE</t>
  </si>
  <si>
    <t>5255334000523</t>
  </si>
  <si>
    <t>5255105723031400259</t>
  </si>
  <si>
    <t>523060738806</t>
  </si>
  <si>
    <t>ROHMATUN</t>
  </si>
  <si>
    <t>DS  KATONSARI RT1/2</t>
  </si>
  <si>
    <t>5255134000259</t>
  </si>
  <si>
    <t>P2TL/52554/20230306/00007</t>
  </si>
  <si>
    <t>SUWARDI/SITI MUGIA</t>
  </si>
  <si>
    <t>KRADENAN</t>
  </si>
  <si>
    <t>07/03/2023</t>
  </si>
  <si>
    <t>5255442006071</t>
  </si>
  <si>
    <t>5255105723031400191</t>
  </si>
  <si>
    <t>523060925785</t>
  </si>
  <si>
    <t>MASUD</t>
  </si>
  <si>
    <t>DS PASIR</t>
  </si>
  <si>
    <t>5255134000191</t>
  </si>
  <si>
    <t>5255105723031400260</t>
  </si>
  <si>
    <t>523060580105</t>
  </si>
  <si>
    <t>MUKHISIN B SUKADI</t>
  </si>
  <si>
    <t>DS  KALANGPIDATI RT</t>
  </si>
  <si>
    <t>5255134000260</t>
  </si>
  <si>
    <t>5255105723031000144</t>
  </si>
  <si>
    <t>523060340942</t>
  </si>
  <si>
    <t>DS  PASIR MIJEN</t>
  </si>
  <si>
    <t>13/03/2023</t>
  </si>
  <si>
    <t>5255134000144</t>
  </si>
  <si>
    <t>5255105723031400217</t>
  </si>
  <si>
    <t>523060681388</t>
  </si>
  <si>
    <t>CHALIMAN</t>
  </si>
  <si>
    <t>DS  PURWOSARI RT1/</t>
  </si>
  <si>
    <t>5255134000217</t>
  </si>
  <si>
    <t>P2TL/52551/20230313/00001</t>
  </si>
  <si>
    <t>MUNJAENAH</t>
  </si>
  <si>
    <t>DK.BAKALAN BAKALR</t>
  </si>
  <si>
    <t>5255142005176</t>
  </si>
  <si>
    <t>5255105723031400213</t>
  </si>
  <si>
    <t>523060885558</t>
  </si>
  <si>
    <t>MUAROFAH</t>
  </si>
  <si>
    <t>DS  TAMBAK BULUSA</t>
  </si>
  <si>
    <t>5255134000213</t>
  </si>
  <si>
    <t>P2TL/52554/20230310/00004</t>
  </si>
  <si>
    <t>PJ KASNO/SUKIJAN</t>
  </si>
  <si>
    <t>DALEN KEYONGAN</t>
  </si>
  <si>
    <t>10/03/2023</t>
  </si>
  <si>
    <t>5255442006091</t>
  </si>
  <si>
    <t>5255105723031400245</t>
  </si>
  <si>
    <t>523060740154</t>
  </si>
  <si>
    <t>DS  CABEAN RT 6/1 G</t>
  </si>
  <si>
    <t>5255134000245</t>
  </si>
  <si>
    <t>5255105723031400205</t>
  </si>
  <si>
    <t>525510147569</t>
  </si>
  <si>
    <t>DK PASIR 0  RT.3 RW.</t>
  </si>
  <si>
    <t>5255134000205</t>
  </si>
  <si>
    <t>P2TL/52554/20230331/00006</t>
  </si>
  <si>
    <t>SURATMO</t>
  </si>
  <si>
    <t>DSN PADAS RT 5 RW</t>
  </si>
  <si>
    <t>I1/900</t>
  </si>
  <si>
    <t>5255442006151</t>
  </si>
  <si>
    <t>P2TL/52551/20230301/00002</t>
  </si>
  <si>
    <t>523061890008</t>
  </si>
  <si>
    <t>POS KAMPLING IX</t>
  </si>
  <si>
    <t>DS PILANGREJO KEC.</t>
  </si>
  <si>
    <t>5255143005151</t>
  </si>
  <si>
    <t>P2TL/52553/20230310/00003</t>
  </si>
  <si>
    <t>523071695457</t>
  </si>
  <si>
    <t>DS GUYANGAN   RT.01</t>
  </si>
  <si>
    <t>5255342004893</t>
  </si>
  <si>
    <t>5255105723031000150</t>
  </si>
  <si>
    <t>525510144268</t>
  </si>
  <si>
    <t>DIDIK,AGUSTINA</t>
  </si>
  <si>
    <t>DS MOJO,WONOSALA</t>
  </si>
  <si>
    <t>5255134000150</t>
  </si>
  <si>
    <t>P2TL/52553/20230324/00004</t>
  </si>
  <si>
    <t>523072909721</t>
  </si>
  <si>
    <t>PR RSS SAMBAK INDA</t>
  </si>
  <si>
    <t>5255343004912</t>
  </si>
  <si>
    <t>P2TL/52552/20230313/00004</t>
  </si>
  <si>
    <t>SURYATI</t>
  </si>
  <si>
    <t>NGROTO RT1 RW3 GR</t>
  </si>
  <si>
    <t>5255242004983</t>
  </si>
  <si>
    <t>5255105723031400181</t>
  </si>
  <si>
    <t>523060892861</t>
  </si>
  <si>
    <t>ASPIYAH</t>
  </si>
  <si>
    <t>DS  MUDAL MERAK RT</t>
  </si>
  <si>
    <t>5255134000181</t>
  </si>
  <si>
    <t>P2TL/52554/20230320/00001</t>
  </si>
  <si>
    <t>DN TAHUNAN 07/03 D</t>
  </si>
  <si>
    <t>23/03/2023</t>
  </si>
  <si>
    <t>5255442006107</t>
  </si>
  <si>
    <t>5255105723031400211</t>
  </si>
  <si>
    <t>523060503749</t>
  </si>
  <si>
    <t>MUDAKOLAH</t>
  </si>
  <si>
    <t>DS  BABALAN</t>
  </si>
  <si>
    <t>5255134000211</t>
  </si>
  <si>
    <t>P2TL/52554/20230301/00001</t>
  </si>
  <si>
    <t>523073141045</t>
  </si>
  <si>
    <t>AGUS PRIYONO - KPS</t>
  </si>
  <si>
    <t>DN NGASEM DS PELE</t>
  </si>
  <si>
    <t>5255443006061</t>
  </si>
  <si>
    <t>P2TL/52553/20230306/00001</t>
  </si>
  <si>
    <t>523072118702</t>
  </si>
  <si>
    <t>SUKIR</t>
  </si>
  <si>
    <t>DK GEDANGAN PENG</t>
  </si>
  <si>
    <t>5255342004885</t>
  </si>
  <si>
    <t>P2TL/52552/20230318/00003</t>
  </si>
  <si>
    <t>ANNRIELA ERNEST M</t>
  </si>
  <si>
    <t>TAMAN TIRTOYOSO R</t>
  </si>
  <si>
    <t>20/03/2023</t>
  </si>
  <si>
    <t>5255242004987</t>
  </si>
  <si>
    <t>P2TL/52553/20230302/00003</t>
  </si>
  <si>
    <t>523070724374</t>
  </si>
  <si>
    <t>ROKAH B SUROTAWI</t>
  </si>
  <si>
    <t>DS  BUGEL</t>
  </si>
  <si>
    <t>5255342004882</t>
  </si>
  <si>
    <t>P2TL/52551/20230314/00001</t>
  </si>
  <si>
    <t>523060358725</t>
  </si>
  <si>
    <t>MARPI</t>
  </si>
  <si>
    <t>DS  KEDUNGUTER</t>
  </si>
  <si>
    <t>5255143005179</t>
  </si>
  <si>
    <t>P2TL/52552/20230321/00009</t>
  </si>
  <si>
    <t>523080664644</t>
  </si>
  <si>
    <t>SUTRIMO</t>
  </si>
  <si>
    <t>DS GUNUNGSARI</t>
  </si>
  <si>
    <t>22/03/2023</t>
  </si>
  <si>
    <t>5255242004996</t>
  </si>
  <si>
    <t>P2TL/52553/20230308/00001</t>
  </si>
  <si>
    <t>GUNAWAN WIBISONO</t>
  </si>
  <si>
    <t>DS TEGUHAN GROBO</t>
  </si>
  <si>
    <t>08/03/2023</t>
  </si>
  <si>
    <t>5255342004887</t>
  </si>
  <si>
    <t>P2TL/52551/20230308/00003</t>
  </si>
  <si>
    <t>523061768002</t>
  </si>
  <si>
    <t>SRI WURWANI</t>
  </si>
  <si>
    <t>DS WONOWOSO    RT.</t>
  </si>
  <si>
    <t>5255143005169</t>
  </si>
  <si>
    <t>5255105723031400197</t>
  </si>
  <si>
    <t>523060260153</t>
  </si>
  <si>
    <t>MADLAN</t>
  </si>
  <si>
    <t>DS  BERAHAN KULON</t>
  </si>
  <si>
    <t>5255134000197</t>
  </si>
  <si>
    <t>5255305723032100549</t>
  </si>
  <si>
    <t>523070000250</t>
  </si>
  <si>
    <t>EKO BOEDHIONO</t>
  </si>
  <si>
    <t>JL  JEND SUDIRMAN</t>
  </si>
  <si>
    <t>R2/3500</t>
  </si>
  <si>
    <t>5255334000545</t>
  </si>
  <si>
    <t>P2TL/52554/20230328/00004</t>
  </si>
  <si>
    <t>523070781787</t>
  </si>
  <si>
    <t>KR AJAN MAYAHAN</t>
  </si>
  <si>
    <t>5255442006123</t>
  </si>
  <si>
    <t>P2TL/52553/20230330/00002</t>
  </si>
  <si>
    <t>523073008317</t>
  </si>
  <si>
    <t>RAHAYU JANA</t>
  </si>
  <si>
    <t>DN KLETAK, DS. PENG</t>
  </si>
  <si>
    <t>5255343004923</t>
  </si>
  <si>
    <t>5255105723031400165</t>
  </si>
  <si>
    <t>523061679508</t>
  </si>
  <si>
    <t>PJU BOGOSARI</t>
  </si>
  <si>
    <t>DS BOGOSARI 0  RT.2</t>
  </si>
  <si>
    <t>P3/3500</t>
  </si>
  <si>
    <t>5255134000165</t>
  </si>
  <si>
    <t>5255105723031400166</t>
  </si>
  <si>
    <t>523060207198</t>
  </si>
  <si>
    <t>SITI RASMIYATUN</t>
  </si>
  <si>
    <t>KA RANGSARI RT 12/0</t>
  </si>
  <si>
    <t>5255134000166</t>
  </si>
  <si>
    <t>5255105723031400182</t>
  </si>
  <si>
    <t>523060515394</t>
  </si>
  <si>
    <t>SUDJATMI</t>
  </si>
  <si>
    <t>DS  KUNCIR RT1/RW2</t>
  </si>
  <si>
    <t>5255134000182</t>
  </si>
  <si>
    <t>P2TL/52554/20230331/00005</t>
  </si>
  <si>
    <t>SARYANTO</t>
  </si>
  <si>
    <t>5255442006150</t>
  </si>
  <si>
    <t>P2TL/52553/20230324/00005</t>
  </si>
  <si>
    <t>523072621112</t>
  </si>
  <si>
    <t>POS KAMLING / EDY H</t>
  </si>
  <si>
    <t>5255343004913</t>
  </si>
  <si>
    <t>5255105723031400258</t>
  </si>
  <si>
    <t>523060383434</t>
  </si>
  <si>
    <t>MARYAKAM</t>
  </si>
  <si>
    <t>DS  GROGOL KR TEN</t>
  </si>
  <si>
    <t>5255134000258</t>
  </si>
  <si>
    <t>P2TL/52551/20230320/00003</t>
  </si>
  <si>
    <t>523060615733</t>
  </si>
  <si>
    <t>ZAMIN</t>
  </si>
  <si>
    <t>DS  JUNGPASIR</t>
  </si>
  <si>
    <t>5255143005199</t>
  </si>
  <si>
    <t>P2TL/52553/20230315/00001</t>
  </si>
  <si>
    <t>523071385390</t>
  </si>
  <si>
    <t>DK  NGASEM RT1/5 M</t>
  </si>
  <si>
    <t>5255342004897</t>
  </si>
  <si>
    <t>P2TL/52554/20230315/00003</t>
  </si>
  <si>
    <t>523070385266</t>
  </si>
  <si>
    <t>HARYONO</t>
  </si>
  <si>
    <t>KR AJAN PAKIS</t>
  </si>
  <si>
    <t>5255442006103</t>
  </si>
  <si>
    <t>P2TL/52553/20230315/00007</t>
  </si>
  <si>
    <t>523072359538</t>
  </si>
  <si>
    <t>DS WARUK DOROLEGI</t>
  </si>
  <si>
    <t>5255343004903</t>
  </si>
  <si>
    <t>5255305723032100532</t>
  </si>
  <si>
    <t>523070440018</t>
  </si>
  <si>
    <t>BURMAN</t>
  </si>
  <si>
    <t>TL AWAH</t>
  </si>
  <si>
    <t>5255334000528</t>
  </si>
  <si>
    <t>5255105723031400240</t>
  </si>
  <si>
    <t>523060608693</t>
  </si>
  <si>
    <t>BASIR</t>
  </si>
  <si>
    <t>5255134000240</t>
  </si>
  <si>
    <t>5255105723031400253</t>
  </si>
  <si>
    <t>523060089570</t>
  </si>
  <si>
    <t>KASMIAN/KLP</t>
  </si>
  <si>
    <t>WO NOWOSO</t>
  </si>
  <si>
    <t>5255134000253</t>
  </si>
  <si>
    <t>5255105723031400169</t>
  </si>
  <si>
    <t>5255134000169</t>
  </si>
  <si>
    <t>P2TL/52554/20230331/00002</t>
  </si>
  <si>
    <t>SUKIMAN</t>
  </si>
  <si>
    <t>GONDANG SUMBERA</t>
  </si>
  <si>
    <t>5255442006147</t>
  </si>
  <si>
    <t>P2TL/52554/20230328/00019</t>
  </si>
  <si>
    <t>523070375027</t>
  </si>
  <si>
    <t>PONO</t>
  </si>
  <si>
    <t>KR AJAN REJOSARI</t>
  </si>
  <si>
    <t>5255442006138</t>
  </si>
  <si>
    <t>P2TL/52554/20230324/00006</t>
  </si>
  <si>
    <t>523072580322</t>
  </si>
  <si>
    <t>FATCHUR ROHMAN</t>
  </si>
  <si>
    <t>DK TANGGUNGHARJO</t>
  </si>
  <si>
    <t>5255442006114</t>
  </si>
  <si>
    <t>P2TL/52551/20230303/00002</t>
  </si>
  <si>
    <t>523060338719</t>
  </si>
  <si>
    <t>DS  DEMPET</t>
  </si>
  <si>
    <t>03/03/2023</t>
  </si>
  <si>
    <t>5255142005154</t>
  </si>
  <si>
    <t>5255105723031400218</t>
  </si>
  <si>
    <t>523060877322</t>
  </si>
  <si>
    <t>JUNAIDI BIN MADURI</t>
  </si>
  <si>
    <t>DS  TURIREJO RT 6/9</t>
  </si>
  <si>
    <t>5255134000218</t>
  </si>
  <si>
    <t>5255105723031400256</t>
  </si>
  <si>
    <t>523060558180</t>
  </si>
  <si>
    <t>WARSIDI DJOYO</t>
  </si>
  <si>
    <t>DS  NGELO WTN 4/2 M</t>
  </si>
  <si>
    <t>5255134000256</t>
  </si>
  <si>
    <t>P2TL/52551/20230328/00002</t>
  </si>
  <si>
    <t>SUNEKI</t>
  </si>
  <si>
    <t>DK.KRAJAN MRANAK</t>
  </si>
  <si>
    <t>5255142005216</t>
  </si>
  <si>
    <t>5255105723031400238</t>
  </si>
  <si>
    <t>523061491042</t>
  </si>
  <si>
    <t>MOCH BASUKI</t>
  </si>
  <si>
    <t>DS GAJAH 0  RT.2 RW.</t>
  </si>
  <si>
    <t>5255134000238</t>
  </si>
  <si>
    <t>P2TL/52554/20230314/00006</t>
  </si>
  <si>
    <t>PRAWITO/MULYADI</t>
  </si>
  <si>
    <t>BANJARDOWO</t>
  </si>
  <si>
    <t>5255442006100</t>
  </si>
  <si>
    <t>P2TL/52551/20230307/00003</t>
  </si>
  <si>
    <t>523060418727</t>
  </si>
  <si>
    <t>JA LI RT3/1</t>
  </si>
  <si>
    <t>5255143005165</t>
  </si>
  <si>
    <t>P2TL/52553/20230328/00001</t>
  </si>
  <si>
    <t>523071269194</t>
  </si>
  <si>
    <t>DASI BINTI WIROSADI</t>
  </si>
  <si>
    <t>DK . SEDADI RT01/02</t>
  </si>
  <si>
    <t>5255342004920</t>
  </si>
  <si>
    <t>P2TL/52554/20230314/00001</t>
  </si>
  <si>
    <t>523073113785</t>
  </si>
  <si>
    <t>LAYLY NUR NAFIAH</t>
  </si>
  <si>
    <t>DN PALANG DS POJO</t>
  </si>
  <si>
    <t>25/03/2023</t>
  </si>
  <si>
    <t>5255443006095</t>
  </si>
  <si>
    <t>5255105723031400184</t>
  </si>
  <si>
    <t>523060370781</t>
  </si>
  <si>
    <t>PA SIR RT</t>
  </si>
  <si>
    <t>5255134000184</t>
  </si>
  <si>
    <t>P2TL/52554/20230310/00003</t>
  </si>
  <si>
    <t>523071679985</t>
  </si>
  <si>
    <t>ALI MURSIDI</t>
  </si>
  <si>
    <t>DK KEMBANGAN PL K</t>
  </si>
  <si>
    <t>5255442006090</t>
  </si>
  <si>
    <t>P2TL/52551/20230328/00001</t>
  </si>
  <si>
    <t>DS.KRAMAT DEMPET</t>
  </si>
  <si>
    <t>5255142005215</t>
  </si>
  <si>
    <t>5255105723031400208</t>
  </si>
  <si>
    <t>523060434742</t>
  </si>
  <si>
    <t>KARMIJAN</t>
  </si>
  <si>
    <t>PR IGI RT1/1 SUMBER</t>
  </si>
  <si>
    <t>5255134000208</t>
  </si>
  <si>
    <t>5255105723031400236</t>
  </si>
  <si>
    <t>523060230156</t>
  </si>
  <si>
    <t>HERI SUSANTO</t>
  </si>
  <si>
    <t>5255134000236</t>
  </si>
  <si>
    <t>P2TL/52551/20230321/00003</t>
  </si>
  <si>
    <t>523060810902</t>
  </si>
  <si>
    <t>KASMUNI</t>
  </si>
  <si>
    <t>DS  TURIREJO RT5/2</t>
  </si>
  <si>
    <t>5255142005202</t>
  </si>
  <si>
    <t>5255105723031000140</t>
  </si>
  <si>
    <t>523060177263</t>
  </si>
  <si>
    <t>PONPES RIBATHUL Q</t>
  </si>
  <si>
    <t>DS  KAUMAN WEDUN</t>
  </si>
  <si>
    <t>5255134000140</t>
  </si>
  <si>
    <t>P2TL/52552/20230302/00002</t>
  </si>
  <si>
    <t>PAM DESA</t>
  </si>
  <si>
    <t>BERCAK RT 4 RW 2 W</t>
  </si>
  <si>
    <t>05/03/2023</t>
  </si>
  <si>
    <t>5255242004970</t>
  </si>
  <si>
    <t>P2TL/52554/20230303/00001</t>
  </si>
  <si>
    <t>523073024141</t>
  </si>
  <si>
    <t>DN SARIREJO    RT.3</t>
  </si>
  <si>
    <t>5255443006064</t>
  </si>
  <si>
    <t>P2TL/52554/20230327/00004</t>
  </si>
  <si>
    <t>WIJAYANTO</t>
  </si>
  <si>
    <t>DN TAHUNAN RT 02 R</t>
  </si>
  <si>
    <t>5255442006118</t>
  </si>
  <si>
    <t>5255105723031400188</t>
  </si>
  <si>
    <t>523060855112</t>
  </si>
  <si>
    <t>AHMAD</t>
  </si>
  <si>
    <t>DS . KALICILIK</t>
  </si>
  <si>
    <t>5255134000188</t>
  </si>
  <si>
    <t>P2TL/52551/20230321/00001</t>
  </si>
  <si>
    <t>MUHAMMAD ZEN</t>
  </si>
  <si>
    <t>DS.RUWIT WEDUNG R</t>
  </si>
  <si>
    <t>5255142005200</t>
  </si>
  <si>
    <t>P2TL/52554/20230306/00002</t>
  </si>
  <si>
    <t>MELIN PUTRI UTAMI</t>
  </si>
  <si>
    <t>DUSUN SENDANGRAO</t>
  </si>
  <si>
    <t>5255442006066</t>
  </si>
  <si>
    <t>5255105723031400252</t>
  </si>
  <si>
    <t>523060680471</t>
  </si>
  <si>
    <t>ADI BASKORO</t>
  </si>
  <si>
    <t>DS  GAJAH RT 2/3</t>
  </si>
  <si>
    <t>5255134000252</t>
  </si>
  <si>
    <t>P2TL/52552/20230318/00001</t>
  </si>
  <si>
    <t>ASNURJANTO</t>
  </si>
  <si>
    <t>5255242004985</t>
  </si>
  <si>
    <t>P2TL/52551/20230316/00001</t>
  </si>
  <si>
    <t>SUNARI</t>
  </si>
  <si>
    <t>GENTING RT.01 RW.03</t>
  </si>
  <si>
    <t>16/03/2023</t>
  </si>
  <si>
    <t>5255142005196</t>
  </si>
  <si>
    <t>5255305723032100548</t>
  </si>
  <si>
    <t>523071003079</t>
  </si>
  <si>
    <t>SUNARYO</t>
  </si>
  <si>
    <t>DS  TEGUHAN</t>
  </si>
  <si>
    <t>5255334000544</t>
  </si>
  <si>
    <t>P2TL/52554/20230314/00004</t>
  </si>
  <si>
    <t>523070197982</t>
  </si>
  <si>
    <t>WARSITO YATINI</t>
  </si>
  <si>
    <t>PA NDANARUM</t>
  </si>
  <si>
    <t>5255442006098</t>
  </si>
  <si>
    <t>P2TL/52554/20230328/00005</t>
  </si>
  <si>
    <t>523071658969</t>
  </si>
  <si>
    <t>PARIYEM REBO</t>
  </si>
  <si>
    <t>DK TEGES TEGALREJ</t>
  </si>
  <si>
    <t>5255442006124</t>
  </si>
  <si>
    <t>P2TL/52553/20230324/00008</t>
  </si>
  <si>
    <t>JOKO SUNCOKO</t>
  </si>
  <si>
    <t>DS BUGEL GODONG R</t>
  </si>
  <si>
    <t>5255342004916</t>
  </si>
  <si>
    <t>5255105723031000149</t>
  </si>
  <si>
    <t>523060083804</t>
  </si>
  <si>
    <t>SUMILAN HP</t>
  </si>
  <si>
    <t>TE MPURAN RT6/1</t>
  </si>
  <si>
    <t>5255134000149</t>
  </si>
  <si>
    <t>5255105723031400183</t>
  </si>
  <si>
    <t>523060703902</t>
  </si>
  <si>
    <t>DS  TEDUNAN RT 3/1</t>
  </si>
  <si>
    <t>5255134000183</t>
  </si>
  <si>
    <t>5255105723031000142</t>
  </si>
  <si>
    <t>523061658628</t>
  </si>
  <si>
    <t>LPJU PEMKAB DEMAK</t>
  </si>
  <si>
    <t>DK TOMPE KR.REJO 0</t>
  </si>
  <si>
    <t>P3/2200</t>
  </si>
  <si>
    <t>5255134000142</t>
  </si>
  <si>
    <t>P2TL/52554/20230315/00002</t>
  </si>
  <si>
    <t>523071517276</t>
  </si>
  <si>
    <t>SAMIN</t>
  </si>
  <si>
    <t>DK  KUNCEN BANGSRI</t>
  </si>
  <si>
    <t>5255442006102</t>
  </si>
  <si>
    <t>P2TL/52551/20230320/00001</t>
  </si>
  <si>
    <t>523061775921</t>
  </si>
  <si>
    <t>MUNASIKHAH</t>
  </si>
  <si>
    <t>DS WEDING BARAT B</t>
  </si>
  <si>
    <t>5255143005197</t>
  </si>
  <si>
    <t>P2TL/52554/20230316/00001</t>
  </si>
  <si>
    <t>523070656527</t>
  </si>
  <si>
    <t>NGAMIYANTO</t>
  </si>
  <si>
    <t>TA HUNAN NGARAP-A</t>
  </si>
  <si>
    <t>5255442006105</t>
  </si>
  <si>
    <t>P2TL/52552/20230310/00001</t>
  </si>
  <si>
    <t>WAKIDATUL HANIAH</t>
  </si>
  <si>
    <t>DK KAUMAN RT 3 RW</t>
  </si>
  <si>
    <t>5255242004978</t>
  </si>
  <si>
    <t>P2TL/52553/20230330/00001</t>
  </si>
  <si>
    <t>525530097814</t>
  </si>
  <si>
    <t>DASILAH</t>
  </si>
  <si>
    <t>DN MANGGAR    RT.2</t>
  </si>
  <si>
    <t>5255342004922</t>
  </si>
  <si>
    <t>523070593472</t>
  </si>
  <si>
    <t>NGADIMAN ABDUL WA</t>
  </si>
  <si>
    <t>DS  KEMANTREN GOD</t>
  </si>
  <si>
    <t>P2TL/52553/20230310/00001</t>
  </si>
  <si>
    <t>523070092328</t>
  </si>
  <si>
    <t>KARSO</t>
  </si>
  <si>
    <t>DK  DONGKO DEPOK</t>
  </si>
  <si>
    <t>5255342004891</t>
  </si>
  <si>
    <t>5255105723031000155</t>
  </si>
  <si>
    <t>523060395367</t>
  </si>
  <si>
    <t>SUNTONO</t>
  </si>
  <si>
    <t>WO NOSARI RT09/03</t>
  </si>
  <si>
    <t>5255134000155</t>
  </si>
  <si>
    <t>5255105723031400214</t>
  </si>
  <si>
    <t>523060722860</t>
  </si>
  <si>
    <t>GAMPANG</t>
  </si>
  <si>
    <t>DS  WONOSARI RT4/4</t>
  </si>
  <si>
    <t>5255134000214</t>
  </si>
  <si>
    <t>5255105723031000154</t>
  </si>
  <si>
    <t>523060647498</t>
  </si>
  <si>
    <t>KARMONO</t>
  </si>
  <si>
    <t>DS  CABEAN RT05RW</t>
  </si>
  <si>
    <t>5255134000154</t>
  </si>
  <si>
    <t>P2TL/52553/20230330/00006</t>
  </si>
  <si>
    <t>PJ IMRONAH 3 GANAN</t>
  </si>
  <si>
    <t>5255342004927</t>
  </si>
  <si>
    <t>5255105723031400187</t>
  </si>
  <si>
    <t>523061424294</t>
  </si>
  <si>
    <t>NUR FAIDAH</t>
  </si>
  <si>
    <t>DS KENDALDOYONG</t>
  </si>
  <si>
    <t>5255134000187</t>
  </si>
  <si>
    <t>5255105723031000162</t>
  </si>
  <si>
    <t>523060514534</t>
  </si>
  <si>
    <t>DS  TANJUANYAR RT2</t>
  </si>
  <si>
    <t>5255134000162</t>
  </si>
  <si>
    <t>5255105723031400220</t>
  </si>
  <si>
    <t>523060535405</t>
  </si>
  <si>
    <t>SUMARMIN</t>
  </si>
  <si>
    <t>DS  JATISONO RT6/1</t>
  </si>
  <si>
    <t>5255134000220</t>
  </si>
  <si>
    <t>P2TL/52551/20230329/00002</t>
  </si>
  <si>
    <t>523060091356</t>
  </si>
  <si>
    <t>M KATORI</t>
  </si>
  <si>
    <t>BA BADAN SAYUNG</t>
  </si>
  <si>
    <t>5255143005218</t>
  </si>
  <si>
    <t>P2TL/52553/20230327/00001</t>
  </si>
  <si>
    <t>523072842246</t>
  </si>
  <si>
    <t>RUKUN KAMPUNG</t>
  </si>
  <si>
    <t>DS JANGKUNG HARJO</t>
  </si>
  <si>
    <t>5255343004918</t>
  </si>
  <si>
    <t>P2TL/52553/20230315/00002</t>
  </si>
  <si>
    <t>MASKURI MULYATI</t>
  </si>
  <si>
    <t>SUMBUKAN BRATI, KR</t>
  </si>
  <si>
    <t>5255342004898</t>
  </si>
  <si>
    <t>5255305723032100541</t>
  </si>
  <si>
    <t>523070892043</t>
  </si>
  <si>
    <t>KARDI B SUTIYEM</t>
  </si>
  <si>
    <t>5255334000537</t>
  </si>
  <si>
    <t>P2TL/52551/20230309/00001</t>
  </si>
  <si>
    <t>SITI SRI PUJI</t>
  </si>
  <si>
    <t>DK.TANGGUNG BALE</t>
  </si>
  <si>
    <t>5255142005171</t>
  </si>
  <si>
    <t>5255305723032100550</t>
  </si>
  <si>
    <t>523070595133</t>
  </si>
  <si>
    <t>SUPARMI BARDAN</t>
  </si>
  <si>
    <t>DS  KANDANGAN</t>
  </si>
  <si>
    <t>5255334000546</t>
  </si>
  <si>
    <t>5255105723031400195</t>
  </si>
  <si>
    <t>523060537322</t>
  </si>
  <si>
    <t>SUPRIYATI</t>
  </si>
  <si>
    <t>DS  WEDUNG BUNGO</t>
  </si>
  <si>
    <t>5255134000195</t>
  </si>
  <si>
    <t>P2TL/52551/20230321/00005</t>
  </si>
  <si>
    <t>SUHARNO</t>
  </si>
  <si>
    <t>DS.KEDONDONG DEM</t>
  </si>
  <si>
    <t>5255142005204</t>
  </si>
  <si>
    <t>5255105723031400207</t>
  </si>
  <si>
    <t>523060394020</t>
  </si>
  <si>
    <t>MASRUKIN</t>
  </si>
  <si>
    <t>KE DONDONG RT6/3 D</t>
  </si>
  <si>
    <t>5255134000207</t>
  </si>
  <si>
    <t>5255105723031400176</t>
  </si>
  <si>
    <t>523060651905</t>
  </si>
  <si>
    <t>PT ADI KARTIKA W G</t>
  </si>
  <si>
    <t>PO ND R PATAH 2 BLO</t>
  </si>
  <si>
    <t>5255134000176</t>
  </si>
  <si>
    <t>5255105723031400180</t>
  </si>
  <si>
    <t>523060000502</t>
  </si>
  <si>
    <t>SARIMO BA</t>
  </si>
  <si>
    <t>JL  NURCAHYA</t>
  </si>
  <si>
    <t>5255134000180</t>
  </si>
  <si>
    <t>5255105723031400243</t>
  </si>
  <si>
    <t>523060516458</t>
  </si>
  <si>
    <t>SUKARMIN</t>
  </si>
  <si>
    <t>DS  MOJODEMAK RT3</t>
  </si>
  <si>
    <t>5255134000243</t>
  </si>
  <si>
    <t>P2TL/52554/20230309/00001</t>
  </si>
  <si>
    <t>523070516340</t>
  </si>
  <si>
    <t>RONO NGADIMAN</t>
  </si>
  <si>
    <t>SA WIT RT 03/01 WIRO</t>
  </si>
  <si>
    <t>5255443006080</t>
  </si>
  <si>
    <t>5255305723032100539</t>
  </si>
  <si>
    <t>523070209472</t>
  </si>
  <si>
    <t>5255334000535</t>
  </si>
  <si>
    <t>P2TL/52551/20230314/00002</t>
  </si>
  <si>
    <t>523060076525</t>
  </si>
  <si>
    <t>KA RANGREJO</t>
  </si>
  <si>
    <t>5255143005192</t>
  </si>
  <si>
    <t>5255105723031000153</t>
  </si>
  <si>
    <t>523060139159</t>
  </si>
  <si>
    <t>ST PATIMAH   KLP</t>
  </si>
  <si>
    <t>5255134000153</t>
  </si>
  <si>
    <t>P2TL/52554/20230313/00001</t>
  </si>
  <si>
    <t>523071159640</t>
  </si>
  <si>
    <t>WARSONO BIN PATM</t>
  </si>
  <si>
    <t>KR AJAN RT0U/1 PUTA</t>
  </si>
  <si>
    <t>5255442006092</t>
  </si>
  <si>
    <t>5255105723031000148</t>
  </si>
  <si>
    <t>523060875271</t>
  </si>
  <si>
    <t>BUNARSIH</t>
  </si>
  <si>
    <t>DK .ANGIN-ANGIN</t>
  </si>
  <si>
    <t>5255134000148</t>
  </si>
  <si>
    <t>5255105723031400216</t>
  </si>
  <si>
    <t>523060501425</t>
  </si>
  <si>
    <t>NGATMAN</t>
  </si>
  <si>
    <t>DS  PASIR RT37/6</t>
  </si>
  <si>
    <t>5255134000216</t>
  </si>
  <si>
    <t>5255105723031400179</t>
  </si>
  <si>
    <t>523060515551</t>
  </si>
  <si>
    <t>SUPARMI URIP</t>
  </si>
  <si>
    <t>DS  SIDOMULYO RT7</t>
  </si>
  <si>
    <t>5255134000179</t>
  </si>
  <si>
    <t>P2TL/52554/20230307/00003</t>
  </si>
  <si>
    <t>523070881346</t>
  </si>
  <si>
    <t>GE MPOL BANJARSAR</t>
  </si>
  <si>
    <t>5255442006075</t>
  </si>
  <si>
    <t>5255105723031000164</t>
  </si>
  <si>
    <t>523060687963</t>
  </si>
  <si>
    <t>DEDI KASNADI</t>
  </si>
  <si>
    <t>DS  NGAYON SARIMU</t>
  </si>
  <si>
    <t>5255134000164</t>
  </si>
  <si>
    <t>5255105723031000157</t>
  </si>
  <si>
    <t>523060441537</t>
  </si>
  <si>
    <t>DARDIRI</t>
  </si>
  <si>
    <t>DS  MUTIH WETAN RT</t>
  </si>
  <si>
    <t>5255134000157</t>
  </si>
  <si>
    <t>5255305723032100538</t>
  </si>
  <si>
    <t>523070683249</t>
  </si>
  <si>
    <t>PARJO</t>
  </si>
  <si>
    <t>5255334000534</t>
  </si>
  <si>
    <t>5255305723032100531</t>
  </si>
  <si>
    <t>523070314118</t>
  </si>
  <si>
    <t>HARTINI</t>
  </si>
  <si>
    <t>GL ONGGONG RT05/0</t>
  </si>
  <si>
    <t>5255334000527</t>
  </si>
  <si>
    <t>5255305723032100535</t>
  </si>
  <si>
    <t>523070855002</t>
  </si>
  <si>
    <t>PA SIRAMAN KATEKA</t>
  </si>
  <si>
    <t>5255334000531</t>
  </si>
  <si>
    <t>5255105723031400200</t>
  </si>
  <si>
    <t>523060441059</t>
  </si>
  <si>
    <t>H UMAR</t>
  </si>
  <si>
    <t>5255134000200</t>
  </si>
  <si>
    <t>P2TL/52552/20230327/00001</t>
  </si>
  <si>
    <t>KEMBANGARUM RT 6</t>
  </si>
  <si>
    <t>5255242004999</t>
  </si>
  <si>
    <t>5255105723031400194</t>
  </si>
  <si>
    <t>523060340058</t>
  </si>
  <si>
    <t>SLAMET B RAKIM</t>
  </si>
  <si>
    <t>DK  BALIDONO KR TE</t>
  </si>
  <si>
    <t>5255134000194</t>
  </si>
  <si>
    <t>5255105723031400231</t>
  </si>
  <si>
    <t>523060579051</t>
  </si>
  <si>
    <t>SUPAAT</t>
  </si>
  <si>
    <t>DS  JETAK RT4/1 WED</t>
  </si>
  <si>
    <t>5255134000231</t>
  </si>
  <si>
    <t>5255105723031000145</t>
  </si>
  <si>
    <t>523061057929</t>
  </si>
  <si>
    <t>SITI SAROH</t>
  </si>
  <si>
    <t>DK ANGIN-ANGIN BUK</t>
  </si>
  <si>
    <t>5255134000145</t>
  </si>
  <si>
    <t>P2TL/52552/20230321/00008</t>
  </si>
  <si>
    <t>523082025970</t>
  </si>
  <si>
    <t>SRI UTAMI</t>
  </si>
  <si>
    <t>DS TANGGUNG HARD</t>
  </si>
  <si>
    <t>5255242004995</t>
  </si>
  <si>
    <t>5255105723031400203</t>
  </si>
  <si>
    <t>523060321834</t>
  </si>
  <si>
    <t>KARMINAH KANIN</t>
  </si>
  <si>
    <t>5255134000203</t>
  </si>
  <si>
    <t>5255105723031400264</t>
  </si>
  <si>
    <t>523060398506</t>
  </si>
  <si>
    <t>SUHARTO MULYADI</t>
  </si>
  <si>
    <t>GE NENG RT21/3</t>
  </si>
  <si>
    <t>5255134000264</t>
  </si>
  <si>
    <t>P2TL/52551/20230324/00002</t>
  </si>
  <si>
    <t>SUPAJIYATI</t>
  </si>
  <si>
    <t>DK.DEMPET DS.TUGU</t>
  </si>
  <si>
    <t>5255142005207</t>
  </si>
  <si>
    <t>P2TL/52553/20230301/00001</t>
  </si>
  <si>
    <t>523071827414</t>
  </si>
  <si>
    <t>DS WIDURI   RT.03 RW</t>
  </si>
  <si>
    <t>5255343004872</t>
  </si>
  <si>
    <t>P2TL/52551/20230307/00001</t>
  </si>
  <si>
    <t>523061517942</t>
  </si>
  <si>
    <t>SULIMIN</t>
  </si>
  <si>
    <t>5255143005163</t>
  </si>
  <si>
    <t>5255105723031400261</t>
  </si>
  <si>
    <t>523060436641</t>
  </si>
  <si>
    <t>DJARYANTO</t>
  </si>
  <si>
    <t>PE RBALAN RT1/3 PIL</t>
  </si>
  <si>
    <t>5255134000261</t>
  </si>
  <si>
    <t>5255105723031400263</t>
  </si>
  <si>
    <t>523060497648</t>
  </si>
  <si>
    <t>WURYANTI</t>
  </si>
  <si>
    <t>DS  CABEAN RT6/1</t>
  </si>
  <si>
    <t>5255134000263</t>
  </si>
  <si>
    <t>5255105723031400173</t>
  </si>
  <si>
    <t>523060604603</t>
  </si>
  <si>
    <t>ASHARI</t>
  </si>
  <si>
    <t>DS  PANGKALAN TUG</t>
  </si>
  <si>
    <t>5255134000173</t>
  </si>
  <si>
    <t>5255305723032100528</t>
  </si>
  <si>
    <t>523070175126</t>
  </si>
  <si>
    <t>YASMIN</t>
  </si>
  <si>
    <t>JA LAKAN SINDUREJO</t>
  </si>
  <si>
    <t>5255334000524</t>
  </si>
  <si>
    <t>P2TL/52554/20230328/00015</t>
  </si>
  <si>
    <t>523071468712</t>
  </si>
  <si>
    <t>SUKINEM</t>
  </si>
  <si>
    <t>DK  SUGIHAN DS TUK</t>
  </si>
  <si>
    <t>5255442006134</t>
  </si>
  <si>
    <t>P2TL/52554/20230328/00012</t>
  </si>
  <si>
    <t>523070705025</t>
  </si>
  <si>
    <t>KA UMAN RT02/08 SEL</t>
  </si>
  <si>
    <t>5255442006131</t>
  </si>
  <si>
    <t>P2TL/52554/20230328/00008</t>
  </si>
  <si>
    <t>523070402888</t>
  </si>
  <si>
    <t>JAMARI</t>
  </si>
  <si>
    <t>DK  SOKA BENDOHAR</t>
  </si>
  <si>
    <t>5255442006127</t>
  </si>
  <si>
    <t>P2TL/52554/20230317/00001</t>
  </si>
  <si>
    <t>523072132294</t>
  </si>
  <si>
    <t>UNTUNG JAKA PRABO</t>
  </si>
  <si>
    <t>DK TAWANG TLOGOTI</t>
  </si>
  <si>
    <t>17/03/2023</t>
  </si>
  <si>
    <t>5255442006106</t>
  </si>
  <si>
    <t>P2TL/52554/20230306/00003</t>
  </si>
  <si>
    <t>523070386077</t>
  </si>
  <si>
    <t>SARTONO RINTONON</t>
  </si>
  <si>
    <t>NG RAO SEL PAKIS</t>
  </si>
  <si>
    <t>5255442006067</t>
  </si>
  <si>
    <t>P2TL/52551/20230324/00005</t>
  </si>
  <si>
    <t>5255142005210</t>
  </si>
  <si>
    <t>P2TL/52554/20230328/00021</t>
  </si>
  <si>
    <t>523070375035</t>
  </si>
  <si>
    <t>MARDI</t>
  </si>
  <si>
    <t>RE JOSARI</t>
  </si>
  <si>
    <t>5255442006140</t>
  </si>
  <si>
    <t>P2TL/52554/20230331/00004</t>
  </si>
  <si>
    <t>RIMBA WANTO</t>
  </si>
  <si>
    <t>5255442006149</t>
  </si>
  <si>
    <t>P2TL/52553/20230329/00001</t>
  </si>
  <si>
    <t>523071473303</t>
  </si>
  <si>
    <t>DK  PESANTREN MEN</t>
  </si>
  <si>
    <t>5255343004921</t>
  </si>
  <si>
    <t>P2TL/52554/20230324/00005</t>
  </si>
  <si>
    <t>523071359860</t>
  </si>
  <si>
    <t>KR AJAN RT03/02 TAN</t>
  </si>
  <si>
    <t>5255442006113</t>
  </si>
  <si>
    <t>5255305723032100551</t>
  </si>
  <si>
    <t>523070080859</t>
  </si>
  <si>
    <t>KARIYO REJO</t>
  </si>
  <si>
    <t>JL  MAWAR KRG HARJ</t>
  </si>
  <si>
    <t>5255334000547</t>
  </si>
  <si>
    <t>P2TL/52554/20230306/00005</t>
  </si>
  <si>
    <t>SUKIMIN</t>
  </si>
  <si>
    <t>PULOREJO KALISARI</t>
  </si>
  <si>
    <t>11/03/2023</t>
  </si>
  <si>
    <t>5255442006069</t>
  </si>
  <si>
    <t>5255105723031400254</t>
  </si>
  <si>
    <t>523061012842</t>
  </si>
  <si>
    <t>NOR ROKIM</t>
  </si>
  <si>
    <t>DS KRAMAT   RT.06 R</t>
  </si>
  <si>
    <t>5255134000254</t>
  </si>
  <si>
    <t>5255105723031400237</t>
  </si>
  <si>
    <t>523060362712</t>
  </si>
  <si>
    <t>SULAIMAN</t>
  </si>
  <si>
    <t>DS  KENDUREN WEDU</t>
  </si>
  <si>
    <t>5255134000237</t>
  </si>
  <si>
    <t>5255305723032100543</t>
  </si>
  <si>
    <t>523070173353</t>
  </si>
  <si>
    <t>WARSITO</t>
  </si>
  <si>
    <t>KA UMAN PL PAYUNG</t>
  </si>
  <si>
    <t>5255334000539</t>
  </si>
  <si>
    <t>P2TL/52553/20230307/00001</t>
  </si>
  <si>
    <t>523070436884</t>
  </si>
  <si>
    <t>MASTURI</t>
  </si>
  <si>
    <t>HA RJOWINANGUN G</t>
  </si>
  <si>
    <t>5255342004886</t>
  </si>
  <si>
    <t>5255105723031400196</t>
  </si>
  <si>
    <t>523061491976</t>
  </si>
  <si>
    <t>BUDI SANTOSO</t>
  </si>
  <si>
    <t>DS KALISARI 0  RT.2 R</t>
  </si>
  <si>
    <t>5255134000196</t>
  </si>
  <si>
    <t>5255105723031400177</t>
  </si>
  <si>
    <t>523060438981</t>
  </si>
  <si>
    <t>IMAN SUBARI</t>
  </si>
  <si>
    <t>RA JI RT4/1</t>
  </si>
  <si>
    <t>5255134000177</t>
  </si>
  <si>
    <t>5255105723031500266</t>
  </si>
  <si>
    <t>523060728699</t>
  </si>
  <si>
    <t>DS  BATU RT6/2</t>
  </si>
  <si>
    <t>5255134000266</t>
  </si>
  <si>
    <t>P2TL/52552/20230306/00002</t>
  </si>
  <si>
    <t>525520082072</t>
  </si>
  <si>
    <t>DS KUWARON    RT.3</t>
  </si>
  <si>
    <t>5255243004975</t>
  </si>
  <si>
    <t>P2TL/52552/20230308/00001</t>
  </si>
  <si>
    <t>523080241701</t>
  </si>
  <si>
    <t>KASBUN</t>
  </si>
  <si>
    <t>DS  KRAJAN KUWARO</t>
  </si>
  <si>
    <t>5255242004977</t>
  </si>
  <si>
    <t>P2TL/52554/20230328/00003</t>
  </si>
  <si>
    <t>523070874838</t>
  </si>
  <si>
    <t>SADIMIN PODO</t>
  </si>
  <si>
    <t>DK  BARU MLOWO KA</t>
  </si>
  <si>
    <t>5255442006122</t>
  </si>
  <si>
    <t>P2TL/52554/20230310/00001</t>
  </si>
  <si>
    <t>523073100635</t>
  </si>
  <si>
    <t>YULIYANTI</t>
  </si>
  <si>
    <t>DN SEMEN DS PULOK</t>
  </si>
  <si>
    <t>5255443006088</t>
  </si>
  <si>
    <t>P2TL/52551/20230331/00002</t>
  </si>
  <si>
    <t>523061113722</t>
  </si>
  <si>
    <t>KANT UNIT PELAYANA</t>
  </si>
  <si>
    <t>JL SULTAN HADIWIJO</t>
  </si>
  <si>
    <t>P1/22000</t>
  </si>
  <si>
    <t>5255142005228</t>
  </si>
  <si>
    <t>5255105723031000159</t>
  </si>
  <si>
    <t>525510171712</t>
  </si>
  <si>
    <t>ABDOLATEP</t>
  </si>
  <si>
    <t>DK MOROREJO DS BA</t>
  </si>
  <si>
    <t>5255134000159</t>
  </si>
  <si>
    <t>P2TL/52554/20230328/00018</t>
  </si>
  <si>
    <t>523070532866</t>
  </si>
  <si>
    <t>MARISTA</t>
  </si>
  <si>
    <t>KR AJAN KR ASEM</t>
  </si>
  <si>
    <t>5255442006137</t>
  </si>
  <si>
    <t>P2TL/52551/20230327/00001</t>
  </si>
  <si>
    <t>523060465679</t>
  </si>
  <si>
    <t>KASRAN</t>
  </si>
  <si>
    <t>DS  TANGGUL MIJEN</t>
  </si>
  <si>
    <t>5255143005213</t>
  </si>
  <si>
    <t>5255105723031000141</t>
  </si>
  <si>
    <t>523060227258</t>
  </si>
  <si>
    <t>PON PES NURUL Q B</t>
  </si>
  <si>
    <t>DS  PURWOSARI SAY</t>
  </si>
  <si>
    <t>5255134000141</t>
  </si>
  <si>
    <t>P2TL/52553/20230331/00001</t>
  </si>
  <si>
    <t>523073086945</t>
  </si>
  <si>
    <t>RIRIN LESTARI</t>
  </si>
  <si>
    <t>DN PESANTREN MEN</t>
  </si>
  <si>
    <t>5255343004929</t>
  </si>
  <si>
    <t>P2TL/52553/20230324/00001</t>
  </si>
  <si>
    <t>523073161370</t>
  </si>
  <si>
    <t>PJU SINAWAH</t>
  </si>
  <si>
    <t>DN SINAWAH    RT.1 R</t>
  </si>
  <si>
    <t>5255343004909</t>
  </si>
  <si>
    <t>5255105723031400174</t>
  </si>
  <si>
    <t>523060338959</t>
  </si>
  <si>
    <t>MUNAJI</t>
  </si>
  <si>
    <t>TO NOSARI BEDONO</t>
  </si>
  <si>
    <t>5255134000174</t>
  </si>
  <si>
    <t>P2TL/52554/20230328/00009</t>
  </si>
  <si>
    <t>523070414762</t>
  </si>
  <si>
    <t>NASRUN BIN DJAMIN</t>
  </si>
  <si>
    <t>KE RTEN POJOK</t>
  </si>
  <si>
    <t>5255442006128</t>
  </si>
  <si>
    <t>P2TL/52552/20230317/00001</t>
  </si>
  <si>
    <t>525520164513</t>
  </si>
  <si>
    <t>MUSHOLLA AL MUSTA</t>
  </si>
  <si>
    <t>DN TAMBAN WATES K</t>
  </si>
  <si>
    <t>5255243004984</t>
  </si>
  <si>
    <t>P2TL/52553/20230302/00002</t>
  </si>
  <si>
    <t>525530040639</t>
  </si>
  <si>
    <t>D A M I N</t>
  </si>
  <si>
    <t>DN PONDOK PLOSOH</t>
  </si>
  <si>
    <t>5255343004881</t>
  </si>
  <si>
    <t>5255305723032100540</t>
  </si>
  <si>
    <t>523070541744</t>
  </si>
  <si>
    <t>SUJIYO</t>
  </si>
  <si>
    <t>DK  DONGKO DS DEP</t>
  </si>
  <si>
    <t>5255334000536</t>
  </si>
  <si>
    <t>P2TL/52552/20230330/00004</t>
  </si>
  <si>
    <t>523080526707</t>
  </si>
  <si>
    <t>SRI WAHYUNIMHSIH</t>
  </si>
  <si>
    <t>DE LIK RT 02/13 JRAG</t>
  </si>
  <si>
    <t>5255242005015</t>
  </si>
  <si>
    <t>5255305723032100537</t>
  </si>
  <si>
    <t>523070904315</t>
  </si>
  <si>
    <t>DK  PONDOK KARANG</t>
  </si>
  <si>
    <t>5255334000533</t>
  </si>
  <si>
    <t>5255105723031400235</t>
  </si>
  <si>
    <t>523060315012</t>
  </si>
  <si>
    <t>SYAMSURI</t>
  </si>
  <si>
    <t>DS  TAMBAK ROTO</t>
  </si>
  <si>
    <t>5255134000235</t>
  </si>
  <si>
    <t>5255105723031400226</t>
  </si>
  <si>
    <t>523061116608</t>
  </si>
  <si>
    <t>DK CANGKRING KATO</t>
  </si>
  <si>
    <t>5255134000226</t>
  </si>
  <si>
    <t>P2TL/52552/20230321/00003</t>
  </si>
  <si>
    <t>523082024400</t>
  </si>
  <si>
    <t>MUSHOLLA AL KAROM</t>
  </si>
  <si>
    <t>DS GUBUG   RT.04 RW</t>
  </si>
  <si>
    <t>5255242004990</t>
  </si>
  <si>
    <t>5255105723031500267</t>
  </si>
  <si>
    <t>523060799566</t>
  </si>
  <si>
    <t>KASMONO</t>
  </si>
  <si>
    <t>5255134000267</t>
  </si>
  <si>
    <t>P2TL/52551/20230321/00002</t>
  </si>
  <si>
    <t>AHMAD SOFAN</t>
  </si>
  <si>
    <t>DS.KARANGSARI KAR</t>
  </si>
  <si>
    <t>5255142005201</t>
  </si>
  <si>
    <t>5255105723031400234</t>
  </si>
  <si>
    <t>523060786830</t>
  </si>
  <si>
    <t>ABDUL GHOFUR</t>
  </si>
  <si>
    <t>DS  GUNTUR RT8/3</t>
  </si>
  <si>
    <t>5255134000234</t>
  </si>
  <si>
    <t>P2TL/52551/20230302/00001</t>
  </si>
  <si>
    <t>PURYANTO</t>
  </si>
  <si>
    <t>DS.KARANGMLATI RT</t>
  </si>
  <si>
    <t>5255142005152</t>
  </si>
  <si>
    <t>5255105723031000152</t>
  </si>
  <si>
    <t>523061037087</t>
  </si>
  <si>
    <t>YASROF</t>
  </si>
  <si>
    <t>DS JETAK   RT.03 RW.</t>
  </si>
  <si>
    <t>5255134000152</t>
  </si>
  <si>
    <t>P2TL/52551/20230308/00002</t>
  </si>
  <si>
    <t>523061847395</t>
  </si>
  <si>
    <t>SUKRON</t>
  </si>
  <si>
    <t>DK PIDODO KR.REJO</t>
  </si>
  <si>
    <t>5255143005168</t>
  </si>
  <si>
    <t>P2TL/52553/20230302/00001</t>
  </si>
  <si>
    <t>523072351116</t>
  </si>
  <si>
    <t>SITI SURYANI</t>
  </si>
  <si>
    <t>DS MIJEN TIMUR KBN</t>
  </si>
  <si>
    <t>5255343004877</t>
  </si>
  <si>
    <t>P2TL/52551/20230309/00002</t>
  </si>
  <si>
    <t>5255143005172</t>
  </si>
  <si>
    <t>P2TL/52554/20230329/00001</t>
  </si>
  <si>
    <t>SIMIN</t>
  </si>
  <si>
    <t>DSN KRAJAN BARAT R</t>
  </si>
  <si>
    <t>5255442006143</t>
  </si>
  <si>
    <t>5255305723032100536</t>
  </si>
  <si>
    <t>523070995089</t>
  </si>
  <si>
    <t>DK  BAYU DS LEDOKD</t>
  </si>
  <si>
    <t>5255334000532</t>
  </si>
  <si>
    <t>P2TL/52554/20230330/00001</t>
  </si>
  <si>
    <t>523071430006</t>
  </si>
  <si>
    <t>SUMARMI</t>
  </si>
  <si>
    <t>DS  TANGGUNGHARJ</t>
  </si>
  <si>
    <t>5255442006145</t>
  </si>
  <si>
    <t>P2TL/52554/20230315/00001</t>
  </si>
  <si>
    <t>523071508429</t>
  </si>
  <si>
    <t>SAMIDI</t>
  </si>
  <si>
    <t>DS  BANGSRI</t>
  </si>
  <si>
    <t>5255442006101</t>
  </si>
  <si>
    <t>P2TL/52554/20230331/00003</t>
  </si>
  <si>
    <t>PUJIYONO</t>
  </si>
  <si>
    <t>5255442006148</t>
  </si>
  <si>
    <t>P2TL/52552/20230321/00002</t>
  </si>
  <si>
    <t>523080256257</t>
  </si>
  <si>
    <t>TRI HARDANINGSIH</t>
  </si>
  <si>
    <t>NG EMBEL KDL RT1 R</t>
  </si>
  <si>
    <t>5255242004989</t>
  </si>
  <si>
    <t>5255105723031400255</t>
  </si>
  <si>
    <t>523060641651</t>
  </si>
  <si>
    <t>RUKANI JAYA</t>
  </si>
  <si>
    <t>DS  PONDOK SIDOMU</t>
  </si>
  <si>
    <t>5255134000255</t>
  </si>
  <si>
    <t>DWI LUKMANTO</t>
  </si>
  <si>
    <t>DN JEMBAR DS TLOG</t>
  </si>
  <si>
    <t>5255105723031400206</t>
  </si>
  <si>
    <t>523060729721</t>
  </si>
  <si>
    <t>5255134000206</t>
  </si>
  <si>
    <t>5255105723031000146</t>
  </si>
  <si>
    <t>523060106944</t>
  </si>
  <si>
    <t>LE NGKOK DONOREJ</t>
  </si>
  <si>
    <t>5255134000146</t>
  </si>
  <si>
    <t>P2TL/52553/20230330/00005</t>
  </si>
  <si>
    <t>PJ IMRONAH 2 GANAN</t>
  </si>
  <si>
    <t>5255342004926</t>
  </si>
  <si>
    <t>5255105723031400247</t>
  </si>
  <si>
    <t>523060727009</t>
  </si>
  <si>
    <t>SITI MAESYAROH</t>
  </si>
  <si>
    <t>5255134000247</t>
  </si>
  <si>
    <t>5255105723031400185</t>
  </si>
  <si>
    <t>523060575323</t>
  </si>
  <si>
    <t>TRUBUS AKVAT</t>
  </si>
  <si>
    <t>DS  KARANGTURI RT4/</t>
  </si>
  <si>
    <t>5255134000185</t>
  </si>
  <si>
    <t>P2TL/52551/20230324/00007</t>
  </si>
  <si>
    <t>5255142005212</t>
  </si>
  <si>
    <t>P2TL/52551/20230308/00001</t>
  </si>
  <si>
    <t>523061493859</t>
  </si>
  <si>
    <t>GANGSAR</t>
  </si>
  <si>
    <t>DS KEDUNG MUTIH 0</t>
  </si>
  <si>
    <t>5255143005166</t>
  </si>
  <si>
    <t>5255105723031400167</t>
  </si>
  <si>
    <t>523060016459</t>
  </si>
  <si>
    <t>DJASRAN/PTR</t>
  </si>
  <si>
    <t>KR APYAK TIMUR</t>
  </si>
  <si>
    <t>5255134000167</t>
  </si>
  <si>
    <t>5255105723031400246</t>
  </si>
  <si>
    <t>523060626700</t>
  </si>
  <si>
    <t>H NUR ZUBER 4</t>
  </si>
  <si>
    <t>5255134000246</t>
  </si>
  <si>
    <t>5255105723031400209</t>
  </si>
  <si>
    <t>523061218141</t>
  </si>
  <si>
    <t>HAKIM</t>
  </si>
  <si>
    <t>DS MENCO   RT.05 RW</t>
  </si>
  <si>
    <t>5255134000209</t>
  </si>
  <si>
    <t>5255305723032100525</t>
  </si>
  <si>
    <t>523071426001</t>
  </si>
  <si>
    <t>RUKIMIN</t>
  </si>
  <si>
    <t>DS  WONOHARJO</t>
  </si>
  <si>
    <t>5255334000521</t>
  </si>
  <si>
    <t>P2TL/52554/20230331/00008</t>
  </si>
  <si>
    <t>MUSRIYADI</t>
  </si>
  <si>
    <t>5255442006153</t>
  </si>
  <si>
    <t>P2TL/52554/20230307/00001</t>
  </si>
  <si>
    <t>523071510602</t>
  </si>
  <si>
    <t>JAMI</t>
  </si>
  <si>
    <t>DS  SAMBUNGBANGI</t>
  </si>
  <si>
    <t>5255442006073</t>
  </si>
  <si>
    <t>P2TL/52553/20230331/00002</t>
  </si>
  <si>
    <t>523071383346</t>
  </si>
  <si>
    <t>DK  TABAN JENENGA</t>
  </si>
  <si>
    <t>5255342004930</t>
  </si>
  <si>
    <t>P2TL/52554/20230328/00013</t>
  </si>
  <si>
    <t>523070665445</t>
  </si>
  <si>
    <t>SUPAT</t>
  </si>
  <si>
    <t>SA RIP KR ASEM</t>
  </si>
  <si>
    <t>5255442006132</t>
  </si>
  <si>
    <t>P2TL/52551/20230330/00002</t>
  </si>
  <si>
    <t>523061319351</t>
  </si>
  <si>
    <t>GUNTUR WIJAYA</t>
  </si>
  <si>
    <t>JL PR.BINT ASRI F-5</t>
  </si>
  <si>
    <t>5255142005226</t>
  </si>
  <si>
    <t>P2TL/52554/20230228/00003</t>
  </si>
  <si>
    <t>JASMO / INDUSTRI KO</t>
  </si>
  <si>
    <t>DSN KRAJAN RT 2 RW</t>
  </si>
  <si>
    <t>5255442006057</t>
  </si>
  <si>
    <t>5255105723032700269</t>
  </si>
  <si>
    <t>523060104811</t>
  </si>
  <si>
    <t>MAPOLSEK GAJAH</t>
  </si>
  <si>
    <t>GA JAH</t>
  </si>
  <si>
    <t>P1/2200</t>
  </si>
  <si>
    <t>5255134000269</t>
  </si>
  <si>
    <t>P2TL/52553/20230313/00001</t>
  </si>
  <si>
    <t>523070968525</t>
  </si>
  <si>
    <t>SARMONAH MATMIN</t>
  </si>
  <si>
    <t>DK  PULO DS MANGIN</t>
  </si>
  <si>
    <t>5255342004894</t>
  </si>
  <si>
    <t>5255105723031000156</t>
  </si>
  <si>
    <t>523061313842</t>
  </si>
  <si>
    <t>ANA ZULIANA</t>
  </si>
  <si>
    <t>DS BETOKAN   RT.04</t>
  </si>
  <si>
    <t>5255134000156</t>
  </si>
  <si>
    <t>P2TL/52554/20230324/00003</t>
  </si>
  <si>
    <t>523073157660</t>
  </si>
  <si>
    <t>MARGO WIYONO - KIS</t>
  </si>
  <si>
    <t>DN KUNCEN DS BANG</t>
  </si>
  <si>
    <t>5255443006111</t>
  </si>
  <si>
    <t>P2TL/52553/20230314/00002</t>
  </si>
  <si>
    <t>523070895767</t>
  </si>
  <si>
    <t>SARWAN</t>
  </si>
  <si>
    <t>DK  PIYAK DS GENEN</t>
  </si>
  <si>
    <t>5255342004896</t>
  </si>
  <si>
    <t>P2TL/52552/20230302/00001</t>
  </si>
  <si>
    <t>525520033818</t>
  </si>
  <si>
    <t>PAM MASYARAKAT</t>
  </si>
  <si>
    <t>DN KARANG    RT.8 R</t>
  </si>
  <si>
    <t>5255243004969</t>
  </si>
  <si>
    <t>P2TL/52551/20230329/00003</t>
  </si>
  <si>
    <t>523060673757</t>
  </si>
  <si>
    <t>DS  JOGOLOYO RT2/1</t>
  </si>
  <si>
    <t>5255142005224</t>
  </si>
  <si>
    <t>P2TL/52553/20230324/00002</t>
  </si>
  <si>
    <t>523072937923</t>
  </si>
  <si>
    <t>PJU TUNGGAK I</t>
  </si>
  <si>
    <t>DN TUNGGAK I    RT.1</t>
  </si>
  <si>
    <t>5255343004910</t>
  </si>
  <si>
    <t>P2TL/52553/20230324/00007</t>
  </si>
  <si>
    <t>PJ KIOS  NO 30</t>
  </si>
  <si>
    <t>KO MP TERMINAL BUS</t>
  </si>
  <si>
    <t>5255342004915</t>
  </si>
  <si>
    <t>P2TL/52551/20230329/00001</t>
  </si>
  <si>
    <t>523061320168</t>
  </si>
  <si>
    <t>JAROT MUJI MARGON</t>
  </si>
  <si>
    <t>JL PR.BINT ASRI F-11</t>
  </si>
  <si>
    <t>5255143005217</t>
  </si>
  <si>
    <t>525540157723</t>
  </si>
  <si>
    <t>AFID ANDHI WAHYON</t>
  </si>
  <si>
    <t>DN BENI    RT.3 RW.4</t>
  </si>
  <si>
    <t>P2TL/52554/20230309/00002</t>
  </si>
  <si>
    <t>525540012792</t>
  </si>
  <si>
    <t>BEKTI SETIAWAN</t>
  </si>
  <si>
    <t>DN SAWIT -  RT.3 RW.</t>
  </si>
  <si>
    <t>5255443006084</t>
  </si>
  <si>
    <t>P2TL/52551/20230310/00001</t>
  </si>
  <si>
    <t>523060391924</t>
  </si>
  <si>
    <t>SUHALI</t>
  </si>
  <si>
    <t>JA TISONO RT2/5</t>
  </si>
  <si>
    <t>5255143005173</t>
  </si>
  <si>
    <t>P2TL/52554/20230306/00004</t>
  </si>
  <si>
    <t>DN PANDAN 01/04 DS</t>
  </si>
  <si>
    <t>5255442006068</t>
  </si>
  <si>
    <t>P2TL/52554/20230324/00001</t>
  </si>
  <si>
    <t>SUGIMAN</t>
  </si>
  <si>
    <t>KUNCEN BANGSRI</t>
  </si>
  <si>
    <t>5255442006109</t>
  </si>
  <si>
    <t>5255105723031400262</t>
  </si>
  <si>
    <t>523060810043</t>
  </si>
  <si>
    <t>SLAMET B MATKOSO</t>
  </si>
  <si>
    <t>DS  MLATEN RT3/2</t>
  </si>
  <si>
    <t>5255134000262</t>
  </si>
  <si>
    <t>P2TL/52554/20230328/00011</t>
  </si>
  <si>
    <t>523070985908</t>
  </si>
  <si>
    <t>SARIMAH</t>
  </si>
  <si>
    <t>5255442006130</t>
  </si>
  <si>
    <t>5255105723031400172</t>
  </si>
  <si>
    <t>523060049716</t>
  </si>
  <si>
    <t>SUMIYO</t>
  </si>
  <si>
    <t>KA RANGSARI</t>
  </si>
  <si>
    <t>5255134000172</t>
  </si>
  <si>
    <t>P2TL/52553/20230321/00002</t>
  </si>
  <si>
    <t>523070851003</t>
  </si>
  <si>
    <t>ABDUL HAMID</t>
  </si>
  <si>
    <t>KR AJAN MANGGARW</t>
  </si>
  <si>
    <t>5255342004908</t>
  </si>
  <si>
    <t>5255105723031000147</t>
  </si>
  <si>
    <t>523060031138</t>
  </si>
  <si>
    <t>SOLIKIN</t>
  </si>
  <si>
    <t>DS  GAJAH RT20/RK2</t>
  </si>
  <si>
    <t>5255134000147</t>
  </si>
  <si>
    <t>5255105723031000160</t>
  </si>
  <si>
    <t>523060470763</t>
  </si>
  <si>
    <t>SRI KASYATI</t>
  </si>
  <si>
    <t>KE L BETOKAN RT 2/4</t>
  </si>
  <si>
    <t>5255134000160</t>
  </si>
  <si>
    <t>P2TL/52552/20230331/00002</t>
  </si>
  <si>
    <t>523081259409</t>
  </si>
  <si>
    <t>DEWI KUMALASARI</t>
  </si>
  <si>
    <t>DN NGAWUREJO    RT.</t>
  </si>
  <si>
    <t>5255243005023</t>
  </si>
  <si>
    <t>P2TL/52551/20230303/00001</t>
  </si>
  <si>
    <t>523061882469</t>
  </si>
  <si>
    <t>MASENAH</t>
  </si>
  <si>
    <t>DS WONOSARI 0  RT.5</t>
  </si>
  <si>
    <t>5255143005153</t>
  </si>
  <si>
    <t>P2TL/52552/20230306/00003</t>
  </si>
  <si>
    <t>523081274497</t>
  </si>
  <si>
    <t>SITI KHOIRIYAH HJ</t>
  </si>
  <si>
    <t>DN KEMBANGAN DS K</t>
  </si>
  <si>
    <t>5255243004976</t>
  </si>
  <si>
    <t>5255105723031400221</t>
  </si>
  <si>
    <t>523060833342</t>
  </si>
  <si>
    <t>MUHAMMAD MASSUR</t>
  </si>
  <si>
    <t>DS  MARGOLINDUK R</t>
  </si>
  <si>
    <t>5255134000221</t>
  </si>
  <si>
    <t>5255105723031400244</t>
  </si>
  <si>
    <t>523060643663</t>
  </si>
  <si>
    <t>MUKHIBIN</t>
  </si>
  <si>
    <t>DS  PATAR SIDOREJO</t>
  </si>
  <si>
    <t>5255134000244</t>
  </si>
  <si>
    <t>MUTJONO</t>
  </si>
  <si>
    <t>DN TAHUNAN RT 07 R</t>
  </si>
  <si>
    <t>B1/3500</t>
  </si>
  <si>
    <t>P2TL/52553/20230324/00006</t>
  </si>
  <si>
    <t>523072947876</t>
  </si>
  <si>
    <t>POS KAMLING BANDIL</t>
  </si>
  <si>
    <t>DN BANDIL    RT.4 RW.</t>
  </si>
  <si>
    <t>5255343004914</t>
  </si>
  <si>
    <t>P2TL/52553/20230308/00003</t>
  </si>
  <si>
    <t>523070999175</t>
  </si>
  <si>
    <t>JE TIS NAMBUHAN</t>
  </si>
  <si>
    <t>5255342004889</t>
  </si>
  <si>
    <t>P2TL/52552/20230318/00002</t>
  </si>
  <si>
    <t>ERNY KUSRIANI</t>
  </si>
  <si>
    <t>5255242004986</t>
  </si>
  <si>
    <t>5255105723031400230</t>
  </si>
  <si>
    <t>523060411796</t>
  </si>
  <si>
    <t>NGASDI</t>
  </si>
  <si>
    <t>5255134000230</t>
  </si>
  <si>
    <t>KUSMIYATI</t>
  </si>
  <si>
    <t>DN PULO 01/04 DS PL</t>
  </si>
  <si>
    <t>P2TL/52553/20230308/00002</t>
  </si>
  <si>
    <t>DK  KUWOJO DIMORO</t>
  </si>
  <si>
    <t>5255342004888</t>
  </si>
  <si>
    <t>P2TL/52553/20230330/00003</t>
  </si>
  <si>
    <t>PJ IMRONAH GANANG</t>
  </si>
  <si>
    <t>5255342004924</t>
  </si>
  <si>
    <t>5255305723032100530</t>
  </si>
  <si>
    <t>523070405708</t>
  </si>
  <si>
    <t>DJASMIN MURNI</t>
  </si>
  <si>
    <t>DK  GERI KANDANGA</t>
  </si>
  <si>
    <t>5255334000526</t>
  </si>
  <si>
    <t>P2TL/52551/20230315/00003</t>
  </si>
  <si>
    <t>523061390311</t>
  </si>
  <si>
    <t>MUSTAAN</t>
  </si>
  <si>
    <t>DS JATIMULYO   RT.01</t>
  </si>
  <si>
    <t>5255142005195</t>
  </si>
  <si>
    <t>P2TL/52551/20230324/00003</t>
  </si>
  <si>
    <t>523061546202</t>
  </si>
  <si>
    <t>DK DEMPET TUGU    R</t>
  </si>
  <si>
    <t>5255143005208</t>
  </si>
  <si>
    <t>5255105723031400171</t>
  </si>
  <si>
    <t>523060871430</t>
  </si>
  <si>
    <t>MUNASIR</t>
  </si>
  <si>
    <t>DS  PASIR RT 5/6</t>
  </si>
  <si>
    <t>5255134000171</t>
  </si>
  <si>
    <t>5255105723031400170</t>
  </si>
  <si>
    <t>523060311843</t>
  </si>
  <si>
    <t>MASJID MLATEN</t>
  </si>
  <si>
    <t>DS  MLATEN MIJEN</t>
  </si>
  <si>
    <t>5255134000170</t>
  </si>
  <si>
    <t>5255305723032100526</t>
  </si>
  <si>
    <t>523071930812</t>
  </si>
  <si>
    <t>MUSHOLA NURUL IMA</t>
  </si>
  <si>
    <t>DS TUKO SUGIHAN   R</t>
  </si>
  <si>
    <t>5255334000522</t>
  </si>
  <si>
    <t>5255105723031400202</t>
  </si>
  <si>
    <t>523060736827</t>
  </si>
  <si>
    <t>FATONI</t>
  </si>
  <si>
    <t>DS  TEMPEL BETUKAN</t>
  </si>
  <si>
    <t>5255134000202</t>
  </si>
  <si>
    <t>P2TL/52552/20230321/00001</t>
  </si>
  <si>
    <t>523080363195</t>
  </si>
  <si>
    <t>SUDARMO</t>
  </si>
  <si>
    <t>DS  NGEMBEL KIDUL</t>
  </si>
  <si>
    <t>5255242004988</t>
  </si>
  <si>
    <t>5255105723031000158</t>
  </si>
  <si>
    <t>523060074426</t>
  </si>
  <si>
    <t>KARDI</t>
  </si>
  <si>
    <t xml:space="preserve"> B ETOKAN RT4/1</t>
  </si>
  <si>
    <t>5255134000158</t>
  </si>
  <si>
    <t>P2TL/52552/20230306/00001</t>
  </si>
  <si>
    <t>523081100319</t>
  </si>
  <si>
    <t>MAESAROH</t>
  </si>
  <si>
    <t>KP KAUMAN -  RT.3 R</t>
  </si>
  <si>
    <t>5255243004974</t>
  </si>
  <si>
    <t>P2TL/52551/20230306/00004</t>
  </si>
  <si>
    <t>523061798120</t>
  </si>
  <si>
    <t>AHMAD ZAKI MUBARO</t>
  </si>
  <si>
    <t>KP SAMPANGAN IV N</t>
  </si>
  <si>
    <t>5255143005160</t>
  </si>
  <si>
    <t>P2TL/52552/20230313/00003</t>
  </si>
  <si>
    <t>523080796581</t>
  </si>
  <si>
    <t>KUMAIDI</t>
  </si>
  <si>
    <t>DS WONOSEKAR   RT.</t>
  </si>
  <si>
    <t>5255243004981</t>
  </si>
  <si>
    <t>P2TL/52554/20230307/00006</t>
  </si>
  <si>
    <t>523071700610</t>
  </si>
  <si>
    <t>PUJIYEM</t>
  </si>
  <si>
    <t>DK PLOSO PLOSOREJ</t>
  </si>
  <si>
    <t>5255442006078</t>
  </si>
  <si>
    <t>5255105723031000163</t>
  </si>
  <si>
    <t>523060724044</t>
  </si>
  <si>
    <t>MASRIAH</t>
  </si>
  <si>
    <t>DS  KEDUNG UTER RT</t>
  </si>
  <si>
    <t>5255134000163</t>
  </si>
  <si>
    <t>P2TL/52552/20230330/00003</t>
  </si>
  <si>
    <t>523080836090</t>
  </si>
  <si>
    <t>SUMUR ARTETIS</t>
  </si>
  <si>
    <t>DS DELIK JRAGUNG</t>
  </si>
  <si>
    <t>5255242005008</t>
  </si>
  <si>
    <t>P2TL/52551/20230303/00003</t>
  </si>
  <si>
    <t>523060143241</t>
  </si>
  <si>
    <t>SALIMAN</t>
  </si>
  <si>
    <t>SI DOMULYO</t>
  </si>
  <si>
    <t>5255142005155</t>
  </si>
  <si>
    <t>5255105723031400229</t>
  </si>
  <si>
    <t>523060300953</t>
  </si>
  <si>
    <t>JAMIL</t>
  </si>
  <si>
    <t>DS  BANDENGAN DEM</t>
  </si>
  <si>
    <t>5255134000229</t>
  </si>
  <si>
    <t>P2TL/52552/20230313/00002</t>
  </si>
  <si>
    <t>SULAHI</t>
  </si>
  <si>
    <t>5255242004980</t>
  </si>
  <si>
    <t>TPQ AL-HIKMAH</t>
  </si>
  <si>
    <t>DELIK RT 2 RW 13 DS</t>
  </si>
  <si>
    <t>5255105723031400189</t>
  </si>
  <si>
    <t>523061060601</t>
  </si>
  <si>
    <t>DS CANGKRING REMB</t>
  </si>
  <si>
    <t>5255134000189</t>
  </si>
  <si>
    <t>P2TL/52554/20230331/00007</t>
  </si>
  <si>
    <t>SUMARTI</t>
  </si>
  <si>
    <t>5255442006152</t>
  </si>
  <si>
    <t>P2TL/52553/20230324/00003</t>
  </si>
  <si>
    <t>523073152883</t>
  </si>
  <si>
    <t>POLINDES DS GUCI</t>
  </si>
  <si>
    <t>DS GUCI 0  RT.3 RW.1</t>
  </si>
  <si>
    <t>5255343004911</t>
  </si>
  <si>
    <t>5255305723032100544</t>
  </si>
  <si>
    <t>523071161873</t>
  </si>
  <si>
    <t>DS  DANYANG RT4/1</t>
  </si>
  <si>
    <t>5255334000540</t>
  </si>
  <si>
    <t>5255305723032100534</t>
  </si>
  <si>
    <t>523070479422</t>
  </si>
  <si>
    <t>NU MURNI</t>
  </si>
  <si>
    <t>NU NGGALAN RT3/RW</t>
  </si>
  <si>
    <t>5255334000530</t>
  </si>
  <si>
    <t>5255105723031400198</t>
  </si>
  <si>
    <t>523060919154</t>
  </si>
  <si>
    <t>DS SIDOHARJO</t>
  </si>
  <si>
    <t>5255134000198</t>
  </si>
  <si>
    <t>P2TL/52553/20230321/00001</t>
  </si>
  <si>
    <t>523073003045</t>
  </si>
  <si>
    <t>SARIYUN</t>
  </si>
  <si>
    <t>DN KRAJAN    RT.2 RW</t>
  </si>
  <si>
    <t>5255343004907</t>
  </si>
  <si>
    <t>P2TL/52554/20230328/00022</t>
  </si>
  <si>
    <t>523071269430</t>
  </si>
  <si>
    <t>SARMI</t>
  </si>
  <si>
    <t>DK . KD SALI TROWOL</t>
  </si>
  <si>
    <t>5255443006141</t>
  </si>
  <si>
    <t>5255105723031400210</t>
  </si>
  <si>
    <t>523060639316</t>
  </si>
  <si>
    <t>MUSTAQIM</t>
  </si>
  <si>
    <t>DS  JETAK RT1/2 WED</t>
  </si>
  <si>
    <t>5255134000210</t>
  </si>
  <si>
    <t>5255105723031400212</t>
  </si>
  <si>
    <t>523061249269</t>
  </si>
  <si>
    <t>AHMAD NURRODIN</t>
  </si>
  <si>
    <t>DS KENDUREN   RT.5</t>
  </si>
  <si>
    <t>5255134000212</t>
  </si>
  <si>
    <t>P2TL/52552/20230324/00002</t>
  </si>
  <si>
    <t>523081028412</t>
  </si>
  <si>
    <t>HAKAM ALFARIZI</t>
  </si>
  <si>
    <t>DS GUNUNGSARI 0  R</t>
  </si>
  <si>
    <t>5255243004998</t>
  </si>
  <si>
    <t>P2TL/52553/20230327/00002</t>
  </si>
  <si>
    <t>523072840473</t>
  </si>
  <si>
    <t>DS JANGGUNGHARJO</t>
  </si>
  <si>
    <t>JL MARGOUTOMO, JA</t>
  </si>
  <si>
    <t>5255343004919</t>
  </si>
  <si>
    <t>P2TL/52554/20230314/00003</t>
  </si>
  <si>
    <t>SLAMET TEGUH UTO</t>
  </si>
  <si>
    <t>TASUTAN POJOK TAW</t>
  </si>
  <si>
    <t>5255442006097</t>
  </si>
  <si>
    <t>P2TL/52553/20230315/00005</t>
  </si>
  <si>
    <t>523070622690</t>
  </si>
  <si>
    <t>SLAMETO B PARNO</t>
  </si>
  <si>
    <t>5255342004901</t>
  </si>
  <si>
    <t>P2TL/52553/20230315/00006</t>
  </si>
  <si>
    <t>523071451072</t>
  </si>
  <si>
    <t>DK  GENENG GENENG</t>
  </si>
  <si>
    <t>5255342004902</t>
  </si>
  <si>
    <t>P2TL/52551/20230327/00002</t>
  </si>
  <si>
    <t>523061791691</t>
  </si>
  <si>
    <t>SUDARSONO</t>
  </si>
  <si>
    <t>DS MLATEN    RT.9 RW</t>
  </si>
  <si>
    <t>5255143005214</t>
  </si>
  <si>
    <t>PAMSIMAS DELIK</t>
  </si>
  <si>
    <t>5255105723031400228</t>
  </si>
  <si>
    <t>523060668378</t>
  </si>
  <si>
    <t>SAHLI</t>
  </si>
  <si>
    <t>DS  BUNGO RT1/7 WE</t>
  </si>
  <si>
    <t>5255134000228</t>
  </si>
  <si>
    <t>P2TL/52554/20230310/00002</t>
  </si>
  <si>
    <t>523073066182</t>
  </si>
  <si>
    <t>SUDARMI</t>
  </si>
  <si>
    <t>DN GEBANG TAMBAH</t>
  </si>
  <si>
    <t>5255443006089</t>
  </si>
  <si>
    <t>P2TL/52554/20230307/00005</t>
  </si>
  <si>
    <t>SANIYANTI</t>
  </si>
  <si>
    <t>DN BRINGIN 01/06 DS</t>
  </si>
  <si>
    <t>5255442006077</t>
  </si>
  <si>
    <t>5255105723031400233</t>
  </si>
  <si>
    <t>523060954636</t>
  </si>
  <si>
    <t>MUSHOLLA(DARUSSA</t>
  </si>
  <si>
    <t>DS SEKLENTING</t>
  </si>
  <si>
    <t>5255134000233</t>
  </si>
  <si>
    <t>P2TL/52554/20230328/00023</t>
  </si>
  <si>
    <t>523071269393</t>
  </si>
  <si>
    <t>WAJI</t>
  </si>
  <si>
    <t>5255442006142</t>
  </si>
  <si>
    <t>P2TL/52554/20230307/00002</t>
  </si>
  <si>
    <t>BANJARASEM RT 05 R</t>
  </si>
  <si>
    <t>5255442006074</t>
  </si>
  <si>
    <t>P2TL/52551/20230306/00001</t>
  </si>
  <si>
    <t>523061514881</t>
  </si>
  <si>
    <t>NUR ROKHIM</t>
  </si>
  <si>
    <t>DS PILANGREJO WON</t>
  </si>
  <si>
    <t>5255143005156</t>
  </si>
  <si>
    <t>P2TL/52551/20230313/00002</t>
  </si>
  <si>
    <t>523061757122</t>
  </si>
  <si>
    <t>TABI'IN</t>
  </si>
  <si>
    <t>DK SODONG SIDOGE</t>
  </si>
  <si>
    <t>5255143005177</t>
  </si>
  <si>
    <t>P2TL/52553/20230301/00002</t>
  </si>
  <si>
    <t>523071789081</t>
  </si>
  <si>
    <t>SUPRIADI</t>
  </si>
  <si>
    <t>5255342004873</t>
  </si>
  <si>
    <t>P2TL/52551/20230308/00004</t>
  </si>
  <si>
    <t>523061366836</t>
  </si>
  <si>
    <t>MOHAMMAD ROSAD</t>
  </si>
  <si>
    <t>DS KEDUNGORI   RT.0</t>
  </si>
  <si>
    <t>5255143005170</t>
  </si>
  <si>
    <t>P2TL/52553/20230315/00004</t>
  </si>
  <si>
    <t>523073048699</t>
  </si>
  <si>
    <t>NUR YANTO</t>
  </si>
  <si>
    <t>DN MANGGAR    RT.4</t>
  </si>
  <si>
    <t>5255343004900</t>
  </si>
  <si>
    <t>5255105723031400224</t>
  </si>
  <si>
    <t>523060527293</t>
  </si>
  <si>
    <t>NGATMINAH</t>
  </si>
  <si>
    <t>DS  CANGKRING KEM</t>
  </si>
  <si>
    <t>5255134000224</t>
  </si>
  <si>
    <t>P2TL/52554/20230324/00002</t>
  </si>
  <si>
    <t>MARGO</t>
  </si>
  <si>
    <t>5255442006110</t>
  </si>
  <si>
    <t>5255305723032100542</t>
  </si>
  <si>
    <t>523071292498</t>
  </si>
  <si>
    <t>HARJO</t>
  </si>
  <si>
    <t>KA NDANGAN RT04/05</t>
  </si>
  <si>
    <t>5255334000538</t>
  </si>
  <si>
    <t>5255105723031000139</t>
  </si>
  <si>
    <t>523061172541</t>
  </si>
  <si>
    <t>SALAM</t>
  </si>
  <si>
    <t>JL CABEAN   RT.09 RW</t>
  </si>
  <si>
    <t>5255134000139</t>
  </si>
  <si>
    <t>P2TL/52553/20230303/00001</t>
  </si>
  <si>
    <t>523070847385</t>
  </si>
  <si>
    <t>SAMPI</t>
  </si>
  <si>
    <t>5255342004883</t>
  </si>
  <si>
    <t>P2TL/52554/20230313/00002</t>
  </si>
  <si>
    <t>SARIMIN</t>
  </si>
  <si>
    <t>DN WONOSEMI 03/06</t>
  </si>
  <si>
    <t>5255442006093</t>
  </si>
  <si>
    <t>P2TL/52554/20230321/00001</t>
  </si>
  <si>
    <t>AHMAD SAEHU</t>
  </si>
  <si>
    <t>DN JURON 08/06 DS P</t>
  </si>
  <si>
    <t>5255442006108</t>
  </si>
  <si>
    <t>P2TL/52551/20230320/00002</t>
  </si>
  <si>
    <t>525510065834</t>
  </si>
  <si>
    <t>AHMAD MANSYUR</t>
  </si>
  <si>
    <t>DS KAUMAN SUKODO</t>
  </si>
  <si>
    <t>5255143005198</t>
  </si>
  <si>
    <t>5255105723031400192</t>
  </si>
  <si>
    <t>523060405920</t>
  </si>
  <si>
    <t>JAMIAN</t>
  </si>
  <si>
    <t>BA BADAN RT9/3</t>
  </si>
  <si>
    <t>5255134000192</t>
  </si>
  <si>
    <t>5255105723031400222</t>
  </si>
  <si>
    <t>523060595673</t>
  </si>
  <si>
    <t>RUFIATUN</t>
  </si>
  <si>
    <t>DS  CANGKRING 15/03</t>
  </si>
  <si>
    <t>5255134000222</t>
  </si>
  <si>
    <t>5255105723031000143</t>
  </si>
  <si>
    <t>523061424324</t>
  </si>
  <si>
    <t>MASHARI</t>
  </si>
  <si>
    <t>DS SURODADI    RT.3</t>
  </si>
  <si>
    <t>5255134000143</t>
  </si>
  <si>
    <t>5255105723031400186</t>
  </si>
  <si>
    <t>523060260536</t>
  </si>
  <si>
    <t>TURMUDHI BIN MASK</t>
  </si>
  <si>
    <t>DS  PURWOREJO BON</t>
  </si>
  <si>
    <t>5255134000186</t>
  </si>
  <si>
    <t>5255105723031000151</t>
  </si>
  <si>
    <t>523060706024</t>
  </si>
  <si>
    <t>ROFIQUH HIDAYATI</t>
  </si>
  <si>
    <t>DS  JUNGSEMI RT6/1</t>
  </si>
  <si>
    <t>5255134000151</t>
  </si>
  <si>
    <t>5255105723031400204</t>
  </si>
  <si>
    <t>523060833254</t>
  </si>
  <si>
    <t>ROZIKIN</t>
  </si>
  <si>
    <t>DS  MENCO RT2/6 BE</t>
  </si>
  <si>
    <t>5255134000204</t>
  </si>
  <si>
    <t>5255105723031400242</t>
  </si>
  <si>
    <t>523060166494</t>
  </si>
  <si>
    <t>SITI AININ</t>
  </si>
  <si>
    <t>5255134000242</t>
  </si>
  <si>
    <t>P2TL/52551/20230307/00002</t>
  </si>
  <si>
    <t>523060188654</t>
  </si>
  <si>
    <t>MARGI</t>
  </si>
  <si>
    <t>LE NGKONG</t>
  </si>
  <si>
    <t>5255142005164</t>
  </si>
  <si>
    <t>5255105723031400223</t>
  </si>
  <si>
    <t>523060803104</t>
  </si>
  <si>
    <t>JAWAZI</t>
  </si>
  <si>
    <t>DS  KENDUREN RT1/1</t>
  </si>
  <si>
    <t>5255134000223</t>
  </si>
  <si>
    <t>P2TL/52552/20230321/00007</t>
  </si>
  <si>
    <t>523081042607</t>
  </si>
  <si>
    <t>POLINDES</t>
  </si>
  <si>
    <t>DS CURUG KEL.GUBU</t>
  </si>
  <si>
    <t>5255242004994</t>
  </si>
  <si>
    <t>P2TL/52553/20230303/00002</t>
  </si>
  <si>
    <t>523072144175</t>
  </si>
  <si>
    <t>AHMAD BUSRO</t>
  </si>
  <si>
    <t>DS KALONGAN PURW</t>
  </si>
  <si>
    <t>B1/4400</t>
  </si>
  <si>
    <t>04/03/2023</t>
  </si>
  <si>
    <t>5255342004884</t>
  </si>
  <si>
    <t>5255105723031400175</t>
  </si>
  <si>
    <t>523060039829</t>
  </si>
  <si>
    <t>MARMIN/SUPARMIN</t>
  </si>
  <si>
    <t>SA RENG PATI 154 CA</t>
  </si>
  <si>
    <t>5255134000175</t>
  </si>
  <si>
    <t>P2TL/52553/20230315/00003</t>
  </si>
  <si>
    <t>MASKURI MULYATI 2</t>
  </si>
  <si>
    <t>SEMBUKAN BRATI KR</t>
  </si>
  <si>
    <t>5255342004899</t>
  </si>
  <si>
    <t>P2TL/52551/20230321/00006</t>
  </si>
  <si>
    <t>DS.KEDONDONG RT4</t>
  </si>
  <si>
    <t>5255142005205</t>
  </si>
  <si>
    <t>P2TL/52551/20230330/00001</t>
  </si>
  <si>
    <t>523060272078</t>
  </si>
  <si>
    <t>SUTEJO</t>
  </si>
  <si>
    <t>KU WU DEMPET RT1/1</t>
  </si>
  <si>
    <t>5255142005225</t>
  </si>
  <si>
    <t>P2TL/52554/20230329/00002</t>
  </si>
  <si>
    <t>523070811214</t>
  </si>
  <si>
    <t>LAGI</t>
  </si>
  <si>
    <t>RE JOSARI KRADENA</t>
  </si>
  <si>
    <t>5255442006144</t>
  </si>
  <si>
    <t>P2TL/52551/20230331/00001</t>
  </si>
  <si>
    <t>MAS'UD JUMAIN</t>
  </si>
  <si>
    <t>DS.PASIR MIJEN RT 5</t>
  </si>
  <si>
    <t>5255142005227</t>
  </si>
  <si>
    <t>P2TL/52552/20230321/00004</t>
  </si>
  <si>
    <t>RUSWANTORO</t>
  </si>
  <si>
    <t>GUBUG RT 3 RW 6 GU</t>
  </si>
  <si>
    <t>5255242004991</t>
  </si>
  <si>
    <t>P2TL/52552/20230321/00005</t>
  </si>
  <si>
    <t>DWI SULISTYANI</t>
  </si>
  <si>
    <t>5255242004992</t>
  </si>
  <si>
    <t>523071514524</t>
  </si>
  <si>
    <t>MARJUKI</t>
  </si>
  <si>
    <t>DK  BANJARASEM TA</t>
  </si>
  <si>
    <t>P2TL/52553/20230314/00001</t>
  </si>
  <si>
    <t>523071344782</t>
  </si>
  <si>
    <t>SAELAN</t>
  </si>
  <si>
    <t>DS  MANGGAR WETA</t>
  </si>
  <si>
    <t>5255342004895</t>
  </si>
  <si>
    <t>P2TL/52551/20230324/00001</t>
  </si>
  <si>
    <t>5255143005206</t>
  </si>
  <si>
    <t>5255305723032100552</t>
  </si>
  <si>
    <t>523071452934</t>
  </si>
  <si>
    <t>SISWOYO</t>
  </si>
  <si>
    <t>DS  TUNGGAK RT7/2</t>
  </si>
  <si>
    <t>5255334000548</t>
  </si>
  <si>
    <t>5255105723031400250</t>
  </si>
  <si>
    <t>523060227992</t>
  </si>
  <si>
    <t>JOKO SUSATYO</t>
  </si>
  <si>
    <t>SU NAN KALIJOGO BA</t>
  </si>
  <si>
    <t>5255134000250</t>
  </si>
  <si>
    <t>5255105723031400201</t>
  </si>
  <si>
    <t>523061313730</t>
  </si>
  <si>
    <t>SEHAH</t>
  </si>
  <si>
    <t>DS BERAHAN WETAN</t>
  </si>
  <si>
    <t>5255134000201</t>
  </si>
  <si>
    <t>P2TL/52554/20230306/00008</t>
  </si>
  <si>
    <t>PJ MAKAM BANJARBA</t>
  </si>
  <si>
    <t>DUSUN BANJARBANGI</t>
  </si>
  <si>
    <t>5255442006072</t>
  </si>
  <si>
    <t>5255305723032100529</t>
  </si>
  <si>
    <t>523070407291</t>
  </si>
  <si>
    <t>KL UMUTAN DEPOK</t>
  </si>
  <si>
    <t>5255334000525</t>
  </si>
  <si>
    <t>P2TL/52554/20230328/00017</t>
  </si>
  <si>
    <t>523072314867</t>
  </si>
  <si>
    <t>MINEM</t>
  </si>
  <si>
    <t>DS NGRAO SELATAN</t>
  </si>
  <si>
    <t>5255442006136</t>
  </si>
  <si>
    <t>5255105723031400239</t>
  </si>
  <si>
    <t>523060609741</t>
  </si>
  <si>
    <t>RATIP</t>
  </si>
  <si>
    <t>DS  KRAPYAK TENGA</t>
  </si>
  <si>
    <t>5255134000239</t>
  </si>
  <si>
    <t>P2TL/52554/20230306/00001</t>
  </si>
  <si>
    <t>523071558457</t>
  </si>
  <si>
    <t>NYOMO</t>
  </si>
  <si>
    <t>DK  SENDANGRAO GA</t>
  </si>
  <si>
    <t>5255442006065</t>
  </si>
  <si>
    <t>5255105723031000161</t>
  </si>
  <si>
    <t>523060732885</t>
  </si>
  <si>
    <t>ALY MARWAN</t>
  </si>
  <si>
    <t>DS  BABALAN RT1/1</t>
  </si>
  <si>
    <t>5255134000161</t>
  </si>
  <si>
    <t>P2TL/52551/20230331/00003</t>
  </si>
  <si>
    <t>525510161173</t>
  </si>
  <si>
    <t>MASRIPAH</t>
  </si>
  <si>
    <t>DS KEDONDONG, GAJ</t>
  </si>
  <si>
    <t>5255142005229</t>
  </si>
  <si>
    <t>P2TL/52553/20230301/00005</t>
  </si>
  <si>
    <t>523070786331</t>
  </si>
  <si>
    <t>S U W I G N Y O</t>
  </si>
  <si>
    <t>KA RANGREJO RT 05/</t>
  </si>
  <si>
    <t>5255342004876</t>
  </si>
  <si>
    <t>P2TL/52554/20230301/00002</t>
  </si>
  <si>
    <t>523070609113</t>
  </si>
  <si>
    <t>NURKOLIS</t>
  </si>
  <si>
    <t>DS  SAMBUNG BANGI</t>
  </si>
  <si>
    <t>5255442006062</t>
  </si>
  <si>
    <t>P2TL/52554/20230308/00001</t>
  </si>
  <si>
    <t>523071544371</t>
  </si>
  <si>
    <t>SATI</t>
  </si>
  <si>
    <t>DK  GENENG KEYONG</t>
  </si>
  <si>
    <t>5255442006079</t>
  </si>
  <si>
    <t>5255105723031400265</t>
  </si>
  <si>
    <t>523060763963</t>
  </si>
  <si>
    <t>LEGI</t>
  </si>
  <si>
    <t>DS  DAMPAK SIDOMU</t>
  </si>
  <si>
    <t>5255134000265</t>
  </si>
  <si>
    <t>P2TL/52551/20230301/00001</t>
  </si>
  <si>
    <t>523061789268</t>
  </si>
  <si>
    <t>AHMAD KUSNUN</t>
  </si>
  <si>
    <t>DS BOYOLALI    RT.2 R</t>
  </si>
  <si>
    <t>5255143005150</t>
  </si>
  <si>
    <t>P2TL/52551/20230321/00004</t>
  </si>
  <si>
    <t>523060266642</t>
  </si>
  <si>
    <t>DS  KEDONDONG DE</t>
  </si>
  <si>
    <t>5255142005203</t>
  </si>
  <si>
    <t>5255105723031400193</t>
  </si>
  <si>
    <t>523060352003</t>
  </si>
  <si>
    <t>SIDIQ AMINAH</t>
  </si>
  <si>
    <t>5255134000193</t>
  </si>
  <si>
    <t>P2TL/52553/20230310/00002</t>
  </si>
  <si>
    <t>523073057925</t>
  </si>
  <si>
    <t>WAHYU INDIYAH</t>
  </si>
  <si>
    <t>DN CEBOK    RT.4 RW.</t>
  </si>
  <si>
    <t>5255343004892</t>
  </si>
  <si>
    <t>5255105723031400249</t>
  </si>
  <si>
    <t>523060011396</t>
  </si>
  <si>
    <t>SOEDIRO</t>
  </si>
  <si>
    <t>KP  TUKANGAN</t>
  </si>
  <si>
    <t>5255134000249</t>
  </si>
  <si>
    <t>5255305723032100545</t>
  </si>
  <si>
    <t>523070634708</t>
  </si>
  <si>
    <t>RAWOH</t>
  </si>
  <si>
    <t>KR  PLOSO SEDADI</t>
  </si>
  <si>
    <t>5255334000541</t>
  </si>
  <si>
    <t>P2TL/52551/20230306/00003</t>
  </si>
  <si>
    <t>523061766488</t>
  </si>
  <si>
    <t>MUHAMMAD ARIF MU</t>
  </si>
  <si>
    <t>DS SRIWULAN    RT.8</t>
  </si>
  <si>
    <t>5255143005159</t>
  </si>
  <si>
    <t>P2TL/52554/20230306/00006</t>
  </si>
  <si>
    <t>JANURI</t>
  </si>
  <si>
    <t>KALISARI</t>
  </si>
  <si>
    <t>5255442006070</t>
  </si>
  <si>
    <t>P2TL/52551/20230306/00002</t>
  </si>
  <si>
    <t>523061855619</t>
  </si>
  <si>
    <t>DS BUNDERAN 0  RT.1</t>
  </si>
  <si>
    <t>5255143005157</t>
  </si>
  <si>
    <t>P2TL/52554/20230328/00002</t>
  </si>
  <si>
    <t>BADRUN</t>
  </si>
  <si>
    <t>DN KRAJAN BARAT 01/</t>
  </si>
  <si>
    <t>5255442006121</t>
  </si>
  <si>
    <t>P2TL/52554/20230302/00001</t>
  </si>
  <si>
    <t>523070253984</t>
  </si>
  <si>
    <t>SAWIYO</t>
  </si>
  <si>
    <t>DS  JONO RT20 RW05</t>
  </si>
  <si>
    <t>5255442006063</t>
  </si>
  <si>
    <t>P2TL/52551/20230324/00004</t>
  </si>
  <si>
    <t>523061696566</t>
  </si>
  <si>
    <t>PONPES JAKA TINGKI</t>
  </si>
  <si>
    <t>DS KARANGASEM 0  R</t>
  </si>
  <si>
    <t>5255143005209</t>
  </si>
  <si>
    <t>5255105723032700268</t>
  </si>
  <si>
    <t>523060592970</t>
  </si>
  <si>
    <t>SABAR</t>
  </si>
  <si>
    <t>DS  BATU RT18/7 KR T</t>
  </si>
  <si>
    <t>5255134000268</t>
  </si>
  <si>
    <t>5255105723031400251</t>
  </si>
  <si>
    <t>523060579002</t>
  </si>
  <si>
    <t>SUWARDI B SUWARN</t>
  </si>
  <si>
    <t>DS  JETAK RT 4/1 WED</t>
  </si>
  <si>
    <t>5255134000251</t>
  </si>
  <si>
    <t>P2TL/52554/20230328/00014</t>
  </si>
  <si>
    <t>523070895385</t>
  </si>
  <si>
    <t>WARIYONO</t>
  </si>
  <si>
    <t>DK  PITON DS KURDE</t>
  </si>
  <si>
    <t>5255442006133</t>
  </si>
  <si>
    <t>5255105723031400241</t>
  </si>
  <si>
    <t>523060143623</t>
  </si>
  <si>
    <t>DS  PENDILAN KALISA</t>
  </si>
  <si>
    <t>5255134000241</t>
  </si>
  <si>
    <t>P2TL/52554/20230324/00004</t>
  </si>
  <si>
    <t>523071836676</t>
  </si>
  <si>
    <t>DS SOKO BENDOHAR</t>
  </si>
  <si>
    <t>5255442006112</t>
  </si>
  <si>
    <t>5255105723031400215</t>
  </si>
  <si>
    <t>523060503707</t>
  </si>
  <si>
    <t>NUR KOLIS</t>
  </si>
  <si>
    <t>5255134000215</t>
  </si>
  <si>
    <t>P2TL/52552/20230303/00002</t>
  </si>
  <si>
    <t>523081151005</t>
  </si>
  <si>
    <t>SUWARTONO</t>
  </si>
  <si>
    <t>DS SIDOKUMPUL    RT</t>
  </si>
  <si>
    <t>5255243004973</t>
  </si>
  <si>
    <t>5255105723031400227</t>
  </si>
  <si>
    <t>523061131742</t>
  </si>
  <si>
    <t>SUNIPAH</t>
  </si>
  <si>
    <t>DK TEMBOK KR.MLATI</t>
  </si>
  <si>
    <t>5255134000227</t>
  </si>
  <si>
    <t>5255105723031400248</t>
  </si>
  <si>
    <t>523060103706</t>
  </si>
  <si>
    <t>SUMARMIN RASMANI</t>
  </si>
  <si>
    <t>GE DANGALAS RT1/I</t>
  </si>
  <si>
    <t>5255134000248</t>
  </si>
  <si>
    <t>P2TL/52551/20230306/00005</t>
  </si>
  <si>
    <t>HENI WIDYAWATI</t>
  </si>
  <si>
    <t>5255142005161</t>
  </si>
  <si>
    <t>5255105723041100290</t>
  </si>
  <si>
    <t>523060705247</t>
  </si>
  <si>
    <t>MOH SAFI I</t>
  </si>
  <si>
    <t>DS  KERANGKULON R</t>
  </si>
  <si>
    <t>17/04/2023</t>
  </si>
  <si>
    <t>5255134000290</t>
  </si>
  <si>
    <t>5255105723041100307</t>
  </si>
  <si>
    <t>523060017906</t>
  </si>
  <si>
    <t>K CHOLIL ABDUROZA</t>
  </si>
  <si>
    <t>KP  SETINGGIL AL-FAT</t>
  </si>
  <si>
    <t>5255134000307</t>
  </si>
  <si>
    <t>P2TL/52552/20230412/00002</t>
  </si>
  <si>
    <t>523081381016</t>
  </si>
  <si>
    <t>MUSAADAH</t>
  </si>
  <si>
    <t>JL SUMUR KEMBAR</t>
  </si>
  <si>
    <t>13/04/2023</t>
  </si>
  <si>
    <t>5255243005037</t>
  </si>
  <si>
    <t>P2TL/52554/20230428/00021</t>
  </si>
  <si>
    <t>523071135278</t>
  </si>
  <si>
    <t>DAMAN BIN SADIYO</t>
  </si>
  <si>
    <t>DS  SUGIYAN TUKO</t>
  </si>
  <si>
    <t>28/04/2023</t>
  </si>
  <si>
    <t>5255442006248</t>
  </si>
  <si>
    <t>5255105723041100298</t>
  </si>
  <si>
    <t>523060393171</t>
  </si>
  <si>
    <t>ZAENUDDIN B SASWO</t>
  </si>
  <si>
    <t>JE TAK RT 3/5 WEDUN</t>
  </si>
  <si>
    <t>5255134000298</t>
  </si>
  <si>
    <t>P2TL/52551/20230417/00004</t>
  </si>
  <si>
    <t>EKO HARYANTO</t>
  </si>
  <si>
    <t>DS. BANGO RT 6 RW 1</t>
  </si>
  <si>
    <t>I1/2200</t>
  </si>
  <si>
    <t>5255142005264</t>
  </si>
  <si>
    <t>P2TL/52553/20230405/00001</t>
  </si>
  <si>
    <t>523073030618</t>
  </si>
  <si>
    <t>ARIF MAHMUDI</t>
  </si>
  <si>
    <t>DK JETIS    RT.5 RW.5</t>
  </si>
  <si>
    <t>05/04/2023</t>
  </si>
  <si>
    <t>5255343004934</t>
  </si>
  <si>
    <t>P2TL/52553/20230410/00004</t>
  </si>
  <si>
    <t>523071090463</t>
  </si>
  <si>
    <t>DK  POJOK RT03/02 WI</t>
  </si>
  <si>
    <t>11/04/2023</t>
  </si>
  <si>
    <t>5255342004947</t>
  </si>
  <si>
    <t>P2TL/52552/20230411/00003</t>
  </si>
  <si>
    <t>523080827809</t>
  </si>
  <si>
    <t>BAMBANG P</t>
  </si>
  <si>
    <t>DS KARANGPACING</t>
  </si>
  <si>
    <t>5255243005035</t>
  </si>
  <si>
    <t>P2TL/52553/20230410/00001</t>
  </si>
  <si>
    <t>523072041484</t>
  </si>
  <si>
    <t>IKA MEI MULYANINGSI</t>
  </si>
  <si>
    <t>DS KEMASAN   RT.003</t>
  </si>
  <si>
    <t>10/04/2023</t>
  </si>
  <si>
    <t>5255342004944</t>
  </si>
  <si>
    <t>P2TL/52552/20230405/00001</t>
  </si>
  <si>
    <t>523080507992</t>
  </si>
  <si>
    <t>SAKIMAN</t>
  </si>
  <si>
    <t>DK  COKOHAN NGOM</t>
  </si>
  <si>
    <t>5255243005028</t>
  </si>
  <si>
    <t>P2TL/52551/20230404/00003</t>
  </si>
  <si>
    <t>523060448869</t>
  </si>
  <si>
    <t>DULHADI</t>
  </si>
  <si>
    <t>NY ANGKRINGAN RT1/</t>
  </si>
  <si>
    <t>04/04/2023</t>
  </si>
  <si>
    <t>5255143005239</t>
  </si>
  <si>
    <t>5255105723041100289</t>
  </si>
  <si>
    <t>523060701845</t>
  </si>
  <si>
    <t>MUSLIKHUN</t>
  </si>
  <si>
    <t>DS  CANGKRING REM</t>
  </si>
  <si>
    <t>5255134000289</t>
  </si>
  <si>
    <t>P2TL/52554/20230406/00001</t>
  </si>
  <si>
    <t>523071648625</t>
  </si>
  <si>
    <t>CIPTO</t>
  </si>
  <si>
    <t>DK COROT SIMO   RT.</t>
  </si>
  <si>
    <t>08/04/2023</t>
  </si>
  <si>
    <t>5255442006173</t>
  </si>
  <si>
    <t>P2TL/52552/20230411/00001</t>
  </si>
  <si>
    <t>523081192796</t>
  </si>
  <si>
    <t>SAJIYEM</t>
  </si>
  <si>
    <t>DN MENDUNG    RT.8</t>
  </si>
  <si>
    <t>5255243005033</t>
  </si>
  <si>
    <t>P2TL/52551/20230417/00001</t>
  </si>
  <si>
    <t>523060828671</t>
  </si>
  <si>
    <t>KARMUDI</t>
  </si>
  <si>
    <t>5255143005257</t>
  </si>
  <si>
    <t>P2TL/52553/20230417/00003</t>
  </si>
  <si>
    <t>523071485890</t>
  </si>
  <si>
    <t>DK  SINGOROJO RT2/6</t>
  </si>
  <si>
    <t>5255342004955</t>
  </si>
  <si>
    <t>P2TL/52554/20230405/00002</t>
  </si>
  <si>
    <t>YANTINI</t>
  </si>
  <si>
    <t>TEGALKUWU KRADEN</t>
  </si>
  <si>
    <t>5255442006172</t>
  </si>
  <si>
    <t>5255105723041100288</t>
  </si>
  <si>
    <t>523060680621</t>
  </si>
  <si>
    <t>DS  WONOKETINGAL</t>
  </si>
  <si>
    <t>5255134000288</t>
  </si>
  <si>
    <t>5255105723041100282</t>
  </si>
  <si>
    <t>523060892775</t>
  </si>
  <si>
    <t>AHMAD NUR WAHYU .</t>
  </si>
  <si>
    <t>KA PLING PJKA DEMA</t>
  </si>
  <si>
    <t>5255134000282</t>
  </si>
  <si>
    <t>5255105723041100303</t>
  </si>
  <si>
    <t>523060509900</t>
  </si>
  <si>
    <t>FADHOL</t>
  </si>
  <si>
    <t>DS  TLOGOREJO RT5/</t>
  </si>
  <si>
    <t>5255134000303</t>
  </si>
  <si>
    <t>P2TL/52554/20230413/00001</t>
  </si>
  <si>
    <t>523071435909</t>
  </si>
  <si>
    <t>SUTRIS</t>
  </si>
  <si>
    <t>DS  KARANGASEM RT</t>
  </si>
  <si>
    <t>14/04/2023</t>
  </si>
  <si>
    <t>5255443006213</t>
  </si>
  <si>
    <t>5255105723041100286</t>
  </si>
  <si>
    <t>523060575721</t>
  </si>
  <si>
    <t>MUSYAFAK</t>
  </si>
  <si>
    <t>DS  KENDUREN 01/06</t>
  </si>
  <si>
    <t>5255134000286</t>
  </si>
  <si>
    <t>5255105723041100297</t>
  </si>
  <si>
    <t>523060381016</t>
  </si>
  <si>
    <t>WIWIK PUJI</t>
  </si>
  <si>
    <t>DS  GALAN RT6/4 MAN</t>
  </si>
  <si>
    <t>5255134000297</t>
  </si>
  <si>
    <t>P2TL/52551/20230412/00003</t>
  </si>
  <si>
    <t>27/04/2023</t>
  </si>
  <si>
    <t>5255142005255</t>
  </si>
  <si>
    <t>P2TL/52553/20230406/00009</t>
  </si>
  <si>
    <t>PJ SUKARMI 6PJ SUK</t>
  </si>
  <si>
    <t>TEGALSARI PENGKOL</t>
  </si>
  <si>
    <t>06/04/2023</t>
  </si>
  <si>
    <t>5255342004943</t>
  </si>
  <si>
    <t>5255105723041100296</t>
  </si>
  <si>
    <t>523060246358</t>
  </si>
  <si>
    <t>SUYIKNO</t>
  </si>
  <si>
    <t>ML ATIHARJO GAJAH</t>
  </si>
  <si>
    <t>5255134000296</t>
  </si>
  <si>
    <t>P2TL/52554/20230428/00022</t>
  </si>
  <si>
    <t>523071198930</t>
  </si>
  <si>
    <t>SITI ROHMATUN</t>
  </si>
  <si>
    <t>DK  KRAJAN PANUNG</t>
  </si>
  <si>
    <t>5255442006249</t>
  </si>
  <si>
    <t>5255105723041100294</t>
  </si>
  <si>
    <t>523061184241</t>
  </si>
  <si>
    <t>MUHLISIN</t>
  </si>
  <si>
    <t>DS BABALAN   RT.02 R</t>
  </si>
  <si>
    <t>5255134000294</t>
  </si>
  <si>
    <t>P2TL/52554/20230404/00005</t>
  </si>
  <si>
    <t>S U P R A P T O  S R I</t>
  </si>
  <si>
    <t>DS TANJUNGHARJO</t>
  </si>
  <si>
    <t>5255442006168</t>
  </si>
  <si>
    <t>P2TL/52554/20230412/00004</t>
  </si>
  <si>
    <t>SINI</t>
  </si>
  <si>
    <t>12/04/2023</t>
  </si>
  <si>
    <t>5255442006206</t>
  </si>
  <si>
    <t>P2TL/52551/20230417/00002</t>
  </si>
  <si>
    <t>523061437091</t>
  </si>
  <si>
    <t>SITI HAJAR</t>
  </si>
  <si>
    <t>DS BOTOREJO 0  RT.2</t>
  </si>
  <si>
    <t>5255142005262</t>
  </si>
  <si>
    <t>P2TL/52554/20230403/00007</t>
  </si>
  <si>
    <t>TITIS BUDIONO</t>
  </si>
  <si>
    <t>DN TANJUNGHARJO R</t>
  </si>
  <si>
    <t>03/04/2023</t>
  </si>
  <si>
    <t>5255442006160</t>
  </si>
  <si>
    <t>P2TL/52551/20230427/00001</t>
  </si>
  <si>
    <t>523061811655</t>
  </si>
  <si>
    <t>ROHMIYATUN</t>
  </si>
  <si>
    <t>JL SEMBOJA BONG</t>
  </si>
  <si>
    <t>5255143005270</t>
  </si>
  <si>
    <t>5255105723041100270</t>
  </si>
  <si>
    <t>523060068547</t>
  </si>
  <si>
    <t>RAKIMIN</t>
  </si>
  <si>
    <t>KE LINCI RT17/4 CABE</t>
  </si>
  <si>
    <t>5255134000270</t>
  </si>
  <si>
    <t>P2TL/52551/20230417/00005</t>
  </si>
  <si>
    <t>523061762111</t>
  </si>
  <si>
    <t>DS SERANGAN DK.SE</t>
  </si>
  <si>
    <t>5255143005265</t>
  </si>
  <si>
    <t>P2TL/52551/20230411/00004</t>
  </si>
  <si>
    <t>5255143005251</t>
  </si>
  <si>
    <t>P2TL/52552/20230410/00002</t>
  </si>
  <si>
    <t>523081258281</t>
  </si>
  <si>
    <t>NIRA SUCIAWATI</t>
  </si>
  <si>
    <t>DK GAMBRENG    RT.1</t>
  </si>
  <si>
    <t>5255243005032</t>
  </si>
  <si>
    <t>P2TL/52553/20230418/00002</t>
  </si>
  <si>
    <t>523070741184</t>
  </si>
  <si>
    <t>M DJURI</t>
  </si>
  <si>
    <t>DS  WOLO RT4/4</t>
  </si>
  <si>
    <t>18/04/2023</t>
  </si>
  <si>
    <t>5255342004957</t>
  </si>
  <si>
    <t>P2TL/52554/20230428/00008</t>
  </si>
  <si>
    <t>523071519014</t>
  </si>
  <si>
    <t>JADI</t>
  </si>
  <si>
    <t>DK  LEBAK RT1/1 LEB</t>
  </si>
  <si>
    <t>5255442006235</t>
  </si>
  <si>
    <t>P2TL/52551/20230403/00001</t>
  </si>
  <si>
    <t>523061068364</t>
  </si>
  <si>
    <t>ERIYATI</t>
  </si>
  <si>
    <t>DK NYANGKRINGAN</t>
  </si>
  <si>
    <t>5255142005230</t>
  </si>
  <si>
    <t>5255105723041100274</t>
  </si>
  <si>
    <t>525510167542</t>
  </si>
  <si>
    <t>MIFTAHUDIN</t>
  </si>
  <si>
    <t>DK MENAWAN, MERA</t>
  </si>
  <si>
    <t>5255134000274</t>
  </si>
  <si>
    <t>P2TL/52552/20230404/00001</t>
  </si>
  <si>
    <t>523080351980</t>
  </si>
  <si>
    <t>HADI UTOMO</t>
  </si>
  <si>
    <t>DS NGOMBAK</t>
  </si>
  <si>
    <t>5255242005025</t>
  </si>
  <si>
    <t>5255105723041100279</t>
  </si>
  <si>
    <t>523060028404</t>
  </si>
  <si>
    <t>CHALIMI</t>
  </si>
  <si>
    <t>DS  GAJAH</t>
  </si>
  <si>
    <t>5255134000279</t>
  </si>
  <si>
    <t>P2TL/52551/20230406/00001</t>
  </si>
  <si>
    <t>523061899606</t>
  </si>
  <si>
    <t>NURUL ISLAH</t>
  </si>
  <si>
    <t>DS KEDUNGKARANG</t>
  </si>
  <si>
    <t>5255143005242</t>
  </si>
  <si>
    <t>P2TL/52554/20230403/00003</t>
  </si>
  <si>
    <t>JAYEM</t>
  </si>
  <si>
    <t>NGLEJOK PELEM GAB</t>
  </si>
  <si>
    <t>5255442006156</t>
  </si>
  <si>
    <t>P2TL/52553/20230417/00002</t>
  </si>
  <si>
    <t>523072164938</t>
  </si>
  <si>
    <t>SURATMIN</t>
  </si>
  <si>
    <t>DK NGREBO KEDUNG</t>
  </si>
  <si>
    <t>5255342004954</t>
  </si>
  <si>
    <t>P2TL/52554/20230406/00005</t>
  </si>
  <si>
    <t>DN KUNCEN 01/06 DS</t>
  </si>
  <si>
    <t>07/04/2023</t>
  </si>
  <si>
    <t>5255442006177</t>
  </si>
  <si>
    <t>P2TL/52553/20230406/00003</t>
  </si>
  <si>
    <t>PJ SUKARMI 3 TEGAL</t>
  </si>
  <si>
    <t>5255342004937</t>
  </si>
  <si>
    <t>P2TL/52554/20230428/00012</t>
  </si>
  <si>
    <t>523070811384</t>
  </si>
  <si>
    <t>SUPARMI B MARKO</t>
  </si>
  <si>
    <t>PU LONGRAMBE RT7/</t>
  </si>
  <si>
    <t>5255442006239</t>
  </si>
  <si>
    <t>P2TL/52551/20230404/00004</t>
  </si>
  <si>
    <t>523061791356</t>
  </si>
  <si>
    <t>BUNIAH</t>
  </si>
  <si>
    <t>DS KEDUNG KARANG</t>
  </si>
  <si>
    <t>5255143005240</t>
  </si>
  <si>
    <t>5255105723041100299</t>
  </si>
  <si>
    <t>523060404504</t>
  </si>
  <si>
    <t>SUMONO</t>
  </si>
  <si>
    <t>DK  TLOGOWARU RT1/</t>
  </si>
  <si>
    <t>5255134000299</t>
  </si>
  <si>
    <t>P2TL/52554/20230412/00005</t>
  </si>
  <si>
    <t>5255442006207</t>
  </si>
  <si>
    <t>P2TL/52552/20230404/00003</t>
  </si>
  <si>
    <t>523080511167</t>
  </si>
  <si>
    <t>GINAH</t>
  </si>
  <si>
    <t>KA RANG GENENG RT</t>
  </si>
  <si>
    <t>5255243005027</t>
  </si>
  <si>
    <t>5255105723041100284</t>
  </si>
  <si>
    <t>523061086541</t>
  </si>
  <si>
    <t>ZAENAB</t>
  </si>
  <si>
    <t>DK PATAR SIDOREJO</t>
  </si>
  <si>
    <t>5255134000284</t>
  </si>
  <si>
    <t>P2TL/52554/20230428/00009</t>
  </si>
  <si>
    <t>523070160722</t>
  </si>
  <si>
    <t>KARMINAH</t>
  </si>
  <si>
    <t>DS  POJOK</t>
  </si>
  <si>
    <t>5255442006236</t>
  </si>
  <si>
    <t>5255105723041100280</t>
  </si>
  <si>
    <t>523060078807</t>
  </si>
  <si>
    <t>KR AJAN RT1/4 DS MA</t>
  </si>
  <si>
    <t>5255134000280</t>
  </si>
  <si>
    <t>P2TL/52554/20230406/00010</t>
  </si>
  <si>
    <t>PUJIANTO SULASTRI</t>
  </si>
  <si>
    <t>DN POJOK 04/02 DS K</t>
  </si>
  <si>
    <t>5255442006188</t>
  </si>
  <si>
    <t>P2TL/52551/20230410/00001</t>
  </si>
  <si>
    <t>523061226958</t>
  </si>
  <si>
    <t>MAT SHOLIKIN</t>
  </si>
  <si>
    <t>DK KRAJAN SUKODON</t>
  </si>
  <si>
    <t>5255143005246</t>
  </si>
  <si>
    <t>P2TL/52554/20230410/00004</t>
  </si>
  <si>
    <t>ITA TITIK/TITA LISTIAN</t>
  </si>
  <si>
    <t>KALANGLUNDO</t>
  </si>
  <si>
    <t>5255442006196</t>
  </si>
  <si>
    <t>P2TL/52554/20230404/00004</t>
  </si>
  <si>
    <t>SUPRAPTO SRIATI A</t>
  </si>
  <si>
    <t>5255442006167</t>
  </si>
  <si>
    <t>P2TL/52551/20230404/00002</t>
  </si>
  <si>
    <t>523060524566</t>
  </si>
  <si>
    <t>SUPRIYATI B NGAGI</t>
  </si>
  <si>
    <t>DS  BABALAN WEDUN</t>
  </si>
  <si>
    <t>5255142005238</t>
  </si>
  <si>
    <t>P2TL/52554/20230412/00001</t>
  </si>
  <si>
    <t>523072630390</t>
  </si>
  <si>
    <t>DN KARANGJATI DS S</t>
  </si>
  <si>
    <t>5255443006203</t>
  </si>
  <si>
    <t>P2TL/52553/20230412/00002</t>
  </si>
  <si>
    <t>523071067497</t>
  </si>
  <si>
    <t>SARTONO</t>
  </si>
  <si>
    <t>DK  POJOK DS WINON</t>
  </si>
  <si>
    <t>5255343004949</t>
  </si>
  <si>
    <t>P2TL/52551/20230405/00001</t>
  </si>
  <si>
    <t>523060603548</t>
  </si>
  <si>
    <t>KARDONO</t>
  </si>
  <si>
    <t>DS  UJUNG PANDAN</t>
  </si>
  <si>
    <t>5255143005241</t>
  </si>
  <si>
    <t>P2TL/52554/20230417/00005</t>
  </si>
  <si>
    <t>523071185058</t>
  </si>
  <si>
    <t>NGADIYO</t>
  </si>
  <si>
    <t>DK  DROJO DS BANGS</t>
  </si>
  <si>
    <t>5255442006225</t>
  </si>
  <si>
    <t>P2TL/52554/20230417/00006</t>
  </si>
  <si>
    <t>KASTUTIANI</t>
  </si>
  <si>
    <t>SARIP RT 7/5 KARANG</t>
  </si>
  <si>
    <t>5255442006226</t>
  </si>
  <si>
    <t>P2TL/52552/20230404/00002</t>
  </si>
  <si>
    <t>523081370487</t>
  </si>
  <si>
    <t>TPQ</t>
  </si>
  <si>
    <t>DS TELUK    RT.4 RW.6</t>
  </si>
  <si>
    <t>5255243005026</t>
  </si>
  <si>
    <t>P2TL/52552/20230426/00001</t>
  </si>
  <si>
    <t>523081163194</t>
  </si>
  <si>
    <t>AHMAD HASIM</t>
  </si>
  <si>
    <t>DS TEGOWANUKULO</t>
  </si>
  <si>
    <t>26/04/2023</t>
  </si>
  <si>
    <t>5255243005040</t>
  </si>
  <si>
    <t>5255105723041100273</t>
  </si>
  <si>
    <t>523060708307</t>
  </si>
  <si>
    <t>KUMAR</t>
  </si>
  <si>
    <t>DS  KENDALASEM RT3</t>
  </si>
  <si>
    <t>5255134000273</t>
  </si>
  <si>
    <t>5255105723041100281</t>
  </si>
  <si>
    <t>523060370334</t>
  </si>
  <si>
    <t>RASIM</t>
  </si>
  <si>
    <t>DS  PASIR MIJEN RT</t>
  </si>
  <si>
    <t>5255134000281</t>
  </si>
  <si>
    <t>5255105723041100305</t>
  </si>
  <si>
    <t>523060522880</t>
  </si>
  <si>
    <t>SLAMET KARHADI</t>
  </si>
  <si>
    <t>5255134000305</t>
  </si>
  <si>
    <t>P2TL/52554/20230428/00027</t>
  </si>
  <si>
    <t>523071453608</t>
  </si>
  <si>
    <t>SUPRAPTO</t>
  </si>
  <si>
    <t>29/04/2023</t>
  </si>
  <si>
    <t>5255442006254</t>
  </si>
  <si>
    <t>5255105723041100275</t>
  </si>
  <si>
    <t>523060775386</t>
  </si>
  <si>
    <t>BAMBANG ISMAWAN</t>
  </si>
  <si>
    <t>DS  JATISONO RT3/5</t>
  </si>
  <si>
    <t>5255134000275</t>
  </si>
  <si>
    <t>P2TL/52554/20230403/00006</t>
  </si>
  <si>
    <t>523071411665</t>
  </si>
  <si>
    <t>SOMITO LOSO</t>
  </si>
  <si>
    <t>DS  NGANTRU RANDU</t>
  </si>
  <si>
    <t>5255442006159</t>
  </si>
  <si>
    <t>5255105723041100283</t>
  </si>
  <si>
    <t>523060918422</t>
  </si>
  <si>
    <t>SITI RUKMINI</t>
  </si>
  <si>
    <t>DK PETENGAN UTARA</t>
  </si>
  <si>
    <t>5255134000283</t>
  </si>
  <si>
    <t>P2TL/52554/20230428/00002</t>
  </si>
  <si>
    <t>523071523538</t>
  </si>
  <si>
    <t>SAROFI</t>
  </si>
  <si>
    <t>5255442006229</t>
  </si>
  <si>
    <t>P2TL/52554/20230404/00003</t>
  </si>
  <si>
    <t>SUPRAPTO SRIATI B</t>
  </si>
  <si>
    <t>5255442006166</t>
  </si>
  <si>
    <t>P2TL/52554/20230404/00001</t>
  </si>
  <si>
    <t>523071786458</t>
  </si>
  <si>
    <t>SARDI</t>
  </si>
  <si>
    <t>5255442006164</t>
  </si>
  <si>
    <t>P2TL/52554/20230428/00006</t>
  </si>
  <si>
    <t>523070996194</t>
  </si>
  <si>
    <t>SUGITO</t>
  </si>
  <si>
    <t>5255442006233</t>
  </si>
  <si>
    <t>5255105723041100295</t>
  </si>
  <si>
    <t>523061227339</t>
  </si>
  <si>
    <t>SUSANTI</t>
  </si>
  <si>
    <t>DS WONOKERTO   RT.</t>
  </si>
  <si>
    <t>5255134000295</t>
  </si>
  <si>
    <t>P2TL/52554/20230412/00008</t>
  </si>
  <si>
    <t>KANDANG AYAM ADI 3</t>
  </si>
  <si>
    <t>TANJUNGHARJO NGA</t>
  </si>
  <si>
    <t>5255442006210</t>
  </si>
  <si>
    <t>P2TL/52554/20230417/00007</t>
  </si>
  <si>
    <t>523073131079</t>
  </si>
  <si>
    <t>AGUS SUTRIYONO</t>
  </si>
  <si>
    <t>DN TANJUNGSARI DS.</t>
  </si>
  <si>
    <t>5255443006227</t>
  </si>
  <si>
    <t>P2TL/52554/20230406/00009</t>
  </si>
  <si>
    <t>523071123059</t>
  </si>
  <si>
    <t>PURWANTI</t>
  </si>
  <si>
    <t>DS  KALANGLUNDO R</t>
  </si>
  <si>
    <t>5255443006181</t>
  </si>
  <si>
    <t>P2TL/52554/20230428/00004</t>
  </si>
  <si>
    <t>523070347577</t>
  </si>
  <si>
    <t>PARJAN RUKINEM</t>
  </si>
  <si>
    <t>PA DANGAN PANUNG</t>
  </si>
  <si>
    <t>5255442006231</t>
  </si>
  <si>
    <t>P2TL/52551/20230406/00003</t>
  </si>
  <si>
    <t>523061017014</t>
  </si>
  <si>
    <t>RUHAIDIN</t>
  </si>
  <si>
    <t>DS BABALAN   RT.01 R</t>
  </si>
  <si>
    <t>5255142005244</t>
  </si>
  <si>
    <t>5255105723041100301</t>
  </si>
  <si>
    <t>523060471567</t>
  </si>
  <si>
    <t>ABDUL ROSID</t>
  </si>
  <si>
    <t>DS  KARANGSARI RT2</t>
  </si>
  <si>
    <t>5255134000301</t>
  </si>
  <si>
    <t>5255105723041100304</t>
  </si>
  <si>
    <t>523060517962</t>
  </si>
  <si>
    <t>SUGIYONO</t>
  </si>
  <si>
    <t>KP  BOGORAME RT1/1</t>
  </si>
  <si>
    <t>5255134000304</t>
  </si>
  <si>
    <t>P2TL/52554/20230428/00016</t>
  </si>
  <si>
    <t>523070247189</t>
  </si>
  <si>
    <t>AGUS PUJIANTO</t>
  </si>
  <si>
    <t>JA MBON RT7/RW1</t>
  </si>
  <si>
    <t>5255442006243</t>
  </si>
  <si>
    <t>P2TL/52553/20230406/00002</t>
  </si>
  <si>
    <t>PJ SUKARMI 2 TEGAL</t>
  </si>
  <si>
    <t>5255342004936</t>
  </si>
  <si>
    <t>P2TL/52551/20230410/00002</t>
  </si>
  <si>
    <t>523061850276</t>
  </si>
  <si>
    <t>EDI SANTOSO</t>
  </si>
  <si>
    <t>5255143005247</t>
  </si>
  <si>
    <t>P2TL/52551/20230418/00002</t>
  </si>
  <si>
    <t>523061072385</t>
  </si>
  <si>
    <t>TURMUDI</t>
  </si>
  <si>
    <t>DK AGUNGB OYO KR.</t>
  </si>
  <si>
    <t>5255142005268</t>
  </si>
  <si>
    <t>P2TL/52554/20230307/00004</t>
  </si>
  <si>
    <t>523073059690</t>
  </si>
  <si>
    <t>NURMA ADITIYA</t>
  </si>
  <si>
    <t>DN KAYEN    RT.3 RW.</t>
  </si>
  <si>
    <t>09/04/2023</t>
  </si>
  <si>
    <t>5255443006076</t>
  </si>
  <si>
    <t>P2TL/52554/20230414/00001</t>
  </si>
  <si>
    <t>DARYADI/TITIK WINAR</t>
  </si>
  <si>
    <t>DROJO BANGSRI</t>
  </si>
  <si>
    <t>5255442006217</t>
  </si>
  <si>
    <t>P2TL/52551/20230411/00005</t>
  </si>
  <si>
    <t>523061800350</t>
  </si>
  <si>
    <t>SUKANDAR</t>
  </si>
  <si>
    <t>DS SIDOMULYO WON</t>
  </si>
  <si>
    <t>5255143005252</t>
  </si>
  <si>
    <t>P2TL/52554/20230411/00005</t>
  </si>
  <si>
    <t>525540140161</t>
  </si>
  <si>
    <t>MASJID AL FIRDAUS</t>
  </si>
  <si>
    <t>JL GAJAHMADA KUND</t>
  </si>
  <si>
    <t>S2T/5500</t>
  </si>
  <si>
    <t>5255443006202</t>
  </si>
  <si>
    <t>P2TL/52554/20230410/00002</t>
  </si>
  <si>
    <t>523070881121</t>
  </si>
  <si>
    <t>DJAMIN</t>
  </si>
  <si>
    <t>5255442006194</t>
  </si>
  <si>
    <t>P2TL/52554/20230406/00002</t>
  </si>
  <si>
    <t>PURYANI</t>
  </si>
  <si>
    <t>5255442006174</t>
  </si>
  <si>
    <t>P2TL/52554/20230417/00003</t>
  </si>
  <si>
    <t>523070709016</t>
  </si>
  <si>
    <t>SHIDIQ</t>
  </si>
  <si>
    <t>DS  POJOK TAWANGH</t>
  </si>
  <si>
    <t>5255442006223</t>
  </si>
  <si>
    <t>P2TL/52554/20230428/00023</t>
  </si>
  <si>
    <t>523070709700</t>
  </si>
  <si>
    <t>DS  POJOK TWHARJO</t>
  </si>
  <si>
    <t>5255442006250</t>
  </si>
  <si>
    <t>5255105723041100277</t>
  </si>
  <si>
    <t>523060050962</t>
  </si>
  <si>
    <t>SUBECHAN</t>
  </si>
  <si>
    <t>JO GO 1 RT3/7 GEMUL</t>
  </si>
  <si>
    <t>5255134000277</t>
  </si>
  <si>
    <t>P2TL/52554/20230411/00002</t>
  </si>
  <si>
    <t>523071511775</t>
  </si>
  <si>
    <t>DK  SALAK BAGO</t>
  </si>
  <si>
    <t>5255442006199</t>
  </si>
  <si>
    <t>P2TL/52553/20230410/00002</t>
  </si>
  <si>
    <t>523070113127</t>
  </si>
  <si>
    <t>HARTOYO</t>
  </si>
  <si>
    <t>JL  PURWODADI I</t>
  </si>
  <si>
    <t>5255342004945</t>
  </si>
  <si>
    <t>P2TL/52554/20230428/00024</t>
  </si>
  <si>
    <t>523071210840</t>
  </si>
  <si>
    <t>RASMIN</t>
  </si>
  <si>
    <t>DS  NGLINDUK RT03/0</t>
  </si>
  <si>
    <t>5255442006251</t>
  </si>
  <si>
    <t>P2TL/52554/20230327/00003</t>
  </si>
  <si>
    <t>TARMIN</t>
  </si>
  <si>
    <t>DN NONGKO 06/09 DS</t>
  </si>
  <si>
    <t>16/04/2023</t>
  </si>
  <si>
    <t>5255442006117</t>
  </si>
  <si>
    <t>P2TL/52554/20230428/00025</t>
  </si>
  <si>
    <t>523070898963</t>
  </si>
  <si>
    <t>PAMURI KASINEM</t>
  </si>
  <si>
    <t>DS  SELO KRAJAN</t>
  </si>
  <si>
    <t>5255442006252</t>
  </si>
  <si>
    <t>P2TL/52553/20230404/00001</t>
  </si>
  <si>
    <t>523070765762</t>
  </si>
  <si>
    <t>SAIMIN</t>
  </si>
  <si>
    <t>DS  JATILOR</t>
  </si>
  <si>
    <t>5255342004932</t>
  </si>
  <si>
    <t>P2TL/52552/20230412/00001</t>
  </si>
  <si>
    <t>523081187694</t>
  </si>
  <si>
    <t>NASIKHATUL KHOIRIY</t>
  </si>
  <si>
    <t>DS JEKETRO    RT.3 R</t>
  </si>
  <si>
    <t>5255243005036</t>
  </si>
  <si>
    <t>5255105723041100292</t>
  </si>
  <si>
    <t>523060876792</t>
  </si>
  <si>
    <t>TUKIJAN</t>
  </si>
  <si>
    <t>5255134000292</t>
  </si>
  <si>
    <t>P2TL/52552/20230411/00002</t>
  </si>
  <si>
    <t>523080726808</t>
  </si>
  <si>
    <t>PONPES SHOLAHUL M</t>
  </si>
  <si>
    <t>DS SABAN   RT.07 RW.</t>
  </si>
  <si>
    <t>5255242005034</t>
  </si>
  <si>
    <t>5255105723041100276</t>
  </si>
  <si>
    <t>523060933939</t>
  </si>
  <si>
    <t>UNTUNG SUHARYADI</t>
  </si>
  <si>
    <t>PE RUM PESONA ASRI</t>
  </si>
  <si>
    <t>5255134000276</t>
  </si>
  <si>
    <t>P2TL/52554/20230428/00005</t>
  </si>
  <si>
    <t>523071438253</t>
  </si>
  <si>
    <t>YOKROMO SARKAM</t>
  </si>
  <si>
    <t>DK  BERAN KEYONGA</t>
  </si>
  <si>
    <t>5255442006232</t>
  </si>
  <si>
    <t>P2TL/52554/20230403/00008</t>
  </si>
  <si>
    <t>523073037968</t>
  </si>
  <si>
    <t>SARIMI</t>
  </si>
  <si>
    <t>DN KRAJAN TIMUR KE</t>
  </si>
  <si>
    <t>5255442006161</t>
  </si>
  <si>
    <t>P2TL/52551/20230411/00003</t>
  </si>
  <si>
    <t>523061302642</t>
  </si>
  <si>
    <t>NUR HALIMAH</t>
  </si>
  <si>
    <t>DS KALIANYAR   RT.01</t>
  </si>
  <si>
    <t>5255143005250</t>
  </si>
  <si>
    <t>5255105723041100291</t>
  </si>
  <si>
    <t>523060729427</t>
  </si>
  <si>
    <t>KARMISIH</t>
  </si>
  <si>
    <t>DS  BAKALREJO RT2/1</t>
  </si>
  <si>
    <t>5255134000291</t>
  </si>
  <si>
    <t>P2TL/52554/20230428/00015</t>
  </si>
  <si>
    <t>523071166874</t>
  </si>
  <si>
    <t>SUKINI</t>
  </si>
  <si>
    <t>DK  SARIP KARANGAS</t>
  </si>
  <si>
    <t>5255442006242</t>
  </si>
  <si>
    <t>P2TL/52553/20230403/00001</t>
  </si>
  <si>
    <t>523070358889</t>
  </si>
  <si>
    <t>MARYONO KARSO DK</t>
  </si>
  <si>
    <t>SU MBERJOSARI RT03</t>
  </si>
  <si>
    <t>5255342004931</t>
  </si>
  <si>
    <t>P2TL/52553/20230418/00001</t>
  </si>
  <si>
    <t>MASROKAN</t>
  </si>
  <si>
    <t>JANGKUNG RT 06/ RW</t>
  </si>
  <si>
    <t>5255342004956</t>
  </si>
  <si>
    <t>P2TL/52551/20230414/00001</t>
  </si>
  <si>
    <t>523061785890</t>
  </si>
  <si>
    <t>SULISTIYONO</t>
  </si>
  <si>
    <t>DS LEMPUYANG    RT.</t>
  </si>
  <si>
    <t>5255143005256</t>
  </si>
  <si>
    <t>P2TL/52551/20230426/00001</t>
  </si>
  <si>
    <t>523061863767</t>
  </si>
  <si>
    <t>ANIS SOLIKIN</t>
  </si>
  <si>
    <t>DS SUKODONO 0  RT.</t>
  </si>
  <si>
    <t>5255143005269</t>
  </si>
  <si>
    <t>P2TL/52554/20230406/00011</t>
  </si>
  <si>
    <t>523070376011</t>
  </si>
  <si>
    <t>TARIMIN</t>
  </si>
  <si>
    <t>RE JOSARI KRAJAN</t>
  </si>
  <si>
    <t>5255442006189</t>
  </si>
  <si>
    <t>P2TL/52554/20230417/00001</t>
  </si>
  <si>
    <t>523071183549</t>
  </si>
  <si>
    <t>SASTRORWHIM</t>
  </si>
  <si>
    <t>DK  GETAS GENENG B</t>
  </si>
  <si>
    <t>5255442006221</t>
  </si>
  <si>
    <t>P2TL/52554/20230428/00029</t>
  </si>
  <si>
    <t>523070992655</t>
  </si>
  <si>
    <t>MARSAM</t>
  </si>
  <si>
    <t>DK  GLONGGANG TAN</t>
  </si>
  <si>
    <t>5255442006256</t>
  </si>
  <si>
    <t>P2TL/52554/20230411/00003</t>
  </si>
  <si>
    <t>523071511767</t>
  </si>
  <si>
    <t>JAINUDI</t>
  </si>
  <si>
    <t>5255442006200</t>
  </si>
  <si>
    <t>5255105723041100300</t>
  </si>
  <si>
    <t>523060427590</t>
  </si>
  <si>
    <t>MUSHOLLA AL MUHS</t>
  </si>
  <si>
    <t>WO NOSARI BONANG</t>
  </si>
  <si>
    <t>5255134000300</t>
  </si>
  <si>
    <t>5255105723041100308</t>
  </si>
  <si>
    <t>523060127824</t>
  </si>
  <si>
    <t>RIVAN</t>
  </si>
  <si>
    <t>5255134000308</t>
  </si>
  <si>
    <t>P2TL/52554/20230414/00003</t>
  </si>
  <si>
    <t>523070188936</t>
  </si>
  <si>
    <t>SU LURSARI</t>
  </si>
  <si>
    <t>5255442006219</t>
  </si>
  <si>
    <t>P2TL/52554/20230412/00009</t>
  </si>
  <si>
    <t>523070880128</t>
  </si>
  <si>
    <t>G  I  Y  E  M</t>
  </si>
  <si>
    <t>GL UNTUNGAN BANJA</t>
  </si>
  <si>
    <t>5255442006211</t>
  </si>
  <si>
    <t>P2TL/52553/20230427/00001</t>
  </si>
  <si>
    <t>523073071521</t>
  </si>
  <si>
    <t>PT. SMARTFREN TELE</t>
  </si>
  <si>
    <t>DN PANDEAN 0  RT.10</t>
  </si>
  <si>
    <t>5255342004958</t>
  </si>
  <si>
    <t>P2TL/52554/20230404/00007</t>
  </si>
  <si>
    <t>523071534277</t>
  </si>
  <si>
    <t>DS  TANJUNGHARJO</t>
  </si>
  <si>
    <t>5255442006170</t>
  </si>
  <si>
    <t>P2TL/52551/20230418/00001</t>
  </si>
  <si>
    <t>523060014933</t>
  </si>
  <si>
    <t>KANTOR DEPT AGAM</t>
  </si>
  <si>
    <t>KA UMAN GG 2</t>
  </si>
  <si>
    <t>P1/5500</t>
  </si>
  <si>
    <t>5255142005267</t>
  </si>
  <si>
    <t>5255105723041100278</t>
  </si>
  <si>
    <t>5255134000278</t>
  </si>
  <si>
    <t>P2TL/52552/20230417/00001</t>
  </si>
  <si>
    <t>523080252769</t>
  </si>
  <si>
    <t>GE DANGAN SUGIHMA</t>
  </si>
  <si>
    <t>5255242005038</t>
  </si>
  <si>
    <t>5255105723041100287</t>
  </si>
  <si>
    <t>523060581530</t>
  </si>
  <si>
    <t>MATUIB</t>
  </si>
  <si>
    <t>DS  NGAWEN RT3/1</t>
  </si>
  <si>
    <t>5255134000287</t>
  </si>
  <si>
    <t>5255105723041100306</t>
  </si>
  <si>
    <t>523060566877</t>
  </si>
  <si>
    <t>A R O F A H</t>
  </si>
  <si>
    <t>DD S PENTALAN TAM</t>
  </si>
  <si>
    <t>5255134000306</t>
  </si>
  <si>
    <t>P2TL/52554/20230411/00001</t>
  </si>
  <si>
    <t>SENDANGHARJO TAN</t>
  </si>
  <si>
    <t>5255442006198</t>
  </si>
  <si>
    <t>P2TL/52552/20230403/00001</t>
  </si>
  <si>
    <t>523080351582</t>
  </si>
  <si>
    <t>5255243005024</t>
  </si>
  <si>
    <t>P2TL/52552/20230406/00001</t>
  </si>
  <si>
    <t>523081078027</t>
  </si>
  <si>
    <t>MUSHOLLA AL MUHAJ</t>
  </si>
  <si>
    <t>DN SENDANG MUDAL</t>
  </si>
  <si>
    <t>5255243005029</t>
  </si>
  <si>
    <t>P2TL/52553/20230406/00001</t>
  </si>
  <si>
    <t>PJ SUKARMIN TEGALS</t>
  </si>
  <si>
    <t>5255342004935</t>
  </si>
  <si>
    <t>P2TL/52554/20230406/00007</t>
  </si>
  <si>
    <t>SULASIH</t>
  </si>
  <si>
    <t>DN BENTULAN 03/03 D</t>
  </si>
  <si>
    <t>5255442006179</t>
  </si>
  <si>
    <t>P2TL/52552/20230418/00001</t>
  </si>
  <si>
    <t>523081281083</t>
  </si>
  <si>
    <t>RIKA RAKHMALIA</t>
  </si>
  <si>
    <t>JL KAUMAN KEL MRA</t>
  </si>
  <si>
    <t>5255243005039</t>
  </si>
  <si>
    <t>P2TL/52554/20230410/00001</t>
  </si>
  <si>
    <t>523070925890</t>
  </si>
  <si>
    <t>SADI</t>
  </si>
  <si>
    <t>DS  NGLEJOK/ 2/4 PEL</t>
  </si>
  <si>
    <t>5255442006193</t>
  </si>
  <si>
    <t>5255105723041100285</t>
  </si>
  <si>
    <t>523061343305</t>
  </si>
  <si>
    <t>ALI MAHFUD</t>
  </si>
  <si>
    <t>DS MANGUNJIWAN   R</t>
  </si>
  <si>
    <t>5255134000285</t>
  </si>
  <si>
    <t>P2TL/52554/20230412/00002</t>
  </si>
  <si>
    <t>SOLEMAN</t>
  </si>
  <si>
    <t>5255442006204</t>
  </si>
  <si>
    <t>P2TL/52551/20230412/00002</t>
  </si>
  <si>
    <t>5255143005254</t>
  </si>
  <si>
    <t>P2TL/52551/20230417/00006</t>
  </si>
  <si>
    <t>5255143005266</t>
  </si>
  <si>
    <t>P2TL/52554/20230428/00028</t>
  </si>
  <si>
    <t>523071972510</t>
  </si>
  <si>
    <t>SAMIKUN</t>
  </si>
  <si>
    <t>DK NGEMPLAK KRANY</t>
  </si>
  <si>
    <t>5255442006255</t>
  </si>
  <si>
    <t>P2TL/52554/20230428/00010</t>
  </si>
  <si>
    <t>523070939200</t>
  </si>
  <si>
    <t>DK MTLONDO DS KALI</t>
  </si>
  <si>
    <t>5255442006237</t>
  </si>
  <si>
    <t>P2TL/52554/20230412/00006</t>
  </si>
  <si>
    <t>KANDANG AYAM ADI 1</t>
  </si>
  <si>
    <t>5255442006208</t>
  </si>
  <si>
    <t>P2TL/52554/20230404/00002</t>
  </si>
  <si>
    <t>SUPRAPTO SRIATI</t>
  </si>
  <si>
    <t>5255442006165</t>
  </si>
  <si>
    <t>5255105723041100293</t>
  </si>
  <si>
    <t>523061048565</t>
  </si>
  <si>
    <t>MUHID SUKATI</t>
  </si>
  <si>
    <t>DS TEMPEL   RT.01 R</t>
  </si>
  <si>
    <t>5255134000293</t>
  </si>
  <si>
    <t>P2TL/52552/20230410/00001</t>
  </si>
  <si>
    <t>MARNO</t>
  </si>
  <si>
    <t>NGAWUREJO RT 1 RW</t>
  </si>
  <si>
    <t>5255242005031</t>
  </si>
  <si>
    <t>5255105723041100271</t>
  </si>
  <si>
    <t>523061355540</t>
  </si>
  <si>
    <t>SUTADI</t>
  </si>
  <si>
    <t>DS KRAPYAK BINTOR</t>
  </si>
  <si>
    <t>5255134000271</t>
  </si>
  <si>
    <t>P2TL/52551/20230428/00001</t>
  </si>
  <si>
    <t>523061833553</t>
  </si>
  <si>
    <t>MUSTAROM</t>
  </si>
  <si>
    <t>DK TLOGOJATI    RT.1</t>
  </si>
  <si>
    <t>5255143005273</t>
  </si>
  <si>
    <t>P2TL/52554/20230406/00014</t>
  </si>
  <si>
    <t>523070527781</t>
  </si>
  <si>
    <t>DARUN</t>
  </si>
  <si>
    <t>WO NOREJO TANJ HA</t>
  </si>
  <si>
    <t>5255442006192</t>
  </si>
  <si>
    <t>P2TL/52554/20230417/00002</t>
  </si>
  <si>
    <t>PRIYONO</t>
  </si>
  <si>
    <t>DUSUN LENGKONG S</t>
  </si>
  <si>
    <t>5255442006222</t>
  </si>
  <si>
    <t>P2TL/52551/20230411/00001</t>
  </si>
  <si>
    <t>523061880498</t>
  </si>
  <si>
    <t>ALI USBAH</t>
  </si>
  <si>
    <t>DS TAMBIREJO      GA</t>
  </si>
  <si>
    <t>5255143005248</t>
  </si>
  <si>
    <t>P2TL/52554/20230406/00006</t>
  </si>
  <si>
    <t>SUMARNO NGATIRAH</t>
  </si>
  <si>
    <t>5255442006178</t>
  </si>
  <si>
    <t>P2TL/52554/20230413/00002</t>
  </si>
  <si>
    <t>523071264709</t>
  </si>
  <si>
    <t>TUGIMIN</t>
  </si>
  <si>
    <t>DK . SENDANGHARJO</t>
  </si>
  <si>
    <t>5255442006216</t>
  </si>
  <si>
    <t>P2TL/52554/20230406/00004</t>
  </si>
  <si>
    <t>PURYANI A</t>
  </si>
  <si>
    <t>5255442006176</t>
  </si>
  <si>
    <t>P2TL/52554/20230428/00019</t>
  </si>
  <si>
    <t>523071442034</t>
  </si>
  <si>
    <t>MO JOLASAN SIDORE</t>
  </si>
  <si>
    <t>5255442006246</t>
  </si>
  <si>
    <t>P2TL/52553/20230414/00002</t>
  </si>
  <si>
    <t>PJ TAMSIR</t>
  </si>
  <si>
    <t>NG REBO RT01/01 KE</t>
  </si>
  <si>
    <t>5255342004952</t>
  </si>
  <si>
    <t>P2TL/52554/20230403/00001</t>
  </si>
  <si>
    <t>523071471581</t>
  </si>
  <si>
    <t>DK  KALITENGAH RT3/</t>
  </si>
  <si>
    <t>5255442006154</t>
  </si>
  <si>
    <t>P2TL/52554/20230411/00004</t>
  </si>
  <si>
    <t>TOMORADI</t>
  </si>
  <si>
    <t>SENDANGHARJO RT 1</t>
  </si>
  <si>
    <t>5255442006201</t>
  </si>
  <si>
    <t>5255105723041100302</t>
  </si>
  <si>
    <t>523060508392</t>
  </si>
  <si>
    <t>KASRUN</t>
  </si>
  <si>
    <t>DS  MERAK RT1/2</t>
  </si>
  <si>
    <t>5255134000302</t>
  </si>
  <si>
    <t>P2TL/52554/20230428/00026</t>
  </si>
  <si>
    <t>523070615225</t>
  </si>
  <si>
    <t>RAKIMIN B NGADIMIN</t>
  </si>
  <si>
    <t>DK  SETREN RT2/6 SA</t>
  </si>
  <si>
    <t>5255442006253</t>
  </si>
  <si>
    <t>P2TL/52554/20230406/00013</t>
  </si>
  <si>
    <t>523070527773</t>
  </si>
  <si>
    <t>MUHTATEN</t>
  </si>
  <si>
    <t>5255442006191</t>
  </si>
  <si>
    <t>TARIMIN LPJU</t>
  </si>
  <si>
    <t>KRAJAN RT 8 RW 5 RE</t>
  </si>
  <si>
    <t>P2TL/52554/20230428/00003</t>
  </si>
  <si>
    <t>523071451766</t>
  </si>
  <si>
    <t>JOKO SUSILO</t>
  </si>
  <si>
    <t>DS  TAHUNAN PUTAT</t>
  </si>
  <si>
    <t>5255442006230</t>
  </si>
  <si>
    <t>P2TL/52554/20230405/00001</t>
  </si>
  <si>
    <t>WANDI</t>
  </si>
  <si>
    <t>5255442006171</t>
  </si>
  <si>
    <t>P2TL/52554/20230414/00004</t>
  </si>
  <si>
    <t>523073008142</t>
  </si>
  <si>
    <t>MAMIK SUDARNINGSI</t>
  </si>
  <si>
    <t>DS PALANG POJOK</t>
  </si>
  <si>
    <t>5255443006220</t>
  </si>
  <si>
    <t>P2TL/52554/20230410/00005</t>
  </si>
  <si>
    <t>523073095232</t>
  </si>
  <si>
    <t>AMINUDDIN AZIS</t>
  </si>
  <si>
    <t>DN DORO DS TANJUN</t>
  </si>
  <si>
    <t>5255443006197</t>
  </si>
  <si>
    <t>5255105723041100272</t>
  </si>
  <si>
    <t>523060682833</t>
  </si>
  <si>
    <t>DS  KEUNGMUTIH RT5</t>
  </si>
  <si>
    <t>5255134000272</t>
  </si>
  <si>
    <t>P2TL/52554/20230412/00003</t>
  </si>
  <si>
    <t>RASIMAN</t>
  </si>
  <si>
    <t>5255442006205</t>
  </si>
  <si>
    <t>P2TL/52554/20230412/00007</t>
  </si>
  <si>
    <t>KANDANG AYAM ADI 2</t>
  </si>
  <si>
    <t>5255442006209</t>
  </si>
  <si>
    <t>P2TL/52551/20230417/00003</t>
  </si>
  <si>
    <t>523061551752</t>
  </si>
  <si>
    <t>NUR KHASAN</t>
  </si>
  <si>
    <t>DS UJUNG PANDAN</t>
  </si>
  <si>
    <t>5255143005263</t>
  </si>
  <si>
    <t>P2TL/52553/20230414/00001</t>
  </si>
  <si>
    <t>523070359198</t>
  </si>
  <si>
    <t>NURSAM</t>
  </si>
  <si>
    <t>PL OSOREJO RT05/02</t>
  </si>
  <si>
    <t>5255342004951</t>
  </si>
  <si>
    <t>P2TL/52554/20230406/00003</t>
  </si>
  <si>
    <t>YAHMAN</t>
  </si>
  <si>
    <t>5255442006175</t>
  </si>
  <si>
    <t>SUPRAPTO SRIATI LP</t>
  </si>
  <si>
    <t>P2TL/52554/20230428/00020</t>
  </si>
  <si>
    <t>523070758737</t>
  </si>
  <si>
    <t>SITI SOLEKAH</t>
  </si>
  <si>
    <t>PA NUNGGALAN KRAJ</t>
  </si>
  <si>
    <t>5255442006247</t>
  </si>
  <si>
    <t>P2TL/52551/20230406/00002</t>
  </si>
  <si>
    <t>523060003773</t>
  </si>
  <si>
    <t>KARTADJA</t>
  </si>
  <si>
    <t>JL  SEMBOJA</t>
  </si>
  <si>
    <t>5255143005243</t>
  </si>
  <si>
    <t>P2TL/52554/20230403/00002</t>
  </si>
  <si>
    <t>JASRIWANTO</t>
  </si>
  <si>
    <t>KALITENGAH REJOSA</t>
  </si>
  <si>
    <t>5255442006155</t>
  </si>
  <si>
    <t>P2TL/52553/20230406/00008</t>
  </si>
  <si>
    <t>PJ SUKARMI 5 TEGAL</t>
  </si>
  <si>
    <t>5255342004942</t>
  </si>
  <si>
    <t>P2TL/52554/20230428/00014</t>
  </si>
  <si>
    <t>523071641446</t>
  </si>
  <si>
    <t>5255442006241</t>
  </si>
  <si>
    <t>P2TL/52554/20230417/00004</t>
  </si>
  <si>
    <t>523071183867</t>
  </si>
  <si>
    <t>DK  MADOH BANGSRI</t>
  </si>
  <si>
    <t>5255442006224</t>
  </si>
  <si>
    <t>P2TL/52553/20230404/00002</t>
  </si>
  <si>
    <t>523073142835</t>
  </si>
  <si>
    <t>KISWANTI</t>
  </si>
  <si>
    <t>DN MANGGAR -  RT.7</t>
  </si>
  <si>
    <t>5255343004933</t>
  </si>
  <si>
    <t>P2TL/52551/20230404/00001</t>
  </si>
  <si>
    <t>525510239028</t>
  </si>
  <si>
    <t>KPSPAMS TIRTO SEJA</t>
  </si>
  <si>
    <t>DK NGABLAKSARI    R</t>
  </si>
  <si>
    <t>5255143005231</t>
  </si>
  <si>
    <t>P2TL/52554/20230428/00011</t>
  </si>
  <si>
    <t>523071484969</t>
  </si>
  <si>
    <t>DK .NGRANDU SIDOR</t>
  </si>
  <si>
    <t>5255442006238</t>
  </si>
  <si>
    <t>P2TL/52553/20230410/00003</t>
  </si>
  <si>
    <t>523070851514</t>
  </si>
  <si>
    <t>KUSRIN</t>
  </si>
  <si>
    <t>TR UWIS KETANGIREJ</t>
  </si>
  <si>
    <t>5255342004946</t>
  </si>
  <si>
    <t>P2TL/52554/20230403/00004</t>
  </si>
  <si>
    <t>523070185572</t>
  </si>
  <si>
    <t>WARTOYO WASITO R</t>
  </si>
  <si>
    <t>5255443006157</t>
  </si>
  <si>
    <t>P2TL/52553/20230406/00007</t>
  </si>
  <si>
    <t>PJ SUKARMI 4 TEGAL</t>
  </si>
  <si>
    <t>5255342004941</t>
  </si>
  <si>
    <t>P2TL/52554/20230314/00002</t>
  </si>
  <si>
    <t>523073060290</t>
  </si>
  <si>
    <t>SITI KAMIDAH</t>
  </si>
  <si>
    <t>DN TASUTAN    RT.3 R</t>
  </si>
  <si>
    <t>5255443006096</t>
  </si>
  <si>
    <t>P2TL/52554/20230428/00001</t>
  </si>
  <si>
    <t>5255442006228</t>
  </si>
  <si>
    <t>P2TL/52554/20230428/00018</t>
  </si>
  <si>
    <t>523070940854</t>
  </si>
  <si>
    <t>DS  TANJUNG RT2/3</t>
  </si>
  <si>
    <t>5255442006245</t>
  </si>
  <si>
    <t>P2TL/52551/20230411/00002</t>
  </si>
  <si>
    <t>5255143005249</t>
  </si>
  <si>
    <t>P2TL/52553/20230413/00001</t>
  </si>
  <si>
    <t>523070333312</t>
  </si>
  <si>
    <t>KE MLOKO RT08/03</t>
  </si>
  <si>
    <t>5255342004950</t>
  </si>
  <si>
    <t>P2TL/52551/20230412/00001</t>
  </si>
  <si>
    <t>523060338967</t>
  </si>
  <si>
    <t>JUMBADI</t>
  </si>
  <si>
    <t>5255142005253</t>
  </si>
  <si>
    <t>P2TL/52553/20230412/00001</t>
  </si>
  <si>
    <t>523070654507</t>
  </si>
  <si>
    <t>SUTIKNO</t>
  </si>
  <si>
    <t>DS  ANGGASWANGI</t>
  </si>
  <si>
    <t>5255342004948</t>
  </si>
  <si>
    <t>P2TL/52554/20230428/00013</t>
  </si>
  <si>
    <t>523070925882</t>
  </si>
  <si>
    <t>SUPARNO</t>
  </si>
  <si>
    <t>DS  NGLEJOK 2/4 PEL</t>
  </si>
  <si>
    <t>5255442006240</t>
  </si>
  <si>
    <t>P2TL/52554/20230410/00003</t>
  </si>
  <si>
    <t>523070881338</t>
  </si>
  <si>
    <t>SUGENG</t>
  </si>
  <si>
    <t>5255442006195</t>
  </si>
  <si>
    <t>P2TL/52551/20230509/00002</t>
  </si>
  <si>
    <t>523061765253</t>
  </si>
  <si>
    <t>M NASIR SYAFIUDDIN</t>
  </si>
  <si>
    <t>DK KRAPYAK TIMUR K</t>
  </si>
  <si>
    <t>09/05/2023</t>
  </si>
  <si>
    <t>5255143005291</t>
  </si>
  <si>
    <t>P2TL/52554/20230516/00001</t>
  </si>
  <si>
    <t>523073071400</t>
  </si>
  <si>
    <t>RINI SHOLIKAH</t>
  </si>
  <si>
    <t>DN NGRAMPAAN SEL</t>
  </si>
  <si>
    <t>16/05/2023</t>
  </si>
  <si>
    <t>5255443006279</t>
  </si>
  <si>
    <t>P2TL/52551/20230517/00001</t>
  </si>
  <si>
    <t>523060498831</t>
  </si>
  <si>
    <t>TARMIJAN</t>
  </si>
  <si>
    <t>DS  PONGHARJO RT9/</t>
  </si>
  <si>
    <t>17/05/2023</t>
  </si>
  <si>
    <t>5255142005311</t>
  </si>
  <si>
    <t>P2TL/52554/20230512/00002</t>
  </si>
  <si>
    <t>523071068943</t>
  </si>
  <si>
    <t>YARTO PASA</t>
  </si>
  <si>
    <t>NG EGONG RT2/8 REJ</t>
  </si>
  <si>
    <t>12/05/2023</t>
  </si>
  <si>
    <t>5255442006273</t>
  </si>
  <si>
    <t>P2TL/52554/20230508/00001</t>
  </si>
  <si>
    <t>523070872228</t>
  </si>
  <si>
    <t>DS  KARANGHARJO</t>
  </si>
  <si>
    <t>08/05/2023</t>
  </si>
  <si>
    <t>5255442006263</t>
  </si>
  <si>
    <t>P2TL/52551/20230508/00005</t>
  </si>
  <si>
    <t>523061104990</t>
  </si>
  <si>
    <t>ALI MAS AD</t>
  </si>
  <si>
    <t>DS TLOGOBOYO   RT.</t>
  </si>
  <si>
    <t>5255143005289</t>
  </si>
  <si>
    <t>P2TL/52553/20230508/00001</t>
  </si>
  <si>
    <t>523070846573</t>
  </si>
  <si>
    <t>SULARNO HABARUS</t>
  </si>
  <si>
    <t>GE NENG RAMBAT</t>
  </si>
  <si>
    <t>5255342004980</t>
  </si>
  <si>
    <t>P2TL/52551/20230508/00001</t>
  </si>
  <si>
    <t>523061439087</t>
  </si>
  <si>
    <t>ANASRULLAH</t>
  </si>
  <si>
    <t>DS TLOGOBOYO 0  RT</t>
  </si>
  <si>
    <t>5255142005278</t>
  </si>
  <si>
    <t>P2TL/52553/20230504/00005</t>
  </si>
  <si>
    <t>523070147938</t>
  </si>
  <si>
    <t>SA NGGEH TAMBIREJ</t>
  </si>
  <si>
    <t>04/05/2023</t>
  </si>
  <si>
    <t>5255342004977</t>
  </si>
  <si>
    <t>P2TL/52551/20230510/00003</t>
  </si>
  <si>
    <t>KHUMAEROH</t>
  </si>
  <si>
    <t>DK.PATAR SIDOREJO</t>
  </si>
  <si>
    <t>10/05/2023</t>
  </si>
  <si>
    <t>5255142005296</t>
  </si>
  <si>
    <t>P2TL/52551/20230502/00002</t>
  </si>
  <si>
    <t>523061767209</t>
  </si>
  <si>
    <t>MASTIANAH</t>
  </si>
  <si>
    <t>DS TURIREJO    RT.4 R</t>
  </si>
  <si>
    <t>02/05/2023</t>
  </si>
  <si>
    <t>5255143005275</t>
  </si>
  <si>
    <t>P2TL/52553/20230504/00003</t>
  </si>
  <si>
    <t>PJ SUDARLIN 2</t>
  </si>
  <si>
    <t>GUNDI RT 02 RW 01 G</t>
  </si>
  <si>
    <t>5255342004975</t>
  </si>
  <si>
    <t>P2TL/52551/20230510/00001</t>
  </si>
  <si>
    <t>523061782247</t>
  </si>
  <si>
    <t>SUDADI</t>
  </si>
  <si>
    <t>DS SIDOREJO    RT.3</t>
  </si>
  <si>
    <t>5255143005294</t>
  </si>
  <si>
    <t>P2TL/52553/20230515/00001</t>
  </si>
  <si>
    <t>523070329167</t>
  </si>
  <si>
    <t>MARMINAH</t>
  </si>
  <si>
    <t>CA NDISARI RT 02/05</t>
  </si>
  <si>
    <t>15/05/2023</t>
  </si>
  <si>
    <t>5255342004988</t>
  </si>
  <si>
    <t>P2TL/52551/20230516/00006</t>
  </si>
  <si>
    <t>FATEKUL HUDA</t>
  </si>
  <si>
    <t>DK.KRAJAN PONCOHA</t>
  </si>
  <si>
    <t>5255142005310</t>
  </si>
  <si>
    <t>P2TL/52551/20230516/00001</t>
  </si>
  <si>
    <t>523061063027</t>
  </si>
  <si>
    <t>SUJIAH</t>
  </si>
  <si>
    <t>DS SIDOGEMAH   RT.0</t>
  </si>
  <si>
    <t>5255142005305</t>
  </si>
  <si>
    <t>P2TL/52553/20230509/00003</t>
  </si>
  <si>
    <t>523073026256</t>
  </si>
  <si>
    <t>SUWILAH</t>
  </si>
  <si>
    <t>DN TEGAL DS CINGKR</t>
  </si>
  <si>
    <t>5255343004985</t>
  </si>
  <si>
    <t>P2TL/52551/20230510/00004</t>
  </si>
  <si>
    <t>523060155970</t>
  </si>
  <si>
    <t>SUWARNO</t>
  </si>
  <si>
    <t>GE NENG RT18/2</t>
  </si>
  <si>
    <t>5255143005297</t>
  </si>
  <si>
    <t>P2TL/52553/20230509/00001</t>
  </si>
  <si>
    <t>523070077077</t>
  </si>
  <si>
    <t>DARSONO</t>
  </si>
  <si>
    <t>JL  PANGKALAN GG2</t>
  </si>
  <si>
    <t>5255342004983</t>
  </si>
  <si>
    <t>P2TL/52552/20230510/00002</t>
  </si>
  <si>
    <t>523080321593</t>
  </si>
  <si>
    <t>MUNUK FEBRUSUHAR</t>
  </si>
  <si>
    <t>GU NUNG WULAN RT7</t>
  </si>
  <si>
    <t>5255242005045</t>
  </si>
  <si>
    <t>P2TL/52554/20230509/00002</t>
  </si>
  <si>
    <t>523072161168</t>
  </si>
  <si>
    <t>DS CANGKRING TGLR</t>
  </si>
  <si>
    <t>5255442006266</t>
  </si>
  <si>
    <t>P2TL/52551/20230508/00002</t>
  </si>
  <si>
    <t>523061543367</t>
  </si>
  <si>
    <t>DS TRENGGULI 0  RT.</t>
  </si>
  <si>
    <t>5255143005279</t>
  </si>
  <si>
    <t>P2TL/52553/20230504/00004</t>
  </si>
  <si>
    <t>523073043805</t>
  </si>
  <si>
    <t>MOH NUR ARIFIN</t>
  </si>
  <si>
    <t>DN TERPONO    RT.3 R</t>
  </si>
  <si>
    <t>5255343004976</t>
  </si>
  <si>
    <t>P2TL/52554/20230510/00003</t>
  </si>
  <si>
    <t>523072166790</t>
  </si>
  <si>
    <t>SUKARSIH</t>
  </si>
  <si>
    <t>5255443006269</t>
  </si>
  <si>
    <t>P2TL/52554/20230511/00001</t>
  </si>
  <si>
    <t>523071140482</t>
  </si>
  <si>
    <t>DK  LENGKONG RT3/R</t>
  </si>
  <si>
    <t>11/05/2023</t>
  </si>
  <si>
    <t>5255442006270</t>
  </si>
  <si>
    <t>P2TL/52553/20230508/00002</t>
  </si>
  <si>
    <t>SITI ASIYAH</t>
  </si>
  <si>
    <t>DESA SANGGIH RT 03</t>
  </si>
  <si>
    <t>5255342004981</t>
  </si>
  <si>
    <t>P2TL/52551/20230516/00002</t>
  </si>
  <si>
    <t>PJ KHOIRUL ANNAM</t>
  </si>
  <si>
    <t>DS.BETAHWALANG B</t>
  </si>
  <si>
    <t>5255142005306</t>
  </si>
  <si>
    <t>P2TL/52552/20230509/00001</t>
  </si>
  <si>
    <t>523080321847</t>
  </si>
  <si>
    <t>NYAMAN SUMO SUWI</t>
  </si>
  <si>
    <t>GU NUNG WULAN RT3</t>
  </si>
  <si>
    <t>5255242005043</t>
  </si>
  <si>
    <t>P2TL/52551/20230502/00001</t>
  </si>
  <si>
    <t>523060468158</t>
  </si>
  <si>
    <t>MANJAJERI</t>
  </si>
  <si>
    <t>DK  AGUNGBOYO RT2</t>
  </si>
  <si>
    <t>5255142005274</t>
  </si>
  <si>
    <t>P2TL/52554/20230504/00001</t>
  </si>
  <si>
    <t>YATIN</t>
  </si>
  <si>
    <t>JL SENDANGHARJO R</t>
  </si>
  <si>
    <t>05/05/2023</t>
  </si>
  <si>
    <t>5255442006258</t>
  </si>
  <si>
    <t>P2TL/52551/20230515/00004</t>
  </si>
  <si>
    <t>523061651311</t>
  </si>
  <si>
    <t>ANDRI SUPRIYANTO</t>
  </si>
  <si>
    <t>DS SEDO    RT.3 RW.2</t>
  </si>
  <si>
    <t>5255143005303</t>
  </si>
  <si>
    <t>P2TL/52553/20230508/00003</t>
  </si>
  <si>
    <t>PARTO YAHMIN</t>
  </si>
  <si>
    <t>DS KANGKUNGAN KE</t>
  </si>
  <si>
    <t>5255342004982</t>
  </si>
  <si>
    <t>P2TL/52551/20230519/00001</t>
  </si>
  <si>
    <t>523060539851</t>
  </si>
  <si>
    <t>KUSLAN</t>
  </si>
  <si>
    <t>DS  PONCOHARJO RT</t>
  </si>
  <si>
    <t>19/05/2023</t>
  </si>
  <si>
    <t>5255142005316</t>
  </si>
  <si>
    <t>525540252283</t>
  </si>
  <si>
    <t>P2TL/52551/20230515/00001</t>
  </si>
  <si>
    <t>523061787838</t>
  </si>
  <si>
    <t>FADKUL MUNIR</t>
  </si>
  <si>
    <t>DK NGLEKOK TRIMUL</t>
  </si>
  <si>
    <t>5255143005300</t>
  </si>
  <si>
    <t>P2TL/52554/20230510/00002</t>
  </si>
  <si>
    <t>523071765902</t>
  </si>
  <si>
    <t>BALAI DESA GEDANG</t>
  </si>
  <si>
    <t>DS GEDANGAN WRS</t>
  </si>
  <si>
    <t>5255442006268</t>
  </si>
  <si>
    <t>P2TL/52553/20230502/00002</t>
  </si>
  <si>
    <t>523073014183</t>
  </si>
  <si>
    <t>EKO BUDI CAHYONO</t>
  </si>
  <si>
    <t>DN PULOGENDOL    R</t>
  </si>
  <si>
    <t>5255343004971</t>
  </si>
  <si>
    <t>P2TL/52553/20230515/00002</t>
  </si>
  <si>
    <t>523070465560</t>
  </si>
  <si>
    <t>NYOMO BIN MONO</t>
  </si>
  <si>
    <t>DK  PUCANG TAMBIRJ</t>
  </si>
  <si>
    <t>5255342004989</t>
  </si>
  <si>
    <t>P2TL/52554/20230517/00003</t>
  </si>
  <si>
    <t>JOKO SRI RAHYONO</t>
  </si>
  <si>
    <t>DSN MAMBUNG JATIH</t>
  </si>
  <si>
    <t>5255442006282</t>
  </si>
  <si>
    <t>P2TL/52551/20230512/00002</t>
  </si>
  <si>
    <t>523060587766</t>
  </si>
  <si>
    <t>SOLEKAH HARSO</t>
  </si>
  <si>
    <t>SR EKAN 08/02 MEGO</t>
  </si>
  <si>
    <t>5255142005299</t>
  </si>
  <si>
    <t>P2TL/52551/20230517/00004</t>
  </si>
  <si>
    <t>523060819873</t>
  </si>
  <si>
    <t>RUSTINAH</t>
  </si>
  <si>
    <t>DS  BOTOSENGON RT</t>
  </si>
  <si>
    <t>5255143005314</t>
  </si>
  <si>
    <t>P2TL/52552/20230515/00001</t>
  </si>
  <si>
    <t>523080589383</t>
  </si>
  <si>
    <t>ALI JUPRI</t>
  </si>
  <si>
    <t>JL  BUNTU RT 5/1 KEM</t>
  </si>
  <si>
    <t>5255242005047</t>
  </si>
  <si>
    <t>P2TL/52554/20230511/00002</t>
  </si>
  <si>
    <t>523072255229</t>
  </si>
  <si>
    <t>RASIDI</t>
  </si>
  <si>
    <t>DS PULO PULOKULON</t>
  </si>
  <si>
    <t>5255442006271</t>
  </si>
  <si>
    <t>P2TL/52554/20230509/00001</t>
  </si>
  <si>
    <t>523070798860</t>
  </si>
  <si>
    <t>AGUS SALIM PARJAN</t>
  </si>
  <si>
    <t>TU NGGULREJO RT1/3</t>
  </si>
  <si>
    <t>5255442006265</t>
  </si>
  <si>
    <t>P2TL/52553/20230417/00001</t>
  </si>
  <si>
    <t>523070439219</t>
  </si>
  <si>
    <t>TARNI</t>
  </si>
  <si>
    <t>AN GGASWANGI GOD</t>
  </si>
  <si>
    <t>5255343004953</t>
  </si>
  <si>
    <t>P2TL/52553/20230502/00001</t>
  </si>
  <si>
    <t>525530089096</t>
  </si>
  <si>
    <t>AGUS SUPRIYADI</t>
  </si>
  <si>
    <t>DS WERU WERDOYO</t>
  </si>
  <si>
    <t>5255343004959</t>
  </si>
  <si>
    <t>P2TL/52552/20230512/00001</t>
  </si>
  <si>
    <t>523081354941</t>
  </si>
  <si>
    <t>MUJIONO</t>
  </si>
  <si>
    <t>DS KURIPAN 0  RT.3 R</t>
  </si>
  <si>
    <t>13/05/2023</t>
  </si>
  <si>
    <t>5255243005046</t>
  </si>
  <si>
    <t>P2TL/52553/20230505/00002</t>
  </si>
  <si>
    <t>523072350578</t>
  </si>
  <si>
    <t>ANDI RUSHADI</t>
  </si>
  <si>
    <t>5255342004979</t>
  </si>
  <si>
    <t>P2TL/52551/20230508/00003</t>
  </si>
  <si>
    <t>5255143005287</t>
  </si>
  <si>
    <t>P2TL/52554/20230517/00002</t>
  </si>
  <si>
    <t>LETUT/ISTINAH</t>
  </si>
  <si>
    <t>DUSUN JETAK RT 2/4</t>
  </si>
  <si>
    <t>5255442006281</t>
  </si>
  <si>
    <t>P2TL/52553/20230510/00001</t>
  </si>
  <si>
    <t>523072379888</t>
  </si>
  <si>
    <t>SABAR NARIMO</t>
  </si>
  <si>
    <t>DS JATILOR GODONG</t>
  </si>
  <si>
    <t>5255342004987</t>
  </si>
  <si>
    <t>P2TL/52554/20230515/00003</t>
  </si>
  <si>
    <t>WAHONO</t>
  </si>
  <si>
    <t>DSN KUNIRAN RT 2/3</t>
  </si>
  <si>
    <t>5255442006276</t>
  </si>
  <si>
    <t>P2TL/52551/20230517/00003</t>
  </si>
  <si>
    <t>MUHAMMAD JAMALUD</t>
  </si>
  <si>
    <t>DK.SODONG SIDOGE</t>
  </si>
  <si>
    <t>5255142005313</t>
  </si>
  <si>
    <t>P2TL/52551/20230517/00002</t>
  </si>
  <si>
    <t>5255142005312</t>
  </si>
  <si>
    <t>P2TL/52551/20230503/00001</t>
  </si>
  <si>
    <t>523061842448</t>
  </si>
  <si>
    <t>TEMPAT PEMAKAMAN</t>
  </si>
  <si>
    <t>DK KLEGO SIDOHARJ</t>
  </si>
  <si>
    <t>03/05/2023</t>
  </si>
  <si>
    <t>5255143005276</t>
  </si>
  <si>
    <t>P2TL/52551/20230517/00005</t>
  </si>
  <si>
    <t>523060531160</t>
  </si>
  <si>
    <t>SUROWIRYO B SARDI</t>
  </si>
  <si>
    <t>DS  WONOSARI RT4/3</t>
  </si>
  <si>
    <t>5255142005315</t>
  </si>
  <si>
    <t>P2TL/52553/20230505/00001</t>
  </si>
  <si>
    <t>523070955897</t>
  </si>
  <si>
    <t>KAMTO DASLAN</t>
  </si>
  <si>
    <t>DS  RAMBAT</t>
  </si>
  <si>
    <t>5255342004978</t>
  </si>
  <si>
    <t>P2TL/52554/20230508/00002</t>
  </si>
  <si>
    <t>523070895302</t>
  </si>
  <si>
    <t>DK  BEKU GEDANGAN</t>
  </si>
  <si>
    <t>5255442006264</t>
  </si>
  <si>
    <t>P2TL/52554/20230503/00001</t>
  </si>
  <si>
    <t>523072080541</t>
  </si>
  <si>
    <t>BAMBANG PUJIYANTO</t>
  </si>
  <si>
    <t>DK SEMEN PULOKULO</t>
  </si>
  <si>
    <t>5255442006257</t>
  </si>
  <si>
    <t>P2TL/52551/20230515/00002</t>
  </si>
  <si>
    <t>523061740906</t>
  </si>
  <si>
    <t>AHMAD JUMARI</t>
  </si>
  <si>
    <t>DK SAMPIT KEL.SIDO</t>
  </si>
  <si>
    <t>5255143005301</t>
  </si>
  <si>
    <t>P2TL/52554/20230512/00001</t>
  </si>
  <si>
    <t>523070489255</t>
  </si>
  <si>
    <t>SADIN NGASRI</t>
  </si>
  <si>
    <t>NG EGONG REJOSARI</t>
  </si>
  <si>
    <t>5255442006272</t>
  </si>
  <si>
    <t>P2TL/52551/20230509/00004</t>
  </si>
  <si>
    <t>5255142005293</t>
  </si>
  <si>
    <t>P2TL/52551/20230508/00004</t>
  </si>
  <si>
    <t>5255143005288</t>
  </si>
  <si>
    <t>P2TL/52553/20230515/00004</t>
  </si>
  <si>
    <t>DJALDULI</t>
  </si>
  <si>
    <t>DN MOJO DS  MOJOA</t>
  </si>
  <si>
    <t>5255342004991</t>
  </si>
  <si>
    <t>P2TL/52551/20230505/00001</t>
  </si>
  <si>
    <t>523061157274</t>
  </si>
  <si>
    <t>SUHARDI B RUKANI</t>
  </si>
  <si>
    <t>5255142005277</t>
  </si>
  <si>
    <t>P2TL/52551/20230516/00005</t>
  </si>
  <si>
    <t>523060427446</t>
  </si>
  <si>
    <t>SARYANI</t>
  </si>
  <si>
    <t>5255142005309</t>
  </si>
  <si>
    <t>P2TL/52553/20230515/00003</t>
  </si>
  <si>
    <t>523070299751</t>
  </si>
  <si>
    <t>SUWARDI IMAM</t>
  </si>
  <si>
    <t>TE MPEL RT01/VII BOL</t>
  </si>
  <si>
    <t>5255342004990</t>
  </si>
  <si>
    <t>P2TL/52554/20230515/00004</t>
  </si>
  <si>
    <t>523072198701</t>
  </si>
  <si>
    <t>DS JETAK PULOKULO</t>
  </si>
  <si>
    <t>5255442006277</t>
  </si>
  <si>
    <t>P2TL/52553/20230509/00002</t>
  </si>
  <si>
    <t>523070899080</t>
  </si>
  <si>
    <t>PAIMAH WIROREJO</t>
  </si>
  <si>
    <t>DS  NGELUK 1/1</t>
  </si>
  <si>
    <t>5255342004984</t>
  </si>
  <si>
    <t>P2TL/52554/20230510/00001</t>
  </si>
  <si>
    <t>SUWOYO</t>
  </si>
  <si>
    <t>PELEM RT 07 RW 02 G</t>
  </si>
  <si>
    <t>5255442006267</t>
  </si>
  <si>
    <t>P2TL/52552/20230510/00001</t>
  </si>
  <si>
    <t>523080321281</t>
  </si>
  <si>
    <t>KP  GUNUNG WULAN</t>
  </si>
  <si>
    <t>5255242005044</t>
  </si>
  <si>
    <t>P2TL/52551/20230516/00004</t>
  </si>
  <si>
    <t>523061888231</t>
  </si>
  <si>
    <t>NASLURI</t>
  </si>
  <si>
    <t>DK DAMPAK SIDOMUL</t>
  </si>
  <si>
    <t>5255143005308</t>
  </si>
  <si>
    <t>P2TL/52554/20230517/00004</t>
  </si>
  <si>
    <t>MUTAKIN</t>
  </si>
  <si>
    <t>DUSUN GEBYAR RT 0</t>
  </si>
  <si>
    <t>5255442006283</t>
  </si>
  <si>
    <t>P2TL/52551/20230510/00002</t>
  </si>
  <si>
    <t>5255143005295</t>
  </si>
  <si>
    <t>P2TL/52551/20230509/00001</t>
  </si>
  <si>
    <t>5255143005290</t>
  </si>
  <si>
    <t>P2TL/52551/20230515/00003</t>
  </si>
  <si>
    <t>SHOFIYAH</t>
  </si>
  <si>
    <t>0DK.SAMPIT SIDOREJ</t>
  </si>
  <si>
    <t>5255142005302</t>
  </si>
  <si>
    <t>P2TL/52551/20230516/00003</t>
  </si>
  <si>
    <t>523061241204</t>
  </si>
  <si>
    <t>KUSNADI</t>
  </si>
  <si>
    <t>DS WONOSARI   RT.3</t>
  </si>
  <si>
    <t>5255142005307</t>
  </si>
  <si>
    <t>P2TL/52553/20230503/00001</t>
  </si>
  <si>
    <t>523070941314</t>
  </si>
  <si>
    <t>SUDARLIN</t>
  </si>
  <si>
    <t>GE DONG</t>
  </si>
  <si>
    <t>5255342004972</t>
  </si>
  <si>
    <t>P2TL/52551/20230515/00005</t>
  </si>
  <si>
    <t>523061784561</t>
  </si>
  <si>
    <t>AHMAD RIYANTO</t>
  </si>
  <si>
    <t>DK SODONG SAYUNG</t>
  </si>
  <si>
    <t>5255143005304</t>
  </si>
  <si>
    <t>P2TL/52553/20230509/00004</t>
  </si>
  <si>
    <t>523070700222</t>
  </si>
  <si>
    <t>KP  PALEMBAHAN</t>
  </si>
  <si>
    <t>5255343004986</t>
  </si>
  <si>
    <t>P2TL/52553/20230504/00002</t>
  </si>
  <si>
    <t>PJ SUDARLIN</t>
  </si>
  <si>
    <t>5255342004974</t>
  </si>
  <si>
    <t>P2TL/52551/20230509/00003</t>
  </si>
  <si>
    <t>AZIZAH</t>
  </si>
  <si>
    <t>KRAPYAK TIMUR RT 3</t>
  </si>
  <si>
    <t>5255142005292</t>
  </si>
  <si>
    <t>P2TL/52551/20230512/00001</t>
  </si>
  <si>
    <t>523061802077</t>
  </si>
  <si>
    <t>BAMBANG PRIYADI</t>
  </si>
  <si>
    <t>DS GENENG    RT.5 R</t>
  </si>
  <si>
    <t>5255143005298</t>
  </si>
  <si>
    <t>P2TL/52554/20230517/00001</t>
  </si>
  <si>
    <t>523070675109</t>
  </si>
  <si>
    <t>MYAMIN</t>
  </si>
  <si>
    <t>5255442006280</t>
  </si>
  <si>
    <t>P2TL/52554/20230515/00002</t>
  </si>
  <si>
    <t>NGATMIDI</t>
  </si>
  <si>
    <t>PULO RT 3/3 PULOKUL</t>
  </si>
  <si>
    <t>5255442006275</t>
  </si>
  <si>
    <t>5255305723051000553</t>
  </si>
  <si>
    <t>525530127366</t>
  </si>
  <si>
    <t>CV.TEGI AMBORO HW</t>
  </si>
  <si>
    <t>DN JETIS</t>
  </si>
  <si>
    <t>5255334000549</t>
  </si>
  <si>
    <t>TARIF</t>
  </si>
  <si>
    <t>TARIF / DAYA</t>
  </si>
  <si>
    <t>RPKWH</t>
  </si>
  <si>
    <t>RPTS</t>
  </si>
  <si>
    <t>RPMATERAI</t>
  </si>
  <si>
    <t>RPSEGEL</t>
  </si>
  <si>
    <t>RPTOTAL</t>
  </si>
  <si>
    <t>RPTUNAI</t>
  </si>
  <si>
    <t>RPANGSURAN</t>
  </si>
  <si>
    <t>TGLREGISTER</t>
  </si>
  <si>
    <t>NOREGISTER</t>
  </si>
  <si>
    <t>TGLSPH</t>
  </si>
  <si>
    <t>RPBEBAN</t>
  </si>
  <si>
    <t>NOSPH</t>
  </si>
  <si>
    <t>UNITAP</t>
  </si>
  <si>
    <t>UNITUP</t>
  </si>
  <si>
    <t>Row Labels</t>
  </si>
  <si>
    <t>52551</t>
  </si>
  <si>
    <t>52552</t>
  </si>
  <si>
    <t>52553</t>
  </si>
  <si>
    <t>52554</t>
  </si>
  <si>
    <t>Grand Total</t>
  </si>
  <si>
    <t>Column Labels</t>
  </si>
  <si>
    <t>Sum of KWH</t>
  </si>
  <si>
    <t>P2TL/52553/20121120/00014</t>
  </si>
  <si>
    <t>P2TL/52553/20140714/00002</t>
  </si>
  <si>
    <t>P2TL/52553/20141008/00002</t>
  </si>
  <si>
    <t>DD</t>
  </si>
  <si>
    <t>MM</t>
  </si>
  <si>
    <t>YYYY</t>
  </si>
  <si>
    <t>Jan</t>
  </si>
  <si>
    <t>Feb</t>
  </si>
  <si>
    <t>Mar</t>
  </si>
  <si>
    <t>Apr</t>
  </si>
  <si>
    <t>May</t>
  </si>
  <si>
    <t>P2TL/52554/20230519/00001</t>
  </si>
  <si>
    <t>523072487355</t>
  </si>
  <si>
    <t>KOTMIATI</t>
  </si>
  <si>
    <t>DK KADILANGON PUL</t>
  </si>
  <si>
    <t>5255442006284</t>
  </si>
  <si>
    <t>P2TL/52553/20230519/00001</t>
  </si>
  <si>
    <t>523071677638</t>
  </si>
  <si>
    <t>MUSLIMAH</t>
  </si>
  <si>
    <t>DK KURIPAN     KURIP</t>
  </si>
  <si>
    <t>5255342004992</t>
  </si>
  <si>
    <t>P2TL/52554/20230519/00002</t>
  </si>
  <si>
    <t>523070674475</t>
  </si>
  <si>
    <t>SAYO</t>
  </si>
  <si>
    <t>DK  NGRIJO JAMBON</t>
  </si>
  <si>
    <t>5255442006285</t>
  </si>
  <si>
    <t>P2TL/52551/20230519/00002</t>
  </si>
  <si>
    <t>523060067353</t>
  </si>
  <si>
    <t>MUNADI</t>
  </si>
  <si>
    <t>SI DOGEMAH</t>
  </si>
  <si>
    <t>5255142005317</t>
  </si>
  <si>
    <t>(Multiple Items)</t>
  </si>
  <si>
    <t>%</t>
  </si>
  <si>
    <t>KOMULATIF</t>
  </si>
  <si>
    <t>BULANAN</t>
  </si>
  <si>
    <t>MINGGUAN</t>
  </si>
  <si>
    <t>PENCAPAIAN</t>
  </si>
  <si>
    <t>GAP</t>
  </si>
  <si>
    <t>REALISASI</t>
  </si>
  <si>
    <t>TARGET</t>
  </si>
  <si>
    <t>RPMATERIAL</t>
  </si>
  <si>
    <t>TARIF/DAYA</t>
  </si>
  <si>
    <t>P2TL/52553/20230526/00025</t>
  </si>
  <si>
    <t>523072478508</t>
  </si>
  <si>
    <t>DARSIH</t>
  </si>
  <si>
    <t>DK GANDOK SENDAN</t>
  </si>
  <si>
    <t>27/05/2023</t>
  </si>
  <si>
    <t>5255342005025</t>
  </si>
  <si>
    <t>P2TL/52554/20230529/00003</t>
  </si>
  <si>
    <t>523071013349</t>
  </si>
  <si>
    <t>SUKIRMAN</t>
  </si>
  <si>
    <t>NG ANCAR KENTANG</t>
  </si>
  <si>
    <t>29/05/2023</t>
  </si>
  <si>
    <t>5255442006335</t>
  </si>
  <si>
    <t>P2TL/52553/20230529/00003</t>
  </si>
  <si>
    <t>523071736773</t>
  </si>
  <si>
    <t>SANTOSO</t>
  </si>
  <si>
    <t>5255342005028</t>
  </si>
  <si>
    <t>P2TL/52551/20230523/00001</t>
  </si>
  <si>
    <t>523060877641</t>
  </si>
  <si>
    <t>KAMDUN</t>
  </si>
  <si>
    <t>DS  WONOSARI RT 1/1</t>
  </si>
  <si>
    <t>23/05/2023</t>
  </si>
  <si>
    <t>5255143005329</t>
  </si>
  <si>
    <t>P2TL/52553/20230524/00001</t>
  </si>
  <si>
    <t>523071628632</t>
  </si>
  <si>
    <t>KASIYAN</t>
  </si>
  <si>
    <t>DN PULO KR GENENG</t>
  </si>
  <si>
    <t>24/05/2023</t>
  </si>
  <si>
    <t>5255342005000</t>
  </si>
  <si>
    <t>P2TL/52554/20230523/00032</t>
  </si>
  <si>
    <t>523072154996</t>
  </si>
  <si>
    <t>NARWATI</t>
  </si>
  <si>
    <t>DK WUNIARENG JETA</t>
  </si>
  <si>
    <t>5255442006323</t>
  </si>
  <si>
    <t>P2TL/52553/20230526/00022</t>
  </si>
  <si>
    <t>523071502068</t>
  </si>
  <si>
    <t>DK  CUNGKUP RT20/5</t>
  </si>
  <si>
    <t>5255342005022</t>
  </si>
  <si>
    <t>P2TL/52552/20230524/00001</t>
  </si>
  <si>
    <t>523080500705</t>
  </si>
  <si>
    <t>KUSTOMO</t>
  </si>
  <si>
    <t>DE RAS RT03 RW002</t>
  </si>
  <si>
    <t>5255242005050</t>
  </si>
  <si>
    <t>P2TL/52554/20230523/00024</t>
  </si>
  <si>
    <t>523070860386</t>
  </si>
  <si>
    <t>WARSINI SARMIN B</t>
  </si>
  <si>
    <t>5255442006315</t>
  </si>
  <si>
    <t>P2TL/52551/20230525/00001</t>
  </si>
  <si>
    <t>523061334021</t>
  </si>
  <si>
    <t>SDIT AZ-ZAHRA II</t>
  </si>
  <si>
    <t>JL SULTAN FATAH     D</t>
  </si>
  <si>
    <t>S2T/11000</t>
  </si>
  <si>
    <t>25/05/2023</t>
  </si>
  <si>
    <t>5255143005333</t>
  </si>
  <si>
    <t>P2TL/52554/20230523/00021</t>
  </si>
  <si>
    <t>523071924120</t>
  </si>
  <si>
    <t>BADI</t>
  </si>
  <si>
    <t>DS SMBHARJO KALIS</t>
  </si>
  <si>
    <t>5255442006312</t>
  </si>
  <si>
    <t>P2TL/52553/20230529/00005</t>
  </si>
  <si>
    <t>523071267939</t>
  </si>
  <si>
    <t>MULYADI</t>
  </si>
  <si>
    <t>DK . KRONGGEN BRA</t>
  </si>
  <si>
    <t>5255342005030</t>
  </si>
  <si>
    <t>P2TL/52551/20230525/00003</t>
  </si>
  <si>
    <t>523060250162</t>
  </si>
  <si>
    <t>SURATMAN</t>
  </si>
  <si>
    <t>DS  KR TOWO KR TEN</t>
  </si>
  <si>
    <t>5255142005335</t>
  </si>
  <si>
    <t>P2TL/52554/20230529/00007</t>
  </si>
  <si>
    <t>ISMARI</t>
  </si>
  <si>
    <t>NGANCAR RT 4/4 KEN</t>
  </si>
  <si>
    <t>5255442006345</t>
  </si>
  <si>
    <t>P2TL/52551/20230522/00002</t>
  </si>
  <si>
    <t>523061305320</t>
  </si>
  <si>
    <t>JAWAROH</t>
  </si>
  <si>
    <t>DS WEDING   RT.01 R</t>
  </si>
  <si>
    <t>22/05/2023</t>
  </si>
  <si>
    <t>5255142005320</t>
  </si>
  <si>
    <t>P2TL/52551/20230522/00007</t>
  </si>
  <si>
    <t>PJ DEVI ANA ISTOATI</t>
  </si>
  <si>
    <t>DK.DOPANG SIDOGE</t>
  </si>
  <si>
    <t>5255142005325</t>
  </si>
  <si>
    <t>P2TL/52551/20230524/00001</t>
  </si>
  <si>
    <t>523060433183</t>
  </si>
  <si>
    <t>M SODIK</t>
  </si>
  <si>
    <t>KA RNAGSARI RT3/1 K</t>
  </si>
  <si>
    <t>5255142005331</t>
  </si>
  <si>
    <t>P2TL/52554/20230523/00005</t>
  </si>
  <si>
    <t>523071011265</t>
  </si>
  <si>
    <t>DK  PONDOK RT3/3 SU</t>
  </si>
  <si>
    <t>5255442006296</t>
  </si>
  <si>
    <t>P2TL/52554/20230524/00002</t>
  </si>
  <si>
    <t>523072451362</t>
  </si>
  <si>
    <t>DS NGASEM ASEMRU</t>
  </si>
  <si>
    <t>5255443006328</t>
  </si>
  <si>
    <t>P2TL/52551/20230524/00002</t>
  </si>
  <si>
    <t>523060821987</t>
  </si>
  <si>
    <t>MUSTAIN</t>
  </si>
  <si>
    <t>DS  KARANGSARI RT1</t>
  </si>
  <si>
    <t>5255142005332</t>
  </si>
  <si>
    <t>P2TL/52554/20230529/00001</t>
  </si>
  <si>
    <t>523070685011</t>
  </si>
  <si>
    <t>DK  NGAMBILAN REJO</t>
  </si>
  <si>
    <t>5255442006333</t>
  </si>
  <si>
    <t>P2TL/52554/20230519/00003</t>
  </si>
  <si>
    <t>523072543866</t>
  </si>
  <si>
    <t>TOKO BAROKAH</t>
  </si>
  <si>
    <t>DK SULUR 0  RT.4 RW.</t>
  </si>
  <si>
    <t>5255443006286</t>
  </si>
  <si>
    <t>P2TL/52551/20230526/00001</t>
  </si>
  <si>
    <t>ASRORI</t>
  </si>
  <si>
    <t>DS.JOGOLOYO RT1 R</t>
  </si>
  <si>
    <t>26/05/2023</t>
  </si>
  <si>
    <t>5255142005337</t>
  </si>
  <si>
    <t>P2TL/52554/20230523/00031</t>
  </si>
  <si>
    <t>523071430184</t>
  </si>
  <si>
    <t>SUTINI</t>
  </si>
  <si>
    <t>DK  BLIMBING RT16/5</t>
  </si>
  <si>
    <t>5255442006322</t>
  </si>
  <si>
    <t>P2TL/52554/20230523/00029</t>
  </si>
  <si>
    <t>523070664236</t>
  </si>
  <si>
    <t>DS  KARANGREJO</t>
  </si>
  <si>
    <t>5255442006320</t>
  </si>
  <si>
    <t>P2TL/52551/20230526/00006</t>
  </si>
  <si>
    <t>523060727498</t>
  </si>
  <si>
    <t>MOCH FUNDHI</t>
  </si>
  <si>
    <t>KO NDANG PASAR RT</t>
  </si>
  <si>
    <t>5255142005342</t>
  </si>
  <si>
    <t>P2TL/52551/20230525/00002</t>
  </si>
  <si>
    <t>PJ SURATMAN</t>
  </si>
  <si>
    <t>DK.BILUTAN REJOSAR</t>
  </si>
  <si>
    <t>5255142005334</t>
  </si>
  <si>
    <t>P2TL/52552/20230523/00001</t>
  </si>
  <si>
    <t>523080854691</t>
  </si>
  <si>
    <t>RUMTIAH</t>
  </si>
  <si>
    <t>DS BENDUNGAN   RT.</t>
  </si>
  <si>
    <t>5255242005049</t>
  </si>
  <si>
    <t>P2TL/52553/20230526/00020</t>
  </si>
  <si>
    <t>523071491307</t>
  </si>
  <si>
    <t>SUWARNO WARSBI</t>
  </si>
  <si>
    <t>DK  TAHUNAN RT4/5 N</t>
  </si>
  <si>
    <t>5255342005020</t>
  </si>
  <si>
    <t>P2TL/52554/20230523/00012</t>
  </si>
  <si>
    <t>523070378925</t>
  </si>
  <si>
    <t>SANPURO SUPARDJO</t>
  </si>
  <si>
    <t>GE BYAR CREWEK</t>
  </si>
  <si>
    <t>5255442006303</t>
  </si>
  <si>
    <t>P2TL/52551/20230522/00001</t>
  </si>
  <si>
    <t>523061796087</t>
  </si>
  <si>
    <t>DS TURIREJO    RT.2 R</t>
  </si>
  <si>
    <t>5255143005319</t>
  </si>
  <si>
    <t>P2TL/52554/20230523/00011</t>
  </si>
  <si>
    <t>523070261516</t>
  </si>
  <si>
    <t>SO NO RT02/RW06 BA</t>
  </si>
  <si>
    <t>5255442006302</t>
  </si>
  <si>
    <t>P2TL/52553/20230529/00002</t>
  </si>
  <si>
    <t>523070070220</t>
  </si>
  <si>
    <t>MASRAN</t>
  </si>
  <si>
    <t>BU GEL RT4 RK3</t>
  </si>
  <si>
    <t>5255342005027</t>
  </si>
  <si>
    <t>P2TL/52551/20230522/00003</t>
  </si>
  <si>
    <t>523060486110</t>
  </si>
  <si>
    <t>MUH ZAEDI</t>
  </si>
  <si>
    <t>SI DOGEMAH SAYUNG</t>
  </si>
  <si>
    <t>5255143005321</t>
  </si>
  <si>
    <t>P2TL/52554/20230523/00008</t>
  </si>
  <si>
    <t>523071169121</t>
  </si>
  <si>
    <t>SADIYEM</t>
  </si>
  <si>
    <t>KR AJAN 6/3 DS SELO</t>
  </si>
  <si>
    <t>5255442006299</t>
  </si>
  <si>
    <t>P2TL/52553/20230526/00005</t>
  </si>
  <si>
    <t>523070398893</t>
  </si>
  <si>
    <t>HARNOTO</t>
  </si>
  <si>
    <t>DS  WERDOYO DEMP</t>
  </si>
  <si>
    <t>5255342005005</t>
  </si>
  <si>
    <t>P2TL/52553/20230526/00012</t>
  </si>
  <si>
    <t>523070788767</t>
  </si>
  <si>
    <t>SUTARDJO</t>
  </si>
  <si>
    <t>DA WURI PENGKOL</t>
  </si>
  <si>
    <t>5255342005012</t>
  </si>
  <si>
    <t>P2TL/52551/20230522/00004</t>
  </si>
  <si>
    <t>523061772679</t>
  </si>
  <si>
    <t>SUBCI</t>
  </si>
  <si>
    <t>DS BETAHWALANG 00</t>
  </si>
  <si>
    <t>5255143005322</t>
  </si>
  <si>
    <t>P2TL/52554/20230524/00001</t>
  </si>
  <si>
    <t>5255442006327</t>
  </si>
  <si>
    <t>P2TL/52554/20230522/00002</t>
  </si>
  <si>
    <t>523071148927</t>
  </si>
  <si>
    <t>SADI BIN SARPAN</t>
  </si>
  <si>
    <t>DK  LENGKONG RT4/V</t>
  </si>
  <si>
    <t>5255442006291</t>
  </si>
  <si>
    <t>P2TL/52554/20230523/00007</t>
  </si>
  <si>
    <t>523071289205</t>
  </si>
  <si>
    <t>MUSLICH</t>
  </si>
  <si>
    <t>DK . KEBONDALEM SE</t>
  </si>
  <si>
    <t>5255442006298</t>
  </si>
  <si>
    <t>P2TL/52553/20230526/00009</t>
  </si>
  <si>
    <t>523070614129</t>
  </si>
  <si>
    <t>NG RIGO TEMON GRO</t>
  </si>
  <si>
    <t>5255342005009</t>
  </si>
  <si>
    <t>P2TL/52554/20230523/00006</t>
  </si>
  <si>
    <t>523070696706</t>
  </si>
  <si>
    <t>MARMAN BIN NADI</t>
  </si>
  <si>
    <t>DK  SARIP RT02/04 WI</t>
  </si>
  <si>
    <t>5255442006297</t>
  </si>
  <si>
    <t>P2TL/52553/20230526/00008</t>
  </si>
  <si>
    <t>523070613437</t>
  </si>
  <si>
    <t>KASMURI</t>
  </si>
  <si>
    <t>5255342005008</t>
  </si>
  <si>
    <t>P2TL/52554/20230529/00005</t>
  </si>
  <si>
    <t>523072243416</t>
  </si>
  <si>
    <t>DS DALON KRANGAN</t>
  </si>
  <si>
    <t>5255443006337</t>
  </si>
  <si>
    <t>P2TL/52551/20230522/00010</t>
  </si>
  <si>
    <t>PJ BUDI AGUS SETIYA</t>
  </si>
  <si>
    <t>DS.BOTOREJO WONO</t>
  </si>
  <si>
    <t>5255142005328</t>
  </si>
  <si>
    <t>P2TL/52551/20230526/00003</t>
  </si>
  <si>
    <t>PJ LIA ARDIANI</t>
  </si>
  <si>
    <t>DS.KUNCIR WONOSAL</t>
  </si>
  <si>
    <t>5255142005339</t>
  </si>
  <si>
    <t>P2TL/52551/20230526/00005</t>
  </si>
  <si>
    <t>5255142005341</t>
  </si>
  <si>
    <t>P2TL/52554/20230523/00016</t>
  </si>
  <si>
    <t>523072158788</t>
  </si>
  <si>
    <t>5255442006307</t>
  </si>
  <si>
    <t>P2TL/52554/20230523/00004</t>
  </si>
  <si>
    <t>523070909174</t>
  </si>
  <si>
    <t>NGATMO</t>
  </si>
  <si>
    <t>DK  POJOK GODAH</t>
  </si>
  <si>
    <t>5255442006295</t>
  </si>
  <si>
    <t>P2TL/52554/20230523/00009</t>
  </si>
  <si>
    <t>523070633739</t>
  </si>
  <si>
    <t>SUWARTI SAIMIN</t>
  </si>
  <si>
    <t>DS  KALIREJO</t>
  </si>
  <si>
    <t>5255442006300</t>
  </si>
  <si>
    <t>P2TL/52554/20230523/00033</t>
  </si>
  <si>
    <t>525540070861</t>
  </si>
  <si>
    <t>SUGI</t>
  </si>
  <si>
    <t>DN WUNI DS KEYONG</t>
  </si>
  <si>
    <t>5255442006324</t>
  </si>
  <si>
    <t>P2TL/52551/20230523/00002</t>
  </si>
  <si>
    <t>5255143005330</t>
  </si>
  <si>
    <t>P2TL/52554/20230523/00013</t>
  </si>
  <si>
    <t>523071123233</t>
  </si>
  <si>
    <t>KASIMUN</t>
  </si>
  <si>
    <t>5255442006304</t>
  </si>
  <si>
    <t>P2TL/52553/20230526/00010</t>
  </si>
  <si>
    <t>523070683471</t>
  </si>
  <si>
    <t>MOKIRAN</t>
  </si>
  <si>
    <t>5255342005010</t>
  </si>
  <si>
    <t>P2TL/52554/20230523/00028</t>
  </si>
  <si>
    <t>523071519972</t>
  </si>
  <si>
    <t>ALI MARWAN</t>
  </si>
  <si>
    <t>5255442006319</t>
  </si>
  <si>
    <t>P2TL/52553/20230526/00017</t>
  </si>
  <si>
    <t>523071378514</t>
  </si>
  <si>
    <t>SUNARTI</t>
  </si>
  <si>
    <t>KU RIPAN RT5/10 NAM</t>
  </si>
  <si>
    <t>5255342005017</t>
  </si>
  <si>
    <t>P2TL/52552/20230525/00001</t>
  </si>
  <si>
    <t>523081299924</t>
  </si>
  <si>
    <t>EKO ARIF WIDYANTO</t>
  </si>
  <si>
    <t>DS PRANTEN    RT.1 R</t>
  </si>
  <si>
    <t>5255243005053</t>
  </si>
  <si>
    <t>P2TL/52554/20230523/00023</t>
  </si>
  <si>
    <t>523070990771</t>
  </si>
  <si>
    <t>SARU</t>
  </si>
  <si>
    <t>DK  DOWO 3/7 SUMBE</t>
  </si>
  <si>
    <t>5255442006314</t>
  </si>
  <si>
    <t>P2TL/52554/20230523/00020</t>
  </si>
  <si>
    <t>523070375354</t>
  </si>
  <si>
    <t>SONO SIMIN</t>
  </si>
  <si>
    <t>5255442006311</t>
  </si>
  <si>
    <t>P2TL/52554/20230526/00001</t>
  </si>
  <si>
    <t>SADIMIN / LUKLUIL</t>
  </si>
  <si>
    <t>DSN GEBYAR RT 1 RW</t>
  </si>
  <si>
    <t>5255442006332</t>
  </si>
  <si>
    <t>P2TL/52554/20230529/00008</t>
  </si>
  <si>
    <t>ISMARI/HARYATI</t>
  </si>
  <si>
    <t>DSN NGANCAR DS KE</t>
  </si>
  <si>
    <t>5255442006346</t>
  </si>
  <si>
    <t>P2TL/52553/20230526/00016</t>
  </si>
  <si>
    <t>523071142318</t>
  </si>
  <si>
    <t>SUMO NGADIMAN</t>
  </si>
  <si>
    <t>DK  SECANG RT3/7</t>
  </si>
  <si>
    <t>5255342005016</t>
  </si>
  <si>
    <t>P2TL/52553/20230522/00003</t>
  </si>
  <si>
    <t>525530146968</t>
  </si>
  <si>
    <t>BONDAN AGUNG UTO</t>
  </si>
  <si>
    <t>DN DALISAN    RT.3 R</t>
  </si>
  <si>
    <t>5255343004999</t>
  </si>
  <si>
    <t>P2TL/52553/20230526/00004</t>
  </si>
  <si>
    <t>523070297781</t>
  </si>
  <si>
    <t>SUYANTO B SUKASDI</t>
  </si>
  <si>
    <t>KA RANGSARI RT05/02</t>
  </si>
  <si>
    <t>5255342005004</t>
  </si>
  <si>
    <t>P2TL/52553/20230526/00002</t>
  </si>
  <si>
    <t>523070263360</t>
  </si>
  <si>
    <t>TASLIMAH SUPAR</t>
  </si>
  <si>
    <t>DS  WEDORO RT08/02</t>
  </si>
  <si>
    <t>5255342005002</t>
  </si>
  <si>
    <t>P2TL/52553/20230526/00013</t>
  </si>
  <si>
    <t>523070811056</t>
  </si>
  <si>
    <t>NASRIKAN</t>
  </si>
  <si>
    <t>KA RANGPAING RT3/3</t>
  </si>
  <si>
    <t>5255342005013</t>
  </si>
  <si>
    <t>P2TL/52553/20230526/00015</t>
  </si>
  <si>
    <t>523071075808</t>
  </si>
  <si>
    <t>SARIDIN</t>
  </si>
  <si>
    <t>DK  KUTHO DS DIMOR</t>
  </si>
  <si>
    <t>5255342005015</t>
  </si>
  <si>
    <t>P2TL/52553/20230526/00023</t>
  </si>
  <si>
    <t>523071640364</t>
  </si>
  <si>
    <t>JASERI</t>
  </si>
  <si>
    <t>DS JETIS KR RAYUNG</t>
  </si>
  <si>
    <t>5255342005023</t>
  </si>
  <si>
    <t>P2TL/52551/20230525/00004</t>
  </si>
  <si>
    <t>523060897026</t>
  </si>
  <si>
    <t>MASINAH</t>
  </si>
  <si>
    <t>DS .GETAS RT 5/5</t>
  </si>
  <si>
    <t>5255142005336</t>
  </si>
  <si>
    <t>P2TL/52554/20230523/00001</t>
  </si>
  <si>
    <t>523071506424</t>
  </si>
  <si>
    <t>TRISNO</t>
  </si>
  <si>
    <t>DK  BENDO RT1/7 MLO</t>
  </si>
  <si>
    <t>5255442006292</t>
  </si>
  <si>
    <t>P2TL/52554/20230522/00001</t>
  </si>
  <si>
    <t>523072294767</t>
  </si>
  <si>
    <t>KUN APIT ROFII</t>
  </si>
  <si>
    <t>DS MANGSULAN JAMB</t>
  </si>
  <si>
    <t>5255442006290</t>
  </si>
  <si>
    <t>P2TL/52554/20230523/00030</t>
  </si>
  <si>
    <t>523071461708</t>
  </si>
  <si>
    <t>SUTARDJI</t>
  </si>
  <si>
    <t>DS  PENGKOL TIMUR</t>
  </si>
  <si>
    <t>5255442006321</t>
  </si>
  <si>
    <t>P2TL/52554/20230523/00010</t>
  </si>
  <si>
    <t>523070225670</t>
  </si>
  <si>
    <t>SUMARNI SALIMIN</t>
  </si>
  <si>
    <t>KA UMAN SELO</t>
  </si>
  <si>
    <t>5255442006301</t>
  </si>
  <si>
    <t>P2TL/52554/20230524/00005</t>
  </si>
  <si>
    <t>523070628334</t>
  </si>
  <si>
    <t>CA LUK POJOK PULO</t>
  </si>
  <si>
    <t>5255442006331</t>
  </si>
  <si>
    <t>P2TL/52552/20230524/00002</t>
  </si>
  <si>
    <t>523080390153</t>
  </si>
  <si>
    <t>KARDJAN B DARSI</t>
  </si>
  <si>
    <t>DS  LUKAS RT6RW1KA</t>
  </si>
  <si>
    <t>5255242005051</t>
  </si>
  <si>
    <t>P2TL/52551/20230522/00005</t>
  </si>
  <si>
    <t>523061800222</t>
  </si>
  <si>
    <t>MUHAMMAD MUSA</t>
  </si>
  <si>
    <t>5255143005323</t>
  </si>
  <si>
    <t>P2TL/52552/20230524/00003</t>
  </si>
  <si>
    <t>523080706244</t>
  </si>
  <si>
    <t>NUR IMAN TEGUH SA</t>
  </si>
  <si>
    <t>DS LUKAS KALIMARO</t>
  </si>
  <si>
    <t>B1/2200</t>
  </si>
  <si>
    <t>5255242005052</t>
  </si>
  <si>
    <t>P2TL/52552/20230522/00001</t>
  </si>
  <si>
    <t>523080853992</t>
  </si>
  <si>
    <t>SUKENI</t>
  </si>
  <si>
    <t>5255242005048</t>
  </si>
  <si>
    <t>P2TL/52553/20230522/00001</t>
  </si>
  <si>
    <t>523072532937</t>
  </si>
  <si>
    <t>MUSLIH</t>
  </si>
  <si>
    <t>DK PEDAK LEYANGAN</t>
  </si>
  <si>
    <t>5255343004993</t>
  </si>
  <si>
    <t>P2TL/52553/20230526/00001</t>
  </si>
  <si>
    <t>523070212306</t>
  </si>
  <si>
    <t>TJIPTO UTOMO</t>
  </si>
  <si>
    <t>TA NJUNGAN RT 26 N</t>
  </si>
  <si>
    <t>5255342005001</t>
  </si>
  <si>
    <t>P2TL/52554/20230523/00015</t>
  </si>
  <si>
    <t>523071229475</t>
  </si>
  <si>
    <t>SUPENO</t>
  </si>
  <si>
    <t>DS  DOKORO RT1J/4</t>
  </si>
  <si>
    <t>5255442006306</t>
  </si>
  <si>
    <t>P2TL/52553/20230529/00004</t>
  </si>
  <si>
    <t>SASTRO RADIMIN</t>
  </si>
  <si>
    <t>DN SEMBUKAN DS KR</t>
  </si>
  <si>
    <t>5255342005029</t>
  </si>
  <si>
    <t>P2TL/52554/20230529/00004</t>
  </si>
  <si>
    <t>523072212595</t>
  </si>
  <si>
    <t>HARSINI</t>
  </si>
  <si>
    <t>DS LEGUNDI KRGHAR</t>
  </si>
  <si>
    <t>5255442006336</t>
  </si>
  <si>
    <t>P2TL/52554/20230523/00019</t>
  </si>
  <si>
    <t>523071523849</t>
  </si>
  <si>
    <t>DASAR</t>
  </si>
  <si>
    <t>DS  REJOSARI</t>
  </si>
  <si>
    <t>5255442006310</t>
  </si>
  <si>
    <t>P2TL/52551/20230526/00004</t>
  </si>
  <si>
    <t>5255142005340</t>
  </si>
  <si>
    <t>523071013165</t>
  </si>
  <si>
    <t>DK  NGANCAR DS KEN</t>
  </si>
  <si>
    <t>P2TL/52551/20230522/00008</t>
  </si>
  <si>
    <t>MUHAMAD DODI NUR</t>
  </si>
  <si>
    <t>DS.SIDOMULYO WON</t>
  </si>
  <si>
    <t>5255142005326</t>
  </si>
  <si>
    <t>KUN APIT ROPI</t>
  </si>
  <si>
    <t>DN MANGSULAN RT 0</t>
  </si>
  <si>
    <t>P2TL/52554/20230524/00004</t>
  </si>
  <si>
    <t>NUR RODLI</t>
  </si>
  <si>
    <t>DSN BANJARASEM</t>
  </si>
  <si>
    <t>5255442006330</t>
  </si>
  <si>
    <t>P2TL/52554/20230523/00025</t>
  </si>
  <si>
    <t>523070860146</t>
  </si>
  <si>
    <t>KUSIYEM BIN MINTO</t>
  </si>
  <si>
    <t>BA NYUURIP BANJAR</t>
  </si>
  <si>
    <t>5255442006316</t>
  </si>
  <si>
    <t>P2TL/52554/20230523/00034</t>
  </si>
  <si>
    <t>525540070887</t>
  </si>
  <si>
    <t>WARSO</t>
  </si>
  <si>
    <t>5255442006325</t>
  </si>
  <si>
    <t>P2TL/52553/20230522/00002</t>
  </si>
  <si>
    <t>523071327893</t>
  </si>
  <si>
    <t>SARTI</t>
  </si>
  <si>
    <t>DK  DALISAN GENENG</t>
  </si>
  <si>
    <t>5255342004998</t>
  </si>
  <si>
    <t>P2TL/52554/20230523/00014</t>
  </si>
  <si>
    <t>SUWARNO/SABAR</t>
  </si>
  <si>
    <t>SUGIHAN TUKO</t>
  </si>
  <si>
    <t>5255442006305</t>
  </si>
  <si>
    <t>P2TL/52553/20230526/00003</t>
  </si>
  <si>
    <t>523070294577</t>
  </si>
  <si>
    <t>SUDIYO ROKO</t>
  </si>
  <si>
    <t>DA DABONG RT0K/04</t>
  </si>
  <si>
    <t>5255342005003</t>
  </si>
  <si>
    <t>P2TL/52554/20230529/00002</t>
  </si>
  <si>
    <t>YULIATUN</t>
  </si>
  <si>
    <t>NGAMBILAN RT 4/4 RE</t>
  </si>
  <si>
    <t>5255442006334</t>
  </si>
  <si>
    <t>P2TL/52551/20230519/00003</t>
  </si>
  <si>
    <t>AGUS QOMAR ANWAR</t>
  </si>
  <si>
    <t>DK.KROYA SEL RT 3 R</t>
  </si>
  <si>
    <t>5255142005318</t>
  </si>
  <si>
    <t>P2TL/52553/20230526/00021</t>
  </si>
  <si>
    <t>523071508021</t>
  </si>
  <si>
    <t>DS  SENDANGHARJO</t>
  </si>
  <si>
    <t>5255342005021</t>
  </si>
  <si>
    <t>P2TL/52554/20230523/00027</t>
  </si>
  <si>
    <t>523070203723</t>
  </si>
  <si>
    <t>DJIMAN</t>
  </si>
  <si>
    <t>5255442006318</t>
  </si>
  <si>
    <t>P2TL/52554/20230523/00022</t>
  </si>
  <si>
    <t>523070618852</t>
  </si>
  <si>
    <t>GUNOREJO</t>
  </si>
  <si>
    <t>KR AJAN JETAKSARI R</t>
  </si>
  <si>
    <t>5255442006313</t>
  </si>
  <si>
    <t>P2TL/52553/20230526/00019</t>
  </si>
  <si>
    <t>523071440948</t>
  </si>
  <si>
    <t>MITRO NARDI</t>
  </si>
  <si>
    <t>DK  DAMPIT KALIMATI</t>
  </si>
  <si>
    <t>5255342005019</t>
  </si>
  <si>
    <t>P2TL/52554/20230523/00018</t>
  </si>
  <si>
    <t>523070285937</t>
  </si>
  <si>
    <t>TA MBAKREJO TAMBA</t>
  </si>
  <si>
    <t>5255442006309</t>
  </si>
  <si>
    <t>P2TL/52554/20230523/00035</t>
  </si>
  <si>
    <t>523072817282</t>
  </si>
  <si>
    <t>PARYADI</t>
  </si>
  <si>
    <t>DS GETAK KEL.PULAU</t>
  </si>
  <si>
    <t>5255443006326</t>
  </si>
  <si>
    <t>P2TL/52554/20230523/00026</t>
  </si>
  <si>
    <t>523070940743</t>
  </si>
  <si>
    <t>DS  TANJUNG</t>
  </si>
  <si>
    <t>5255442006317</t>
  </si>
  <si>
    <t>P2TL/52553/20230526/00011</t>
  </si>
  <si>
    <t>523070719144</t>
  </si>
  <si>
    <t>SUNARJO</t>
  </si>
  <si>
    <t>5255342005011</t>
  </si>
  <si>
    <t>P2TL/52554/20230524/00003</t>
  </si>
  <si>
    <t>DSN BANJARASEM RT</t>
  </si>
  <si>
    <t>5255442006329</t>
  </si>
  <si>
    <t>P2TL/52553/20230526/00006</t>
  </si>
  <si>
    <t>523070438586</t>
  </si>
  <si>
    <t>SA MBUNG GODONG</t>
  </si>
  <si>
    <t>5255342005006</t>
  </si>
  <si>
    <t>P2TL/52554/20230523/00017</t>
  </si>
  <si>
    <t>523070932644</t>
  </si>
  <si>
    <t>SUPARMIN JAMI</t>
  </si>
  <si>
    <t>DS  SUKOREJO KUWU</t>
  </si>
  <si>
    <t>5255442006308</t>
  </si>
  <si>
    <t>P2TL/52551/20230529/00001</t>
  </si>
  <si>
    <t>ABDUL HARIS</t>
  </si>
  <si>
    <t>DK.PLOSO  DS.TLOGO</t>
  </si>
  <si>
    <t>5255142005343</t>
  </si>
  <si>
    <t>P2TL/52551/20230522/00009</t>
  </si>
  <si>
    <t>523061456884</t>
  </si>
  <si>
    <t>BUDI AGUS SETIYAWA</t>
  </si>
  <si>
    <t>DS BOTOREJO 0  RT.1</t>
  </si>
  <si>
    <t>5255143005327</t>
  </si>
  <si>
    <t>P2TL/52553/20230526/00014</t>
  </si>
  <si>
    <t>523070891847</t>
  </si>
  <si>
    <t>DJAURI</t>
  </si>
  <si>
    <t>DK  PIYAK GENENGAD</t>
  </si>
  <si>
    <t>5255342005014</t>
  </si>
  <si>
    <t>P2TL/52553/20230526/00007</t>
  </si>
  <si>
    <t>523070588712</t>
  </si>
  <si>
    <t>S L A M E T</t>
  </si>
  <si>
    <t>DK  TUMBAL KLUWAN</t>
  </si>
  <si>
    <t>5255342005007</t>
  </si>
  <si>
    <t>523070745827</t>
  </si>
  <si>
    <t>NGASIMUN</t>
  </si>
  <si>
    <t>P2TL/52551/20230526/00002</t>
  </si>
  <si>
    <t>523061473300</t>
  </si>
  <si>
    <t>LIA ARDIANI</t>
  </si>
  <si>
    <t>DS KUNCIR 0  RT.5 R</t>
  </si>
  <si>
    <t>5255143005338</t>
  </si>
  <si>
    <t>P2TL/52554/20230523/00002</t>
  </si>
  <si>
    <t>523071150822</t>
  </si>
  <si>
    <t>JARMI</t>
  </si>
  <si>
    <t>TA HUNAN DS PUTAT</t>
  </si>
  <si>
    <t>5255442006293</t>
  </si>
  <si>
    <t>P2TL/52551/20230522/00006</t>
  </si>
  <si>
    <t>5255142005324</t>
  </si>
  <si>
    <t>P2TL/52553/20230526/00024</t>
  </si>
  <si>
    <t>523071682485</t>
  </si>
  <si>
    <t>LAPIJANTO</t>
  </si>
  <si>
    <t>DK PONDOK   RT.01 R</t>
  </si>
  <si>
    <t>5255342005024</t>
  </si>
  <si>
    <t>P2TL/52553/20230526/00018</t>
  </si>
  <si>
    <t>523071391955</t>
  </si>
  <si>
    <t>MARYAH</t>
  </si>
  <si>
    <t>LE NGKONG KETRO</t>
  </si>
  <si>
    <t>5255342005018</t>
  </si>
  <si>
    <t>P2TL/52553/20230530/00015</t>
  </si>
  <si>
    <t>523072159159</t>
  </si>
  <si>
    <t>PJU PEMDA TKII GRO</t>
  </si>
  <si>
    <t>JL P DIPONEGORO KL</t>
  </si>
  <si>
    <t>31/05/2023</t>
  </si>
  <si>
    <t>5255342005045</t>
  </si>
  <si>
    <t>P2TL/52553/20230530/00006</t>
  </si>
  <si>
    <t>525530028727</t>
  </si>
  <si>
    <t>PJU PASAR PAGI</t>
  </si>
  <si>
    <t>JL GAJAH MADA 0  RT.</t>
  </si>
  <si>
    <t>P3/11000</t>
  </si>
  <si>
    <t>5255342005036</t>
  </si>
  <si>
    <t>P2TL/52553/20230530/00014</t>
  </si>
  <si>
    <t>523072045787</t>
  </si>
  <si>
    <t>PJU PEMDA KAB GRO</t>
  </si>
  <si>
    <t>JL KOMPLEK RSS PW</t>
  </si>
  <si>
    <t>5255342005044</t>
  </si>
  <si>
    <t>P2TL/52553/20230530/00004</t>
  </si>
  <si>
    <t>523071695266</t>
  </si>
  <si>
    <t>DKP KAB GROBOGAN</t>
  </si>
  <si>
    <t>JL KOMP ALUN ALUN</t>
  </si>
  <si>
    <t>5255342005034</t>
  </si>
  <si>
    <t>P2TL/52553/20230530/00019</t>
  </si>
  <si>
    <t>523072159126</t>
  </si>
  <si>
    <t>5255342005049</t>
  </si>
  <si>
    <t>P2TL/52553/20230530/00012</t>
  </si>
  <si>
    <t>523072719205</t>
  </si>
  <si>
    <t>PEMKAB GROBOGAN</t>
  </si>
  <si>
    <t>JL RAYA WANDAN KE</t>
  </si>
  <si>
    <t>5255342005042</t>
  </si>
  <si>
    <t>P2TL/52553/20230530/00021</t>
  </si>
  <si>
    <t>523072719150</t>
  </si>
  <si>
    <t>DN SUKOREJO 0    PU</t>
  </si>
  <si>
    <t>5255342005051</t>
  </si>
  <si>
    <t>P2TL/52553/20230530/00008</t>
  </si>
  <si>
    <t>523072045720</t>
  </si>
  <si>
    <t>JL BLORA GETAS REJ</t>
  </si>
  <si>
    <t>5255342005038</t>
  </si>
  <si>
    <t>P2TL/52553/20230530/00005</t>
  </si>
  <si>
    <t>525530002421</t>
  </si>
  <si>
    <t>PJU ALUN-ALUN PUR</t>
  </si>
  <si>
    <t>JL JENDRAL SUDIRMA</t>
  </si>
  <si>
    <t>5255342005035</t>
  </si>
  <si>
    <t>P2TL/52553/20230530/00016</t>
  </si>
  <si>
    <t>523071937749</t>
  </si>
  <si>
    <t>DKP TK II GROBOGAN</t>
  </si>
  <si>
    <t>JL P DIPONEGORO P</t>
  </si>
  <si>
    <t>5255342005046</t>
  </si>
  <si>
    <t>P2TL/52553/20230530/00022</t>
  </si>
  <si>
    <t>523072719168</t>
  </si>
  <si>
    <t>DN SUKOREJO 2 0    P</t>
  </si>
  <si>
    <t>30/05/2023</t>
  </si>
  <si>
    <t>5255342005052</t>
  </si>
  <si>
    <t>P2TL/52553/20230530/00003</t>
  </si>
  <si>
    <t>523071938687</t>
  </si>
  <si>
    <t>JL SISWOMIHARJO P</t>
  </si>
  <si>
    <t>5255342005033</t>
  </si>
  <si>
    <t>P2TL/52552/20230530/00001</t>
  </si>
  <si>
    <t>523081311062</t>
  </si>
  <si>
    <t>MURHAYANTO</t>
  </si>
  <si>
    <t>JL RAYA KEMBANGAR</t>
  </si>
  <si>
    <t>5255243005054</t>
  </si>
  <si>
    <t>P2TL/52553/20230530/00023</t>
  </si>
  <si>
    <t>523072719143</t>
  </si>
  <si>
    <t>DN PUTAT PENGANTE</t>
  </si>
  <si>
    <t>5255342005053</t>
  </si>
  <si>
    <t>P2TL/52554/20230529/00009</t>
  </si>
  <si>
    <t>523070404572</t>
  </si>
  <si>
    <t>JASMAN S</t>
  </si>
  <si>
    <t>NG RAMPAAN SELO</t>
  </si>
  <si>
    <t>5255442006348</t>
  </si>
  <si>
    <t>P2TL/52553/20230530/00011</t>
  </si>
  <si>
    <t>523071693341</t>
  </si>
  <si>
    <t>JL GAJAHMADA PWD</t>
  </si>
  <si>
    <t>5255342005041</t>
  </si>
  <si>
    <t>P2TL/52553/20230530/00010</t>
  </si>
  <si>
    <t>523071938612</t>
  </si>
  <si>
    <t>JL AHMAD YANI PWD</t>
  </si>
  <si>
    <t>5255342005040</t>
  </si>
  <si>
    <t>P2TL/52553/20230530/00013</t>
  </si>
  <si>
    <t>523071633759</t>
  </si>
  <si>
    <t>PJU LAMPU HIAS</t>
  </si>
  <si>
    <t>JL R.SUPRAPTO PWD</t>
  </si>
  <si>
    <t>5255342005043</t>
  </si>
  <si>
    <t>P2TL/52553/20230530/00018</t>
  </si>
  <si>
    <t>523073159361</t>
  </si>
  <si>
    <t>TAMAN P2KH</t>
  </si>
  <si>
    <t>JL DR SUTOMO GG II</t>
  </si>
  <si>
    <t>5255342005048</t>
  </si>
  <si>
    <t>P2TL/52553/20230530/00007</t>
  </si>
  <si>
    <t>523072713712</t>
  </si>
  <si>
    <t>PJU GROBOGAN</t>
  </si>
  <si>
    <t>JL GAJAH MADA 0    P</t>
  </si>
  <si>
    <t>5255342005037</t>
  </si>
  <si>
    <t>P2TL/52553/20230530/00002</t>
  </si>
  <si>
    <t>523071937693</t>
  </si>
  <si>
    <t>5255342005032</t>
  </si>
  <si>
    <t>P2TL/52553/20230530/00017</t>
  </si>
  <si>
    <t>523072719192</t>
  </si>
  <si>
    <t>JL RAYA BRATI 0    BR</t>
  </si>
  <si>
    <t>5255342005047</t>
  </si>
  <si>
    <t>P2TL/52553/20230530/00009</t>
  </si>
  <si>
    <t>523072713738</t>
  </si>
  <si>
    <t>JL GAJAH MADA (DEL</t>
  </si>
  <si>
    <t>5255342005039</t>
  </si>
  <si>
    <t>P2TL/52553/20230530/00020</t>
  </si>
  <si>
    <t>523071937715</t>
  </si>
  <si>
    <t>JL SUDIRMAN PWD</t>
  </si>
  <si>
    <t>5255342005050</t>
  </si>
  <si>
    <t>P2TL/52553/20230530/00024</t>
  </si>
  <si>
    <t>523073175839</t>
  </si>
  <si>
    <t>BUDI IRAWAN 6</t>
  </si>
  <si>
    <t>JL A YANI NGLEJOK D</t>
  </si>
  <si>
    <t>5255343005054</t>
  </si>
  <si>
    <t>P2TL/52553/20230531/00010</t>
  </si>
  <si>
    <t>523071938766</t>
  </si>
  <si>
    <t>JL HAYAM WURUK</t>
  </si>
  <si>
    <t>P3/5500</t>
  </si>
  <si>
    <t>5255342005067</t>
  </si>
  <si>
    <t>P2TL/52554/20230531/00001</t>
  </si>
  <si>
    <t>PJU LEBAK NGATEMI</t>
  </si>
  <si>
    <t>KLAMPOK RT 5/6 LEBA</t>
  </si>
  <si>
    <t>5255442006364</t>
  </si>
  <si>
    <t>P2TL/52551/20230531/00007</t>
  </si>
  <si>
    <t>PJ M KHABIBUL MIGFA</t>
  </si>
  <si>
    <t>DS WONOKETINGAL R</t>
  </si>
  <si>
    <t>5255142005350</t>
  </si>
  <si>
    <t>P2TL/52551/20230531/00013</t>
  </si>
  <si>
    <t>523061147993</t>
  </si>
  <si>
    <t>PT PUMA SATIA PERK</t>
  </si>
  <si>
    <t>JL GRIA WN WOSO 2</t>
  </si>
  <si>
    <t>5255142005356</t>
  </si>
  <si>
    <t>P2TL/52553/20230531/00005</t>
  </si>
  <si>
    <t>523072713720</t>
  </si>
  <si>
    <t>JL DELTA SIMPANG LI</t>
  </si>
  <si>
    <t>5255342005062</t>
  </si>
  <si>
    <t>P2TL/52553/20230531/00013</t>
  </si>
  <si>
    <t>523072719184</t>
  </si>
  <si>
    <t>JL BUPATI SUNARTO</t>
  </si>
  <si>
    <t>5255342005070</t>
  </si>
  <si>
    <t>P2TL/52553/20230531/00026</t>
  </si>
  <si>
    <t>523073030244</t>
  </si>
  <si>
    <t>JL RAYA PUTAT-GETA</t>
  </si>
  <si>
    <t>5255342005083</t>
  </si>
  <si>
    <t>P2TL/52553/20230530/00001</t>
  </si>
  <si>
    <t>5255342005031</t>
  </si>
  <si>
    <t>P2TL/52551/20230531/00010</t>
  </si>
  <si>
    <t>523061803939</t>
  </si>
  <si>
    <t>SUMASMINAH</t>
  </si>
  <si>
    <t>DS CANGKRING B KA</t>
  </si>
  <si>
    <t>5255143005353</t>
  </si>
  <si>
    <t>P2TL/52551/20230531/00006</t>
  </si>
  <si>
    <t>523061785987</t>
  </si>
  <si>
    <t>SHOLIKHATUN</t>
  </si>
  <si>
    <t>DS WONOKETINGAL 0</t>
  </si>
  <si>
    <t>5255143005349</t>
  </si>
  <si>
    <t>P2TL/52553/20230531/00028</t>
  </si>
  <si>
    <t>523071937669</t>
  </si>
  <si>
    <t>JL MT HARYONO PWD</t>
  </si>
  <si>
    <t>5255342005085</t>
  </si>
  <si>
    <t>P2TL/52553/20230531/00001</t>
  </si>
  <si>
    <t>525530098562</t>
  </si>
  <si>
    <t>NGADIYEM</t>
  </si>
  <si>
    <t>DK BULAKREJO DS. N</t>
  </si>
  <si>
    <t>5255342005058</t>
  </si>
  <si>
    <t>P2TL/52553/20230531/00015</t>
  </si>
  <si>
    <t>523071693382</t>
  </si>
  <si>
    <t>5255342005072</t>
  </si>
  <si>
    <t>5255105723053100309</t>
  </si>
  <si>
    <t>523061253077</t>
  </si>
  <si>
    <t>HCPT _ 110414</t>
  </si>
  <si>
    <t>DS BAKUNG     MIJEN</t>
  </si>
  <si>
    <t>B2/7700</t>
  </si>
  <si>
    <t>5255134000309</t>
  </si>
  <si>
    <t>P2TL/52553/20230531/00021</t>
  </si>
  <si>
    <t>523072064933</t>
  </si>
  <si>
    <t>PJU DK WARENG</t>
  </si>
  <si>
    <t>DS KEBUN AGUNG DE</t>
  </si>
  <si>
    <t>P3/4400</t>
  </si>
  <si>
    <t>5255342005078</t>
  </si>
  <si>
    <t>P2TL/52551/20230531/00002</t>
  </si>
  <si>
    <t>KB PERMATA CERIA (</t>
  </si>
  <si>
    <t>JL.PERUM WONOWOS</t>
  </si>
  <si>
    <t>5255142005345</t>
  </si>
  <si>
    <t>P2TL/52553/20230531/00011</t>
  </si>
  <si>
    <t>523072044154</t>
  </si>
  <si>
    <t>JL GAJAH MADA PWD</t>
  </si>
  <si>
    <t>5255342005068</t>
  </si>
  <si>
    <t>P2TL/52553/20230531/00014</t>
  </si>
  <si>
    <t>523072906359</t>
  </si>
  <si>
    <t>PJU KAB GROBOGAN</t>
  </si>
  <si>
    <t>JL RAYA LINGK.NGUR</t>
  </si>
  <si>
    <t>5255342005071</t>
  </si>
  <si>
    <t>P2TL/52551/20230531/00011</t>
  </si>
  <si>
    <t>523061531841</t>
  </si>
  <si>
    <t>IMAM SOFYAN</t>
  </si>
  <si>
    <t>DS CANGKRING    RT.</t>
  </si>
  <si>
    <t>5255143005354</t>
  </si>
  <si>
    <t>P2TL/52553/20230531/00027</t>
  </si>
  <si>
    <t>523072159100</t>
  </si>
  <si>
    <t>JL A YANI KURIPAN</t>
  </si>
  <si>
    <t>5255342005084</t>
  </si>
  <si>
    <t>P2TL/52553/20230531/00012</t>
  </si>
  <si>
    <t>525530191469</t>
  </si>
  <si>
    <t>PJU GEYER</t>
  </si>
  <si>
    <t>JL KALISOGO-GEYER</t>
  </si>
  <si>
    <t>5255342005069</t>
  </si>
  <si>
    <t>P2TL/52554/20230531/00002</t>
  </si>
  <si>
    <t>KARANGANYAR</t>
  </si>
  <si>
    <t>5255442006365</t>
  </si>
  <si>
    <t>P2TL/52551/20230531/00009</t>
  </si>
  <si>
    <t>523061841135</t>
  </si>
  <si>
    <t>LPJU PEMDA</t>
  </si>
  <si>
    <t>JL RAYA BAKUNG 0</t>
  </si>
  <si>
    <t>5255142005352</t>
  </si>
  <si>
    <t>P2TL/52553/20230531/00019</t>
  </si>
  <si>
    <t>523072159167</t>
  </si>
  <si>
    <t>5255342005076</t>
  </si>
  <si>
    <t>P2TL/52553/20230531/00008</t>
  </si>
  <si>
    <t>523072159142</t>
  </si>
  <si>
    <t>5255342005065</t>
  </si>
  <si>
    <t>P2TL/52553/20230531/00009</t>
  </si>
  <si>
    <t>523072138850</t>
  </si>
  <si>
    <t>JL RAYA KEC BRATI</t>
  </si>
  <si>
    <t>5255342005066</t>
  </si>
  <si>
    <t>P2TL/52553/20230531/00002</t>
  </si>
  <si>
    <t>DS TEGALSUMUR   RT</t>
  </si>
  <si>
    <t>5255342005059</t>
  </si>
  <si>
    <t>P2TL/52553/20230531/00004</t>
  </si>
  <si>
    <t>523073033889</t>
  </si>
  <si>
    <t>PJU KABUPATEN GRO</t>
  </si>
  <si>
    <t>JL GLUGU 0    PURWO</t>
  </si>
  <si>
    <t>5255342005061</t>
  </si>
  <si>
    <t>P2TL/52553/20230531/00023</t>
  </si>
  <si>
    <t>523071937819</t>
  </si>
  <si>
    <t>JL S PARMAN TAMAN</t>
  </si>
  <si>
    <t>5255342005080</t>
  </si>
  <si>
    <t>P2TL/52553/20230531/00016</t>
  </si>
  <si>
    <t>523072870263</t>
  </si>
  <si>
    <t>JL RAYA PURWODADI-</t>
  </si>
  <si>
    <t>5255342005073</t>
  </si>
  <si>
    <t>P2TL/52551/20230531/00003</t>
  </si>
  <si>
    <t>5255142005346</t>
  </si>
  <si>
    <t>P2TL/52551/20230531/00012</t>
  </si>
  <si>
    <t>523061148124</t>
  </si>
  <si>
    <t>5255142005355</t>
  </si>
  <si>
    <t>P2TL/52551/20230531/00004</t>
  </si>
  <si>
    <t>KB.PERMATA CERIA (</t>
  </si>
  <si>
    <t>5255142005347</t>
  </si>
  <si>
    <t>P2TL/52553/20230529/00001</t>
  </si>
  <si>
    <t>PESTA GEDUNG SERB</t>
  </si>
  <si>
    <t>PURWODADI</t>
  </si>
  <si>
    <t>5255342005026</t>
  </si>
  <si>
    <t>P2TL/52553/20230531/00018</t>
  </si>
  <si>
    <t>523071799263</t>
  </si>
  <si>
    <t>PEMDA KAB GROBOG</t>
  </si>
  <si>
    <t>JL R SUPRAPTO     PU</t>
  </si>
  <si>
    <t>5255342005075</t>
  </si>
  <si>
    <t>P2TL/52552/20230531/00001</t>
  </si>
  <si>
    <t>523080342009</t>
  </si>
  <si>
    <t>WASILAN</t>
  </si>
  <si>
    <t>DK BENDUNGAN GSA</t>
  </si>
  <si>
    <t>5255242005055</t>
  </si>
  <si>
    <t>P2TL/52553/20230531/00020</t>
  </si>
  <si>
    <t>523073126412</t>
  </si>
  <si>
    <t>PJU KABGROB JL LIN</t>
  </si>
  <si>
    <t>JL LING.PUTAT DS GE</t>
  </si>
  <si>
    <t>5255342005077</t>
  </si>
  <si>
    <t>P2TL/52553/20230531/00003</t>
  </si>
  <si>
    <t>523070293732</t>
  </si>
  <si>
    <t>TOMO RUSMINAH</t>
  </si>
  <si>
    <t>DA DABONG RT02/04</t>
  </si>
  <si>
    <t>5255342005060</t>
  </si>
  <si>
    <t>P2TL/52551/20230531/00001</t>
  </si>
  <si>
    <t>5255142005344</t>
  </si>
  <si>
    <t>P2TL/52553/20230531/00017</t>
  </si>
  <si>
    <t>523071938758</t>
  </si>
  <si>
    <t>5255342005074</t>
  </si>
  <si>
    <t>P2TL/52554/20230530/00003</t>
  </si>
  <si>
    <t>PJU WIDAYANTO</t>
  </si>
  <si>
    <t>DUSUN BOGORAJI RT</t>
  </si>
  <si>
    <t>5255442006357</t>
  </si>
  <si>
    <t>P2TL/52551/20230531/00008</t>
  </si>
  <si>
    <t>523061799076</t>
  </si>
  <si>
    <t>DARMONO</t>
  </si>
  <si>
    <t>DS BANJARSARI    RT.</t>
  </si>
  <si>
    <t>5255143005351</t>
  </si>
  <si>
    <t>P2TL/52553/20230531/00022</t>
  </si>
  <si>
    <t>525530095096</t>
  </si>
  <si>
    <t>PJU PENAWANGAN</t>
  </si>
  <si>
    <t>DN PENAWANGAN 0</t>
  </si>
  <si>
    <t>5255342005079</t>
  </si>
  <si>
    <t>P2TL/52553/20230531/00007</t>
  </si>
  <si>
    <t>523072045434</t>
  </si>
  <si>
    <t>PJU PEMDA II GROBO</t>
  </si>
  <si>
    <t>JL MH TAMRIN PWD</t>
  </si>
  <si>
    <t>5255342005064</t>
  </si>
  <si>
    <t>523072877996</t>
  </si>
  <si>
    <t>WIDAYANTO</t>
  </si>
  <si>
    <t>DN BOGORAJI    RT.2</t>
  </si>
  <si>
    <t>P2TL/52552/20230531/00002</t>
  </si>
  <si>
    <t>523080794579</t>
  </si>
  <si>
    <t>SUPRIH</t>
  </si>
  <si>
    <t>DS TRABAN REPAKIN</t>
  </si>
  <si>
    <t>5255242005056</t>
  </si>
  <si>
    <t>P2TL/52553/20230531/00025</t>
  </si>
  <si>
    <t>523072132556</t>
  </si>
  <si>
    <t>JL RAYA KLAMU     KL</t>
  </si>
  <si>
    <t>5255342005082</t>
  </si>
  <si>
    <t>P2TL/52553/20230531/00024</t>
  </si>
  <si>
    <t>523072827112</t>
  </si>
  <si>
    <t>JL RAYA GETASREJO-</t>
  </si>
  <si>
    <t>5255342005081</t>
  </si>
  <si>
    <t>P2TL/52553/20230531/00006</t>
  </si>
  <si>
    <t>523071693333</t>
  </si>
  <si>
    <t>5255342005063</t>
  </si>
  <si>
    <t>BULAN  JUNI    TAHUN  2023</t>
  </si>
  <si>
    <t>P2TL/52554/20230531/00003</t>
  </si>
  <si>
    <t>ABDUL ROSYID</t>
  </si>
  <si>
    <t>DN GRASAK 01/04 DS</t>
  </si>
  <si>
    <t>01/06/2023</t>
  </si>
  <si>
    <t>5255442006366</t>
  </si>
  <si>
    <t>(All)</t>
  </si>
  <si>
    <t>P2TL/52553/20230605/00001</t>
  </si>
  <si>
    <t>523072374008</t>
  </si>
  <si>
    <t>PARDI</t>
  </si>
  <si>
    <t>DS PULO KRGGENEN</t>
  </si>
  <si>
    <t>05/06/2023</t>
  </si>
  <si>
    <t>5255342005086</t>
  </si>
  <si>
    <t>P2TL/52307/20160330/00003</t>
  </si>
  <si>
    <t>523073110825</t>
  </si>
  <si>
    <t>MARYOTO</t>
  </si>
  <si>
    <t>DK WELAHAN DS TEL</t>
  </si>
  <si>
    <t>5230743001847</t>
  </si>
  <si>
    <t>P2TL/52554/20230605/00002</t>
  </si>
  <si>
    <t>523073003904</t>
  </si>
  <si>
    <t>SUHARNI</t>
  </si>
  <si>
    <t>5255443006368</t>
  </si>
  <si>
    <t>P2TL/52551/20230605/00003</t>
  </si>
  <si>
    <t>523060023190</t>
  </si>
  <si>
    <t>BUDI LUKITO</t>
  </si>
  <si>
    <t>KI OS BINTORO NO 5</t>
  </si>
  <si>
    <t>5255142005359</t>
  </si>
  <si>
    <t>P2TL/52551/20230605/00002</t>
  </si>
  <si>
    <t>523061782184</t>
  </si>
  <si>
    <t>SUMBER RAHAYU</t>
  </si>
  <si>
    <t>5255143005358</t>
  </si>
  <si>
    <t>P2TL/52554/20230605/00003</t>
  </si>
  <si>
    <t>SARLI</t>
  </si>
  <si>
    <t>DN BARENG    RT.7 R</t>
  </si>
  <si>
    <t>5255442006369</t>
  </si>
  <si>
    <t>P2TL/52554/20230605/00001</t>
  </si>
  <si>
    <t>523071904794</t>
  </si>
  <si>
    <t>PRIYADI</t>
  </si>
  <si>
    <t>DS LODRAN PL KULO</t>
  </si>
  <si>
    <t>5255442006367</t>
  </si>
  <si>
    <t>P2TL/52554/20230605/00004</t>
  </si>
  <si>
    <t>AYUK WIDYA LESTARI</t>
  </si>
  <si>
    <t>DSN BARENG RT 07/0</t>
  </si>
  <si>
    <t>5255442006370</t>
  </si>
  <si>
    <t>P2TL/52551/20230605/00001</t>
  </si>
  <si>
    <t>5255143005357</t>
  </si>
  <si>
    <t>Page 1 of 1</t>
  </si>
  <si>
    <t>P2TL/52553/20160330/00003</t>
  </si>
  <si>
    <t>Jun</t>
  </si>
  <si>
    <t>52554 P2TL 2</t>
  </si>
  <si>
    <t>52554 P2TL 1</t>
  </si>
  <si>
    <t>52553 P2TL 2</t>
  </si>
  <si>
    <t>52553 P2TL 1</t>
  </si>
  <si>
    <t>52552 P2TL 2</t>
  </si>
  <si>
    <t>52552 P2TL 1</t>
  </si>
  <si>
    <t>52551 P2TL 2</t>
  </si>
  <si>
    <t>52551 P2TL 1</t>
  </si>
  <si>
    <t xml:space="preserve"> DATE</t>
  </si>
  <si>
    <t>WEEKNUM</t>
  </si>
  <si>
    <t>TIM</t>
  </si>
  <si>
    <t>P2TL/52552/20230606/00003</t>
  </si>
  <si>
    <t>523081305764</t>
  </si>
  <si>
    <t>MUSHOLA SABILUL M</t>
  </si>
  <si>
    <t>DK KAWUNG    RT.7 R</t>
  </si>
  <si>
    <t>06/06/2023</t>
  </si>
  <si>
    <t>5255243005059</t>
  </si>
  <si>
    <t>P2TL/52552/20230606/00004</t>
  </si>
  <si>
    <t>523080912606</t>
  </si>
  <si>
    <t>ZAENURROHWAN</t>
  </si>
  <si>
    <t>DS SUKOREJO GUNT</t>
  </si>
  <si>
    <t>5255242005060</t>
  </si>
  <si>
    <t>P2TL/52552/20230606/00002</t>
  </si>
  <si>
    <t>523080463973</t>
  </si>
  <si>
    <t>KL ANTINGAN RT2 RW</t>
  </si>
  <si>
    <t>5255242005058</t>
  </si>
  <si>
    <t>P2TL/52553/20230606/00001</t>
  </si>
  <si>
    <t>523071672317</t>
  </si>
  <si>
    <t>SAEROZI</t>
  </si>
  <si>
    <t>DK KAUMAN KLAMBU</t>
  </si>
  <si>
    <t>5255342005087</t>
  </si>
  <si>
    <t>P2TL/52554/20230529/00006</t>
  </si>
  <si>
    <t>SITI MUGIARTI</t>
  </si>
  <si>
    <t>KRADENAN RT 07 RW</t>
  </si>
  <si>
    <t>5255442006341</t>
  </si>
  <si>
    <t>P2TL/52554/20230605/00005</t>
  </si>
  <si>
    <t>523073024572</t>
  </si>
  <si>
    <t>SAINEM</t>
  </si>
  <si>
    <t>DN LENGKONG DS RA</t>
  </si>
  <si>
    <t>5255443006371</t>
  </si>
  <si>
    <t>P2TL/52554/20230530/00001</t>
  </si>
  <si>
    <t>523071949414</t>
  </si>
  <si>
    <t>DS DESARAN TRUWO</t>
  </si>
  <si>
    <t>5255442006349</t>
  </si>
  <si>
    <t>P2TL/52551/20230606/00001</t>
  </si>
  <si>
    <t>523060507374</t>
  </si>
  <si>
    <t>SUYOTO</t>
  </si>
  <si>
    <t>CA NGKRING REMBAN</t>
  </si>
  <si>
    <t>5255142005360</t>
  </si>
  <si>
    <t>P2TL/52553/20230606/00005</t>
  </si>
  <si>
    <t>523071385989</t>
  </si>
  <si>
    <t>ASHURI AMIN</t>
  </si>
  <si>
    <t>DK  BRAKAS TERKESI</t>
  </si>
  <si>
    <t>5255342005091</t>
  </si>
  <si>
    <t>P2TL/52553/20230606/00002</t>
  </si>
  <si>
    <t>523073060059</t>
  </si>
  <si>
    <t>RUSMAN</t>
  </si>
  <si>
    <t>DN JURAGAN    RT.4 R</t>
  </si>
  <si>
    <t>5255343005088</t>
  </si>
  <si>
    <t>P2TL/52553/20230606/00003</t>
  </si>
  <si>
    <t>523071423913</t>
  </si>
  <si>
    <t>MARSONO</t>
  </si>
  <si>
    <t>DS  SELOJARI RT3/2 K</t>
  </si>
  <si>
    <t>5255342005089</t>
  </si>
  <si>
    <t>P2TL/52551/20230606/00003</t>
  </si>
  <si>
    <t>PJ SUJIONO</t>
  </si>
  <si>
    <t>DS.TURITEMPEL GUN</t>
  </si>
  <si>
    <t>5255142005362</t>
  </si>
  <si>
    <t>P2TL/52552/20230606/00001</t>
  </si>
  <si>
    <t>523081281529</t>
  </si>
  <si>
    <t>ABDUL AZIS</t>
  </si>
  <si>
    <t>DK WOTAN    RT.12 R</t>
  </si>
  <si>
    <t>5255243005057</t>
  </si>
  <si>
    <t>P2TL/52551/20230606/00002</t>
  </si>
  <si>
    <t>5255143005361</t>
  </si>
  <si>
    <t>525540255249</t>
  </si>
  <si>
    <t>KIOS SITI MUGIYARTI</t>
  </si>
  <si>
    <t>JL KOMPLEK PASAR K</t>
  </si>
  <si>
    <t>P2TL/52551/20230606/00004</t>
  </si>
  <si>
    <t>523061775399</t>
  </si>
  <si>
    <t>SUJIONO</t>
  </si>
  <si>
    <t>DS TURITEMPEL    RT.</t>
  </si>
  <si>
    <t>5255143005363</t>
  </si>
  <si>
    <t>P2TL/52554/20230606/00001</t>
  </si>
  <si>
    <t>523070993587</t>
  </si>
  <si>
    <t>DK  KRAJJAN DS TANJ</t>
  </si>
  <si>
    <t>5255442006372</t>
  </si>
  <si>
    <t>P2TL/52553/20230606/00004</t>
  </si>
  <si>
    <t>523071649834</t>
  </si>
  <si>
    <t>PONDOK NURUL FUR</t>
  </si>
  <si>
    <t>DK BRAKAS TERKESI</t>
  </si>
  <si>
    <t>5255342005090</t>
  </si>
  <si>
    <t>P2TL/52553/20230607/00007</t>
  </si>
  <si>
    <t>PJ EKO YULIANTO 3</t>
  </si>
  <si>
    <t>DS KRONGGEN BRATI</t>
  </si>
  <si>
    <t>07/06/2023</t>
  </si>
  <si>
    <t>5255342005098</t>
  </si>
  <si>
    <t>P2TL/52552/20230606/00007</t>
  </si>
  <si>
    <t>GOR KURNIA LESTARI</t>
  </si>
  <si>
    <t>JL. PERINTIS KEMERD</t>
  </si>
  <si>
    <t>5255242005063</t>
  </si>
  <si>
    <t>P2TL/52553/20230607/00002</t>
  </si>
  <si>
    <t>523073117075</t>
  </si>
  <si>
    <t>RANYONO</t>
  </si>
  <si>
    <t>DN PREJENGAN, DS S</t>
  </si>
  <si>
    <t>5255343005093</t>
  </si>
  <si>
    <t>P2TL/52553/20230607/00001</t>
  </si>
  <si>
    <t>523073057377</t>
  </si>
  <si>
    <t>ANA SETIYANI</t>
  </si>
  <si>
    <t>DN GEDAD MANGIN</t>
  </si>
  <si>
    <t>5255343005092</t>
  </si>
  <si>
    <t>P2TL/52553/20230607/00003</t>
  </si>
  <si>
    <t>DN WONOHARJO GEY</t>
  </si>
  <si>
    <t>5255342005094</t>
  </si>
  <si>
    <t>P2TL/52553/20230607/00004</t>
  </si>
  <si>
    <t>523070115985</t>
  </si>
  <si>
    <t>PARDJI</t>
  </si>
  <si>
    <t>DS  LEDOKSARI</t>
  </si>
  <si>
    <t>5255342005095</t>
  </si>
  <si>
    <t>P2TL/52553/20230607/00005</t>
  </si>
  <si>
    <t>PJ EKO YULIANTO</t>
  </si>
  <si>
    <t>5255342005096</t>
  </si>
  <si>
    <t>P2TL/52553/20230607/00006</t>
  </si>
  <si>
    <t>PJ EKO YULIANTO 2</t>
  </si>
  <si>
    <t>5255342005097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</si>
</sst>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m/d/yyyy;@"/>
    <numFmt numFmtId="166" formatCode="yyyy\-mm\-dd;@"/>
    <numFmt numFmtId="167" formatCode="yyyy\-mm\-dd"/>
  </numFmts>
  <fonts count="22">
    <font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9"/>
      <name val="Draft"/>
    </font>
    <font>
      <b/>
      <sz val="8"/>
      <name val="Arial"/>
      <family val="2"/>
    </font>
    <font>
      <b/>
      <sz val="7"/>
      <name val="Arial"/>
      <family val="2"/>
    </font>
    <font>
      <sz val="8"/>
      <name val="SansSerif"/>
    </font>
    <font>
      <sz val="8"/>
      <name val="Arial"/>
      <family val="2"/>
    </font>
    <font>
      <sz val="8"/>
      <name val="SansSerif"/>
      <family val="2"/>
    </font>
    <font>
      <sz val="8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1"/>
      <name val="Wingdings"/>
      <charset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0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8"/>
      <name val="Arial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</cellStyleXfs>
  <cellXfs count="204">
    <xf numFmtId="0" fontId="0" fillId="0" borderId="0" xfId="0"/>
    <xf numFmtId="0" fontId="0" fillId="0" borderId="0" xfId="0" applyProtection="1">
      <protection locked="0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3" fillId="0" borderId="1" xfId="0" applyFont="1" applyBorder="1" applyAlignment="1">
      <alignment horizontal="center"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7" xfId="0" applyBorder="1" applyAlignment="1">
      <alignment vertical="top"/>
    </xf>
    <xf numFmtId="0" fontId="3" fillId="0" borderId="5" xfId="0" applyFont="1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0" fontId="3" fillId="0" borderId="12" xfId="0" applyFont="1" applyBorder="1" applyAlignment="1">
      <alignment horizontal="center" vertical="top"/>
    </xf>
    <xf numFmtId="0" fontId="0" fillId="0" borderId="13" xfId="0" applyBorder="1" applyAlignment="1">
      <alignment vertical="top"/>
    </xf>
    <xf numFmtId="0" fontId="3" fillId="0" borderId="9" xfId="0" applyFont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3" fontId="5" fillId="0" borderId="5" xfId="0" applyNumberFormat="1" applyFont="1" applyBorder="1" applyAlignment="1">
      <alignment horizontal="right" vertical="top"/>
    </xf>
    <xf numFmtId="0" fontId="6" fillId="0" borderId="5" xfId="0" applyFont="1" applyBorder="1" applyAlignment="1">
      <alignment horizontal="left" vertical="top"/>
    </xf>
    <xf numFmtId="3" fontId="5" fillId="0" borderId="8" xfId="0" applyNumberFormat="1" applyFont="1" applyBorder="1" applyAlignment="1">
      <alignment horizontal="right" vertical="top"/>
    </xf>
    <xf numFmtId="3" fontId="7" fillId="0" borderId="5" xfId="0" applyNumberFormat="1" applyFont="1" applyBorder="1" applyAlignment="1">
      <alignment horizontal="right" vertical="top"/>
    </xf>
    <xf numFmtId="0" fontId="8" fillId="0" borderId="5" xfId="0" applyFont="1" applyBorder="1" applyAlignment="1">
      <alignment horizontal="left" vertical="top"/>
    </xf>
    <xf numFmtId="3" fontId="7" fillId="0" borderId="8" xfId="0" applyNumberFormat="1" applyFont="1" applyBorder="1" applyAlignment="1">
      <alignment horizontal="right" vertical="top"/>
    </xf>
    <xf numFmtId="0" fontId="9" fillId="0" borderId="0" xfId="0" applyFont="1" applyBorder="1" applyAlignment="1">
      <alignment horizontal="center" vertical="top"/>
    </xf>
    <xf numFmtId="0" fontId="0" fillId="0" borderId="0" xfId="0" applyFont="1" applyBorder="1" applyProtection="1">
      <protection locked="0"/>
    </xf>
    <xf numFmtId="0" fontId="0" fillId="0" borderId="0" xfId="0" applyFont="1" applyBorder="1"/>
    <xf numFmtId="0" fontId="0" fillId="0" borderId="0" xfId="0" applyFont="1" applyBorder="1" applyAlignment="1" applyProtection="1">
      <alignment horizontal="center"/>
      <protection locked="0"/>
    </xf>
    <xf numFmtId="3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9" fillId="0" borderId="0" xfId="0" applyNumberFormat="1" applyFont="1" applyBorder="1" applyAlignment="1">
      <alignment horizontal="center" vertical="top"/>
    </xf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Font="1" applyBorder="1"/>
    <xf numFmtId="0" fontId="0" fillId="0" borderId="0" xfId="0" applyNumberFormat="1" applyProtection="1">
      <protection locked="0"/>
    </xf>
    <xf numFmtId="0" fontId="3" fillId="0" borderId="1" xfId="0" applyNumberFormat="1" applyFont="1" applyBorder="1" applyAlignment="1">
      <alignment horizontal="center" vertical="top"/>
    </xf>
    <xf numFmtId="0" fontId="3" fillId="0" borderId="13" xfId="0" applyNumberFormat="1" applyFont="1" applyBorder="1" applyAlignment="1">
      <alignment horizontal="center" vertical="top"/>
    </xf>
    <xf numFmtId="0" fontId="3" fillId="0" borderId="9" xfId="0" applyNumberFormat="1" applyFont="1" applyBorder="1" applyAlignment="1">
      <alignment horizontal="center" vertical="top"/>
    </xf>
    <xf numFmtId="0" fontId="6" fillId="0" borderId="5" xfId="0" applyNumberFormat="1" applyFont="1" applyBorder="1" applyAlignment="1">
      <alignment horizontal="left" vertical="top"/>
    </xf>
    <xf numFmtId="0" fontId="8" fillId="0" borderId="5" xfId="0" applyNumberFormat="1" applyFont="1" applyBorder="1" applyAlignment="1">
      <alignment horizontal="left" vertical="top"/>
    </xf>
    <xf numFmtId="166" fontId="9" fillId="0" borderId="0" xfId="0" applyNumberFormat="1" applyFont="1" applyBorder="1" applyAlignment="1">
      <alignment horizontal="center" vertical="top"/>
    </xf>
    <xf numFmtId="166" fontId="0" fillId="0" borderId="0" xfId="0" applyNumberFormat="1" applyFont="1" applyBorder="1" applyAlignment="1">
      <alignment horizontal="center"/>
    </xf>
    <xf numFmtId="166" fontId="0" fillId="0" borderId="0" xfId="0" applyNumberFormat="1" applyFont="1" applyBorder="1"/>
    <xf numFmtId="166" fontId="0" fillId="0" borderId="0" xfId="0" applyNumberFormat="1" applyFont="1" applyBorder="1" applyAlignment="1" applyProtection="1">
      <alignment horizontal="center"/>
      <protection locked="0"/>
    </xf>
    <xf numFmtId="14" fontId="0" fillId="0" borderId="0" xfId="0" applyNumberFormat="1" applyFont="1" applyBorder="1" applyAlignment="1">
      <alignment horizontal="center"/>
    </xf>
    <xf numFmtId="0" fontId="10" fillId="0" borderId="0" xfId="1"/>
    <xf numFmtId="0" fontId="10" fillId="0" borderId="0" xfId="1" applyAlignment="1">
      <alignment horizontal="center"/>
    </xf>
    <xf numFmtId="0" fontId="11" fillId="0" borderId="0" xfId="1" applyFont="1" applyAlignment="1">
      <alignment horizontal="center"/>
    </xf>
    <xf numFmtId="0" fontId="9" fillId="0" borderId="0" xfId="1" applyFont="1" applyAlignment="1">
      <alignment horizontal="center"/>
    </xf>
    <xf numFmtId="0" fontId="9" fillId="0" borderId="0" xfId="1" applyFont="1" applyProtection="1">
      <protection locked="0"/>
    </xf>
    <xf numFmtId="0" fontId="9" fillId="0" borderId="0" xfId="1" applyFont="1" applyAlignment="1" applyProtection="1">
      <alignment horizontal="center"/>
      <protection locked="0"/>
    </xf>
    <xf numFmtId="166" fontId="9" fillId="0" borderId="0" xfId="1" applyNumberFormat="1" applyFont="1" applyProtection="1">
      <protection locked="0"/>
    </xf>
    <xf numFmtId="0" fontId="9" fillId="0" borderId="0" xfId="1" applyFont="1" applyAlignment="1">
      <alignment horizontal="center" vertical="top"/>
    </xf>
    <xf numFmtId="166" fontId="9" fillId="0" borderId="0" xfId="1" applyNumberFormat="1" applyFont="1" applyAlignment="1">
      <alignment horizontal="center" vertical="top"/>
    </xf>
    <xf numFmtId="3" fontId="9" fillId="0" borderId="0" xfId="1" applyNumberFormat="1" applyFont="1" applyAlignment="1">
      <alignment horizontal="center" vertical="top"/>
    </xf>
    <xf numFmtId="0" fontId="0" fillId="0" borderId="0" xfId="0" applyAlignment="1">
      <alignment horizontal="center"/>
    </xf>
    <xf numFmtId="3" fontId="5" fillId="0" borderId="13" xfId="0" applyNumberFormat="1" applyFont="1" applyFill="1" applyBorder="1" applyAlignment="1">
      <alignment horizontal="right" vertical="top"/>
    </xf>
    <xf numFmtId="0" fontId="6" fillId="0" borderId="13" xfId="0" applyFont="1" applyFill="1" applyBorder="1" applyAlignment="1">
      <alignment horizontal="left" vertical="top"/>
    </xf>
    <xf numFmtId="3" fontId="5" fillId="0" borderId="14" xfId="0" applyNumberFormat="1" applyFont="1" applyFill="1" applyBorder="1" applyAlignment="1">
      <alignment horizontal="right" vertical="top"/>
    </xf>
    <xf numFmtId="0" fontId="6" fillId="0" borderId="13" xfId="0" applyNumberFormat="1" applyFont="1" applyFill="1" applyBorder="1" applyAlignment="1">
      <alignment horizontal="left" vertical="top"/>
    </xf>
    <xf numFmtId="0" fontId="0" fillId="0" borderId="15" xfId="0" applyFill="1" applyBorder="1" applyProtection="1">
      <protection locked="0"/>
    </xf>
    <xf numFmtId="3" fontId="5" fillId="0" borderId="13" xfId="0" applyNumberFormat="1" applyFont="1" applyBorder="1" applyAlignment="1">
      <alignment horizontal="right" vertical="top"/>
    </xf>
    <xf numFmtId="0" fontId="6" fillId="0" borderId="13" xfId="0" applyFont="1" applyBorder="1" applyAlignment="1">
      <alignment horizontal="left" vertical="top"/>
    </xf>
    <xf numFmtId="3" fontId="5" fillId="0" borderId="14" xfId="0" applyNumberFormat="1" applyFont="1" applyBorder="1" applyAlignment="1">
      <alignment horizontal="right" vertical="top"/>
    </xf>
    <xf numFmtId="0" fontId="6" fillId="0" borderId="13" xfId="0" applyNumberFormat="1" applyFont="1" applyBorder="1" applyAlignment="1">
      <alignment horizontal="left" vertical="top"/>
    </xf>
    <xf numFmtId="0" fontId="0" fillId="0" borderId="15" xfId="0" applyBorder="1" applyProtection="1">
      <protection locked="0"/>
    </xf>
    <xf numFmtId="3" fontId="7" fillId="0" borderId="13" xfId="0" applyNumberFormat="1" applyFont="1" applyBorder="1" applyAlignment="1">
      <alignment horizontal="right" vertical="top"/>
    </xf>
    <xf numFmtId="0" fontId="8" fillId="0" borderId="13" xfId="0" applyFont="1" applyBorder="1" applyAlignment="1">
      <alignment horizontal="left" vertical="top"/>
    </xf>
    <xf numFmtId="3" fontId="7" fillId="0" borderId="14" xfId="0" applyNumberFormat="1" applyFont="1" applyBorder="1" applyAlignment="1">
      <alignment horizontal="right" vertical="top"/>
    </xf>
    <xf numFmtId="0" fontId="8" fillId="0" borderId="13" xfId="0" applyNumberFormat="1" applyFont="1" applyBorder="1" applyAlignment="1">
      <alignment horizontal="left" vertical="top"/>
    </xf>
    <xf numFmtId="3" fontId="5" fillId="0" borderId="8" xfId="0" applyNumberFormat="1" applyFont="1" applyBorder="1" applyAlignment="1">
      <alignment horizontal="right" vertical="top"/>
    </xf>
    <xf numFmtId="0" fontId="12" fillId="0" borderId="5" xfId="0" applyFont="1" applyBorder="1" applyAlignment="1">
      <alignment horizontal="left" vertical="top"/>
    </xf>
    <xf numFmtId="3" fontId="5" fillId="0" borderId="9" xfId="0" applyNumberFormat="1" applyFont="1" applyBorder="1" applyAlignment="1">
      <alignment horizontal="right" vertical="top"/>
    </xf>
    <xf numFmtId="166" fontId="0" fillId="0" borderId="0" xfId="0" applyNumberFormat="1" applyAlignment="1">
      <alignment horizontal="left"/>
    </xf>
    <xf numFmtId="3" fontId="5" fillId="0" borderId="14" xfId="0" applyNumberFormat="1" applyFont="1" applyBorder="1" applyAlignment="1">
      <alignment horizontal="right" vertical="top"/>
    </xf>
    <xf numFmtId="1" fontId="9" fillId="0" borderId="0" xfId="0" applyNumberFormat="1" applyFont="1" applyBorder="1" applyAlignment="1">
      <alignment horizontal="center" vertical="top"/>
    </xf>
    <xf numFmtId="1" fontId="0" fillId="0" borderId="0" xfId="0" applyNumberFormat="1" applyFont="1" applyBorder="1" applyAlignment="1">
      <alignment horizontal="center" vertical="top"/>
    </xf>
    <xf numFmtId="1" fontId="0" fillId="0" borderId="0" xfId="0" applyNumberFormat="1" applyFont="1" applyBorder="1" applyAlignment="1" applyProtection="1">
      <alignment horizontal="center"/>
      <protection locked="0"/>
    </xf>
    <xf numFmtId="1" fontId="0" fillId="0" borderId="0" xfId="0" applyNumberFormat="1" applyFont="1" applyBorder="1" applyAlignment="1">
      <alignment horizontal="center"/>
    </xf>
    <xf numFmtId="1" fontId="0" fillId="0" borderId="0" xfId="0" applyNumberFormat="1" applyFont="1" applyBorder="1"/>
    <xf numFmtId="0" fontId="12" fillId="0" borderId="13" xfId="0" applyFont="1" applyBorder="1" applyAlignment="1">
      <alignment horizontal="left" vertical="top"/>
    </xf>
    <xf numFmtId="38" fontId="10" fillId="0" borderId="0" xfId="1" applyNumberFormat="1"/>
    <xf numFmtId="0" fontId="9" fillId="0" borderId="9" xfId="1" applyFont="1" applyBorder="1" applyAlignment="1">
      <alignment horizontal="center"/>
    </xf>
    <xf numFmtId="38" fontId="9" fillId="0" borderId="9" xfId="1" applyNumberFormat="1" applyFont="1" applyBorder="1" applyAlignment="1">
      <alignment horizontal="center"/>
    </xf>
    <xf numFmtId="9" fontId="9" fillId="0" borderId="9" xfId="2" applyFont="1" applyBorder="1" applyAlignment="1">
      <alignment horizontal="center"/>
    </xf>
    <xf numFmtId="0" fontId="11" fillId="0" borderId="9" xfId="1" applyFont="1" applyBorder="1" applyAlignment="1">
      <alignment horizontal="center"/>
    </xf>
    <xf numFmtId="0" fontId="15" fillId="0" borderId="9" xfId="1" applyFont="1" applyBorder="1" applyAlignment="1">
      <alignment horizontal="center"/>
    </xf>
    <xf numFmtId="38" fontId="15" fillId="0" borderId="9" xfId="1" applyNumberFormat="1" applyFont="1" applyBorder="1" applyAlignment="1">
      <alignment horizontal="center"/>
    </xf>
    <xf numFmtId="9" fontId="15" fillId="0" borderId="9" xfId="2" applyFont="1" applyBorder="1" applyAlignment="1">
      <alignment horizontal="center"/>
    </xf>
    <xf numFmtId="0" fontId="10" fillId="2" borderId="1" xfId="1" applyFill="1" applyBorder="1" applyAlignment="1">
      <alignment horizontal="center"/>
    </xf>
    <xf numFmtId="0" fontId="10" fillId="2" borderId="13" xfId="1" applyFill="1" applyBorder="1" applyAlignment="1">
      <alignment horizontal="center"/>
    </xf>
    <xf numFmtId="0" fontId="9" fillId="2" borderId="1" xfId="1" applyFont="1" applyFill="1" applyBorder="1" applyAlignment="1">
      <alignment horizontal="center"/>
    </xf>
    <xf numFmtId="0" fontId="9" fillId="2" borderId="13" xfId="1" applyFont="1" applyFill="1" applyBorder="1" applyAlignment="1">
      <alignment horizontal="center"/>
    </xf>
    <xf numFmtId="38" fontId="9" fillId="2" borderId="1" xfId="1" applyNumberFormat="1" applyFont="1" applyFill="1" applyBorder="1" applyAlignment="1">
      <alignment horizontal="center"/>
    </xf>
    <xf numFmtId="38" fontId="9" fillId="2" borderId="13" xfId="1" applyNumberFormat="1" applyFont="1" applyFill="1" applyBorder="1" applyAlignment="1">
      <alignment horizontal="center"/>
    </xf>
    <xf numFmtId="166" fontId="0" fillId="0" borderId="0" xfId="0" applyNumberFormat="1"/>
    <xf numFmtId="166" fontId="0" fillId="0" borderId="0" xfId="0" applyNumberFormat="1" applyAlignment="1">
      <alignment horizontal="center"/>
    </xf>
    <xf numFmtId="164" fontId="0" fillId="0" borderId="0" xfId="3" applyNumberFormat="1" applyFont="1" applyAlignment="1">
      <alignment horizontal="center"/>
    </xf>
    <xf numFmtId="38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38" fontId="14" fillId="0" borderId="9" xfId="0" applyNumberFormat="1" applyFont="1" applyBorder="1" applyAlignment="1">
      <alignment horizontal="center"/>
    </xf>
    <xf numFmtId="3" fontId="14" fillId="0" borderId="9" xfId="0" applyNumberFormat="1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/>
    <xf numFmtId="0" fontId="9" fillId="0" borderId="9" xfId="0" applyFont="1" applyBorder="1"/>
    <xf numFmtId="164" fontId="9" fillId="0" borderId="0" xfId="3" applyNumberFormat="1" applyFont="1" applyAlignment="1">
      <alignment horizontal="center"/>
    </xf>
    <xf numFmtId="0" fontId="10" fillId="2" borderId="13" xfId="1" applyFill="1" applyBorder="1" applyAlignment="1">
      <alignment vertical="center"/>
    </xf>
    <xf numFmtId="0" fontId="10" fillId="2" borderId="1" xfId="1" applyFill="1" applyBorder="1" applyAlignment="1">
      <alignment vertical="center"/>
    </xf>
    <xf numFmtId="0" fontId="16" fillId="0" borderId="0" xfId="1" applyFont="1" applyAlignment="1">
      <alignment horizontal="center"/>
    </xf>
    <xf numFmtId="3" fontId="5" fillId="0" borderId="8" xfId="0" applyNumberFormat="1" applyFont="1" applyBorder="1" applyAlignment="1">
      <alignment horizontal="right" vertical="top"/>
    </xf>
    <xf numFmtId="3" fontId="5" fillId="0" borderId="11" xfId="0" applyNumberFormat="1" applyFont="1" applyBorder="1" applyAlignment="1">
      <alignment horizontal="right" vertical="top"/>
    </xf>
    <xf numFmtId="0" fontId="18" fillId="0" borderId="1" xfId="0" applyFont="1" applyBorder="1" applyAlignment="1">
      <alignment horizontal="center" vertical="top"/>
    </xf>
    <xf numFmtId="0" fontId="18" fillId="0" borderId="5" xfId="0" applyFont="1" applyBorder="1" applyAlignment="1">
      <alignment horizontal="center" vertical="top"/>
    </xf>
    <xf numFmtId="0" fontId="18" fillId="0" borderId="9" xfId="0" applyFont="1" applyBorder="1" applyAlignment="1">
      <alignment horizontal="center" vertical="top"/>
    </xf>
    <xf numFmtId="0" fontId="18" fillId="0" borderId="12" xfId="0" applyFont="1" applyBorder="1" applyAlignment="1">
      <alignment horizontal="center" vertical="top"/>
    </xf>
    <xf numFmtId="0" fontId="18" fillId="0" borderId="11" xfId="0" applyFont="1" applyBorder="1" applyAlignment="1">
      <alignment horizontal="center" vertical="top"/>
    </xf>
    <xf numFmtId="0" fontId="18" fillId="0" borderId="13" xfId="0" applyFont="1" applyBorder="1" applyAlignment="1">
      <alignment horizontal="center" vertical="top"/>
    </xf>
    <xf numFmtId="0" fontId="20" fillId="0" borderId="5" xfId="0" applyFont="1" applyBorder="1" applyAlignment="1">
      <alignment horizontal="left" vertical="top"/>
    </xf>
    <xf numFmtId="0" fontId="21" fillId="0" borderId="0" xfId="0" applyFont="1" applyAlignment="1">
      <alignment horizontal="left" vertical="top"/>
    </xf>
    <xf numFmtId="0" fontId="0" fillId="2" borderId="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0" fontId="9" fillId="2" borderId="13" xfId="1" applyFont="1" applyFill="1" applyBorder="1" applyAlignment="1">
      <alignment horizontal="center" vertical="center"/>
    </xf>
    <xf numFmtId="0" fontId="18" fillId="0" borderId="10" xfId="0" applyFont="1" applyBorder="1" applyAlignment="1">
      <alignment horizontal="left" vertical="top"/>
    </xf>
    <xf numFmtId="0" fontId="18" fillId="0" borderId="11" xfId="0" applyFont="1" applyBorder="1" applyAlignment="1">
      <alignment horizontal="left" vertical="top"/>
    </xf>
    <xf numFmtId="3" fontId="5" fillId="0" borderId="10" xfId="0" applyNumberFormat="1" applyFont="1" applyBorder="1" applyAlignment="1">
      <alignment horizontal="right" vertical="top"/>
    </xf>
    <xf numFmtId="3" fontId="5" fillId="0" borderId="11" xfId="0" applyNumberFormat="1" applyFont="1" applyBorder="1" applyAlignment="1">
      <alignment horizontal="right" vertical="top"/>
    </xf>
    <xf numFmtId="3" fontId="5" fillId="0" borderId="12" xfId="0" applyNumberFormat="1" applyFont="1" applyBorder="1" applyAlignment="1">
      <alignment horizontal="right" vertical="top"/>
    </xf>
    <xf numFmtId="167" fontId="2" fillId="0" borderId="0" xfId="0" applyNumberFormat="1" applyFont="1" applyAlignment="1">
      <alignment horizontal="left" vertical="top"/>
    </xf>
    <xf numFmtId="0" fontId="20" fillId="0" borderId="6" xfId="0" applyFont="1" applyBorder="1" applyAlignment="1">
      <alignment horizontal="left" vertical="top"/>
    </xf>
    <xf numFmtId="0" fontId="20" fillId="0" borderId="8" xfId="0" applyFont="1" applyBorder="1" applyAlignment="1">
      <alignment horizontal="left" vertical="top"/>
    </xf>
    <xf numFmtId="0" fontId="20" fillId="0" borderId="0" xfId="0" applyFont="1" applyAlignment="1">
      <alignment horizontal="left" vertical="top"/>
    </xf>
    <xf numFmtId="3" fontId="5" fillId="0" borderId="6" xfId="0" applyNumberFormat="1" applyFont="1" applyBorder="1" applyAlignment="1">
      <alignment horizontal="right" vertical="top"/>
    </xf>
    <xf numFmtId="3" fontId="5" fillId="0" borderId="8" xfId="0" applyNumberFormat="1" applyFont="1" applyBorder="1" applyAlignment="1">
      <alignment horizontal="right" vertical="top"/>
    </xf>
    <xf numFmtId="3" fontId="5" fillId="0" borderId="0" xfId="0" applyNumberFormat="1" applyFont="1" applyAlignment="1">
      <alignment horizontal="right" vertical="top"/>
    </xf>
    <xf numFmtId="0" fontId="17" fillId="0" borderId="0" xfId="0" applyFont="1" applyAlignment="1">
      <alignment horizontal="left" vertical="top"/>
    </xf>
    <xf numFmtId="0" fontId="2" fillId="0" borderId="0" xfId="0" applyFont="1" applyAlignment="1">
      <alignment horizontal="center" vertical="top"/>
    </xf>
    <xf numFmtId="0" fontId="18" fillId="0" borderId="2" xfId="0" applyFont="1" applyBorder="1" applyAlignment="1">
      <alignment horizontal="center" vertical="top"/>
    </xf>
    <xf numFmtId="0" fontId="18" fillId="0" borderId="4" xfId="0" applyFont="1" applyBorder="1" applyAlignment="1">
      <alignment horizontal="center" vertical="top"/>
    </xf>
    <xf numFmtId="0" fontId="18" fillId="0" borderId="3" xfId="0" applyFont="1" applyBorder="1" applyAlignment="1">
      <alignment horizontal="center" vertical="top"/>
    </xf>
    <xf numFmtId="0" fontId="18" fillId="0" borderId="0" xfId="0" applyFont="1" applyAlignment="1">
      <alignment horizontal="center" vertical="top"/>
    </xf>
    <xf numFmtId="0" fontId="18" fillId="0" borderId="6" xfId="0" applyFont="1" applyBorder="1" applyAlignment="1">
      <alignment horizontal="center" vertical="top"/>
    </xf>
    <xf numFmtId="0" fontId="18" fillId="0" borderId="8" xfId="0" applyFont="1" applyBorder="1" applyAlignment="1">
      <alignment horizontal="center" vertical="top"/>
    </xf>
    <xf numFmtId="0" fontId="18" fillId="0" borderId="7" xfId="0" applyFont="1" applyBorder="1" applyAlignment="1">
      <alignment horizontal="center" vertical="top"/>
    </xf>
    <xf numFmtId="0" fontId="18" fillId="0" borderId="14" xfId="0" applyFont="1" applyBorder="1" applyAlignment="1">
      <alignment horizontal="center" vertical="top"/>
    </xf>
    <xf numFmtId="0" fontId="18" fillId="0" borderId="10" xfId="0" applyFont="1" applyBorder="1" applyAlignment="1">
      <alignment horizontal="center" vertical="top"/>
    </xf>
    <xf numFmtId="0" fontId="18" fillId="0" borderId="11" xfId="0" applyFont="1" applyBorder="1" applyAlignment="1">
      <alignment horizontal="center" vertical="top"/>
    </xf>
    <xf numFmtId="0" fontId="18" fillId="0" borderId="12" xfId="0" applyFont="1" applyBorder="1" applyAlignment="1">
      <alignment horizontal="center" vertical="top"/>
    </xf>
    <xf numFmtId="0" fontId="19" fillId="0" borderId="10" xfId="0" applyFont="1" applyBorder="1" applyAlignment="1">
      <alignment horizontal="center" vertical="top"/>
    </xf>
    <xf numFmtId="0" fontId="19" fillId="0" borderId="11" xfId="0" applyFont="1" applyBorder="1" applyAlignment="1">
      <alignment horizontal="center" vertical="top"/>
    </xf>
    <xf numFmtId="0" fontId="12" fillId="0" borderId="7" xfId="0" applyFont="1" applyBorder="1" applyAlignment="1">
      <alignment horizontal="left" vertical="top"/>
    </xf>
    <xf numFmtId="0" fontId="12" fillId="0" borderId="14" xfId="0" applyFont="1" applyBorder="1" applyAlignment="1">
      <alignment horizontal="left" vertical="top"/>
    </xf>
    <xf numFmtId="0" fontId="12" fillId="0" borderId="15" xfId="0" applyFont="1" applyBorder="1" applyAlignment="1">
      <alignment horizontal="left" vertical="top"/>
    </xf>
    <xf numFmtId="3" fontId="5" fillId="0" borderId="7" xfId="0" applyNumberFormat="1" applyFont="1" applyBorder="1" applyAlignment="1">
      <alignment horizontal="right" vertical="top"/>
    </xf>
    <xf numFmtId="3" fontId="5" fillId="0" borderId="14" xfId="0" applyNumberFormat="1" applyFont="1" applyBorder="1" applyAlignment="1">
      <alignment horizontal="right" vertical="top"/>
    </xf>
    <xf numFmtId="3" fontId="5" fillId="0" borderId="15" xfId="0" applyNumberFormat="1" applyFont="1" applyBorder="1" applyAlignment="1">
      <alignment horizontal="right" vertical="top"/>
    </xf>
    <xf numFmtId="0" fontId="12" fillId="0" borderId="6" xfId="0" applyFont="1" applyBorder="1" applyAlignment="1">
      <alignment horizontal="left" vertical="top"/>
    </xf>
    <xf numFmtId="0" fontId="12" fillId="0" borderId="8" xfId="0" applyFont="1" applyBorder="1" applyAlignment="1">
      <alignment horizontal="left" vertical="top"/>
    </xf>
    <xf numFmtId="0" fontId="12" fillId="0" borderId="0" xfId="0" applyFont="1" applyAlignment="1">
      <alignment horizontal="left" vertical="top"/>
    </xf>
    <xf numFmtId="3" fontId="5" fillId="0" borderId="7" xfId="0" applyNumberFormat="1" applyFont="1" applyFill="1" applyBorder="1" applyAlignment="1">
      <alignment horizontal="right" vertical="top"/>
    </xf>
    <xf numFmtId="3" fontId="5" fillId="0" borderId="14" xfId="0" applyNumberFormat="1" applyFont="1" applyFill="1" applyBorder="1" applyAlignment="1">
      <alignment horizontal="right" vertical="top"/>
    </xf>
    <xf numFmtId="0" fontId="6" fillId="0" borderId="7" xfId="0" applyFont="1" applyFill="1" applyBorder="1" applyAlignment="1">
      <alignment horizontal="left" vertical="top"/>
    </xf>
    <xf numFmtId="0" fontId="6" fillId="0" borderId="14" xfId="0" applyFont="1" applyFill="1" applyBorder="1" applyAlignment="1">
      <alignment horizontal="left" vertical="top"/>
    </xf>
    <xf numFmtId="0" fontId="6" fillId="0" borderId="15" xfId="0" applyFont="1" applyFill="1" applyBorder="1" applyAlignment="1">
      <alignment horizontal="left" vertical="top"/>
    </xf>
    <xf numFmtId="3" fontId="5" fillId="0" borderId="15" xfId="0" applyNumberFormat="1" applyFont="1" applyFill="1" applyBorder="1" applyAlignment="1">
      <alignment horizontal="right" vertical="top"/>
    </xf>
    <xf numFmtId="0" fontId="6" fillId="0" borderId="6" xfId="0" applyFont="1" applyBorder="1" applyAlignment="1">
      <alignment horizontal="left" vertical="top"/>
    </xf>
    <xf numFmtId="0" fontId="6" fillId="0" borderId="8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7" xfId="0" applyFont="1" applyBorder="1" applyAlignment="1">
      <alignment horizontal="left" vertical="top"/>
    </xf>
    <xf numFmtId="0" fontId="6" fillId="0" borderId="14" xfId="0" applyFont="1" applyBorder="1" applyAlignment="1">
      <alignment horizontal="left" vertical="top"/>
    </xf>
    <xf numFmtId="0" fontId="6" fillId="0" borderId="15" xfId="0" applyFont="1" applyBorder="1" applyAlignment="1">
      <alignment horizontal="left" vertical="top"/>
    </xf>
    <xf numFmtId="0" fontId="8" fillId="0" borderId="7" xfId="0" applyFont="1" applyBorder="1" applyAlignment="1">
      <alignment horizontal="left" vertical="top"/>
    </xf>
    <xf numFmtId="0" fontId="8" fillId="0" borderId="14" xfId="0" applyFont="1" applyBorder="1" applyAlignment="1">
      <alignment horizontal="left" vertical="top"/>
    </xf>
    <xf numFmtId="0" fontId="8" fillId="0" borderId="6" xfId="0" applyFont="1" applyBorder="1" applyAlignment="1">
      <alignment horizontal="left" vertical="top"/>
    </xf>
    <xf numFmtId="0" fontId="8" fillId="0" borderId="8" xfId="0" applyFont="1" applyBorder="1" applyAlignment="1">
      <alignment horizontal="left" vertical="top"/>
    </xf>
    <xf numFmtId="0" fontId="8" fillId="0" borderId="15" xfId="0" applyFont="1" applyBorder="1" applyAlignment="1">
      <alignment horizontal="left" vertical="top"/>
    </xf>
    <xf numFmtId="3" fontId="7" fillId="0" borderId="7" xfId="0" applyNumberFormat="1" applyFont="1" applyBorder="1" applyAlignment="1">
      <alignment horizontal="right" vertical="top"/>
    </xf>
    <xf numFmtId="3" fontId="7" fillId="0" borderId="14" xfId="0" applyNumberFormat="1" applyFont="1" applyBorder="1" applyAlignment="1">
      <alignment horizontal="right" vertical="top"/>
    </xf>
    <xf numFmtId="3" fontId="7" fillId="0" borderId="15" xfId="0" applyNumberFormat="1" applyFont="1" applyBorder="1" applyAlignment="1">
      <alignment horizontal="right" vertical="top"/>
    </xf>
    <xf numFmtId="3" fontId="7" fillId="0" borderId="6" xfId="0" applyNumberFormat="1" applyFont="1" applyBorder="1" applyAlignment="1">
      <alignment horizontal="right" vertical="top"/>
    </xf>
    <xf numFmtId="3" fontId="7" fillId="0" borderId="8" xfId="0" applyNumberFormat="1" applyFont="1" applyBorder="1" applyAlignment="1">
      <alignment horizontal="right" vertical="top"/>
    </xf>
    <xf numFmtId="0" fontId="8" fillId="0" borderId="0" xfId="0" applyFont="1" applyAlignment="1">
      <alignment horizontal="left" vertical="top"/>
    </xf>
    <xf numFmtId="3" fontId="7" fillId="0" borderId="0" xfId="0" applyNumberFormat="1" applyFont="1" applyAlignment="1">
      <alignment horizontal="right" vertical="top"/>
    </xf>
    <xf numFmtId="0" fontId="3" fillId="0" borderId="10" xfId="0" applyFont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0" borderId="14" xfId="0" applyFont="1" applyBorder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3" fillId="0" borderId="6" xfId="0" applyFont="1" applyBorder="1" applyAlignment="1">
      <alignment horizontal="center" vertical="top"/>
    </xf>
    <xf numFmtId="0" fontId="3" fillId="0" borderId="8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0" fontId="3" fillId="0" borderId="4" xfId="0" applyFont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</cellXfs>
  <cellStyles count="4">
    <cellStyle name="Comma" xfId="3" builtinId="3"/>
    <cellStyle name="Normal" xfId="0" builtinId="0"/>
    <cellStyle name="Normal 2" xfId="1" xr:uid="{D288379B-98D0-4198-802E-646E2C653CDF}"/>
    <cellStyle name="Percent 2" xfId="2" xr:uid="{2B34FF5F-BC2A-4DCC-8F32-38C2F1779BCE}"/>
  </cellStyles>
  <dxfs count="2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  <name val="Calibri Light"/>
        <family val="2"/>
        <scheme val="none"/>
      </font>
      <fill>
        <patternFill patternType="none">
          <bgColor indexed="6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  <name val="Calibri Light"/>
        <family val="2"/>
        <scheme val="none"/>
      </font>
      <fill>
        <patternFill patternType="none">
          <bgColor indexed="6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  <name val="Calibri Light"/>
        <family val="2"/>
        <scheme val="none"/>
      </font>
      <fill>
        <patternFill patternType="none">
          <bgColor indexed="6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  <name val="Calibri Light"/>
        <family val="2"/>
        <scheme val="none"/>
      </font>
      <fill>
        <patternFill patternType="none">
          <bgColor indexed="6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  <name val="Calibri Light"/>
        <family val="2"/>
        <scheme val="none"/>
      </font>
      <fill>
        <patternFill patternType="none">
          <bgColor indexed="6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FUD DARAJAT" refreshedDate="45085.322959953701" createdVersion="6" refreshedVersion="6" minRefreshableVersion="3" recordCount="1583" xr:uid="{31E03F89-6ABD-47B3-B30D-BC6E7901A119}">
  <cacheSource type="worksheet">
    <worksheetSource ref="A1:AF1584" sheet="Detail TTM"/>
  </cacheSource>
  <cacheFields count="33">
    <cacheField name="NO" numFmtId="3">
      <sharedItems containsSemiMixedTypes="0" containsString="0" containsNumber="1" containsInteger="1" minValue="1" maxValue="423"/>
    </cacheField>
    <cacheField name="NOAGENDA" numFmtId="0">
      <sharedItems/>
    </cacheField>
    <cacheField name="IDPEL" numFmtId="0">
      <sharedItems/>
    </cacheField>
    <cacheField name="NAMA" numFmtId="0">
      <sharedItems/>
    </cacheField>
    <cacheField name="GOL" numFmtId="0">
      <sharedItems containsMixedTypes="1" containsNumber="1" containsInteger="1" minValue="0" maxValue="0" count="7">
        <n v="0"/>
        <s v="K2"/>
        <s v="P1"/>
        <s v="P4"/>
        <s v="P2"/>
        <s v="P3"/>
        <s v="KWH"/>
      </sharedItems>
    </cacheField>
    <cacheField name="ALAMAT" numFmtId="0">
      <sharedItems/>
    </cacheField>
    <cacheField name="TARIF" numFmtId="0">
      <sharedItems/>
    </cacheField>
    <cacheField name="DAYA" numFmtId="0">
      <sharedItems containsSemiMixedTypes="0" containsString="0" containsNumber="1" containsInteger="1" minValue="450" maxValue="197000"/>
    </cacheField>
    <cacheField name="TARIF / DAYA" numFmtId="0">
      <sharedItems/>
    </cacheField>
    <cacheField name="KWH" numFmtId="1">
      <sharedItems containsSemiMixedTypes="0" containsString="0" containsNumber="1" containsInteger="1" minValue="0" maxValue="152604"/>
    </cacheField>
    <cacheField name="RPBEBAN" numFmtId="1">
      <sharedItems containsSemiMixedTypes="0" containsString="0" containsNumber="1" containsInteger="1" minValue="0" maxValue="7628016"/>
    </cacheField>
    <cacheField name="RPKWH" numFmtId="1">
      <sharedItems containsSemiMixedTypes="0" containsString="0" containsNumber="1" containsInteger="1" minValue="0" maxValue="222496632"/>
    </cacheField>
    <cacheField name="RPTS" numFmtId="1">
      <sharedItems containsSemiMixedTypes="0" containsString="0" containsNumber="1" containsInteger="1" minValue="225" maxValue="222496632"/>
    </cacheField>
    <cacheField name="RPMATERAI" numFmtId="1">
      <sharedItems containsSemiMixedTypes="0" containsString="0" containsNumber="1" containsInteger="1" minValue="0" maxValue="10000"/>
    </cacheField>
    <cacheField name="RPSEGEL" numFmtId="1">
      <sharedItems containsSemiMixedTypes="0" containsString="0" containsNumber="1" containsInteger="1" minValue="0" maxValue="76400"/>
    </cacheField>
    <cacheField name="RPMATERAI2" numFmtId="1">
      <sharedItems containsSemiMixedTypes="0" containsString="0" containsNumber="1" containsInteger="1" minValue="0" maxValue="492052"/>
    </cacheField>
    <cacheField name="RPPPJ" numFmtId="1">
      <sharedItems containsSemiMixedTypes="0" containsString="0" containsNumber="1" containsInteger="1" minValue="0" maxValue="6674899"/>
    </cacheField>
    <cacheField name="RPUJL" numFmtId="1">
      <sharedItems containsSemiMixedTypes="0" containsString="0" containsNumber="1" containsInteger="1" minValue="0" maxValue="410000"/>
    </cacheField>
    <cacheField name="RPPPN" numFmtId="1">
      <sharedItems containsSemiMixedTypes="0" containsString="0" containsNumber="1" containsInteger="1" minValue="0" maxValue="0"/>
    </cacheField>
    <cacheField name="RPTOTAL" numFmtId="1">
      <sharedItems containsSemiMixedTypes="0" containsString="0" containsNumber="1" containsInteger="1" minValue="225" maxValue="229181531"/>
    </cacheField>
    <cacheField name="RPTUNAI" numFmtId="1">
      <sharedItems containsSemiMixedTypes="0" containsString="0" containsNumber="1" containsInteger="1" minValue="0" maxValue="129181531"/>
    </cacheField>
    <cacheField name="RPANGSURAN" numFmtId="1">
      <sharedItems containsSemiMixedTypes="0" containsString="0" containsNumber="1" containsInteger="1" minValue="0" maxValue="100000000"/>
    </cacheField>
    <cacheField name="TGLREGISTER" numFmtId="165">
      <sharedItems/>
    </cacheField>
    <cacheField name="DD" numFmtId="14">
      <sharedItems/>
    </cacheField>
    <cacheField name="MM" numFmtId="0">
      <sharedItems/>
    </cacheField>
    <cacheField name="YYYY" numFmtId="0">
      <sharedItems/>
    </cacheField>
    <cacheField name="TANGGAL" numFmtId="166">
      <sharedItems containsSemiMixedTypes="0" containsNonDate="0" containsDate="1" containsString="0" minDate="2023-01-02T00:00:00" maxDate="2023-06-08T00:00:00" count="125">
        <d v="2023-01-06T00:00:00"/>
        <d v="2023-01-18T00:00:00"/>
        <d v="2023-01-19T00:00:00"/>
        <d v="2023-01-11T00:00:00"/>
        <d v="2023-01-12T00:00:00"/>
        <d v="2023-01-09T00:00:00"/>
        <d v="2023-01-17T00:00:00"/>
        <d v="2023-01-27T00:00:00"/>
        <d v="2023-01-21T00:00:00"/>
        <d v="2023-01-30T00:00:00"/>
        <d v="2023-01-20T00:00:00"/>
        <d v="2023-01-26T00:00:00"/>
        <d v="2023-01-10T00:00:00"/>
        <d v="2023-01-02T00:00:00"/>
        <d v="2023-01-13T00:00:00"/>
        <d v="2023-01-03T00:00:00"/>
        <d v="2023-01-25T00:00:00"/>
        <d v="2023-01-16T00:00:00"/>
        <d v="2023-01-05T00:00:00"/>
        <d v="2023-01-29T00:00:00"/>
        <d v="2023-01-24T00:00:00"/>
        <d v="2023-01-04T00:00:00"/>
        <d v="2023-01-23T00:00:00"/>
        <d v="2023-01-15T00:00:00"/>
        <d v="2023-01-22T00:00:00"/>
        <d v="2023-01-28T00:00:00"/>
        <d v="2023-02-15T00:00:00"/>
        <d v="2023-02-13T00:00:00"/>
        <d v="2023-02-14T00:00:00"/>
        <d v="2023-02-01T00:00:00"/>
        <d v="2023-02-07T00:00:00"/>
        <d v="2023-02-02T00:00:00"/>
        <d v="2023-02-22T00:00:00"/>
        <d v="2023-02-28T00:00:00"/>
        <d v="2023-02-09T00:00:00"/>
        <d v="2023-02-20T00:00:00"/>
        <d v="2023-02-23T00:00:00"/>
        <d v="2023-02-10T00:00:00"/>
        <d v="2023-02-21T00:00:00"/>
        <d v="2023-02-03T00:00:00"/>
        <d v="2023-02-17T00:00:00"/>
        <d v="2023-02-27T00:00:00"/>
        <d v="2023-02-26T00:00:00"/>
        <d v="2023-02-06T00:00:00"/>
        <d v="2023-02-16T00:00:00"/>
        <d v="2023-02-08T00:00:00"/>
        <d v="2023-02-12T00:00:00"/>
        <d v="2023-02-25T00:00:00"/>
        <d v="2023-02-11T00:00:00"/>
        <d v="2023-02-19T00:00:00"/>
        <d v="2023-02-24T00:00:00"/>
        <d v="2023-02-04T00:00:00"/>
        <d v="2023-03-31T00:00:00"/>
        <d v="2023-03-28T00:00:00"/>
        <d v="2023-03-06T00:00:00"/>
        <d v="2023-03-30T00:00:00"/>
        <d v="2023-03-24T00:00:00"/>
        <d v="2023-03-27T00:00:00"/>
        <d v="2023-03-15T00:00:00"/>
        <d v="2023-03-01T00:00:00"/>
        <d v="2023-03-29T00:00:00"/>
        <d v="2023-03-14T00:00:00"/>
        <d v="2023-03-09T00:00:00"/>
        <d v="2023-03-21T00:00:00"/>
        <d v="2023-03-02T00:00:00"/>
        <d v="2023-03-07T00:00:00"/>
        <d v="2023-03-13T00:00:00"/>
        <d v="2023-03-10T00:00:00"/>
        <d v="2023-03-23T00:00:00"/>
        <d v="2023-03-20T00:00:00"/>
        <d v="2023-03-22T00:00:00"/>
        <d v="2023-03-08T00:00:00"/>
        <d v="2023-03-03T00:00:00"/>
        <d v="2023-03-25T00:00:00"/>
        <d v="2023-03-05T00:00:00"/>
        <d v="2023-03-16T00:00:00"/>
        <d v="2023-03-17T00:00:00"/>
        <d v="2023-03-11T00:00:00"/>
        <d v="2023-03-04T00:00:00"/>
        <d v="2023-04-17T00:00:00"/>
        <d v="2023-04-13T00:00:00"/>
        <d v="2023-04-28T00:00:00"/>
        <d v="2023-04-05T00:00:00"/>
        <d v="2023-04-11T00:00:00"/>
        <d v="2023-04-10T00:00:00"/>
        <d v="2023-04-04T00:00:00"/>
        <d v="2023-04-08T00:00:00"/>
        <d v="2023-04-14T00:00:00"/>
        <d v="2023-04-27T00:00:00"/>
        <d v="2023-04-06T00:00:00"/>
        <d v="2023-04-12T00:00:00"/>
        <d v="2023-04-03T00:00:00"/>
        <d v="2023-04-18T00:00:00"/>
        <d v="2023-04-07T00:00:00"/>
        <d v="2023-04-26T00:00:00"/>
        <d v="2023-04-29T00:00:00"/>
        <d v="2023-04-09T00:00:00"/>
        <d v="2023-04-16T00:00:00"/>
        <d v="2023-05-16T00:00:00"/>
        <d v="2023-05-08T00:00:00"/>
        <d v="2023-05-23T00:00:00"/>
        <d v="2023-05-31T00:00:00"/>
        <d v="2023-05-29T00:00:00"/>
        <d v="2023-05-27T00:00:00"/>
        <d v="2023-05-24T00:00:00"/>
        <d v="2023-05-09T00:00:00"/>
        <d v="2023-05-12T00:00:00"/>
        <d v="2023-05-17T00:00:00"/>
        <d v="2023-05-19T00:00:00"/>
        <d v="2023-05-02T00:00:00"/>
        <d v="2023-05-04T00:00:00"/>
        <d v="2023-05-25T00:00:00"/>
        <d v="2023-05-10T00:00:00"/>
        <d v="2023-05-22T00:00:00"/>
        <d v="2023-05-15T00:00:00"/>
        <d v="2023-05-26T00:00:00"/>
        <d v="2023-05-11T00:00:00"/>
        <d v="2023-05-05T00:00:00"/>
        <d v="2023-05-30T00:00:00"/>
        <d v="2023-05-13T00:00:00"/>
        <d v="2023-05-03T00:00:00"/>
        <d v="2023-06-06T00:00:00"/>
        <d v="2023-06-07T00:00:00"/>
        <d v="2023-06-05T00:00:00"/>
        <d v="2023-06-01T00:00:00"/>
      </sharedItems>
      <fieldGroup par="32" base="26">
        <rangePr groupBy="days" startDate="2023-01-02T00:00:00" endDate="2023-06-08T00:00:00"/>
        <groupItems count="368">
          <s v="&lt;1/2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8/2023"/>
        </groupItems>
      </fieldGroup>
    </cacheField>
    <cacheField name="NOREGISTER" numFmtId="0">
      <sharedItems/>
    </cacheField>
    <cacheField name="TGLSPH" numFmtId="166">
      <sharedItems containsDate="1" containsMixedTypes="1" minDate="1899-12-30T00:00:00" maxDate="1899-12-31T00:00:00"/>
    </cacheField>
    <cacheField name="NOSPH" numFmtId="0">
      <sharedItems/>
    </cacheField>
    <cacheField name="UNITAP" numFmtId="0">
      <sharedItems containsSemiMixedTypes="0" containsString="0" containsNumber="1" containsInteger="1" minValue="52550" maxValue="52550"/>
    </cacheField>
    <cacheField name="UNITUP" numFmtId="0">
      <sharedItems count="4">
        <s v="52551"/>
        <s v="52553"/>
        <s v="52554"/>
        <s v="52552"/>
      </sharedItems>
    </cacheField>
    <cacheField name="Months" numFmtId="0" databaseField="0">
      <fieldGroup base="26">
        <rangePr groupBy="months" startDate="2023-01-02T00:00:00" endDate="2023-06-08T00:00:00"/>
        <groupItems count="14">
          <s v="&lt;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8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FUD DARAJAT" refreshedDate="45085.325063888886" createdVersion="6" refreshedVersion="6" minRefreshableVersion="3" recordCount="36" xr:uid="{796187FF-2A31-4F48-8E7B-28D0E25344E0}">
  <cacheSource type="worksheet">
    <worksheetSource ref="A1:AF37" sheet="202306 Detail"/>
  </cacheSource>
  <cacheFields count="32">
    <cacheField name="NO" numFmtId="3">
      <sharedItems containsSemiMixedTypes="0" containsString="0" containsNumber="1" containsInteger="1" minValue="1" maxValue="36"/>
    </cacheField>
    <cacheField name="NOAGENDA" numFmtId="0">
      <sharedItems/>
    </cacheField>
    <cacheField name="IDPEL" numFmtId="0">
      <sharedItems/>
    </cacheField>
    <cacheField name="NAMA" numFmtId="0">
      <sharedItems/>
    </cacheField>
    <cacheField name="GOL" numFmtId="0">
      <sharedItems containsMixedTypes="1" containsNumber="1" containsInteger="1" minValue="0" maxValue="0" count="5">
        <s v="K2"/>
        <s v="P2"/>
        <s v="P3"/>
        <s v="P4"/>
        <n v="0" u="1"/>
      </sharedItems>
    </cacheField>
    <cacheField name="ALAMAT" numFmtId="0">
      <sharedItems/>
    </cacheField>
    <cacheField name="TARIF" numFmtId="0">
      <sharedItems/>
    </cacheField>
    <cacheField name="DAYA" numFmtId="0">
      <sharedItems containsSemiMixedTypes="0" containsString="0" containsNumber="1" containsInteger="1" minValue="450" maxValue="3500"/>
    </cacheField>
    <cacheField name="TARIF/DAYA" numFmtId="0">
      <sharedItems/>
    </cacheField>
    <cacheField name="KWH" numFmtId="3">
      <sharedItems containsSemiMixedTypes="0" containsString="0" containsNumber="1" containsInteger="1" minValue="0" maxValue="19278"/>
    </cacheField>
    <cacheField name="BEBAN" numFmtId="3">
      <sharedItems containsSemiMixedTypes="0" containsString="0" containsNumber="1" containsInteger="1" minValue="0" maxValue="1848000"/>
    </cacheField>
    <cacheField name="RPKWH" numFmtId="3">
      <sharedItems containsSemiMixedTypes="0" containsString="0" containsNumber="1" containsInteger="1" minValue="70304" maxValue="21205800"/>
    </cacheField>
    <cacheField name="TS" numFmtId="3">
      <sharedItems containsSemiMixedTypes="0" containsString="0" containsNumber="1" containsInteger="1" minValue="70304" maxValue="23053800"/>
    </cacheField>
    <cacheField name="RPMATERAI" numFmtId="3">
      <sharedItems containsSemiMixedTypes="0" containsString="0" containsNumber="1" containsInteger="1" minValue="0" maxValue="10000"/>
    </cacheField>
    <cacheField name="RPSEGEL" numFmtId="3">
      <sharedItems containsSemiMixedTypes="0" containsString="0" containsNumber="1" containsInteger="1" minValue="0" maxValue="76400"/>
    </cacheField>
    <cacheField name="RPMATERIAL" numFmtId="3">
      <sharedItems containsSemiMixedTypes="0" containsString="0" containsNumber="1" containsInteger="1" minValue="0" maxValue="274226"/>
    </cacheField>
    <cacheField name="RPPPJ" numFmtId="3">
      <sharedItems containsSemiMixedTypes="0" containsString="0" containsNumber="1" containsInteger="1" minValue="0" maxValue="239778"/>
    </cacheField>
    <cacheField name="RPUJL" numFmtId="3">
      <sharedItems containsSemiMixedTypes="0" containsString="0" containsNumber="1" containsInteger="1" minValue="0" maxValue="410000"/>
    </cacheField>
    <cacheField name="RPPPN" numFmtId="3">
      <sharedItems containsSemiMixedTypes="0" containsString="0" containsNumber="1" containsInteger="1" minValue="0" maxValue="0"/>
    </cacheField>
    <cacheField name="RPTOTAL" numFmtId="3">
      <sharedItems containsSemiMixedTypes="0" containsString="0" containsNumber="1" containsInteger="1" minValue="76631" maxValue="23978649"/>
    </cacheField>
    <cacheField name="RPTUNAI" numFmtId="3">
      <sharedItems containsSemiMixedTypes="0" containsString="0" containsNumber="1" containsInteger="1" minValue="0" maxValue="18000000"/>
    </cacheField>
    <cacheField name="RPANGSURAN" numFmtId="3">
      <sharedItems containsSemiMixedTypes="0" containsString="0" containsNumber="1" containsInteger="1" minValue="0" maxValue="7186672"/>
    </cacheField>
    <cacheField name="TGLREGISTER" numFmtId="0">
      <sharedItems/>
    </cacheField>
    <cacheField name="DD" numFmtId="0">
      <sharedItems/>
    </cacheField>
    <cacheField name="MM" numFmtId="0">
      <sharedItems/>
    </cacheField>
    <cacheField name="YYYY" numFmtId="0">
      <sharedItems/>
    </cacheField>
    <cacheField name="TANGGAL" numFmtId="166">
      <sharedItems containsSemiMixedTypes="0" containsNonDate="0" containsDate="1" containsString="0" minDate="2023-06-01T00:00:00" maxDate="2023-06-08T00:00:00" count="4">
        <d v="2023-06-06T00:00:00"/>
        <d v="2023-06-07T00:00:00"/>
        <d v="2023-06-05T00:00:00"/>
        <d v="2023-06-01T00:00:00"/>
      </sharedItems>
    </cacheField>
    <cacheField name="NOREGISTER" numFmtId="0">
      <sharedItems/>
    </cacheField>
    <cacheField name="TGLSPH" numFmtId="0">
      <sharedItems/>
    </cacheField>
    <cacheField name="SPH" numFmtId="0">
      <sharedItems/>
    </cacheField>
    <cacheField name="UNITAP" numFmtId="0">
      <sharedItems containsSemiMixedTypes="0" containsString="0" containsNumber="1" containsInteger="1" minValue="52550" maxValue="52550"/>
    </cacheField>
    <cacheField name="UNITUP" numFmtId="0">
      <sharedItems count="5">
        <s v="52552"/>
        <s v="52553"/>
        <s v="52554"/>
        <s v="52551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3">
  <r>
    <n v="1"/>
    <s v="5255105723010600122"/>
    <s v="523060581236"/>
    <s v="BASORI"/>
    <x v="0"/>
    <s v="DS  JALI RT 08/02 BON"/>
    <s v="R1"/>
    <n v="450"/>
    <s v="R1/450"/>
    <n v="31"/>
    <n v="0"/>
    <n v="15345"/>
    <n v="15345"/>
    <n v="0"/>
    <n v="0"/>
    <n v="0"/>
    <n v="0"/>
    <n v="0"/>
    <n v="0"/>
    <n v="15345"/>
    <n v="0"/>
    <n v="15345"/>
    <s v="06/01/2023"/>
    <s v="06"/>
    <s v="01"/>
    <s v="2023"/>
    <x v="0"/>
    <s v="5255134000122"/>
    <s v="06/01/2023"/>
    <s v="5255105723010600122"/>
    <n v="52550"/>
    <x v="0"/>
  </r>
  <r>
    <n v="2"/>
    <s v="P2TL/52551/20230118/00002"/>
    <s v="525510019455"/>
    <s v="JUARIYAH"/>
    <x v="1"/>
    <s v="DS BANDUNG REJO"/>
    <s v="R1MT"/>
    <n v="900"/>
    <s v="R1MT/900"/>
    <n v="628"/>
    <n v="0"/>
    <n v="849056"/>
    <n v="849056"/>
    <n v="0"/>
    <n v="0"/>
    <n v="0"/>
    <n v="76415"/>
    <n v="0"/>
    <n v="0"/>
    <n v="925471"/>
    <n v="925471"/>
    <n v="0"/>
    <s v="18/01/2023"/>
    <s v="18"/>
    <s v="01"/>
    <s v="2023"/>
    <x v="1"/>
    <s v="5255143005066"/>
    <s v="18/01/2023"/>
    <s v="P2TL/52551/20230118/00002"/>
    <n v="52550"/>
    <x v="0"/>
  </r>
  <r>
    <n v="3"/>
    <s v="5255105723010600091"/>
    <s v="523060532830"/>
    <s v="SUGIRI"/>
    <x v="0"/>
    <s v="DS  DOMBO RT1/3 SA"/>
    <s v="R1"/>
    <n v="450"/>
    <s v="R1/450"/>
    <n v="46"/>
    <n v="0"/>
    <n v="22770"/>
    <n v="22770"/>
    <n v="0"/>
    <n v="0"/>
    <n v="0"/>
    <n v="0"/>
    <n v="0"/>
    <n v="0"/>
    <n v="22770"/>
    <n v="0"/>
    <n v="22770"/>
    <s v="06/01/2023"/>
    <s v="06"/>
    <s v="01"/>
    <s v="2023"/>
    <x v="0"/>
    <s v="5255134000091"/>
    <s v="06/01/2023"/>
    <s v="5255105723010600091"/>
    <n v="52550"/>
    <x v="0"/>
  </r>
  <r>
    <n v="4"/>
    <s v="5255305723011700422"/>
    <s v="523070841357"/>
    <s v="PARJO KARTOPIDJO"/>
    <x v="0"/>
    <s v="LE JOK MOJOAGUNG"/>
    <s v="R1"/>
    <n v="450"/>
    <s v="R1/450"/>
    <n v="29"/>
    <n v="0"/>
    <n v="4901"/>
    <n v="4901"/>
    <n v="0"/>
    <n v="0"/>
    <n v="0"/>
    <n v="0"/>
    <n v="0"/>
    <n v="0"/>
    <n v="4901"/>
    <n v="0"/>
    <n v="4901"/>
    <s v="19/01/2023"/>
    <s v="19"/>
    <s v="01"/>
    <s v="2023"/>
    <x v="2"/>
    <s v="5255334000419"/>
    <s v="19/01/2023"/>
    <s v="5255305723011700422"/>
    <n v="52550"/>
    <x v="1"/>
  </r>
  <r>
    <n v="5"/>
    <s v="5255305723011700470"/>
    <s v="523072188499"/>
    <s v="SUTARNO"/>
    <x v="0"/>
    <s v="DS DEPOK SELATAN"/>
    <s v="R1"/>
    <n v="1300"/>
    <s v="R1/1300"/>
    <n v="100"/>
    <n v="0"/>
    <n v="144470"/>
    <n v="144470"/>
    <n v="0"/>
    <n v="0"/>
    <n v="0"/>
    <n v="0"/>
    <n v="0"/>
    <n v="0"/>
    <n v="144470"/>
    <n v="0"/>
    <n v="144470"/>
    <s v="19/01/2023"/>
    <s v="19"/>
    <s v="01"/>
    <s v="2023"/>
    <x v="2"/>
    <s v="5255334000466"/>
    <s v="19/01/2023"/>
    <s v="5255305723011700470"/>
    <n v="52550"/>
    <x v="1"/>
  </r>
  <r>
    <n v="6"/>
    <s v="P2TL/52551/20230118/00003"/>
    <s v="525510019455"/>
    <s v="JUARIYAH"/>
    <x v="1"/>
    <s v="DS BANDUNG REJO"/>
    <s v="R1MT"/>
    <n v="900"/>
    <s v="R1MT/900"/>
    <n v="583"/>
    <n v="0"/>
    <n v="788216"/>
    <n v="788216"/>
    <n v="0"/>
    <n v="0"/>
    <n v="0"/>
    <n v="70939"/>
    <n v="0"/>
    <n v="0"/>
    <n v="859155"/>
    <n v="859155"/>
    <n v="0"/>
    <s v="18/01/2023"/>
    <s v="18"/>
    <s v="01"/>
    <s v="2023"/>
    <x v="1"/>
    <s v="5255143005067"/>
    <s v="18/01/2023"/>
    <s v="P2TL/52551/20230118/00003"/>
    <n v="52550"/>
    <x v="0"/>
  </r>
  <r>
    <n v="7"/>
    <s v="5255305723011700445"/>
    <s v="523070071895"/>
    <s v="DJAMIN BIN PARDJO"/>
    <x v="0"/>
    <s v="DS  WOLO"/>
    <s v="R1"/>
    <n v="450"/>
    <s v="R1/450"/>
    <n v="55"/>
    <n v="0"/>
    <n v="9295"/>
    <n v="9295"/>
    <n v="0"/>
    <n v="0"/>
    <n v="0"/>
    <n v="0"/>
    <n v="0"/>
    <n v="0"/>
    <n v="9295"/>
    <n v="0"/>
    <n v="9295"/>
    <s v="19/01/2023"/>
    <s v="19"/>
    <s v="01"/>
    <s v="2023"/>
    <x v="2"/>
    <s v="5255334000442"/>
    <s v="19/01/2023"/>
    <s v="5255305723011700445"/>
    <n v="52550"/>
    <x v="1"/>
  </r>
  <r>
    <n v="8"/>
    <s v="P2TL/52553/20230111/00001"/>
    <s v="523071745078"/>
    <s v="EDI SUDARSONO"/>
    <x v="2"/>
    <s v="DS JANGKUNGHARJO"/>
    <s v="R1"/>
    <n v="450"/>
    <s v="R1/450"/>
    <n v="0"/>
    <n v="59400"/>
    <n v="0"/>
    <n v="59400"/>
    <n v="0"/>
    <n v="74600"/>
    <n v="0"/>
    <n v="891"/>
    <n v="0"/>
    <n v="0"/>
    <n v="134891"/>
    <n v="134891"/>
    <n v="0"/>
    <s v="11/01/2023"/>
    <s v="11"/>
    <s v="01"/>
    <s v="2023"/>
    <x v="3"/>
    <s v="5255342004798"/>
    <s v="11/01/2023"/>
    <s v="P2TL/52553/20230111/00001"/>
    <n v="52550"/>
    <x v="1"/>
  </r>
  <r>
    <n v="9"/>
    <s v="5255105723010600080"/>
    <s v="523060505814"/>
    <s v="PAIJO"/>
    <x v="0"/>
    <s v="DS  BOTOREJO RT14/"/>
    <s v="R1"/>
    <n v="450"/>
    <s v="R1/450"/>
    <n v="50"/>
    <n v="0"/>
    <n v="24750"/>
    <n v="24750"/>
    <n v="0"/>
    <n v="0"/>
    <n v="0"/>
    <n v="0"/>
    <n v="0"/>
    <n v="0"/>
    <n v="24750"/>
    <n v="0"/>
    <n v="24750"/>
    <s v="06/01/2023"/>
    <s v="06"/>
    <s v="01"/>
    <s v="2023"/>
    <x v="0"/>
    <s v="5255134000080"/>
    <s v="06/01/2023"/>
    <s v="5255105723010600080"/>
    <n v="52550"/>
    <x v="0"/>
  </r>
  <r>
    <n v="10"/>
    <s v="P2TL/52551/20230112/00007"/>
    <s v="NONPELANG"/>
    <s v="AHMAD ZAZULI"/>
    <x v="3"/>
    <s v="DS.SIDOREJO RT2 RW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2/01/2023"/>
    <s v="12"/>
    <s v="01"/>
    <s v="2023"/>
    <x v="4"/>
    <s v="5255142005055"/>
    <s v="12/01/2023"/>
    <s v="P2TL/52551/20230112/00007"/>
    <n v="52550"/>
    <x v="0"/>
  </r>
  <r>
    <n v="11"/>
    <s v="P2TL/52554/20230109/00007"/>
    <s v="NONPELANG"/>
    <s v="JOKO SUKWANDIANT"/>
    <x v="3"/>
    <s v="KEDUSAN WIROSARI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9/01/2023"/>
    <s v="09"/>
    <s v="01"/>
    <s v="2023"/>
    <x v="5"/>
    <s v="5255442005818"/>
    <s v="09/01/2023"/>
    <s v="P2TL/52554/20230109/00007"/>
    <n v="52550"/>
    <x v="2"/>
  </r>
  <r>
    <n v="12"/>
    <s v="P2TL/52553/20230109/00001"/>
    <s v="523070977435"/>
    <s v="KAMBALI"/>
    <x v="1"/>
    <s v="DS  TEGALREJO PAJE"/>
    <s v="R1M"/>
    <n v="900"/>
    <s v="R1M/900"/>
    <n v="120"/>
    <n v="0"/>
    <n v="162240"/>
    <n v="162240"/>
    <n v="0"/>
    <n v="0"/>
    <n v="0"/>
    <n v="14602"/>
    <n v="0"/>
    <n v="0"/>
    <n v="176842"/>
    <n v="176842"/>
    <n v="0"/>
    <s v="09/01/2023"/>
    <s v="09"/>
    <s v="01"/>
    <s v="2023"/>
    <x v="5"/>
    <s v="5255342004796"/>
    <s v="09/01/2023"/>
    <s v="P2TL/52553/20230109/00001"/>
    <n v="52550"/>
    <x v="1"/>
  </r>
  <r>
    <n v="13"/>
    <s v="P2TL/52552/20230117/00003"/>
    <s v="NONPELANG"/>
    <s v="H FIKA AHSANUL KHU"/>
    <x v="3"/>
    <s v="JL. RAYA PEMUDA GU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7/01/2023"/>
    <s v="17"/>
    <s v="01"/>
    <s v="2023"/>
    <x v="6"/>
    <s v="5255242004819"/>
    <s v="17/01/2023"/>
    <s v="P2TL/52552/20230117/00003"/>
    <n v="52550"/>
    <x v="3"/>
  </r>
  <r>
    <n v="14"/>
    <s v="P2TL/52551/20230112/00008"/>
    <s v="NONPELANG"/>
    <s v="NASIHAH"/>
    <x v="3"/>
    <s v="SIDOREJO 2/5 SAYUN"/>
    <s v="S2"/>
    <n v="1300"/>
    <s v="S2/1300"/>
    <n v="7160"/>
    <n v="662688"/>
    <n v="1098651"/>
    <n v="1761339"/>
    <n v="10000"/>
    <n v="0"/>
    <n v="0"/>
    <n v="28661"/>
    <n v="0"/>
    <n v="0"/>
    <n v="1800000"/>
    <n v="1800000"/>
    <n v="0"/>
    <s v="12/01/2023"/>
    <s v="12"/>
    <s v="01"/>
    <s v="2023"/>
    <x v="4"/>
    <s v="5255142005056"/>
    <s v="12/01/2023"/>
    <s v="P2TL/52551/20230112/00008"/>
    <n v="52550"/>
    <x v="0"/>
  </r>
  <r>
    <n v="15"/>
    <s v="P2TL/52551/20230112/00008"/>
    <s v="525510218547"/>
    <s v="&quot;ARTO MORO&quot; (VANA"/>
    <x v="3"/>
    <s v="DK SAMPIT SIDOREJO"/>
    <s v="B1T"/>
    <n v="5500"/>
    <s v="B1T/5500"/>
    <n v="0"/>
    <n v="0"/>
    <n v="3970912"/>
    <n v="3970912"/>
    <n v="0"/>
    <n v="0"/>
    <n v="0"/>
    <n v="0"/>
    <n v="0"/>
    <n v="0"/>
    <n v="3970912"/>
    <n v="0"/>
    <n v="3970912"/>
    <s v="12/01/2023"/>
    <s v="12"/>
    <s v="01"/>
    <s v="2023"/>
    <x v="4"/>
    <s v="5255142005056"/>
    <s v="12/01/2023"/>
    <s v="P2TL/52551/20230112/00008"/>
    <n v="52550"/>
    <x v="0"/>
  </r>
  <r>
    <n v="16"/>
    <s v="P2TL/52553/20230127/00001"/>
    <s v="523071942547"/>
    <s v="SUYITNO"/>
    <x v="1"/>
    <s v="DK LAJER PENGGING"/>
    <s v="R1"/>
    <n v="450"/>
    <s v="R1/450"/>
    <n v="250"/>
    <n v="0"/>
    <n v="123750"/>
    <n v="123750"/>
    <n v="0"/>
    <n v="0"/>
    <n v="0"/>
    <n v="11138"/>
    <n v="0"/>
    <n v="0"/>
    <n v="134888"/>
    <n v="134888"/>
    <n v="0"/>
    <s v="27/01/2023"/>
    <s v="27"/>
    <s v="01"/>
    <s v="2023"/>
    <x v="7"/>
    <s v="5255342004812"/>
    <s v="27/01/2023"/>
    <s v="P2TL/52553/20230127/00001"/>
    <n v="52550"/>
    <x v="1"/>
  </r>
  <r>
    <n v="17"/>
    <s v="5255105723010500028"/>
    <s v="523060594058"/>
    <s v="SUYONO B WAGIRAN"/>
    <x v="0"/>
    <s v="DS  TRENGGULI 03/08"/>
    <s v="R1"/>
    <n v="450"/>
    <s v="R1/450"/>
    <n v="60"/>
    <n v="0"/>
    <n v="29700"/>
    <n v="29700"/>
    <n v="0"/>
    <n v="0"/>
    <n v="0"/>
    <n v="0"/>
    <n v="0"/>
    <n v="0"/>
    <n v="29700"/>
    <n v="0"/>
    <n v="29700"/>
    <s v="06/01/2023"/>
    <s v="06"/>
    <s v="01"/>
    <s v="2023"/>
    <x v="0"/>
    <s v="5255134000028"/>
    <s v="06/01/2023"/>
    <s v="5255105723010500028"/>
    <n v="52550"/>
    <x v="0"/>
  </r>
  <r>
    <n v="18"/>
    <s v="P2TL/52554/20230117/00004"/>
    <s v="523071522701"/>
    <s v="SARWIDI"/>
    <x v="4"/>
    <s v="DS  KALIPANG"/>
    <s v="R1M"/>
    <n v="900"/>
    <s v="R1M/900"/>
    <n v="4957"/>
    <n v="0"/>
    <n v="6702134"/>
    <n v="6702134"/>
    <n v="10000"/>
    <n v="0"/>
    <n v="192231"/>
    <n v="67021"/>
    <n v="0"/>
    <n v="0"/>
    <n v="6971386"/>
    <n v="3486000"/>
    <n v="3485386"/>
    <s v="18/01/2023"/>
    <s v="18"/>
    <s v="01"/>
    <s v="2023"/>
    <x v="1"/>
    <s v="5255442005872"/>
    <s v="18/01/2023"/>
    <s v="P2TL/52554/20230117/00004"/>
    <n v="52550"/>
    <x v="2"/>
  </r>
  <r>
    <n v="19"/>
    <s v="P2TL/52552/20230121/00002"/>
    <s v="NONPELANG"/>
    <s v="ABDUL ROHMAN 2"/>
    <x v="3"/>
    <s v="DUSUN KEDOH RT 2/3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1/01/2023"/>
    <s v="21"/>
    <s v="01"/>
    <s v="2023"/>
    <x v="8"/>
    <s v="5255242004845"/>
    <s v="21/01/2023"/>
    <s v="P2TL/52552/20230121/00002"/>
    <n v="52550"/>
    <x v="3"/>
  </r>
  <r>
    <n v="20"/>
    <s v="P2TL/52554/20230130/00003"/>
    <s v="523071490672"/>
    <s v="MOHAMMAD KHOMAR"/>
    <x v="1"/>
    <s v="DS  TUKO"/>
    <s v="R1"/>
    <n v="450"/>
    <s v="R1/450"/>
    <n v="445"/>
    <n v="0"/>
    <n v="220275"/>
    <n v="220275"/>
    <n v="0"/>
    <n v="0"/>
    <n v="0"/>
    <n v="19825"/>
    <n v="0"/>
    <n v="0"/>
    <n v="240100"/>
    <n v="20000"/>
    <n v="220100"/>
    <s v="30/01/2023"/>
    <s v="30"/>
    <s v="01"/>
    <s v="2023"/>
    <x v="9"/>
    <s v="5255442005919"/>
    <s v="30/01/2023"/>
    <s v="P2TL/52554/20230130/00003"/>
    <n v="52550"/>
    <x v="2"/>
  </r>
  <r>
    <n v="21"/>
    <s v="P2TL/52551/20230112/00001"/>
    <s v="525510218547"/>
    <s v="&quot;ARTO MORO&quot; (VANA"/>
    <x v="1"/>
    <s v="DK SAMPIT SIDOREJO"/>
    <s v="B1T"/>
    <n v="5500"/>
    <s v="B1T/5500"/>
    <n v="827"/>
    <n v="0"/>
    <n v="909700"/>
    <n v="909700"/>
    <n v="0"/>
    <n v="0"/>
    <n v="0"/>
    <n v="81873"/>
    <n v="0"/>
    <n v="0"/>
    <n v="991573"/>
    <n v="991573"/>
    <n v="0"/>
    <s v="12/01/2023"/>
    <s v="12"/>
    <s v="01"/>
    <s v="2023"/>
    <x v="4"/>
    <s v="5255143005049"/>
    <s v="12/01/2023"/>
    <s v="P2TL/52551/20230112/00001"/>
    <n v="52550"/>
    <x v="0"/>
  </r>
  <r>
    <n v="22"/>
    <s v="5255305723011700444"/>
    <s v="523071298825"/>
    <s v="PARTIWI"/>
    <x v="0"/>
    <s v="DS  WERDOYO GODO"/>
    <s v="R1"/>
    <n v="450"/>
    <s v="R1/450"/>
    <n v="55"/>
    <n v="0"/>
    <n v="9295"/>
    <n v="9295"/>
    <n v="0"/>
    <n v="0"/>
    <n v="0"/>
    <n v="0"/>
    <n v="0"/>
    <n v="0"/>
    <n v="9295"/>
    <n v="0"/>
    <n v="9295"/>
    <s v="19/01/2023"/>
    <s v="19"/>
    <s v="01"/>
    <s v="2023"/>
    <x v="2"/>
    <s v="5255334000441"/>
    <s v="19/01/2023"/>
    <s v="5255305723011700444"/>
    <n v="52550"/>
    <x v="1"/>
  </r>
  <r>
    <n v="23"/>
    <s v="P2TL/52551/20230118/00006"/>
    <s v="523060987918"/>
    <s v="P D A M"/>
    <x v="1"/>
    <s v="DS DERO"/>
    <s v="I2"/>
    <n v="164000"/>
    <s v="I2/164000"/>
    <n v="66884"/>
    <n v="0"/>
    <n v="97516872"/>
    <n v="97516872"/>
    <n v="10000"/>
    <n v="0"/>
    <n v="0"/>
    <n v="2925506"/>
    <n v="0"/>
    <n v="0"/>
    <n v="100452378"/>
    <n v="30500000"/>
    <n v="69952378"/>
    <s v="20/01/2023"/>
    <s v="20"/>
    <s v="01"/>
    <s v="2023"/>
    <x v="10"/>
    <s v="5255142005070"/>
    <s v="20/01/2023"/>
    <s v="P2TL/52551/20230118/00006"/>
    <n v="52550"/>
    <x v="0"/>
  </r>
  <r>
    <n v="24"/>
    <s v="5255305723011700488"/>
    <s v="523070350474"/>
    <s v="SUTRISNO"/>
    <x v="0"/>
    <s v="BA NGLE SAMBUNG"/>
    <s v="R1M"/>
    <n v="900"/>
    <s v="R1M/900"/>
    <n v="30"/>
    <n v="0"/>
    <n v="40560"/>
    <n v="40560"/>
    <n v="0"/>
    <n v="0"/>
    <n v="0"/>
    <n v="0"/>
    <n v="0"/>
    <n v="0"/>
    <n v="40560"/>
    <n v="0"/>
    <n v="40560"/>
    <s v="19/01/2023"/>
    <s v="19"/>
    <s v="01"/>
    <s v="2023"/>
    <x v="2"/>
    <s v="5255334000484"/>
    <s v="19/01/2023"/>
    <s v="5255305723011700488"/>
    <n v="52550"/>
    <x v="1"/>
  </r>
  <r>
    <n v="25"/>
    <s v="5255305723011700490"/>
    <s v="523071801055"/>
    <s v="MASRURI"/>
    <x v="0"/>
    <s v="DS LEYANGAN PN WA"/>
    <s v="R1M"/>
    <n v="900"/>
    <s v="R1M/900"/>
    <n v="26"/>
    <n v="0"/>
    <n v="35152"/>
    <n v="35152"/>
    <n v="0"/>
    <n v="0"/>
    <n v="0"/>
    <n v="0"/>
    <n v="0"/>
    <n v="0"/>
    <n v="35152"/>
    <n v="0"/>
    <n v="35152"/>
    <s v="19/01/2023"/>
    <s v="19"/>
    <s v="01"/>
    <s v="2023"/>
    <x v="2"/>
    <s v="5255334000486"/>
    <s v="19/01/2023"/>
    <s v="5255305723011700490"/>
    <n v="52550"/>
    <x v="1"/>
  </r>
  <r>
    <n v="26"/>
    <s v="5255105723010600115"/>
    <s v="523061176602"/>
    <s v="MUKLISIN"/>
    <x v="0"/>
    <s v="DS SIDOHARJO   RT.0"/>
    <s v="R1"/>
    <n v="450"/>
    <s v="R1/450"/>
    <n v="32"/>
    <n v="0"/>
    <n v="15840"/>
    <n v="15840"/>
    <n v="0"/>
    <n v="0"/>
    <n v="0"/>
    <n v="0"/>
    <n v="0"/>
    <n v="0"/>
    <n v="15840"/>
    <n v="0"/>
    <n v="15840"/>
    <s v="06/01/2023"/>
    <s v="06"/>
    <s v="01"/>
    <s v="2023"/>
    <x v="0"/>
    <s v="5255134000115"/>
    <s v="06/01/2023"/>
    <s v="5255105723010600115"/>
    <n v="52550"/>
    <x v="0"/>
  </r>
  <r>
    <n v="27"/>
    <s v="5255305723011700440"/>
    <s v="523070409764"/>
    <s v="SLAMET"/>
    <x v="0"/>
    <s v="TE GUHAN SELATAN"/>
    <s v="R1"/>
    <n v="450"/>
    <s v="R1/450"/>
    <n v="44"/>
    <n v="0"/>
    <n v="7436"/>
    <n v="7436"/>
    <n v="0"/>
    <n v="0"/>
    <n v="0"/>
    <n v="0"/>
    <n v="0"/>
    <n v="0"/>
    <n v="7436"/>
    <n v="0"/>
    <n v="7436"/>
    <s v="19/01/2023"/>
    <s v="19"/>
    <s v="01"/>
    <s v="2023"/>
    <x v="2"/>
    <s v="5255334000437"/>
    <s v="19/01/2023"/>
    <s v="5255305723011700440"/>
    <n v="52550"/>
    <x v="1"/>
  </r>
  <r>
    <n v="28"/>
    <s v="P2TL/52552/20230126/00003"/>
    <s v="NONPELANG"/>
    <s v="TUTIK MUJAWATI"/>
    <x v="3"/>
    <s v="DUSUN KRAJAN RT 3/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6/01/2023"/>
    <s v="26"/>
    <s v="01"/>
    <s v="2023"/>
    <x v="11"/>
    <s v="5255242004864"/>
    <s v="26/01/2023"/>
    <s v="P2TL/52552/20230126/00003"/>
    <n v="52550"/>
    <x v="3"/>
  </r>
  <r>
    <n v="29"/>
    <s v="5255105723010500036"/>
    <s v="523060731730"/>
    <s v="MUNADIS S"/>
    <x v="0"/>
    <s v="DS  BABALAN RT6/4"/>
    <s v="R1"/>
    <n v="450"/>
    <s v="R1/450"/>
    <n v="52"/>
    <n v="0"/>
    <n v="25740"/>
    <n v="25740"/>
    <n v="0"/>
    <n v="0"/>
    <n v="0"/>
    <n v="0"/>
    <n v="0"/>
    <n v="0"/>
    <n v="25740"/>
    <n v="0"/>
    <n v="25740"/>
    <s v="06/01/2023"/>
    <s v="06"/>
    <s v="01"/>
    <s v="2023"/>
    <x v="0"/>
    <s v="5255134000036"/>
    <s v="06/01/2023"/>
    <s v="5255105723010500036"/>
    <n v="52550"/>
    <x v="0"/>
  </r>
  <r>
    <n v="30"/>
    <s v="P2TL/52554/20230113/00001"/>
    <s v="NONPELANG"/>
    <s v="POS KAMPLING"/>
    <x v="3"/>
    <s v="KRAJAN PANUNGGAL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8/01/2023"/>
    <s v="18"/>
    <s v="01"/>
    <s v="2023"/>
    <x v="1"/>
    <s v="5255442005859"/>
    <s v="18/01/2023"/>
    <s v="P2TL/52554/20230113/00001"/>
    <n v="52550"/>
    <x v="2"/>
  </r>
  <r>
    <n v="31"/>
    <s v="5255305723011700492"/>
    <s v="523071035907"/>
    <s v="TOMO SUWARDI"/>
    <x v="0"/>
    <s v="KA RANGWUNI 1/9 SE"/>
    <s v="R1"/>
    <n v="450"/>
    <s v="R1/450"/>
    <n v="192"/>
    <n v="0"/>
    <n v="32448"/>
    <n v="32448"/>
    <n v="0"/>
    <n v="0"/>
    <n v="0"/>
    <n v="0"/>
    <n v="0"/>
    <n v="0"/>
    <n v="32448"/>
    <n v="0"/>
    <n v="32448"/>
    <s v="19/01/2023"/>
    <s v="19"/>
    <s v="01"/>
    <s v="2023"/>
    <x v="2"/>
    <s v="5255334000488"/>
    <s v="19/01/2023"/>
    <s v="5255305723011700492"/>
    <n v="52550"/>
    <x v="1"/>
  </r>
  <r>
    <n v="32"/>
    <s v="P2TL/52554/20230110/00005"/>
    <s v="523071212999"/>
    <s v="SUKARMAN"/>
    <x v="1"/>
    <s v="DS  NGLINDUK RT01/0"/>
    <s v="R1"/>
    <n v="450"/>
    <s v="R1/450"/>
    <n v="300"/>
    <n v="0"/>
    <n v="148500"/>
    <n v="148500"/>
    <n v="0"/>
    <n v="0"/>
    <n v="0"/>
    <n v="13365"/>
    <n v="0"/>
    <n v="0"/>
    <n v="161865"/>
    <n v="161865"/>
    <n v="0"/>
    <s v="10/01/2023"/>
    <s v="10"/>
    <s v="01"/>
    <s v="2023"/>
    <x v="12"/>
    <s v="5255442005827"/>
    <s v="10/01/2023"/>
    <s v="P2TL/52554/20230110/00005"/>
    <n v="52550"/>
    <x v="2"/>
  </r>
  <r>
    <n v="33"/>
    <s v="P2TL/52554/20230118/00002"/>
    <s v="523070939291"/>
    <s v="SAMURI"/>
    <x v="1"/>
    <s v="DK  TUNGGULSARI RT"/>
    <s v="R1"/>
    <n v="450"/>
    <s v="R1/450"/>
    <n v="516"/>
    <n v="0"/>
    <n v="255420"/>
    <n v="255420"/>
    <n v="0"/>
    <n v="0"/>
    <n v="0"/>
    <n v="22988"/>
    <n v="0"/>
    <n v="0"/>
    <n v="278408"/>
    <n v="278408"/>
    <n v="0"/>
    <s v="18/01/2023"/>
    <s v="18"/>
    <s v="01"/>
    <s v="2023"/>
    <x v="1"/>
    <s v="5255442005875"/>
    <s v="18/01/2023"/>
    <s v="P2TL/52554/20230118/00002"/>
    <n v="52550"/>
    <x v="2"/>
  </r>
  <r>
    <n v="34"/>
    <s v="P2TL/52554/20230110/00004"/>
    <s v="NONPELANG"/>
    <s v="SUPOMO PJ2"/>
    <x v="3"/>
    <s v="GABUS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0/01/2023"/>
    <s v="10"/>
    <s v="01"/>
    <s v="2023"/>
    <x v="12"/>
    <s v="5255442005826"/>
    <s v="10/01/2023"/>
    <s v="P2TL/52554/20230110/00004"/>
    <n v="52550"/>
    <x v="2"/>
  </r>
  <r>
    <n v="35"/>
    <s v="5255305723011700386"/>
    <s v="523070187622"/>
    <s v="KALAM"/>
    <x v="0"/>
    <s v="GE NUKSURAN"/>
    <s v="R1"/>
    <n v="450"/>
    <s v="R1/450"/>
    <n v="1"/>
    <n v="0"/>
    <n v="225"/>
    <n v="225"/>
    <n v="0"/>
    <n v="0"/>
    <n v="0"/>
    <n v="0"/>
    <n v="0"/>
    <n v="0"/>
    <n v="225"/>
    <n v="0"/>
    <n v="225"/>
    <s v="19/01/2023"/>
    <s v="19"/>
    <s v="01"/>
    <s v="2023"/>
    <x v="2"/>
    <s v="5255334000383"/>
    <s v="19/01/2023"/>
    <s v="5255305723011700386"/>
    <n v="52550"/>
    <x v="1"/>
  </r>
  <r>
    <n v="36"/>
    <s v="5255105723010600125"/>
    <s v="523060777875"/>
    <s v="M. ZAINUDDIN"/>
    <x v="0"/>
    <s v="DS  HARJOWINANGUN"/>
    <s v="R1"/>
    <n v="450"/>
    <s v="R1/450"/>
    <n v="30"/>
    <n v="0"/>
    <n v="14850"/>
    <n v="14850"/>
    <n v="0"/>
    <n v="0"/>
    <n v="0"/>
    <n v="0"/>
    <n v="0"/>
    <n v="0"/>
    <n v="14850"/>
    <n v="0"/>
    <n v="14850"/>
    <s v="06/01/2023"/>
    <s v="06"/>
    <s v="01"/>
    <s v="2023"/>
    <x v="0"/>
    <s v="5255134000125"/>
    <s v="06/01/2023"/>
    <s v="5255105723010600125"/>
    <n v="52550"/>
    <x v="0"/>
  </r>
  <r>
    <n v="37"/>
    <s v="P2TL/52551/20230109/00003"/>
    <s v="523061773510"/>
    <s v="SUTARMAN"/>
    <x v="1"/>
    <s v="DS SIDOMULYO    RT.1"/>
    <s v="R1T"/>
    <n v="450"/>
    <s v="R1T/450"/>
    <n v="381"/>
    <n v="0"/>
    <n v="158115"/>
    <n v="158115"/>
    <n v="0"/>
    <n v="0"/>
    <n v="0"/>
    <n v="14230"/>
    <n v="0"/>
    <n v="0"/>
    <n v="172345"/>
    <n v="172345"/>
    <n v="0"/>
    <s v="09/01/2023"/>
    <s v="09"/>
    <s v="01"/>
    <s v="2023"/>
    <x v="5"/>
    <s v="5255143005040"/>
    <s v="09/01/2023"/>
    <s v="P2TL/52551/20230109/00003"/>
    <n v="52550"/>
    <x v="0"/>
  </r>
  <r>
    <n v="38"/>
    <s v="P2TL/52554/20230112/00002"/>
    <s v="523072999875"/>
    <s v="PALIJO / SITI MARKAM"/>
    <x v="1"/>
    <s v="DS NGRUNUT 0  RT.1"/>
    <s v="R1T"/>
    <n v="450"/>
    <s v="R1T/450"/>
    <n v="201"/>
    <n v="0"/>
    <n v="83415"/>
    <n v="83415"/>
    <n v="0"/>
    <n v="0"/>
    <n v="0"/>
    <n v="7507"/>
    <n v="0"/>
    <n v="0"/>
    <n v="90922"/>
    <n v="90922"/>
    <n v="0"/>
    <s v="12/01/2023"/>
    <s v="12"/>
    <s v="01"/>
    <s v="2023"/>
    <x v="4"/>
    <s v="5255443005854"/>
    <s v="12/01/2023"/>
    <s v="P2TL/52554/20230112/00002"/>
    <n v="52550"/>
    <x v="2"/>
  </r>
  <r>
    <n v="39"/>
    <s v="5255105723010600098"/>
    <s v="523060292624"/>
    <s v="SALIM"/>
    <x v="0"/>
    <s v="DS  BOGO SAMBIROT"/>
    <s v="R1"/>
    <n v="450"/>
    <s v="R1/450"/>
    <n v="40"/>
    <n v="0"/>
    <n v="19800"/>
    <n v="19800"/>
    <n v="0"/>
    <n v="0"/>
    <n v="0"/>
    <n v="0"/>
    <n v="0"/>
    <n v="0"/>
    <n v="19800"/>
    <n v="0"/>
    <n v="19800"/>
    <s v="06/01/2023"/>
    <s v="06"/>
    <s v="01"/>
    <s v="2023"/>
    <x v="0"/>
    <s v="5255134000098"/>
    <s v="06/01/2023"/>
    <s v="5255105723010600098"/>
    <n v="52550"/>
    <x v="0"/>
  </r>
  <r>
    <n v="40"/>
    <s v="P2TL/52553/20230102/00001"/>
    <s v="523070492457"/>
    <s v="DARMO"/>
    <x v="1"/>
    <s v="TA NGKIS PANGKALA"/>
    <s v="R1"/>
    <n v="450"/>
    <s v="R1/450"/>
    <n v="310"/>
    <n v="0"/>
    <n v="153450"/>
    <n v="153450"/>
    <n v="0"/>
    <n v="0"/>
    <n v="0"/>
    <n v="13811"/>
    <n v="0"/>
    <n v="0"/>
    <n v="167261"/>
    <n v="167261"/>
    <n v="0"/>
    <s v="02/01/2023"/>
    <s v="02"/>
    <s v="01"/>
    <s v="2023"/>
    <x v="13"/>
    <s v="5255342004786"/>
    <s v="02/01/2023"/>
    <s v="P2TL/52553/20230102/00001"/>
    <n v="52550"/>
    <x v="1"/>
  </r>
  <r>
    <n v="41"/>
    <s v="P2TL/52551/20230113/00001"/>
    <s v="523060626264"/>
    <s v="ZUHRI"/>
    <x v="4"/>
    <s v="DS  JALI RT4/1"/>
    <s v="R1"/>
    <n v="450"/>
    <s v="R1/450"/>
    <n v="2479"/>
    <n v="0"/>
    <n v="1226907"/>
    <n v="1226907"/>
    <n v="0"/>
    <n v="76400"/>
    <n v="188671"/>
    <n v="12269"/>
    <n v="13950"/>
    <n v="0"/>
    <n v="1518197"/>
    <n v="1518197"/>
    <n v="0"/>
    <s v="13/01/2023"/>
    <s v="13"/>
    <s v="01"/>
    <s v="2023"/>
    <x v="14"/>
    <s v="5255142005059"/>
    <s v="13/01/2023"/>
    <s v="P2TL/52551/20230113/00001"/>
    <n v="52550"/>
    <x v="0"/>
  </r>
  <r>
    <n v="42"/>
    <s v="5255305723011700417"/>
    <s v="523070901048"/>
    <s v="MARMO"/>
    <x v="0"/>
    <s v="DS  CANDISARI"/>
    <s v="R1"/>
    <n v="450"/>
    <s v="R1/450"/>
    <n v="24"/>
    <n v="0"/>
    <n v="4056"/>
    <n v="4056"/>
    <n v="0"/>
    <n v="0"/>
    <n v="0"/>
    <n v="0"/>
    <n v="0"/>
    <n v="0"/>
    <n v="4056"/>
    <n v="0"/>
    <n v="4056"/>
    <s v="19/01/2023"/>
    <s v="19"/>
    <s v="01"/>
    <s v="2023"/>
    <x v="2"/>
    <s v="5255334000414"/>
    <s v="19/01/2023"/>
    <s v="5255305723011700417"/>
    <n v="52550"/>
    <x v="1"/>
  </r>
  <r>
    <n v="43"/>
    <s v="P2TL/52554/20230111/00014"/>
    <s v="523071479443"/>
    <s v="KIMAN"/>
    <x v="1"/>
    <s v="DK  BERU RT4/5 TAHU"/>
    <s v="R1M"/>
    <n v="900"/>
    <s v="R1M/900"/>
    <n v="542"/>
    <n v="0"/>
    <n v="732784"/>
    <n v="732784"/>
    <n v="0"/>
    <n v="0"/>
    <n v="0"/>
    <n v="65951"/>
    <n v="0"/>
    <n v="0"/>
    <n v="798735"/>
    <n v="798735"/>
    <n v="0"/>
    <s v="11/01/2023"/>
    <s v="11"/>
    <s v="01"/>
    <s v="2023"/>
    <x v="3"/>
    <s v="5255442005852"/>
    <s v="11/01/2023"/>
    <s v="P2TL/52554/20230111/00014"/>
    <n v="52550"/>
    <x v="2"/>
  </r>
  <r>
    <n v="44"/>
    <s v="5255305723011700396"/>
    <s v="523070612548"/>
    <s v="TARJO"/>
    <x v="0"/>
    <s v="DS  KATEKAN"/>
    <s v="R1"/>
    <n v="450"/>
    <s v="R1/450"/>
    <n v="8"/>
    <n v="0"/>
    <n v="1352"/>
    <n v="1352"/>
    <n v="0"/>
    <n v="0"/>
    <n v="0"/>
    <n v="0"/>
    <n v="0"/>
    <n v="0"/>
    <n v="1352"/>
    <n v="0"/>
    <n v="1352"/>
    <s v="19/01/2023"/>
    <s v="19"/>
    <s v="01"/>
    <s v="2023"/>
    <x v="2"/>
    <s v="5255334000393"/>
    <s v="19/01/2023"/>
    <s v="5255305723011700396"/>
    <n v="52550"/>
    <x v="1"/>
  </r>
  <r>
    <n v="45"/>
    <s v="P2TL/52552/20230109/00001"/>
    <s v="523080870872"/>
    <s v="ROSIDI"/>
    <x v="4"/>
    <s v="DS KUWARON   RT.01"/>
    <s v="R1"/>
    <n v="900"/>
    <s v="R1/900"/>
    <n v="4957"/>
    <n v="0"/>
    <n v="2453814"/>
    <n v="2453814"/>
    <n v="0"/>
    <n v="0"/>
    <n v="156912"/>
    <n v="24538"/>
    <n v="0"/>
    <n v="0"/>
    <n v="2635264"/>
    <n v="2635264"/>
    <n v="0"/>
    <s v="09/01/2023"/>
    <s v="09"/>
    <s v="01"/>
    <s v="2023"/>
    <x v="5"/>
    <s v="5255242004814"/>
    <s v="09/01/2023"/>
    <s v="P2TL/52552/20230109/00001"/>
    <n v="52550"/>
    <x v="3"/>
  </r>
  <r>
    <n v="46"/>
    <s v="5255305723011700410"/>
    <s v="523072385033"/>
    <s v="JUMINAH"/>
    <x v="0"/>
    <s v="DS GANDOK GENENG"/>
    <s v="R1"/>
    <n v="900"/>
    <s v="R1/900"/>
    <n v="7"/>
    <n v="0"/>
    <n v="3465"/>
    <n v="3465"/>
    <n v="0"/>
    <n v="0"/>
    <n v="0"/>
    <n v="0"/>
    <n v="0"/>
    <n v="0"/>
    <n v="3465"/>
    <n v="0"/>
    <n v="3465"/>
    <s v="19/01/2023"/>
    <s v="19"/>
    <s v="01"/>
    <s v="2023"/>
    <x v="2"/>
    <s v="5255334000407"/>
    <s v="19/01/2023"/>
    <s v="5255305723011700410"/>
    <n v="52550"/>
    <x v="1"/>
  </r>
  <r>
    <n v="47"/>
    <s v="P2TL/52554/20230127/00005"/>
    <s v="NONPELANG"/>
    <s v="SUKARDI C"/>
    <x v="3"/>
    <s v="DESA KALIPANG RT 0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7/01/2023"/>
    <s v="27"/>
    <s v="01"/>
    <s v="2023"/>
    <x v="7"/>
    <s v="5255442005912"/>
    <s v="27/01/2023"/>
    <s v="P2TL/52554/20230127/00005"/>
    <n v="52550"/>
    <x v="2"/>
  </r>
  <r>
    <n v="48"/>
    <s v="5255305723011700394"/>
    <s v="523070676611"/>
    <s v="RONO KARSO"/>
    <x v="0"/>
    <s v="DS  NAMPU"/>
    <s v="R1"/>
    <n v="450"/>
    <s v="R1/450"/>
    <n v="7"/>
    <n v="0"/>
    <n v="1183"/>
    <n v="1183"/>
    <n v="0"/>
    <n v="0"/>
    <n v="0"/>
    <n v="0"/>
    <n v="0"/>
    <n v="0"/>
    <n v="1183"/>
    <n v="0"/>
    <n v="1183"/>
    <s v="19/01/2023"/>
    <s v="19"/>
    <s v="01"/>
    <s v="2023"/>
    <x v="2"/>
    <s v="5255334000391"/>
    <s v="19/01/2023"/>
    <s v="5255305723011700394"/>
    <n v="52550"/>
    <x v="1"/>
  </r>
  <r>
    <n v="49"/>
    <s v="P2TL/52552/20230103/00007"/>
    <s v="523080637366"/>
    <s v="PARJIYAH"/>
    <x v="1"/>
    <s v="DK  KAUMAN DS KUW"/>
    <s v="R1M"/>
    <n v="900"/>
    <s v="R1M/900"/>
    <n v="302"/>
    <n v="0"/>
    <n v="408304"/>
    <n v="408304"/>
    <n v="0"/>
    <n v="0"/>
    <n v="0"/>
    <n v="36747"/>
    <n v="0"/>
    <n v="0"/>
    <n v="445051"/>
    <n v="445051"/>
    <n v="0"/>
    <s v="03/01/2023"/>
    <s v="03"/>
    <s v="01"/>
    <s v="2023"/>
    <x v="15"/>
    <s v="5255242004808"/>
    <s v="03/01/2023"/>
    <s v="P2TL/52552/20230103/00007"/>
    <n v="52550"/>
    <x v="3"/>
  </r>
  <r>
    <n v="50"/>
    <s v="5255305723011700496"/>
    <s v="523070970956"/>
    <s v="MUKAYIN BIN RUSDI"/>
    <x v="0"/>
    <s v="DK  METUK MENDURA"/>
    <s v="R1"/>
    <n v="450"/>
    <s v="R1/450"/>
    <n v="148"/>
    <n v="0"/>
    <n v="25012"/>
    <n v="25012"/>
    <n v="0"/>
    <n v="0"/>
    <n v="0"/>
    <n v="0"/>
    <n v="0"/>
    <n v="0"/>
    <n v="25012"/>
    <n v="0"/>
    <n v="25012"/>
    <s v="19/01/2023"/>
    <s v="19"/>
    <s v="01"/>
    <s v="2023"/>
    <x v="2"/>
    <s v="5255334000492"/>
    <s v="19/01/2023"/>
    <s v="5255305723011700496"/>
    <n v="52550"/>
    <x v="1"/>
  </r>
  <r>
    <n v="51"/>
    <s v="P2TL/52551/20230127/00004"/>
    <s v="525510056612"/>
    <s v="PAMSIMAS TIRTO MUL"/>
    <x v="5"/>
    <s v="DS HARJOWINANGUN"/>
    <s v="B2T"/>
    <n v="7700"/>
    <s v="B2T/7700"/>
    <n v="42412"/>
    <n v="5339611"/>
    <n v="61272039"/>
    <n v="66611650"/>
    <n v="10000"/>
    <n v="76400"/>
    <n v="433957"/>
    <n v="692815"/>
    <n v="0"/>
    <n v="0"/>
    <n v="67824822"/>
    <n v="21000000"/>
    <n v="46824822"/>
    <s v="27/01/2023"/>
    <s v="27"/>
    <s v="01"/>
    <s v="2023"/>
    <x v="7"/>
    <s v="5255143005086"/>
    <s v="27/01/2023"/>
    <s v="P2TL/52551/20230127/00004"/>
    <n v="52550"/>
    <x v="0"/>
  </r>
  <r>
    <n v="52"/>
    <s v="5255305723011700428"/>
    <s v="523070493363"/>
    <s v="SUKUR"/>
    <x v="0"/>
    <s v="DE MPEL KR RAYUNG"/>
    <s v="R1"/>
    <n v="450"/>
    <s v="R1/450"/>
    <n v="33"/>
    <n v="0"/>
    <n v="5577"/>
    <n v="5577"/>
    <n v="0"/>
    <n v="0"/>
    <n v="0"/>
    <n v="0"/>
    <n v="0"/>
    <n v="0"/>
    <n v="5577"/>
    <n v="0"/>
    <n v="5577"/>
    <s v="19/01/2023"/>
    <s v="19"/>
    <s v="01"/>
    <s v="2023"/>
    <x v="2"/>
    <s v="5255334000425"/>
    <s v="19/01/2023"/>
    <s v="5255305723011700428"/>
    <n v="52550"/>
    <x v="1"/>
  </r>
  <r>
    <n v="53"/>
    <s v="5255105723010600127"/>
    <s v="523061188208"/>
    <s v="MUCHIT"/>
    <x v="0"/>
    <s v="DS WEDING BARAT   R"/>
    <s v="R1"/>
    <n v="450"/>
    <s v="R1/450"/>
    <n v="29"/>
    <n v="0"/>
    <n v="14355"/>
    <n v="14355"/>
    <n v="0"/>
    <n v="0"/>
    <n v="0"/>
    <n v="0"/>
    <n v="0"/>
    <n v="0"/>
    <n v="14355"/>
    <n v="0"/>
    <n v="14355"/>
    <s v="06/01/2023"/>
    <s v="06"/>
    <s v="01"/>
    <s v="2023"/>
    <x v="0"/>
    <s v="5255134000127"/>
    <s v="06/01/2023"/>
    <s v="5255105723010600127"/>
    <n v="52550"/>
    <x v="0"/>
  </r>
  <r>
    <n v="54"/>
    <s v="P2TL/52553/20230130/00001"/>
    <s v="523070217308"/>
    <s v="MUNGIN"/>
    <x v="1"/>
    <s v="NG EMBAK RT07/RWI"/>
    <s v="R1MT"/>
    <n v="900"/>
    <s v="R1MT/900"/>
    <n v="50"/>
    <n v="0"/>
    <n v="67600"/>
    <n v="67600"/>
    <n v="0"/>
    <n v="0"/>
    <n v="0"/>
    <n v="6084"/>
    <n v="0"/>
    <n v="0"/>
    <n v="73684"/>
    <n v="73684"/>
    <n v="0"/>
    <s v="30/01/2023"/>
    <s v="30"/>
    <s v="01"/>
    <s v="2023"/>
    <x v="9"/>
    <s v="5255343004814"/>
    <s v="30/01/2023"/>
    <s v="P2TL/52553/20230130/00001"/>
    <n v="52550"/>
    <x v="1"/>
  </r>
  <r>
    <n v="55"/>
    <s v="P2TL/52552/20230118/00003"/>
    <s v="NONPELANG"/>
    <s v="SONIA"/>
    <x v="3"/>
    <s v="BRAMBANG RT4 RW10"/>
    <s v="S2"/>
    <n v="900"/>
    <s v="S2/900"/>
    <n v="4957"/>
    <n v="243000"/>
    <n v="246862"/>
    <n v="489862"/>
    <n v="0"/>
    <n v="0"/>
    <n v="0"/>
    <n v="10138"/>
    <n v="0"/>
    <n v="0"/>
    <n v="500000"/>
    <n v="500000"/>
    <n v="0"/>
    <s v="18/01/2023"/>
    <s v="18"/>
    <s v="01"/>
    <s v="2023"/>
    <x v="1"/>
    <s v="5255242004834"/>
    <s v="18/01/2023"/>
    <s v="P2TL/52552/20230118/00003"/>
    <n v="52550"/>
    <x v="3"/>
  </r>
  <r>
    <n v="56"/>
    <s v="5255305723011700475"/>
    <s v="523071508261"/>
    <s v="SENEN"/>
    <x v="0"/>
    <s v="DK  JIMBAR NGRANDU"/>
    <s v="R1"/>
    <n v="900"/>
    <s v="R1/900"/>
    <n v="159"/>
    <n v="0"/>
    <n v="78210"/>
    <n v="78210"/>
    <n v="0"/>
    <n v="0"/>
    <n v="0"/>
    <n v="0"/>
    <n v="0"/>
    <n v="0"/>
    <n v="78210"/>
    <n v="0"/>
    <n v="78210"/>
    <s v="19/01/2023"/>
    <s v="19"/>
    <s v="01"/>
    <s v="2023"/>
    <x v="2"/>
    <s v="5255334000471"/>
    <s v="19/01/2023"/>
    <s v="5255305723011700475"/>
    <n v="52550"/>
    <x v="1"/>
  </r>
  <r>
    <n v="57"/>
    <s v="P2TL/52552/20230118/00002"/>
    <s v="523080777416"/>
    <s v="LAILA SARI ANGGRAE"/>
    <x v="4"/>
    <s v="DS BRAMBANG   RT.04"/>
    <s v="R1MT"/>
    <n v="900"/>
    <s v="R1MT/900"/>
    <n v="4957"/>
    <n v="0"/>
    <n v="6702134"/>
    <n v="6702134"/>
    <n v="10000"/>
    <n v="0"/>
    <n v="188171"/>
    <n v="67021"/>
    <n v="0"/>
    <n v="0"/>
    <n v="6967326"/>
    <n v="3000000"/>
    <n v="3967326"/>
    <s v="18/01/2023"/>
    <s v="18"/>
    <s v="01"/>
    <s v="2023"/>
    <x v="1"/>
    <s v="5255243004827"/>
    <s v="18/01/2023"/>
    <s v="P2TL/52552/20230118/00002"/>
    <n v="52550"/>
    <x v="3"/>
  </r>
  <r>
    <n v="58"/>
    <s v="P2TL/52554/20230111/00010"/>
    <s v="523072215726"/>
    <s v="MASDURI"/>
    <x v="1"/>
    <s v="DK NGAMPEL PANUN"/>
    <s v="R1M"/>
    <n v="900"/>
    <s v="R1M/900"/>
    <n v="542"/>
    <n v="0"/>
    <n v="732784"/>
    <n v="732784"/>
    <n v="0"/>
    <n v="0"/>
    <n v="0"/>
    <n v="65951"/>
    <n v="0"/>
    <n v="0"/>
    <n v="798735"/>
    <n v="798735"/>
    <n v="0"/>
    <s v="11/01/2023"/>
    <s v="11"/>
    <s v="01"/>
    <s v="2023"/>
    <x v="3"/>
    <s v="5255442005848"/>
    <s v="11/01/2023"/>
    <s v="P2TL/52554/20230111/00010"/>
    <n v="52550"/>
    <x v="2"/>
  </r>
  <r>
    <n v="59"/>
    <s v="P2TL/52551/20230112/00006"/>
    <s v="NONPELANG"/>
    <s v="NASIHAH"/>
    <x v="3"/>
    <s v="DS.SIDOREJO RT2 RW"/>
    <s v="B1"/>
    <n v="450"/>
    <s v="B1/450"/>
    <n v="2479"/>
    <n v="190350"/>
    <n v="1041012"/>
    <n v="1231362"/>
    <n v="0"/>
    <n v="0"/>
    <n v="0"/>
    <n v="6157"/>
    <n v="0"/>
    <n v="0"/>
    <n v="1237519"/>
    <n v="1237519"/>
    <n v="0"/>
    <s v="12/01/2023"/>
    <s v="12"/>
    <s v="01"/>
    <s v="2023"/>
    <x v="4"/>
    <s v="5255142005054"/>
    <s v="12/01/2023"/>
    <s v="P2TL/52551/20230112/00006"/>
    <n v="52550"/>
    <x v="0"/>
  </r>
  <r>
    <n v="60"/>
    <s v="P2TL/52553/20230106/00002"/>
    <s v="523072619917"/>
    <s v="SUTOYO"/>
    <x v="5"/>
    <s v="DN JIPANG KRAJAN"/>
    <s v="R1T"/>
    <n v="900"/>
    <s v="R1T/900"/>
    <n v="4957"/>
    <n v="216000"/>
    <n v="2453814"/>
    <n v="2669814"/>
    <n v="0"/>
    <n v="76400"/>
    <n v="0"/>
    <n v="27778"/>
    <n v="0"/>
    <n v="0"/>
    <n v="2773992"/>
    <n v="2773992"/>
    <n v="0"/>
    <s v="06/01/2023"/>
    <s v="06"/>
    <s v="01"/>
    <s v="2023"/>
    <x v="0"/>
    <s v="5255343004795"/>
    <s v="06/01/2023"/>
    <s v="P2TL/52553/20230106/00002"/>
    <n v="52550"/>
    <x v="1"/>
  </r>
  <r>
    <n v="61"/>
    <s v="P2TL/52551/20230127/00003"/>
    <s v="523061673794"/>
    <s v="AHMAD HABIB"/>
    <x v="5"/>
    <s v="DS WONOSALAM    RT"/>
    <s v="R1MT"/>
    <n v="900"/>
    <s v="R1MT/900"/>
    <n v="4957"/>
    <n v="584064"/>
    <n v="6702134"/>
    <n v="7286198"/>
    <n v="10000"/>
    <n v="76400"/>
    <n v="433957"/>
    <n v="75782"/>
    <n v="0"/>
    <n v="0"/>
    <n v="7882337"/>
    <n v="4500000"/>
    <n v="3382337"/>
    <s v="27/01/2023"/>
    <s v="27"/>
    <s v="01"/>
    <s v="2023"/>
    <x v="7"/>
    <s v="5255143005082"/>
    <s v="27/01/2023"/>
    <s v="P2TL/52551/20230127/00003"/>
    <n v="52550"/>
    <x v="0"/>
  </r>
  <r>
    <n v="62"/>
    <s v="5255305723011700441"/>
    <s v="523070865910"/>
    <s v="SRI PURYATI"/>
    <x v="0"/>
    <s v="DK  CANDISARI"/>
    <s v="R1"/>
    <n v="450"/>
    <s v="R1/450"/>
    <n v="52"/>
    <n v="0"/>
    <n v="8788"/>
    <n v="8788"/>
    <n v="0"/>
    <n v="0"/>
    <n v="0"/>
    <n v="0"/>
    <n v="0"/>
    <n v="0"/>
    <n v="8788"/>
    <n v="0"/>
    <n v="8788"/>
    <s v="19/01/2023"/>
    <s v="19"/>
    <s v="01"/>
    <s v="2023"/>
    <x v="2"/>
    <s v="5255334000438"/>
    <s v="19/01/2023"/>
    <s v="5255305723011700441"/>
    <n v="52550"/>
    <x v="1"/>
  </r>
  <r>
    <n v="63"/>
    <s v="P2TL/52551/20230112/00002"/>
    <s v="NONPELANG"/>
    <s v="AHMAD ZAZULI"/>
    <x v="3"/>
    <s v="DS.SIDOREJO RT2 RW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2/01/2023"/>
    <s v="12"/>
    <s v="01"/>
    <s v="2023"/>
    <x v="4"/>
    <s v="5255142005050"/>
    <s v="12/01/2023"/>
    <s v="P2TL/52551/20230112/00002"/>
    <n v="52550"/>
    <x v="0"/>
  </r>
  <r>
    <n v="64"/>
    <s v="5255305723011700418"/>
    <s v="523070433654"/>
    <s v="MARGONO"/>
    <x v="0"/>
    <s v="PO NDOK PLOSO HAR"/>
    <s v="R1"/>
    <n v="450"/>
    <s v="R1/450"/>
    <n v="25"/>
    <n v="0"/>
    <n v="4225"/>
    <n v="4225"/>
    <n v="0"/>
    <n v="0"/>
    <n v="0"/>
    <n v="0"/>
    <n v="0"/>
    <n v="0"/>
    <n v="4225"/>
    <n v="0"/>
    <n v="4225"/>
    <s v="19/01/2023"/>
    <s v="19"/>
    <s v="01"/>
    <s v="2023"/>
    <x v="2"/>
    <s v="5255334000415"/>
    <s v="19/01/2023"/>
    <s v="5255305723011700418"/>
    <n v="52550"/>
    <x v="1"/>
  </r>
  <r>
    <n v="65"/>
    <s v="5255305723011700388"/>
    <s v="523071289030"/>
    <s v="MARTOYO"/>
    <x v="0"/>
    <s v="KE PUH TAMBIREJO"/>
    <s v="R1"/>
    <n v="450"/>
    <s v="R1/450"/>
    <n v="2"/>
    <n v="0"/>
    <n v="338"/>
    <n v="338"/>
    <n v="0"/>
    <n v="0"/>
    <n v="0"/>
    <n v="0"/>
    <n v="0"/>
    <n v="0"/>
    <n v="338"/>
    <n v="0"/>
    <n v="338"/>
    <s v="19/01/2023"/>
    <s v="19"/>
    <s v="01"/>
    <s v="2023"/>
    <x v="2"/>
    <s v="5255334000385"/>
    <s v="19/01/2023"/>
    <s v="5255305723011700388"/>
    <n v="52550"/>
    <x v="1"/>
  </r>
  <r>
    <n v="66"/>
    <s v="P2TL/52554/20230124/00005"/>
    <s v="523072998243"/>
    <s v="PURWANTINI"/>
    <x v="1"/>
    <s v="DN MOJOROTO    RT.2"/>
    <s v="R1T"/>
    <n v="450"/>
    <s v="R1T/450"/>
    <n v="375"/>
    <n v="0"/>
    <n v="155625"/>
    <n v="155625"/>
    <n v="0"/>
    <n v="0"/>
    <n v="500"/>
    <n v="14006"/>
    <n v="0"/>
    <n v="0"/>
    <n v="170131"/>
    <n v="170131"/>
    <n v="0"/>
    <s v="25/01/2023"/>
    <s v="25"/>
    <s v="01"/>
    <s v="2023"/>
    <x v="16"/>
    <s v="5255443005899"/>
    <s v="25/01/2023"/>
    <s v="P2TL/52554/20230124/00005"/>
    <n v="52550"/>
    <x v="2"/>
  </r>
  <r>
    <n v="67"/>
    <s v="P2TL/52554/20230103/00002"/>
    <s v="523070722552"/>
    <s v="MONDORI"/>
    <x v="4"/>
    <s v="DS  KALIPANG GABUS"/>
    <s v="R1"/>
    <n v="450"/>
    <s v="R1/450"/>
    <n v="2479"/>
    <n v="0"/>
    <n v="1226907"/>
    <n v="1226907"/>
    <n v="0"/>
    <n v="76400"/>
    <n v="156912"/>
    <n v="12269"/>
    <n v="0"/>
    <n v="0"/>
    <n v="1472488"/>
    <n v="1472488"/>
    <n v="0"/>
    <s v="03/01/2023"/>
    <s v="03"/>
    <s v="01"/>
    <s v="2023"/>
    <x v="15"/>
    <s v="5255442005798"/>
    <s v="03/01/2023"/>
    <s v="P2TL/52554/20230103/00002"/>
    <n v="52550"/>
    <x v="2"/>
  </r>
  <r>
    <n v="68"/>
    <s v="P2TL/52554/20230119/00001"/>
    <s v="523070403043"/>
    <s v="MANURI"/>
    <x v="4"/>
    <s v="DK  CENTONG BENDO"/>
    <s v="R1M"/>
    <n v="900"/>
    <s v="R1M/900"/>
    <n v="4957"/>
    <n v="0"/>
    <n v="6702134"/>
    <n v="6702134"/>
    <n v="10000"/>
    <n v="76400"/>
    <n v="156912"/>
    <n v="67021"/>
    <n v="0"/>
    <n v="0"/>
    <n v="7012467"/>
    <n v="7012467"/>
    <n v="0"/>
    <s v="19/01/2023"/>
    <s v="19"/>
    <s v="01"/>
    <s v="2023"/>
    <x v="2"/>
    <s v="5255442005884"/>
    <s v="19/01/2023"/>
    <s v="P2TL/52554/20230119/00001"/>
    <n v="52550"/>
    <x v="2"/>
  </r>
  <r>
    <n v="69"/>
    <s v="P2TL/52552/20230125/00004"/>
    <s v="523080216443"/>
    <s v="SLAMET"/>
    <x v="5"/>
    <s v="A  YANI 131 GUBUG"/>
    <s v="B1T"/>
    <n v="1300"/>
    <s v="B1T/1300"/>
    <n v="7160"/>
    <n v="602784"/>
    <n v="6916946"/>
    <n v="7519730"/>
    <n v="10000"/>
    <n v="0"/>
    <n v="215007"/>
    <n v="78211"/>
    <n v="0"/>
    <n v="0"/>
    <n v="7822948"/>
    <n v="2500000"/>
    <n v="5322948"/>
    <s v="25/01/2023"/>
    <s v="25"/>
    <s v="01"/>
    <s v="2023"/>
    <x v="16"/>
    <s v="5255243004856"/>
    <s v="25/01/2023"/>
    <s v="P2TL/52552/20230125/00004"/>
    <n v="52550"/>
    <x v="3"/>
  </r>
  <r>
    <n v="70"/>
    <s v="P2TL/52552/20230121/00003"/>
    <s v="NONPELANG"/>
    <s v="ABDUL ROHMAN 3"/>
    <x v="3"/>
    <s v="DUSUN KEDOH RT 2/3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1/01/2023"/>
    <s v="21"/>
    <s v="01"/>
    <s v="2023"/>
    <x v="8"/>
    <s v="5255242004846"/>
    <s v="21/01/2023"/>
    <s v="P2TL/52552/20230121/00003"/>
    <n v="52550"/>
    <x v="3"/>
  </r>
  <r>
    <n v="71"/>
    <s v="P2TL/52551/20230116/00001"/>
    <s v="523060443714"/>
    <s v="MAT MUHARI"/>
    <x v="4"/>
    <s v="DS  JALI RT 3/1"/>
    <s v="R1"/>
    <n v="450"/>
    <s v="R1/450"/>
    <n v="2479"/>
    <n v="0"/>
    <n v="1226907"/>
    <n v="1226907"/>
    <n v="0"/>
    <n v="76400"/>
    <n v="188671"/>
    <n v="12269"/>
    <n v="0"/>
    <n v="0"/>
    <n v="1504247"/>
    <n v="1504247"/>
    <n v="0"/>
    <s v="16/01/2023"/>
    <s v="16"/>
    <s v="01"/>
    <s v="2023"/>
    <x v="17"/>
    <s v="5255142005060"/>
    <s v="16/01/2023"/>
    <s v="P2TL/52551/20230116/00001"/>
    <n v="52550"/>
    <x v="0"/>
  </r>
  <r>
    <n v="72"/>
    <s v="5255305723011700471"/>
    <s v="523070698663"/>
    <s v="SUWANDI"/>
    <x v="0"/>
    <s v="KP  PLENDUNGAN KU"/>
    <s v="R1"/>
    <n v="1300"/>
    <s v="R1/1300"/>
    <n v="100"/>
    <n v="0"/>
    <n v="144470"/>
    <n v="144470"/>
    <n v="0"/>
    <n v="0"/>
    <n v="0"/>
    <n v="0"/>
    <n v="0"/>
    <n v="0"/>
    <n v="144470"/>
    <n v="0"/>
    <n v="144470"/>
    <s v="19/01/2023"/>
    <s v="19"/>
    <s v="01"/>
    <s v="2023"/>
    <x v="2"/>
    <s v="5255334000467"/>
    <s v="19/01/2023"/>
    <s v="5255305723011700471"/>
    <n v="52550"/>
    <x v="1"/>
  </r>
  <r>
    <n v="73"/>
    <s v="P2TL/52551/20190711/00002"/>
    <s v="523060237352"/>
    <s v="ABDUL MUNIF MASHU"/>
    <x v="2"/>
    <s v="DS  TLOGOBOYO"/>
    <s v="R1"/>
    <n v="2200"/>
    <s v="R1/2200"/>
    <n v="0"/>
    <n v="915583"/>
    <n v="0"/>
    <n v="915583"/>
    <n v="0"/>
    <n v="76400"/>
    <n v="32259"/>
    <n v="13734"/>
    <n v="0"/>
    <n v="0"/>
    <n v="1037976"/>
    <n v="1037976"/>
    <n v="0"/>
    <s v="18/01/2023"/>
    <s v="18"/>
    <s v="01"/>
    <s v="2023"/>
    <x v="1"/>
    <s v="5255142001501"/>
    <s v="18/01/2023"/>
    <s v="P2TL/52551/20190711/00002"/>
    <n v="52550"/>
    <x v="0"/>
  </r>
  <r>
    <n v="74"/>
    <s v="P2TL/52551/20230105/00006"/>
    <s v="523060516703"/>
    <s v="KUSNADI NS"/>
    <x v="5"/>
    <s v="DS  KEBONSARI RT2/2"/>
    <s v="R1MT"/>
    <n v="900"/>
    <s v="R1MT/900"/>
    <n v="4957"/>
    <n v="584064"/>
    <n v="6702134"/>
    <n v="7286198"/>
    <n v="10000"/>
    <n v="76400"/>
    <n v="433957"/>
    <n v="75782"/>
    <n v="0"/>
    <n v="0"/>
    <n v="7882337"/>
    <n v="7882337"/>
    <n v="0"/>
    <s v="05/01/2023"/>
    <s v="05"/>
    <s v="01"/>
    <s v="2023"/>
    <x v="18"/>
    <s v="5255143005037"/>
    <s v="05/01/2023"/>
    <s v="P2TL/52551/20230105/00006"/>
    <n v="52550"/>
    <x v="0"/>
  </r>
  <r>
    <n v="75"/>
    <s v="5255305723011700485"/>
    <s v="523070773758"/>
    <s v="SAWIYEM"/>
    <x v="0"/>
    <s v="BA YO RT1/8 LEDOKD"/>
    <s v="R1M"/>
    <n v="900"/>
    <s v="R1M/900"/>
    <n v="36"/>
    <n v="0"/>
    <n v="47320"/>
    <n v="47320"/>
    <n v="0"/>
    <n v="0"/>
    <n v="0"/>
    <n v="0"/>
    <n v="0"/>
    <n v="0"/>
    <n v="47320"/>
    <n v="0"/>
    <n v="47320"/>
    <s v="19/01/2023"/>
    <s v="19"/>
    <s v="01"/>
    <s v="2023"/>
    <x v="2"/>
    <s v="5255334000481"/>
    <s v="19/01/2023"/>
    <s v="5255305723011700485"/>
    <n v="52550"/>
    <x v="1"/>
  </r>
  <r>
    <n v="76"/>
    <s v="5255305723011900501"/>
    <s v="525530048916"/>
    <s v="PT SMART TELECOM"/>
    <x v="0"/>
    <s v="DS NAMBUHAN 0  RT.1"/>
    <s v="B1"/>
    <n v="5500"/>
    <s v="B1/5500"/>
    <n v="1626"/>
    <n v="0"/>
    <n v="1788600"/>
    <n v="1788600"/>
    <n v="0"/>
    <n v="0"/>
    <n v="0"/>
    <n v="0"/>
    <n v="0"/>
    <n v="0"/>
    <n v="1788600"/>
    <n v="0"/>
    <n v="1788600"/>
    <s v="19/01/2023"/>
    <s v="19"/>
    <s v="01"/>
    <s v="2023"/>
    <x v="2"/>
    <s v="5255334000497"/>
    <s v="19/01/2023"/>
    <s v="5255305723011900501"/>
    <n v="52550"/>
    <x v="1"/>
  </r>
  <r>
    <n v="77"/>
    <s v="P2TL/52554/20230120/00001"/>
    <s v="523072421875"/>
    <s v="SADONO"/>
    <x v="1"/>
    <s v="DS TANGGUNGHARJO"/>
    <s v="R1M"/>
    <n v="900"/>
    <s v="R1M/900"/>
    <n v="300"/>
    <n v="0"/>
    <n v="405600"/>
    <n v="405600"/>
    <n v="0"/>
    <n v="0"/>
    <n v="0"/>
    <n v="36504"/>
    <n v="0"/>
    <n v="0"/>
    <n v="442104"/>
    <n v="442104"/>
    <n v="0"/>
    <s v="20/01/2023"/>
    <s v="20"/>
    <s v="01"/>
    <s v="2023"/>
    <x v="10"/>
    <s v="5255442005887"/>
    <s v="20/01/2023"/>
    <s v="P2TL/52554/20230120/00001"/>
    <n v="52550"/>
    <x v="2"/>
  </r>
  <r>
    <n v="78"/>
    <s v="P2TL/52554/20230117/00005"/>
    <s v="523071842818"/>
    <s v="SUWADI"/>
    <x v="4"/>
    <s v="DK DIREN KR ANYAR"/>
    <s v="R1"/>
    <n v="450"/>
    <s v="R1/450"/>
    <n v="2479"/>
    <n v="0"/>
    <n v="1226907"/>
    <n v="1226907"/>
    <n v="0"/>
    <n v="76400"/>
    <n v="156912"/>
    <n v="12269"/>
    <n v="0"/>
    <n v="0"/>
    <n v="1472488"/>
    <n v="1472488"/>
    <n v="0"/>
    <s v="17/01/2023"/>
    <s v="17"/>
    <s v="01"/>
    <s v="2023"/>
    <x v="6"/>
    <s v="5255442005873"/>
    <s v="17/01/2023"/>
    <s v="P2TL/52554/20230117/00005"/>
    <n v="52550"/>
    <x v="2"/>
  </r>
  <r>
    <n v="79"/>
    <s v="P2TL/52554/20230118/00004"/>
    <s v="523071465096"/>
    <s v="SAJAM"/>
    <x v="1"/>
    <s v="DS  KARANGANYAR"/>
    <s v="R1"/>
    <n v="900"/>
    <s v="R1/900"/>
    <n v="137"/>
    <n v="0"/>
    <n v="67815"/>
    <n v="67815"/>
    <n v="0"/>
    <n v="0"/>
    <n v="500"/>
    <n v="6103"/>
    <n v="0"/>
    <n v="0"/>
    <n v="74418"/>
    <n v="74418"/>
    <n v="0"/>
    <s v="18/01/2023"/>
    <s v="18"/>
    <s v="01"/>
    <s v="2023"/>
    <x v="1"/>
    <s v="5255442005877"/>
    <s v="18/01/2023"/>
    <s v="P2TL/52554/20230118/00004"/>
    <n v="52550"/>
    <x v="2"/>
  </r>
  <r>
    <n v="80"/>
    <s v="5255305723011700405"/>
    <s v="523071089736"/>
    <s v="MUSTAKIM"/>
    <x v="0"/>
    <s v="DK  POJOK RT02/02 WI"/>
    <s v="R1"/>
    <n v="450"/>
    <s v="R1/450"/>
    <n v="17"/>
    <n v="0"/>
    <n v="2873"/>
    <n v="2873"/>
    <n v="0"/>
    <n v="0"/>
    <n v="0"/>
    <n v="0"/>
    <n v="0"/>
    <n v="0"/>
    <n v="2873"/>
    <n v="0"/>
    <n v="2873"/>
    <s v="19/01/2023"/>
    <s v="19"/>
    <s v="01"/>
    <s v="2023"/>
    <x v="2"/>
    <s v="5255334000402"/>
    <s v="19/01/2023"/>
    <s v="5255305723011700405"/>
    <n v="52550"/>
    <x v="1"/>
  </r>
  <r>
    <n v="81"/>
    <s v="P2TL/52554/20230127/00001"/>
    <s v="523071996487"/>
    <s v="NGADIMIN"/>
    <x v="5"/>
    <s v="DK NONGKO SUMBER"/>
    <s v="R1"/>
    <n v="450"/>
    <s v="R1/450"/>
    <n v="2479"/>
    <n v="59400"/>
    <n v="1226907"/>
    <n v="1286307"/>
    <n v="0"/>
    <n v="76400"/>
    <n v="188171"/>
    <n v="13160"/>
    <n v="0"/>
    <n v="0"/>
    <n v="1564038"/>
    <n v="1564038"/>
    <n v="0"/>
    <s v="29/01/2023"/>
    <s v="29"/>
    <s v="01"/>
    <s v="2023"/>
    <x v="19"/>
    <s v="5255442005908"/>
    <s v="29/01/2023"/>
    <s v="P2TL/52554/20230127/00001"/>
    <n v="52550"/>
    <x v="2"/>
  </r>
  <r>
    <n v="82"/>
    <s v="5255105723010600114"/>
    <s v="523060605081"/>
    <s v="SRIYATI"/>
    <x v="0"/>
    <s v="DS  BANGO RT4/3"/>
    <s v="R1"/>
    <n v="450"/>
    <s v="R1/450"/>
    <n v="34"/>
    <n v="0"/>
    <n v="16830"/>
    <n v="16830"/>
    <n v="0"/>
    <n v="0"/>
    <n v="0"/>
    <n v="0"/>
    <n v="0"/>
    <n v="0"/>
    <n v="16830"/>
    <n v="0"/>
    <n v="16830"/>
    <s v="06/01/2023"/>
    <s v="06"/>
    <s v="01"/>
    <s v="2023"/>
    <x v="0"/>
    <s v="5255134000114"/>
    <s v="06/01/2023"/>
    <s v="5255105723010600114"/>
    <n v="52550"/>
    <x v="0"/>
  </r>
  <r>
    <n v="83"/>
    <s v="P2TL/52553/20230119/00001"/>
    <s v="523072947005"/>
    <s v="POS KAMPLING"/>
    <x v="4"/>
    <s v="KP JENGGLONG TIMU"/>
    <s v="S2T"/>
    <n v="450"/>
    <s v="S2T/450"/>
    <n v="2479"/>
    <n v="0"/>
    <n v="892296"/>
    <n v="892296"/>
    <n v="0"/>
    <n v="0"/>
    <n v="0"/>
    <n v="8923"/>
    <n v="0"/>
    <n v="0"/>
    <n v="901219"/>
    <n v="901219"/>
    <n v="0"/>
    <s v="19/01/2023"/>
    <s v="19"/>
    <s v="01"/>
    <s v="2023"/>
    <x v="2"/>
    <s v="5255343004806"/>
    <s v="19/01/2023"/>
    <s v="P2TL/52553/20230119/00001"/>
    <n v="52550"/>
    <x v="1"/>
  </r>
  <r>
    <n v="84"/>
    <s v="P2TL/52551/20230124/00002"/>
    <s v="523060785272"/>
    <s v="AGUS PRRASETYO"/>
    <x v="4"/>
    <s v="DS  SOLOWIRE RT 4/1"/>
    <s v="R1"/>
    <n v="450"/>
    <s v="R1/450"/>
    <n v="2479"/>
    <n v="0"/>
    <n v="1226907"/>
    <n v="1226907"/>
    <n v="0"/>
    <n v="76400"/>
    <n v="223990"/>
    <n v="12269"/>
    <n v="900"/>
    <n v="0"/>
    <n v="1540466"/>
    <n v="1540466"/>
    <n v="0"/>
    <s v="24/01/2023"/>
    <s v="24"/>
    <s v="01"/>
    <s v="2023"/>
    <x v="20"/>
    <s v="5255142005077"/>
    <s v="24/01/2023"/>
    <s v="P2TL/52551/20230124/00002"/>
    <n v="52550"/>
    <x v="0"/>
  </r>
  <r>
    <n v="85"/>
    <s v="5255305723011700401"/>
    <s v="523070319558"/>
    <s v="JAYADI"/>
    <x v="0"/>
    <s v="DS  MANGGARMAS G"/>
    <s v="R1"/>
    <n v="450"/>
    <s v="R1/450"/>
    <n v="13"/>
    <n v="0"/>
    <n v="2197"/>
    <n v="2197"/>
    <n v="0"/>
    <n v="0"/>
    <n v="0"/>
    <n v="0"/>
    <n v="0"/>
    <n v="0"/>
    <n v="2197"/>
    <n v="0"/>
    <n v="2197"/>
    <s v="19/01/2023"/>
    <s v="19"/>
    <s v="01"/>
    <s v="2023"/>
    <x v="2"/>
    <s v="5255334000398"/>
    <s v="19/01/2023"/>
    <s v="5255305723011700401"/>
    <n v="52550"/>
    <x v="1"/>
  </r>
  <r>
    <n v="86"/>
    <s v="P2TL/52551/20230127/00001"/>
    <s v="523060754378"/>
    <s v="SITI KHOERIYAH"/>
    <x v="5"/>
    <s v="DS  WONOSALAM RT5"/>
    <s v="R1"/>
    <n v="450"/>
    <s v="R1/450"/>
    <n v="2479"/>
    <n v="59400"/>
    <n v="1226907"/>
    <n v="1286307"/>
    <n v="0"/>
    <n v="76400"/>
    <n v="227401"/>
    <n v="13160"/>
    <n v="900"/>
    <n v="0"/>
    <n v="1604168"/>
    <n v="1604168"/>
    <n v="0"/>
    <s v="27/01/2023"/>
    <s v="27"/>
    <s v="01"/>
    <s v="2023"/>
    <x v="7"/>
    <s v="5255142005080"/>
    <s v="27/01/2023"/>
    <s v="P2TL/52551/20230127/00001"/>
    <n v="52550"/>
    <x v="0"/>
  </r>
  <r>
    <n v="87"/>
    <s v="P2TL/52551/20230124/00001"/>
    <s v="523060293563"/>
    <s v="A.RIFA I"/>
    <x v="1"/>
    <s v="DS .JATIREJO KR ANY"/>
    <s v="R1"/>
    <n v="450"/>
    <s v="R1/450"/>
    <n v="100"/>
    <n v="0"/>
    <n v="49500"/>
    <n v="49500"/>
    <n v="0"/>
    <n v="76400"/>
    <n v="31259"/>
    <n v="4455"/>
    <n v="0"/>
    <n v="0"/>
    <n v="161614"/>
    <n v="161614"/>
    <n v="0"/>
    <s v="24/01/2023"/>
    <s v="24"/>
    <s v="01"/>
    <s v="2023"/>
    <x v="20"/>
    <s v="5255142005076"/>
    <s v="24/01/2023"/>
    <s v="P2TL/52551/20230124/00001"/>
    <n v="52550"/>
    <x v="0"/>
  </r>
  <r>
    <n v="88"/>
    <s v="5255105723010600083"/>
    <s v="523061070713"/>
    <s v="KASMIRAH"/>
    <x v="0"/>
    <s v="DS JATIREJO   RT.08 R"/>
    <s v="R1"/>
    <n v="450"/>
    <s v="R1/450"/>
    <n v="48"/>
    <n v="0"/>
    <n v="23760"/>
    <n v="23760"/>
    <n v="0"/>
    <n v="0"/>
    <n v="0"/>
    <n v="0"/>
    <n v="0"/>
    <n v="0"/>
    <n v="23760"/>
    <n v="0"/>
    <n v="23760"/>
    <s v="06/01/2023"/>
    <s v="06"/>
    <s v="01"/>
    <s v="2023"/>
    <x v="0"/>
    <s v="5255134000083"/>
    <s v="06/01/2023"/>
    <s v="5255105723010600083"/>
    <n v="52550"/>
    <x v="0"/>
  </r>
  <r>
    <n v="89"/>
    <s v="P2TL/52553/20230104/00001"/>
    <s v="523070889759"/>
    <s v="TURYADI"/>
    <x v="4"/>
    <s v="KE BONAGUNG"/>
    <s v="R1M"/>
    <n v="900"/>
    <s v="R1M/900"/>
    <n v="4957"/>
    <n v="0"/>
    <n v="6702134"/>
    <n v="6702134"/>
    <n v="10000"/>
    <n v="76400"/>
    <n v="0"/>
    <n v="67021"/>
    <n v="0"/>
    <n v="0"/>
    <n v="6855555"/>
    <n v="3500000"/>
    <n v="3355555"/>
    <s v="04/01/2023"/>
    <s v="04"/>
    <s v="01"/>
    <s v="2023"/>
    <x v="21"/>
    <s v="5255342004787"/>
    <s v="04/01/2023"/>
    <s v="P2TL/52553/20230104/00001"/>
    <n v="52550"/>
    <x v="1"/>
  </r>
  <r>
    <n v="90"/>
    <s v="5255105723010600109"/>
    <s v="523060319514"/>
    <s v="PURWAWI"/>
    <x v="0"/>
    <s v="DS  BUMIHARJO GUNT"/>
    <s v="R1"/>
    <n v="450"/>
    <s v="R1/450"/>
    <n v="36"/>
    <n v="0"/>
    <n v="17820"/>
    <n v="17820"/>
    <n v="0"/>
    <n v="0"/>
    <n v="0"/>
    <n v="0"/>
    <n v="0"/>
    <n v="0"/>
    <n v="17820"/>
    <n v="0"/>
    <n v="17820"/>
    <s v="06/01/2023"/>
    <s v="06"/>
    <s v="01"/>
    <s v="2023"/>
    <x v="0"/>
    <s v="5255134000109"/>
    <s v="06/01/2023"/>
    <s v="5255105723010600109"/>
    <n v="52550"/>
    <x v="0"/>
  </r>
  <r>
    <n v="91"/>
    <s v="5255305723011700463"/>
    <s v="523070728619"/>
    <s v="ISNARNI"/>
    <x v="0"/>
    <s v="DS .KANDANGAN RT1/"/>
    <s v="R1"/>
    <n v="450"/>
    <s v="R1/450"/>
    <n v="102"/>
    <n v="0"/>
    <n v="17238"/>
    <n v="17238"/>
    <n v="0"/>
    <n v="0"/>
    <n v="0"/>
    <n v="0"/>
    <n v="0"/>
    <n v="0"/>
    <n v="17238"/>
    <n v="0"/>
    <n v="17238"/>
    <s v="19/01/2023"/>
    <s v="19"/>
    <s v="01"/>
    <s v="2023"/>
    <x v="2"/>
    <s v="5255334000459"/>
    <s v="19/01/2023"/>
    <s v="5255305723011700463"/>
    <n v="52550"/>
    <x v="1"/>
  </r>
  <r>
    <n v="92"/>
    <s v="P2TL/52551/20230110/00001"/>
    <s v="523060913799"/>
    <s v="MUSSETIOWATI DJUM"/>
    <x v="4"/>
    <s v="KP SETINGGIL"/>
    <s v="R1T"/>
    <n v="2200"/>
    <s v="R1T/2200"/>
    <n v="12118"/>
    <n v="0"/>
    <n v="17506297"/>
    <n v="17506297"/>
    <n v="10000"/>
    <n v="76400"/>
    <n v="433957"/>
    <n v="175063"/>
    <n v="0"/>
    <n v="0"/>
    <n v="18201717"/>
    <n v="9100000"/>
    <n v="9101717"/>
    <s v="10/01/2023"/>
    <s v="10"/>
    <s v="01"/>
    <s v="2023"/>
    <x v="12"/>
    <s v="5255143005042"/>
    <s v="10/01/2023"/>
    <s v="P2TL/52551/20230110/00001"/>
    <n v="52550"/>
    <x v="0"/>
  </r>
  <r>
    <n v="93"/>
    <s v="P2TL/52553/20180523/00002"/>
    <s v="523070521149"/>
    <s v="SITI AMINAH"/>
    <x v="5"/>
    <s v="DS  SELOJARI RT06/01"/>
    <s v="R1T"/>
    <n v="1300"/>
    <s v="R1T/1300"/>
    <n v="7160"/>
    <n v="915583"/>
    <n v="10506312"/>
    <n v="11421895"/>
    <n v="10000"/>
    <n v="76400"/>
    <n v="0"/>
    <n v="118797"/>
    <n v="0"/>
    <n v="0"/>
    <n v="11627092"/>
    <n v="11627092"/>
    <n v="0"/>
    <s v="25/01/2023"/>
    <s v="25"/>
    <s v="01"/>
    <s v="2023"/>
    <x v="16"/>
    <s v="5255343000443"/>
    <s v="25/01/2023"/>
    <s v="P2TL/52553/20180523/00002"/>
    <n v="52550"/>
    <x v="1"/>
  </r>
  <r>
    <n v="94"/>
    <s v="P2TL/52553/20230130/00002"/>
    <s v="523072832359"/>
    <s v="POS KAMPLING"/>
    <x v="4"/>
    <s v="DN LEJOK    RT.2 RW.3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30/01/2023"/>
    <s v="30"/>
    <s v="01"/>
    <s v="2023"/>
    <x v="9"/>
    <s v="5255343004815"/>
    <s v="30/01/2023"/>
    <s v="P2TL/52553/20230130/00002"/>
    <n v="52550"/>
    <x v="1"/>
  </r>
  <r>
    <n v="95"/>
    <s v="5255105723010600085"/>
    <s v="523060161365"/>
    <s v="SUWAJI"/>
    <x v="0"/>
    <s v="DS  WEDUNG BUKO"/>
    <s v="R1"/>
    <n v="450"/>
    <s v="R1/450"/>
    <n v="47"/>
    <n v="0"/>
    <n v="23265"/>
    <n v="23265"/>
    <n v="0"/>
    <n v="0"/>
    <n v="0"/>
    <n v="0"/>
    <n v="0"/>
    <n v="0"/>
    <n v="23265"/>
    <n v="0"/>
    <n v="23265"/>
    <s v="06/01/2023"/>
    <s v="06"/>
    <s v="01"/>
    <s v="2023"/>
    <x v="0"/>
    <s v="5255134000085"/>
    <s v="06/01/2023"/>
    <s v="5255105723010600085"/>
    <n v="52550"/>
    <x v="0"/>
  </r>
  <r>
    <n v="96"/>
    <s v="P2TL/52554/20230109/00011"/>
    <s v="523072804730"/>
    <s v="GEMI"/>
    <x v="1"/>
    <s v="DN KRAJAN    RT.3 RW"/>
    <s v="R1T"/>
    <n v="450"/>
    <s v="R1T/450"/>
    <n v="400"/>
    <n v="0"/>
    <n v="166000"/>
    <n v="166000"/>
    <n v="0"/>
    <n v="0"/>
    <n v="500"/>
    <n v="14940"/>
    <n v="0"/>
    <n v="0"/>
    <n v="181440"/>
    <n v="181440"/>
    <n v="0"/>
    <s v="13/01/2023"/>
    <s v="13"/>
    <s v="01"/>
    <s v="2023"/>
    <x v="14"/>
    <s v="5255443005822"/>
    <s v="13/01/2023"/>
    <s v="P2TL/52554/20230109/00011"/>
    <n v="52550"/>
    <x v="2"/>
  </r>
  <r>
    <n v="97"/>
    <s v="5255305723011700454"/>
    <s v="523071118747"/>
    <s v="HARNO"/>
    <x v="0"/>
    <s v="DK  LENGKONG DS KE"/>
    <s v="R1"/>
    <n v="450"/>
    <s v="R1/450"/>
    <n v="77"/>
    <n v="0"/>
    <n v="13013"/>
    <n v="13013"/>
    <n v="0"/>
    <n v="0"/>
    <n v="0"/>
    <n v="0"/>
    <n v="0"/>
    <n v="0"/>
    <n v="13013"/>
    <n v="0"/>
    <n v="13013"/>
    <s v="19/01/2023"/>
    <s v="19"/>
    <s v="01"/>
    <s v="2023"/>
    <x v="2"/>
    <s v="5255334000450"/>
    <s v="19/01/2023"/>
    <s v="5255305723011700454"/>
    <n v="52550"/>
    <x v="1"/>
  </r>
  <r>
    <n v="98"/>
    <s v="P2TL/52554/20230111/00001"/>
    <s v="NONPELANG"/>
    <s v="PJ SUTADI"/>
    <x v="3"/>
    <s v="TAWANG JAMBON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6/01/2023"/>
    <s v="16"/>
    <s v="01"/>
    <s v="2023"/>
    <x v="17"/>
    <s v="5255442005829"/>
    <s v="16/01/2023"/>
    <s v="P2TL/52554/20230111/00001"/>
    <n v="52550"/>
    <x v="2"/>
  </r>
  <r>
    <n v="99"/>
    <s v="5255105723010600110"/>
    <s v="523061021745"/>
    <s v="SOLEKAN"/>
    <x v="0"/>
    <s v="DK KR.MALANG GEMU"/>
    <s v="R1"/>
    <n v="450"/>
    <s v="R1/450"/>
    <n v="35"/>
    <n v="0"/>
    <n v="17325"/>
    <n v="17325"/>
    <n v="0"/>
    <n v="0"/>
    <n v="0"/>
    <n v="0"/>
    <n v="0"/>
    <n v="0"/>
    <n v="17325"/>
    <n v="0"/>
    <n v="17325"/>
    <s v="06/01/2023"/>
    <s v="06"/>
    <s v="01"/>
    <s v="2023"/>
    <x v="0"/>
    <s v="5255134000110"/>
    <s v="06/01/2023"/>
    <s v="5255105723010600110"/>
    <n v="52550"/>
    <x v="0"/>
  </r>
  <r>
    <n v="100"/>
    <s v="5255105723010600090"/>
    <s v="523060619972"/>
    <s v="ROHMAN"/>
    <x v="0"/>
    <s v="DS  KR REJO DK KR T"/>
    <s v="R1"/>
    <n v="450"/>
    <s v="R1/450"/>
    <n v="46"/>
    <n v="0"/>
    <n v="22770"/>
    <n v="22770"/>
    <n v="0"/>
    <n v="0"/>
    <n v="0"/>
    <n v="0"/>
    <n v="0"/>
    <n v="0"/>
    <n v="22770"/>
    <n v="0"/>
    <n v="22770"/>
    <s v="06/01/2023"/>
    <s v="06"/>
    <s v="01"/>
    <s v="2023"/>
    <x v="0"/>
    <s v="5255134000090"/>
    <s v="06/01/2023"/>
    <s v="5255105723010600090"/>
    <n v="52550"/>
    <x v="0"/>
  </r>
  <r>
    <n v="101"/>
    <s v="5255305723011700415"/>
    <s v="523070763543"/>
    <s v="NGARI"/>
    <x v="0"/>
    <s v="DS  BANDUNGHARJO"/>
    <s v="R1"/>
    <n v="450"/>
    <s v="R1/450"/>
    <n v="23"/>
    <n v="0"/>
    <n v="3887"/>
    <n v="3887"/>
    <n v="0"/>
    <n v="0"/>
    <n v="0"/>
    <n v="0"/>
    <n v="0"/>
    <n v="0"/>
    <n v="3887"/>
    <n v="0"/>
    <n v="3887"/>
    <s v="19/01/2023"/>
    <s v="19"/>
    <s v="01"/>
    <s v="2023"/>
    <x v="2"/>
    <s v="5255334000412"/>
    <s v="19/01/2023"/>
    <s v="5255305723011700415"/>
    <n v="52550"/>
    <x v="1"/>
  </r>
  <r>
    <n v="102"/>
    <s v="P2TL/52554/20230124/00001"/>
    <s v="523073015263"/>
    <s v="RUZIKAN"/>
    <x v="1"/>
    <s v="DK KALONGAN    RT.1"/>
    <s v="R1T"/>
    <n v="450"/>
    <s v="R1T/450"/>
    <n v="516"/>
    <n v="0"/>
    <n v="214140"/>
    <n v="214140"/>
    <n v="0"/>
    <n v="0"/>
    <n v="0"/>
    <n v="19273"/>
    <n v="0"/>
    <n v="0"/>
    <n v="233413"/>
    <n v="233413"/>
    <n v="0"/>
    <s v="24/01/2023"/>
    <s v="24"/>
    <s v="01"/>
    <s v="2023"/>
    <x v="20"/>
    <s v="5255443005895"/>
    <s v="24/01/2023"/>
    <s v="P2TL/52554/20230124/00001"/>
    <n v="52550"/>
    <x v="2"/>
  </r>
  <r>
    <n v="103"/>
    <s v="P2TL/52554/20230127/00002"/>
    <s v="523072345548"/>
    <s v="SUYANTO"/>
    <x v="1"/>
    <s v="DS TAWANG SAMBEN"/>
    <s v="R1M"/>
    <n v="900"/>
    <s v="R1M/900"/>
    <n v="200"/>
    <n v="0"/>
    <n v="270400"/>
    <n v="270400"/>
    <n v="0"/>
    <n v="0"/>
    <n v="0"/>
    <n v="24336"/>
    <n v="0"/>
    <n v="0"/>
    <n v="294736"/>
    <n v="294736"/>
    <n v="0"/>
    <s v="27/01/2023"/>
    <s v="27"/>
    <s v="01"/>
    <s v="2023"/>
    <x v="7"/>
    <s v="5255442005909"/>
    <s v="27/01/2023"/>
    <s v="P2TL/52554/20230127/00002"/>
    <n v="52550"/>
    <x v="2"/>
  </r>
  <r>
    <n v="104"/>
    <s v="P2TL/52554/20230120/00007"/>
    <s v="523070403155"/>
    <s v="SANURI"/>
    <x v="4"/>
    <s v="DK  CENTONG BENDO"/>
    <s v="R1"/>
    <n v="450"/>
    <s v="R1/450"/>
    <n v="2479"/>
    <n v="0"/>
    <n v="1226907"/>
    <n v="1226907"/>
    <n v="0"/>
    <n v="76400"/>
    <n v="156912"/>
    <n v="12269"/>
    <n v="16650"/>
    <n v="0"/>
    <n v="1489138"/>
    <n v="1489138"/>
    <n v="0"/>
    <s v="23/01/2023"/>
    <s v="23"/>
    <s v="01"/>
    <s v="2023"/>
    <x v="22"/>
    <s v="5255442005893"/>
    <s v="23/01/2023"/>
    <s v="P2TL/52554/20230120/00007"/>
    <n v="52550"/>
    <x v="2"/>
  </r>
  <r>
    <n v="105"/>
    <s v="P2TL/52554/20230127/00003"/>
    <s v="NONPELANG"/>
    <s v="SUKARDI"/>
    <x v="3"/>
    <s v="DESA KALIPANG RT 0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7/01/2023"/>
    <s v="27"/>
    <s v="01"/>
    <s v="2023"/>
    <x v="7"/>
    <s v="5255442005910"/>
    <s v="27/01/2023"/>
    <s v="P2TL/52554/20230127/00003"/>
    <n v="52550"/>
    <x v="2"/>
  </r>
  <r>
    <n v="106"/>
    <s v="5255305723011700438"/>
    <s v="523070433568"/>
    <s v="PARDJO SUNTI"/>
    <x v="0"/>
    <s v="BA NDIL PLOSOHARJ"/>
    <s v="R1"/>
    <n v="450"/>
    <s v="R1/450"/>
    <n v="44"/>
    <n v="0"/>
    <n v="7436"/>
    <n v="7436"/>
    <n v="0"/>
    <n v="0"/>
    <n v="0"/>
    <n v="0"/>
    <n v="0"/>
    <n v="0"/>
    <n v="7436"/>
    <n v="0"/>
    <n v="7436"/>
    <s v="19/01/2023"/>
    <s v="19"/>
    <s v="01"/>
    <s v="2023"/>
    <x v="2"/>
    <s v="5255334000435"/>
    <s v="19/01/2023"/>
    <s v="5255305723011700438"/>
    <n v="52550"/>
    <x v="1"/>
  </r>
  <r>
    <n v="107"/>
    <s v="P2TL/52551/20230110/00002"/>
    <s v="523061768348"/>
    <s v="ABDUR ROHMAN"/>
    <x v="1"/>
    <s v="DS GROGOL KAUM"/>
    <s v="R1MT"/>
    <n v="900"/>
    <s v="R1MT/900"/>
    <n v="632"/>
    <n v="0"/>
    <n v="854464"/>
    <n v="854464"/>
    <n v="0"/>
    <n v="0"/>
    <n v="0"/>
    <n v="76902"/>
    <n v="0"/>
    <n v="0"/>
    <n v="931366"/>
    <n v="931366"/>
    <n v="0"/>
    <s v="10/01/2023"/>
    <s v="10"/>
    <s v="01"/>
    <s v="2023"/>
    <x v="12"/>
    <s v="5255143005047"/>
    <s v="10/01/2023"/>
    <s v="P2TL/52551/20230110/00002"/>
    <n v="52550"/>
    <x v="0"/>
  </r>
  <r>
    <n v="108"/>
    <s v="P2TL/52554/20230110/00002"/>
    <s v="523072237977"/>
    <s v="SUTOMO"/>
    <x v="1"/>
    <s v="DS SENGGOT JAMBO"/>
    <s v="R1"/>
    <n v="900"/>
    <s v="R1/900"/>
    <n v="300"/>
    <n v="0"/>
    <n v="148500"/>
    <n v="148500"/>
    <n v="0"/>
    <n v="0"/>
    <n v="0"/>
    <n v="13365"/>
    <n v="0"/>
    <n v="0"/>
    <n v="161865"/>
    <n v="161865"/>
    <n v="0"/>
    <s v="10/01/2023"/>
    <s v="10"/>
    <s v="01"/>
    <s v="2023"/>
    <x v="12"/>
    <s v="5255442005824"/>
    <s v="10/01/2023"/>
    <s v="P2TL/52554/20230110/00002"/>
    <n v="52550"/>
    <x v="2"/>
  </r>
  <r>
    <n v="109"/>
    <s v="5255105723010600107"/>
    <s v="523060271794"/>
    <s v="DJUMADI"/>
    <x v="0"/>
    <s v="BA NGO RT19/3"/>
    <s v="R1"/>
    <n v="450"/>
    <s v="R1/450"/>
    <n v="38"/>
    <n v="0"/>
    <n v="18810"/>
    <n v="18810"/>
    <n v="0"/>
    <n v="0"/>
    <n v="0"/>
    <n v="0"/>
    <n v="0"/>
    <n v="0"/>
    <n v="18810"/>
    <n v="0"/>
    <n v="18810"/>
    <s v="06/01/2023"/>
    <s v="06"/>
    <s v="01"/>
    <s v="2023"/>
    <x v="0"/>
    <s v="5255134000107"/>
    <s v="06/01/2023"/>
    <s v="5255105723010600107"/>
    <n v="52550"/>
    <x v="0"/>
  </r>
  <r>
    <n v="110"/>
    <s v="5255305723011700436"/>
    <s v="523072576886"/>
    <s v="MUSLIM"/>
    <x v="0"/>
    <s v="DK SINGKIL DS. DEPO"/>
    <s v="R1"/>
    <n v="450"/>
    <s v="R1/450"/>
    <n v="40"/>
    <n v="0"/>
    <n v="6760"/>
    <n v="6760"/>
    <n v="0"/>
    <n v="0"/>
    <n v="0"/>
    <n v="0"/>
    <n v="0"/>
    <n v="0"/>
    <n v="6760"/>
    <n v="0"/>
    <n v="6760"/>
    <s v="19/01/2023"/>
    <s v="19"/>
    <s v="01"/>
    <s v="2023"/>
    <x v="2"/>
    <s v="5255334000433"/>
    <s v="19/01/2023"/>
    <s v="5255305723011700436"/>
    <n v="52550"/>
    <x v="1"/>
  </r>
  <r>
    <n v="111"/>
    <s v="5255305723011700479"/>
    <s v="523072161949"/>
    <s v="PUMPANISASI"/>
    <x v="0"/>
    <s v="DS PENGANTEN KLAM"/>
    <s v="S2"/>
    <n v="5500"/>
    <s v="S2/5500"/>
    <n v="75"/>
    <n v="0"/>
    <n v="68400"/>
    <n v="68400"/>
    <n v="0"/>
    <n v="0"/>
    <n v="0"/>
    <n v="0"/>
    <n v="0"/>
    <n v="0"/>
    <n v="68400"/>
    <n v="0"/>
    <n v="68400"/>
    <s v="19/01/2023"/>
    <s v="19"/>
    <s v="01"/>
    <s v="2023"/>
    <x v="2"/>
    <s v="5255334000475"/>
    <s v="19/01/2023"/>
    <s v="5255305723011700479"/>
    <n v="52550"/>
    <x v="1"/>
  </r>
  <r>
    <n v="112"/>
    <s v="P2TL/52551/20230109/00001"/>
    <s v="NONPELANG"/>
    <s v="JURIYAH"/>
    <x v="3"/>
    <s v="DS.PULOSARI RT1 RW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9/01/2023"/>
    <s v="09"/>
    <s v="01"/>
    <s v="2023"/>
    <x v="5"/>
    <s v="5255142005038"/>
    <s v="09/01/2023"/>
    <s v="P2TL/52551/20230109/00001"/>
    <n v="52550"/>
    <x v="0"/>
  </r>
  <r>
    <n v="113"/>
    <s v="5255105723010500034"/>
    <s v="523060487855"/>
    <s v="ROSHIDI"/>
    <x v="0"/>
    <s v="DS  TRIMULYO RT10/4"/>
    <s v="R1"/>
    <n v="450"/>
    <s v="R1/450"/>
    <n v="58"/>
    <n v="0"/>
    <n v="28710"/>
    <n v="28710"/>
    <n v="0"/>
    <n v="0"/>
    <n v="0"/>
    <n v="0"/>
    <n v="0"/>
    <n v="0"/>
    <n v="28710"/>
    <n v="0"/>
    <n v="28710"/>
    <s v="06/01/2023"/>
    <s v="06"/>
    <s v="01"/>
    <s v="2023"/>
    <x v="0"/>
    <s v="5255134000034"/>
    <s v="06/01/2023"/>
    <s v="5255105723010500034"/>
    <n v="52550"/>
    <x v="0"/>
  </r>
  <r>
    <n v="114"/>
    <s v="P2TL/52553/20230104/00003"/>
    <s v="523073115494"/>
    <s v="IMRON MASHADI"/>
    <x v="1"/>
    <s v="DN KEBONAGUNG, DS"/>
    <s v="R1MT"/>
    <n v="900"/>
    <s v="R1MT/900"/>
    <n v="614"/>
    <n v="0"/>
    <n v="830128"/>
    <n v="830128"/>
    <n v="0"/>
    <n v="0"/>
    <n v="0"/>
    <n v="74712"/>
    <n v="0"/>
    <n v="0"/>
    <n v="904840"/>
    <n v="904840"/>
    <n v="0"/>
    <s v="04/01/2023"/>
    <s v="04"/>
    <s v="01"/>
    <s v="2023"/>
    <x v="21"/>
    <s v="5255343004789"/>
    <s v="04/01/2023"/>
    <s v="P2TL/52553/20230104/00003"/>
    <n v="52550"/>
    <x v="1"/>
  </r>
  <r>
    <n v="115"/>
    <s v="P2TL/52554/20230111/00007"/>
    <s v="NONPELANG"/>
    <s v="PJU NGAMPEL"/>
    <x v="3"/>
    <s v="DSN NGAMPEL RT 4 R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1/01/2023"/>
    <s v="11"/>
    <s v="01"/>
    <s v="2023"/>
    <x v="3"/>
    <s v="5255442005845"/>
    <s v="11/01/2023"/>
    <s v="P2TL/52554/20230111/00007"/>
    <n v="52550"/>
    <x v="2"/>
  </r>
  <r>
    <n v="116"/>
    <s v="P2TL/52554/20230102/00003"/>
    <s v="523071811478"/>
    <s v="SUMADI"/>
    <x v="4"/>
    <s v="DS NAJUNGAN   RT.02"/>
    <s v="R1"/>
    <n v="900"/>
    <s v="R1/900"/>
    <n v="4957"/>
    <n v="0"/>
    <n v="2453814"/>
    <n v="2453814"/>
    <n v="0"/>
    <n v="76400"/>
    <n v="156912"/>
    <n v="24538"/>
    <n v="0"/>
    <n v="0"/>
    <n v="2711664"/>
    <n v="2711664"/>
    <n v="0"/>
    <s v="02/01/2023"/>
    <s v="02"/>
    <s v="01"/>
    <s v="2023"/>
    <x v="13"/>
    <s v="5255442005796"/>
    <s v="02/01/2023"/>
    <s v="P2TL/52554/20230102/00003"/>
    <n v="52550"/>
    <x v="2"/>
  </r>
  <r>
    <n v="117"/>
    <s v="5255105723010600095"/>
    <s v="523060392112"/>
    <s v="PURWADI"/>
    <x v="0"/>
    <s v="DS  TURIREJO DEMAK"/>
    <s v="R1"/>
    <n v="450"/>
    <s v="R1/450"/>
    <n v="42"/>
    <n v="0"/>
    <n v="20790"/>
    <n v="20790"/>
    <n v="0"/>
    <n v="0"/>
    <n v="0"/>
    <n v="0"/>
    <n v="0"/>
    <n v="0"/>
    <n v="20790"/>
    <n v="0"/>
    <n v="20790"/>
    <s v="06/01/2023"/>
    <s v="06"/>
    <s v="01"/>
    <s v="2023"/>
    <x v="0"/>
    <s v="5255134000095"/>
    <s v="06/01/2023"/>
    <s v="5255105723010600095"/>
    <n v="52550"/>
    <x v="0"/>
  </r>
  <r>
    <n v="118"/>
    <s v="P2TL/52554/20230130/00005"/>
    <s v="523073046637"/>
    <s v="PURWANTO"/>
    <x v="1"/>
    <s v="DN TASUTAN    RT.2 R"/>
    <s v="R1T"/>
    <n v="450"/>
    <s v="R1T/450"/>
    <n v="235"/>
    <n v="0"/>
    <n v="97525"/>
    <n v="97525"/>
    <n v="0"/>
    <n v="0"/>
    <n v="0"/>
    <n v="8777"/>
    <n v="0"/>
    <n v="0"/>
    <n v="106302"/>
    <n v="9000"/>
    <n v="97302"/>
    <s v="30/01/2023"/>
    <s v="30"/>
    <s v="01"/>
    <s v="2023"/>
    <x v="9"/>
    <s v="5255443005922"/>
    <s v="30/01/2023"/>
    <s v="P2TL/52554/20230130/00005"/>
    <n v="52550"/>
    <x v="2"/>
  </r>
  <r>
    <n v="119"/>
    <s v="5255305723011700494"/>
    <s v="523070677510"/>
    <s v="MARTO PARMO"/>
    <x v="0"/>
    <s v="DS  MAMPU KARANG"/>
    <s v="R1"/>
    <n v="450"/>
    <s v="R1/450"/>
    <n v="160"/>
    <n v="0"/>
    <n v="27040"/>
    <n v="27040"/>
    <n v="0"/>
    <n v="0"/>
    <n v="0"/>
    <n v="0"/>
    <n v="0"/>
    <n v="0"/>
    <n v="27040"/>
    <n v="0"/>
    <n v="27040"/>
    <s v="19/01/2023"/>
    <s v="19"/>
    <s v="01"/>
    <s v="2023"/>
    <x v="2"/>
    <s v="5255334000490"/>
    <s v="19/01/2023"/>
    <s v="5255305723011700494"/>
    <n v="52550"/>
    <x v="1"/>
  </r>
  <r>
    <n v="120"/>
    <s v="5255305723011700446"/>
    <s v="523070752007"/>
    <s v="DARMO"/>
    <x v="0"/>
    <s v="DK  JAJAR RT05/03 SB"/>
    <s v="R1M"/>
    <n v="900"/>
    <s v="R1M/900"/>
    <n v="7"/>
    <n v="0"/>
    <n v="9464"/>
    <n v="9464"/>
    <n v="0"/>
    <n v="0"/>
    <n v="0"/>
    <n v="0"/>
    <n v="0"/>
    <n v="0"/>
    <n v="9464"/>
    <n v="0"/>
    <n v="9464"/>
    <s v="19/01/2023"/>
    <s v="19"/>
    <s v="01"/>
    <s v="2023"/>
    <x v="2"/>
    <s v="5255334000443"/>
    <s v="19/01/2023"/>
    <s v="5255305723011700446"/>
    <n v="52550"/>
    <x v="1"/>
  </r>
  <r>
    <n v="121"/>
    <s v="5255105723010600093"/>
    <s v="523061447386"/>
    <s v="SUGIYANTO"/>
    <x v="0"/>
    <s v="DS BALEROMO 0  RT.1"/>
    <s v="R1"/>
    <n v="450"/>
    <s v="R1/450"/>
    <n v="44"/>
    <n v="0"/>
    <n v="21780"/>
    <n v="21780"/>
    <n v="0"/>
    <n v="0"/>
    <n v="0"/>
    <n v="0"/>
    <n v="0"/>
    <n v="0"/>
    <n v="21780"/>
    <n v="0"/>
    <n v="21780"/>
    <s v="06/01/2023"/>
    <s v="06"/>
    <s v="01"/>
    <s v="2023"/>
    <x v="0"/>
    <s v="5255134000093"/>
    <s v="06/01/2023"/>
    <s v="5255105723010600093"/>
    <n v="52550"/>
    <x v="0"/>
  </r>
  <r>
    <n v="122"/>
    <s v="5255105723010600123"/>
    <s v="523060678145"/>
    <s v="NURDI"/>
    <x v="0"/>
    <s v="DS  BABAT RT04/RW0"/>
    <s v="R1"/>
    <n v="450"/>
    <s v="R1/450"/>
    <n v="30"/>
    <n v="0"/>
    <n v="14850"/>
    <n v="14850"/>
    <n v="0"/>
    <n v="0"/>
    <n v="0"/>
    <n v="0"/>
    <n v="0"/>
    <n v="0"/>
    <n v="14850"/>
    <n v="0"/>
    <n v="14850"/>
    <s v="06/01/2023"/>
    <s v="06"/>
    <s v="01"/>
    <s v="2023"/>
    <x v="0"/>
    <s v="5255134000123"/>
    <s v="06/01/2023"/>
    <s v="5255105723010600123"/>
    <n v="52550"/>
    <x v="0"/>
  </r>
  <r>
    <n v="123"/>
    <s v="P2TL/52554/20230112/00005"/>
    <s v="523070674873"/>
    <s v="SUNARTO"/>
    <x v="1"/>
    <s v="DK  SENGGOT JAMBO"/>
    <s v="R1"/>
    <n v="450"/>
    <s v="R1/450"/>
    <n v="250"/>
    <n v="0"/>
    <n v="123750"/>
    <n v="123750"/>
    <n v="0"/>
    <n v="0"/>
    <n v="0"/>
    <n v="11138"/>
    <n v="0"/>
    <n v="0"/>
    <n v="134888"/>
    <n v="134888"/>
    <n v="0"/>
    <s v="12/01/2023"/>
    <s v="12"/>
    <s v="01"/>
    <s v="2023"/>
    <x v="4"/>
    <s v="5255442005857"/>
    <s v="12/01/2023"/>
    <s v="P2TL/52554/20230112/00005"/>
    <n v="52550"/>
    <x v="2"/>
  </r>
  <r>
    <n v="124"/>
    <s v="P2TL/52552/20230126/00004"/>
    <s v="523081310674"/>
    <s v="MI ENDANG KUSRINI"/>
    <x v="1"/>
    <s v="DS MRISI 0  RT.2 RW.3"/>
    <s v="R1MT"/>
    <n v="900"/>
    <s v="R1MT/900"/>
    <n v="600"/>
    <n v="0"/>
    <n v="811200"/>
    <n v="811200"/>
    <n v="0"/>
    <n v="0"/>
    <n v="0"/>
    <n v="73008"/>
    <n v="0"/>
    <n v="0"/>
    <n v="884208"/>
    <n v="884208"/>
    <n v="0"/>
    <s v="30/01/2023"/>
    <s v="30"/>
    <s v="01"/>
    <s v="2023"/>
    <x v="9"/>
    <s v="5255243004865"/>
    <s v="30/01/2023"/>
    <s v="P2TL/52552/20230126/00004"/>
    <n v="52550"/>
    <x v="3"/>
  </r>
  <r>
    <n v="125"/>
    <s v="P2TL/52552/20230126/00002"/>
    <s v="523081282330"/>
    <s v="AGUS SUSANTO"/>
    <x v="4"/>
    <s v="DS TLOGOTANJUNG"/>
    <s v="R1T"/>
    <n v="900"/>
    <s v="R1T/900"/>
    <n v="4957"/>
    <n v="0"/>
    <n v="2453814"/>
    <n v="2453814"/>
    <n v="0"/>
    <n v="0"/>
    <n v="0"/>
    <n v="24538"/>
    <n v="0"/>
    <n v="0"/>
    <n v="2478352"/>
    <n v="2478352"/>
    <n v="0"/>
    <s v="26/01/2023"/>
    <s v="26"/>
    <s v="01"/>
    <s v="2023"/>
    <x v="11"/>
    <s v="5255243004863"/>
    <s v="26/01/2023"/>
    <s v="P2TL/52552/20230126/00002"/>
    <n v="52550"/>
    <x v="3"/>
  </r>
  <r>
    <n v="126"/>
    <s v="P2TL/52552/20230103/00005"/>
    <s v="NONPELANG"/>
    <s v="MASRURIN 1"/>
    <x v="3"/>
    <s v="PILANGKIDUL RT1 RW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4/01/2023"/>
    <s v="04"/>
    <s v="01"/>
    <s v="2023"/>
    <x v="21"/>
    <s v="5255242004806"/>
    <s v="04/01/2023"/>
    <s v="P2TL/52552/20230103/00005"/>
    <n v="52550"/>
    <x v="3"/>
  </r>
  <r>
    <n v="127"/>
    <s v="P2TL/52554/20230126/00007"/>
    <s v="523073062452"/>
    <s v="SUGIYARTI"/>
    <x v="1"/>
    <s v="DN KRAJAN TEGALRE"/>
    <s v="R1T"/>
    <n v="450"/>
    <s v="R1T/450"/>
    <n v="516"/>
    <n v="0"/>
    <n v="214140"/>
    <n v="214140"/>
    <n v="0"/>
    <n v="0"/>
    <n v="0"/>
    <n v="19273"/>
    <n v="0"/>
    <n v="0"/>
    <n v="233413"/>
    <n v="233413"/>
    <n v="0"/>
    <s v="30/01/2023"/>
    <s v="30"/>
    <s v="01"/>
    <s v="2023"/>
    <x v="9"/>
    <s v="5255443005907"/>
    <s v="30/01/2023"/>
    <s v="P2TL/52554/20230126/00007"/>
    <n v="52550"/>
    <x v="2"/>
  </r>
  <r>
    <n v="128"/>
    <s v="5255305723011700498"/>
    <s v="523070898636"/>
    <s v="SUDIYO BIN KASNAWI"/>
    <x v="0"/>
    <s v="DK  PLOSOHARJO TO"/>
    <s v="R1"/>
    <n v="900"/>
    <s v="R1/900"/>
    <n v="49"/>
    <n v="0"/>
    <n v="24255"/>
    <n v="24255"/>
    <n v="0"/>
    <n v="0"/>
    <n v="0"/>
    <n v="0"/>
    <n v="0"/>
    <n v="0"/>
    <n v="24255"/>
    <n v="0"/>
    <n v="24255"/>
    <s v="19/01/2023"/>
    <s v="19"/>
    <s v="01"/>
    <s v="2023"/>
    <x v="2"/>
    <s v="5255334000494"/>
    <s v="19/01/2023"/>
    <s v="5255305723011700498"/>
    <n v="52550"/>
    <x v="1"/>
  </r>
  <r>
    <n v="129"/>
    <s v="P2TL/52553/20230105/00001"/>
    <s v="523073146133"/>
    <s v="SUMARNI-KPS"/>
    <x v="1"/>
    <s v="DN KALIOMBO,DS HA"/>
    <s v="R1MT"/>
    <n v="900"/>
    <s v="R1MT/900"/>
    <n v="614"/>
    <n v="0"/>
    <n v="830128"/>
    <n v="830128"/>
    <n v="0"/>
    <n v="0"/>
    <n v="0"/>
    <n v="74712"/>
    <n v="0"/>
    <n v="0"/>
    <n v="904840"/>
    <n v="904840"/>
    <n v="0"/>
    <s v="09/01/2023"/>
    <s v="09"/>
    <s v="01"/>
    <s v="2023"/>
    <x v="5"/>
    <s v="5255343004790"/>
    <s v="09/01/2023"/>
    <s v="P2TL/52553/20230105/00001"/>
    <n v="52550"/>
    <x v="1"/>
  </r>
  <r>
    <n v="130"/>
    <s v="P2TL/52554/20230118/00003"/>
    <s v="523070908426"/>
    <s v="SUMARNO"/>
    <x v="4"/>
    <s v="DS  KALIPANG"/>
    <s v="R1"/>
    <n v="450"/>
    <s v="R1/450"/>
    <n v="2479"/>
    <n v="0"/>
    <n v="1226907"/>
    <n v="1226907"/>
    <n v="0"/>
    <n v="76400"/>
    <n v="156912"/>
    <n v="12269"/>
    <n v="13950"/>
    <n v="0"/>
    <n v="1486438"/>
    <n v="1486438"/>
    <n v="0"/>
    <s v="25/01/2023"/>
    <s v="25"/>
    <s v="01"/>
    <s v="2023"/>
    <x v="16"/>
    <s v="5255442005876"/>
    <s v="25/01/2023"/>
    <s v="P2TL/52554/20230118/00003"/>
    <n v="52550"/>
    <x v="2"/>
  </r>
  <r>
    <n v="131"/>
    <s v="5255105723010600112"/>
    <s v="523060640986"/>
    <s v="SUPRIYADI"/>
    <x v="0"/>
    <s v="DS  NGALURAN RT6/2"/>
    <s v="R1"/>
    <n v="450"/>
    <s v="R1/450"/>
    <n v="34"/>
    <n v="0"/>
    <n v="16830"/>
    <n v="16830"/>
    <n v="0"/>
    <n v="0"/>
    <n v="0"/>
    <n v="0"/>
    <n v="0"/>
    <n v="0"/>
    <n v="16830"/>
    <n v="0"/>
    <n v="16830"/>
    <s v="06/01/2023"/>
    <s v="06"/>
    <s v="01"/>
    <s v="2023"/>
    <x v="0"/>
    <s v="5255134000112"/>
    <s v="06/01/2023"/>
    <s v="5255105723010600112"/>
    <n v="52550"/>
    <x v="0"/>
  </r>
  <r>
    <n v="132"/>
    <s v="5255105723010600101"/>
    <s v="523060447087"/>
    <s v="SUYONO"/>
    <x v="0"/>
    <s v="DS  KALIKONDANG RT"/>
    <s v="R1"/>
    <n v="450"/>
    <s v="R1/450"/>
    <n v="40"/>
    <n v="0"/>
    <n v="19800"/>
    <n v="19800"/>
    <n v="0"/>
    <n v="0"/>
    <n v="0"/>
    <n v="0"/>
    <n v="0"/>
    <n v="0"/>
    <n v="19800"/>
    <n v="0"/>
    <n v="19800"/>
    <s v="06/01/2023"/>
    <s v="06"/>
    <s v="01"/>
    <s v="2023"/>
    <x v="0"/>
    <s v="5255134000101"/>
    <s v="06/01/2023"/>
    <s v="5255105723010600101"/>
    <n v="52550"/>
    <x v="0"/>
  </r>
  <r>
    <n v="133"/>
    <s v="P2TL/52554/20230106/00004"/>
    <s v="523071292821"/>
    <s v="SIYEM"/>
    <x v="1"/>
    <s v="DK . BEDEGAN SULUR"/>
    <s v="R1"/>
    <n v="450"/>
    <s v="R1/450"/>
    <n v="516"/>
    <n v="0"/>
    <n v="255420"/>
    <n v="255420"/>
    <n v="0"/>
    <n v="0"/>
    <n v="0"/>
    <n v="22988"/>
    <n v="0"/>
    <n v="0"/>
    <n v="278408"/>
    <n v="278408"/>
    <n v="0"/>
    <s v="06/01/2023"/>
    <s v="06"/>
    <s v="01"/>
    <s v="2023"/>
    <x v="0"/>
    <s v="5255442005809"/>
    <s v="06/01/2023"/>
    <s v="P2TL/52554/20230106/00004"/>
    <n v="52550"/>
    <x v="2"/>
  </r>
  <r>
    <n v="134"/>
    <s v="P2TL/52552/20230103/00003"/>
    <s v="NONPELANG"/>
    <s v="M MUHAIDAR 3"/>
    <x v="3"/>
    <s v="PILANGKIDUL RT1 RW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4/01/2023"/>
    <s v="04"/>
    <s v="01"/>
    <s v="2023"/>
    <x v="21"/>
    <s v="5255242004804"/>
    <s v="04/01/2023"/>
    <s v="P2TL/52552/20230103/00003"/>
    <n v="52550"/>
    <x v="3"/>
  </r>
  <r>
    <n v="135"/>
    <s v="P2TL/52552/20230103/00006"/>
    <s v="NONPELANG"/>
    <s v="MASRURIN 2"/>
    <x v="3"/>
    <s v="PILANGKIDUL RT1 RW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4/01/2023"/>
    <s v="04"/>
    <s v="01"/>
    <s v="2023"/>
    <x v="21"/>
    <s v="5255242004807"/>
    <s v="04/01/2023"/>
    <s v="P2TL/52552/20230103/00006"/>
    <n v="52550"/>
    <x v="3"/>
  </r>
  <r>
    <n v="136"/>
    <s v="5255305723011700437"/>
    <s v="523070600187"/>
    <s v="PASMIN"/>
    <x v="0"/>
    <s v="SA TREYAN KRONGG"/>
    <s v="R1"/>
    <n v="450"/>
    <s v="R1/450"/>
    <n v="42"/>
    <n v="0"/>
    <n v="7098"/>
    <n v="7098"/>
    <n v="0"/>
    <n v="0"/>
    <n v="0"/>
    <n v="0"/>
    <n v="0"/>
    <n v="0"/>
    <n v="7098"/>
    <n v="0"/>
    <n v="7098"/>
    <s v="19/01/2023"/>
    <s v="19"/>
    <s v="01"/>
    <s v="2023"/>
    <x v="2"/>
    <s v="5255334000434"/>
    <s v="19/01/2023"/>
    <s v="5255305723011700437"/>
    <n v="52550"/>
    <x v="1"/>
  </r>
  <r>
    <n v="137"/>
    <s v="P2TL/52551/20230118/00005"/>
    <s v="523061772591"/>
    <s v="ARSO BUDIYATNO"/>
    <x v="1"/>
    <s v="JL RADEN SAHID. KP"/>
    <s v="R1MT"/>
    <n v="900"/>
    <s v="R1MT/900"/>
    <n v="256"/>
    <n v="0"/>
    <n v="346112"/>
    <n v="346112"/>
    <n v="0"/>
    <n v="0"/>
    <n v="0"/>
    <n v="31150"/>
    <n v="0"/>
    <n v="0"/>
    <n v="377262"/>
    <n v="377262"/>
    <n v="0"/>
    <s v="18/01/2023"/>
    <s v="18"/>
    <s v="01"/>
    <s v="2023"/>
    <x v="1"/>
    <s v="5255143005069"/>
    <s v="18/01/2023"/>
    <s v="P2TL/52551/20230118/00005"/>
    <n v="52550"/>
    <x v="0"/>
  </r>
  <r>
    <n v="138"/>
    <s v="5255305723011700487"/>
    <s v="523071462982"/>
    <s v="DAHINURI"/>
    <x v="0"/>
    <s v="DK  PUCANG JUWANG"/>
    <s v="R1M"/>
    <n v="900"/>
    <s v="R1M/900"/>
    <n v="34"/>
    <n v="0"/>
    <n v="45968"/>
    <n v="45968"/>
    <n v="0"/>
    <n v="0"/>
    <n v="0"/>
    <n v="0"/>
    <n v="0"/>
    <n v="0"/>
    <n v="45968"/>
    <n v="0"/>
    <n v="45968"/>
    <s v="19/01/2023"/>
    <s v="19"/>
    <s v="01"/>
    <s v="2023"/>
    <x v="2"/>
    <s v="5255334000483"/>
    <s v="19/01/2023"/>
    <s v="5255305723011700487"/>
    <n v="52550"/>
    <x v="1"/>
  </r>
  <r>
    <n v="139"/>
    <s v="5255305723011700481"/>
    <s v="523071002028"/>
    <s v="DUROHMAN"/>
    <x v="0"/>
    <s v="DK  PENGKOL DS SEN"/>
    <s v="R1M"/>
    <n v="900"/>
    <s v="R1M/900"/>
    <n v="42"/>
    <n v="0"/>
    <n v="58136"/>
    <n v="58136"/>
    <n v="0"/>
    <n v="0"/>
    <n v="0"/>
    <n v="0"/>
    <n v="0"/>
    <n v="0"/>
    <n v="58136"/>
    <n v="0"/>
    <n v="58136"/>
    <s v="19/01/2023"/>
    <s v="19"/>
    <s v="01"/>
    <s v="2023"/>
    <x v="2"/>
    <s v="5255334000477"/>
    <s v="19/01/2023"/>
    <s v="5255305723011700481"/>
    <n v="52550"/>
    <x v="1"/>
  </r>
  <r>
    <n v="140"/>
    <s v="P2TL/52554/20230127/00009"/>
    <s v="523071487550"/>
    <s v="DARMINI"/>
    <x v="1"/>
    <s v="DS  CENTONG RT8/6 B"/>
    <s v="R1M"/>
    <n v="900"/>
    <s v="R1M/900"/>
    <n v="205"/>
    <n v="0"/>
    <n v="277160"/>
    <n v="277160"/>
    <n v="0"/>
    <n v="0"/>
    <n v="0"/>
    <n v="24944"/>
    <n v="0"/>
    <n v="0"/>
    <n v="302104"/>
    <n v="71838"/>
    <n v="230266"/>
    <s v="27/01/2023"/>
    <s v="27"/>
    <s v="01"/>
    <s v="2023"/>
    <x v="7"/>
    <s v="5255442005916"/>
    <s v="27/01/2023"/>
    <s v="P2TL/52554/20230127/00009"/>
    <n v="52550"/>
    <x v="2"/>
  </r>
  <r>
    <n v="141"/>
    <s v="P2TL/52552/20230125/00003"/>
    <s v="523080634527"/>
    <s v="H MULYADI"/>
    <x v="4"/>
    <s v="DS  MINTRENG/KBN A"/>
    <s v="R1MT"/>
    <n v="900"/>
    <s v="R1MT/900"/>
    <n v="4957"/>
    <n v="0"/>
    <n v="6702134"/>
    <n v="6702134"/>
    <n v="10000"/>
    <n v="0"/>
    <n v="433457"/>
    <n v="67021"/>
    <n v="0"/>
    <n v="0"/>
    <n v="7212612"/>
    <n v="6900000"/>
    <n v="312612"/>
    <s v="25/01/2023"/>
    <s v="25"/>
    <s v="01"/>
    <s v="2023"/>
    <x v="16"/>
    <s v="5255243004852"/>
    <s v="25/01/2023"/>
    <s v="P2TL/52552/20230125/00003"/>
    <n v="52550"/>
    <x v="3"/>
  </r>
  <r>
    <n v="142"/>
    <s v="5255105723010600108"/>
    <s v="523060984322"/>
    <s v="SITI RUMANAH"/>
    <x v="0"/>
    <s v="DS BALEROMO"/>
    <s v="R1"/>
    <n v="450"/>
    <s v="R1/450"/>
    <n v="38"/>
    <n v="0"/>
    <n v="18810"/>
    <n v="18810"/>
    <n v="0"/>
    <n v="0"/>
    <n v="0"/>
    <n v="0"/>
    <n v="0"/>
    <n v="0"/>
    <n v="18810"/>
    <n v="0"/>
    <n v="18810"/>
    <s v="06/01/2023"/>
    <s v="06"/>
    <s v="01"/>
    <s v="2023"/>
    <x v="0"/>
    <s v="5255134000108"/>
    <s v="06/01/2023"/>
    <s v="5255105723010600108"/>
    <n v="52550"/>
    <x v="0"/>
  </r>
  <r>
    <n v="143"/>
    <s v="P2TL/52553/20211015/00006"/>
    <s v="NONPELANG"/>
    <s v="SARPAN"/>
    <x v="3"/>
    <s v="DSN MULUNGAN 01/03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6/01/2023"/>
    <s v="06"/>
    <s v="01"/>
    <s v="2023"/>
    <x v="0"/>
    <s v="5255342003908"/>
    <s v="06/01/2023"/>
    <s v="P2TL/52553/20211015/00006"/>
    <n v="52550"/>
    <x v="1"/>
  </r>
  <r>
    <n v="144"/>
    <s v="P2TL/52552/20230106/00001"/>
    <s v="523080034122"/>
    <s v="SUPRIYADI"/>
    <x v="1"/>
    <s v="JL  TEGOWANU 2 KEC"/>
    <s v="R1T"/>
    <n v="1300"/>
    <s v="R1T/1300"/>
    <n v="604"/>
    <n v="0"/>
    <n v="872599"/>
    <n v="872599"/>
    <n v="0"/>
    <n v="0"/>
    <n v="0"/>
    <n v="78534"/>
    <n v="0"/>
    <n v="0"/>
    <n v="951133"/>
    <n v="951133"/>
    <n v="0"/>
    <s v="06/01/2023"/>
    <s v="06"/>
    <s v="01"/>
    <s v="2023"/>
    <x v="0"/>
    <s v="5255243004812"/>
    <s v="06/01/2023"/>
    <s v="P2TL/52552/20230106/00001"/>
    <n v="52550"/>
    <x v="3"/>
  </r>
  <r>
    <n v="145"/>
    <s v="P2TL/52552/20230103/00001"/>
    <s v="NONPELANG"/>
    <s v="M MUHAIDAR 1"/>
    <x v="3"/>
    <s v="PILANGKIDUL RT1 RW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4/01/2023"/>
    <s v="04"/>
    <s v="01"/>
    <s v="2023"/>
    <x v="21"/>
    <s v="5255242004802"/>
    <s v="04/01/2023"/>
    <s v="P2TL/52552/20230103/00001"/>
    <n v="52550"/>
    <x v="3"/>
  </r>
  <r>
    <n v="146"/>
    <s v="P2TL/52554/20230112/00003"/>
    <s v="NONPELANG"/>
    <s v="ASUTIYEM/KUSRIN"/>
    <x v="3"/>
    <s v="NGAMPEL PANUNGGA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2/01/2023"/>
    <s v="12"/>
    <s v="01"/>
    <s v="2023"/>
    <x v="4"/>
    <s v="5255442005855"/>
    <s v="12/01/2023"/>
    <s v="P2TL/52554/20230112/00003"/>
    <n v="52550"/>
    <x v="2"/>
  </r>
  <r>
    <n v="147"/>
    <s v="5255305723011700434"/>
    <s v="523071562892"/>
    <s v="SURADI"/>
    <x v="0"/>
    <s v="DS GUNDI GODONG"/>
    <s v="R1"/>
    <n v="450"/>
    <s v="R1/450"/>
    <n v="39"/>
    <n v="0"/>
    <n v="6591"/>
    <n v="6591"/>
    <n v="0"/>
    <n v="0"/>
    <n v="0"/>
    <n v="0"/>
    <n v="0"/>
    <n v="0"/>
    <n v="6591"/>
    <n v="0"/>
    <n v="6591"/>
    <s v="19/01/2023"/>
    <s v="19"/>
    <s v="01"/>
    <s v="2023"/>
    <x v="2"/>
    <s v="5255334000431"/>
    <s v="19/01/2023"/>
    <s v="5255305723011700434"/>
    <n v="52550"/>
    <x v="1"/>
  </r>
  <r>
    <n v="148"/>
    <s v="P2TL/52553/20180710/00001"/>
    <s v="523071430582"/>
    <s v="TUJIANTI"/>
    <x v="5"/>
    <s v="DK  KARANGREJO RT"/>
    <s v="R1MT"/>
    <n v="900"/>
    <s v="R1MT/900"/>
    <n v="4957"/>
    <n v="584064"/>
    <n v="6702134"/>
    <n v="7286198"/>
    <n v="10000"/>
    <n v="76400"/>
    <n v="0"/>
    <n v="75782"/>
    <n v="1800"/>
    <n v="0"/>
    <n v="7450180"/>
    <n v="7450180"/>
    <n v="0"/>
    <s v="20/01/2023"/>
    <s v="20"/>
    <s v="01"/>
    <s v="2023"/>
    <x v="10"/>
    <s v="5255342000479"/>
    <s v="20/01/2023"/>
    <s v="P2TL/52553/20180710/00001"/>
    <n v="52550"/>
    <x v="1"/>
  </r>
  <r>
    <n v="149"/>
    <s v="P2TL/52553/20230106/00001"/>
    <s v="523070354786"/>
    <s v="RUKINI"/>
    <x v="4"/>
    <s v="DS  MANGGIHAN"/>
    <s v="R1"/>
    <n v="450"/>
    <s v="R1/450"/>
    <n v="2479"/>
    <n v="0"/>
    <n v="1226907"/>
    <n v="1226907"/>
    <n v="0"/>
    <n v="0"/>
    <n v="0"/>
    <n v="12269"/>
    <n v="16650"/>
    <n v="0"/>
    <n v="1255826"/>
    <n v="1255826"/>
    <n v="0"/>
    <s v="06/01/2023"/>
    <s v="06"/>
    <s v="01"/>
    <s v="2023"/>
    <x v="0"/>
    <s v="5255342004794"/>
    <s v="06/01/2023"/>
    <s v="P2TL/52553/20230106/00001"/>
    <n v="52550"/>
    <x v="1"/>
  </r>
  <r>
    <n v="150"/>
    <s v="P2TL/52551/20230104/00001"/>
    <s v="523061824540"/>
    <s v="FITA SURYANI"/>
    <x v="1"/>
    <s v="DN BULU RAJI DEMAK"/>
    <s v="R1MT"/>
    <n v="900"/>
    <s v="R1MT/900"/>
    <n v="628"/>
    <n v="0"/>
    <n v="849056"/>
    <n v="849056"/>
    <n v="0"/>
    <n v="0"/>
    <n v="0"/>
    <n v="76415"/>
    <n v="0"/>
    <n v="0"/>
    <n v="925471"/>
    <n v="925471"/>
    <n v="0"/>
    <s v="04/01/2023"/>
    <s v="04"/>
    <s v="01"/>
    <s v="2023"/>
    <x v="21"/>
    <s v="5255143005031"/>
    <s v="04/01/2023"/>
    <s v="P2TL/52551/20230104/00001"/>
    <n v="52550"/>
    <x v="0"/>
  </r>
  <r>
    <n v="151"/>
    <s v="P2TL/52554/20230109/00010"/>
    <s v="NONPELANG"/>
    <s v="PURMINA PJ2"/>
    <x v="3"/>
    <s v="MAYAHAN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9/01/2023"/>
    <s v="09"/>
    <s v="01"/>
    <s v="2023"/>
    <x v="5"/>
    <s v="5255442005821"/>
    <s v="09/01/2023"/>
    <s v="P2TL/52554/20230109/00010"/>
    <n v="52550"/>
    <x v="2"/>
  </r>
  <r>
    <n v="152"/>
    <s v="5255305723011700427"/>
    <s v="523072126834"/>
    <s v="TOSO B SARWI"/>
    <x v="0"/>
    <s v="DK JAMUS   RT.006 R"/>
    <s v="R1M"/>
    <n v="900"/>
    <s v="R1M/900"/>
    <n v="4"/>
    <n v="0"/>
    <n v="5408"/>
    <n v="5408"/>
    <n v="0"/>
    <n v="0"/>
    <n v="0"/>
    <n v="0"/>
    <n v="0"/>
    <n v="0"/>
    <n v="5408"/>
    <n v="0"/>
    <n v="5408"/>
    <s v="19/01/2023"/>
    <s v="19"/>
    <s v="01"/>
    <s v="2023"/>
    <x v="2"/>
    <s v="5255334000424"/>
    <s v="19/01/2023"/>
    <s v="5255305723011700427"/>
    <n v="52550"/>
    <x v="1"/>
  </r>
  <r>
    <n v="153"/>
    <s v="5255305723011700416"/>
    <s v="523070895489"/>
    <s v="MUHADI"/>
    <x v="0"/>
    <s v="SA MPANG BDHARJO"/>
    <s v="R1"/>
    <n v="450"/>
    <s v="R1/450"/>
    <n v="24"/>
    <n v="0"/>
    <n v="4056"/>
    <n v="4056"/>
    <n v="0"/>
    <n v="0"/>
    <n v="0"/>
    <n v="0"/>
    <n v="0"/>
    <n v="0"/>
    <n v="4056"/>
    <n v="0"/>
    <n v="4056"/>
    <s v="19/01/2023"/>
    <s v="19"/>
    <s v="01"/>
    <s v="2023"/>
    <x v="2"/>
    <s v="5255334000413"/>
    <s v="19/01/2023"/>
    <s v="5255305723011700416"/>
    <n v="52550"/>
    <x v="1"/>
  </r>
  <r>
    <n v="154"/>
    <s v="5255105723010600092"/>
    <s v="523060701263"/>
    <s v="SUGIANTO"/>
    <x v="0"/>
    <s v="DS  JUNGPASIR RT2/5"/>
    <s v="R1"/>
    <n v="450"/>
    <s v="R1/450"/>
    <n v="44"/>
    <n v="0"/>
    <n v="21780"/>
    <n v="21780"/>
    <n v="0"/>
    <n v="0"/>
    <n v="0"/>
    <n v="0"/>
    <n v="0"/>
    <n v="0"/>
    <n v="21780"/>
    <n v="0"/>
    <n v="21780"/>
    <s v="06/01/2023"/>
    <s v="06"/>
    <s v="01"/>
    <s v="2023"/>
    <x v="0"/>
    <s v="5255134000092"/>
    <s v="06/01/2023"/>
    <s v="5255105723010600092"/>
    <n v="52550"/>
    <x v="0"/>
  </r>
  <r>
    <n v="155"/>
    <s v="5255105723010500038"/>
    <s v="523060238737"/>
    <s v="MASRUKAN"/>
    <x v="0"/>
    <s v="DK  PONDOK DS SIDO"/>
    <s v="R1"/>
    <n v="450"/>
    <s v="R1/450"/>
    <n v="51"/>
    <n v="0"/>
    <n v="25242"/>
    <n v="25242"/>
    <n v="0"/>
    <n v="0"/>
    <n v="0"/>
    <n v="0"/>
    <n v="0"/>
    <n v="0"/>
    <n v="25242"/>
    <n v="0"/>
    <n v="25242"/>
    <s v="06/01/2023"/>
    <s v="06"/>
    <s v="01"/>
    <s v="2023"/>
    <x v="0"/>
    <s v="5255134000038"/>
    <s v="06/01/2023"/>
    <s v="5255105723010500038"/>
    <n v="52550"/>
    <x v="0"/>
  </r>
  <r>
    <n v="156"/>
    <s v="5255105723010600102"/>
    <s v="523060646367"/>
    <s v="JUDDI"/>
    <x v="0"/>
    <s v="DS  BONANGREJO RT"/>
    <s v="R1"/>
    <n v="450"/>
    <s v="R1/450"/>
    <n v="40"/>
    <n v="0"/>
    <n v="19800"/>
    <n v="19800"/>
    <n v="0"/>
    <n v="0"/>
    <n v="0"/>
    <n v="0"/>
    <n v="0"/>
    <n v="0"/>
    <n v="19800"/>
    <n v="0"/>
    <n v="19800"/>
    <s v="06/01/2023"/>
    <s v="06"/>
    <s v="01"/>
    <s v="2023"/>
    <x v="0"/>
    <s v="5255134000102"/>
    <s v="06/01/2023"/>
    <s v="5255105723010600102"/>
    <n v="52550"/>
    <x v="0"/>
  </r>
  <r>
    <n v="157"/>
    <s v="5255105723010600105"/>
    <s v="523060165563"/>
    <s v="ETY HAPSARI"/>
    <x v="0"/>
    <s v="JL  SUNAN KALIJOGO"/>
    <s v="R1"/>
    <n v="450"/>
    <s v="R1/450"/>
    <n v="39"/>
    <n v="0"/>
    <n v="19305"/>
    <n v="19305"/>
    <n v="0"/>
    <n v="0"/>
    <n v="0"/>
    <n v="0"/>
    <n v="0"/>
    <n v="0"/>
    <n v="19305"/>
    <n v="0"/>
    <n v="19305"/>
    <s v="06/01/2023"/>
    <s v="06"/>
    <s v="01"/>
    <s v="2023"/>
    <x v="0"/>
    <s v="5255134000105"/>
    <s v="06/01/2023"/>
    <s v="5255105723010600105"/>
    <n v="52550"/>
    <x v="0"/>
  </r>
  <r>
    <n v="158"/>
    <s v="P2TL/52551/20200729/00009"/>
    <s v="523061814907"/>
    <s v="MUHAMAD SAPUJI"/>
    <x v="1"/>
    <s v="JL RAYA MERAK-GOD"/>
    <s v="B2T"/>
    <n v="11000"/>
    <s v="B2T/11000"/>
    <n v="502"/>
    <n v="0"/>
    <n v="736575"/>
    <n v="736575"/>
    <n v="0"/>
    <n v="0"/>
    <n v="0"/>
    <n v="66292"/>
    <n v="0"/>
    <n v="0"/>
    <n v="802867"/>
    <n v="802867"/>
    <n v="0"/>
    <s v="16/01/2023"/>
    <s v="16"/>
    <s v="01"/>
    <s v="2023"/>
    <x v="17"/>
    <s v="5255143002284"/>
    <s v="16/01/2023"/>
    <s v="P2TL/52551/20200729/00009"/>
    <n v="52550"/>
    <x v="0"/>
  </r>
  <r>
    <n v="159"/>
    <s v="P2TL/52552/20230124/00001"/>
    <s v="523080191318"/>
    <s v="SUDJINAH BIN KUSNA"/>
    <x v="4"/>
    <s v="CA BEAN KIDUL RT22"/>
    <s v="R1"/>
    <n v="900"/>
    <s v="R1/900"/>
    <n v="4957"/>
    <n v="0"/>
    <n v="2453814"/>
    <n v="2453814"/>
    <n v="0"/>
    <n v="0"/>
    <n v="188171"/>
    <n v="24538"/>
    <n v="14850"/>
    <n v="0"/>
    <n v="2681373"/>
    <n v="2681373"/>
    <n v="0"/>
    <s v="24/01/2023"/>
    <s v="24"/>
    <s v="01"/>
    <s v="2023"/>
    <x v="20"/>
    <s v="5255242004848"/>
    <s v="24/01/2023"/>
    <s v="P2TL/52552/20230124/00001"/>
    <n v="52550"/>
    <x v="3"/>
  </r>
  <r>
    <n v="160"/>
    <s v="5255305723011700448"/>
    <s v="523070167474"/>
    <s v="S U P A R N O"/>
    <x v="0"/>
    <s v="GE NENGADAL"/>
    <s v="R1"/>
    <n v="450"/>
    <s v="R1/450"/>
    <n v="66"/>
    <n v="0"/>
    <n v="11154"/>
    <n v="11154"/>
    <n v="0"/>
    <n v="0"/>
    <n v="0"/>
    <n v="0"/>
    <n v="0"/>
    <n v="0"/>
    <n v="11154"/>
    <n v="0"/>
    <n v="11154"/>
    <s v="19/01/2023"/>
    <s v="19"/>
    <s v="01"/>
    <s v="2023"/>
    <x v="2"/>
    <s v="5255334000445"/>
    <s v="19/01/2023"/>
    <s v="5255305723011700448"/>
    <n v="52550"/>
    <x v="1"/>
  </r>
  <r>
    <n v="161"/>
    <s v="5255105723010600117"/>
    <s v="523060560442"/>
    <s v="KOMSIN"/>
    <x v="0"/>
    <s v="DS  TUWANG KR ANY"/>
    <s v="R1"/>
    <n v="450"/>
    <s v="R1/450"/>
    <n v="32"/>
    <n v="0"/>
    <n v="15840"/>
    <n v="15840"/>
    <n v="0"/>
    <n v="0"/>
    <n v="0"/>
    <n v="0"/>
    <n v="0"/>
    <n v="0"/>
    <n v="15840"/>
    <n v="0"/>
    <n v="15840"/>
    <s v="06/01/2023"/>
    <s v="06"/>
    <s v="01"/>
    <s v="2023"/>
    <x v="0"/>
    <s v="5255134000117"/>
    <s v="06/01/2023"/>
    <s v="5255105723010600117"/>
    <n v="52550"/>
    <x v="0"/>
  </r>
  <r>
    <n v="162"/>
    <s v="P2TL/52553/20230117/00002"/>
    <s v="523072264084"/>
    <s v="DARYANTO"/>
    <x v="4"/>
    <s v="DS TEGALJERUK RAM"/>
    <s v="R1"/>
    <n v="900"/>
    <s v="R1/900"/>
    <n v="4957"/>
    <n v="0"/>
    <n v="2453814"/>
    <n v="2453814"/>
    <n v="0"/>
    <n v="76400"/>
    <n v="0"/>
    <n v="24538"/>
    <n v="0"/>
    <n v="0"/>
    <n v="2554752"/>
    <n v="2554752"/>
    <n v="0"/>
    <s v="17/01/2023"/>
    <s v="17"/>
    <s v="01"/>
    <s v="2023"/>
    <x v="6"/>
    <s v="5255342004805"/>
    <s v="17/01/2023"/>
    <s v="P2TL/52553/20230117/00002"/>
    <n v="52550"/>
    <x v="1"/>
  </r>
  <r>
    <n v="163"/>
    <s v="P2TL/52554/20230109/00001"/>
    <s v="523070560333"/>
    <s v="SUKARNO"/>
    <x v="1"/>
    <s v="KA UMAN SELO RT 38/"/>
    <s v="R1"/>
    <n v="450"/>
    <s v="R1/450"/>
    <n v="300"/>
    <n v="0"/>
    <n v="148500"/>
    <n v="148500"/>
    <n v="0"/>
    <n v="0"/>
    <n v="0"/>
    <n v="13365"/>
    <n v="0"/>
    <n v="0"/>
    <n v="161865"/>
    <n v="161865"/>
    <n v="0"/>
    <s v="09/01/2023"/>
    <s v="09"/>
    <s v="01"/>
    <s v="2023"/>
    <x v="5"/>
    <s v="5255442005812"/>
    <s v="09/01/2023"/>
    <s v="P2TL/52554/20230109/00001"/>
    <n v="52550"/>
    <x v="2"/>
  </r>
  <r>
    <n v="164"/>
    <s v="5255105723010600121"/>
    <s v="523061501915"/>
    <s v="MOCHLASIN"/>
    <x v="0"/>
    <s v="DS MANGUNJIWAN 0"/>
    <s v="R1"/>
    <n v="450"/>
    <s v="R1/450"/>
    <n v="31"/>
    <n v="0"/>
    <n v="15345"/>
    <n v="15345"/>
    <n v="0"/>
    <n v="0"/>
    <n v="0"/>
    <n v="0"/>
    <n v="0"/>
    <n v="0"/>
    <n v="15345"/>
    <n v="0"/>
    <n v="15345"/>
    <s v="06/01/2023"/>
    <s v="06"/>
    <s v="01"/>
    <s v="2023"/>
    <x v="0"/>
    <s v="5255134000121"/>
    <s v="06/01/2023"/>
    <s v="5255105723010600121"/>
    <n v="52550"/>
    <x v="0"/>
  </r>
  <r>
    <n v="165"/>
    <s v="P2TL/52554/20230117/00003"/>
    <s v="NONPELANG"/>
    <s v="PUPUT NOVIANA"/>
    <x v="3"/>
    <s v="JAMUR DS BENDOHA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8/01/2023"/>
    <s v="18"/>
    <s v="01"/>
    <s v="2023"/>
    <x v="1"/>
    <s v="5255442005871"/>
    <s v="18/01/2023"/>
    <s v="P2TL/52554/20230117/00003"/>
    <n v="52550"/>
    <x v="2"/>
  </r>
  <r>
    <n v="166"/>
    <s v="5255305723011700493"/>
    <s v="523072414172"/>
    <s v="SUPRIYADI"/>
    <x v="0"/>
    <s v="DS KETITANG TEMON"/>
    <s v="R1"/>
    <n v="450"/>
    <s v="R1/450"/>
    <n v="176"/>
    <n v="0"/>
    <n v="29575"/>
    <n v="29575"/>
    <n v="0"/>
    <n v="0"/>
    <n v="0"/>
    <n v="0"/>
    <n v="0"/>
    <n v="0"/>
    <n v="29575"/>
    <n v="0"/>
    <n v="29575"/>
    <s v="19/01/2023"/>
    <s v="19"/>
    <s v="01"/>
    <s v="2023"/>
    <x v="2"/>
    <s v="5255334000489"/>
    <s v="19/01/2023"/>
    <s v="5255305723011700493"/>
    <n v="52550"/>
    <x v="1"/>
  </r>
  <r>
    <n v="167"/>
    <s v="P2TL/52551/20230112/00003"/>
    <s v="NONPELANG"/>
    <s v="AHMAD ZAZULI"/>
    <x v="3"/>
    <s v="DS.SIDOREJO RT2 RW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2/01/2023"/>
    <s v="12"/>
    <s v="01"/>
    <s v="2023"/>
    <x v="4"/>
    <s v="5255142005051"/>
    <s v="12/01/2023"/>
    <s v="P2TL/52551/20230112/00003"/>
    <n v="52550"/>
    <x v="0"/>
  </r>
  <r>
    <n v="168"/>
    <s v="5255305723011700473"/>
    <s v="523071492772"/>
    <s v="UMI KALSUM"/>
    <x v="0"/>
    <s v="DK  GADOH SENDANG"/>
    <s v="R1M"/>
    <n v="900"/>
    <s v="R1M/900"/>
    <n v="66"/>
    <n v="0"/>
    <n v="90584"/>
    <n v="90584"/>
    <n v="0"/>
    <n v="0"/>
    <n v="0"/>
    <n v="0"/>
    <n v="0"/>
    <n v="0"/>
    <n v="90584"/>
    <n v="0"/>
    <n v="90584"/>
    <s v="19/01/2023"/>
    <s v="19"/>
    <s v="01"/>
    <s v="2023"/>
    <x v="2"/>
    <s v="5255334000469"/>
    <s v="19/01/2023"/>
    <s v="5255305723011700473"/>
    <n v="52550"/>
    <x v="1"/>
  </r>
  <r>
    <n v="169"/>
    <s v="P2TL/52554/20230130/00010"/>
    <s v="523073009230"/>
    <s v="PKD DS. DOKORO"/>
    <x v="1"/>
    <s v="DN BELIMBING, KEL. D"/>
    <s v="S2T"/>
    <n v="900"/>
    <s v="S2T/900"/>
    <n v="1047"/>
    <n v="0"/>
    <n v="476385"/>
    <n v="476385"/>
    <n v="0"/>
    <n v="0"/>
    <n v="0"/>
    <n v="42875"/>
    <n v="0"/>
    <n v="0"/>
    <n v="519260"/>
    <n v="43000"/>
    <n v="476260"/>
    <s v="30/01/2023"/>
    <s v="30"/>
    <s v="01"/>
    <s v="2023"/>
    <x v="9"/>
    <s v="5255443005931"/>
    <s v="30/01/2023"/>
    <s v="P2TL/52554/20230130/00010"/>
    <n v="52550"/>
    <x v="2"/>
  </r>
  <r>
    <n v="170"/>
    <s v="P2TL/52551/20230112/00009"/>
    <s v="523060364965"/>
    <s v="MUSTOFA"/>
    <x v="1"/>
    <s v="GU NTUR RT6/2"/>
    <s v="R1T"/>
    <n v="450"/>
    <s v="R1T/450"/>
    <n v="374"/>
    <n v="0"/>
    <n v="155210"/>
    <n v="155210"/>
    <n v="0"/>
    <n v="0"/>
    <n v="0"/>
    <n v="13969"/>
    <n v="0"/>
    <n v="0"/>
    <n v="169179"/>
    <n v="169179"/>
    <n v="0"/>
    <s v="12/01/2023"/>
    <s v="12"/>
    <s v="01"/>
    <s v="2023"/>
    <x v="4"/>
    <s v="5255143005058"/>
    <s v="12/01/2023"/>
    <s v="P2TL/52551/20230112/00009"/>
    <n v="52550"/>
    <x v="0"/>
  </r>
  <r>
    <n v="171"/>
    <s v="P2TL/52554/20230110/00001"/>
    <s v="NONPELANG"/>
    <s v="NGARDI/SUTINI"/>
    <x v="3"/>
    <s v="NGAMPEL PANUNGGA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1/01/2023"/>
    <s v="11"/>
    <s v="01"/>
    <s v="2023"/>
    <x v="3"/>
    <s v="5255442005823"/>
    <s v="11/01/2023"/>
    <s v="P2TL/52554/20230110/00001"/>
    <n v="52550"/>
    <x v="2"/>
  </r>
  <r>
    <n v="172"/>
    <s v="P2TL/52554/20230109/00009"/>
    <s v="NONPELANG"/>
    <s v="PURMINA PJ"/>
    <x v="3"/>
    <s v="MAYAHAN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9/01/2023"/>
    <s v="09"/>
    <s v="01"/>
    <s v="2023"/>
    <x v="5"/>
    <s v="5255442005820"/>
    <s v="09/01/2023"/>
    <s v="P2TL/52554/20230109/00009"/>
    <n v="52550"/>
    <x v="2"/>
  </r>
  <r>
    <n v="173"/>
    <s v="5255105723010600086"/>
    <s v="523060584664"/>
    <s v="DRS MUKSON"/>
    <x v="0"/>
    <s v="DS  BALEROMO RT2/J"/>
    <s v="R1"/>
    <n v="450"/>
    <s v="R1/450"/>
    <n v="47"/>
    <n v="0"/>
    <n v="23265"/>
    <n v="23265"/>
    <n v="0"/>
    <n v="0"/>
    <n v="0"/>
    <n v="0"/>
    <n v="0"/>
    <n v="0"/>
    <n v="23265"/>
    <n v="0"/>
    <n v="23265"/>
    <s v="06/01/2023"/>
    <s v="06"/>
    <s v="01"/>
    <s v="2023"/>
    <x v="0"/>
    <s v="5255134000086"/>
    <s v="06/01/2023"/>
    <s v="5255105723010600086"/>
    <n v="52550"/>
    <x v="0"/>
  </r>
  <r>
    <n v="174"/>
    <s v="5255305723011700430"/>
    <s v="523071158727"/>
    <s v="NGATMI"/>
    <x v="0"/>
    <s v="KL UMPIT 2/1 DS SAM"/>
    <s v="R1"/>
    <n v="450"/>
    <s v="R1/450"/>
    <n v="33"/>
    <n v="0"/>
    <n v="5577"/>
    <n v="5577"/>
    <n v="0"/>
    <n v="0"/>
    <n v="0"/>
    <n v="0"/>
    <n v="0"/>
    <n v="0"/>
    <n v="5577"/>
    <n v="0"/>
    <n v="5577"/>
    <s v="19/01/2023"/>
    <s v="19"/>
    <s v="01"/>
    <s v="2023"/>
    <x v="2"/>
    <s v="5255334000427"/>
    <s v="19/01/2023"/>
    <s v="5255305723011700430"/>
    <n v="52550"/>
    <x v="1"/>
  </r>
  <r>
    <n v="175"/>
    <s v="5255305723011700478"/>
    <s v="523071513570"/>
    <s v="GUNADI"/>
    <x v="0"/>
    <s v="KP  PLENDUNGAN KU"/>
    <s v="R1M"/>
    <n v="900"/>
    <s v="R1M/900"/>
    <n v="51"/>
    <n v="0"/>
    <n v="68952"/>
    <n v="68952"/>
    <n v="0"/>
    <n v="0"/>
    <n v="0"/>
    <n v="0"/>
    <n v="0"/>
    <n v="0"/>
    <n v="68952"/>
    <n v="0"/>
    <n v="68952"/>
    <s v="19/01/2023"/>
    <s v="19"/>
    <s v="01"/>
    <s v="2023"/>
    <x v="2"/>
    <s v="5255334000474"/>
    <s v="19/01/2023"/>
    <s v="5255305723011700478"/>
    <n v="52550"/>
    <x v="1"/>
  </r>
  <r>
    <n v="176"/>
    <s v="5255305723011700429"/>
    <s v="523070319213"/>
    <s v="D A R N O"/>
    <x v="0"/>
    <s v="DS  MANGGARMAS G"/>
    <s v="R1"/>
    <n v="450"/>
    <s v="R1/450"/>
    <n v="33"/>
    <n v="0"/>
    <n v="5577"/>
    <n v="5577"/>
    <n v="0"/>
    <n v="0"/>
    <n v="0"/>
    <n v="0"/>
    <n v="0"/>
    <n v="0"/>
    <n v="5577"/>
    <n v="0"/>
    <n v="5577"/>
    <s v="19/01/2023"/>
    <s v="19"/>
    <s v="01"/>
    <s v="2023"/>
    <x v="2"/>
    <s v="5255334000426"/>
    <s v="19/01/2023"/>
    <s v="5255305723011700429"/>
    <n v="52550"/>
    <x v="1"/>
  </r>
  <r>
    <n v="177"/>
    <s v="5255305723011700407"/>
    <s v="523071002666"/>
    <s v="WASIYO"/>
    <x v="0"/>
    <s v="DK  DOYO NAMPU"/>
    <s v="R1"/>
    <n v="450"/>
    <s v="R1/450"/>
    <n v="18"/>
    <n v="0"/>
    <n v="3042"/>
    <n v="3042"/>
    <n v="0"/>
    <n v="0"/>
    <n v="0"/>
    <n v="0"/>
    <n v="0"/>
    <n v="0"/>
    <n v="3042"/>
    <n v="0"/>
    <n v="3042"/>
    <s v="19/01/2023"/>
    <s v="19"/>
    <s v="01"/>
    <s v="2023"/>
    <x v="2"/>
    <s v="5255334000404"/>
    <s v="19/01/2023"/>
    <s v="5255305723011700407"/>
    <n v="52550"/>
    <x v="1"/>
  </r>
  <r>
    <n v="178"/>
    <s v="5255105723010600126"/>
    <s v="523060264187"/>
    <s v="RASMUNI"/>
    <x v="0"/>
    <s v="DS  PANDANSARI"/>
    <s v="R1"/>
    <n v="450"/>
    <s v="R1/450"/>
    <n v="29"/>
    <n v="0"/>
    <n v="14355"/>
    <n v="14355"/>
    <n v="0"/>
    <n v="0"/>
    <n v="0"/>
    <n v="0"/>
    <n v="0"/>
    <n v="0"/>
    <n v="14355"/>
    <n v="0"/>
    <n v="14355"/>
    <s v="06/01/2023"/>
    <s v="06"/>
    <s v="01"/>
    <s v="2023"/>
    <x v="0"/>
    <s v="5255134000126"/>
    <s v="06/01/2023"/>
    <s v="5255105723010600126"/>
    <n v="52550"/>
    <x v="0"/>
  </r>
  <r>
    <n v="179"/>
    <s v="P2TL/52553/20230119/00002"/>
    <s v="523070024499"/>
    <s v="SD NEG 2 TEMON"/>
    <x v="4"/>
    <s v="DS  TEMON BRATI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19/01/2023"/>
    <s v="19"/>
    <s v="01"/>
    <s v="2023"/>
    <x v="2"/>
    <s v="5255343004807"/>
    <s v="19/01/2023"/>
    <s v="P2TL/52553/20230119/00002"/>
    <n v="52550"/>
    <x v="1"/>
  </r>
  <r>
    <n v="180"/>
    <s v="P2TL/52554/20230110/00006"/>
    <s v="523070642266"/>
    <s v="SUWITO REJO SARDI"/>
    <x v="1"/>
    <s v="DS  TAHUNAN"/>
    <s v="R1"/>
    <n v="450"/>
    <s v="R1/450"/>
    <n v="300"/>
    <n v="0"/>
    <n v="148500"/>
    <n v="148500"/>
    <n v="0"/>
    <n v="0"/>
    <n v="0"/>
    <n v="13365"/>
    <n v="0"/>
    <n v="0"/>
    <n v="161865"/>
    <n v="161865"/>
    <n v="0"/>
    <s v="10/01/2023"/>
    <s v="10"/>
    <s v="01"/>
    <s v="2023"/>
    <x v="12"/>
    <s v="5255442005828"/>
    <s v="10/01/2023"/>
    <s v="P2TL/52554/20230110/00006"/>
    <n v="52550"/>
    <x v="2"/>
  </r>
  <r>
    <n v="181"/>
    <s v="P2TL/52554/20230111/00003"/>
    <s v="523071631913"/>
    <s v="SUMARNI"/>
    <x v="5"/>
    <s v="DK KARANGPUNG"/>
    <s v="R1"/>
    <n v="450"/>
    <s v="R1/450"/>
    <n v="2479"/>
    <n v="59400"/>
    <n v="1226907"/>
    <n v="1286307"/>
    <n v="0"/>
    <n v="76400"/>
    <n v="188171"/>
    <n v="13160"/>
    <n v="0"/>
    <n v="0"/>
    <n v="1564038"/>
    <n v="1564038"/>
    <n v="0"/>
    <s v="11/01/2023"/>
    <s v="11"/>
    <s v="01"/>
    <s v="2023"/>
    <x v="3"/>
    <s v="5255442005831"/>
    <s v="11/01/2023"/>
    <s v="P2TL/52554/20230111/00003"/>
    <n v="52550"/>
    <x v="2"/>
  </r>
  <r>
    <n v="182"/>
    <s v="P2TL/52553/20230119/00003"/>
    <s v="523070178816"/>
    <s v="BALAI DESA TIREM"/>
    <x v="4"/>
    <s v="DS  TENGARAN TIREM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19/01/2023"/>
    <s v="19"/>
    <s v="01"/>
    <s v="2023"/>
    <x v="2"/>
    <s v="5255343004808"/>
    <s v="19/01/2023"/>
    <s v="P2TL/52553/20230119/00003"/>
    <n v="52550"/>
    <x v="1"/>
  </r>
  <r>
    <n v="183"/>
    <s v="P2TL/52554/20230118/00005"/>
    <s v="523073141904"/>
    <s v="LAMIDIN-KPS"/>
    <x v="1"/>
    <s v="DN KRAJAN, DS NGAR"/>
    <s v="R1T"/>
    <n v="450"/>
    <s v="R1T/450"/>
    <n v="315"/>
    <n v="0"/>
    <n v="130725"/>
    <n v="130725"/>
    <n v="0"/>
    <n v="0"/>
    <n v="500"/>
    <n v="11765"/>
    <n v="0"/>
    <n v="0"/>
    <n v="142990"/>
    <n v="142990"/>
    <n v="0"/>
    <s v="19/01/2023"/>
    <s v="19"/>
    <s v="01"/>
    <s v="2023"/>
    <x v="2"/>
    <s v="5255443005878"/>
    <s v="19/01/2023"/>
    <s v="P2TL/52554/20230118/00005"/>
    <n v="52550"/>
    <x v="2"/>
  </r>
  <r>
    <n v="184"/>
    <s v="P2TL/52554/20230116/00002"/>
    <s v="NONPELANG"/>
    <s v="SAMSUDIN"/>
    <x v="3"/>
    <s v="DN KKRAJAN RT 02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8/01/2023"/>
    <s v="18"/>
    <s v="01"/>
    <s v="2023"/>
    <x v="1"/>
    <s v="5255442005868"/>
    <s v="18/01/2023"/>
    <s v="P2TL/52554/20230116/00002"/>
    <n v="52550"/>
    <x v="2"/>
  </r>
  <r>
    <n v="185"/>
    <s v="P2TL/52552/20230103/00002"/>
    <s v="NONPELANG"/>
    <s v="M MUHAIDAR 2"/>
    <x v="3"/>
    <s v="PILANGKIDUL RT1 RW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4/01/2023"/>
    <s v="04"/>
    <s v="01"/>
    <s v="2023"/>
    <x v="21"/>
    <s v="5255242004803"/>
    <s v="04/01/2023"/>
    <s v="P2TL/52552/20230103/00002"/>
    <n v="52550"/>
    <x v="3"/>
  </r>
  <r>
    <n v="186"/>
    <s v="5255305723011700426"/>
    <s v="523071068353"/>
    <s v="WARSIDI"/>
    <x v="0"/>
    <s v="DK  LANGGAR RT7/6 L"/>
    <s v="R1"/>
    <n v="450"/>
    <s v="R1/450"/>
    <n v="32"/>
    <n v="0"/>
    <n v="5408"/>
    <n v="5408"/>
    <n v="0"/>
    <n v="0"/>
    <n v="0"/>
    <n v="0"/>
    <n v="0"/>
    <n v="0"/>
    <n v="5408"/>
    <n v="0"/>
    <n v="5408"/>
    <s v="19/01/2023"/>
    <s v="19"/>
    <s v="01"/>
    <s v="2023"/>
    <x v="2"/>
    <s v="5255334000423"/>
    <s v="19/01/2023"/>
    <s v="5255305723011700426"/>
    <n v="52550"/>
    <x v="1"/>
  </r>
  <r>
    <n v="187"/>
    <s v="5255105723010600106"/>
    <s v="523061285875"/>
    <s v="SLAMET"/>
    <x v="0"/>
    <s v="DS WONOREJO   RT.0"/>
    <s v="R1"/>
    <n v="450"/>
    <s v="R1/450"/>
    <n v="38"/>
    <n v="0"/>
    <n v="18810"/>
    <n v="18810"/>
    <n v="0"/>
    <n v="0"/>
    <n v="0"/>
    <n v="0"/>
    <n v="0"/>
    <n v="0"/>
    <n v="18810"/>
    <n v="0"/>
    <n v="18810"/>
    <s v="06/01/2023"/>
    <s v="06"/>
    <s v="01"/>
    <s v="2023"/>
    <x v="0"/>
    <s v="5255134000106"/>
    <s v="06/01/2023"/>
    <s v="5255105723010600106"/>
    <n v="52550"/>
    <x v="0"/>
  </r>
  <r>
    <n v="188"/>
    <s v="5255105723010500035"/>
    <s v="523060622821"/>
    <s v="BUDIONO"/>
    <x v="0"/>
    <s v="DS  JUNGSEMI RT06/0"/>
    <s v="R1"/>
    <n v="450"/>
    <s v="R1/450"/>
    <n v="53"/>
    <n v="0"/>
    <n v="26235"/>
    <n v="26235"/>
    <n v="0"/>
    <n v="0"/>
    <n v="0"/>
    <n v="0"/>
    <n v="0"/>
    <n v="0"/>
    <n v="26235"/>
    <n v="0"/>
    <n v="26235"/>
    <s v="06/01/2023"/>
    <s v="06"/>
    <s v="01"/>
    <s v="2023"/>
    <x v="0"/>
    <s v="5255134000035"/>
    <s v="06/01/2023"/>
    <s v="5255105723010500035"/>
    <n v="52550"/>
    <x v="0"/>
  </r>
  <r>
    <n v="189"/>
    <s v="P2TL/52554/20230130/00008"/>
    <s v="523070604975"/>
    <s v="YUSNGADI"/>
    <x v="1"/>
    <s v="DK  TARAMAN RT 6/1"/>
    <s v="R1M"/>
    <n v="900"/>
    <s v="R1M/900"/>
    <n v="82"/>
    <n v="0"/>
    <n v="110864"/>
    <n v="110864"/>
    <n v="0"/>
    <n v="0"/>
    <n v="0"/>
    <n v="9978"/>
    <n v="0"/>
    <n v="0"/>
    <n v="120842"/>
    <n v="10000"/>
    <n v="110842"/>
    <s v="30/01/2023"/>
    <s v="30"/>
    <s v="01"/>
    <s v="2023"/>
    <x v="9"/>
    <s v="5255442005928"/>
    <s v="30/01/2023"/>
    <s v="P2TL/52554/20230130/00008"/>
    <n v="52550"/>
    <x v="2"/>
  </r>
  <r>
    <n v="190"/>
    <s v="5255305723011700409"/>
    <s v="523070592335"/>
    <s v="SUBAGIYONO"/>
    <x v="0"/>
    <s v="GR OBOGAN RT 01/04"/>
    <s v="R1"/>
    <n v="450"/>
    <s v="R1/450"/>
    <n v="19"/>
    <n v="0"/>
    <n v="3211"/>
    <n v="3211"/>
    <n v="0"/>
    <n v="0"/>
    <n v="0"/>
    <n v="0"/>
    <n v="0"/>
    <n v="0"/>
    <n v="3211"/>
    <n v="0"/>
    <n v="3211"/>
    <s v="19/01/2023"/>
    <s v="19"/>
    <s v="01"/>
    <s v="2023"/>
    <x v="2"/>
    <s v="5255334000406"/>
    <s v="19/01/2023"/>
    <s v="5255305723011700409"/>
    <n v="52550"/>
    <x v="1"/>
  </r>
  <r>
    <n v="191"/>
    <s v="P2TL/52554/20230109/00006"/>
    <s v="NONPELANG"/>
    <s v="JOKO SUKWAN PJ"/>
    <x v="3"/>
    <s v="JL JAMBU KEDUSAN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9/01/2023"/>
    <s v="09"/>
    <s v="01"/>
    <s v="2023"/>
    <x v="5"/>
    <s v="5255442005817"/>
    <s v="09/01/2023"/>
    <s v="P2TL/52554/20230109/00006"/>
    <n v="52550"/>
    <x v="2"/>
  </r>
  <r>
    <n v="192"/>
    <s v="5255305723011700466"/>
    <s v="523071161929"/>
    <s v="HERU UTOMO"/>
    <x v="0"/>
    <s v="DK  SAMBUNG GODO"/>
    <s v="R1"/>
    <n v="1300"/>
    <s v="R1/1300"/>
    <n v="246"/>
    <n v="0"/>
    <n v="358286"/>
    <n v="358286"/>
    <n v="0"/>
    <n v="0"/>
    <n v="0"/>
    <n v="0"/>
    <n v="0"/>
    <n v="0"/>
    <n v="358286"/>
    <n v="0"/>
    <n v="358286"/>
    <s v="19/01/2023"/>
    <s v="19"/>
    <s v="01"/>
    <s v="2023"/>
    <x v="2"/>
    <s v="5255334000462"/>
    <s v="19/01/2023"/>
    <s v="5255305723011700466"/>
    <n v="52550"/>
    <x v="1"/>
  </r>
  <r>
    <n v="193"/>
    <s v="5255305723011700469"/>
    <s v="523071539515"/>
    <s v="YARJAN MUSPARI"/>
    <x v="0"/>
    <s v="DK  TUWUNG SURU G"/>
    <s v="R1"/>
    <n v="2200"/>
    <s v="R1/2200"/>
    <n v="104"/>
    <n v="0"/>
    <n v="148804"/>
    <n v="148804"/>
    <n v="0"/>
    <n v="0"/>
    <n v="0"/>
    <n v="0"/>
    <n v="0"/>
    <n v="0"/>
    <n v="148804"/>
    <n v="0"/>
    <n v="148804"/>
    <s v="19/01/2023"/>
    <s v="19"/>
    <s v="01"/>
    <s v="2023"/>
    <x v="2"/>
    <s v="5255334000465"/>
    <s v="19/01/2023"/>
    <s v="5255305723011700469"/>
    <n v="52550"/>
    <x v="1"/>
  </r>
  <r>
    <n v="194"/>
    <s v="P2TL/52554/20230116/00001"/>
    <s v="NONPELANG"/>
    <s v="SAMSUDIN"/>
    <x v="3"/>
    <s v="DN KRAJAN RT 02 RW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8/01/2023"/>
    <s v="18"/>
    <s v="01"/>
    <s v="2023"/>
    <x v="1"/>
    <s v="5255442005867"/>
    <s v="18/01/2023"/>
    <s v="P2TL/52554/20230116/00001"/>
    <n v="52550"/>
    <x v="2"/>
  </r>
  <r>
    <n v="195"/>
    <s v="5255305723011700399"/>
    <s v="523070918490"/>
    <s v="SUPIYATI WARSIDI"/>
    <x v="0"/>
    <s v="DS  DAGANGAN SUGI"/>
    <s v="R1"/>
    <n v="450"/>
    <s v="R1/450"/>
    <n v="12"/>
    <n v="0"/>
    <n v="2028"/>
    <n v="2028"/>
    <n v="0"/>
    <n v="0"/>
    <n v="0"/>
    <n v="0"/>
    <n v="0"/>
    <n v="0"/>
    <n v="2028"/>
    <n v="0"/>
    <n v="2028"/>
    <s v="19/01/2023"/>
    <s v="19"/>
    <s v="01"/>
    <s v="2023"/>
    <x v="2"/>
    <s v="5255334000396"/>
    <s v="19/01/2023"/>
    <s v="5255305723011700399"/>
    <n v="52550"/>
    <x v="1"/>
  </r>
  <r>
    <n v="196"/>
    <s v="5255305723011700421"/>
    <s v="523070785458"/>
    <s v="SAHID"/>
    <x v="0"/>
    <s v="DS  JEMENGAN KLAM"/>
    <s v="R1"/>
    <n v="450"/>
    <s v="R1/450"/>
    <n v="28"/>
    <n v="0"/>
    <n v="4732"/>
    <n v="4732"/>
    <n v="0"/>
    <n v="0"/>
    <n v="0"/>
    <n v="0"/>
    <n v="0"/>
    <n v="0"/>
    <n v="4732"/>
    <n v="0"/>
    <n v="4732"/>
    <s v="19/01/2023"/>
    <s v="19"/>
    <s v="01"/>
    <s v="2023"/>
    <x v="2"/>
    <s v="5255334000418"/>
    <s v="19/01/2023"/>
    <s v="5255305723011700421"/>
    <n v="52550"/>
    <x v="1"/>
  </r>
  <r>
    <n v="197"/>
    <s v="5255105723010500032"/>
    <s v="523060708713"/>
    <s v="AMIN SUUD"/>
    <x v="0"/>
    <s v="DS  KALIKONDANG RT"/>
    <s v="R1"/>
    <n v="450"/>
    <s v="R1/450"/>
    <n v="60"/>
    <n v="0"/>
    <n v="29700"/>
    <n v="29700"/>
    <n v="0"/>
    <n v="0"/>
    <n v="0"/>
    <n v="0"/>
    <n v="0"/>
    <n v="0"/>
    <n v="29700"/>
    <n v="0"/>
    <n v="29700"/>
    <s v="06/01/2023"/>
    <s v="06"/>
    <s v="01"/>
    <s v="2023"/>
    <x v="0"/>
    <s v="5255134000032"/>
    <s v="06/01/2023"/>
    <s v="5255105723010500032"/>
    <n v="52550"/>
    <x v="0"/>
  </r>
  <r>
    <n v="198"/>
    <s v="5255105723010600113"/>
    <s v="523060579625"/>
    <s v="SUMINI B KARSIMAH"/>
    <x v="0"/>
    <s v="DS  MULYOREJO RT5/"/>
    <s v="R1"/>
    <n v="450"/>
    <s v="R1/450"/>
    <n v="34"/>
    <n v="0"/>
    <n v="16830"/>
    <n v="16830"/>
    <n v="0"/>
    <n v="0"/>
    <n v="0"/>
    <n v="0"/>
    <n v="0"/>
    <n v="0"/>
    <n v="16830"/>
    <n v="0"/>
    <n v="16830"/>
    <s v="06/01/2023"/>
    <s v="06"/>
    <s v="01"/>
    <s v="2023"/>
    <x v="0"/>
    <s v="5255134000113"/>
    <s v="06/01/2023"/>
    <s v="5255105723010600113"/>
    <n v="52550"/>
    <x v="0"/>
  </r>
  <r>
    <n v="199"/>
    <s v="P2TL/52551/20230120/00003"/>
    <s v="523061793860"/>
    <s v="RUSTANTO"/>
    <x v="1"/>
    <s v="DS MLATEN    RT.10 R"/>
    <s v="R1T"/>
    <n v="900"/>
    <s v="R1T/900"/>
    <n v="392"/>
    <n v="0"/>
    <n v="237160"/>
    <n v="237160"/>
    <n v="0"/>
    <n v="0"/>
    <n v="0"/>
    <n v="21344"/>
    <n v="0"/>
    <n v="0"/>
    <n v="258504"/>
    <n v="258504"/>
    <n v="0"/>
    <s v="20/01/2023"/>
    <s v="20"/>
    <s v="01"/>
    <s v="2023"/>
    <x v="10"/>
    <s v="5255143005075"/>
    <s v="20/01/2023"/>
    <s v="P2TL/52551/20230120/00003"/>
    <n v="52550"/>
    <x v="0"/>
  </r>
  <r>
    <n v="200"/>
    <s v="P2TL/52551/20230118/00007"/>
    <s v="523061047323"/>
    <s v="HARNO"/>
    <x v="1"/>
    <s v="DS KR.BAYAN BINTOR"/>
    <s v="R1MT"/>
    <n v="900"/>
    <s v="R1MT/900"/>
    <n v="174"/>
    <n v="0"/>
    <n v="235248"/>
    <n v="235248"/>
    <n v="0"/>
    <n v="0"/>
    <n v="0"/>
    <n v="21172"/>
    <n v="0"/>
    <n v="0"/>
    <n v="256420"/>
    <n v="256420"/>
    <n v="0"/>
    <s v="18/01/2023"/>
    <s v="18"/>
    <s v="01"/>
    <s v="2023"/>
    <x v="1"/>
    <s v="5255143005071"/>
    <s v="18/01/2023"/>
    <s v="P2TL/52551/20230118/00007"/>
    <n v="52550"/>
    <x v="0"/>
  </r>
  <r>
    <n v="201"/>
    <s v="P2TL/52554/20230127/00007"/>
    <s v="NONPELANG"/>
    <s v="SUKARDI E"/>
    <x v="3"/>
    <s v="DESA KALIPANG RT 0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7/01/2023"/>
    <s v="27"/>
    <s v="01"/>
    <s v="2023"/>
    <x v="7"/>
    <s v="5255442005914"/>
    <s v="27/01/2023"/>
    <s v="P2TL/52554/20230127/00007"/>
    <n v="52550"/>
    <x v="2"/>
  </r>
  <r>
    <n v="202"/>
    <s v="5255105723010600097"/>
    <s v="523060407223"/>
    <s v="SUTIPAN"/>
    <x v="0"/>
    <s v="DS  SUMBEREJO RT1/"/>
    <s v="R1"/>
    <n v="450"/>
    <s v="R1/450"/>
    <n v="42"/>
    <n v="0"/>
    <n v="20790"/>
    <n v="20790"/>
    <n v="0"/>
    <n v="0"/>
    <n v="0"/>
    <n v="0"/>
    <n v="0"/>
    <n v="0"/>
    <n v="20790"/>
    <n v="0"/>
    <n v="20790"/>
    <s v="06/01/2023"/>
    <s v="06"/>
    <s v="01"/>
    <s v="2023"/>
    <x v="0"/>
    <s v="5255134000097"/>
    <s v="06/01/2023"/>
    <s v="5255105723010600097"/>
    <n v="52550"/>
    <x v="0"/>
  </r>
  <r>
    <n v="203"/>
    <s v="P2TL/52554/20230113/00002"/>
    <s v="NONPELANG"/>
    <s v="PJ KRAJAN PANUNGG"/>
    <x v="3"/>
    <s v="KRAJAN PANUNGGAL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8/01/2023"/>
    <s v="18"/>
    <s v="01"/>
    <s v="2023"/>
    <x v="1"/>
    <s v="5255442005860"/>
    <s v="18/01/2023"/>
    <s v="P2TL/52554/20230113/00002"/>
    <n v="52550"/>
    <x v="2"/>
  </r>
  <r>
    <n v="204"/>
    <s v="5255305723011700455"/>
    <s v="523070887996"/>
    <s v="PADI"/>
    <x v="0"/>
    <s v="MA NGGAR 16/4 MANG"/>
    <s v="R1"/>
    <n v="450"/>
    <s v="R1/450"/>
    <n v="121"/>
    <n v="0"/>
    <n v="20449"/>
    <n v="20449"/>
    <n v="0"/>
    <n v="0"/>
    <n v="0"/>
    <n v="0"/>
    <n v="0"/>
    <n v="0"/>
    <n v="20449"/>
    <n v="0"/>
    <n v="20449"/>
    <s v="19/01/2023"/>
    <s v="19"/>
    <s v="01"/>
    <s v="2023"/>
    <x v="2"/>
    <s v="5255334000451"/>
    <s v="19/01/2023"/>
    <s v="5255305723011700455"/>
    <n v="52550"/>
    <x v="1"/>
  </r>
  <r>
    <n v="205"/>
    <s v="5255305723011700433"/>
    <s v="523071001105"/>
    <s v="SUPARJO"/>
    <x v="0"/>
    <s v="DS  DUNGLO DS JETIS"/>
    <s v="R1"/>
    <n v="450"/>
    <s v="R1/450"/>
    <n v="38"/>
    <n v="0"/>
    <n v="6422"/>
    <n v="6422"/>
    <n v="0"/>
    <n v="0"/>
    <n v="0"/>
    <n v="0"/>
    <n v="0"/>
    <n v="0"/>
    <n v="6422"/>
    <n v="0"/>
    <n v="6422"/>
    <s v="19/01/2023"/>
    <s v="19"/>
    <s v="01"/>
    <s v="2023"/>
    <x v="2"/>
    <s v="5255334000430"/>
    <s v="19/01/2023"/>
    <s v="5255305723011700433"/>
    <n v="52550"/>
    <x v="1"/>
  </r>
  <r>
    <n v="206"/>
    <s v="P2TL/52552/20230130/00001"/>
    <s v="523080611094"/>
    <s v="DJUMADI"/>
    <x v="4"/>
    <s v="DK  KALICINGING RT6/"/>
    <s v="R1"/>
    <n v="450"/>
    <s v="R1/450"/>
    <n v="2479"/>
    <n v="0"/>
    <n v="1226907"/>
    <n v="1226907"/>
    <n v="0"/>
    <n v="0"/>
    <n v="188171"/>
    <n v="12269"/>
    <n v="0"/>
    <n v="0"/>
    <n v="1427347"/>
    <n v="1427347"/>
    <n v="0"/>
    <s v="30/01/2023"/>
    <s v="30"/>
    <s v="01"/>
    <s v="2023"/>
    <x v="9"/>
    <s v="5255242004867"/>
    <s v="30/01/2023"/>
    <s v="P2TL/52552/20230130/00001"/>
    <n v="52550"/>
    <x v="3"/>
  </r>
  <r>
    <n v="207"/>
    <s v="5255305723011700484"/>
    <s v="523070017527"/>
    <s v="SOEKAMTO"/>
    <x v="0"/>
    <s v="JL  TRIKORA GANG 2/4"/>
    <s v="R1"/>
    <n v="900"/>
    <s v="R1/900"/>
    <n v="100"/>
    <n v="0"/>
    <n v="49005"/>
    <n v="49005"/>
    <n v="0"/>
    <n v="0"/>
    <n v="0"/>
    <n v="0"/>
    <n v="0"/>
    <n v="0"/>
    <n v="49005"/>
    <n v="0"/>
    <n v="49005"/>
    <s v="19/01/2023"/>
    <s v="19"/>
    <s v="01"/>
    <s v="2023"/>
    <x v="2"/>
    <s v="5255334000480"/>
    <s v="19/01/2023"/>
    <s v="5255305723011700484"/>
    <n v="52550"/>
    <x v="1"/>
  </r>
  <r>
    <n v="208"/>
    <s v="P2TL/52553/20230105/00002"/>
    <s v="523073033091"/>
    <s v="WARSINI"/>
    <x v="1"/>
    <s v="DN KALIOMBO -  RT.3"/>
    <s v="R1T"/>
    <n v="900"/>
    <s v="R1T/900"/>
    <n v="702"/>
    <n v="0"/>
    <n v="424710"/>
    <n v="424710"/>
    <n v="0"/>
    <n v="0"/>
    <n v="0"/>
    <n v="38224"/>
    <n v="0"/>
    <n v="0"/>
    <n v="462934"/>
    <n v="462934"/>
    <n v="0"/>
    <s v="09/01/2023"/>
    <s v="09"/>
    <s v="01"/>
    <s v="2023"/>
    <x v="5"/>
    <s v="5255343004791"/>
    <s v="09/01/2023"/>
    <s v="P2TL/52553/20230105/00002"/>
    <n v="52550"/>
    <x v="1"/>
  </r>
  <r>
    <n v="209"/>
    <s v="P2TL/52554/20230106/00003"/>
    <s v="NONPELANG"/>
    <s v="JASMIN/SUTRISNO"/>
    <x v="3"/>
    <s v="JURON PANDANHARU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6/01/2023"/>
    <s v="06"/>
    <s v="01"/>
    <s v="2023"/>
    <x v="0"/>
    <s v="5255442005808"/>
    <s v="06/01/2023"/>
    <s v="P2TL/52554/20230106/00003"/>
    <n v="52550"/>
    <x v="2"/>
  </r>
  <r>
    <n v="210"/>
    <s v="5255105723010500039"/>
    <s v="523060573377"/>
    <s v="SAROJI"/>
    <x v="0"/>
    <s v="DK  KARANGTURI RT5/"/>
    <s v="R1"/>
    <n v="450"/>
    <s v="R1/450"/>
    <n v="51"/>
    <n v="0"/>
    <n v="25245"/>
    <n v="25245"/>
    <n v="0"/>
    <n v="0"/>
    <n v="0"/>
    <n v="0"/>
    <n v="0"/>
    <n v="0"/>
    <n v="25245"/>
    <n v="0"/>
    <n v="25245"/>
    <s v="06/01/2023"/>
    <s v="06"/>
    <s v="01"/>
    <s v="2023"/>
    <x v="0"/>
    <s v="5255134000039"/>
    <s v="06/01/2023"/>
    <s v="5255105723010500039"/>
    <n v="52550"/>
    <x v="0"/>
  </r>
  <r>
    <n v="211"/>
    <s v="5255305723011700390"/>
    <s v="523070613212"/>
    <s v="JIYO RONO SUMIJO"/>
    <x v="0"/>
    <s v="DS  TEMON GROBOG"/>
    <s v="R1"/>
    <n v="450"/>
    <s v="R1/450"/>
    <n v="4"/>
    <n v="0"/>
    <n v="732"/>
    <n v="732"/>
    <n v="0"/>
    <n v="0"/>
    <n v="0"/>
    <n v="0"/>
    <n v="0"/>
    <n v="0"/>
    <n v="732"/>
    <n v="0"/>
    <n v="732"/>
    <s v="19/01/2023"/>
    <s v="19"/>
    <s v="01"/>
    <s v="2023"/>
    <x v="2"/>
    <s v="5255334000387"/>
    <s v="19/01/2023"/>
    <s v="5255305723011700390"/>
    <n v="52550"/>
    <x v="1"/>
  </r>
  <r>
    <n v="212"/>
    <s v="5255305723011700459"/>
    <s v="523070703365"/>
    <s v="NGADIMAN"/>
    <x v="0"/>
    <s v="PU LUTAN RT05/03 PE"/>
    <s v="R1"/>
    <n v="450"/>
    <s v="R1/450"/>
    <n v="82"/>
    <n v="0"/>
    <n v="13858"/>
    <n v="13858"/>
    <n v="0"/>
    <n v="0"/>
    <n v="0"/>
    <n v="0"/>
    <n v="0"/>
    <n v="0"/>
    <n v="13858"/>
    <n v="0"/>
    <n v="13858"/>
    <s v="19/01/2023"/>
    <s v="19"/>
    <s v="01"/>
    <s v="2023"/>
    <x v="2"/>
    <s v="5255334000455"/>
    <s v="19/01/2023"/>
    <s v="5255305723011700459"/>
    <n v="52550"/>
    <x v="1"/>
  </r>
  <r>
    <n v="213"/>
    <s v="5255105723010500029"/>
    <s v="523060599503"/>
    <s v="SUYUTI"/>
    <x v="0"/>
    <s v="DS  BUKO RT3/1"/>
    <s v="R1"/>
    <n v="450"/>
    <s v="R1/450"/>
    <n v="60"/>
    <n v="0"/>
    <n v="29700"/>
    <n v="29700"/>
    <n v="0"/>
    <n v="0"/>
    <n v="0"/>
    <n v="0"/>
    <n v="0"/>
    <n v="0"/>
    <n v="29700"/>
    <n v="0"/>
    <n v="29700"/>
    <s v="06/01/2023"/>
    <s v="06"/>
    <s v="01"/>
    <s v="2023"/>
    <x v="0"/>
    <s v="5255134000029"/>
    <s v="06/01/2023"/>
    <s v="5255105723010500029"/>
    <n v="52550"/>
    <x v="0"/>
  </r>
  <r>
    <n v="214"/>
    <s v="P2TL/52554/20230106/00001"/>
    <s v="523070191763"/>
    <s v="PARMO"/>
    <x v="5"/>
    <s v="DS  TLOGOTIRTO"/>
    <s v="R1"/>
    <n v="450"/>
    <s v="R1/450"/>
    <n v="2479"/>
    <n v="59400"/>
    <n v="1226907"/>
    <n v="1286307"/>
    <n v="0"/>
    <n v="76400"/>
    <n v="273726"/>
    <n v="13160"/>
    <n v="18900"/>
    <n v="0"/>
    <n v="1668493"/>
    <n v="1668493"/>
    <n v="0"/>
    <s v="06/01/2023"/>
    <s v="06"/>
    <s v="01"/>
    <s v="2023"/>
    <x v="0"/>
    <s v="5255442005806"/>
    <s v="06/01/2023"/>
    <s v="P2TL/52554/20230106/00001"/>
    <n v="52550"/>
    <x v="2"/>
  </r>
  <r>
    <n v="215"/>
    <s v="5255105723010600124"/>
    <s v="523060530437"/>
    <s v="SADIKAN B SADIYO"/>
    <x v="0"/>
    <s v="DS  TUGU RT4/1 SAYU"/>
    <s v="R1"/>
    <n v="450"/>
    <s v="R1/450"/>
    <n v="30"/>
    <n v="0"/>
    <n v="14850"/>
    <n v="14850"/>
    <n v="0"/>
    <n v="0"/>
    <n v="0"/>
    <n v="0"/>
    <n v="0"/>
    <n v="0"/>
    <n v="14850"/>
    <n v="0"/>
    <n v="14850"/>
    <s v="06/01/2023"/>
    <s v="06"/>
    <s v="01"/>
    <s v="2023"/>
    <x v="0"/>
    <s v="5255134000124"/>
    <s v="06/01/2023"/>
    <s v="5255105723010600124"/>
    <n v="52550"/>
    <x v="0"/>
  </r>
  <r>
    <n v="216"/>
    <s v="5255305723011700424"/>
    <s v="523070521426"/>
    <s v="SUTAR"/>
    <x v="0"/>
    <s v="DO LOGAN KETRO"/>
    <s v="R1"/>
    <n v="450"/>
    <s v="R1/450"/>
    <n v="30"/>
    <n v="0"/>
    <n v="5070"/>
    <n v="5070"/>
    <n v="0"/>
    <n v="0"/>
    <n v="0"/>
    <n v="0"/>
    <n v="0"/>
    <n v="0"/>
    <n v="5070"/>
    <n v="0"/>
    <n v="5070"/>
    <s v="19/01/2023"/>
    <s v="19"/>
    <s v="01"/>
    <s v="2023"/>
    <x v="2"/>
    <s v="5255334000421"/>
    <s v="19/01/2023"/>
    <s v="5255305723011700424"/>
    <n v="52550"/>
    <x v="1"/>
  </r>
  <r>
    <n v="217"/>
    <s v="P2TL/52554/20230118/00007"/>
    <s v="523073052590"/>
    <s v="SUHUD"/>
    <x v="1"/>
    <s v="DN TRISIK    RT.6 RW."/>
    <s v="R1T"/>
    <n v="450"/>
    <s v="R1T/450"/>
    <n v="315"/>
    <n v="0"/>
    <n v="130725"/>
    <n v="130725"/>
    <n v="0"/>
    <n v="0"/>
    <n v="500"/>
    <n v="11765"/>
    <n v="0"/>
    <n v="0"/>
    <n v="142990"/>
    <n v="142990"/>
    <n v="0"/>
    <s v="21/01/2023"/>
    <s v="21"/>
    <s v="01"/>
    <s v="2023"/>
    <x v="8"/>
    <s v="5255443005880"/>
    <s v="21/01/2023"/>
    <s v="P2TL/52554/20230118/00007"/>
    <n v="52550"/>
    <x v="2"/>
  </r>
  <r>
    <n v="218"/>
    <s v="P2TL/52553/20230105/00003"/>
    <s v="525530311887"/>
    <s v="MUHAMAD MUHLISIN"/>
    <x v="1"/>
    <s v="DS DESA TUNGGU RT"/>
    <s v="R1T"/>
    <n v="450"/>
    <s v="R1T/450"/>
    <n v="221"/>
    <n v="0"/>
    <n v="91715"/>
    <n v="91715"/>
    <n v="0"/>
    <n v="0"/>
    <n v="0"/>
    <n v="8254"/>
    <n v="0"/>
    <n v="0"/>
    <n v="99969"/>
    <n v="99969"/>
    <n v="0"/>
    <s v="21/01/2023"/>
    <s v="21"/>
    <s v="01"/>
    <s v="2023"/>
    <x v="8"/>
    <s v="5255343004792"/>
    <s v="21/01/2023"/>
    <s v="P2TL/52553/20230105/00003"/>
    <n v="52550"/>
    <x v="1"/>
  </r>
  <r>
    <n v="219"/>
    <s v="5255305723011700391"/>
    <s v="523071501232"/>
    <s v="SARPIYAH"/>
    <x v="0"/>
    <s v="DK  KARANGASEM SE"/>
    <s v="R1"/>
    <n v="900"/>
    <s v="R1/900"/>
    <n v="2"/>
    <n v="0"/>
    <n v="990"/>
    <n v="990"/>
    <n v="0"/>
    <n v="0"/>
    <n v="0"/>
    <n v="0"/>
    <n v="0"/>
    <n v="0"/>
    <n v="990"/>
    <n v="0"/>
    <n v="990"/>
    <s v="19/01/2023"/>
    <s v="19"/>
    <s v="01"/>
    <s v="2023"/>
    <x v="2"/>
    <s v="5255334000388"/>
    <s v="19/01/2023"/>
    <s v="5255305723011700391"/>
    <n v="52550"/>
    <x v="1"/>
  </r>
  <r>
    <n v="220"/>
    <s v="5255305723011700425"/>
    <s v="523070529000"/>
    <s v="SULIYEM"/>
    <x v="0"/>
    <s v="BA NCAR SOBO RT06/"/>
    <s v="R1"/>
    <n v="450"/>
    <s v="R1/450"/>
    <n v="31"/>
    <n v="0"/>
    <n v="5239"/>
    <n v="5239"/>
    <n v="0"/>
    <n v="0"/>
    <n v="0"/>
    <n v="0"/>
    <n v="0"/>
    <n v="0"/>
    <n v="5239"/>
    <n v="0"/>
    <n v="5239"/>
    <s v="19/01/2023"/>
    <s v="19"/>
    <s v="01"/>
    <s v="2023"/>
    <x v="2"/>
    <s v="5255334000422"/>
    <s v="19/01/2023"/>
    <s v="5255305723011700425"/>
    <n v="52550"/>
    <x v="1"/>
  </r>
  <r>
    <n v="221"/>
    <s v="P2TL/52551/20230105/00005"/>
    <s v="NONPELANG"/>
    <s v="DWI SUKMAWATI"/>
    <x v="3"/>
    <s v="DK.MOROREJO BANJA"/>
    <s v="S2"/>
    <n v="1300"/>
    <s v="S2/1300"/>
    <n v="7160"/>
    <n v="662688"/>
    <n v="5069563"/>
    <n v="5732251"/>
    <n v="10000"/>
    <n v="0"/>
    <n v="0"/>
    <n v="28661"/>
    <n v="0"/>
    <n v="0"/>
    <n v="5770912"/>
    <n v="5770912"/>
    <n v="0"/>
    <s v="05/01/2023"/>
    <s v="05"/>
    <s v="01"/>
    <s v="2023"/>
    <x v="18"/>
    <s v="5255142005036"/>
    <s v="05/01/2023"/>
    <s v="P2TL/52551/20230105/00005"/>
    <n v="52550"/>
    <x v="0"/>
  </r>
  <r>
    <n v="222"/>
    <s v="5255305723011700491"/>
    <s v="523072259739"/>
    <s v="JUMIYEM"/>
    <x v="0"/>
    <s v="DK PLANDAKAN NGLE"/>
    <s v="R1M"/>
    <n v="900"/>
    <s v="R1M/900"/>
    <n v="26"/>
    <n v="0"/>
    <n v="33800"/>
    <n v="33800"/>
    <n v="0"/>
    <n v="0"/>
    <n v="0"/>
    <n v="0"/>
    <n v="0"/>
    <n v="0"/>
    <n v="33800"/>
    <n v="0"/>
    <n v="33800"/>
    <s v="19/01/2023"/>
    <s v="19"/>
    <s v="01"/>
    <s v="2023"/>
    <x v="2"/>
    <s v="5255334000487"/>
    <s v="19/01/2023"/>
    <s v="5255305723011700491"/>
    <n v="52550"/>
    <x v="1"/>
  </r>
  <r>
    <n v="223"/>
    <s v="5255105723010600096"/>
    <s v="523060198064"/>
    <s v="NUR HASIM"/>
    <x v="0"/>
    <s v="DS  MARGOLINDUK"/>
    <s v="R1"/>
    <n v="450"/>
    <s v="R1/450"/>
    <n v="42"/>
    <n v="0"/>
    <n v="20790"/>
    <n v="20790"/>
    <n v="0"/>
    <n v="0"/>
    <n v="0"/>
    <n v="0"/>
    <n v="0"/>
    <n v="0"/>
    <n v="20790"/>
    <n v="0"/>
    <n v="20790"/>
    <s v="06/01/2023"/>
    <s v="06"/>
    <s v="01"/>
    <s v="2023"/>
    <x v="0"/>
    <s v="5255134000096"/>
    <s v="06/01/2023"/>
    <s v="5255105723010600096"/>
    <n v="52550"/>
    <x v="0"/>
  </r>
  <r>
    <n v="224"/>
    <s v="P2TL/52551/20230102/00001"/>
    <s v="523061167813"/>
    <s v="NURYASIN"/>
    <x v="5"/>
    <s v="DK GENDOK BALEREJ"/>
    <s v="R1"/>
    <n v="450"/>
    <s v="R1/450"/>
    <n v="2479"/>
    <n v="59400"/>
    <n v="1226907"/>
    <n v="1286307"/>
    <n v="0"/>
    <n v="76400"/>
    <n v="188671"/>
    <n v="13160"/>
    <n v="0"/>
    <n v="0"/>
    <n v="1564538"/>
    <n v="1564538"/>
    <n v="0"/>
    <s v="02/01/2023"/>
    <s v="02"/>
    <s v="01"/>
    <s v="2023"/>
    <x v="13"/>
    <s v="5255142005029"/>
    <s v="02/01/2023"/>
    <s v="P2TL/52551/20230102/00001"/>
    <n v="52550"/>
    <x v="0"/>
  </r>
  <r>
    <n v="225"/>
    <s v="5255105723010600111"/>
    <s v="523060624182"/>
    <s v="ABDULLAH UZER"/>
    <x v="0"/>
    <s v="DS  SIDOGEMAH RT22"/>
    <s v="R1"/>
    <n v="450"/>
    <s v="R1/450"/>
    <n v="35"/>
    <n v="0"/>
    <n v="17325"/>
    <n v="17325"/>
    <n v="0"/>
    <n v="0"/>
    <n v="0"/>
    <n v="0"/>
    <n v="0"/>
    <n v="0"/>
    <n v="17325"/>
    <n v="0"/>
    <n v="17325"/>
    <s v="06/01/2023"/>
    <s v="06"/>
    <s v="01"/>
    <s v="2023"/>
    <x v="0"/>
    <s v="5255134000111"/>
    <s v="06/01/2023"/>
    <s v="5255105723010600111"/>
    <n v="52550"/>
    <x v="0"/>
  </r>
  <r>
    <n v="226"/>
    <s v="P2TL/52552/20230105/00003"/>
    <s v="523080034148"/>
    <s v="MOCH IRFAN"/>
    <x v="4"/>
    <s v="JL  RAYA TEGOWANU"/>
    <s v="B1"/>
    <n v="450"/>
    <s v="B1/450"/>
    <n v="2479"/>
    <n v="0"/>
    <n v="1041012"/>
    <n v="1041012"/>
    <n v="0"/>
    <n v="0"/>
    <n v="188171"/>
    <n v="10410"/>
    <n v="31500"/>
    <n v="0"/>
    <n v="1271093"/>
    <n v="1271093"/>
    <n v="0"/>
    <s v="05/01/2023"/>
    <s v="05"/>
    <s v="01"/>
    <s v="2023"/>
    <x v="18"/>
    <s v="5255242004811"/>
    <s v="05/01/2023"/>
    <s v="P2TL/52552/20230105/00003"/>
    <n v="52550"/>
    <x v="3"/>
  </r>
  <r>
    <n v="227"/>
    <s v="P2TL/52552/20230130/00002"/>
    <s v="523080220543"/>
    <s v="NY TONO SUGIARTO"/>
    <x v="5"/>
    <s v="JL  MT HARYONO 49 G"/>
    <s v="R1MT"/>
    <n v="900"/>
    <s v="R1MT/900"/>
    <n v="4957"/>
    <n v="584064"/>
    <n v="6702134"/>
    <n v="7286198"/>
    <n v="10000"/>
    <n v="0"/>
    <n v="31759"/>
    <n v="75782"/>
    <n v="0"/>
    <n v="0"/>
    <n v="7403739"/>
    <n v="1600000"/>
    <n v="5803739"/>
    <s v="30/01/2023"/>
    <s v="30"/>
    <s v="01"/>
    <s v="2023"/>
    <x v="9"/>
    <s v="5255243004868"/>
    <s v="30/01/2023"/>
    <s v="P2TL/52552/20230130/00002"/>
    <n v="52550"/>
    <x v="3"/>
  </r>
  <r>
    <n v="228"/>
    <s v="P2TL/52554/20230104/00002"/>
    <s v="523071479522"/>
    <s v="JAYADI"/>
    <x v="4"/>
    <s v="DK  BERU RT5/5 TAHU"/>
    <s v="R1M"/>
    <n v="900"/>
    <s v="R1M/900"/>
    <n v="4957"/>
    <n v="0"/>
    <n v="6702134"/>
    <n v="6702134"/>
    <n v="10000"/>
    <n v="76400"/>
    <n v="156912"/>
    <n v="67021"/>
    <n v="0"/>
    <n v="0"/>
    <n v="7012467"/>
    <n v="7012467"/>
    <n v="0"/>
    <s v="05/01/2023"/>
    <s v="05"/>
    <s v="01"/>
    <s v="2023"/>
    <x v="18"/>
    <s v="5255442005802"/>
    <s v="05/01/2023"/>
    <s v="P2TL/52554/20230104/00002"/>
    <n v="52550"/>
    <x v="2"/>
  </r>
  <r>
    <n v="229"/>
    <s v="P2TL/52552/20230105/00001"/>
    <s v="523080241423"/>
    <s v="SUTIMAH"/>
    <x v="5"/>
    <s v="KP  KAUMAN RT1/8 K"/>
    <s v="R1"/>
    <n v="450"/>
    <s v="R1/450"/>
    <n v="2479"/>
    <n v="59400"/>
    <n v="1226907"/>
    <n v="1286307"/>
    <n v="0"/>
    <n v="0"/>
    <n v="188171"/>
    <n v="13160"/>
    <n v="13950"/>
    <n v="0"/>
    <n v="1501588"/>
    <n v="1501588"/>
    <n v="0"/>
    <s v="05/01/2023"/>
    <s v="05"/>
    <s v="01"/>
    <s v="2023"/>
    <x v="18"/>
    <s v="5255242004809"/>
    <s v="05/01/2023"/>
    <s v="P2TL/52552/20230105/00001"/>
    <n v="52550"/>
    <x v="3"/>
  </r>
  <r>
    <n v="230"/>
    <s v="5255305723011700443"/>
    <s v="523070676828"/>
    <s v="NYAMIN"/>
    <x v="0"/>
    <s v="DS  NAMPU"/>
    <s v="R1"/>
    <n v="450"/>
    <s v="R1/450"/>
    <n v="55"/>
    <n v="0"/>
    <n v="9295"/>
    <n v="9295"/>
    <n v="0"/>
    <n v="0"/>
    <n v="0"/>
    <n v="0"/>
    <n v="0"/>
    <n v="0"/>
    <n v="9295"/>
    <n v="0"/>
    <n v="9295"/>
    <s v="19/01/2023"/>
    <s v="19"/>
    <s v="01"/>
    <s v="2023"/>
    <x v="2"/>
    <s v="5255334000440"/>
    <s v="19/01/2023"/>
    <s v="5255305723011700443"/>
    <n v="52550"/>
    <x v="1"/>
  </r>
  <r>
    <n v="231"/>
    <s v="5255105723010500037"/>
    <s v="523061011069"/>
    <s v="KASERAN"/>
    <x v="0"/>
    <s v="DS KEDONDONG   RT."/>
    <s v="R1"/>
    <n v="450"/>
    <s v="R1/450"/>
    <n v="52"/>
    <n v="0"/>
    <n v="25740"/>
    <n v="25740"/>
    <n v="0"/>
    <n v="0"/>
    <n v="0"/>
    <n v="0"/>
    <n v="0"/>
    <n v="0"/>
    <n v="25740"/>
    <n v="0"/>
    <n v="25740"/>
    <s v="06/01/2023"/>
    <s v="06"/>
    <s v="01"/>
    <s v="2023"/>
    <x v="0"/>
    <s v="5255134000037"/>
    <s v="06/01/2023"/>
    <s v="5255105723010500037"/>
    <n v="52550"/>
    <x v="0"/>
  </r>
  <r>
    <n v="232"/>
    <s v="P2TL/52552/20230118/00003"/>
    <s v="525520356398"/>
    <s v="SONIA BUNGA MARCE"/>
    <x v="3"/>
    <s v="JL DS. BRAMBANG RT."/>
    <s v="R1MT"/>
    <n v="900"/>
    <s v="R1MT/900"/>
    <n v="0"/>
    <n v="0"/>
    <n v="1537730"/>
    <n v="1537730"/>
    <n v="0"/>
    <n v="0"/>
    <n v="0"/>
    <n v="0"/>
    <n v="0"/>
    <n v="0"/>
    <n v="1537730"/>
    <n v="0"/>
    <n v="1537730"/>
    <s v="18/01/2023"/>
    <s v="18"/>
    <s v="01"/>
    <s v="2023"/>
    <x v="1"/>
    <s v="5255242004834"/>
    <s v="18/01/2023"/>
    <s v="P2TL/52552/20230118/00003"/>
    <n v="52550"/>
    <x v="3"/>
  </r>
  <r>
    <n v="233"/>
    <s v="P2TL/52551/20230103/00001"/>
    <s v="523060225868"/>
    <s v="KASTONI"/>
    <x v="5"/>
    <s v="DS  BABAT KEC DEMP"/>
    <s v="R1"/>
    <n v="450"/>
    <s v="R1/450"/>
    <n v="2479"/>
    <n v="59400"/>
    <n v="1226907"/>
    <n v="1286307"/>
    <n v="0"/>
    <n v="76400"/>
    <n v="188671"/>
    <n v="13160"/>
    <n v="0"/>
    <n v="0"/>
    <n v="1564538"/>
    <n v="1564538"/>
    <n v="0"/>
    <s v="03/01/2023"/>
    <s v="03"/>
    <s v="01"/>
    <s v="2023"/>
    <x v="15"/>
    <s v="5255142005030"/>
    <s v="03/01/2023"/>
    <s v="P2TL/52551/20230103/00001"/>
    <n v="52550"/>
    <x v="0"/>
  </r>
  <r>
    <n v="234"/>
    <s v="P2TL/52551/20230116/00002"/>
    <s v="523060769727"/>
    <s v="A K R O M"/>
    <x v="1"/>
    <s v="DS  JOGOLOYO RT 4/4"/>
    <s v="R1T"/>
    <n v="1300"/>
    <s v="R1T/1300"/>
    <n v="815"/>
    <n v="0"/>
    <n v="1177431"/>
    <n v="1177431"/>
    <n v="0"/>
    <n v="0"/>
    <n v="0"/>
    <n v="105969"/>
    <n v="0"/>
    <n v="0"/>
    <n v="1283400"/>
    <n v="1283400"/>
    <n v="0"/>
    <s v="16/01/2023"/>
    <s v="16"/>
    <s v="01"/>
    <s v="2023"/>
    <x v="17"/>
    <s v="5255143005061"/>
    <s v="16/01/2023"/>
    <s v="P2TL/52551/20230116/00002"/>
    <n v="52550"/>
    <x v="0"/>
  </r>
  <r>
    <n v="235"/>
    <s v="5255105723010600116"/>
    <s v="523060730490"/>
    <s v="NGATNO"/>
    <x v="0"/>
    <s v="DS  KEDUNGKARANG"/>
    <s v="R1"/>
    <n v="450"/>
    <s v="R1/450"/>
    <n v="32"/>
    <n v="0"/>
    <n v="15840"/>
    <n v="15840"/>
    <n v="0"/>
    <n v="0"/>
    <n v="0"/>
    <n v="0"/>
    <n v="0"/>
    <n v="0"/>
    <n v="15840"/>
    <n v="0"/>
    <n v="15840"/>
    <s v="06/01/2023"/>
    <s v="06"/>
    <s v="01"/>
    <s v="2023"/>
    <x v="0"/>
    <s v="5255134000116"/>
    <s v="06/01/2023"/>
    <s v="5255105723010600116"/>
    <n v="52550"/>
    <x v="0"/>
  </r>
  <r>
    <n v="236"/>
    <s v="5255305723011700404"/>
    <s v="523070700098"/>
    <s v="KASMIDI"/>
    <x v="0"/>
    <s v="KP  PALEMBAHAN DS"/>
    <s v="R1"/>
    <n v="450"/>
    <s v="R1/450"/>
    <n v="17"/>
    <n v="0"/>
    <n v="2873"/>
    <n v="2873"/>
    <n v="0"/>
    <n v="0"/>
    <n v="0"/>
    <n v="0"/>
    <n v="0"/>
    <n v="0"/>
    <n v="2873"/>
    <n v="0"/>
    <n v="2873"/>
    <s v="19/01/2023"/>
    <s v="19"/>
    <s v="01"/>
    <s v="2023"/>
    <x v="2"/>
    <s v="5255334000401"/>
    <s v="19/01/2023"/>
    <s v="5255305723011700404"/>
    <n v="52550"/>
    <x v="1"/>
  </r>
  <r>
    <n v="237"/>
    <s v="5255305723011700432"/>
    <s v="523071005991"/>
    <s v="SUPIYAH"/>
    <x v="0"/>
    <s v="DS  CANDISARI"/>
    <s v="R1"/>
    <n v="450"/>
    <s v="R1/450"/>
    <n v="37"/>
    <n v="0"/>
    <n v="6253"/>
    <n v="6253"/>
    <n v="0"/>
    <n v="0"/>
    <n v="0"/>
    <n v="0"/>
    <n v="0"/>
    <n v="0"/>
    <n v="6253"/>
    <n v="0"/>
    <n v="6253"/>
    <s v="19/01/2023"/>
    <s v="19"/>
    <s v="01"/>
    <s v="2023"/>
    <x v="2"/>
    <s v="5255334000429"/>
    <s v="19/01/2023"/>
    <s v="5255305723011700432"/>
    <n v="52550"/>
    <x v="1"/>
  </r>
  <r>
    <n v="238"/>
    <s v="P2TL/52554/20230113/00007"/>
    <s v="523070132355"/>
    <s v="TSB SULISTYO"/>
    <x v="1"/>
    <s v="JL  HARJUNO WRS"/>
    <s v="R2T"/>
    <n v="3500"/>
    <s v="R2T/3500"/>
    <n v="200"/>
    <n v="0"/>
    <n v="339906"/>
    <n v="339906"/>
    <n v="0"/>
    <n v="0"/>
    <n v="0"/>
    <n v="30592"/>
    <n v="0"/>
    <n v="0"/>
    <n v="370498"/>
    <n v="370498"/>
    <n v="0"/>
    <s v="13/01/2023"/>
    <s v="13"/>
    <s v="01"/>
    <s v="2023"/>
    <x v="14"/>
    <s v="5255443005865"/>
    <s v="13/01/2023"/>
    <s v="P2TL/52554/20230113/00007"/>
    <n v="52550"/>
    <x v="2"/>
  </r>
  <r>
    <n v="239"/>
    <s v="P2TL/52552/20230103/00004"/>
    <s v="NONPELANG"/>
    <s v="MASRURIN 4"/>
    <x v="3"/>
    <s v="PILANGKIDUL RT1 RW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4/01/2023"/>
    <s v="04"/>
    <s v="01"/>
    <s v="2023"/>
    <x v="21"/>
    <s v="5255242004805"/>
    <s v="04/01/2023"/>
    <s v="P2TL/52552/20230103/00004"/>
    <n v="52550"/>
    <x v="3"/>
  </r>
  <r>
    <n v="240"/>
    <s v="P2TL/52554/20221228/00005"/>
    <s v="525540095696"/>
    <s v="SITI SUCIATI"/>
    <x v="1"/>
    <s v="DN POJOK    RT.4 RW."/>
    <s v="R1MT"/>
    <n v="900"/>
    <s v="R1MT/900"/>
    <n v="412"/>
    <n v="0"/>
    <n v="557024"/>
    <n v="557024"/>
    <n v="0"/>
    <n v="0"/>
    <n v="500"/>
    <n v="50132"/>
    <n v="0"/>
    <n v="0"/>
    <n v="607656"/>
    <n v="607656"/>
    <n v="0"/>
    <s v="27/01/2023"/>
    <s v="27"/>
    <s v="01"/>
    <s v="2023"/>
    <x v="7"/>
    <s v="5255443005763"/>
    <s v="27/01/2023"/>
    <s v="P2TL/52554/20221228/00005"/>
    <n v="52550"/>
    <x v="2"/>
  </r>
  <r>
    <n v="241"/>
    <s v="P2TL/52554/20230119/00003"/>
    <s v="523071481190"/>
    <s v="SUWARTO"/>
    <x v="4"/>
    <s v="DK  KEDUNGBAMBAN"/>
    <s v="R1"/>
    <n v="900"/>
    <s v="R1/900"/>
    <n v="4957"/>
    <n v="0"/>
    <n v="2453814"/>
    <n v="2453814"/>
    <n v="0"/>
    <n v="76400"/>
    <n v="156912"/>
    <n v="24538"/>
    <n v="0"/>
    <n v="0"/>
    <n v="2711664"/>
    <n v="1300000"/>
    <n v="1411664"/>
    <s v="23/01/2023"/>
    <s v="23"/>
    <s v="01"/>
    <s v="2023"/>
    <x v="22"/>
    <s v="5255442005886"/>
    <s v="23/01/2023"/>
    <s v="P2TL/52554/20230119/00003"/>
    <n v="52550"/>
    <x v="2"/>
  </r>
  <r>
    <n v="242"/>
    <s v="5255305723011700389"/>
    <s v="523070012923"/>
    <s v="SOEPARMAN"/>
    <x v="0"/>
    <s v="JL  BANYUONO GANG"/>
    <s v="R1"/>
    <n v="450"/>
    <s v="R1/450"/>
    <n v="3"/>
    <n v="0"/>
    <n v="667"/>
    <n v="667"/>
    <n v="0"/>
    <n v="0"/>
    <n v="0"/>
    <n v="0"/>
    <n v="0"/>
    <n v="0"/>
    <n v="667"/>
    <n v="0"/>
    <n v="667"/>
    <s v="19/01/2023"/>
    <s v="19"/>
    <s v="01"/>
    <s v="2023"/>
    <x v="2"/>
    <s v="5255334000386"/>
    <s v="19/01/2023"/>
    <s v="5255305723011700389"/>
    <n v="52550"/>
    <x v="1"/>
  </r>
  <r>
    <n v="243"/>
    <s v="P2TL/52554/20230130/00004"/>
    <s v="523073052931"/>
    <s v="DAMUN"/>
    <x v="1"/>
    <s v="DN TREMBES    RT.3 R"/>
    <s v="R1T"/>
    <n v="450"/>
    <s v="R1T/450"/>
    <n v="200"/>
    <n v="0"/>
    <n v="83000"/>
    <n v="83000"/>
    <n v="0"/>
    <n v="0"/>
    <n v="0"/>
    <n v="7470"/>
    <n v="0"/>
    <n v="0"/>
    <n v="90470"/>
    <n v="7500"/>
    <n v="82970"/>
    <s v="30/01/2023"/>
    <s v="30"/>
    <s v="01"/>
    <s v="2023"/>
    <x v="9"/>
    <s v="5255443005920"/>
    <s v="30/01/2023"/>
    <s v="P2TL/52554/20230130/00004"/>
    <n v="52550"/>
    <x v="2"/>
  </r>
  <r>
    <n v="244"/>
    <s v="P2TL/52553/20230112/00001"/>
    <s v="523073001273"/>
    <s v="SUKILAN"/>
    <x v="1"/>
    <s v="DS SLOGO KEL DORO"/>
    <s v="R1T"/>
    <n v="450"/>
    <s v="R1T/450"/>
    <n v="575"/>
    <n v="0"/>
    <n v="238625"/>
    <n v="238625"/>
    <n v="0"/>
    <n v="0"/>
    <n v="0"/>
    <n v="21476"/>
    <n v="0"/>
    <n v="0"/>
    <n v="260101"/>
    <n v="260101"/>
    <n v="0"/>
    <s v="12/01/2023"/>
    <s v="12"/>
    <s v="01"/>
    <s v="2023"/>
    <x v="4"/>
    <s v="5255343004800"/>
    <s v="12/01/2023"/>
    <s v="P2TL/52553/20230112/00001"/>
    <n v="52550"/>
    <x v="1"/>
  </r>
  <r>
    <n v="245"/>
    <s v="P2TL/52554/20230106/00006"/>
    <s v="523071929545"/>
    <s v="YUDLIAN"/>
    <x v="1"/>
    <s v="DS TANJUNGSARI   RT"/>
    <s v="R1"/>
    <n v="900"/>
    <s v="R1/900"/>
    <n v="600"/>
    <n v="0"/>
    <n v="297000"/>
    <n v="297000"/>
    <n v="0"/>
    <n v="0"/>
    <n v="0"/>
    <n v="26730"/>
    <n v="0"/>
    <n v="0"/>
    <n v="323730"/>
    <n v="323730"/>
    <n v="0"/>
    <s v="09/01/2023"/>
    <s v="09"/>
    <s v="01"/>
    <s v="2023"/>
    <x v="5"/>
    <s v="5255442005811"/>
    <s v="09/01/2023"/>
    <s v="P2TL/52554/20230106/00006"/>
    <n v="52550"/>
    <x v="2"/>
  </r>
  <r>
    <n v="246"/>
    <s v="P2TL/52551/20230111/00001"/>
    <s v="523060397849"/>
    <s v="BOBY TRIBOWO"/>
    <x v="5"/>
    <s v="KA MAL TLOGOREJO"/>
    <s v="R1"/>
    <n v="450"/>
    <s v="R1/450"/>
    <n v="2479"/>
    <n v="59400"/>
    <n v="1226907"/>
    <n v="1286307"/>
    <n v="0"/>
    <n v="76400"/>
    <n v="246766"/>
    <n v="13160"/>
    <n v="16650"/>
    <n v="0"/>
    <n v="1639283"/>
    <n v="1639283"/>
    <n v="0"/>
    <s v="11/01/2023"/>
    <s v="11"/>
    <s v="01"/>
    <s v="2023"/>
    <x v="3"/>
    <s v="5255142005048"/>
    <s v="11/01/2023"/>
    <s v="P2TL/52551/20230111/00001"/>
    <n v="52550"/>
    <x v="0"/>
  </r>
  <r>
    <n v="247"/>
    <s v="5255305723011700450"/>
    <s v="523071007714"/>
    <s v="SUWARDI"/>
    <x v="0"/>
    <s v="DK  KURU'AN GENENG"/>
    <s v="R1"/>
    <n v="450"/>
    <s v="R1/450"/>
    <n v="68"/>
    <n v="0"/>
    <n v="11492"/>
    <n v="11492"/>
    <n v="0"/>
    <n v="0"/>
    <n v="0"/>
    <n v="0"/>
    <n v="0"/>
    <n v="0"/>
    <n v="11492"/>
    <n v="0"/>
    <n v="11492"/>
    <s v="19/01/2023"/>
    <s v="19"/>
    <s v="01"/>
    <s v="2023"/>
    <x v="2"/>
    <s v="5255334000447"/>
    <s v="19/01/2023"/>
    <s v="5255305723011700450"/>
    <n v="52550"/>
    <x v="1"/>
  </r>
  <r>
    <n v="248"/>
    <s v="P2TL/52553/20230117/00001"/>
    <s v="523073145198"/>
    <s v="SUWARTI"/>
    <x v="1"/>
    <s v="DN CALEBUNG BRATI"/>
    <s v="R1T"/>
    <n v="1300"/>
    <s v="R1T/1300"/>
    <n v="823"/>
    <n v="0"/>
    <n v="1188988"/>
    <n v="1188988"/>
    <n v="0"/>
    <n v="0"/>
    <n v="0"/>
    <n v="107009"/>
    <n v="0"/>
    <n v="0"/>
    <n v="1295997"/>
    <n v="1295997"/>
    <n v="0"/>
    <s v="17/01/2023"/>
    <s v="17"/>
    <s v="01"/>
    <s v="2023"/>
    <x v="6"/>
    <s v="5255343004804"/>
    <s v="17/01/2023"/>
    <s v="P2TL/52553/20230117/00001"/>
    <n v="52550"/>
    <x v="1"/>
  </r>
  <r>
    <n v="249"/>
    <s v="P2TL/52551/20230119/00001"/>
    <s v="523061673520"/>
    <s v="MUTOYIMAH"/>
    <x v="1"/>
    <s v="DN DOMBO    RT.1 RW"/>
    <s v="R1T"/>
    <n v="450"/>
    <s v="R1T/450"/>
    <n v="326"/>
    <n v="0"/>
    <n v="135290"/>
    <n v="135290"/>
    <n v="0"/>
    <n v="0"/>
    <n v="0"/>
    <n v="12176"/>
    <n v="0"/>
    <n v="0"/>
    <n v="147466"/>
    <n v="147466"/>
    <n v="0"/>
    <s v="19/01/2023"/>
    <s v="19"/>
    <s v="01"/>
    <s v="2023"/>
    <x v="2"/>
    <s v="5255143005072"/>
    <s v="19/01/2023"/>
    <s v="P2TL/52551/20230119/00001"/>
    <n v="52550"/>
    <x v="0"/>
  </r>
  <r>
    <n v="250"/>
    <s v="P2TL/52551/20230118/00004"/>
    <s v="523061772591"/>
    <s v="ARSO BUDIYATNO"/>
    <x v="1"/>
    <s v="JL RADEN SAHID. KP"/>
    <s v="R1MT"/>
    <n v="900"/>
    <s v="R1MT/900"/>
    <n v="632"/>
    <n v="0"/>
    <n v="854464"/>
    <n v="854464"/>
    <n v="0"/>
    <n v="0"/>
    <n v="0"/>
    <n v="76902"/>
    <n v="0"/>
    <n v="0"/>
    <n v="931366"/>
    <n v="931366"/>
    <n v="0"/>
    <s v="18/01/2023"/>
    <s v="18"/>
    <s v="01"/>
    <s v="2023"/>
    <x v="1"/>
    <s v="5255143005068"/>
    <s v="18/01/2023"/>
    <s v="P2TL/52551/20230118/00004"/>
    <n v="52550"/>
    <x v="0"/>
  </r>
  <r>
    <n v="251"/>
    <s v="P2TL/52554/20230130/00012"/>
    <s v="523073048794"/>
    <s v="KARTINAH"/>
    <x v="1"/>
    <s v="DN WONOBOYO    RT."/>
    <s v="B1T"/>
    <n v="450"/>
    <s v="B1T/450"/>
    <n v="442"/>
    <n v="0"/>
    <n v="236470"/>
    <n v="236470"/>
    <n v="0"/>
    <n v="0"/>
    <n v="0"/>
    <n v="21282"/>
    <n v="0"/>
    <n v="0"/>
    <n v="257752"/>
    <n v="21500"/>
    <n v="236252"/>
    <s v="30/01/2023"/>
    <s v="30"/>
    <s v="01"/>
    <s v="2023"/>
    <x v="9"/>
    <s v="5255443005934"/>
    <s v="30/01/2023"/>
    <s v="P2TL/52554/20230130/00012"/>
    <n v="52550"/>
    <x v="2"/>
  </r>
  <r>
    <n v="252"/>
    <s v="5255305723011700462"/>
    <s v="523071037441"/>
    <s v="ROHMAT"/>
    <x v="0"/>
    <s v="BE NDO GETASREJO"/>
    <s v="R1"/>
    <n v="450"/>
    <s v="R1/450"/>
    <n v="93"/>
    <n v="0"/>
    <n v="15717"/>
    <n v="15717"/>
    <n v="0"/>
    <n v="0"/>
    <n v="0"/>
    <n v="0"/>
    <n v="0"/>
    <n v="0"/>
    <n v="15717"/>
    <n v="0"/>
    <n v="15717"/>
    <s v="19/01/2023"/>
    <s v="19"/>
    <s v="01"/>
    <s v="2023"/>
    <x v="2"/>
    <s v="5255334000458"/>
    <s v="19/01/2023"/>
    <s v="5255305723011700462"/>
    <n v="52550"/>
    <x v="1"/>
  </r>
  <r>
    <n v="253"/>
    <s v="5255105723010600084"/>
    <s v="523060475716"/>
    <s v="SARINTEN"/>
    <x v="0"/>
    <s v="KE DONDONG RT2/4 G"/>
    <s v="R1"/>
    <n v="450"/>
    <s v="R1/450"/>
    <n v="48"/>
    <n v="0"/>
    <n v="23760"/>
    <n v="23760"/>
    <n v="0"/>
    <n v="0"/>
    <n v="0"/>
    <n v="0"/>
    <n v="0"/>
    <n v="0"/>
    <n v="23760"/>
    <n v="0"/>
    <n v="23760"/>
    <s v="06/01/2023"/>
    <s v="06"/>
    <s v="01"/>
    <s v="2023"/>
    <x v="0"/>
    <s v="5255134000084"/>
    <s v="06/01/2023"/>
    <s v="5255105723010600084"/>
    <n v="52550"/>
    <x v="0"/>
  </r>
  <r>
    <n v="254"/>
    <s v="P2TL/52554/20230130/00013"/>
    <s v="523072291624"/>
    <s v="POMPA AIR BERSIH"/>
    <x v="1"/>
    <s v="DS BEKU GEDANGAN"/>
    <s v="R1MT"/>
    <n v="900"/>
    <s v="R1MT/900"/>
    <n v="230"/>
    <n v="0"/>
    <n v="310960"/>
    <n v="310960"/>
    <n v="0"/>
    <n v="0"/>
    <n v="0"/>
    <n v="27986"/>
    <n v="0"/>
    <n v="0"/>
    <n v="338946"/>
    <n v="28000"/>
    <n v="310946"/>
    <s v="30/01/2023"/>
    <s v="30"/>
    <s v="01"/>
    <s v="2023"/>
    <x v="9"/>
    <s v="5255443005936"/>
    <s v="30/01/2023"/>
    <s v="P2TL/52554/20230130/00013"/>
    <n v="52550"/>
    <x v="2"/>
  </r>
  <r>
    <n v="255"/>
    <s v="5255305723011700420"/>
    <s v="523071461055"/>
    <s v="SUKIRNO"/>
    <x v="0"/>
    <s v="DS  JANGKUNGHARJO"/>
    <s v="R1"/>
    <n v="900"/>
    <s v="R1/900"/>
    <n v="10"/>
    <n v="0"/>
    <n v="4950"/>
    <n v="4950"/>
    <n v="0"/>
    <n v="0"/>
    <n v="0"/>
    <n v="0"/>
    <n v="0"/>
    <n v="0"/>
    <n v="4950"/>
    <n v="0"/>
    <n v="4950"/>
    <s v="19/01/2023"/>
    <s v="19"/>
    <s v="01"/>
    <s v="2023"/>
    <x v="2"/>
    <s v="5255334000417"/>
    <s v="19/01/2023"/>
    <s v="5255305723011700420"/>
    <n v="52550"/>
    <x v="1"/>
  </r>
  <r>
    <n v="256"/>
    <s v="P2TL/52554/20230126/00004"/>
    <s v="523073059149"/>
    <s v="S U R Y O N O"/>
    <x v="1"/>
    <s v="DN TAMBAK BOYO,WI"/>
    <s v="R1T"/>
    <n v="450"/>
    <s v="R1T/450"/>
    <n v="516"/>
    <n v="0"/>
    <n v="214140"/>
    <n v="214140"/>
    <n v="0"/>
    <n v="0"/>
    <n v="0"/>
    <n v="19273"/>
    <n v="0"/>
    <n v="0"/>
    <n v="233413"/>
    <n v="233413"/>
    <n v="0"/>
    <s v="30/01/2023"/>
    <s v="30"/>
    <s v="01"/>
    <s v="2023"/>
    <x v="9"/>
    <s v="5255443005904"/>
    <s v="30/01/2023"/>
    <s v="P2TL/52554/20230126/00004"/>
    <n v="52550"/>
    <x v="2"/>
  </r>
  <r>
    <n v="257"/>
    <s v="5255105723010600081"/>
    <s v="523060292417"/>
    <s v="A NAWAWI ALI"/>
    <x v="0"/>
    <s v="DS  SERANGAN BONA"/>
    <s v="R1"/>
    <n v="450"/>
    <s v="R1/450"/>
    <n v="48"/>
    <n v="0"/>
    <n v="23760"/>
    <n v="23760"/>
    <n v="0"/>
    <n v="0"/>
    <n v="0"/>
    <n v="0"/>
    <n v="0"/>
    <n v="0"/>
    <n v="23760"/>
    <n v="0"/>
    <n v="23760"/>
    <s v="06/01/2023"/>
    <s v="06"/>
    <s v="01"/>
    <s v="2023"/>
    <x v="0"/>
    <s v="5255134000081"/>
    <s v="06/01/2023"/>
    <s v="5255105723010600081"/>
    <n v="52550"/>
    <x v="0"/>
  </r>
  <r>
    <n v="258"/>
    <s v="5255305723011700460"/>
    <s v="523071117936"/>
    <s v="TASWO"/>
    <x v="0"/>
    <s v="DK  LENGKONG DS KE"/>
    <s v="R1"/>
    <n v="450"/>
    <s v="R1/450"/>
    <n v="116"/>
    <n v="0"/>
    <n v="19604"/>
    <n v="19604"/>
    <n v="0"/>
    <n v="0"/>
    <n v="0"/>
    <n v="0"/>
    <n v="0"/>
    <n v="0"/>
    <n v="19604"/>
    <n v="0"/>
    <n v="19604"/>
    <s v="19/01/2023"/>
    <s v="19"/>
    <s v="01"/>
    <s v="2023"/>
    <x v="2"/>
    <s v="5255334000456"/>
    <s v="19/01/2023"/>
    <s v="5255305723011700460"/>
    <n v="52550"/>
    <x v="1"/>
  </r>
  <r>
    <n v="259"/>
    <s v="5255105723010600099"/>
    <s v="523060089115"/>
    <s v="KARSIDI"/>
    <x v="0"/>
    <s v="BE TOKAN RT 9/3"/>
    <s v="R1"/>
    <n v="450"/>
    <s v="R1/450"/>
    <n v="40"/>
    <n v="0"/>
    <n v="19800"/>
    <n v="19800"/>
    <n v="0"/>
    <n v="0"/>
    <n v="0"/>
    <n v="0"/>
    <n v="0"/>
    <n v="0"/>
    <n v="19800"/>
    <n v="0"/>
    <n v="19800"/>
    <s v="06/01/2023"/>
    <s v="06"/>
    <s v="01"/>
    <s v="2023"/>
    <x v="0"/>
    <s v="5255134000099"/>
    <s v="06/01/2023"/>
    <s v="5255105723010600099"/>
    <n v="52550"/>
    <x v="0"/>
  </r>
  <r>
    <n v="260"/>
    <s v="P2TL/52552/20230125/00001"/>
    <s v="NONPELANG"/>
    <s v="MUHAMMAD ANNAS"/>
    <x v="3"/>
    <s v="KAMPUNG PILANG KID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5/01/2023"/>
    <s v="25"/>
    <s v="01"/>
    <s v="2023"/>
    <x v="16"/>
    <s v="5255242004850"/>
    <s v="25/01/2023"/>
    <s v="P2TL/52552/20230125/00001"/>
    <n v="52550"/>
    <x v="3"/>
  </r>
  <r>
    <n v="261"/>
    <s v="5255305723011700458"/>
    <s v="523071536575"/>
    <s v="RUSMINI"/>
    <x v="0"/>
    <s v="DS  NGABENREJO RT"/>
    <s v="R1"/>
    <n v="900"/>
    <s v="R1/900"/>
    <n v="40"/>
    <n v="0"/>
    <n v="19800"/>
    <n v="19800"/>
    <n v="0"/>
    <n v="0"/>
    <n v="0"/>
    <n v="0"/>
    <n v="0"/>
    <n v="0"/>
    <n v="19800"/>
    <n v="0"/>
    <n v="19800"/>
    <s v="19/01/2023"/>
    <s v="19"/>
    <s v="01"/>
    <s v="2023"/>
    <x v="2"/>
    <s v="5255334000454"/>
    <s v="19/01/2023"/>
    <s v="5255305723011700458"/>
    <n v="52550"/>
    <x v="1"/>
  </r>
  <r>
    <n v="262"/>
    <s v="P2TL/52554/20230111/00005"/>
    <s v="525540179301"/>
    <s v="SUDJINEM SUTRI"/>
    <x v="5"/>
    <s v="DN BRINGIN    RT.2 R"/>
    <s v="R2T"/>
    <n v="4400"/>
    <s v="R2T/4400"/>
    <n v="24235"/>
    <n v="3589407"/>
    <n v="41188449"/>
    <n v="44777856"/>
    <n v="10000"/>
    <n v="76400"/>
    <n v="462142"/>
    <n v="465726"/>
    <n v="0"/>
    <n v="0"/>
    <n v="45792124"/>
    <n v="23000000"/>
    <n v="22792124"/>
    <s v="12/01/2023"/>
    <s v="12"/>
    <s v="01"/>
    <s v="2023"/>
    <x v="4"/>
    <s v="5255443005838"/>
    <s v="12/01/2023"/>
    <s v="P2TL/52554/20230111/00005"/>
    <n v="52550"/>
    <x v="2"/>
  </r>
  <r>
    <n v="263"/>
    <s v="P2TL/52551/20230120/00002"/>
    <s v="523061793860"/>
    <s v="RUSTANTO"/>
    <x v="1"/>
    <s v="DS MLATEN    RT.10 R"/>
    <s v="R1T"/>
    <n v="900"/>
    <s v="R1T/900"/>
    <n v="786"/>
    <n v="0"/>
    <n v="475530"/>
    <n v="475530"/>
    <n v="0"/>
    <n v="0"/>
    <n v="0"/>
    <n v="42798"/>
    <n v="0"/>
    <n v="0"/>
    <n v="518328"/>
    <n v="518328"/>
    <n v="0"/>
    <s v="20/01/2023"/>
    <s v="20"/>
    <s v="01"/>
    <s v="2023"/>
    <x v="10"/>
    <s v="5255143005074"/>
    <s v="20/01/2023"/>
    <s v="P2TL/52551/20230120/00002"/>
    <n v="52550"/>
    <x v="0"/>
  </r>
  <r>
    <n v="264"/>
    <s v="P2TL/52554/20230126/00002"/>
    <s v="NONPELANG"/>
    <s v="SOLEMAN/SISWATI"/>
    <x v="3"/>
    <s v="MUNINGAN RT 3/6 PUL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6/01/2023"/>
    <s v="26"/>
    <s v="01"/>
    <s v="2023"/>
    <x v="11"/>
    <s v="5255442005902"/>
    <s v="26/01/2023"/>
    <s v="P2TL/52554/20230126/00002"/>
    <n v="52550"/>
    <x v="2"/>
  </r>
  <r>
    <n v="265"/>
    <s v="5255305723011700468"/>
    <s v="523071743966"/>
    <s v="SUGIMIN"/>
    <x v="0"/>
    <s v="DK SENDANGREJO JI"/>
    <s v="R1M"/>
    <n v="900"/>
    <s v="R1M/900"/>
    <n v="160"/>
    <n v="0"/>
    <n v="214968"/>
    <n v="214968"/>
    <n v="0"/>
    <n v="0"/>
    <n v="0"/>
    <n v="0"/>
    <n v="0"/>
    <n v="0"/>
    <n v="214968"/>
    <n v="0"/>
    <n v="214968"/>
    <s v="19/01/2023"/>
    <s v="19"/>
    <s v="01"/>
    <s v="2023"/>
    <x v="2"/>
    <s v="5255334000464"/>
    <s v="19/01/2023"/>
    <s v="5255305723011700468"/>
    <n v="52550"/>
    <x v="1"/>
  </r>
  <r>
    <n v="266"/>
    <s v="P2TL/52551/20200921/00003"/>
    <s v="523060509697"/>
    <s v="AGUS SUTRISYATMO"/>
    <x v="1"/>
    <s v="DS  GUNTUR RT9/2"/>
    <s v="R1"/>
    <n v="450"/>
    <s v="R1/450"/>
    <n v="138"/>
    <n v="0"/>
    <n v="68310"/>
    <n v="68310"/>
    <n v="0"/>
    <n v="76400"/>
    <n v="32259"/>
    <n v="6148"/>
    <n v="0"/>
    <n v="0"/>
    <n v="183117"/>
    <n v="183117"/>
    <n v="0"/>
    <s v="18/01/2023"/>
    <s v="18"/>
    <s v="01"/>
    <s v="2023"/>
    <x v="1"/>
    <s v="5255142002476"/>
    <s v="18/01/2023"/>
    <s v="P2TL/52551/20200921/00003"/>
    <n v="52550"/>
    <x v="0"/>
  </r>
  <r>
    <n v="267"/>
    <s v="P2TL/52554/20230126/00001"/>
    <s v="523071631340"/>
    <s v="SULASTRI"/>
    <x v="1"/>
    <s v="DK GADE POJOK      LL"/>
    <s v="R1"/>
    <n v="450"/>
    <s v="R1/450"/>
    <n v="200"/>
    <n v="0"/>
    <n v="99000"/>
    <n v="99000"/>
    <n v="0"/>
    <n v="0"/>
    <n v="0"/>
    <n v="8910"/>
    <n v="0"/>
    <n v="0"/>
    <n v="107910"/>
    <n v="107910"/>
    <n v="0"/>
    <s v="26/01/2023"/>
    <s v="26"/>
    <s v="01"/>
    <s v="2023"/>
    <x v="11"/>
    <s v="5255442005901"/>
    <s v="26/01/2023"/>
    <s v="P2TL/52554/20230126/00001"/>
    <n v="52550"/>
    <x v="2"/>
  </r>
  <r>
    <n v="268"/>
    <s v="P2TL/52554/20230117/00002"/>
    <s v="NONPELANG"/>
    <s v="SUTRISNO"/>
    <x v="3"/>
    <s v="JAMUR DS BENDOHA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8/01/2023"/>
    <s v="18"/>
    <s v="01"/>
    <s v="2023"/>
    <x v="1"/>
    <s v="5255442005870"/>
    <s v="18/01/2023"/>
    <s v="P2TL/52554/20230117/00002"/>
    <n v="52550"/>
    <x v="2"/>
  </r>
  <r>
    <n v="269"/>
    <s v="5255305723011700456"/>
    <s v="523070987690"/>
    <s v="SAPRI KEMIS"/>
    <x v="0"/>
    <s v="PA SEBAN MANGUNR"/>
    <s v="R1M"/>
    <n v="900"/>
    <s v="R1M/900"/>
    <n v="10"/>
    <n v="0"/>
    <n v="13520"/>
    <n v="13520"/>
    <n v="0"/>
    <n v="0"/>
    <n v="0"/>
    <n v="0"/>
    <n v="0"/>
    <n v="0"/>
    <n v="13520"/>
    <n v="0"/>
    <n v="13520"/>
    <s v="19/01/2023"/>
    <s v="19"/>
    <s v="01"/>
    <s v="2023"/>
    <x v="2"/>
    <s v="5255334000452"/>
    <s v="19/01/2023"/>
    <s v="5255305723011700456"/>
    <n v="52550"/>
    <x v="1"/>
  </r>
  <r>
    <n v="270"/>
    <s v="P2TL/52551/20230105/00003"/>
    <s v="NONPELANG"/>
    <s v="RACHMAD SUDIHART"/>
    <x v="3"/>
    <s v="DK.MOROREJO BANJA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5/01/2023"/>
    <s v="05"/>
    <s v="01"/>
    <s v="2023"/>
    <x v="18"/>
    <s v="5255142005034"/>
    <s v="05/01/2023"/>
    <s v="P2TL/52551/20230105/00003"/>
    <n v="52550"/>
    <x v="0"/>
  </r>
  <r>
    <n v="271"/>
    <s v="P2TL/52554/20230111/00004"/>
    <s v="525540174254"/>
    <s v="SUPRI LISTIAWAN"/>
    <x v="5"/>
    <s v="DN BRINGIN    RT.2 R"/>
    <s v="R2T"/>
    <n v="5500"/>
    <s v="R2T/5500"/>
    <n v="30294"/>
    <n v="4486759"/>
    <n v="51485562"/>
    <n v="55972321"/>
    <n v="10000"/>
    <n v="76400"/>
    <n v="462142"/>
    <n v="582157"/>
    <n v="0"/>
    <n v="0"/>
    <n v="57103020"/>
    <n v="28500000"/>
    <n v="28603020"/>
    <s v="12/01/2023"/>
    <s v="12"/>
    <s v="01"/>
    <s v="2023"/>
    <x v="4"/>
    <s v="5255443005832"/>
    <s v="12/01/2023"/>
    <s v="P2TL/52554/20230111/00004"/>
    <n v="52550"/>
    <x v="2"/>
  </r>
  <r>
    <n v="272"/>
    <s v="5255305723011700474"/>
    <s v="523071479124"/>
    <s v="MOCH MUSLIM"/>
    <x v="0"/>
    <s v="DK  CLEPAT TUNGGA"/>
    <s v="R1M"/>
    <n v="900"/>
    <s v="R1M/900"/>
    <n v="60"/>
    <n v="0"/>
    <n v="81120"/>
    <n v="81120"/>
    <n v="0"/>
    <n v="0"/>
    <n v="0"/>
    <n v="0"/>
    <n v="0"/>
    <n v="0"/>
    <n v="81120"/>
    <n v="0"/>
    <n v="81120"/>
    <s v="19/01/2023"/>
    <s v="19"/>
    <s v="01"/>
    <s v="2023"/>
    <x v="2"/>
    <s v="5255334000470"/>
    <s v="19/01/2023"/>
    <s v="5255305723011700474"/>
    <n v="52550"/>
    <x v="1"/>
  </r>
  <r>
    <n v="273"/>
    <s v="5255305723011700393"/>
    <s v="523070358258"/>
    <s v="SUTOYO"/>
    <x v="0"/>
    <s v="PI LANGPAYUNG RT26"/>
    <s v="R1"/>
    <n v="450"/>
    <s v="R1/450"/>
    <n v="6"/>
    <n v="0"/>
    <n v="1014"/>
    <n v="1014"/>
    <n v="0"/>
    <n v="0"/>
    <n v="0"/>
    <n v="0"/>
    <n v="0"/>
    <n v="0"/>
    <n v="1014"/>
    <n v="0"/>
    <n v="1014"/>
    <s v="19/01/2023"/>
    <s v="19"/>
    <s v="01"/>
    <s v="2023"/>
    <x v="2"/>
    <s v="5255334000390"/>
    <s v="19/01/2023"/>
    <s v="5255305723011700393"/>
    <n v="52550"/>
    <x v="1"/>
  </r>
  <r>
    <n v="274"/>
    <s v="5255305723011700489"/>
    <s v="523071487280"/>
    <s v="SUGIRI"/>
    <x v="0"/>
    <s v="DK  LANGGAR RT1/6 L"/>
    <s v="R1"/>
    <n v="900"/>
    <s v="R1/900"/>
    <n v="82"/>
    <n v="0"/>
    <n v="40590"/>
    <n v="40590"/>
    <n v="0"/>
    <n v="0"/>
    <n v="0"/>
    <n v="0"/>
    <n v="0"/>
    <n v="0"/>
    <n v="40590"/>
    <n v="0"/>
    <n v="40590"/>
    <s v="19/01/2023"/>
    <s v="19"/>
    <s v="01"/>
    <s v="2023"/>
    <x v="2"/>
    <s v="5255334000485"/>
    <s v="19/01/2023"/>
    <s v="5255305723011700489"/>
    <n v="52550"/>
    <x v="1"/>
  </r>
  <r>
    <n v="275"/>
    <s v="5255305723011700497"/>
    <s v="523071854775"/>
    <s v="SUWIKNYO"/>
    <x v="0"/>
    <s v="DS TANJUNGAN NGE"/>
    <s v="R1"/>
    <n v="450"/>
    <s v="R1/450"/>
    <n v="145"/>
    <n v="0"/>
    <n v="24505"/>
    <n v="24505"/>
    <n v="0"/>
    <n v="0"/>
    <n v="0"/>
    <n v="0"/>
    <n v="0"/>
    <n v="0"/>
    <n v="24505"/>
    <n v="0"/>
    <n v="24505"/>
    <s v="19/01/2023"/>
    <s v="19"/>
    <s v="01"/>
    <s v="2023"/>
    <x v="2"/>
    <s v="5255334000493"/>
    <s v="19/01/2023"/>
    <s v="5255305723011700497"/>
    <n v="52550"/>
    <x v="1"/>
  </r>
  <r>
    <n v="276"/>
    <s v="P2TL/52551/20200819/00006"/>
    <s v="523061161309"/>
    <s v="MOCH SOLICHIN"/>
    <x v="1"/>
    <s v="DS MIJEN     DEMAK"/>
    <s v="R1"/>
    <n v="1300"/>
    <s v="R1/1300"/>
    <n v="396"/>
    <n v="0"/>
    <n v="581043"/>
    <n v="581043"/>
    <n v="0"/>
    <n v="0"/>
    <n v="0"/>
    <n v="52294"/>
    <n v="0"/>
    <n v="0"/>
    <n v="633337"/>
    <n v="633337"/>
    <n v="0"/>
    <s v="13/01/2023"/>
    <s v="13"/>
    <s v="01"/>
    <s v="2023"/>
    <x v="14"/>
    <s v="5255142002339"/>
    <s v="13/01/2023"/>
    <s v="P2TL/52551/20200819/00006"/>
    <n v="52550"/>
    <x v="0"/>
  </r>
  <r>
    <n v="277"/>
    <s v="5255305723011700483"/>
    <s v="523070718524"/>
    <s v="JUDI"/>
    <x v="0"/>
    <s v="DK  GALEH KRAMAT"/>
    <s v="R1M"/>
    <n v="900"/>
    <s v="R1M/900"/>
    <n v="38"/>
    <n v="0"/>
    <n v="51376"/>
    <n v="51376"/>
    <n v="0"/>
    <n v="0"/>
    <n v="0"/>
    <n v="0"/>
    <n v="0"/>
    <n v="0"/>
    <n v="51376"/>
    <n v="0"/>
    <n v="51376"/>
    <s v="19/01/2023"/>
    <s v="19"/>
    <s v="01"/>
    <s v="2023"/>
    <x v="2"/>
    <s v="5255334000479"/>
    <s v="19/01/2023"/>
    <s v="5255305723011700483"/>
    <n v="52550"/>
    <x v="1"/>
  </r>
  <r>
    <n v="278"/>
    <s v="P2TL/52554/20230130/00006"/>
    <s v="523073061419"/>
    <s v="SUPARMI"/>
    <x v="1"/>
    <s v="DN GROGOLAN    RT.3"/>
    <s v="R1T"/>
    <n v="450"/>
    <s v="R1T/450"/>
    <n v="320"/>
    <n v="0"/>
    <n v="132800"/>
    <n v="132800"/>
    <n v="0"/>
    <n v="0"/>
    <n v="0"/>
    <n v="11952"/>
    <n v="0"/>
    <n v="0"/>
    <n v="144752"/>
    <n v="12000"/>
    <n v="132752"/>
    <s v="30/01/2023"/>
    <s v="30"/>
    <s v="01"/>
    <s v="2023"/>
    <x v="9"/>
    <s v="5255443005924"/>
    <s v="30/01/2023"/>
    <s v="P2TL/52554/20230130/00006"/>
    <n v="52550"/>
    <x v="2"/>
  </r>
  <r>
    <n v="279"/>
    <s v="5255105723010600082"/>
    <s v="523061221110"/>
    <s v="SUKIBAN"/>
    <x v="0"/>
    <s v="DS BETAHWALANG   R"/>
    <s v="R1"/>
    <n v="450"/>
    <s v="R1/450"/>
    <n v="48"/>
    <n v="0"/>
    <n v="23760"/>
    <n v="23760"/>
    <n v="0"/>
    <n v="0"/>
    <n v="0"/>
    <n v="0"/>
    <n v="0"/>
    <n v="0"/>
    <n v="23760"/>
    <n v="0"/>
    <n v="23760"/>
    <s v="06/01/2023"/>
    <s v="06"/>
    <s v="01"/>
    <s v="2023"/>
    <x v="0"/>
    <s v="5255134000082"/>
    <s v="06/01/2023"/>
    <s v="5255105723010600082"/>
    <n v="52550"/>
    <x v="0"/>
  </r>
  <r>
    <n v="280"/>
    <s v="5255105723010600094"/>
    <s v="523060339106"/>
    <s v="SAEMI"/>
    <x v="0"/>
    <s v="DS  TAMBAKSARI BED"/>
    <s v="R1"/>
    <n v="450"/>
    <s v="R1/450"/>
    <n v="44"/>
    <n v="0"/>
    <n v="21780"/>
    <n v="21780"/>
    <n v="0"/>
    <n v="0"/>
    <n v="0"/>
    <n v="0"/>
    <n v="0"/>
    <n v="0"/>
    <n v="21780"/>
    <n v="0"/>
    <n v="21780"/>
    <s v="06/01/2023"/>
    <s v="06"/>
    <s v="01"/>
    <s v="2023"/>
    <x v="0"/>
    <s v="5255134000094"/>
    <s v="06/01/2023"/>
    <s v="5255105723010600094"/>
    <n v="52550"/>
    <x v="0"/>
  </r>
  <r>
    <n v="281"/>
    <s v="5255105723010500040"/>
    <s v="523060488787"/>
    <s v="SUYATI"/>
    <x v="0"/>
    <s v="DK  LELES RT3/4 KAR"/>
    <s v="R1"/>
    <n v="450"/>
    <s v="R1/450"/>
    <n v="51"/>
    <n v="0"/>
    <n v="25245"/>
    <n v="25245"/>
    <n v="0"/>
    <n v="0"/>
    <n v="0"/>
    <n v="0"/>
    <n v="0"/>
    <n v="0"/>
    <n v="25245"/>
    <n v="0"/>
    <n v="25245"/>
    <s v="06/01/2023"/>
    <s v="06"/>
    <s v="01"/>
    <s v="2023"/>
    <x v="0"/>
    <s v="5255134000040"/>
    <s v="06/01/2023"/>
    <s v="5255105723010500040"/>
    <n v="52550"/>
    <x v="0"/>
  </r>
  <r>
    <n v="282"/>
    <s v="P2TL/52552/20230120/00002"/>
    <s v="523080361191"/>
    <s v="SADIN R"/>
    <x v="3"/>
    <s v="KA LI JORONG RT 02"/>
    <s v="R1M"/>
    <n v="900"/>
    <s v="R1M/900"/>
    <n v="0"/>
    <n v="0"/>
    <n v="2248070"/>
    <n v="2248070"/>
    <n v="0"/>
    <n v="0"/>
    <n v="0"/>
    <n v="0"/>
    <n v="0"/>
    <n v="0"/>
    <n v="2248070"/>
    <n v="0"/>
    <n v="2248070"/>
    <s v="20/01/2023"/>
    <s v="20"/>
    <s v="01"/>
    <s v="2023"/>
    <x v="10"/>
    <s v="5255242004843"/>
    <s v="20/01/2023"/>
    <s v="P2TL/52552/20230120/00002"/>
    <n v="52550"/>
    <x v="3"/>
  </r>
  <r>
    <n v="283"/>
    <s v="P2TL/52552/20230121/00001"/>
    <s v="NONPELANG"/>
    <s v="ABDUL ROHMAN 1"/>
    <x v="3"/>
    <s v="DUSUN KEDOH RT 2/3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1/01/2023"/>
    <s v="21"/>
    <s v="01"/>
    <s v="2023"/>
    <x v="8"/>
    <s v="5255242004844"/>
    <s v="21/01/2023"/>
    <s v="P2TL/52552/20230121/00001"/>
    <n v="52550"/>
    <x v="3"/>
  </r>
  <r>
    <n v="284"/>
    <s v="P2TL/52554/20230127/00008"/>
    <s v="NONPELANG"/>
    <s v="DARMINI"/>
    <x v="3"/>
    <s v="DSN CENTONG RT 8 R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7/01/2023"/>
    <s v="27"/>
    <s v="01"/>
    <s v="2023"/>
    <x v="7"/>
    <s v="5255442005915"/>
    <s v="27/01/2023"/>
    <s v="P2TL/52554/20230127/00008"/>
    <n v="52550"/>
    <x v="2"/>
  </r>
  <r>
    <n v="285"/>
    <s v="P2TL/52554/20230102/00002"/>
    <s v="NONPELANG"/>
    <s v="PARYATI"/>
    <x v="3"/>
    <s v="DUSUN NGRAPAH RT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5/01/2023"/>
    <s v="05"/>
    <s v="01"/>
    <s v="2023"/>
    <x v="18"/>
    <s v="5255442005795"/>
    <s v="05/01/2023"/>
    <s v="P2TL/52554/20230102/00002"/>
    <n v="52550"/>
    <x v="2"/>
  </r>
  <r>
    <n v="286"/>
    <s v="5255305723011700397"/>
    <s v="523070683430"/>
    <s v="NOTO WIRO"/>
    <x v="0"/>
    <s v="DK  PLOSO NAMPU RT"/>
    <s v="R1"/>
    <n v="450"/>
    <s v="R1/450"/>
    <n v="11"/>
    <n v="0"/>
    <n v="1859"/>
    <n v="1859"/>
    <n v="0"/>
    <n v="0"/>
    <n v="0"/>
    <n v="0"/>
    <n v="0"/>
    <n v="0"/>
    <n v="1859"/>
    <n v="0"/>
    <n v="1859"/>
    <s v="19/01/2023"/>
    <s v="19"/>
    <s v="01"/>
    <s v="2023"/>
    <x v="2"/>
    <s v="5255334000394"/>
    <s v="19/01/2023"/>
    <s v="5255305723011700397"/>
    <n v="52550"/>
    <x v="1"/>
  </r>
  <r>
    <n v="287"/>
    <s v="5255305723011700472"/>
    <s v="523071437492"/>
    <s v="PARMO BIN MUNADI"/>
    <x v="0"/>
    <s v="DS  LEYANGAN RT2/1"/>
    <s v="R1"/>
    <n v="900"/>
    <s v="R1/900"/>
    <n v="219"/>
    <n v="0"/>
    <n v="108900"/>
    <n v="108900"/>
    <n v="0"/>
    <n v="0"/>
    <n v="0"/>
    <n v="0"/>
    <n v="0"/>
    <n v="0"/>
    <n v="108900"/>
    <n v="0"/>
    <n v="108900"/>
    <s v="19/01/2023"/>
    <s v="19"/>
    <s v="01"/>
    <s v="2023"/>
    <x v="2"/>
    <s v="5255334000468"/>
    <s v="19/01/2023"/>
    <s v="5255305723011700472"/>
    <n v="52550"/>
    <x v="1"/>
  </r>
  <r>
    <n v="288"/>
    <s v="P2TL/52554/20230112/00001"/>
    <s v="NONPELANG"/>
    <s v="SUTARTI/RINTO BUDI"/>
    <x v="3"/>
    <s v="DUSUN NGANGGIL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3/01/2023"/>
    <s v="13"/>
    <s v="01"/>
    <s v="2023"/>
    <x v="14"/>
    <s v="5255442005853"/>
    <s v="13/01/2023"/>
    <s v="P2TL/52554/20230112/00001"/>
    <n v="52550"/>
    <x v="2"/>
  </r>
  <r>
    <n v="289"/>
    <s v="P2TL/52554/20230103/00004"/>
    <s v="523070645098"/>
    <s v="JARDI REBI"/>
    <x v="1"/>
    <s v="DK  PRAYUNGAN PAKI"/>
    <s v="R1M"/>
    <n v="900"/>
    <s v="R1M/900"/>
    <n v="30"/>
    <n v="0"/>
    <n v="40560"/>
    <n v="40560"/>
    <n v="0"/>
    <n v="0"/>
    <n v="0"/>
    <n v="3650"/>
    <n v="0"/>
    <n v="0"/>
    <n v="44210"/>
    <n v="44210"/>
    <n v="0"/>
    <s v="03/01/2023"/>
    <s v="03"/>
    <s v="01"/>
    <s v="2023"/>
    <x v="15"/>
    <s v="5255442005800"/>
    <s v="03/01/2023"/>
    <s v="P2TL/52554/20230103/00004"/>
    <n v="52550"/>
    <x v="2"/>
  </r>
  <r>
    <n v="290"/>
    <s v="P2TL/52554/20230130/00009"/>
    <s v="523072997649"/>
    <s v="AGUS SUPRIYONO"/>
    <x v="1"/>
    <s v="DN KARANGPUNG    R"/>
    <s v="R1T"/>
    <n v="450"/>
    <s v="R1T/450"/>
    <n v="516"/>
    <n v="0"/>
    <n v="214140"/>
    <n v="214140"/>
    <n v="0"/>
    <n v="0"/>
    <n v="0"/>
    <n v="19273"/>
    <n v="0"/>
    <n v="0"/>
    <n v="233413"/>
    <n v="20000"/>
    <n v="213413"/>
    <s v="30/01/2023"/>
    <s v="30"/>
    <s v="01"/>
    <s v="2023"/>
    <x v="9"/>
    <s v="5255443005929"/>
    <s v="30/01/2023"/>
    <s v="P2TL/52554/20230130/00009"/>
    <n v="52550"/>
    <x v="2"/>
  </r>
  <r>
    <n v="291"/>
    <s v="P2TL/52552/20230106/00002"/>
    <s v="523081310442"/>
    <s v="BIYAN BAYU PONDAN"/>
    <x v="1"/>
    <s v="DS KRAJAN  TEGOWA"/>
    <s v="R1MT"/>
    <n v="900"/>
    <s v="R1MT/900"/>
    <n v="86"/>
    <n v="0"/>
    <n v="116272"/>
    <n v="116272"/>
    <n v="0"/>
    <n v="0"/>
    <n v="0"/>
    <n v="10464"/>
    <n v="0"/>
    <n v="0"/>
    <n v="126736"/>
    <n v="126736"/>
    <n v="0"/>
    <s v="06/01/2023"/>
    <s v="06"/>
    <s v="01"/>
    <s v="2023"/>
    <x v="0"/>
    <s v="5255243004813"/>
    <s v="06/01/2023"/>
    <s v="P2TL/52552/20230106/00002"/>
    <n v="52550"/>
    <x v="3"/>
  </r>
  <r>
    <n v="292"/>
    <s v="5255105723010600103"/>
    <s v="523060741450"/>
    <s v="SUWARJO"/>
    <x v="0"/>
    <s v="DS  DEMUNG PILANG"/>
    <s v="R1"/>
    <n v="450"/>
    <s v="R1/450"/>
    <n v="40"/>
    <n v="0"/>
    <n v="19800"/>
    <n v="19800"/>
    <n v="0"/>
    <n v="0"/>
    <n v="0"/>
    <n v="0"/>
    <n v="0"/>
    <n v="0"/>
    <n v="19800"/>
    <n v="0"/>
    <n v="19800"/>
    <s v="06/01/2023"/>
    <s v="06"/>
    <s v="01"/>
    <s v="2023"/>
    <x v="0"/>
    <s v="5255134000103"/>
    <s v="06/01/2023"/>
    <s v="5255105723010600103"/>
    <n v="52550"/>
    <x v="0"/>
  </r>
  <r>
    <n v="293"/>
    <s v="P2TL/52554/20230111/00013"/>
    <s v="NONPELANG"/>
    <s v="KIMAN PJ3"/>
    <x v="3"/>
    <s v="BERU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1/01/2023"/>
    <s v="11"/>
    <s v="01"/>
    <s v="2023"/>
    <x v="3"/>
    <s v="5255442005851"/>
    <s v="11/01/2023"/>
    <s v="P2TL/52554/20230111/00013"/>
    <n v="52550"/>
    <x v="2"/>
  </r>
  <r>
    <n v="294"/>
    <s v="P2TL/52554/20230110/00003"/>
    <s v="NONPELANG"/>
    <s v="SUPOMO PJ 1"/>
    <x v="3"/>
    <s v="NGLINDUK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0/01/2023"/>
    <s v="10"/>
    <s v="01"/>
    <s v="2023"/>
    <x v="12"/>
    <s v="5255442005825"/>
    <s v="10/01/2023"/>
    <s v="P2TL/52554/20230110/00003"/>
    <n v="52550"/>
    <x v="2"/>
  </r>
  <r>
    <n v="295"/>
    <s v="P2TL/52551/20230105/00004"/>
    <s v="NONPELANG"/>
    <s v="RACHMAD SUDIHART"/>
    <x v="3"/>
    <s v="DK.MOROREJO BANJA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5/01/2023"/>
    <s v="05"/>
    <s v="01"/>
    <s v="2023"/>
    <x v="18"/>
    <s v="5255142005035"/>
    <s v="05/01/2023"/>
    <s v="P2TL/52551/20230105/00004"/>
    <n v="52550"/>
    <x v="0"/>
  </r>
  <r>
    <n v="296"/>
    <s v="P2TL/52551/20210318/00006"/>
    <s v="523060138045"/>
    <s v="SARJONO ST / KLP"/>
    <x v="4"/>
    <s v="DS  MEGONTEN DEMP"/>
    <s v="R1MT"/>
    <n v="900"/>
    <s v="R1MT/900"/>
    <n v="4957"/>
    <n v="0"/>
    <n v="6702134"/>
    <n v="6702134"/>
    <n v="10000"/>
    <n v="76400"/>
    <n v="188671"/>
    <n v="67021"/>
    <n v="14400"/>
    <n v="0"/>
    <n v="7058626"/>
    <n v="3500000"/>
    <n v="3558626"/>
    <s v="30/01/2023"/>
    <s v="30"/>
    <s v="01"/>
    <s v="2023"/>
    <x v="9"/>
    <s v="5255142003156"/>
    <s v="30/01/2023"/>
    <s v="P2TL/52551/20210318/00006"/>
    <n v="52550"/>
    <x v="0"/>
  </r>
  <r>
    <n v="297"/>
    <s v="5255305723011700412"/>
    <s v="523071081994"/>
    <s v="KARSIYEM"/>
    <x v="0"/>
    <s v="DS  KANDANGAN RT 2"/>
    <s v="R1"/>
    <n v="450"/>
    <s v="R1/450"/>
    <n v="21"/>
    <n v="0"/>
    <n v="3549"/>
    <n v="3549"/>
    <n v="0"/>
    <n v="0"/>
    <n v="0"/>
    <n v="0"/>
    <n v="0"/>
    <n v="0"/>
    <n v="3549"/>
    <n v="0"/>
    <n v="3549"/>
    <s v="19/01/2023"/>
    <s v="19"/>
    <s v="01"/>
    <s v="2023"/>
    <x v="2"/>
    <s v="5255334000409"/>
    <s v="19/01/2023"/>
    <s v="5255305723011700412"/>
    <n v="52550"/>
    <x v="1"/>
  </r>
  <r>
    <n v="298"/>
    <s v="5255105723010600129"/>
    <s v="523060404815"/>
    <s v="SARMIDI"/>
    <x v="0"/>
    <s v="DS  KR WARU RT3/1 S"/>
    <s v="R1"/>
    <n v="450"/>
    <s v="R1/450"/>
    <n v="28"/>
    <n v="0"/>
    <n v="13860"/>
    <n v="13860"/>
    <n v="0"/>
    <n v="0"/>
    <n v="0"/>
    <n v="0"/>
    <n v="0"/>
    <n v="0"/>
    <n v="13860"/>
    <n v="0"/>
    <n v="13860"/>
    <s v="06/01/2023"/>
    <s v="06"/>
    <s v="01"/>
    <s v="2023"/>
    <x v="0"/>
    <s v="5255134000129"/>
    <s v="06/01/2023"/>
    <s v="5255105723010600129"/>
    <n v="52550"/>
    <x v="0"/>
  </r>
  <r>
    <n v="299"/>
    <s v="5255305723011700419"/>
    <s v="523071187174"/>
    <s v="RASIYO"/>
    <x v="0"/>
    <s v="DK  TOKO LOR RT03/0"/>
    <s v="R1"/>
    <n v="450"/>
    <s v="R1/450"/>
    <n v="26"/>
    <n v="0"/>
    <n v="4394"/>
    <n v="4394"/>
    <n v="0"/>
    <n v="0"/>
    <n v="0"/>
    <n v="0"/>
    <n v="0"/>
    <n v="0"/>
    <n v="4394"/>
    <n v="0"/>
    <n v="4394"/>
    <s v="19/01/2023"/>
    <s v="19"/>
    <s v="01"/>
    <s v="2023"/>
    <x v="2"/>
    <s v="5255334000416"/>
    <s v="19/01/2023"/>
    <s v="5255305723011700419"/>
    <n v="52550"/>
    <x v="1"/>
  </r>
  <r>
    <n v="300"/>
    <s v="P2TL/52554/20230113/00005"/>
    <s v="523070806066"/>
    <s v="NUR ARIFIN"/>
    <x v="4"/>
    <s v="BA NDUNGSARI 03"/>
    <s v="R1"/>
    <n v="450"/>
    <s v="R1/450"/>
    <n v="2479"/>
    <n v="0"/>
    <n v="1226907"/>
    <n v="1226907"/>
    <n v="0"/>
    <n v="76400"/>
    <n v="156912"/>
    <n v="12269"/>
    <n v="0"/>
    <n v="0"/>
    <n v="1472488"/>
    <n v="1472488"/>
    <n v="0"/>
    <s v="15/01/2023"/>
    <s v="15"/>
    <s v="01"/>
    <s v="2023"/>
    <x v="23"/>
    <s v="5255442005863"/>
    <s v="15/01/2023"/>
    <s v="P2TL/52554/20230113/00005"/>
    <n v="52550"/>
    <x v="2"/>
  </r>
  <r>
    <n v="301"/>
    <s v="P2TL/52554/20230124/00002"/>
    <s v="523071017450"/>
    <s v="MUH MUKLAS"/>
    <x v="1"/>
    <s v="DS  SOKO JATIHARJO"/>
    <s v="R1"/>
    <n v="450"/>
    <s v="R1/450"/>
    <n v="300"/>
    <n v="0"/>
    <n v="148500"/>
    <n v="148500"/>
    <n v="0"/>
    <n v="0"/>
    <n v="0"/>
    <n v="13365"/>
    <n v="0"/>
    <n v="0"/>
    <n v="161865"/>
    <n v="161865"/>
    <n v="0"/>
    <s v="24/01/2023"/>
    <s v="24"/>
    <s v="01"/>
    <s v="2023"/>
    <x v="20"/>
    <s v="5255442005896"/>
    <s v="24/01/2023"/>
    <s v="P2TL/52554/20230124/00002"/>
    <n v="52550"/>
    <x v="2"/>
  </r>
  <r>
    <n v="302"/>
    <s v="P2TL/52554/20230109/00008"/>
    <s v="523072304309"/>
    <s v="JOKO SUKWANDIANT"/>
    <x v="1"/>
    <s v="JL JAMBU KEDUSAN"/>
    <s v="R1T"/>
    <n v="1300"/>
    <s v="R1T/1300"/>
    <n v="570"/>
    <n v="0"/>
    <n v="823479"/>
    <n v="823479"/>
    <n v="0"/>
    <n v="0"/>
    <n v="0"/>
    <n v="74113"/>
    <n v="0"/>
    <n v="0"/>
    <n v="897592"/>
    <n v="897592"/>
    <n v="0"/>
    <s v="09/01/2023"/>
    <s v="09"/>
    <s v="01"/>
    <s v="2023"/>
    <x v="5"/>
    <s v="5255443005819"/>
    <s v="09/01/2023"/>
    <s v="P2TL/52554/20230109/00008"/>
    <n v="52550"/>
    <x v="2"/>
  </r>
  <r>
    <n v="303"/>
    <s v="5255305723011700398"/>
    <s v="523071495712"/>
    <s v="SLAMET SUPRIYANTO"/>
    <x v="0"/>
    <s v="DK  SETRO RT9/4 KAL"/>
    <s v="R1"/>
    <n v="450"/>
    <s v="R1/450"/>
    <n v="11"/>
    <n v="0"/>
    <n v="1859"/>
    <n v="1859"/>
    <n v="0"/>
    <n v="0"/>
    <n v="0"/>
    <n v="0"/>
    <n v="0"/>
    <n v="0"/>
    <n v="1859"/>
    <n v="0"/>
    <n v="1859"/>
    <s v="19/01/2023"/>
    <s v="19"/>
    <s v="01"/>
    <s v="2023"/>
    <x v="2"/>
    <s v="5255334000395"/>
    <s v="19/01/2023"/>
    <s v="5255305723011700398"/>
    <n v="52550"/>
    <x v="1"/>
  </r>
  <r>
    <n v="304"/>
    <s v="5255305723011700451"/>
    <s v="523070342620"/>
    <s v="SUTIYO"/>
    <x v="0"/>
    <s v="KA NDANGAN RT03/4"/>
    <s v="R1"/>
    <n v="450"/>
    <s v="R1/450"/>
    <n v="74"/>
    <n v="0"/>
    <n v="12506"/>
    <n v="12506"/>
    <n v="0"/>
    <n v="0"/>
    <n v="0"/>
    <n v="0"/>
    <n v="0"/>
    <n v="0"/>
    <n v="12506"/>
    <n v="0"/>
    <n v="12506"/>
    <s v="19/01/2023"/>
    <s v="19"/>
    <s v="01"/>
    <s v="2023"/>
    <x v="2"/>
    <s v="5255334000448"/>
    <s v="19/01/2023"/>
    <s v="5255305723011700451"/>
    <n v="52550"/>
    <x v="1"/>
  </r>
  <r>
    <n v="305"/>
    <s v="5255305723011700452"/>
    <s v="523071575122"/>
    <s v="PURWOTO"/>
    <x v="0"/>
    <s v="DS CANDISARI"/>
    <s v="R1"/>
    <n v="900"/>
    <s v="R1/900"/>
    <n v="26"/>
    <n v="0"/>
    <n v="12870"/>
    <n v="12870"/>
    <n v="0"/>
    <n v="0"/>
    <n v="0"/>
    <n v="0"/>
    <n v="0"/>
    <n v="0"/>
    <n v="12870"/>
    <n v="0"/>
    <n v="12870"/>
    <s v="19/01/2023"/>
    <s v="19"/>
    <s v="01"/>
    <s v="2023"/>
    <x v="2"/>
    <s v="5255334000449"/>
    <s v="19/01/2023"/>
    <s v="5255305723011700452"/>
    <n v="52550"/>
    <x v="1"/>
  </r>
  <r>
    <n v="306"/>
    <s v="5255305723011700477"/>
    <s v="523072264553"/>
    <s v="KASINEM"/>
    <x v="0"/>
    <s v="DS KEREP ANGGASW"/>
    <s v="R1M"/>
    <n v="900"/>
    <s v="R1M/900"/>
    <n v="51"/>
    <n v="0"/>
    <n v="68952"/>
    <n v="68952"/>
    <n v="0"/>
    <n v="0"/>
    <n v="0"/>
    <n v="0"/>
    <n v="0"/>
    <n v="0"/>
    <n v="68952"/>
    <n v="0"/>
    <n v="68952"/>
    <s v="19/01/2023"/>
    <s v="19"/>
    <s v="01"/>
    <s v="2023"/>
    <x v="2"/>
    <s v="5255334000473"/>
    <s v="19/01/2023"/>
    <s v="5255305723011700477"/>
    <n v="52550"/>
    <x v="1"/>
  </r>
  <r>
    <n v="307"/>
    <s v="P2TL/52554/20230130/00014"/>
    <s v="523070986768"/>
    <s v="RAMLAN"/>
    <x v="4"/>
    <s v="DK  NONGKO SUMBER"/>
    <s v="R1"/>
    <n v="450"/>
    <s v="R1/450"/>
    <n v="2479"/>
    <n v="0"/>
    <n v="1226907"/>
    <n v="1226907"/>
    <n v="0"/>
    <n v="76400"/>
    <n v="156912"/>
    <n v="12269"/>
    <n v="0"/>
    <n v="0"/>
    <n v="1472488"/>
    <n v="1472488"/>
    <n v="0"/>
    <s v="30/01/2023"/>
    <s v="30"/>
    <s v="01"/>
    <s v="2023"/>
    <x v="9"/>
    <s v="5255442005938"/>
    <s v="30/01/2023"/>
    <s v="P2TL/52554/20230130/00014"/>
    <n v="52550"/>
    <x v="2"/>
  </r>
  <r>
    <n v="308"/>
    <s v="P2TL/52554/20230106/00005"/>
    <s v="NONPELANG"/>
    <s v="MUSHOLA AL HIDAYA"/>
    <x v="3"/>
    <s v="JEMBAR TLOGOTIRTO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7/01/2023"/>
    <s v="27"/>
    <s v="01"/>
    <s v="2023"/>
    <x v="7"/>
    <s v="5255442005810"/>
    <s v="27/01/2023"/>
    <s v="P2TL/52554/20230106/00005"/>
    <n v="52550"/>
    <x v="2"/>
  </r>
  <r>
    <n v="309"/>
    <s v="P2TL/52553/20230130/00003"/>
    <s v="523070708192"/>
    <s v="SUDARNO"/>
    <x v="1"/>
    <s v="DS  PILANGPAYUNG R"/>
    <s v="R1"/>
    <n v="450"/>
    <s v="R1/450"/>
    <n v="575"/>
    <n v="0"/>
    <n v="284625"/>
    <n v="284625"/>
    <n v="0"/>
    <n v="0"/>
    <n v="0"/>
    <n v="25616"/>
    <n v="0"/>
    <n v="0"/>
    <n v="310241"/>
    <n v="310241"/>
    <n v="0"/>
    <s v="30/01/2023"/>
    <s v="30"/>
    <s v="01"/>
    <s v="2023"/>
    <x v="9"/>
    <s v="5255342004816"/>
    <s v="30/01/2023"/>
    <s v="P2TL/52553/20230130/00003"/>
    <n v="52550"/>
    <x v="1"/>
  </r>
  <r>
    <n v="310"/>
    <s v="P2TL/52554/20230106/00002"/>
    <s v="523073029212"/>
    <s v="SUPRIYANTO"/>
    <x v="1"/>
    <s v="DN PLUMPUNG DS TA"/>
    <s v="B1T"/>
    <n v="450"/>
    <s v="B1T/450"/>
    <n v="442"/>
    <n v="0"/>
    <n v="236470"/>
    <n v="236470"/>
    <n v="0"/>
    <n v="0"/>
    <n v="0"/>
    <n v="21282"/>
    <n v="0"/>
    <n v="0"/>
    <n v="257752"/>
    <n v="257752"/>
    <n v="0"/>
    <s v="09/01/2023"/>
    <s v="09"/>
    <s v="01"/>
    <s v="2023"/>
    <x v="5"/>
    <s v="5255443005807"/>
    <s v="09/01/2023"/>
    <s v="P2TL/52554/20230106/00002"/>
    <n v="52550"/>
    <x v="2"/>
  </r>
  <r>
    <n v="311"/>
    <s v="P2TL/52551/20230117/00001"/>
    <s v="NONPELANG"/>
    <s v="SOFIYULLOH"/>
    <x v="3"/>
    <s v="DS.JALI RT 6 RW 3 BO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7/01/2023"/>
    <s v="17"/>
    <s v="01"/>
    <s v="2023"/>
    <x v="6"/>
    <s v="5255142005063"/>
    <s v="17/01/2023"/>
    <s v="P2TL/52551/20230117/00001"/>
    <n v="52550"/>
    <x v="0"/>
  </r>
  <r>
    <n v="312"/>
    <s v="P2TL/52554/20230120/00008"/>
    <s v="523070998037"/>
    <s v="SALIYO"/>
    <x v="1"/>
    <s v="DK  WONOREJO PELE"/>
    <s v="R1"/>
    <n v="450"/>
    <s v="R1/450"/>
    <n v="250"/>
    <n v="0"/>
    <n v="123750"/>
    <n v="123750"/>
    <n v="0"/>
    <n v="0"/>
    <n v="0"/>
    <n v="11138"/>
    <n v="0"/>
    <n v="0"/>
    <n v="134888"/>
    <n v="134888"/>
    <n v="0"/>
    <s v="25/01/2023"/>
    <s v="25"/>
    <s v="01"/>
    <s v="2023"/>
    <x v="16"/>
    <s v="5255442005894"/>
    <s v="25/01/2023"/>
    <s v="P2TL/52554/20230120/00008"/>
    <n v="52550"/>
    <x v="2"/>
  </r>
  <r>
    <n v="313"/>
    <s v="P2TL/52554/20230127/00004"/>
    <s v="NONPELANG"/>
    <s v="SUKARDI B"/>
    <x v="3"/>
    <s v="DESA KALIPANG RT 0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7/01/2023"/>
    <s v="27"/>
    <s v="01"/>
    <s v="2023"/>
    <x v="7"/>
    <s v="5255442005911"/>
    <s v="27/01/2023"/>
    <s v="P2TL/52554/20230127/00004"/>
    <n v="52550"/>
    <x v="2"/>
  </r>
  <r>
    <n v="314"/>
    <s v="5255305723011700402"/>
    <s v="523071147111"/>
    <s v="MASJID"/>
    <x v="0"/>
    <s v="DK . KLEGO PARAKAN"/>
    <s v="S2"/>
    <n v="450"/>
    <s v="S2/450"/>
    <n v="19"/>
    <n v="0"/>
    <n v="2337"/>
    <n v="2337"/>
    <n v="0"/>
    <n v="0"/>
    <n v="0"/>
    <n v="0"/>
    <n v="0"/>
    <n v="0"/>
    <n v="2337"/>
    <n v="0"/>
    <n v="2337"/>
    <s v="19/01/2023"/>
    <s v="19"/>
    <s v="01"/>
    <s v="2023"/>
    <x v="2"/>
    <s v="5255334000399"/>
    <s v="19/01/2023"/>
    <s v="5255305723011700402"/>
    <n v="52550"/>
    <x v="1"/>
  </r>
  <r>
    <n v="315"/>
    <s v="P2TL/52553/20230126/00001"/>
    <s v="NONPELANG"/>
    <s v="TASILAH"/>
    <x v="3"/>
    <s v="SEKARPETAK RT 03 R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6/01/2023"/>
    <s v="26"/>
    <s v="01"/>
    <s v="2023"/>
    <x v="11"/>
    <s v="5255342004811"/>
    <s v="26/01/2023"/>
    <s v="P2TL/52553/20230126/00001"/>
    <n v="52550"/>
    <x v="1"/>
  </r>
  <r>
    <n v="316"/>
    <s v="P2TL/52554/20230119/00002"/>
    <s v="523073045797"/>
    <s v="ANITA APRILIANA"/>
    <x v="1"/>
    <s v="DN KRAJAN    RT.1 RW"/>
    <s v="R1T"/>
    <n v="450"/>
    <s v="R1T/450"/>
    <n v="516"/>
    <n v="0"/>
    <n v="214140"/>
    <n v="214140"/>
    <n v="0"/>
    <n v="0"/>
    <n v="0"/>
    <n v="19273"/>
    <n v="0"/>
    <n v="0"/>
    <n v="233413"/>
    <n v="233413"/>
    <n v="0"/>
    <s v="19/01/2023"/>
    <s v="19"/>
    <s v="01"/>
    <s v="2023"/>
    <x v="2"/>
    <s v="5255443005885"/>
    <s v="19/01/2023"/>
    <s v="P2TL/52554/20230119/00002"/>
    <n v="52550"/>
    <x v="2"/>
  </r>
  <r>
    <n v="317"/>
    <s v="P2TL/52551/20201223/00009"/>
    <s v="523060588900"/>
    <s v="SOHANI B BANGUN"/>
    <x v="1"/>
    <s v="DS  DEMPET 04/04 DE"/>
    <s v="R1"/>
    <n v="900"/>
    <s v="R1/900"/>
    <n v="469"/>
    <n v="0"/>
    <n v="232155"/>
    <n v="232155"/>
    <n v="0"/>
    <n v="76400"/>
    <n v="32259"/>
    <n v="20894"/>
    <n v="0"/>
    <n v="0"/>
    <n v="361708"/>
    <n v="361708"/>
    <n v="0"/>
    <s v="18/01/2023"/>
    <s v="18"/>
    <s v="01"/>
    <s v="2023"/>
    <x v="1"/>
    <s v="5255142002850"/>
    <s v="18/01/2023"/>
    <s v="P2TL/52551/20201223/00009"/>
    <n v="52550"/>
    <x v="0"/>
  </r>
  <r>
    <n v="318"/>
    <s v="P2TL/52551/20230112/00004"/>
    <s v="NONPELANG"/>
    <s v="AHMAD ZAZULI"/>
    <x v="3"/>
    <s v="DS.SIDOREJO RT2 RW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2/01/2023"/>
    <s v="12"/>
    <s v="01"/>
    <s v="2023"/>
    <x v="4"/>
    <s v="5255142005052"/>
    <s v="12/01/2023"/>
    <s v="P2TL/52551/20230112/00004"/>
    <n v="52550"/>
    <x v="0"/>
  </r>
  <r>
    <n v="319"/>
    <s v="P2TL/52554/20230112/00004"/>
    <s v="523070676127"/>
    <s v="M AMIN"/>
    <x v="1"/>
    <s v="DK  CONDRO JAMBON"/>
    <s v="R1"/>
    <n v="450"/>
    <s v="R1/450"/>
    <n v="250"/>
    <n v="0"/>
    <n v="123750"/>
    <n v="123750"/>
    <n v="0"/>
    <n v="0"/>
    <n v="0"/>
    <n v="11138"/>
    <n v="0"/>
    <n v="0"/>
    <n v="134888"/>
    <n v="134888"/>
    <n v="0"/>
    <s v="12/01/2023"/>
    <s v="12"/>
    <s v="01"/>
    <s v="2023"/>
    <x v="4"/>
    <s v="5255442005856"/>
    <s v="12/01/2023"/>
    <s v="P2TL/52554/20230112/00004"/>
    <n v="52550"/>
    <x v="2"/>
  </r>
  <r>
    <n v="320"/>
    <s v="P2TL/52552/20230125/00002"/>
    <s v="523081295726"/>
    <s v="KIOS HADI PURNOMO"/>
    <x v="1"/>
    <s v="DS WONOSEKAR    RT"/>
    <s v="B1T"/>
    <n v="900"/>
    <s v="B1T/900"/>
    <n v="442"/>
    <n v="0"/>
    <n v="278460"/>
    <n v="278460"/>
    <n v="0"/>
    <n v="0"/>
    <n v="0"/>
    <n v="25061"/>
    <n v="0"/>
    <n v="0"/>
    <n v="303521"/>
    <n v="303521"/>
    <n v="0"/>
    <s v="25/01/2023"/>
    <s v="25"/>
    <s v="01"/>
    <s v="2023"/>
    <x v="16"/>
    <s v="5255243004851"/>
    <s v="25/01/2023"/>
    <s v="P2TL/52552/20230125/00002"/>
    <n v="52550"/>
    <x v="3"/>
  </r>
  <r>
    <n v="321"/>
    <s v="P2TL/52554/20230118/00001"/>
    <s v="NONPELANG"/>
    <s v="PUJIYONO/HERIK KUS"/>
    <x v="3"/>
    <s v="DUSUN DIREN RT 3/2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8/01/2023"/>
    <s v="18"/>
    <s v="01"/>
    <s v="2023"/>
    <x v="1"/>
    <s v="5255442005874"/>
    <s v="18/01/2023"/>
    <s v="P2TL/52554/20230118/00001"/>
    <n v="52550"/>
    <x v="2"/>
  </r>
  <r>
    <n v="322"/>
    <s v="5255305723011700449"/>
    <s v="523071151293"/>
    <s v="SULIYEM"/>
    <x v="0"/>
    <s v="DK  GILINGAN SUMBE"/>
    <s v="R1"/>
    <n v="450"/>
    <s v="R1/450"/>
    <n v="68"/>
    <n v="0"/>
    <n v="11492"/>
    <n v="11492"/>
    <n v="0"/>
    <n v="0"/>
    <n v="0"/>
    <n v="0"/>
    <n v="0"/>
    <n v="0"/>
    <n v="11492"/>
    <n v="0"/>
    <n v="11492"/>
    <s v="19/01/2023"/>
    <s v="19"/>
    <s v="01"/>
    <s v="2023"/>
    <x v="2"/>
    <s v="5255334000446"/>
    <s v="19/01/2023"/>
    <s v="5255305723011700449"/>
    <n v="52550"/>
    <x v="1"/>
  </r>
  <r>
    <n v="323"/>
    <s v="P2TL/52554/20230120/00005"/>
    <s v="523071392518"/>
    <s v="RUSWATI"/>
    <x v="1"/>
    <s v="DK  NGAMBILAN RT5/4"/>
    <s v="R1T"/>
    <n v="900"/>
    <s v="R1T/900"/>
    <n v="450"/>
    <n v="0"/>
    <n v="272250"/>
    <n v="272250"/>
    <n v="0"/>
    <n v="0"/>
    <n v="500"/>
    <n v="24503"/>
    <n v="0"/>
    <n v="0"/>
    <n v="297253"/>
    <n v="297253"/>
    <n v="0"/>
    <s v="26/01/2023"/>
    <s v="26"/>
    <s v="01"/>
    <s v="2023"/>
    <x v="11"/>
    <s v="5255443005891"/>
    <s v="26/01/2023"/>
    <s v="P2TL/52554/20230120/00005"/>
    <n v="52550"/>
    <x v="2"/>
  </r>
  <r>
    <n v="324"/>
    <s v="P2TL/52554/20230111/00008"/>
    <s v="NONPELANG"/>
    <s v="PJU PANUNGGALAN"/>
    <x v="3"/>
    <s v="DSN NGAMPEL RT 4 R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1/01/2023"/>
    <s v="11"/>
    <s v="01"/>
    <s v="2023"/>
    <x v="3"/>
    <s v="5255442005846"/>
    <s v="11/01/2023"/>
    <s v="P2TL/52554/20230111/00008"/>
    <n v="52550"/>
    <x v="2"/>
  </r>
  <r>
    <n v="325"/>
    <s v="5255305723011700464"/>
    <s v="523071482740"/>
    <s v="SUWARJO SUTIYEM"/>
    <x v="0"/>
    <s v="DK  TUNGGAK II TUNG"/>
    <s v="R1M"/>
    <n v="900"/>
    <s v="R1M/900"/>
    <n v="12"/>
    <n v="0"/>
    <n v="16224"/>
    <n v="16224"/>
    <n v="0"/>
    <n v="0"/>
    <n v="0"/>
    <n v="0"/>
    <n v="0"/>
    <n v="0"/>
    <n v="16224"/>
    <n v="0"/>
    <n v="16224"/>
    <s v="19/01/2023"/>
    <s v="19"/>
    <s v="01"/>
    <s v="2023"/>
    <x v="2"/>
    <s v="5255334000460"/>
    <s v="19/01/2023"/>
    <s v="5255305723011700464"/>
    <n v="52550"/>
    <x v="1"/>
  </r>
  <r>
    <n v="326"/>
    <s v="5255305723011700482"/>
    <s v="525530117517"/>
    <s v="MUSTOPA"/>
    <x v="0"/>
    <s v="DN PENGKOL    RT.3 R"/>
    <s v="R1M"/>
    <n v="900"/>
    <s v="R1M/900"/>
    <n v="42"/>
    <n v="0"/>
    <n v="55432"/>
    <n v="55432"/>
    <n v="0"/>
    <n v="0"/>
    <n v="0"/>
    <n v="0"/>
    <n v="0"/>
    <n v="0"/>
    <n v="55432"/>
    <n v="0"/>
    <n v="55432"/>
    <s v="19/01/2023"/>
    <s v="19"/>
    <s v="01"/>
    <s v="2023"/>
    <x v="2"/>
    <s v="5255334000478"/>
    <s v="19/01/2023"/>
    <s v="5255305723011700482"/>
    <n v="52550"/>
    <x v="1"/>
  </r>
  <r>
    <n v="327"/>
    <s v="5255305723011700423"/>
    <s v="523071495371"/>
    <s v="AHMAT KUSNAN"/>
    <x v="0"/>
    <s v="DK  SETRO RT10/4 KA"/>
    <s v="R1"/>
    <n v="900"/>
    <s v="R1/900"/>
    <n v="10"/>
    <n v="0"/>
    <n v="4950"/>
    <n v="4950"/>
    <n v="0"/>
    <n v="0"/>
    <n v="0"/>
    <n v="0"/>
    <n v="0"/>
    <n v="0"/>
    <n v="4950"/>
    <n v="0"/>
    <n v="4950"/>
    <s v="19/01/2023"/>
    <s v="19"/>
    <s v="01"/>
    <s v="2023"/>
    <x v="2"/>
    <s v="5255334000420"/>
    <s v="19/01/2023"/>
    <s v="5255305723011700423"/>
    <n v="52550"/>
    <x v="1"/>
  </r>
  <r>
    <n v="328"/>
    <s v="P2TL/52552/20230120/00002"/>
    <s v="NONPELANG"/>
    <s v="ANDRE PRATAMA SUB"/>
    <x v="3"/>
    <s v="KAMPUNG KALIJORO"/>
    <s v="B1"/>
    <n v="900"/>
    <s v="B1/900"/>
    <n v="4957"/>
    <n v="429300"/>
    <n v="57028"/>
    <n v="486328"/>
    <n v="0"/>
    <n v="0"/>
    <n v="0"/>
    <n v="13672"/>
    <n v="0"/>
    <n v="0"/>
    <n v="500000"/>
    <n v="500000"/>
    <n v="0"/>
    <s v="20/01/2023"/>
    <s v="20"/>
    <s v="01"/>
    <s v="2023"/>
    <x v="10"/>
    <s v="5255242004843"/>
    <s v="20/01/2023"/>
    <s v="P2TL/52552/20230120/00002"/>
    <n v="52550"/>
    <x v="3"/>
  </r>
  <r>
    <n v="329"/>
    <s v="P2TL/52551/20230105/00002"/>
    <s v="NONPELANG"/>
    <s v="RACHMAD SUDIHART"/>
    <x v="3"/>
    <s v="DK.MOROREJO BANJA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5/01/2023"/>
    <s v="05"/>
    <s v="01"/>
    <s v="2023"/>
    <x v="18"/>
    <s v="5255142005033"/>
    <s v="05/01/2023"/>
    <s v="P2TL/52551/20230105/00002"/>
    <n v="52550"/>
    <x v="0"/>
  </r>
  <r>
    <n v="330"/>
    <s v="P2TL/52553/20201021/00004"/>
    <s v="523071595232"/>
    <s v="LAMSIR"/>
    <x v="4"/>
    <s v="DS KETRO           AL"/>
    <s v="R1MT"/>
    <n v="900"/>
    <s v="R1MT/900"/>
    <n v="4957"/>
    <n v="0"/>
    <n v="6702134"/>
    <n v="6702134"/>
    <n v="10000"/>
    <n v="76400"/>
    <n v="0"/>
    <n v="67021"/>
    <n v="0"/>
    <n v="0"/>
    <n v="6855555"/>
    <n v="6855555"/>
    <n v="0"/>
    <s v="27/01/2023"/>
    <s v="27"/>
    <s v="01"/>
    <s v="2023"/>
    <x v="7"/>
    <s v="5255342001876"/>
    <s v="27/01/2023"/>
    <s v="P2TL/52553/20201021/00004"/>
    <n v="52550"/>
    <x v="1"/>
  </r>
  <r>
    <n v="331"/>
    <s v="5255105723010600119"/>
    <s v="523060253255"/>
    <s v="DADI"/>
    <x v="0"/>
    <s v="DS  SARIMULYO RT03"/>
    <s v="R1"/>
    <n v="450"/>
    <s v="R1/450"/>
    <n v="32"/>
    <n v="0"/>
    <n v="15840"/>
    <n v="15840"/>
    <n v="0"/>
    <n v="0"/>
    <n v="0"/>
    <n v="0"/>
    <n v="0"/>
    <n v="0"/>
    <n v="15840"/>
    <n v="0"/>
    <n v="15840"/>
    <s v="06/01/2023"/>
    <s v="06"/>
    <s v="01"/>
    <s v="2023"/>
    <x v="0"/>
    <s v="5255134000119"/>
    <s v="06/01/2023"/>
    <s v="5255105723010600119"/>
    <n v="52550"/>
    <x v="0"/>
  </r>
  <r>
    <n v="332"/>
    <s v="P2TL/52553/20230125/00001"/>
    <s v="523071527520"/>
    <s v="PERUM AYODYA BER"/>
    <x v="1"/>
    <s v="JL  ANGGODO III BL I"/>
    <s v="R1M"/>
    <n v="900"/>
    <s v="R1M/900"/>
    <n v="100"/>
    <n v="0"/>
    <n v="135200"/>
    <n v="135200"/>
    <n v="0"/>
    <n v="0"/>
    <n v="0"/>
    <n v="12168"/>
    <n v="0"/>
    <n v="0"/>
    <n v="147368"/>
    <n v="147368"/>
    <n v="0"/>
    <s v="25/01/2023"/>
    <s v="25"/>
    <s v="01"/>
    <s v="2023"/>
    <x v="16"/>
    <s v="5255342004810"/>
    <s v="25/01/2023"/>
    <s v="P2TL/52553/20230125/00001"/>
    <n v="52550"/>
    <x v="1"/>
  </r>
  <r>
    <n v="333"/>
    <s v="P2TL/52554/20230104/00003"/>
    <s v="523073025063"/>
    <s v="PARIYONO"/>
    <x v="1"/>
    <s v="DN LAYAPAN DS RAN"/>
    <s v="R1T"/>
    <n v="450"/>
    <s v="R1T/450"/>
    <n v="516"/>
    <n v="0"/>
    <n v="214140"/>
    <n v="214140"/>
    <n v="0"/>
    <n v="0"/>
    <n v="0"/>
    <n v="19273"/>
    <n v="0"/>
    <n v="0"/>
    <n v="233413"/>
    <n v="233413"/>
    <n v="0"/>
    <s v="04/01/2023"/>
    <s v="04"/>
    <s v="01"/>
    <s v="2023"/>
    <x v="21"/>
    <s v="5255443005803"/>
    <s v="04/01/2023"/>
    <s v="P2TL/52554/20230104/00003"/>
    <n v="52550"/>
    <x v="2"/>
  </r>
  <r>
    <n v="334"/>
    <s v="5255105723010500041"/>
    <s v="523060194298"/>
    <s v="NGADINO"/>
    <x v="0"/>
    <s v="JL  S KALIJOGO BLOK"/>
    <s v="R1"/>
    <n v="450"/>
    <s v="R1/450"/>
    <n v="51"/>
    <n v="0"/>
    <n v="25245"/>
    <n v="25245"/>
    <n v="0"/>
    <n v="0"/>
    <n v="0"/>
    <n v="0"/>
    <n v="0"/>
    <n v="0"/>
    <n v="25245"/>
    <n v="0"/>
    <n v="25245"/>
    <s v="06/01/2023"/>
    <s v="06"/>
    <s v="01"/>
    <s v="2023"/>
    <x v="0"/>
    <s v="5255134000041"/>
    <s v="06/01/2023"/>
    <s v="5255105723010500041"/>
    <n v="52550"/>
    <x v="0"/>
  </r>
  <r>
    <n v="335"/>
    <s v="5255105723010600104"/>
    <s v="523060611328"/>
    <s v="SUHANDI"/>
    <x v="0"/>
    <s v="DS  JERUK GULUNG R"/>
    <s v="R1"/>
    <n v="450"/>
    <s v="R1/450"/>
    <n v="40"/>
    <n v="0"/>
    <n v="19800"/>
    <n v="19800"/>
    <n v="0"/>
    <n v="0"/>
    <n v="0"/>
    <n v="0"/>
    <n v="0"/>
    <n v="0"/>
    <n v="19800"/>
    <n v="0"/>
    <n v="19800"/>
    <s v="06/01/2023"/>
    <s v="06"/>
    <s v="01"/>
    <s v="2023"/>
    <x v="0"/>
    <s v="5255134000104"/>
    <s v="06/01/2023"/>
    <s v="5255105723010600104"/>
    <n v="52550"/>
    <x v="0"/>
  </r>
  <r>
    <n v="336"/>
    <s v="P2TL/52554/20230109/00004"/>
    <s v="NONPELANG"/>
    <s v="SUGIMIN/SUDARYANT"/>
    <x v="3"/>
    <s v="BEDEGAN RT 1/7SULU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1/01/2023"/>
    <s v="11"/>
    <s v="01"/>
    <s v="2023"/>
    <x v="3"/>
    <s v="5255442005815"/>
    <s v="11/01/2023"/>
    <s v="P2TL/52554/20230109/00004"/>
    <n v="52550"/>
    <x v="2"/>
  </r>
  <r>
    <n v="337"/>
    <s v="P2TL/52554/20230113/00003"/>
    <s v="NONPELANG"/>
    <s v="PJ POSKAMLING PAM"/>
    <x v="3"/>
    <s v="PAMOR BANJARDOW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3/01/2023"/>
    <s v="13"/>
    <s v="01"/>
    <s v="2023"/>
    <x v="14"/>
    <s v="5255442005861"/>
    <s v="13/01/2023"/>
    <s v="P2TL/52554/20230113/00003"/>
    <n v="52550"/>
    <x v="2"/>
  </r>
  <r>
    <n v="338"/>
    <s v="P2TL/52554/20230127/00006"/>
    <s v="NONPELANG"/>
    <s v="SUKARDI D"/>
    <x v="3"/>
    <s v="DESA KALIPANG RT 0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7/01/2023"/>
    <s v="27"/>
    <s v="01"/>
    <s v="2023"/>
    <x v="7"/>
    <s v="5255442005913"/>
    <s v="27/01/2023"/>
    <s v="P2TL/52554/20230127/00006"/>
    <n v="52550"/>
    <x v="2"/>
  </r>
  <r>
    <n v="339"/>
    <s v="5255105723010600089"/>
    <s v="523060411419"/>
    <s v="SUYATNO"/>
    <x v="0"/>
    <s v="JA TIREJO"/>
    <s v="R1"/>
    <n v="450"/>
    <s v="R1/450"/>
    <n v="46"/>
    <n v="0"/>
    <n v="22770"/>
    <n v="22770"/>
    <n v="0"/>
    <n v="0"/>
    <n v="0"/>
    <n v="0"/>
    <n v="0"/>
    <n v="0"/>
    <n v="22770"/>
    <n v="0"/>
    <n v="22770"/>
    <s v="06/01/2023"/>
    <s v="06"/>
    <s v="01"/>
    <s v="2023"/>
    <x v="0"/>
    <s v="5255134000089"/>
    <s v="06/01/2023"/>
    <s v="5255105723010600089"/>
    <n v="52550"/>
    <x v="0"/>
  </r>
  <r>
    <n v="340"/>
    <s v="5255105723010600128"/>
    <s v="523062002593"/>
    <s v="SANTOSO BIN NGASI"/>
    <x v="0"/>
    <s v="DS BUNGO   RT.01 RW"/>
    <s v="R1"/>
    <n v="450"/>
    <s v="R1/450"/>
    <n v="28"/>
    <n v="0"/>
    <n v="13860"/>
    <n v="13860"/>
    <n v="0"/>
    <n v="0"/>
    <n v="0"/>
    <n v="0"/>
    <n v="0"/>
    <n v="0"/>
    <n v="13860"/>
    <n v="0"/>
    <n v="13860"/>
    <s v="06/01/2023"/>
    <s v="06"/>
    <s v="01"/>
    <s v="2023"/>
    <x v="0"/>
    <s v="5255134000128"/>
    <s v="06/01/2023"/>
    <s v="5255105723010600128"/>
    <n v="52550"/>
    <x v="0"/>
  </r>
  <r>
    <n v="341"/>
    <s v="P2TL/52551/20230109/00002"/>
    <s v="523061434987"/>
    <s v="SOBIRIN"/>
    <x v="1"/>
    <s v="DS KEBONSARI RT01/"/>
    <s v="R1M"/>
    <n v="900"/>
    <s v="R1M/900"/>
    <n v="134"/>
    <n v="0"/>
    <n v="181168"/>
    <n v="181168"/>
    <n v="0"/>
    <n v="0"/>
    <n v="0"/>
    <n v="16305"/>
    <n v="0"/>
    <n v="0"/>
    <n v="197473"/>
    <n v="197473"/>
    <n v="0"/>
    <s v="09/01/2023"/>
    <s v="09"/>
    <s v="01"/>
    <s v="2023"/>
    <x v="5"/>
    <s v="5255142005039"/>
    <s v="09/01/2023"/>
    <s v="P2TL/52551/20230109/00002"/>
    <n v="52550"/>
    <x v="0"/>
  </r>
  <r>
    <n v="342"/>
    <s v="P2TL/52554/20230111/00002"/>
    <s v="NONPELANG"/>
    <s v="SUTADI PJ2"/>
    <x v="3"/>
    <s v="JAMBON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6/01/2023"/>
    <s v="16"/>
    <s v="01"/>
    <s v="2023"/>
    <x v="17"/>
    <s v="5255442005830"/>
    <s v="16/01/2023"/>
    <s v="P2TL/52554/20230111/00002"/>
    <n v="52550"/>
    <x v="2"/>
  </r>
  <r>
    <n v="343"/>
    <s v="P2TL/52554/20230111/00009"/>
    <s v="NONPELANG"/>
    <s v="PJU NGAMPEL 4/8"/>
    <x v="3"/>
    <s v="DSN NGAMPEL RT 4 R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1/01/2023"/>
    <s v="11"/>
    <s v="01"/>
    <s v="2023"/>
    <x v="3"/>
    <s v="5255442005847"/>
    <s v="11/01/2023"/>
    <s v="P2TL/52554/20230111/00009"/>
    <n v="52550"/>
    <x v="2"/>
  </r>
  <r>
    <n v="344"/>
    <s v="P2TL/52554/20230103/00003"/>
    <s v="523071496229"/>
    <s v="KARMIN"/>
    <x v="1"/>
    <s v="DK  DAYAKAN KALIPA"/>
    <s v="R1M"/>
    <n v="900"/>
    <s v="R1M/900"/>
    <n v="50"/>
    <n v="0"/>
    <n v="67600"/>
    <n v="67600"/>
    <n v="0"/>
    <n v="0"/>
    <n v="0"/>
    <n v="6084"/>
    <n v="0"/>
    <n v="0"/>
    <n v="73684"/>
    <n v="73684"/>
    <n v="0"/>
    <s v="19/01/2023"/>
    <s v="19"/>
    <s v="01"/>
    <s v="2023"/>
    <x v="2"/>
    <s v="5255442005799"/>
    <s v="19/01/2023"/>
    <s v="P2TL/52554/20230103/00003"/>
    <n v="52550"/>
    <x v="2"/>
  </r>
  <r>
    <n v="345"/>
    <s v="P2TL/52554/20230118/00006"/>
    <s v="523073051826"/>
    <s v="KUSMAN"/>
    <x v="1"/>
    <s v="DN TRISIK    RT.5 RW."/>
    <s v="R1T"/>
    <n v="450"/>
    <s v="R1T/450"/>
    <n v="315"/>
    <n v="0"/>
    <n v="130725"/>
    <n v="130725"/>
    <n v="0"/>
    <n v="0"/>
    <n v="500"/>
    <n v="11765"/>
    <n v="0"/>
    <n v="0"/>
    <n v="142990"/>
    <n v="142990"/>
    <n v="0"/>
    <s v="22/01/2023"/>
    <s v="22"/>
    <s v="01"/>
    <s v="2023"/>
    <x v="24"/>
    <s v="5255443005879"/>
    <s v="22/01/2023"/>
    <s v="P2TL/52554/20230118/00006"/>
    <n v="52550"/>
    <x v="2"/>
  </r>
  <r>
    <n v="346"/>
    <s v="P2TL/52551/20230120/00001"/>
    <s v="523060526353"/>
    <s v="AHMAD KARIRI"/>
    <x v="1"/>
    <s v="DS  JOGOLOYO RT3/4"/>
    <s v="R1MT"/>
    <n v="900"/>
    <s v="R1MT/900"/>
    <n v="628"/>
    <n v="0"/>
    <n v="849056"/>
    <n v="849056"/>
    <n v="0"/>
    <n v="0"/>
    <n v="0"/>
    <n v="76415"/>
    <n v="0"/>
    <n v="0"/>
    <n v="925471"/>
    <n v="925471"/>
    <n v="0"/>
    <s v="20/01/2023"/>
    <s v="20"/>
    <s v="01"/>
    <s v="2023"/>
    <x v="10"/>
    <s v="5255143005073"/>
    <s v="20/01/2023"/>
    <s v="P2TL/52551/20230120/00001"/>
    <n v="52550"/>
    <x v="0"/>
  </r>
  <r>
    <n v="347"/>
    <s v="P2TL/52551/20230127/00002"/>
    <s v="523060102284"/>
    <s v="SUDIRMAN"/>
    <x v="5"/>
    <s v="WO NOSALAM"/>
    <s v="R1"/>
    <n v="450"/>
    <s v="R1/450"/>
    <n v="2479"/>
    <n v="59400"/>
    <n v="1226907"/>
    <n v="1286307"/>
    <n v="0"/>
    <n v="76400"/>
    <n v="227401"/>
    <n v="13160"/>
    <n v="20700"/>
    <n v="0"/>
    <n v="1623968"/>
    <n v="1623968"/>
    <n v="0"/>
    <s v="27/01/2023"/>
    <s v="27"/>
    <s v="01"/>
    <s v="2023"/>
    <x v="7"/>
    <s v="5255142005081"/>
    <s v="27/01/2023"/>
    <s v="P2TL/52551/20230127/00002"/>
    <n v="52550"/>
    <x v="0"/>
  </r>
  <r>
    <n v="348"/>
    <s v="P2TL/52554/20230113/00006"/>
    <s v="523070358113"/>
    <s v="NASOKA"/>
    <x v="5"/>
    <s v="BA NDUNSARI"/>
    <s v="R1M"/>
    <n v="900"/>
    <s v="R1M/900"/>
    <n v="4957"/>
    <n v="584064"/>
    <n v="6702134"/>
    <n v="7286198"/>
    <n v="10000"/>
    <n v="76400"/>
    <n v="188171"/>
    <n v="75782"/>
    <n v="25200"/>
    <n v="0"/>
    <n v="7661751"/>
    <n v="7661751"/>
    <n v="0"/>
    <s v="17/01/2023"/>
    <s v="17"/>
    <s v="01"/>
    <s v="2023"/>
    <x v="6"/>
    <s v="5255442005864"/>
    <s v="17/01/2023"/>
    <s v="P2TL/52554/20230113/00006"/>
    <n v="52550"/>
    <x v="2"/>
  </r>
  <r>
    <n v="349"/>
    <s v="P2TL/52553/20230111/00002"/>
    <s v="523071936459"/>
    <s v="MOH RODIN"/>
    <x v="1"/>
    <s v="DS KOPEK GODONG"/>
    <s v="R1T"/>
    <n v="1300"/>
    <s v="R1T/1300"/>
    <n v="823"/>
    <n v="0"/>
    <n v="1188988"/>
    <n v="1188988"/>
    <n v="0"/>
    <n v="0"/>
    <n v="0"/>
    <n v="107009"/>
    <n v="0"/>
    <n v="0"/>
    <n v="1295997"/>
    <n v="1295997"/>
    <n v="0"/>
    <s v="11/01/2023"/>
    <s v="11"/>
    <s v="01"/>
    <s v="2023"/>
    <x v="3"/>
    <s v="5255343004799"/>
    <s v="11/01/2023"/>
    <s v="P2TL/52553/20230111/00002"/>
    <n v="52550"/>
    <x v="1"/>
  </r>
  <r>
    <n v="350"/>
    <s v="P2TL/52554/20230111/00006"/>
    <s v="NONPELANG"/>
    <s v="SUTARTO"/>
    <x v="3"/>
    <s v="DN TARUB 05/03 DS T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1/01/2023"/>
    <s v="11"/>
    <s v="01"/>
    <s v="2023"/>
    <x v="3"/>
    <s v="5255442005844"/>
    <s v="11/01/2023"/>
    <s v="P2TL/52554/20230111/00006"/>
    <n v="52550"/>
    <x v="2"/>
  </r>
  <r>
    <n v="351"/>
    <s v="P2TL/52554/20230113/00004"/>
    <s v="523072869727"/>
    <s v="SULIMAH"/>
    <x v="1"/>
    <s v="DN BANDUNGSARI    R"/>
    <s v="R1T"/>
    <n v="450"/>
    <s v="R1T/450"/>
    <n v="200"/>
    <n v="0"/>
    <n v="83000"/>
    <n v="83000"/>
    <n v="0"/>
    <n v="0"/>
    <n v="0"/>
    <n v="7470"/>
    <n v="0"/>
    <n v="0"/>
    <n v="90470"/>
    <n v="90470"/>
    <n v="0"/>
    <s v="13/01/2023"/>
    <s v="13"/>
    <s v="01"/>
    <s v="2023"/>
    <x v="14"/>
    <s v="5255443005862"/>
    <s v="13/01/2023"/>
    <s v="P2TL/52554/20230113/00004"/>
    <n v="52550"/>
    <x v="2"/>
  </r>
  <r>
    <n v="352"/>
    <s v="5255305723011700387"/>
    <s v="523070215900"/>
    <s v="WARDI"/>
    <x v="0"/>
    <s v="GO DONGAN SGH"/>
    <s v="R1"/>
    <n v="450"/>
    <s v="R1/450"/>
    <n v="2"/>
    <n v="0"/>
    <n v="338"/>
    <n v="338"/>
    <n v="0"/>
    <n v="0"/>
    <n v="0"/>
    <n v="0"/>
    <n v="0"/>
    <n v="0"/>
    <n v="338"/>
    <n v="0"/>
    <n v="338"/>
    <s v="19/01/2023"/>
    <s v="19"/>
    <s v="01"/>
    <s v="2023"/>
    <x v="2"/>
    <s v="5255334000384"/>
    <s v="19/01/2023"/>
    <s v="5255305723011700387"/>
    <n v="52550"/>
    <x v="1"/>
  </r>
  <r>
    <n v="353"/>
    <s v="P2TL/52551/20230130/00001"/>
    <s v="523061408532"/>
    <s v="MADRASAH MIFTAHUL"/>
    <x v="5"/>
    <s v="DK GAYANG KR REJO"/>
    <s v="S2T"/>
    <n v="900"/>
    <s v="S2T/900"/>
    <n v="4957"/>
    <n v="162000"/>
    <n v="1784592"/>
    <n v="1946592"/>
    <n v="0"/>
    <n v="76400"/>
    <n v="433957"/>
    <n v="20276"/>
    <n v="0"/>
    <n v="0"/>
    <n v="2477225"/>
    <n v="2477225"/>
    <n v="0"/>
    <s v="30/01/2023"/>
    <s v="30"/>
    <s v="01"/>
    <s v="2023"/>
    <x v="9"/>
    <s v="5255143005093"/>
    <s v="30/01/2023"/>
    <s v="P2TL/52551/20230130/00001"/>
    <n v="52550"/>
    <x v="0"/>
  </r>
  <r>
    <n v="354"/>
    <s v="5255305723011700457"/>
    <s v="523070350092"/>
    <s v="SUTRISNO"/>
    <x v="0"/>
    <s v="BA NGLE DS SAMBUN"/>
    <s v="R1"/>
    <n v="450"/>
    <s v="R1/450"/>
    <n v="120"/>
    <n v="0"/>
    <n v="20280"/>
    <n v="20280"/>
    <n v="0"/>
    <n v="0"/>
    <n v="0"/>
    <n v="0"/>
    <n v="0"/>
    <n v="0"/>
    <n v="20280"/>
    <n v="0"/>
    <n v="20280"/>
    <s v="19/01/2023"/>
    <s v="19"/>
    <s v="01"/>
    <s v="2023"/>
    <x v="2"/>
    <s v="5255334000453"/>
    <s v="19/01/2023"/>
    <s v="5255305723011700457"/>
    <n v="52550"/>
    <x v="1"/>
  </r>
  <r>
    <n v="355"/>
    <s v="P2TL/52554/20230126/00006"/>
    <s v="523073020125"/>
    <s v="ROCHAYANTO"/>
    <x v="1"/>
    <s v="DN NGRANDAH    RT.3"/>
    <s v="R1T"/>
    <n v="450"/>
    <s v="R1T/450"/>
    <n v="516"/>
    <n v="0"/>
    <n v="214140"/>
    <n v="214140"/>
    <n v="0"/>
    <n v="0"/>
    <n v="0"/>
    <n v="19273"/>
    <n v="0"/>
    <n v="0"/>
    <n v="233413"/>
    <n v="233413"/>
    <n v="0"/>
    <s v="28/01/2023"/>
    <s v="28"/>
    <s v="01"/>
    <s v="2023"/>
    <x v="25"/>
    <s v="5255443005906"/>
    <s v="28/01/2023"/>
    <s v="P2TL/52554/20230126/00006"/>
    <n v="52550"/>
    <x v="2"/>
  </r>
  <r>
    <n v="356"/>
    <s v="P2TL/52553/20200729/00002"/>
    <s v="523072089327"/>
    <s v="KASNO"/>
    <x v="1"/>
    <s v="DS MANGONAN   RT.0"/>
    <s v="R1"/>
    <n v="450"/>
    <s v="R1/450"/>
    <n v="200"/>
    <n v="0"/>
    <n v="99000"/>
    <n v="99000"/>
    <n v="0"/>
    <n v="76400"/>
    <n v="0"/>
    <n v="8910"/>
    <n v="0"/>
    <n v="0"/>
    <n v="184310"/>
    <n v="184310"/>
    <n v="0"/>
    <s v="06/01/2023"/>
    <s v="06"/>
    <s v="01"/>
    <s v="2023"/>
    <x v="0"/>
    <s v="5255342001330"/>
    <s v="06/01/2023"/>
    <s v="P2TL/52553/20200729/00002"/>
    <n v="52550"/>
    <x v="1"/>
  </r>
  <r>
    <n v="357"/>
    <s v="P2TL/52551/20230105/00001"/>
    <s v="525510318217"/>
    <s v="VANAME JAYA"/>
    <x v="1"/>
    <s v="DK MOROREJO    RT.2"/>
    <s v="B1T"/>
    <n v="4400"/>
    <s v="B1T/4400"/>
    <n v="3897"/>
    <n v="0"/>
    <n v="4286700"/>
    <n v="4286700"/>
    <n v="0"/>
    <n v="0"/>
    <n v="0"/>
    <n v="385803"/>
    <n v="0"/>
    <n v="0"/>
    <n v="4672503"/>
    <n v="4672503"/>
    <n v="0"/>
    <s v="05/01/2023"/>
    <s v="05"/>
    <s v="01"/>
    <s v="2023"/>
    <x v="18"/>
    <s v="5255143005032"/>
    <s v="05/01/2023"/>
    <s v="P2TL/52551/20230105/00001"/>
    <n v="52550"/>
    <x v="0"/>
  </r>
  <r>
    <n v="358"/>
    <s v="5255305723011700400"/>
    <s v="523070986689"/>
    <s v="MUSHOLLA"/>
    <x v="0"/>
    <s v="DS  SINDUREJO"/>
    <s v="S2"/>
    <n v="450"/>
    <s v="S2/450"/>
    <n v="16"/>
    <n v="0"/>
    <n v="1968"/>
    <n v="1968"/>
    <n v="0"/>
    <n v="0"/>
    <n v="0"/>
    <n v="0"/>
    <n v="0"/>
    <n v="0"/>
    <n v="1968"/>
    <n v="0"/>
    <n v="1968"/>
    <s v="19/01/2023"/>
    <s v="19"/>
    <s v="01"/>
    <s v="2023"/>
    <x v="2"/>
    <s v="5255334000397"/>
    <s v="19/01/2023"/>
    <s v="5255305723011700400"/>
    <n v="52550"/>
    <x v="1"/>
  </r>
  <r>
    <n v="359"/>
    <s v="5255305723011700439"/>
    <s v="523071480561"/>
    <s v="SAIDI"/>
    <x v="0"/>
    <s v="DK  TUNGGAK II RT6/4"/>
    <s v="R1"/>
    <n v="900"/>
    <s v="R1/900"/>
    <n v="15"/>
    <n v="0"/>
    <n v="7425"/>
    <n v="7425"/>
    <n v="0"/>
    <n v="0"/>
    <n v="0"/>
    <n v="0"/>
    <n v="0"/>
    <n v="0"/>
    <n v="7425"/>
    <n v="0"/>
    <n v="7425"/>
    <s v="19/01/2023"/>
    <s v="19"/>
    <s v="01"/>
    <s v="2023"/>
    <x v="2"/>
    <s v="5255334000436"/>
    <s v="19/01/2023"/>
    <s v="5255305723011700439"/>
    <n v="52550"/>
    <x v="1"/>
  </r>
  <r>
    <n v="360"/>
    <s v="P2TL/52553/20230127/00002"/>
    <s v="523072598744"/>
    <s v="SURATMI"/>
    <x v="1"/>
    <s v="DS MAJENANG KURIP"/>
    <s v="R1M"/>
    <n v="900"/>
    <s v="R1M/900"/>
    <n v="111"/>
    <n v="0"/>
    <n v="150072"/>
    <n v="150072"/>
    <n v="0"/>
    <n v="0"/>
    <n v="0"/>
    <n v="13506"/>
    <n v="0"/>
    <n v="0"/>
    <n v="163578"/>
    <n v="163578"/>
    <n v="0"/>
    <s v="27/01/2023"/>
    <s v="27"/>
    <s v="01"/>
    <s v="2023"/>
    <x v="7"/>
    <s v="5255342004813"/>
    <s v="27/01/2023"/>
    <s v="P2TL/52553/20230127/00002"/>
    <n v="52550"/>
    <x v="1"/>
  </r>
  <r>
    <n v="361"/>
    <s v="5255105723010600118"/>
    <s v="523060247310"/>
    <s v="SUPARJO GIMAN"/>
    <x v="0"/>
    <s v="DS  SOKO KIDUL DEM"/>
    <s v="R1"/>
    <n v="450"/>
    <s v="R1/450"/>
    <n v="32"/>
    <n v="0"/>
    <n v="15840"/>
    <n v="15840"/>
    <n v="0"/>
    <n v="0"/>
    <n v="0"/>
    <n v="0"/>
    <n v="0"/>
    <n v="0"/>
    <n v="15840"/>
    <n v="0"/>
    <n v="15840"/>
    <s v="06/01/2023"/>
    <s v="06"/>
    <s v="01"/>
    <s v="2023"/>
    <x v="0"/>
    <s v="5255134000118"/>
    <s v="06/01/2023"/>
    <s v="5255105723010600118"/>
    <n v="52550"/>
    <x v="0"/>
  </r>
  <r>
    <n v="362"/>
    <s v="5255105723010500030"/>
    <s v="523060756244"/>
    <s v="KHUZAERI"/>
    <x v="0"/>
    <s v="DS  KENDUREN RT2/4"/>
    <s v="R1"/>
    <n v="450"/>
    <s v="R1/450"/>
    <n v="60"/>
    <n v="0"/>
    <n v="29700"/>
    <n v="29700"/>
    <n v="0"/>
    <n v="0"/>
    <n v="0"/>
    <n v="0"/>
    <n v="0"/>
    <n v="0"/>
    <n v="29700"/>
    <n v="0"/>
    <n v="29700"/>
    <s v="06/01/2023"/>
    <s v="06"/>
    <s v="01"/>
    <s v="2023"/>
    <x v="0"/>
    <s v="5255134000030"/>
    <s v="06/01/2023"/>
    <s v="5255105723010500030"/>
    <n v="52550"/>
    <x v="0"/>
  </r>
  <r>
    <n v="363"/>
    <s v="P2TL/52554/20230120/00004"/>
    <s v="523073030995"/>
    <s v="ENY YULIATI"/>
    <x v="1"/>
    <s v="DN BANYU URIP,BANJ"/>
    <s v="R1MT"/>
    <n v="900"/>
    <s v="R1MT/900"/>
    <n v="300"/>
    <n v="0"/>
    <n v="405600"/>
    <n v="405600"/>
    <n v="0"/>
    <n v="0"/>
    <n v="0"/>
    <n v="36504"/>
    <n v="0"/>
    <n v="0"/>
    <n v="442104"/>
    <n v="442104"/>
    <n v="0"/>
    <s v="24/01/2023"/>
    <s v="24"/>
    <s v="01"/>
    <s v="2023"/>
    <x v="20"/>
    <s v="5255443005890"/>
    <s v="24/01/2023"/>
    <s v="P2TL/52554/20230120/00004"/>
    <n v="52550"/>
    <x v="2"/>
  </r>
  <r>
    <n v="364"/>
    <s v="P2TL/52554/20230104/00001"/>
    <s v="523070912790"/>
    <s v="MASRURI"/>
    <x v="1"/>
    <s v="GU NDI SENGONWET"/>
    <s v="R1"/>
    <n v="450"/>
    <s v="R1/450"/>
    <n v="115"/>
    <n v="0"/>
    <n v="56925"/>
    <n v="56925"/>
    <n v="0"/>
    <n v="0"/>
    <n v="0"/>
    <n v="5123"/>
    <n v="0"/>
    <n v="0"/>
    <n v="62048"/>
    <n v="62048"/>
    <n v="0"/>
    <s v="04/01/2023"/>
    <s v="04"/>
    <s v="01"/>
    <s v="2023"/>
    <x v="21"/>
    <s v="5255442005801"/>
    <s v="04/01/2023"/>
    <s v="P2TL/52554/20230104/00001"/>
    <n v="52550"/>
    <x v="2"/>
  </r>
  <r>
    <n v="365"/>
    <s v="P2TL/52551/20230116/00003"/>
    <s v="523061838770"/>
    <s v="SITI FATONAH"/>
    <x v="1"/>
    <s v="DS KRAMAT KEC DEM"/>
    <s v="R1MT"/>
    <n v="900"/>
    <s v="R1MT/900"/>
    <n v="281"/>
    <n v="0"/>
    <n v="379912"/>
    <n v="379912"/>
    <n v="0"/>
    <n v="0"/>
    <n v="0"/>
    <n v="34192"/>
    <n v="0"/>
    <n v="0"/>
    <n v="414104"/>
    <n v="414104"/>
    <n v="0"/>
    <s v="16/01/2023"/>
    <s v="16"/>
    <s v="01"/>
    <s v="2023"/>
    <x v="17"/>
    <s v="5255143005062"/>
    <s v="16/01/2023"/>
    <s v="P2TL/52551/20230116/00003"/>
    <n v="52550"/>
    <x v="0"/>
  </r>
  <r>
    <n v="366"/>
    <s v="5255305723011700467"/>
    <s v="523070142490"/>
    <s v="MASRUKIN A"/>
    <x v="0"/>
    <s v="KA YEN SUMBERAGU"/>
    <s v="R1"/>
    <n v="900"/>
    <s v="R1/900"/>
    <n v="450"/>
    <n v="0"/>
    <n v="221760"/>
    <n v="221760"/>
    <n v="0"/>
    <n v="0"/>
    <n v="0"/>
    <n v="0"/>
    <n v="0"/>
    <n v="0"/>
    <n v="221760"/>
    <n v="0"/>
    <n v="221760"/>
    <s v="19/01/2023"/>
    <s v="19"/>
    <s v="01"/>
    <s v="2023"/>
    <x v="2"/>
    <s v="5255334000463"/>
    <s v="19/01/2023"/>
    <s v="5255305723011700467"/>
    <n v="52550"/>
    <x v="1"/>
  </r>
  <r>
    <n v="367"/>
    <s v="P2TL/52554/20230113/00008"/>
    <s v="523070130462"/>
    <s v="MOSTOFA"/>
    <x v="1"/>
    <s v="KP  PANDEAN WRS"/>
    <s v="R1T"/>
    <n v="1300"/>
    <s v="R1T/1300"/>
    <n v="236"/>
    <n v="0"/>
    <n v="340949"/>
    <n v="340949"/>
    <n v="0"/>
    <n v="0"/>
    <n v="0"/>
    <n v="30685"/>
    <n v="0"/>
    <n v="0"/>
    <n v="371634"/>
    <n v="371634"/>
    <n v="0"/>
    <s v="13/01/2023"/>
    <s v="13"/>
    <s v="01"/>
    <s v="2023"/>
    <x v="14"/>
    <s v="5255443005866"/>
    <s v="13/01/2023"/>
    <s v="P2TL/52554/20230113/00008"/>
    <n v="52550"/>
    <x v="2"/>
  </r>
  <r>
    <n v="368"/>
    <s v="P2TL/52551/20230130/00002"/>
    <s v="523061789929"/>
    <s v="MUSHOFAH MUTAMIM"/>
    <x v="1"/>
    <s v="DS TRENGGULI    RT.2"/>
    <s v="R1T"/>
    <n v="450"/>
    <s v="R1T/450"/>
    <n v="216"/>
    <n v="0"/>
    <n v="89640"/>
    <n v="89640"/>
    <n v="0"/>
    <n v="0"/>
    <n v="0"/>
    <n v="8068"/>
    <n v="0"/>
    <n v="0"/>
    <n v="97708"/>
    <n v="97708"/>
    <n v="0"/>
    <s v="30/01/2023"/>
    <s v="30"/>
    <s v="01"/>
    <s v="2023"/>
    <x v="9"/>
    <s v="5255143005094"/>
    <s v="30/01/2023"/>
    <s v="P2TL/52551/20230130/00002"/>
    <n v="52550"/>
    <x v="0"/>
  </r>
  <r>
    <n v="369"/>
    <s v="5255105723010600100"/>
    <s v="523060646063"/>
    <s v="SUNARDI"/>
    <x v="0"/>
    <s v="DS  PILANGSARI RT3/3"/>
    <s v="R1"/>
    <n v="450"/>
    <s v="R1/450"/>
    <n v="40"/>
    <n v="0"/>
    <n v="19800"/>
    <n v="19800"/>
    <n v="0"/>
    <n v="0"/>
    <n v="0"/>
    <n v="0"/>
    <n v="0"/>
    <n v="0"/>
    <n v="19800"/>
    <n v="0"/>
    <n v="19800"/>
    <s v="06/01/2023"/>
    <s v="06"/>
    <s v="01"/>
    <s v="2023"/>
    <x v="0"/>
    <s v="5255134000100"/>
    <s v="06/01/2023"/>
    <s v="5255105723010600100"/>
    <n v="52550"/>
    <x v="0"/>
  </r>
  <r>
    <n v="370"/>
    <s v="P2TL/52554/20230111/00011"/>
    <s v="NONPELANG"/>
    <s v="PJ KIMAN"/>
    <x v="3"/>
    <s v="TAHUNAN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1/01/2023"/>
    <s v="11"/>
    <s v="01"/>
    <s v="2023"/>
    <x v="3"/>
    <s v="5255442005849"/>
    <s v="11/01/2023"/>
    <s v="P2TL/52554/20230111/00011"/>
    <n v="52550"/>
    <x v="2"/>
  </r>
  <r>
    <n v="371"/>
    <s v="5255305723011700431"/>
    <s v="523071037561"/>
    <s v="RUSIDI B SUKARMIN"/>
    <x v="0"/>
    <s v="BE NDO GETASREJO"/>
    <s v="R1"/>
    <n v="450"/>
    <s v="R1/450"/>
    <n v="34"/>
    <n v="0"/>
    <n v="5746"/>
    <n v="5746"/>
    <n v="0"/>
    <n v="0"/>
    <n v="0"/>
    <n v="0"/>
    <n v="0"/>
    <n v="0"/>
    <n v="5746"/>
    <n v="0"/>
    <n v="5746"/>
    <s v="19/01/2023"/>
    <s v="19"/>
    <s v="01"/>
    <s v="2023"/>
    <x v="2"/>
    <s v="5255334000428"/>
    <s v="19/01/2023"/>
    <s v="5255305723011700431"/>
    <n v="52550"/>
    <x v="1"/>
  </r>
  <r>
    <n v="372"/>
    <s v="5255305723011700499"/>
    <s v="523070624470"/>
    <s v="SAMAN"/>
    <x v="0"/>
    <s v="DS  TEMON"/>
    <s v="R1"/>
    <n v="450"/>
    <s v="R1/450"/>
    <n v="133"/>
    <n v="0"/>
    <n v="22477"/>
    <n v="22477"/>
    <n v="0"/>
    <n v="0"/>
    <n v="0"/>
    <n v="0"/>
    <n v="0"/>
    <n v="0"/>
    <n v="22477"/>
    <n v="0"/>
    <n v="22477"/>
    <s v="19/01/2023"/>
    <s v="19"/>
    <s v="01"/>
    <s v="2023"/>
    <x v="2"/>
    <s v="5255334000495"/>
    <s v="19/01/2023"/>
    <s v="5255305723011700499"/>
    <n v="52550"/>
    <x v="1"/>
  </r>
  <r>
    <n v="373"/>
    <s v="P2TL/52554/20230103/00001"/>
    <s v="523071459062"/>
    <s v="SUNARDI"/>
    <x v="1"/>
    <s v="DK  BERU TAHUNAN"/>
    <s v="R1M"/>
    <n v="900"/>
    <s v="R1M/900"/>
    <n v="100"/>
    <n v="0"/>
    <n v="135200"/>
    <n v="135200"/>
    <n v="0"/>
    <n v="0"/>
    <n v="0"/>
    <n v="12168"/>
    <n v="0"/>
    <n v="0"/>
    <n v="147368"/>
    <n v="147368"/>
    <n v="0"/>
    <s v="03/01/2023"/>
    <s v="03"/>
    <s v="01"/>
    <s v="2023"/>
    <x v="15"/>
    <s v="5255442005797"/>
    <s v="03/01/2023"/>
    <s v="P2TL/52554/20230103/00001"/>
    <n v="52550"/>
    <x v="2"/>
  </r>
  <r>
    <n v="374"/>
    <s v="5255305723011700500"/>
    <s v="523071906039"/>
    <s v="KUSTIMAH"/>
    <x v="0"/>
    <s v="DS MOJOAGUNG   RT."/>
    <s v="R1"/>
    <n v="450"/>
    <s v="R1/450"/>
    <n v="133"/>
    <n v="0"/>
    <n v="22477"/>
    <n v="22477"/>
    <n v="0"/>
    <n v="0"/>
    <n v="0"/>
    <n v="0"/>
    <n v="0"/>
    <n v="0"/>
    <n v="22477"/>
    <n v="0"/>
    <n v="22477"/>
    <s v="19/01/2023"/>
    <s v="19"/>
    <s v="01"/>
    <s v="2023"/>
    <x v="2"/>
    <s v="5255334000496"/>
    <s v="19/01/2023"/>
    <s v="5255305723011700500"/>
    <n v="52550"/>
    <x v="1"/>
  </r>
  <r>
    <n v="375"/>
    <s v="P2TL/52552/20230112/00001"/>
    <s v="523081263014"/>
    <s v="ALI MAS'UT"/>
    <x v="1"/>
    <s v="DS TLOGOREJO    RT."/>
    <s v="R1T"/>
    <n v="450"/>
    <s v="R1T/450"/>
    <n v="610"/>
    <n v="0"/>
    <n v="253150"/>
    <n v="253150"/>
    <n v="0"/>
    <n v="0"/>
    <n v="0"/>
    <n v="22784"/>
    <n v="0"/>
    <n v="0"/>
    <n v="275934"/>
    <n v="275934"/>
    <n v="0"/>
    <s v="12/01/2023"/>
    <s v="12"/>
    <s v="01"/>
    <s v="2023"/>
    <x v="4"/>
    <s v="5255243004816"/>
    <s v="12/01/2023"/>
    <s v="P2TL/52552/20230112/00001"/>
    <n v="52550"/>
    <x v="3"/>
  </r>
  <r>
    <n v="376"/>
    <s v="5255105723010500031"/>
    <s v="523061159357"/>
    <s v="ZAENURI BIN MADEKU"/>
    <x v="0"/>
    <s v="DS TURIREJO   RT.05"/>
    <s v="R1"/>
    <n v="450"/>
    <s v="R1/450"/>
    <n v="60"/>
    <n v="0"/>
    <n v="29700"/>
    <n v="29700"/>
    <n v="0"/>
    <n v="0"/>
    <n v="0"/>
    <n v="0"/>
    <n v="0"/>
    <n v="0"/>
    <n v="29700"/>
    <n v="0"/>
    <n v="29700"/>
    <s v="06/01/2023"/>
    <s v="06"/>
    <s v="01"/>
    <s v="2023"/>
    <x v="0"/>
    <s v="5255134000031"/>
    <s v="06/01/2023"/>
    <s v="5255105723010500031"/>
    <n v="52550"/>
    <x v="0"/>
  </r>
  <r>
    <n v="377"/>
    <s v="P2TL/52553/20230105/00004"/>
    <s v="525530311958"/>
    <s v="SITI KHOTIJAH"/>
    <x v="1"/>
    <s v="DS DESA TUNGGU RT"/>
    <s v="R1T"/>
    <n v="450"/>
    <s v="R1T/450"/>
    <n v="132"/>
    <n v="0"/>
    <n v="54780"/>
    <n v="54780"/>
    <n v="0"/>
    <n v="0"/>
    <n v="0"/>
    <n v="4930"/>
    <n v="0"/>
    <n v="0"/>
    <n v="59710"/>
    <n v="59710"/>
    <n v="0"/>
    <s v="13/01/2023"/>
    <s v="13"/>
    <s v="01"/>
    <s v="2023"/>
    <x v="14"/>
    <s v="5255343004793"/>
    <s v="13/01/2023"/>
    <s v="P2TL/52553/20230105/00004"/>
    <n v="52550"/>
    <x v="1"/>
  </r>
  <r>
    <n v="378"/>
    <s v="P2TL/52552/20230120/00001"/>
    <s v="NONPELANG"/>
    <s v="SUBIYANTI"/>
    <x v="3"/>
    <s v="DS KALIJORONG KED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0/01/2023"/>
    <s v="20"/>
    <s v="01"/>
    <s v="2023"/>
    <x v="10"/>
    <s v="5255242004842"/>
    <s v="20/01/2023"/>
    <s v="P2TL/52552/20230120/00001"/>
    <n v="52550"/>
    <x v="3"/>
  </r>
  <r>
    <n v="379"/>
    <s v="P2TL/52554/20230112/00006"/>
    <s v="523072519440"/>
    <s v="UNTARI"/>
    <x v="1"/>
    <s v="DS JAMBON PULOKUL"/>
    <s v="R1T"/>
    <n v="450"/>
    <s v="R1T/450"/>
    <n v="300"/>
    <n v="0"/>
    <n v="124500"/>
    <n v="124500"/>
    <n v="0"/>
    <n v="0"/>
    <n v="0"/>
    <n v="11205"/>
    <n v="0"/>
    <n v="0"/>
    <n v="135705"/>
    <n v="135705"/>
    <n v="0"/>
    <s v="12/01/2023"/>
    <s v="12"/>
    <s v="01"/>
    <s v="2023"/>
    <x v="4"/>
    <s v="5255443005858"/>
    <s v="12/01/2023"/>
    <s v="P2TL/52554/20230112/00006"/>
    <n v="52550"/>
    <x v="2"/>
  </r>
  <r>
    <n v="380"/>
    <s v="P2TL/52552/20230121/00004"/>
    <s v="NONPELANG"/>
    <s v="WIDYANINGSIH"/>
    <x v="3"/>
    <s v="DUSUN KEDOH RT 2/3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1/01/2023"/>
    <s v="21"/>
    <s v="01"/>
    <s v="2023"/>
    <x v="8"/>
    <s v="5255242004847"/>
    <s v="21/01/2023"/>
    <s v="P2TL/52552/20230121/00004"/>
    <n v="52550"/>
    <x v="3"/>
  </r>
  <r>
    <n v="381"/>
    <s v="P2TL/52553/20230112/00002"/>
    <s v="523073080215"/>
    <s v="MADRASAH SYIFUL Q"/>
    <x v="1"/>
    <s v="DN KRAJAN    RT.5 RW"/>
    <s v="S2T"/>
    <n v="2200"/>
    <s v="S2T/2200"/>
    <n v="1572"/>
    <n v="0"/>
    <n v="1194720"/>
    <n v="1194720"/>
    <n v="0"/>
    <n v="0"/>
    <n v="0"/>
    <n v="107525"/>
    <n v="0"/>
    <n v="0"/>
    <n v="1302245"/>
    <n v="1302245"/>
    <n v="0"/>
    <s v="12/01/2023"/>
    <s v="12"/>
    <s v="01"/>
    <s v="2023"/>
    <x v="4"/>
    <s v="5255343004801"/>
    <s v="12/01/2023"/>
    <s v="P2TL/52553/20230112/00002"/>
    <n v="52550"/>
    <x v="1"/>
  </r>
  <r>
    <n v="382"/>
    <s v="P2TL/52551/20230118/00001"/>
    <s v="NONPELANG"/>
    <s v="SUHADI"/>
    <x v="3"/>
    <s v="DS.BANDUNGREJO K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8/01/2023"/>
    <s v="18"/>
    <s v="01"/>
    <s v="2023"/>
    <x v="1"/>
    <s v="5255142005065"/>
    <s v="18/01/2023"/>
    <s v="P2TL/52551/20230118/00001"/>
    <n v="52550"/>
    <x v="0"/>
  </r>
  <r>
    <n v="383"/>
    <s v="5255305723011700461"/>
    <s v="523070690680"/>
    <s v="DUL ROHMAN"/>
    <x v="0"/>
    <s v="CI NGKRONG"/>
    <s v="R1"/>
    <n v="450"/>
    <s v="R1/450"/>
    <n v="88"/>
    <n v="0"/>
    <n v="14872"/>
    <n v="14872"/>
    <n v="0"/>
    <n v="0"/>
    <n v="0"/>
    <n v="0"/>
    <n v="0"/>
    <n v="0"/>
    <n v="14872"/>
    <n v="0"/>
    <n v="14872"/>
    <s v="19/01/2023"/>
    <s v="19"/>
    <s v="01"/>
    <s v="2023"/>
    <x v="2"/>
    <s v="5255334000457"/>
    <s v="19/01/2023"/>
    <s v="5255305723011700461"/>
    <n v="52550"/>
    <x v="1"/>
  </r>
  <r>
    <n v="384"/>
    <s v="P2TL/52554/20230120/00002"/>
    <s v="523070403856"/>
    <s v="NGADIMAN"/>
    <x v="5"/>
    <s v="DK  CENTONG RT05/VI"/>
    <s v="R1"/>
    <n v="450"/>
    <s v="R1/450"/>
    <n v="2479"/>
    <n v="59400"/>
    <n v="1226907"/>
    <n v="1286307"/>
    <n v="0"/>
    <n v="76400"/>
    <n v="188171"/>
    <n v="13160"/>
    <n v="16650"/>
    <n v="0"/>
    <n v="1580688"/>
    <n v="1580688"/>
    <n v="0"/>
    <s v="21/01/2023"/>
    <s v="21"/>
    <s v="01"/>
    <s v="2023"/>
    <x v="8"/>
    <s v="5255442005888"/>
    <s v="21/01/2023"/>
    <s v="P2TL/52554/20230120/00002"/>
    <n v="52550"/>
    <x v="2"/>
  </r>
  <r>
    <n v="385"/>
    <s v="P2TL/52552/20230126/00001"/>
    <s v="523080475880"/>
    <s v="SUKARDI"/>
    <x v="4"/>
    <s v="CA BEAN KIDUL SIDO"/>
    <s v="R1"/>
    <n v="450"/>
    <s v="R1/450"/>
    <n v="2479"/>
    <n v="0"/>
    <n v="1226907"/>
    <n v="1226907"/>
    <n v="0"/>
    <n v="0"/>
    <n v="156912"/>
    <n v="12269"/>
    <n v="0"/>
    <n v="0"/>
    <n v="1396088"/>
    <n v="1396088"/>
    <n v="0"/>
    <s v="26/01/2023"/>
    <s v="26"/>
    <s v="01"/>
    <s v="2023"/>
    <x v="11"/>
    <s v="5255242004862"/>
    <s v="26/01/2023"/>
    <s v="P2TL/52552/20230126/00001"/>
    <n v="52550"/>
    <x v="3"/>
  </r>
  <r>
    <n v="386"/>
    <s v="5255305723011700403"/>
    <s v="523070544604"/>
    <s v="PRIYO"/>
    <x v="0"/>
    <s v="DS  KLAMBU RT 05/01"/>
    <s v="R1"/>
    <n v="450"/>
    <s v="R1/450"/>
    <n v="15"/>
    <n v="0"/>
    <n v="2535"/>
    <n v="2535"/>
    <n v="0"/>
    <n v="0"/>
    <n v="0"/>
    <n v="0"/>
    <n v="0"/>
    <n v="0"/>
    <n v="2535"/>
    <n v="0"/>
    <n v="2535"/>
    <s v="19/01/2023"/>
    <s v="19"/>
    <s v="01"/>
    <s v="2023"/>
    <x v="2"/>
    <s v="5255334000400"/>
    <s v="19/01/2023"/>
    <s v="5255305723011700403"/>
    <n v="52550"/>
    <x v="1"/>
  </r>
  <r>
    <n v="387"/>
    <s v="P2TL/52551/20230125/00002"/>
    <s v="523060862681"/>
    <s v="MASDI SURYAT"/>
    <x v="1"/>
    <s v="DS  MLATEN MIJEN RT"/>
    <s v="R1M"/>
    <n v="900"/>
    <s v="R1M/900"/>
    <n v="628"/>
    <n v="0"/>
    <n v="849056"/>
    <n v="849056"/>
    <n v="0"/>
    <n v="0"/>
    <n v="0"/>
    <n v="76415"/>
    <n v="0"/>
    <n v="0"/>
    <n v="925471"/>
    <n v="925471"/>
    <n v="0"/>
    <s v="25/01/2023"/>
    <s v="25"/>
    <s v="01"/>
    <s v="2023"/>
    <x v="16"/>
    <s v="5255142005079"/>
    <s v="25/01/2023"/>
    <s v="P2TL/52551/20230125/00002"/>
    <n v="52550"/>
    <x v="0"/>
  </r>
  <r>
    <n v="388"/>
    <s v="5255305723011700392"/>
    <s v="523071252468"/>
    <s v="WAHIRIN"/>
    <x v="0"/>
    <s v="KP . MANGGARWETAN"/>
    <s v="R1"/>
    <n v="450"/>
    <s v="R1/450"/>
    <n v="5"/>
    <n v="0"/>
    <n v="845"/>
    <n v="845"/>
    <n v="0"/>
    <n v="0"/>
    <n v="0"/>
    <n v="0"/>
    <n v="0"/>
    <n v="0"/>
    <n v="845"/>
    <n v="0"/>
    <n v="845"/>
    <s v="19/01/2023"/>
    <s v="19"/>
    <s v="01"/>
    <s v="2023"/>
    <x v="2"/>
    <s v="5255334000389"/>
    <s v="19/01/2023"/>
    <s v="5255305723011700392"/>
    <n v="52550"/>
    <x v="1"/>
  </r>
  <r>
    <n v="389"/>
    <s v="5255105723010600120"/>
    <s v="523060474190"/>
    <s v="TARWI"/>
    <x v="0"/>
    <s v="DS  KRAJAN RT3/2 MR"/>
    <s v="R1"/>
    <n v="450"/>
    <s v="R1/450"/>
    <n v="32"/>
    <n v="0"/>
    <n v="15840"/>
    <n v="15840"/>
    <n v="0"/>
    <n v="0"/>
    <n v="0"/>
    <n v="0"/>
    <n v="0"/>
    <n v="0"/>
    <n v="15840"/>
    <n v="0"/>
    <n v="15840"/>
    <s v="06/01/2023"/>
    <s v="06"/>
    <s v="01"/>
    <s v="2023"/>
    <x v="0"/>
    <s v="5255134000120"/>
    <s v="06/01/2023"/>
    <s v="5255105723010600120"/>
    <n v="52550"/>
    <x v="0"/>
  </r>
  <r>
    <n v="390"/>
    <s v="P2TL/52552/20230109/00002"/>
    <s v="523080217101"/>
    <s v="AGUS DARMANTO"/>
    <x v="5"/>
    <s v="KA UMAN RT1/RK3 GU"/>
    <s v="B1"/>
    <n v="1300"/>
    <s v="B1/1300"/>
    <n v="7160"/>
    <n v="602784"/>
    <n v="6916946"/>
    <n v="7519730"/>
    <n v="10000"/>
    <n v="0"/>
    <n v="188171"/>
    <n v="78211"/>
    <n v="0"/>
    <n v="0"/>
    <n v="7796112"/>
    <n v="7796112"/>
    <n v="0"/>
    <s v="09/01/2023"/>
    <s v="09"/>
    <s v="01"/>
    <s v="2023"/>
    <x v="5"/>
    <s v="5255242004815"/>
    <s v="09/01/2023"/>
    <s v="P2TL/52552/20230109/00002"/>
    <n v="52550"/>
    <x v="3"/>
  </r>
  <r>
    <n v="391"/>
    <s v="5255305723011700447"/>
    <s v="523070890119"/>
    <s v="KURMIN S"/>
    <x v="0"/>
    <s v="KE BONAGUNG"/>
    <s v="R1"/>
    <n v="450"/>
    <s v="R1/450"/>
    <n v="64"/>
    <n v="0"/>
    <n v="10816"/>
    <n v="10816"/>
    <n v="0"/>
    <n v="0"/>
    <n v="0"/>
    <n v="0"/>
    <n v="0"/>
    <n v="0"/>
    <n v="10816"/>
    <n v="0"/>
    <n v="10816"/>
    <s v="19/01/2023"/>
    <s v="19"/>
    <s v="01"/>
    <s v="2023"/>
    <x v="2"/>
    <s v="5255334000444"/>
    <s v="19/01/2023"/>
    <s v="5255305723011700447"/>
    <n v="52550"/>
    <x v="1"/>
  </r>
  <r>
    <n v="392"/>
    <s v="P2TL/52554/20230111/00012"/>
    <s v="NONPELANG"/>
    <s v="KIMAN PJ2"/>
    <x v="3"/>
    <s v="GABUS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1/01/2023"/>
    <s v="11"/>
    <s v="01"/>
    <s v="2023"/>
    <x v="3"/>
    <s v="5255442005850"/>
    <s v="11/01/2023"/>
    <s v="P2TL/52554/20230111/00012"/>
    <n v="52550"/>
    <x v="2"/>
  </r>
  <r>
    <n v="393"/>
    <s v="5255305723011700406"/>
    <s v="523071575993"/>
    <s v="NARTI"/>
    <x v="0"/>
    <s v="DS  JUWORO GEYER"/>
    <s v="R1"/>
    <n v="450"/>
    <s v="R1/450"/>
    <n v="18"/>
    <n v="0"/>
    <n v="3042"/>
    <n v="3042"/>
    <n v="0"/>
    <n v="0"/>
    <n v="0"/>
    <n v="0"/>
    <n v="0"/>
    <n v="0"/>
    <n v="3042"/>
    <n v="0"/>
    <n v="3042"/>
    <s v="19/01/2023"/>
    <s v="19"/>
    <s v="01"/>
    <s v="2023"/>
    <x v="2"/>
    <s v="5255334000403"/>
    <s v="19/01/2023"/>
    <s v="5255305723011700406"/>
    <n v="52550"/>
    <x v="1"/>
  </r>
  <r>
    <n v="394"/>
    <s v="5255105723010500033"/>
    <s v="523060470523"/>
    <s v="ALEX LEO CANDRA"/>
    <x v="0"/>
    <s v="DS  WEDING BARAT R"/>
    <s v="R1"/>
    <n v="450"/>
    <s v="R1/450"/>
    <n v="59"/>
    <n v="0"/>
    <n v="29205"/>
    <n v="29205"/>
    <n v="0"/>
    <n v="0"/>
    <n v="0"/>
    <n v="0"/>
    <n v="0"/>
    <n v="0"/>
    <n v="29205"/>
    <n v="0"/>
    <n v="29205"/>
    <s v="06/01/2023"/>
    <s v="06"/>
    <s v="01"/>
    <s v="2023"/>
    <x v="0"/>
    <s v="5255134000033"/>
    <s v="06/01/2023"/>
    <s v="5255105723010500033"/>
    <n v="52550"/>
    <x v="0"/>
  </r>
  <r>
    <n v="395"/>
    <s v="5255305723011700395"/>
    <s v="523070865944"/>
    <s v="WARTINI"/>
    <x v="0"/>
    <s v="DK  TERMAS"/>
    <s v="R1"/>
    <n v="450"/>
    <s v="R1/450"/>
    <n v="7"/>
    <n v="0"/>
    <n v="1183"/>
    <n v="1183"/>
    <n v="0"/>
    <n v="0"/>
    <n v="0"/>
    <n v="0"/>
    <n v="0"/>
    <n v="0"/>
    <n v="1183"/>
    <n v="0"/>
    <n v="1183"/>
    <s v="19/01/2023"/>
    <s v="19"/>
    <s v="01"/>
    <s v="2023"/>
    <x v="2"/>
    <s v="5255334000392"/>
    <s v="19/01/2023"/>
    <s v="5255305723011700395"/>
    <n v="52550"/>
    <x v="1"/>
  </r>
  <r>
    <n v="396"/>
    <s v="P2TL/52553/20230116/00001"/>
    <s v="523073068926"/>
    <s v="SUJI"/>
    <x v="1"/>
    <s v="DN KRONGGEN    RT.5"/>
    <s v="R1T"/>
    <n v="2200"/>
    <s v="R1T/2200"/>
    <n v="60"/>
    <n v="0"/>
    <n v="86682"/>
    <n v="86682"/>
    <n v="0"/>
    <n v="0"/>
    <n v="0"/>
    <n v="7801"/>
    <n v="0"/>
    <n v="0"/>
    <n v="94483"/>
    <n v="94483"/>
    <n v="0"/>
    <s v="16/01/2023"/>
    <s v="16"/>
    <s v="01"/>
    <s v="2023"/>
    <x v="17"/>
    <s v="5255343004802"/>
    <s v="16/01/2023"/>
    <s v="P2TL/52553/20230116/00001"/>
    <n v="52550"/>
    <x v="1"/>
  </r>
  <r>
    <n v="397"/>
    <s v="P2TL/52553/20230116/00002"/>
    <s v="523072307937"/>
    <s v="SUPARDI"/>
    <x v="1"/>
    <s v="DS DANYANG PURWO"/>
    <s v="R1T"/>
    <n v="900"/>
    <s v="R1T/900"/>
    <n v="702"/>
    <n v="0"/>
    <n v="424710"/>
    <n v="424710"/>
    <n v="0"/>
    <n v="0"/>
    <n v="0"/>
    <n v="38224"/>
    <n v="0"/>
    <n v="0"/>
    <n v="462934"/>
    <n v="462934"/>
    <n v="0"/>
    <s v="16/01/2023"/>
    <s v="16"/>
    <s v="01"/>
    <s v="2023"/>
    <x v="17"/>
    <s v="5255343004803"/>
    <s v="16/01/2023"/>
    <s v="P2TL/52553/20230116/00002"/>
    <n v="52550"/>
    <x v="1"/>
  </r>
  <r>
    <n v="398"/>
    <s v="5255105723010600087"/>
    <s v="523061042259"/>
    <s v="KAMIDUN"/>
    <x v="0"/>
    <s v="DK GANDOK KR.REJO"/>
    <s v="R1"/>
    <n v="450"/>
    <s v="R1/450"/>
    <n v="46"/>
    <n v="0"/>
    <n v="22770"/>
    <n v="22770"/>
    <n v="0"/>
    <n v="0"/>
    <n v="0"/>
    <n v="0"/>
    <n v="0"/>
    <n v="0"/>
    <n v="22770"/>
    <n v="0"/>
    <n v="22770"/>
    <s v="06/01/2023"/>
    <s v="06"/>
    <s v="01"/>
    <s v="2023"/>
    <x v="0"/>
    <s v="5255134000087"/>
    <s v="06/01/2023"/>
    <s v="5255105723010600087"/>
    <n v="52550"/>
    <x v="0"/>
  </r>
  <r>
    <n v="399"/>
    <s v="P2TL/52554/20230130/00007"/>
    <s v="525540093589"/>
    <s v="GRIYA PENGGUNG RE"/>
    <x v="1"/>
    <s v="DN PENGGUNGHARJO"/>
    <s v="R1T"/>
    <n v="1300"/>
    <s v="R1T/1300"/>
    <n v="195"/>
    <n v="0"/>
    <n v="281717"/>
    <n v="281717"/>
    <n v="0"/>
    <n v="0"/>
    <n v="0"/>
    <n v="25355"/>
    <n v="0"/>
    <n v="0"/>
    <n v="307072"/>
    <n v="25500"/>
    <n v="281572"/>
    <s v="30/01/2023"/>
    <s v="30"/>
    <s v="01"/>
    <s v="2023"/>
    <x v="9"/>
    <s v="5255443005926"/>
    <s v="30/01/2023"/>
    <s v="P2TL/52554/20230130/00007"/>
    <n v="52550"/>
    <x v="2"/>
  </r>
  <r>
    <n v="400"/>
    <s v="P2TL/52551/20230117/00002"/>
    <s v="523061784985"/>
    <s v="LULUK"/>
    <x v="1"/>
    <s v="DN WONOSARI 34  RT."/>
    <s v="R1MT"/>
    <n v="900"/>
    <s v="R1MT/900"/>
    <n v="628"/>
    <n v="0"/>
    <n v="849056"/>
    <n v="849056"/>
    <n v="0"/>
    <n v="0"/>
    <n v="0"/>
    <n v="76415"/>
    <n v="0"/>
    <n v="0"/>
    <n v="925471"/>
    <n v="925471"/>
    <n v="0"/>
    <s v="18/01/2023"/>
    <s v="18"/>
    <s v="01"/>
    <s v="2023"/>
    <x v="1"/>
    <s v="5255143005064"/>
    <s v="18/01/2023"/>
    <s v="P2TL/52551/20230117/00002"/>
    <n v="52550"/>
    <x v="0"/>
  </r>
  <r>
    <n v="401"/>
    <s v="P2TL/52552/20230105/00002"/>
    <s v="523080667467"/>
    <s v="SAMSURI"/>
    <x v="5"/>
    <s v="DS TANGGUNGHARJO"/>
    <s v="R1M"/>
    <n v="900"/>
    <s v="R1M/900"/>
    <n v="4957"/>
    <n v="584064"/>
    <n v="6702134"/>
    <n v="7286198"/>
    <n v="10000"/>
    <n v="0"/>
    <n v="188171"/>
    <n v="75782"/>
    <n v="0"/>
    <n v="0"/>
    <n v="7560151"/>
    <n v="7560151"/>
    <n v="0"/>
    <s v="05/01/2023"/>
    <s v="05"/>
    <s v="01"/>
    <s v="2023"/>
    <x v="18"/>
    <s v="5255242004810"/>
    <s v="05/01/2023"/>
    <s v="P2TL/52552/20230105/00002"/>
    <n v="52550"/>
    <x v="3"/>
  </r>
  <r>
    <n v="402"/>
    <s v="P2TL/52554/20230118/00009"/>
    <s v="523073056183"/>
    <s v="SUGIHARTI"/>
    <x v="1"/>
    <s v="DN KRAJAN TROWOL"/>
    <s v="R1T"/>
    <n v="450"/>
    <s v="R1T/450"/>
    <n v="359"/>
    <n v="0"/>
    <n v="148985"/>
    <n v="148985"/>
    <n v="0"/>
    <n v="0"/>
    <n v="500"/>
    <n v="13409"/>
    <n v="0"/>
    <n v="0"/>
    <n v="162894"/>
    <n v="162894"/>
    <n v="0"/>
    <s v="19/01/2023"/>
    <s v="19"/>
    <s v="01"/>
    <s v="2023"/>
    <x v="2"/>
    <s v="5255443005882"/>
    <s v="19/01/2023"/>
    <s v="P2TL/52554/20230118/00009"/>
    <n v="52550"/>
    <x v="2"/>
  </r>
  <r>
    <n v="403"/>
    <s v="P2TL/52552/20230117/00002"/>
    <s v="NONPELANG"/>
    <s v="ARIS SETYAWAN"/>
    <x v="3"/>
    <s v="KALIJORONG RT 4 RW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7/01/2023"/>
    <s v="17"/>
    <s v="01"/>
    <s v="2023"/>
    <x v="6"/>
    <s v="5255242004818"/>
    <s v="17/01/2023"/>
    <s v="P2TL/52552/20230117/00002"/>
    <n v="52550"/>
    <x v="3"/>
  </r>
  <r>
    <n v="404"/>
    <s v="5255305723011700413"/>
    <s v="523071647656"/>
    <s v="MUSHOLLA AL MAKLA"/>
    <x v="0"/>
    <s v="DS SUMBERJOSARI"/>
    <s v="S2"/>
    <n v="900"/>
    <s v="S2/900"/>
    <n v="10"/>
    <n v="0"/>
    <n v="3600"/>
    <n v="3600"/>
    <n v="0"/>
    <n v="0"/>
    <n v="0"/>
    <n v="0"/>
    <n v="0"/>
    <n v="0"/>
    <n v="3600"/>
    <n v="0"/>
    <n v="3600"/>
    <s v="19/01/2023"/>
    <s v="19"/>
    <s v="01"/>
    <s v="2023"/>
    <x v="2"/>
    <s v="5255334000410"/>
    <s v="19/01/2023"/>
    <s v="5255305723011700413"/>
    <n v="52550"/>
    <x v="1"/>
  </r>
  <r>
    <n v="405"/>
    <s v="5255305723011700495"/>
    <s v="523070758579"/>
    <s v="SUGIARTO"/>
    <x v="0"/>
    <s v="KE TITANG TEMON"/>
    <s v="R1"/>
    <n v="450"/>
    <s v="R1/450"/>
    <n v="150"/>
    <n v="0"/>
    <n v="25350"/>
    <n v="25350"/>
    <n v="0"/>
    <n v="0"/>
    <n v="0"/>
    <n v="0"/>
    <n v="0"/>
    <n v="0"/>
    <n v="25350"/>
    <n v="0"/>
    <n v="25350"/>
    <s v="19/01/2023"/>
    <s v="19"/>
    <s v="01"/>
    <s v="2023"/>
    <x v="2"/>
    <s v="5255334000491"/>
    <s v="19/01/2023"/>
    <s v="5255305723011700495"/>
    <n v="52550"/>
    <x v="1"/>
  </r>
  <r>
    <n v="406"/>
    <s v="P2TL/52554/20230109/00002"/>
    <s v="523070364889"/>
    <s v="ACHMADI SITI"/>
    <x v="1"/>
    <s v="DK  BANJARDOWO SE"/>
    <s v="R1"/>
    <n v="450"/>
    <s v="R1/450"/>
    <n v="300"/>
    <n v="0"/>
    <n v="148500"/>
    <n v="148500"/>
    <n v="0"/>
    <n v="0"/>
    <n v="0"/>
    <n v="13365"/>
    <n v="0"/>
    <n v="0"/>
    <n v="161865"/>
    <n v="161865"/>
    <n v="0"/>
    <s v="09/01/2023"/>
    <s v="09"/>
    <s v="01"/>
    <s v="2023"/>
    <x v="5"/>
    <s v="5255442005813"/>
    <s v="09/01/2023"/>
    <s v="P2TL/52554/20230109/00002"/>
    <n v="52550"/>
    <x v="2"/>
  </r>
  <r>
    <n v="407"/>
    <s v="5255305723011700435"/>
    <s v="523070501038"/>
    <s v="DIRJO"/>
    <x v="0"/>
    <s v="PE CUKAN GEBYOG 2"/>
    <s v="R1"/>
    <n v="450"/>
    <s v="R1/450"/>
    <n v="40"/>
    <n v="0"/>
    <n v="6760"/>
    <n v="6760"/>
    <n v="0"/>
    <n v="0"/>
    <n v="0"/>
    <n v="0"/>
    <n v="0"/>
    <n v="0"/>
    <n v="6760"/>
    <n v="0"/>
    <n v="6760"/>
    <s v="19/01/2023"/>
    <s v="19"/>
    <s v="01"/>
    <s v="2023"/>
    <x v="2"/>
    <s v="5255334000432"/>
    <s v="19/01/2023"/>
    <s v="5255305723011700435"/>
    <n v="52550"/>
    <x v="1"/>
  </r>
  <r>
    <n v="408"/>
    <s v="5255105723010600088"/>
    <s v="523060514488"/>
    <s v="KASWIDI"/>
    <x v="0"/>
    <s v="DS  BATU RT9/3"/>
    <s v="R1"/>
    <n v="450"/>
    <s v="R1/450"/>
    <n v="46"/>
    <n v="0"/>
    <n v="22770"/>
    <n v="22770"/>
    <n v="0"/>
    <n v="0"/>
    <n v="0"/>
    <n v="0"/>
    <n v="0"/>
    <n v="0"/>
    <n v="22770"/>
    <n v="0"/>
    <n v="22770"/>
    <s v="06/01/2023"/>
    <s v="06"/>
    <s v="01"/>
    <s v="2023"/>
    <x v="0"/>
    <s v="5255134000088"/>
    <s v="06/01/2023"/>
    <s v="5255105723010600088"/>
    <n v="52550"/>
    <x v="0"/>
  </r>
  <r>
    <n v="409"/>
    <s v="5255305723011700480"/>
    <s v="523070805470"/>
    <s v="SOLIKHIN"/>
    <x v="0"/>
    <s v="JL  GANGTIRTO"/>
    <s v="R1M"/>
    <n v="900"/>
    <s v="R1M/900"/>
    <n v="51"/>
    <n v="0"/>
    <n v="67600"/>
    <n v="67600"/>
    <n v="0"/>
    <n v="0"/>
    <n v="0"/>
    <n v="0"/>
    <n v="0"/>
    <n v="0"/>
    <n v="67600"/>
    <n v="0"/>
    <n v="67600"/>
    <s v="19/01/2023"/>
    <s v="19"/>
    <s v="01"/>
    <s v="2023"/>
    <x v="2"/>
    <s v="5255334000476"/>
    <s v="19/01/2023"/>
    <s v="5255305723011700480"/>
    <n v="52550"/>
    <x v="1"/>
  </r>
  <r>
    <n v="410"/>
    <s v="5255305723011700476"/>
    <s v="523071466222"/>
    <s v="SUROTO"/>
    <x v="0"/>
    <s v="KO MP RSS SAMBAK"/>
    <s v="R1M"/>
    <n v="900"/>
    <s v="R1M/900"/>
    <n v="54"/>
    <n v="0"/>
    <n v="73008"/>
    <n v="73008"/>
    <n v="0"/>
    <n v="0"/>
    <n v="0"/>
    <n v="0"/>
    <n v="0"/>
    <n v="0"/>
    <n v="73008"/>
    <n v="0"/>
    <n v="73008"/>
    <s v="19/01/2023"/>
    <s v="19"/>
    <s v="01"/>
    <s v="2023"/>
    <x v="2"/>
    <s v="5255334000472"/>
    <s v="19/01/2023"/>
    <s v="5255305723011700476"/>
    <n v="52550"/>
    <x v="1"/>
  </r>
  <r>
    <n v="411"/>
    <s v="5255305723011700414"/>
    <s v="523070626313"/>
    <s v="SUPRAPTO BIN SUPA"/>
    <x v="0"/>
    <s v="GE TASREJO"/>
    <s v="R1"/>
    <n v="450"/>
    <s v="R1/450"/>
    <n v="23"/>
    <n v="0"/>
    <n v="3887"/>
    <n v="3887"/>
    <n v="0"/>
    <n v="0"/>
    <n v="0"/>
    <n v="0"/>
    <n v="0"/>
    <n v="0"/>
    <n v="3887"/>
    <n v="0"/>
    <n v="3887"/>
    <s v="19/01/2023"/>
    <s v="19"/>
    <s v="01"/>
    <s v="2023"/>
    <x v="2"/>
    <s v="5255334000411"/>
    <s v="19/01/2023"/>
    <s v="5255305723011700414"/>
    <n v="52550"/>
    <x v="1"/>
  </r>
  <r>
    <n v="412"/>
    <s v="5255305723011700486"/>
    <s v="523072248201"/>
    <s v="SUWARTO"/>
    <x v="0"/>
    <s v="DS KAYEN JUWANGI"/>
    <s v="R1M"/>
    <n v="900"/>
    <s v="R1M/900"/>
    <n v="34"/>
    <n v="0"/>
    <n v="45968"/>
    <n v="45968"/>
    <n v="0"/>
    <n v="0"/>
    <n v="0"/>
    <n v="0"/>
    <n v="0"/>
    <n v="0"/>
    <n v="45968"/>
    <n v="0"/>
    <n v="45968"/>
    <s v="19/01/2023"/>
    <s v="19"/>
    <s v="01"/>
    <s v="2023"/>
    <x v="2"/>
    <s v="5255334000482"/>
    <s v="19/01/2023"/>
    <s v="5255305723011700486"/>
    <n v="52550"/>
    <x v="1"/>
  </r>
  <r>
    <n v="413"/>
    <s v="P2TL/52553/20230104/00002"/>
    <s v="523071327097"/>
    <s v="SALIYEM"/>
    <x v="4"/>
    <s v="DS  MANGUNREJO RT"/>
    <s v="R1"/>
    <n v="450"/>
    <s v="R1/450"/>
    <n v="2479"/>
    <n v="0"/>
    <n v="1226907"/>
    <n v="1226907"/>
    <n v="0"/>
    <n v="0"/>
    <n v="0"/>
    <n v="12269"/>
    <n v="900"/>
    <n v="0"/>
    <n v="1240076"/>
    <n v="300000"/>
    <n v="940076"/>
    <s v="04/01/2023"/>
    <s v="04"/>
    <s v="01"/>
    <s v="2023"/>
    <x v="21"/>
    <s v="5255342004788"/>
    <s v="04/01/2023"/>
    <s v="P2TL/52553/20230104/00002"/>
    <n v="52550"/>
    <x v="1"/>
  </r>
  <r>
    <n v="414"/>
    <s v="P2TL/52553/20230110/00001"/>
    <s v="523070352582"/>
    <s v="PURYO"/>
    <x v="1"/>
    <s v="NG ROJO SAMBUNG G"/>
    <s v="R1MT"/>
    <n v="900"/>
    <s v="R1MT/900"/>
    <n v="50"/>
    <n v="0"/>
    <n v="67600"/>
    <n v="67600"/>
    <n v="0"/>
    <n v="0"/>
    <n v="0"/>
    <n v="6084"/>
    <n v="0"/>
    <n v="0"/>
    <n v="73684"/>
    <n v="73684"/>
    <n v="0"/>
    <s v="10/01/2023"/>
    <s v="10"/>
    <s v="01"/>
    <s v="2023"/>
    <x v="12"/>
    <s v="5255343004797"/>
    <s v="10/01/2023"/>
    <s v="P2TL/52553/20230110/00001"/>
    <n v="52550"/>
    <x v="1"/>
  </r>
  <r>
    <n v="415"/>
    <s v="5255305723011700411"/>
    <s v="523071375972"/>
    <s v="DOSWADI"/>
    <x v="0"/>
    <s v="DK  KEPOH KETANGIR"/>
    <s v="R1"/>
    <n v="450"/>
    <s v="R1/450"/>
    <n v="20"/>
    <n v="0"/>
    <n v="3380"/>
    <n v="3380"/>
    <n v="0"/>
    <n v="0"/>
    <n v="0"/>
    <n v="0"/>
    <n v="0"/>
    <n v="0"/>
    <n v="3380"/>
    <n v="0"/>
    <n v="3380"/>
    <s v="19/01/2023"/>
    <s v="19"/>
    <s v="01"/>
    <s v="2023"/>
    <x v="2"/>
    <s v="5255334000408"/>
    <s v="19/01/2023"/>
    <s v="5255305723011700411"/>
    <n v="52550"/>
    <x v="1"/>
  </r>
  <r>
    <n v="416"/>
    <s v="P2TL/52552/20230124/00002"/>
    <s v="523080468821"/>
    <s v="PRAYITNO"/>
    <x v="4"/>
    <s v="CA BEAN KIDUL RT22"/>
    <s v="R1"/>
    <n v="450"/>
    <s v="R1/450"/>
    <n v="2479"/>
    <n v="0"/>
    <n v="1226907"/>
    <n v="1226907"/>
    <n v="0"/>
    <n v="0"/>
    <n v="156912"/>
    <n v="12269"/>
    <n v="13950"/>
    <n v="0"/>
    <n v="1410038"/>
    <n v="1410038"/>
    <n v="0"/>
    <s v="24/01/2023"/>
    <s v="24"/>
    <s v="01"/>
    <s v="2023"/>
    <x v="20"/>
    <s v="5255242004849"/>
    <s v="24/01/2023"/>
    <s v="P2TL/52552/20230124/00002"/>
    <n v="52550"/>
    <x v="3"/>
  </r>
  <r>
    <n v="417"/>
    <s v="P2TL/52551/20230125/00001"/>
    <s v="523060111464"/>
    <s v="MASDJID B"/>
    <x v="2"/>
    <s v="BA NJARSARI"/>
    <s v="S2"/>
    <n v="2200"/>
    <s v="S2/2200"/>
    <n v="0"/>
    <n v="802560"/>
    <n v="0"/>
    <n v="802560"/>
    <n v="0"/>
    <n v="76400"/>
    <n v="32259"/>
    <n v="12038"/>
    <n v="178900"/>
    <n v="0"/>
    <n v="1102157"/>
    <n v="1102157"/>
    <n v="0"/>
    <s v="25/01/2023"/>
    <s v="25"/>
    <s v="01"/>
    <s v="2023"/>
    <x v="16"/>
    <s v="5255142005078"/>
    <s v="25/01/2023"/>
    <s v="P2TL/52551/20230125/00001"/>
    <n v="52550"/>
    <x v="0"/>
  </r>
  <r>
    <n v="418"/>
    <s v="P2TL/52553/20230124/00001"/>
    <s v="523070538999"/>
    <s v="SD SEGERI I KOPEK"/>
    <x v="4"/>
    <s v="DS  KOPEK GODONG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24/01/2023"/>
    <s v="24"/>
    <s v="01"/>
    <s v="2023"/>
    <x v="20"/>
    <s v="5255343004809"/>
    <s v="24/01/2023"/>
    <s v="P2TL/52553/20230124/00001"/>
    <n v="52550"/>
    <x v="1"/>
  </r>
  <r>
    <n v="419"/>
    <s v="P2TL/52554/20230130/00011"/>
    <s v="523070261876"/>
    <s v="JAMINI"/>
    <x v="1"/>
    <s v="DK  KRAJAN POJOK R"/>
    <s v="R1"/>
    <n v="450"/>
    <s v="R1/450"/>
    <n v="200"/>
    <n v="0"/>
    <n v="99000"/>
    <n v="99000"/>
    <n v="0"/>
    <n v="0"/>
    <n v="0"/>
    <n v="8910"/>
    <n v="0"/>
    <n v="0"/>
    <n v="107910"/>
    <n v="9000"/>
    <n v="98910"/>
    <s v="30/01/2023"/>
    <s v="30"/>
    <s v="01"/>
    <s v="2023"/>
    <x v="9"/>
    <s v="5255442005933"/>
    <s v="30/01/2023"/>
    <s v="P2TL/52554/20230130/00011"/>
    <n v="52550"/>
    <x v="2"/>
  </r>
  <r>
    <n v="420"/>
    <s v="P2TL/52552/20210413/00002"/>
    <s v="NONPELANG"/>
    <s v="BURHAN"/>
    <x v="3"/>
    <s v="LATAK RT 3/5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1/01/2023"/>
    <s v="21"/>
    <s v="01"/>
    <s v="2023"/>
    <x v="8"/>
    <s v="5255242002621"/>
    <s v="21/01/2023"/>
    <s v="P2TL/52552/20210413/00002"/>
    <n v="52550"/>
    <x v="3"/>
  </r>
  <r>
    <n v="421"/>
    <s v="P2TL/52552/20230117/00001"/>
    <s v="523081262020"/>
    <s v="SAERI"/>
    <x v="1"/>
    <s v="DS ROWOSARI    RT.4"/>
    <s v="R1MT"/>
    <n v="900"/>
    <s v="R1MT/900"/>
    <n v="600"/>
    <n v="0"/>
    <n v="811200"/>
    <n v="811200"/>
    <n v="0"/>
    <n v="0"/>
    <n v="0"/>
    <n v="73008"/>
    <n v="0"/>
    <n v="0"/>
    <n v="884208"/>
    <n v="884208"/>
    <n v="0"/>
    <s v="17/01/2023"/>
    <s v="17"/>
    <s v="01"/>
    <s v="2023"/>
    <x v="6"/>
    <s v="5255243004817"/>
    <s v="17/01/2023"/>
    <s v="P2TL/52552/20230117/00001"/>
    <n v="52550"/>
    <x v="3"/>
  </r>
  <r>
    <n v="422"/>
    <s v="5255305723011700442"/>
    <s v="523071583764"/>
    <s v="SUPARMI JASMO"/>
    <x v="0"/>
    <s v="DS PANCAN GETASRE"/>
    <s v="R1"/>
    <n v="900"/>
    <s v="R1/900"/>
    <n v="18"/>
    <n v="0"/>
    <n v="8910"/>
    <n v="8910"/>
    <n v="0"/>
    <n v="0"/>
    <n v="0"/>
    <n v="0"/>
    <n v="0"/>
    <n v="0"/>
    <n v="8910"/>
    <n v="0"/>
    <n v="8910"/>
    <s v="19/01/2023"/>
    <s v="19"/>
    <s v="01"/>
    <s v="2023"/>
    <x v="2"/>
    <s v="5255334000439"/>
    <s v="19/01/2023"/>
    <s v="5255305723011700442"/>
    <n v="52550"/>
    <x v="1"/>
  </r>
  <r>
    <n v="423"/>
    <s v="5255305723011700408"/>
    <s v="523072041642"/>
    <s v="SUPAR"/>
    <x v="0"/>
    <s v="DK GANDOK GENEGA"/>
    <s v="R1"/>
    <n v="450"/>
    <s v="R1/450"/>
    <n v="19"/>
    <n v="0"/>
    <n v="3211"/>
    <n v="3211"/>
    <n v="0"/>
    <n v="0"/>
    <n v="0"/>
    <n v="0"/>
    <n v="0"/>
    <n v="0"/>
    <n v="3211"/>
    <n v="0"/>
    <n v="3211"/>
    <s v="19/01/2023"/>
    <s v="19"/>
    <s v="01"/>
    <s v="2023"/>
    <x v="2"/>
    <s v="5255334000405"/>
    <s v="19/01/2023"/>
    <s v="5255305723011700408"/>
    <n v="52550"/>
    <x v="1"/>
  </r>
  <r>
    <n v="1"/>
    <s v="P2TL/52552/20230215/00006"/>
    <s v="NONPELANG"/>
    <s v="KUSWORO 5"/>
    <x v="3"/>
    <s v="MANGUNSARI RT 1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5/02/2023"/>
    <s v="15"/>
    <s v="02"/>
    <s v="2023"/>
    <x v="26"/>
    <s v="5255242004947"/>
    <s v="15/02/2023"/>
    <s v="P2TL/52552/20230215/00006"/>
    <n v="52550"/>
    <x v="3"/>
  </r>
  <r>
    <n v="2"/>
    <s v="P2TL/52552/20230213/00001"/>
    <s v="523081359195"/>
    <s v="ASMANAH"/>
    <x v="1"/>
    <s v="DS DALEMAN RAYA  B"/>
    <s v="R1MT"/>
    <n v="900"/>
    <s v="R1MT/900"/>
    <n v="595"/>
    <n v="0"/>
    <n v="804440"/>
    <n v="804440"/>
    <n v="0"/>
    <n v="0"/>
    <n v="0"/>
    <n v="72400"/>
    <n v="0"/>
    <n v="0"/>
    <n v="876840"/>
    <n v="876840"/>
    <n v="0"/>
    <s v="13/02/2023"/>
    <s v="13"/>
    <s v="02"/>
    <s v="2023"/>
    <x v="27"/>
    <s v="5255243004941"/>
    <s v="13/02/2023"/>
    <s v="P2TL/52552/20230213/00001"/>
    <n v="52550"/>
    <x v="3"/>
  </r>
  <r>
    <n v="3"/>
    <s v="P2TL/52554/20230213/00003"/>
    <s v="523071232602"/>
    <s v="JAMIN"/>
    <x v="5"/>
    <s v="DS . LINDUK LEBAK R"/>
    <s v="R1M"/>
    <n v="900"/>
    <s v="R1M/900"/>
    <n v="4957"/>
    <n v="584064"/>
    <n v="6702134"/>
    <n v="7286198"/>
    <n v="10000"/>
    <n v="76400"/>
    <n v="271652"/>
    <n v="75782"/>
    <n v="13050"/>
    <n v="0"/>
    <n v="7733082"/>
    <n v="4700000"/>
    <n v="3033082"/>
    <s v="14/02/2023"/>
    <s v="14"/>
    <s v="02"/>
    <s v="2023"/>
    <x v="28"/>
    <s v="5255442005989"/>
    <s v="14/02/2023"/>
    <s v="P2TL/52554/20230213/00003"/>
    <n v="52550"/>
    <x v="2"/>
  </r>
  <r>
    <n v="4"/>
    <s v="P2TL/52552/20230201/00002"/>
    <s v="523081202233"/>
    <s v="MIATI"/>
    <x v="5"/>
    <s v="DS MLANGI    RT.2 RW"/>
    <s v="R1MT"/>
    <n v="900"/>
    <s v="R1MT/900"/>
    <n v="4957"/>
    <n v="584064"/>
    <n v="6702134"/>
    <n v="7286198"/>
    <n v="10000"/>
    <n v="0"/>
    <n v="433457"/>
    <n v="75782"/>
    <n v="0"/>
    <n v="0"/>
    <n v="7805437"/>
    <n v="2000000"/>
    <n v="5805437"/>
    <s v="01/02/2023"/>
    <s v="01"/>
    <s v="02"/>
    <s v="2023"/>
    <x v="29"/>
    <s v="5255243004905"/>
    <s v="01/02/2023"/>
    <s v="P2TL/52552/20230201/00002"/>
    <n v="52550"/>
    <x v="3"/>
  </r>
  <r>
    <n v="5"/>
    <s v="P2TL/52553/20230207/00002"/>
    <s v="523070688147"/>
    <s v="MASDUKI"/>
    <x v="1"/>
    <s v="DS  WIDURI CINGKRO"/>
    <s v="R1"/>
    <n v="450"/>
    <s v="R1/450"/>
    <n v="199"/>
    <n v="0"/>
    <n v="98505"/>
    <n v="98505"/>
    <n v="0"/>
    <n v="0"/>
    <n v="0"/>
    <n v="8865"/>
    <n v="0"/>
    <n v="0"/>
    <n v="107370"/>
    <n v="107370"/>
    <n v="0"/>
    <s v="07/02/2023"/>
    <s v="07"/>
    <s v="02"/>
    <s v="2023"/>
    <x v="30"/>
    <s v="5255342004822"/>
    <s v="07/02/2023"/>
    <s v="P2TL/52553/20230207/00002"/>
    <n v="52550"/>
    <x v="1"/>
  </r>
  <r>
    <n v="6"/>
    <s v="P2TL/52551/20230202/00001"/>
    <s v="523061810724"/>
    <s v="AHMADI"/>
    <x v="1"/>
    <s v="DS WONOKETINGAL"/>
    <s v="R1MT"/>
    <n v="900"/>
    <s v="R1MT/900"/>
    <n v="621"/>
    <n v="0"/>
    <n v="839592"/>
    <n v="839592"/>
    <n v="0"/>
    <n v="0"/>
    <n v="0"/>
    <n v="75563"/>
    <n v="0"/>
    <n v="0"/>
    <n v="915155"/>
    <n v="915155"/>
    <n v="0"/>
    <s v="02/02/2023"/>
    <s v="02"/>
    <s v="02"/>
    <s v="2023"/>
    <x v="31"/>
    <s v="5255143005096"/>
    <s v="02/02/2023"/>
    <s v="P2TL/52551/20230202/00001"/>
    <n v="52550"/>
    <x v="0"/>
  </r>
  <r>
    <n v="7"/>
    <s v="5255305723022200516"/>
    <s v="523070982424"/>
    <s v="SARNI"/>
    <x v="0"/>
    <s v="DS  RAJEK GODONG"/>
    <s v="R1"/>
    <n v="450"/>
    <s v="R1/450"/>
    <n v="81"/>
    <n v="0"/>
    <n v="13700"/>
    <n v="13700"/>
    <n v="0"/>
    <n v="0"/>
    <n v="0"/>
    <n v="0"/>
    <n v="0"/>
    <n v="0"/>
    <n v="13700"/>
    <n v="0"/>
    <n v="13700"/>
    <s v="22/02/2023"/>
    <s v="22"/>
    <s v="02"/>
    <s v="2023"/>
    <x v="32"/>
    <s v="5255334000512"/>
    <s v="22/02/2023"/>
    <s v="5255305723022200516"/>
    <n v="52550"/>
    <x v="1"/>
  </r>
  <r>
    <n v="8"/>
    <s v="P2TL/52553/20230228/00001"/>
    <s v="523073148066"/>
    <s v="MUHAMMAD ALI-KIS"/>
    <x v="1"/>
    <s v="DN MIJEN TIMUR,DS M"/>
    <s v="R1MT"/>
    <n v="900"/>
    <s v="R1MT/900"/>
    <n v="604"/>
    <n v="0"/>
    <n v="816608"/>
    <n v="816608"/>
    <n v="0"/>
    <n v="0"/>
    <n v="0"/>
    <n v="73495"/>
    <n v="0"/>
    <n v="0"/>
    <n v="890103"/>
    <n v="890103"/>
    <n v="0"/>
    <s v="28/02/2023"/>
    <s v="28"/>
    <s v="02"/>
    <s v="2023"/>
    <x v="33"/>
    <s v="5255343004866"/>
    <s v="28/02/2023"/>
    <s v="P2TL/52553/20230228/00001"/>
    <n v="52550"/>
    <x v="1"/>
  </r>
  <r>
    <n v="9"/>
    <s v="P2TL/52554/20230227/00011"/>
    <s v="NONPELANG"/>
    <s v="PJ SIMO DAMIN"/>
    <x v="3"/>
    <s v="NGRAGEM SIMO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8/02/2023"/>
    <s v="28"/>
    <s v="02"/>
    <s v="2023"/>
    <x v="33"/>
    <s v="5255442006048"/>
    <s v="28/02/2023"/>
    <s v="P2TL/52554/20230227/00011"/>
    <n v="52550"/>
    <x v="2"/>
  </r>
  <r>
    <n v="10"/>
    <s v="P2TL/52551/20230201/00001"/>
    <s v="NONPELANG"/>
    <s v="JAMALLUDIN"/>
    <x v="3"/>
    <s v="DSTRIDONOREJO BO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1/02/2023"/>
    <s v="01"/>
    <s v="02"/>
    <s v="2023"/>
    <x v="29"/>
    <s v="5255142005095"/>
    <s v="01/02/2023"/>
    <s v="P2TL/52551/20230201/00001"/>
    <n v="52550"/>
    <x v="0"/>
  </r>
  <r>
    <n v="11"/>
    <s v="P2TL/52554/20230209/00003"/>
    <s v="523072054303"/>
    <s v="MUHAMMAT"/>
    <x v="1"/>
    <s v="DK GESING GRANDU"/>
    <s v="R1M"/>
    <n v="900"/>
    <s v="R1M/900"/>
    <n v="100"/>
    <n v="0"/>
    <n v="135200"/>
    <n v="135200"/>
    <n v="0"/>
    <n v="0"/>
    <n v="0"/>
    <n v="12168"/>
    <n v="0"/>
    <n v="0"/>
    <n v="147368"/>
    <n v="147368"/>
    <n v="0"/>
    <s v="09/02/2023"/>
    <s v="09"/>
    <s v="02"/>
    <s v="2023"/>
    <x v="34"/>
    <s v="5255442005982"/>
    <s v="09/02/2023"/>
    <s v="P2TL/52554/20230209/00003"/>
    <n v="52550"/>
    <x v="2"/>
  </r>
  <r>
    <n v="12"/>
    <s v="P2TL/52551/20230220/00001"/>
    <s v="523061677171"/>
    <s v="SURADI"/>
    <x v="5"/>
    <s v="DS WONORJO    RT.7"/>
    <s v="R1T"/>
    <n v="450"/>
    <s v="R1T/450"/>
    <n v="2479"/>
    <n v="59400"/>
    <n v="1226907"/>
    <n v="1286307"/>
    <n v="0"/>
    <n v="76400"/>
    <n v="433957"/>
    <n v="13160"/>
    <n v="0"/>
    <n v="0"/>
    <n v="1809824"/>
    <n v="1809824"/>
    <n v="0"/>
    <s v="20/02/2023"/>
    <s v="20"/>
    <s v="02"/>
    <s v="2023"/>
    <x v="35"/>
    <s v="5255143005131"/>
    <s v="20/02/2023"/>
    <s v="P2TL/52551/20230220/00001"/>
    <n v="52550"/>
    <x v="0"/>
  </r>
  <r>
    <n v="13"/>
    <s v="P2TL/52552/20230221/00004"/>
    <s v="NONPELANG"/>
    <s v="PARWATI"/>
    <x v="3"/>
    <s v="DK SUKOREJO RT 6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3/02/2023"/>
    <s v="23"/>
    <s v="02"/>
    <s v="2023"/>
    <x v="36"/>
    <s v="5255242004959"/>
    <s v="23/02/2023"/>
    <s v="P2TL/52552/20230221/00004"/>
    <n v="52550"/>
    <x v="3"/>
  </r>
  <r>
    <n v="14"/>
    <s v="P2TL/52551/20230210/00001"/>
    <s v="523061824540"/>
    <s v="FITA SURYANI"/>
    <x v="1"/>
    <s v="DN BULU RAJI DEMAK"/>
    <s v="R1MT"/>
    <n v="900"/>
    <s v="R1MT/900"/>
    <n v="298"/>
    <n v="0"/>
    <n v="402896"/>
    <n v="402896"/>
    <n v="0"/>
    <n v="0"/>
    <n v="0"/>
    <n v="36261"/>
    <n v="0"/>
    <n v="0"/>
    <n v="439157"/>
    <n v="439157"/>
    <n v="0"/>
    <s v="10/02/2023"/>
    <s v="10"/>
    <s v="02"/>
    <s v="2023"/>
    <x v="37"/>
    <s v="5255143005113"/>
    <s v="10/02/2023"/>
    <s v="P2TL/52551/20230210/00001"/>
    <n v="52550"/>
    <x v="0"/>
  </r>
  <r>
    <n v="15"/>
    <s v="P2TL/52554/20230207/00004"/>
    <s v="NONPELANG"/>
    <s v="PJ EDY"/>
    <x v="3"/>
    <s v="BARAK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7/02/2023"/>
    <s v="07"/>
    <s v="02"/>
    <s v="2023"/>
    <x v="30"/>
    <s v="5255442005966"/>
    <s v="07/02/2023"/>
    <s v="P2TL/52554/20230207/00004"/>
    <n v="52550"/>
    <x v="2"/>
  </r>
  <r>
    <n v="16"/>
    <s v="5255305723022200515"/>
    <s v="523071495180"/>
    <s v="SOSRO GIYO"/>
    <x v="0"/>
    <s v="DK  SETRO RT10/4 KA"/>
    <s v="R1"/>
    <n v="450"/>
    <s v="R1/450"/>
    <n v="74"/>
    <n v="0"/>
    <n v="12550"/>
    <n v="12550"/>
    <n v="0"/>
    <n v="0"/>
    <n v="0"/>
    <n v="0"/>
    <n v="0"/>
    <n v="0"/>
    <n v="12550"/>
    <n v="0"/>
    <n v="12550"/>
    <s v="22/02/2023"/>
    <s v="22"/>
    <s v="02"/>
    <s v="2023"/>
    <x v="32"/>
    <s v="5255334000511"/>
    <s v="22/02/2023"/>
    <s v="5255305723022200515"/>
    <n v="52550"/>
    <x v="1"/>
  </r>
  <r>
    <n v="17"/>
    <s v="P2TL/52553/20230228/00003"/>
    <s v="523073030052"/>
    <s v="PJU PEMDA TK II GRO"/>
    <x v="1"/>
    <s v="JL RAYA PURWODADI"/>
    <s v="P3"/>
    <n v="7700"/>
    <s v="P3/7700"/>
    <n v="5261"/>
    <n v="0"/>
    <n v="8941227"/>
    <n v="8941227"/>
    <n v="10000"/>
    <n v="0"/>
    <n v="0"/>
    <n v="0"/>
    <n v="0"/>
    <n v="0"/>
    <n v="8951227"/>
    <n v="10000"/>
    <n v="8941227"/>
    <s v="28/02/2023"/>
    <s v="28"/>
    <s v="02"/>
    <s v="2023"/>
    <x v="33"/>
    <s v="5255342004868"/>
    <s v="28/02/2023"/>
    <s v="P2TL/52553/20230228/00003"/>
    <n v="52550"/>
    <x v="1"/>
  </r>
  <r>
    <n v="18"/>
    <s v="P2TL/52552/20230228/00003"/>
    <s v="523080227948"/>
    <s v="SUISWANTONO"/>
    <x v="3"/>
    <s v="DK  KUWARON RT5 R"/>
    <s v="R1"/>
    <n v="1300"/>
    <s v="R1/1300"/>
    <n v="0"/>
    <n v="0"/>
    <n v="1200000"/>
    <n v="1200000"/>
    <n v="0"/>
    <n v="0"/>
    <n v="0"/>
    <n v="0"/>
    <n v="0"/>
    <n v="0"/>
    <n v="1200000"/>
    <n v="0"/>
    <n v="1200000"/>
    <s v="28/02/2023"/>
    <s v="28"/>
    <s v="02"/>
    <s v="2023"/>
    <x v="33"/>
    <s v="5255242004968"/>
    <s v="28/02/2023"/>
    <s v="P2TL/52552/20230228/00003"/>
    <n v="52550"/>
    <x v="3"/>
  </r>
  <r>
    <n v="19"/>
    <s v="P2TL/52551/20230209/00001"/>
    <s v="523061883773"/>
    <s v="SLAMET"/>
    <x v="1"/>
    <s v="DS PRAMPELAN-SAYU"/>
    <s v="R1T"/>
    <n v="1300"/>
    <s v="R1T/1300"/>
    <n v="795"/>
    <n v="0"/>
    <n v="1148537"/>
    <n v="1148537"/>
    <n v="0"/>
    <n v="0"/>
    <n v="0"/>
    <n v="103368"/>
    <n v="0"/>
    <n v="0"/>
    <n v="1251905"/>
    <n v="1251905"/>
    <n v="0"/>
    <s v="09/02/2023"/>
    <s v="09"/>
    <s v="02"/>
    <s v="2023"/>
    <x v="34"/>
    <s v="5255143005110"/>
    <s v="09/02/2023"/>
    <s v="P2TL/52551/20230209/00001"/>
    <n v="52550"/>
    <x v="0"/>
  </r>
  <r>
    <n v="20"/>
    <s v="P2TL/52554/20230213/00002"/>
    <s v="NONPELANG"/>
    <s v="SUWAJI/RIMBAWATI"/>
    <x v="3"/>
    <s v="DUSUN LINDUK RT 3/7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3/02/2023"/>
    <s v="13"/>
    <s v="02"/>
    <s v="2023"/>
    <x v="27"/>
    <s v="5255442005988"/>
    <s v="13/02/2023"/>
    <s v="P2TL/52554/20230213/00002"/>
    <n v="52550"/>
    <x v="2"/>
  </r>
  <r>
    <n v="21"/>
    <s v="5255305723022200508"/>
    <s v="523071822089"/>
    <s v="SITI FATONAH"/>
    <x v="0"/>
    <s v="DS MLATI MANGGARM"/>
    <s v="R1"/>
    <n v="900"/>
    <s v="R1/900"/>
    <n v="24"/>
    <n v="0"/>
    <n v="6692"/>
    <n v="6692"/>
    <n v="0"/>
    <n v="0"/>
    <n v="0"/>
    <n v="0"/>
    <n v="0"/>
    <n v="0"/>
    <n v="6692"/>
    <n v="0"/>
    <n v="6692"/>
    <s v="22/02/2023"/>
    <s v="22"/>
    <s v="02"/>
    <s v="2023"/>
    <x v="32"/>
    <s v="5255334000504"/>
    <s v="22/02/2023"/>
    <s v="5255305723022200508"/>
    <n v="52550"/>
    <x v="1"/>
  </r>
  <r>
    <n v="22"/>
    <s v="P2TL/52554/20230214/00001"/>
    <s v="523070986033"/>
    <s v="SURADI"/>
    <x v="1"/>
    <s v="DK  KRAJAN SUMBER"/>
    <s v="R1M"/>
    <n v="900"/>
    <s v="R1M/900"/>
    <n v="100"/>
    <n v="0"/>
    <n v="135200"/>
    <n v="135200"/>
    <n v="0"/>
    <n v="0"/>
    <n v="500"/>
    <n v="12168"/>
    <n v="0"/>
    <n v="0"/>
    <n v="147868"/>
    <n v="147868"/>
    <n v="0"/>
    <s v="14/02/2023"/>
    <s v="14"/>
    <s v="02"/>
    <s v="2023"/>
    <x v="28"/>
    <s v="5255442005996"/>
    <s v="14/02/2023"/>
    <s v="P2TL/52554/20230214/00001"/>
    <n v="52550"/>
    <x v="2"/>
  </r>
  <r>
    <n v="23"/>
    <s v="P2TL/52551/20230221/00003"/>
    <s v="523061367735"/>
    <s v="DARWATI"/>
    <x v="5"/>
    <s v="DS PILANGREJO   RT."/>
    <s v="R1T"/>
    <n v="900"/>
    <s v="R1T/900"/>
    <n v="4957"/>
    <n v="216000"/>
    <n v="2453814"/>
    <n v="2669814"/>
    <n v="0"/>
    <n v="76400"/>
    <n v="433957"/>
    <n v="27778"/>
    <n v="0"/>
    <n v="0"/>
    <n v="3207949"/>
    <n v="3207949"/>
    <n v="0"/>
    <s v="21/02/2023"/>
    <s v="21"/>
    <s v="02"/>
    <s v="2023"/>
    <x v="38"/>
    <s v="5255143005138"/>
    <s v="21/02/2023"/>
    <s v="P2TL/52551/20230221/00003"/>
    <n v="52550"/>
    <x v="0"/>
  </r>
  <r>
    <n v="24"/>
    <s v="P2TL/52554/20230221/00001"/>
    <s v="NONPELANG"/>
    <s v="PJ AGUS TRIONO/ SH"/>
    <x v="3"/>
    <s v="WONOBOYO RT 4/1 TA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2/02/2023"/>
    <s v="22"/>
    <s v="02"/>
    <s v="2023"/>
    <x v="32"/>
    <s v="5255442006011"/>
    <s v="22/02/2023"/>
    <s v="P2TL/52554/20230221/00001"/>
    <n v="52550"/>
    <x v="2"/>
  </r>
  <r>
    <n v="25"/>
    <s v="P2TL/52552/20230206/00002"/>
    <s v="NONPELANG"/>
    <s v="RUKO BRAMBANG 3"/>
    <x v="3"/>
    <s v="BRAMBANG RT 1 RW 4"/>
    <s v="S2"/>
    <n v="900"/>
    <s v="S2/900"/>
    <n v="4957"/>
    <n v="57431"/>
    <n v="57431"/>
    <n v="114862"/>
    <n v="0"/>
    <n v="0"/>
    <n v="0"/>
    <n v="10138"/>
    <n v="0"/>
    <n v="0"/>
    <n v="125000"/>
    <n v="125000"/>
    <n v="0"/>
    <s v="10/02/2023"/>
    <s v="10"/>
    <s v="02"/>
    <s v="2023"/>
    <x v="37"/>
    <s v="5255242004924"/>
    <s v="10/02/2023"/>
    <s v="P2TL/52552/20230206/00002"/>
    <n v="52550"/>
    <x v="3"/>
  </r>
  <r>
    <n v="26"/>
    <s v="P2TL/52552/20230203/00002"/>
    <s v="523080847864"/>
    <s v="BANGKIT PURWANTO"/>
    <x v="4"/>
    <s v="DS SIDOREJO   RT.22"/>
    <s v="R1"/>
    <n v="900"/>
    <s v="R1/900"/>
    <n v="4957"/>
    <n v="0"/>
    <n v="2453814"/>
    <n v="2453814"/>
    <n v="0"/>
    <n v="0"/>
    <n v="156912"/>
    <n v="24538"/>
    <n v="0"/>
    <n v="0"/>
    <n v="2635264"/>
    <n v="2635264"/>
    <n v="0"/>
    <s v="03/02/2023"/>
    <s v="03"/>
    <s v="02"/>
    <s v="2023"/>
    <x v="39"/>
    <s v="5255242004915"/>
    <s v="03/02/2023"/>
    <s v="P2TL/52552/20230203/00002"/>
    <n v="52550"/>
    <x v="3"/>
  </r>
  <r>
    <n v="27"/>
    <s v="5255305723022200511"/>
    <s v="523072383939"/>
    <s v="SUPATMI"/>
    <x v="0"/>
    <s v="DS WATUPAWON PN"/>
    <s v="R1"/>
    <n v="900"/>
    <s v="R1/900"/>
    <n v="50"/>
    <n v="0"/>
    <n v="13750"/>
    <n v="13750"/>
    <n v="0"/>
    <n v="0"/>
    <n v="0"/>
    <n v="0"/>
    <n v="0"/>
    <n v="0"/>
    <n v="13750"/>
    <n v="0"/>
    <n v="13750"/>
    <s v="22/02/2023"/>
    <s v="22"/>
    <s v="02"/>
    <s v="2023"/>
    <x v="32"/>
    <s v="5255334000507"/>
    <s v="22/02/2023"/>
    <s v="5255305723022200511"/>
    <n v="52550"/>
    <x v="1"/>
  </r>
  <r>
    <n v="28"/>
    <s v="P2TL/52553/20230222/00002"/>
    <s v="523070319288"/>
    <s v="M A R B I"/>
    <x v="4"/>
    <s v="DS  MANGGARMAS G"/>
    <s v="R1"/>
    <n v="450"/>
    <s v="R1/450"/>
    <n v="2479"/>
    <n v="0"/>
    <n v="1226907"/>
    <n v="1226907"/>
    <n v="0"/>
    <n v="0"/>
    <n v="0"/>
    <n v="12269"/>
    <n v="16650"/>
    <n v="0"/>
    <n v="1255826"/>
    <n v="600000"/>
    <n v="655826"/>
    <s v="22/02/2023"/>
    <s v="22"/>
    <s v="02"/>
    <s v="2023"/>
    <x v="32"/>
    <s v="5255342004851"/>
    <s v="22/02/2023"/>
    <s v="P2TL/52553/20230222/00002"/>
    <n v="52550"/>
    <x v="1"/>
  </r>
  <r>
    <n v="29"/>
    <s v="P2TL/52551/20230217/00003"/>
    <s v="NONPELANG"/>
    <s v="MUQOROBIN"/>
    <x v="3"/>
    <s v="DS PLATAR RT 2 RW 6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7/02/2023"/>
    <s v="17"/>
    <s v="02"/>
    <s v="2023"/>
    <x v="40"/>
    <s v="5255142005128"/>
    <s v="17/02/2023"/>
    <s v="P2TL/52551/20230217/00003"/>
    <n v="52550"/>
    <x v="0"/>
  </r>
  <r>
    <n v="30"/>
    <s v="P2TL/52553/20230221/00009"/>
    <s v="523072851069"/>
    <s v="LAMPU PENERANGAN"/>
    <x v="4"/>
    <s v="DN SINDU DS SINDUR"/>
    <s v="S2T"/>
    <n v="450"/>
    <s v="S2T/450"/>
    <n v="2479"/>
    <n v="0"/>
    <n v="892296"/>
    <n v="892296"/>
    <n v="0"/>
    <n v="0"/>
    <n v="0"/>
    <n v="8923"/>
    <n v="0"/>
    <n v="0"/>
    <n v="901219"/>
    <n v="901219"/>
    <n v="0"/>
    <s v="21/02/2023"/>
    <s v="21"/>
    <s v="02"/>
    <s v="2023"/>
    <x v="38"/>
    <s v="5255343004848"/>
    <s v="21/02/2023"/>
    <s v="P2TL/52553/20230221/00009"/>
    <n v="52550"/>
    <x v="1"/>
  </r>
  <r>
    <n v="31"/>
    <s v="P2TL/52554/20230215/00003"/>
    <s v="523072649118"/>
    <s v="ALI MAHMUD"/>
    <x v="4"/>
    <s v="DN GELAPAN TANJUN"/>
    <s v="R1T"/>
    <n v="450"/>
    <s v="R1T/450"/>
    <n v="2479"/>
    <n v="0"/>
    <n v="1226907"/>
    <n v="1226907"/>
    <n v="0"/>
    <n v="76400"/>
    <n v="402198"/>
    <n v="12269"/>
    <n v="0"/>
    <n v="0"/>
    <n v="1717774"/>
    <n v="1717774"/>
    <n v="0"/>
    <s v="17/02/2023"/>
    <s v="17"/>
    <s v="02"/>
    <s v="2023"/>
    <x v="40"/>
    <s v="5255443005999"/>
    <s v="17/02/2023"/>
    <s v="P2TL/52554/20230215/00003"/>
    <n v="52550"/>
    <x v="2"/>
  </r>
  <r>
    <n v="32"/>
    <s v="P2TL/52553/20230228/00006"/>
    <s v="NONPELANG"/>
    <s v="ANJASKA"/>
    <x v="3"/>
    <s v="SAWAHAN 6/3 DANYA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8/02/2023"/>
    <s v="28"/>
    <s v="02"/>
    <s v="2023"/>
    <x v="33"/>
    <s v="5255342004871"/>
    <s v="28/02/2023"/>
    <s v="P2TL/52553/20230228/00006"/>
    <n v="52550"/>
    <x v="1"/>
  </r>
  <r>
    <n v="33"/>
    <s v="5255105723021300132"/>
    <s v="523060345122"/>
    <s v="KHOTIBUL UMAM"/>
    <x v="0"/>
    <s v="DS  BERMI"/>
    <s v="R1"/>
    <n v="450"/>
    <s v="R1/450"/>
    <n v="33"/>
    <n v="0"/>
    <n v="5577"/>
    <n v="5577"/>
    <n v="0"/>
    <n v="0"/>
    <n v="0"/>
    <n v="0"/>
    <n v="0"/>
    <n v="0"/>
    <n v="5577"/>
    <n v="0"/>
    <n v="5577"/>
    <s v="13/02/2023"/>
    <s v="13"/>
    <s v="02"/>
    <s v="2023"/>
    <x v="27"/>
    <s v="5255134000132"/>
    <s v="13/02/2023"/>
    <s v="5255105723021300132"/>
    <n v="52550"/>
    <x v="0"/>
  </r>
  <r>
    <n v="34"/>
    <s v="P2TL/52553/20230221/00010"/>
    <s v="523070474064"/>
    <s v="SUPARDI B DJIJO"/>
    <x v="1"/>
    <s v="KA TONG RT01/03"/>
    <s v="R1MT"/>
    <n v="900"/>
    <s v="R1MT/900"/>
    <n v="250"/>
    <n v="0"/>
    <n v="338000"/>
    <n v="338000"/>
    <n v="0"/>
    <n v="0"/>
    <n v="0"/>
    <n v="30420"/>
    <n v="0"/>
    <n v="0"/>
    <n v="368420"/>
    <n v="368420"/>
    <n v="0"/>
    <s v="21/02/2023"/>
    <s v="21"/>
    <s v="02"/>
    <s v="2023"/>
    <x v="38"/>
    <s v="5255343004849"/>
    <s v="21/02/2023"/>
    <s v="P2TL/52553/20230221/00010"/>
    <n v="52550"/>
    <x v="1"/>
  </r>
  <r>
    <n v="35"/>
    <s v="P2TL/52554/20230207/00002"/>
    <s v="NONPELANG"/>
    <s v="SUYATI/CATUR"/>
    <x v="3"/>
    <s v="KRAJAN TANGGUNGH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7/02/2023"/>
    <s v="07"/>
    <s v="02"/>
    <s v="2023"/>
    <x v="30"/>
    <s v="5255442005964"/>
    <s v="07/02/2023"/>
    <s v="P2TL/52554/20230207/00002"/>
    <n v="52550"/>
    <x v="2"/>
  </r>
  <r>
    <n v="36"/>
    <s v="P2TL/52552/20230223/00001"/>
    <s v="NONPELANG"/>
    <s v="MIMAH"/>
    <x v="3"/>
    <s v="DS TUNGU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3/02/2023"/>
    <s v="23"/>
    <s v="02"/>
    <s v="2023"/>
    <x v="36"/>
    <s v="5255242004961"/>
    <s v="23/02/2023"/>
    <s v="P2TL/52552/20230223/00001"/>
    <n v="52550"/>
    <x v="3"/>
  </r>
  <r>
    <n v="37"/>
    <s v="P2TL/52553/20230214/00001"/>
    <s v="523070562529"/>
    <s v="SUPARNO SURATI"/>
    <x v="1"/>
    <s v="DS  RAJEK GODONG"/>
    <s v="R1"/>
    <n v="450"/>
    <s v="R1/450"/>
    <n v="564"/>
    <n v="0"/>
    <n v="279180"/>
    <n v="279180"/>
    <n v="0"/>
    <n v="0"/>
    <n v="0"/>
    <n v="25126"/>
    <n v="0"/>
    <n v="0"/>
    <n v="304306"/>
    <n v="304306"/>
    <n v="0"/>
    <s v="14/02/2023"/>
    <s v="14"/>
    <s v="02"/>
    <s v="2023"/>
    <x v="28"/>
    <s v="5255342004834"/>
    <s v="14/02/2023"/>
    <s v="P2TL/52553/20230214/00001"/>
    <n v="52550"/>
    <x v="1"/>
  </r>
  <r>
    <n v="38"/>
    <s v="P2TL/52553/20230221/00002"/>
    <s v="523073048936"/>
    <s v="KELOMPOK TANI MAJ"/>
    <x v="4"/>
    <s v="DN WINONG    RT.1 R"/>
    <s v="S2T"/>
    <n v="450"/>
    <s v="S2T/450"/>
    <n v="2479"/>
    <n v="0"/>
    <n v="892296"/>
    <n v="892296"/>
    <n v="0"/>
    <n v="0"/>
    <n v="0"/>
    <n v="8923"/>
    <n v="0"/>
    <n v="0"/>
    <n v="901219"/>
    <n v="901219"/>
    <n v="0"/>
    <s v="21/02/2023"/>
    <s v="21"/>
    <s v="02"/>
    <s v="2023"/>
    <x v="38"/>
    <s v="5255343004841"/>
    <s v="21/02/2023"/>
    <s v="P2TL/52553/20230221/00002"/>
    <n v="52550"/>
    <x v="1"/>
  </r>
  <r>
    <n v="39"/>
    <s v="P2TL/52554/20230203/00001"/>
    <s v="NONPELANG"/>
    <s v="KANDANG AYAM ADI"/>
    <x v="3"/>
    <s v="KRAJAN TIMUR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3/02/2023"/>
    <s v="03"/>
    <s v="02"/>
    <s v="2023"/>
    <x v="39"/>
    <s v="5255442005954"/>
    <s v="03/02/2023"/>
    <s v="P2TL/52554/20230203/00001"/>
    <n v="52550"/>
    <x v="2"/>
  </r>
  <r>
    <n v="40"/>
    <s v="P2TL/52552/20230222/00001"/>
    <s v="523080298664"/>
    <s v="MURI"/>
    <x v="1"/>
    <s v="DS  TUNGU RT10 RW2"/>
    <s v="R1"/>
    <n v="450"/>
    <s v="R1/450"/>
    <n v="600"/>
    <n v="0"/>
    <n v="297000"/>
    <n v="297000"/>
    <n v="0"/>
    <n v="0"/>
    <n v="0"/>
    <n v="26730"/>
    <n v="0"/>
    <n v="0"/>
    <n v="323730"/>
    <n v="323730"/>
    <n v="0"/>
    <s v="22/02/2023"/>
    <s v="22"/>
    <s v="02"/>
    <s v="2023"/>
    <x v="32"/>
    <s v="5255242004960"/>
    <s v="22/02/2023"/>
    <s v="P2TL/52552/20230222/00001"/>
    <n v="52550"/>
    <x v="3"/>
  </r>
  <r>
    <n v="41"/>
    <s v="5255305723022200521"/>
    <s v="523071502546"/>
    <s v="DJODASLAN"/>
    <x v="0"/>
    <s v="DS  CUNGKUP RT18/5"/>
    <s v="R1"/>
    <n v="900"/>
    <s v="R1/900"/>
    <n v="110"/>
    <n v="0"/>
    <n v="30067"/>
    <n v="30067"/>
    <n v="0"/>
    <n v="0"/>
    <n v="0"/>
    <n v="0"/>
    <n v="0"/>
    <n v="0"/>
    <n v="30067"/>
    <n v="0"/>
    <n v="30067"/>
    <s v="22/02/2023"/>
    <s v="22"/>
    <s v="02"/>
    <s v="2023"/>
    <x v="32"/>
    <s v="5255334000517"/>
    <s v="22/02/2023"/>
    <s v="5255305723022200521"/>
    <n v="52550"/>
    <x v="1"/>
  </r>
  <r>
    <n v="42"/>
    <s v="5255305723022200524"/>
    <s v="523071428479"/>
    <s v="SUMIYATI"/>
    <x v="0"/>
    <s v="BA NTENGMATI KR AN"/>
    <s v="R1M"/>
    <n v="900"/>
    <s v="R1M/900"/>
    <n v="57"/>
    <n v="0"/>
    <n v="77064"/>
    <n v="77064"/>
    <n v="0"/>
    <n v="0"/>
    <n v="0"/>
    <n v="0"/>
    <n v="0"/>
    <n v="0"/>
    <n v="77064"/>
    <n v="0"/>
    <n v="77064"/>
    <s v="22/02/2023"/>
    <s v="22"/>
    <s v="02"/>
    <s v="2023"/>
    <x v="32"/>
    <s v="5255334000520"/>
    <s v="22/02/2023"/>
    <s v="5255305723022200524"/>
    <n v="52550"/>
    <x v="1"/>
  </r>
  <r>
    <n v="43"/>
    <s v="P2TL/52554/20230227/00004"/>
    <s v="523072885861"/>
    <s v="GANI"/>
    <x v="1"/>
    <s v="DN TANJUNGSARI DS"/>
    <s v="R1T"/>
    <n v="450"/>
    <s v="R1T/450"/>
    <n v="512"/>
    <n v="0"/>
    <n v="212480"/>
    <n v="212480"/>
    <n v="0"/>
    <n v="0"/>
    <n v="0"/>
    <n v="19123"/>
    <n v="0"/>
    <n v="0"/>
    <n v="231603"/>
    <n v="20000"/>
    <n v="211603"/>
    <s v="27/02/2023"/>
    <s v="27"/>
    <s v="02"/>
    <s v="2023"/>
    <x v="41"/>
    <s v="5255443006040"/>
    <s v="27/02/2023"/>
    <s v="P2TL/52554/20230227/00004"/>
    <n v="52550"/>
    <x v="2"/>
  </r>
  <r>
    <n v="44"/>
    <s v="P2TL/52551/20230227/00004"/>
    <s v="523060888277"/>
    <s v="SITI SUGIYARTI"/>
    <x v="1"/>
    <s v="DS  KEDONDONG RT 1"/>
    <s v="R1M"/>
    <n v="900"/>
    <s v="R1M/900"/>
    <n v="70"/>
    <n v="0"/>
    <n v="94640"/>
    <n v="94640"/>
    <n v="0"/>
    <n v="0"/>
    <n v="0"/>
    <n v="8518"/>
    <n v="0"/>
    <n v="0"/>
    <n v="103158"/>
    <n v="103158"/>
    <n v="0"/>
    <s v="27/02/2023"/>
    <s v="27"/>
    <s v="02"/>
    <s v="2023"/>
    <x v="41"/>
    <s v="5255142005147"/>
    <s v="27/02/2023"/>
    <s v="P2TL/52551/20230227/00004"/>
    <n v="52550"/>
    <x v="0"/>
  </r>
  <r>
    <n v="45"/>
    <s v="P2TL/52552/20230215/00007"/>
    <s v="NONPELANG"/>
    <s v="KUSWORO 6"/>
    <x v="3"/>
    <s v="MANGUNSARI RT 1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5/02/2023"/>
    <s v="15"/>
    <s v="02"/>
    <s v="2023"/>
    <x v="26"/>
    <s v="5255242004948"/>
    <s v="15/02/2023"/>
    <s v="P2TL/52552/20230215/00007"/>
    <n v="52550"/>
    <x v="3"/>
  </r>
  <r>
    <n v="46"/>
    <s v="P2TL/52552/20230215/00002"/>
    <s v="NONPELANG"/>
    <s v="KUSWORO 2"/>
    <x v="3"/>
    <s v="MANGUNSARI RT 1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5/02/2023"/>
    <s v="15"/>
    <s v="02"/>
    <s v="2023"/>
    <x v="26"/>
    <s v="5255242004943"/>
    <s v="15/02/2023"/>
    <s v="P2TL/52552/20230215/00002"/>
    <n v="52550"/>
    <x v="3"/>
  </r>
  <r>
    <n v="47"/>
    <s v="P2TL/52553/20230202/00001"/>
    <s v="523071066922"/>
    <s v="DARWI KARNI"/>
    <x v="1"/>
    <s v="DK  TAWAR RT01/7 DS"/>
    <s v="R1"/>
    <n v="450"/>
    <s v="R1/450"/>
    <n v="140"/>
    <n v="0"/>
    <n v="69300"/>
    <n v="69300"/>
    <n v="0"/>
    <n v="0"/>
    <n v="0"/>
    <n v="6237"/>
    <n v="0"/>
    <n v="0"/>
    <n v="75537"/>
    <n v="75537"/>
    <n v="0"/>
    <s v="02/02/2023"/>
    <s v="02"/>
    <s v="02"/>
    <s v="2023"/>
    <x v="31"/>
    <s v="5255342004818"/>
    <s v="02/02/2023"/>
    <s v="P2TL/52553/20230202/00001"/>
    <n v="52550"/>
    <x v="1"/>
  </r>
  <r>
    <n v="48"/>
    <s v="P2TL/52553/20230209/00005"/>
    <s v="523070056283"/>
    <s v="SUPRAT"/>
    <x v="1"/>
    <s v="KU RIPAN TIMUR"/>
    <s v="R1M"/>
    <n v="900"/>
    <s v="R1M/900"/>
    <n v="589"/>
    <n v="0"/>
    <n v="796328"/>
    <n v="796328"/>
    <n v="0"/>
    <n v="0"/>
    <n v="0"/>
    <n v="71670"/>
    <n v="0"/>
    <n v="0"/>
    <n v="867998"/>
    <n v="71670"/>
    <n v="796328"/>
    <s v="09/02/2023"/>
    <s v="09"/>
    <s v="02"/>
    <s v="2023"/>
    <x v="34"/>
    <s v="5255342004831"/>
    <s v="09/02/2023"/>
    <s v="P2TL/52553/20230209/00005"/>
    <n v="52550"/>
    <x v="1"/>
  </r>
  <r>
    <n v="49"/>
    <s v="P2TL/52554/20230223/00001"/>
    <s v="523070416214"/>
    <s v="MAKNO"/>
    <x v="5"/>
    <s v="NG LOBAR NGLY RT7/"/>
    <s v="R1"/>
    <n v="450"/>
    <s v="R1/450"/>
    <n v="2479"/>
    <n v="59400"/>
    <n v="1226907"/>
    <n v="1286307"/>
    <n v="0"/>
    <n v="76400"/>
    <n v="188171"/>
    <n v="13160"/>
    <n v="16650"/>
    <n v="0"/>
    <n v="1580688"/>
    <n v="1580688"/>
    <n v="0"/>
    <s v="23/02/2023"/>
    <s v="23"/>
    <s v="02"/>
    <s v="2023"/>
    <x v="36"/>
    <s v="5255442006018"/>
    <s v="23/02/2023"/>
    <s v="P2TL/52554/20230223/00001"/>
    <n v="52550"/>
    <x v="2"/>
  </r>
  <r>
    <n v="50"/>
    <s v="P2TL/52554/20230210/00003"/>
    <s v="523071025289"/>
    <s v="SUKARTO"/>
    <x v="4"/>
    <s v="DK  PENDEM JAMBON"/>
    <s v="R1"/>
    <n v="450"/>
    <s v="R1/450"/>
    <n v="2479"/>
    <n v="0"/>
    <n v="1226907"/>
    <n v="1226907"/>
    <n v="0"/>
    <n v="76400"/>
    <n v="156912"/>
    <n v="12269"/>
    <n v="13950"/>
    <n v="0"/>
    <n v="1486438"/>
    <n v="1486438"/>
    <n v="0"/>
    <s v="10/02/2023"/>
    <s v="10"/>
    <s v="02"/>
    <s v="2023"/>
    <x v="37"/>
    <s v="5255442005986"/>
    <s v="10/02/2023"/>
    <s v="P2TL/52554/20230210/00003"/>
    <n v="52550"/>
    <x v="2"/>
  </r>
  <r>
    <n v="51"/>
    <s v="P2TL/52554/20230224/00005"/>
    <s v="523070927917"/>
    <s v="GUDEL"/>
    <x v="1"/>
    <s v="DS  PULOREJO KALIS"/>
    <s v="R1"/>
    <n v="450"/>
    <s v="R1/450"/>
    <n v="250"/>
    <n v="0"/>
    <n v="123750"/>
    <n v="123750"/>
    <n v="0"/>
    <n v="0"/>
    <n v="0"/>
    <n v="11138"/>
    <n v="0"/>
    <n v="0"/>
    <n v="134888"/>
    <n v="12000"/>
    <n v="122888"/>
    <s v="26/02/2023"/>
    <s v="26"/>
    <s v="02"/>
    <s v="2023"/>
    <x v="42"/>
    <s v="5255442006027"/>
    <s v="26/02/2023"/>
    <s v="P2TL/52554/20230224/00005"/>
    <n v="52550"/>
    <x v="2"/>
  </r>
  <r>
    <n v="52"/>
    <s v="P2TL/52551/20230207/00001"/>
    <s v="523060229921"/>
    <s v="SUHAMI"/>
    <x v="4"/>
    <s v="DS  BANJARSARI"/>
    <s v="R1"/>
    <n v="450"/>
    <s v="R1/450"/>
    <n v="2479"/>
    <n v="0"/>
    <n v="1226907"/>
    <n v="1226907"/>
    <n v="0"/>
    <n v="76400"/>
    <n v="188671"/>
    <n v="12269"/>
    <n v="18900"/>
    <n v="0"/>
    <n v="1523147"/>
    <n v="1200000"/>
    <n v="323147"/>
    <s v="07/02/2023"/>
    <s v="07"/>
    <s v="02"/>
    <s v="2023"/>
    <x v="30"/>
    <s v="5255142005107"/>
    <s v="07/02/2023"/>
    <s v="P2TL/52551/20230207/00001"/>
    <n v="52550"/>
    <x v="0"/>
  </r>
  <r>
    <n v="53"/>
    <s v="P2TL/52551/20230215/00001"/>
    <s v="523060327463"/>
    <s v="NURSAHID"/>
    <x v="1"/>
    <s v="DS  KEDONDONG RT3/"/>
    <s v="R1MT"/>
    <n v="900"/>
    <s v="R1MT/900"/>
    <n v="613"/>
    <n v="0"/>
    <n v="828776"/>
    <n v="828776"/>
    <n v="0"/>
    <n v="0"/>
    <n v="0"/>
    <n v="74590"/>
    <n v="0"/>
    <n v="0"/>
    <n v="903366"/>
    <n v="903366"/>
    <n v="0"/>
    <s v="15/02/2023"/>
    <s v="15"/>
    <s v="02"/>
    <s v="2023"/>
    <x v="26"/>
    <s v="5255143005121"/>
    <s v="15/02/2023"/>
    <s v="P2TL/52551/20230215/00001"/>
    <n v="52550"/>
    <x v="0"/>
  </r>
  <r>
    <n v="54"/>
    <s v="P2TL/52554/20230209/00004"/>
    <s v="523073049890"/>
    <s v="DARTI MADLAN"/>
    <x v="1"/>
    <s v="DN TANJUNGSARI    R"/>
    <s v="R1MT"/>
    <n v="900"/>
    <s v="R1MT/900"/>
    <n v="216"/>
    <n v="0"/>
    <n v="292032"/>
    <n v="292032"/>
    <n v="0"/>
    <n v="0"/>
    <n v="500"/>
    <n v="26283"/>
    <n v="0"/>
    <n v="0"/>
    <n v="318815"/>
    <n v="318815"/>
    <n v="0"/>
    <s v="10/02/2023"/>
    <s v="10"/>
    <s v="02"/>
    <s v="2023"/>
    <x v="37"/>
    <s v="5255443005983"/>
    <s v="10/02/2023"/>
    <s v="P2TL/52554/20230209/00004"/>
    <n v="52550"/>
    <x v="2"/>
  </r>
  <r>
    <n v="55"/>
    <s v="P2TL/52553/20230221/00004"/>
    <s v="523072025834"/>
    <s v="BALAI DESA CERME"/>
    <x v="4"/>
    <s v="DK CERME JUWANGI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21/02/2023"/>
    <s v="21"/>
    <s v="02"/>
    <s v="2023"/>
    <x v="38"/>
    <s v="5255343004843"/>
    <s v="21/02/2023"/>
    <s v="P2TL/52553/20230221/00004"/>
    <n v="52550"/>
    <x v="1"/>
  </r>
  <r>
    <n v="56"/>
    <s v="P2TL/52553/20230222/00003"/>
    <s v="525530016508"/>
    <s v="JULIATI"/>
    <x v="4"/>
    <s v="DN MLATI, KEL. MANG"/>
    <s v="R1MT"/>
    <n v="900"/>
    <s v="R1MT/900"/>
    <n v="4957"/>
    <n v="0"/>
    <n v="6702134"/>
    <n v="6702134"/>
    <n v="10000"/>
    <n v="0"/>
    <n v="0"/>
    <n v="67021"/>
    <n v="0"/>
    <n v="0"/>
    <n v="6779155"/>
    <n v="2000000"/>
    <n v="4779155"/>
    <s v="22/02/2023"/>
    <s v="22"/>
    <s v="02"/>
    <s v="2023"/>
    <x v="32"/>
    <s v="5255343004852"/>
    <s v="22/02/2023"/>
    <s v="P2TL/52553/20230222/00003"/>
    <n v="52550"/>
    <x v="1"/>
  </r>
  <r>
    <n v="57"/>
    <s v="P2TL/52552/20230206/00002"/>
    <s v="525520314796"/>
    <s v="SISTRIYONO"/>
    <x v="3"/>
    <s v="DS BRAMBANG, KARA"/>
    <s v="R1T"/>
    <n v="1300"/>
    <s v="R1T/1300"/>
    <n v="0"/>
    <n v="0"/>
    <n v="1912730"/>
    <n v="1912730"/>
    <n v="0"/>
    <n v="0"/>
    <n v="0"/>
    <n v="0"/>
    <n v="0"/>
    <n v="0"/>
    <n v="1912730"/>
    <n v="0"/>
    <n v="1912730"/>
    <s v="10/02/2023"/>
    <s v="10"/>
    <s v="02"/>
    <s v="2023"/>
    <x v="37"/>
    <s v="5255242004924"/>
    <s v="10/02/2023"/>
    <s v="P2TL/52552/20230206/00002"/>
    <n v="52550"/>
    <x v="3"/>
  </r>
  <r>
    <n v="58"/>
    <s v="P2TL/52553/20230206/00002"/>
    <s v="523071533387"/>
    <s v="S SOLEKAH / PENJAHI"/>
    <x v="1"/>
    <s v="DK  PELEMWULUNG R"/>
    <s v="R1M"/>
    <n v="900"/>
    <s v="R1M/900"/>
    <n v="604"/>
    <n v="0"/>
    <n v="816608"/>
    <n v="816608"/>
    <n v="0"/>
    <n v="0"/>
    <n v="0"/>
    <n v="73495"/>
    <n v="0"/>
    <n v="0"/>
    <n v="890103"/>
    <n v="890103"/>
    <n v="0"/>
    <s v="06/02/2023"/>
    <s v="06"/>
    <s v="02"/>
    <s v="2023"/>
    <x v="43"/>
    <s v="5255342004820"/>
    <s v="06/02/2023"/>
    <s v="P2TL/52553/20230206/00002"/>
    <n v="52550"/>
    <x v="1"/>
  </r>
  <r>
    <n v="59"/>
    <s v="P2TL/52554/20230227/00012"/>
    <s v="NONPELANG"/>
    <s v="PJ NGRAGEM DAMIN"/>
    <x v="3"/>
    <s v="NGRAGEM SIMO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7/02/2023"/>
    <s v="27"/>
    <s v="02"/>
    <s v="2023"/>
    <x v="41"/>
    <s v="5255442006049"/>
    <s v="27/02/2023"/>
    <s v="P2TL/52554/20230227/00012"/>
    <n v="52550"/>
    <x v="2"/>
  </r>
  <r>
    <n v="60"/>
    <s v="P2TL/52553/20230227/00001"/>
    <s v="NONPELANG"/>
    <s v="SLAMET"/>
    <x v="3"/>
    <s v="KRAJAN NGABENREJ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7/02/2023"/>
    <s v="27"/>
    <s v="02"/>
    <s v="2023"/>
    <x v="41"/>
    <s v="5255342004863"/>
    <s v="27/02/2023"/>
    <s v="P2TL/52553/20230227/00001"/>
    <n v="52550"/>
    <x v="1"/>
  </r>
  <r>
    <n v="61"/>
    <s v="5255305723022200504"/>
    <s v="523071337118"/>
    <s v="PASIMAN"/>
    <x v="0"/>
    <s v="DS  SELOJARI RT06/02"/>
    <s v="R1"/>
    <n v="450"/>
    <s v="R1/450"/>
    <n v="13"/>
    <n v="0"/>
    <n v="2253"/>
    <n v="2253"/>
    <n v="0"/>
    <n v="0"/>
    <n v="0"/>
    <n v="0"/>
    <n v="0"/>
    <n v="0"/>
    <n v="2253"/>
    <n v="0"/>
    <n v="2253"/>
    <s v="22/02/2023"/>
    <s v="22"/>
    <s v="02"/>
    <s v="2023"/>
    <x v="32"/>
    <s v="5255334000500"/>
    <s v="22/02/2023"/>
    <s v="5255305723022200504"/>
    <n v="52550"/>
    <x v="1"/>
  </r>
  <r>
    <n v="62"/>
    <s v="P2TL/52551/20230227/00002"/>
    <s v="523061756700"/>
    <s v="SITI MASLIKAH"/>
    <x v="1"/>
    <s v="DS KEDONDONG 0  RT"/>
    <s v="R1T"/>
    <n v="450"/>
    <s v="R1T/450"/>
    <n v="590"/>
    <n v="0"/>
    <n v="244850"/>
    <n v="244850"/>
    <n v="0"/>
    <n v="0"/>
    <n v="0"/>
    <n v="22037"/>
    <n v="0"/>
    <n v="0"/>
    <n v="266887"/>
    <n v="266887"/>
    <n v="0"/>
    <s v="27/02/2023"/>
    <s v="27"/>
    <s v="02"/>
    <s v="2023"/>
    <x v="41"/>
    <s v="5255143005145"/>
    <s v="27/02/2023"/>
    <s v="P2TL/52551/20230227/00002"/>
    <n v="52550"/>
    <x v="0"/>
  </r>
  <r>
    <n v="63"/>
    <s v="5255305723022200520"/>
    <s v="525530117645"/>
    <s v="FINNI LUTFAH"/>
    <x v="0"/>
    <s v="JL UNTUNG SUROPAT"/>
    <s v="R1"/>
    <n v="900"/>
    <s v="R1/900"/>
    <n v="83"/>
    <n v="0"/>
    <n v="22825"/>
    <n v="22825"/>
    <n v="0"/>
    <n v="0"/>
    <n v="0"/>
    <n v="0"/>
    <n v="0"/>
    <n v="0"/>
    <n v="22825"/>
    <n v="0"/>
    <n v="22825"/>
    <s v="22/02/2023"/>
    <s v="22"/>
    <s v="02"/>
    <s v="2023"/>
    <x v="32"/>
    <s v="5255334000516"/>
    <s v="22/02/2023"/>
    <s v="5255305723022200520"/>
    <n v="52550"/>
    <x v="1"/>
  </r>
  <r>
    <n v="64"/>
    <s v="P2TL/52554/20230224/00012"/>
    <s v="523071516847"/>
    <s v="YADI"/>
    <x v="1"/>
    <s v="DK  DUNGTUWO LEBA"/>
    <s v="R1"/>
    <n v="900"/>
    <s v="R1/900"/>
    <n v="150"/>
    <n v="0"/>
    <n v="74250"/>
    <n v="74250"/>
    <n v="0"/>
    <n v="0"/>
    <n v="0"/>
    <n v="6683"/>
    <n v="0"/>
    <n v="0"/>
    <n v="80933"/>
    <n v="7000"/>
    <n v="73933"/>
    <s v="26/02/2023"/>
    <s v="26"/>
    <s v="02"/>
    <s v="2023"/>
    <x v="42"/>
    <s v="5255442006034"/>
    <s v="26/02/2023"/>
    <s v="P2TL/52554/20230224/00012"/>
    <n v="52550"/>
    <x v="2"/>
  </r>
  <r>
    <n v="65"/>
    <s v="P2TL/52553/20230209/00002"/>
    <s v="523072371737"/>
    <s v="MUGIYONO"/>
    <x v="1"/>
    <s v="DS PLINDUNGAN PUR"/>
    <s v="R1MT"/>
    <n v="900"/>
    <s v="R1MT/900"/>
    <n v="604"/>
    <n v="0"/>
    <n v="816608"/>
    <n v="816608"/>
    <n v="0"/>
    <n v="0"/>
    <n v="0"/>
    <n v="73495"/>
    <n v="0"/>
    <n v="0"/>
    <n v="890103"/>
    <n v="890103"/>
    <n v="0"/>
    <s v="09/02/2023"/>
    <s v="09"/>
    <s v="02"/>
    <s v="2023"/>
    <x v="34"/>
    <s v="5255343004828"/>
    <s v="09/02/2023"/>
    <s v="P2TL/52553/20230209/00002"/>
    <n v="52550"/>
    <x v="1"/>
  </r>
  <r>
    <n v="66"/>
    <s v="P2TL/52554/20230202/00003"/>
    <s v="NONPELANG"/>
    <s v="PJ MUAN"/>
    <x v="3"/>
    <s v="NGRAPAAN RT 4/10 S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6/02/2023"/>
    <s v="06"/>
    <s v="02"/>
    <s v="2023"/>
    <x v="43"/>
    <s v="5255442005952"/>
    <s v="06/02/2023"/>
    <s v="P2TL/52554/20230202/00003"/>
    <n v="52550"/>
    <x v="2"/>
  </r>
  <r>
    <n v="67"/>
    <s v="P2TL/52551/20230221/00001"/>
    <s v="523061813435"/>
    <s v="KHOIRUMAN"/>
    <x v="1"/>
    <s v="DS SAYUNG KIDUL    R"/>
    <s v="R1MT"/>
    <n v="900"/>
    <s v="R1MT/900"/>
    <n v="182"/>
    <n v="0"/>
    <n v="246064"/>
    <n v="246064"/>
    <n v="0"/>
    <n v="0"/>
    <n v="0"/>
    <n v="22146"/>
    <n v="0"/>
    <n v="0"/>
    <n v="268210"/>
    <n v="268210"/>
    <n v="0"/>
    <s v="21/02/2023"/>
    <s v="21"/>
    <s v="02"/>
    <s v="2023"/>
    <x v="38"/>
    <s v="5255143005136"/>
    <s v="21/02/2023"/>
    <s v="P2TL/52551/20230221/00001"/>
    <n v="52550"/>
    <x v="0"/>
  </r>
  <r>
    <n v="68"/>
    <s v="5255105723021300131"/>
    <s v="523060269408"/>
    <s v="AMIROH SUKANDAR"/>
    <x v="0"/>
    <s v="DS  TEMPURAN"/>
    <s v="R1"/>
    <n v="450"/>
    <s v="R1/450"/>
    <n v="39"/>
    <n v="0"/>
    <n v="6591"/>
    <n v="6591"/>
    <n v="0"/>
    <n v="0"/>
    <n v="0"/>
    <n v="0"/>
    <n v="0"/>
    <n v="0"/>
    <n v="6591"/>
    <n v="0"/>
    <n v="6591"/>
    <s v="13/02/2023"/>
    <s v="13"/>
    <s v="02"/>
    <s v="2023"/>
    <x v="27"/>
    <s v="5255134000131"/>
    <s v="13/02/2023"/>
    <s v="5255105723021300131"/>
    <n v="52550"/>
    <x v="0"/>
  </r>
  <r>
    <n v="69"/>
    <s v="P2TL/52554/20230213/00006"/>
    <s v="NONPELANG"/>
    <s v="MUSHOLA/TARMINI"/>
    <x v="3"/>
    <s v="JL HONGGODALEM RT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8/02/2023"/>
    <s v="28"/>
    <s v="02"/>
    <s v="2023"/>
    <x v="33"/>
    <s v="5255442005992"/>
    <s v="28/02/2023"/>
    <s v="P2TL/52554/20230213/00006"/>
    <n v="52550"/>
    <x v="2"/>
  </r>
  <r>
    <n v="70"/>
    <s v="P2TL/52553/20230207/00001"/>
    <s v="523070718565"/>
    <s v="SASWITO KURDI"/>
    <x v="1"/>
    <s v="DK  GALEH KRAMAT"/>
    <s v="R1"/>
    <n v="900"/>
    <s v="R1/900"/>
    <n v="689"/>
    <n v="0"/>
    <n v="341055"/>
    <n v="341055"/>
    <n v="0"/>
    <n v="0"/>
    <n v="0"/>
    <n v="30695"/>
    <n v="0"/>
    <n v="0"/>
    <n v="371750"/>
    <n v="371750"/>
    <n v="0"/>
    <s v="07/02/2023"/>
    <s v="07"/>
    <s v="02"/>
    <s v="2023"/>
    <x v="30"/>
    <s v="5255342004821"/>
    <s v="07/02/2023"/>
    <s v="P2TL/52553/20230207/00001"/>
    <n v="52550"/>
    <x v="1"/>
  </r>
  <r>
    <n v="71"/>
    <s v="P2TL/52553/20230208/00002"/>
    <s v="523073050910"/>
    <s v="MURNI"/>
    <x v="1"/>
    <s v="DN PLENDUNGAN KU"/>
    <s v="R1MT"/>
    <n v="900"/>
    <s v="R1MT/900"/>
    <n v="604"/>
    <n v="0"/>
    <n v="816608"/>
    <n v="816608"/>
    <n v="0"/>
    <n v="0"/>
    <n v="0"/>
    <n v="73495"/>
    <n v="0"/>
    <n v="0"/>
    <n v="890103"/>
    <n v="890103"/>
    <n v="0"/>
    <s v="27/02/2023"/>
    <s v="27"/>
    <s v="02"/>
    <s v="2023"/>
    <x v="41"/>
    <s v="5255343004826"/>
    <s v="27/02/2023"/>
    <s v="P2TL/52553/20230208/00002"/>
    <n v="52550"/>
    <x v="1"/>
  </r>
  <r>
    <n v="72"/>
    <s v="P2TL/52551/20230214/00002"/>
    <s v="523060446283"/>
    <s v="SUTIKAH"/>
    <x v="4"/>
    <s v="DS  BRAKAS"/>
    <s v="R1"/>
    <n v="450"/>
    <s v="R1/450"/>
    <n v="2479"/>
    <n v="0"/>
    <n v="1226907"/>
    <n v="1226907"/>
    <n v="0"/>
    <n v="76400"/>
    <n v="188671"/>
    <n v="12269"/>
    <n v="0"/>
    <n v="0"/>
    <n v="1504247"/>
    <n v="1000000"/>
    <n v="504247"/>
    <s v="14/02/2023"/>
    <s v="14"/>
    <s v="02"/>
    <s v="2023"/>
    <x v="28"/>
    <s v="5255142005120"/>
    <s v="14/02/2023"/>
    <s v="P2TL/52551/20230214/00002"/>
    <n v="52550"/>
    <x v="0"/>
  </r>
  <r>
    <n v="73"/>
    <s v="P2TL/52552/20230206/00001"/>
    <s v="523080853680"/>
    <s v="MARKONO"/>
    <x v="1"/>
    <s v="DS TEGOWANU WETA"/>
    <s v="R1M"/>
    <n v="900"/>
    <s v="R1M/900"/>
    <n v="67"/>
    <n v="0"/>
    <n v="90584"/>
    <n v="90584"/>
    <n v="0"/>
    <n v="0"/>
    <n v="0"/>
    <n v="8153"/>
    <n v="0"/>
    <n v="0"/>
    <n v="98737"/>
    <n v="98737"/>
    <n v="0"/>
    <s v="06/02/2023"/>
    <s v="06"/>
    <s v="02"/>
    <s v="2023"/>
    <x v="43"/>
    <s v="5255242004923"/>
    <s v="06/02/2023"/>
    <s v="P2TL/52552/20230206/00001"/>
    <n v="52550"/>
    <x v="3"/>
  </r>
  <r>
    <n v="74"/>
    <s v="P2TL/52554/20230131/00004"/>
    <s v="523071740482"/>
    <s v="SUTIYO B GARI"/>
    <x v="4"/>
    <s v="DK NGLONGOK TAHU"/>
    <s v="R1"/>
    <n v="900"/>
    <s v="R1/900"/>
    <n v="4957"/>
    <n v="0"/>
    <n v="2453814"/>
    <n v="2453814"/>
    <n v="0"/>
    <n v="76400"/>
    <n v="188171"/>
    <n v="24538"/>
    <n v="0"/>
    <n v="0"/>
    <n v="2742923"/>
    <n v="2742923"/>
    <n v="0"/>
    <s v="03/02/2023"/>
    <s v="03"/>
    <s v="02"/>
    <s v="2023"/>
    <x v="39"/>
    <s v="5255442005942"/>
    <s v="03/02/2023"/>
    <s v="P2TL/52554/20230131/00004"/>
    <n v="52550"/>
    <x v="2"/>
  </r>
  <r>
    <n v="75"/>
    <s v="P2TL/52554/20230210/00002"/>
    <s v="523070196167"/>
    <s v="KA DIMYATHI"/>
    <x v="1"/>
    <s v="DS  PULOKULON"/>
    <s v="R1"/>
    <n v="2200"/>
    <s v="R1/2200"/>
    <n v="100"/>
    <n v="0"/>
    <n v="144470"/>
    <n v="144470"/>
    <n v="0"/>
    <n v="0"/>
    <n v="0"/>
    <n v="13002"/>
    <n v="0"/>
    <n v="0"/>
    <n v="157472"/>
    <n v="157472"/>
    <n v="0"/>
    <s v="10/02/2023"/>
    <s v="10"/>
    <s v="02"/>
    <s v="2023"/>
    <x v="37"/>
    <s v="5255442005985"/>
    <s v="10/02/2023"/>
    <s v="P2TL/52554/20230210/00002"/>
    <n v="52550"/>
    <x v="2"/>
  </r>
  <r>
    <n v="76"/>
    <s v="P2TL/52551/20230213/00002"/>
    <s v="523060372745"/>
    <s v="FADIL"/>
    <x v="5"/>
    <s v="DS  SURODADI SAYUN"/>
    <s v="R1MT"/>
    <n v="900"/>
    <s v="R1MT/900"/>
    <n v="4957"/>
    <n v="584064"/>
    <n v="6702134"/>
    <n v="7286198"/>
    <n v="10000"/>
    <n v="76400"/>
    <n v="433957"/>
    <n v="75782"/>
    <n v="0"/>
    <n v="0"/>
    <n v="7882337"/>
    <n v="6000000"/>
    <n v="1882337"/>
    <s v="13/02/2023"/>
    <s v="13"/>
    <s v="02"/>
    <s v="2023"/>
    <x v="27"/>
    <s v="5255143005116"/>
    <s v="13/02/2023"/>
    <s v="P2TL/52551/20230213/00002"/>
    <n v="52550"/>
    <x v="0"/>
  </r>
  <r>
    <n v="77"/>
    <s v="P2TL/52554/20230224/00001"/>
    <s v="523072309645"/>
    <s v="SUMIYATUN"/>
    <x v="4"/>
    <s v="DS JATI NGLOBAR   R"/>
    <s v="R1T"/>
    <n v="900"/>
    <s v="R1T/900"/>
    <n v="4957"/>
    <n v="0"/>
    <n v="2453814"/>
    <n v="2453814"/>
    <n v="0"/>
    <n v="0"/>
    <n v="500"/>
    <n v="24538"/>
    <n v="0"/>
    <n v="0"/>
    <n v="2478852"/>
    <n v="2478852"/>
    <n v="0"/>
    <s v="26/02/2023"/>
    <s v="26"/>
    <s v="02"/>
    <s v="2023"/>
    <x v="42"/>
    <s v="5255443006023"/>
    <s v="26/02/2023"/>
    <s v="P2TL/52554/20230224/00001"/>
    <n v="52550"/>
    <x v="2"/>
  </r>
  <r>
    <n v="78"/>
    <s v="P2TL/52554/20230213/00008"/>
    <s v="NONPELANG"/>
    <s v="SUPARJO/TUTI ERNA"/>
    <x v="3"/>
    <s v="LEBAK GROBOGAN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7/02/2023"/>
    <s v="17"/>
    <s v="02"/>
    <s v="2023"/>
    <x v="40"/>
    <s v="5255442005994"/>
    <s v="17/02/2023"/>
    <s v="P2TL/52554/20230213/00008"/>
    <n v="52550"/>
    <x v="2"/>
  </r>
  <r>
    <n v="79"/>
    <s v="P2TL/52552/20230201/00001"/>
    <s v="523080225586"/>
    <s v="MASKAN"/>
    <x v="4"/>
    <s v="DS  PAPAN REJO GUB"/>
    <s v="R1"/>
    <n v="450"/>
    <s v="R1/450"/>
    <n v="2479"/>
    <n v="0"/>
    <n v="1226907"/>
    <n v="1226907"/>
    <n v="0"/>
    <n v="0"/>
    <n v="188171"/>
    <n v="12269"/>
    <n v="0"/>
    <n v="0"/>
    <n v="1427347"/>
    <n v="1427347"/>
    <n v="0"/>
    <s v="01/02/2023"/>
    <s v="01"/>
    <s v="02"/>
    <s v="2023"/>
    <x v="29"/>
    <s v="5255242004904"/>
    <s v="01/02/2023"/>
    <s v="P2TL/52552/20230201/00001"/>
    <n v="52550"/>
    <x v="3"/>
  </r>
  <r>
    <n v="80"/>
    <s v="P2TL/52553/20230228/00004"/>
    <s v="523072934577"/>
    <s v="POS KAMLING"/>
    <x v="4"/>
    <s v="DN TOROH    RT.4 RW."/>
    <s v="S2T"/>
    <n v="450"/>
    <s v="S2T/450"/>
    <n v="2479"/>
    <n v="0"/>
    <n v="892296"/>
    <n v="892296"/>
    <n v="0"/>
    <n v="0"/>
    <n v="0"/>
    <n v="8923"/>
    <n v="0"/>
    <n v="0"/>
    <n v="901219"/>
    <n v="901219"/>
    <n v="0"/>
    <s v="28/02/2023"/>
    <s v="28"/>
    <s v="02"/>
    <s v="2023"/>
    <x v="33"/>
    <s v="5255343004869"/>
    <s v="28/02/2023"/>
    <s v="P2TL/52553/20230228/00004"/>
    <n v="52550"/>
    <x v="1"/>
  </r>
  <r>
    <n v="81"/>
    <s v="P2TL/52554/20230217/00001"/>
    <s v="NONPELANG"/>
    <s v="TARJO"/>
    <x v="3"/>
    <s v="BENDOHARJO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7/02/2023"/>
    <s v="17"/>
    <s v="02"/>
    <s v="2023"/>
    <x v="40"/>
    <s v="5255442006006"/>
    <s v="17/02/2023"/>
    <s v="P2TL/52554/20230217/00001"/>
    <n v="52550"/>
    <x v="2"/>
  </r>
  <r>
    <n v="82"/>
    <s v="P2TL/52552/20230223/00002"/>
    <s v="523080298395"/>
    <s v="SUWADI"/>
    <x v="4"/>
    <s v="DS  TUNGU RT11 RW2"/>
    <s v="R1"/>
    <n v="450"/>
    <s v="R1/450"/>
    <n v="2479"/>
    <n v="0"/>
    <n v="1226907"/>
    <n v="1226907"/>
    <n v="0"/>
    <n v="0"/>
    <n v="31759"/>
    <n v="12269"/>
    <n v="16650"/>
    <n v="0"/>
    <n v="1287585"/>
    <n v="1287585"/>
    <n v="0"/>
    <s v="23/02/2023"/>
    <s v="23"/>
    <s v="02"/>
    <s v="2023"/>
    <x v="36"/>
    <s v="5255242004962"/>
    <s v="23/02/2023"/>
    <s v="P2TL/52552/20230223/00002"/>
    <n v="52550"/>
    <x v="3"/>
  </r>
  <r>
    <n v="83"/>
    <s v="P2TL/52554/20230227/00003"/>
    <s v="523070768814"/>
    <s v="SAKURI"/>
    <x v="1"/>
    <s v="DS  NGLOBAR RT3/3"/>
    <s v="R1"/>
    <n v="450"/>
    <s v="R1/450"/>
    <n v="200"/>
    <n v="0"/>
    <n v="99000"/>
    <n v="99000"/>
    <n v="0"/>
    <n v="0"/>
    <n v="0"/>
    <n v="8910"/>
    <n v="0"/>
    <n v="0"/>
    <n v="107910"/>
    <n v="9000"/>
    <n v="98910"/>
    <s v="27/02/2023"/>
    <s v="27"/>
    <s v="02"/>
    <s v="2023"/>
    <x v="41"/>
    <s v="5255442006039"/>
    <s v="27/02/2023"/>
    <s v="P2TL/52554/20230227/00003"/>
    <n v="52550"/>
    <x v="2"/>
  </r>
  <r>
    <n v="84"/>
    <s v="P2TL/52553/20230227/00003"/>
    <s v="523070784090"/>
    <s v="SUPARDJO SAWIJAH"/>
    <x v="1"/>
    <s v="SE MEN SINDUREJO R"/>
    <s v="R1"/>
    <n v="450"/>
    <s v="R1/450"/>
    <n v="564"/>
    <n v="0"/>
    <n v="279180"/>
    <n v="279180"/>
    <n v="0"/>
    <n v="0"/>
    <n v="0"/>
    <n v="25126"/>
    <n v="0"/>
    <n v="0"/>
    <n v="304306"/>
    <n v="304306"/>
    <n v="0"/>
    <s v="27/02/2023"/>
    <s v="27"/>
    <s v="02"/>
    <s v="2023"/>
    <x v="41"/>
    <s v="5255342004865"/>
    <s v="27/02/2023"/>
    <s v="P2TL/52553/20230227/00003"/>
    <n v="52550"/>
    <x v="1"/>
  </r>
  <r>
    <n v="85"/>
    <s v="P2TL/52553/20230221/00006"/>
    <s v="523072776199"/>
    <s v="LAMPU JALAN UMUM"/>
    <x v="1"/>
    <s v="DN GUCI 02  RT.4 RW."/>
    <s v="S2T"/>
    <n v="900"/>
    <s v="S2T/900"/>
    <n v="720"/>
    <n v="0"/>
    <n v="327600"/>
    <n v="327600"/>
    <n v="0"/>
    <n v="0"/>
    <n v="0"/>
    <n v="29484"/>
    <n v="0"/>
    <n v="0"/>
    <n v="357084"/>
    <n v="357084"/>
    <n v="0"/>
    <s v="21/02/2023"/>
    <s v="21"/>
    <s v="02"/>
    <s v="2023"/>
    <x v="38"/>
    <s v="5255343004845"/>
    <s v="21/02/2023"/>
    <s v="P2TL/52553/20230221/00006"/>
    <n v="52550"/>
    <x v="1"/>
  </r>
  <r>
    <n v="86"/>
    <s v="P2TL/52552/20230215/00001"/>
    <s v="NONPELANG"/>
    <s v="KUSWORO 1"/>
    <x v="3"/>
    <s v="MANGUNSARI RT 1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5/02/2023"/>
    <s v="15"/>
    <s v="02"/>
    <s v="2023"/>
    <x v="26"/>
    <s v="5255242004942"/>
    <s v="15/02/2023"/>
    <s v="P2TL/52552/20230215/00001"/>
    <n v="52550"/>
    <x v="3"/>
  </r>
  <r>
    <n v="87"/>
    <s v="P2TL/52554/20230203/00002"/>
    <s v="NONPELANG"/>
    <s v="KANDANG AYAM ADI B"/>
    <x v="3"/>
    <s v="KRAJAN TIMUR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3/02/2023"/>
    <s v="03"/>
    <s v="02"/>
    <s v="2023"/>
    <x v="39"/>
    <s v="5255442005955"/>
    <s v="03/02/2023"/>
    <s v="P2TL/52554/20230203/00002"/>
    <n v="52550"/>
    <x v="2"/>
  </r>
  <r>
    <n v="88"/>
    <s v="P2TL/52553/20230217/00002"/>
    <s v="523073148750"/>
    <s v="NITROGEN SPBU PUR"/>
    <x v="1"/>
    <s v="JL R SUPRAPTO 141"/>
    <s v="B1T"/>
    <n v="2200"/>
    <s v="B1T/2200"/>
    <n v="1651"/>
    <n v="0"/>
    <n v="1816100"/>
    <n v="1816100"/>
    <n v="0"/>
    <n v="0"/>
    <n v="0"/>
    <n v="163449"/>
    <n v="0"/>
    <n v="0"/>
    <n v="1979549"/>
    <n v="1979549"/>
    <n v="0"/>
    <s v="17/02/2023"/>
    <s v="17"/>
    <s v="02"/>
    <s v="2023"/>
    <x v="40"/>
    <s v="5255343004839"/>
    <s v="17/02/2023"/>
    <s v="P2TL/52553/20230217/00002"/>
    <n v="52550"/>
    <x v="1"/>
  </r>
  <r>
    <n v="89"/>
    <s v="5255305723022200513"/>
    <s v="523071480388"/>
    <s v="PARMIN"/>
    <x v="0"/>
    <s v="DK  TUNGGAK I RT4/2"/>
    <s v="R1"/>
    <n v="900"/>
    <s v="R1/900"/>
    <n v="36"/>
    <n v="0"/>
    <n v="9900"/>
    <n v="9900"/>
    <n v="0"/>
    <n v="0"/>
    <n v="0"/>
    <n v="0"/>
    <n v="0"/>
    <n v="0"/>
    <n v="9900"/>
    <n v="0"/>
    <n v="9900"/>
    <s v="22/02/2023"/>
    <s v="22"/>
    <s v="02"/>
    <s v="2023"/>
    <x v="32"/>
    <s v="5255334000509"/>
    <s v="22/02/2023"/>
    <s v="5255305723022200513"/>
    <n v="52550"/>
    <x v="1"/>
  </r>
  <r>
    <n v="90"/>
    <s v="P2TL/52552/20230127/00001"/>
    <s v="525520077943"/>
    <s v="ISMANTO"/>
    <x v="1"/>
    <s v="DN KALICINGING    RT."/>
    <s v="R1MT"/>
    <n v="900"/>
    <s v="R1MT/900"/>
    <n v="170"/>
    <n v="0"/>
    <n v="229840"/>
    <n v="229840"/>
    <n v="0"/>
    <n v="0"/>
    <n v="0"/>
    <n v="20686"/>
    <n v="0"/>
    <n v="0"/>
    <n v="250526"/>
    <n v="250526"/>
    <n v="0"/>
    <s v="03/02/2023"/>
    <s v="03"/>
    <s v="02"/>
    <s v="2023"/>
    <x v="39"/>
    <s v="5255243004866"/>
    <s v="03/02/2023"/>
    <s v="P2TL/52552/20230127/00001"/>
    <n v="52550"/>
    <x v="3"/>
  </r>
  <r>
    <n v="91"/>
    <s v="P2TL/52551/20230216/00003"/>
    <s v="523060331277"/>
    <s v="NURCHOLIS BUSRO"/>
    <x v="4"/>
    <s v="DS  KR KULON"/>
    <s v="R1M"/>
    <n v="900"/>
    <s v="R1M/900"/>
    <n v="4957"/>
    <n v="0"/>
    <n v="6702134"/>
    <n v="6702134"/>
    <n v="10000"/>
    <n v="76400"/>
    <n v="188671"/>
    <n v="67021"/>
    <n v="14400"/>
    <n v="0"/>
    <n v="7058626"/>
    <n v="3500000"/>
    <n v="3558626"/>
    <s v="16/02/2023"/>
    <s v="16"/>
    <s v="02"/>
    <s v="2023"/>
    <x v="44"/>
    <s v="5255142005125"/>
    <s v="16/02/2023"/>
    <s v="P2TL/52551/20230216/00003"/>
    <n v="52550"/>
    <x v="0"/>
  </r>
  <r>
    <n v="92"/>
    <s v="P2TL/52554/20230207/00006"/>
    <s v="523071973579"/>
    <s v="SUWARDI"/>
    <x v="1"/>
    <s v="DK WONOSARI BJRDO"/>
    <s v="R1MT"/>
    <n v="900"/>
    <s v="R1MT/900"/>
    <n v="233"/>
    <n v="0"/>
    <n v="315016"/>
    <n v="315016"/>
    <n v="0"/>
    <n v="0"/>
    <n v="0"/>
    <n v="28351"/>
    <n v="0"/>
    <n v="0"/>
    <n v="343367"/>
    <n v="343367"/>
    <n v="0"/>
    <s v="10/02/2023"/>
    <s v="10"/>
    <s v="02"/>
    <s v="2023"/>
    <x v="37"/>
    <s v="5255443005968"/>
    <s v="10/02/2023"/>
    <s v="P2TL/52554/20230207/00006"/>
    <n v="52550"/>
    <x v="2"/>
  </r>
  <r>
    <n v="93"/>
    <s v="P2TL/52551/20230203/00003"/>
    <s v="523061873709"/>
    <s v="SOPIYAH"/>
    <x v="1"/>
    <s v="DK ROGOSARI KATON"/>
    <s v="R1MT"/>
    <n v="900"/>
    <s v="R1MT/900"/>
    <n v="239"/>
    <n v="0"/>
    <n v="323128"/>
    <n v="323128"/>
    <n v="0"/>
    <n v="0"/>
    <n v="0"/>
    <n v="29082"/>
    <n v="0"/>
    <n v="0"/>
    <n v="352210"/>
    <n v="352210"/>
    <n v="0"/>
    <s v="03/02/2023"/>
    <s v="03"/>
    <s v="02"/>
    <s v="2023"/>
    <x v="39"/>
    <s v="5255143005101"/>
    <s v="03/02/2023"/>
    <s v="P2TL/52551/20230203/00003"/>
    <n v="52550"/>
    <x v="0"/>
  </r>
  <r>
    <n v="94"/>
    <s v="P2TL/52551/20230203/00001"/>
    <s v="523061064174"/>
    <s v="WARIMAN"/>
    <x v="4"/>
    <s v="DS KALICILIK   RT.03 R"/>
    <s v="R1"/>
    <n v="450"/>
    <s v="R1/450"/>
    <n v="2479"/>
    <n v="0"/>
    <n v="1226907"/>
    <n v="1226907"/>
    <n v="0"/>
    <n v="76400"/>
    <n v="188671"/>
    <n v="12269"/>
    <n v="0"/>
    <n v="0"/>
    <n v="1504247"/>
    <n v="1000000"/>
    <n v="504247"/>
    <s v="03/02/2023"/>
    <s v="03"/>
    <s v="02"/>
    <s v="2023"/>
    <x v="39"/>
    <s v="5255142005097"/>
    <s v="03/02/2023"/>
    <s v="P2TL/52551/20230203/00001"/>
    <n v="52550"/>
    <x v="0"/>
  </r>
  <r>
    <n v="95"/>
    <s v="P2TL/52552/20230206/00004"/>
    <s v="525520199830"/>
    <s v="SUPARDI"/>
    <x v="4"/>
    <s v="DS TAJEMSARI    RT.3"/>
    <s v="R1T"/>
    <n v="900"/>
    <s v="R1T/900"/>
    <n v="4957"/>
    <n v="0"/>
    <n v="2453814"/>
    <n v="2453814"/>
    <n v="0"/>
    <n v="0"/>
    <n v="0"/>
    <n v="24538"/>
    <n v="0"/>
    <n v="0"/>
    <n v="2478352"/>
    <n v="2478352"/>
    <n v="0"/>
    <s v="08/02/2023"/>
    <s v="08"/>
    <s v="02"/>
    <s v="2023"/>
    <x v="45"/>
    <s v="5255243004938"/>
    <s v="08/02/2023"/>
    <s v="P2TL/52552/20230206/00004"/>
    <n v="52550"/>
    <x v="3"/>
  </r>
  <r>
    <n v="96"/>
    <s v="P2TL/52553/20230222/00004"/>
    <s v="523072449154"/>
    <s v="JUMI INDAYANI"/>
    <x v="2"/>
    <s v="DS KEMANTREN GOD"/>
    <s v="R1"/>
    <n v="450"/>
    <s v="R1/450"/>
    <n v="0"/>
    <n v="59400"/>
    <n v="0"/>
    <n v="59400"/>
    <n v="0"/>
    <n v="76400"/>
    <n v="0"/>
    <n v="891"/>
    <n v="0"/>
    <n v="0"/>
    <n v="136691"/>
    <n v="136691"/>
    <n v="0"/>
    <s v="22/02/2023"/>
    <s v="22"/>
    <s v="02"/>
    <s v="2023"/>
    <x v="32"/>
    <s v="5255342004859"/>
    <s v="22/02/2023"/>
    <s v="P2TL/52553/20230222/00004"/>
    <n v="52550"/>
    <x v="1"/>
  </r>
  <r>
    <n v="97"/>
    <s v="P2TL/52554/20230208/00003"/>
    <s v="523072066156"/>
    <s v="SUWADI"/>
    <x v="1"/>
    <s v="DS KRANDON NAMBU"/>
    <s v="R1"/>
    <n v="450"/>
    <s v="R1/450"/>
    <n v="512"/>
    <n v="0"/>
    <n v="253440"/>
    <n v="253440"/>
    <n v="0"/>
    <n v="0"/>
    <n v="0"/>
    <n v="22810"/>
    <n v="0"/>
    <n v="0"/>
    <n v="276250"/>
    <n v="276250"/>
    <n v="0"/>
    <s v="09/02/2023"/>
    <s v="09"/>
    <s v="02"/>
    <s v="2023"/>
    <x v="34"/>
    <s v="5255442005972"/>
    <s v="09/02/2023"/>
    <s v="P2TL/52554/20230208/00003"/>
    <n v="52550"/>
    <x v="2"/>
  </r>
  <r>
    <n v="98"/>
    <s v="P2TL/52554/20230131/00007"/>
    <s v="523072040848"/>
    <s v="SUWARDI"/>
    <x v="4"/>
    <s v="DK NGLONGOK TAHU"/>
    <s v="R1"/>
    <n v="900"/>
    <s v="R1/900"/>
    <n v="4957"/>
    <n v="0"/>
    <n v="2453814"/>
    <n v="2453814"/>
    <n v="0"/>
    <n v="76400"/>
    <n v="156912"/>
    <n v="24538"/>
    <n v="0"/>
    <n v="0"/>
    <n v="2711664"/>
    <n v="2711664"/>
    <n v="0"/>
    <s v="02/02/2023"/>
    <s v="02"/>
    <s v="02"/>
    <s v="2023"/>
    <x v="31"/>
    <s v="5255442005945"/>
    <s v="02/02/2023"/>
    <s v="P2TL/52554/20230131/00007"/>
    <n v="52550"/>
    <x v="2"/>
  </r>
  <r>
    <n v="99"/>
    <s v="P2TL/52554/20230208/00009"/>
    <s v="523073009064"/>
    <s v="SUPATMO"/>
    <x v="1"/>
    <s v="DN JETIS    RT.3 RW.2"/>
    <s v="R1MT"/>
    <n v="900"/>
    <s v="R1MT/900"/>
    <n v="325"/>
    <n v="0"/>
    <n v="439400"/>
    <n v="439400"/>
    <n v="0"/>
    <n v="0"/>
    <n v="0"/>
    <n v="39546"/>
    <n v="0"/>
    <n v="0"/>
    <n v="478946"/>
    <n v="478946"/>
    <n v="0"/>
    <s v="12/02/2023"/>
    <s v="12"/>
    <s v="02"/>
    <s v="2023"/>
    <x v="46"/>
    <s v="5255443005978"/>
    <s v="12/02/2023"/>
    <s v="P2TL/52554/20230208/00009"/>
    <n v="52550"/>
    <x v="2"/>
  </r>
  <r>
    <n v="100"/>
    <s v="P2TL/52554/20230203/00003"/>
    <s v="NONPELANG"/>
    <s v="KANDANG AYAM ADI"/>
    <x v="3"/>
    <s v="KRAJAN TIMUR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3/02/2023"/>
    <s v="03"/>
    <s v="02"/>
    <s v="2023"/>
    <x v="39"/>
    <s v="5255442005956"/>
    <s v="03/02/2023"/>
    <s v="P2TL/52554/20230203/00003"/>
    <n v="52550"/>
    <x v="2"/>
  </r>
  <r>
    <n v="101"/>
    <s v="P2TL/52554/20230221/00005"/>
    <s v="525540077167"/>
    <s v="AGUS TRIYONO"/>
    <x v="1"/>
    <s v="DN KRAJAN DS TEGAL"/>
    <s v="R1M"/>
    <n v="900"/>
    <s v="R1M/900"/>
    <n v="80"/>
    <n v="0"/>
    <n v="108160"/>
    <n v="108160"/>
    <n v="0"/>
    <n v="0"/>
    <n v="0"/>
    <n v="9734"/>
    <n v="0"/>
    <n v="0"/>
    <n v="117894"/>
    <n v="117894"/>
    <n v="0"/>
    <s v="23/02/2023"/>
    <s v="23"/>
    <s v="02"/>
    <s v="2023"/>
    <x v="36"/>
    <s v="5255442006015"/>
    <s v="23/02/2023"/>
    <s v="P2TL/52554/20230221/00005"/>
    <n v="52550"/>
    <x v="2"/>
  </r>
  <r>
    <n v="102"/>
    <s v="P2TL/52551/20230206/00002"/>
    <s v="523061304298"/>
    <s v="ABDUL LATIF"/>
    <x v="1"/>
    <s v="DK WONODADI WN AG"/>
    <s v="R1T"/>
    <n v="1300"/>
    <s v="R1T/1300"/>
    <n v="41"/>
    <n v="0"/>
    <n v="59233"/>
    <n v="59233"/>
    <n v="0"/>
    <n v="0"/>
    <n v="0"/>
    <n v="5331"/>
    <n v="0"/>
    <n v="0"/>
    <n v="64564"/>
    <n v="64564"/>
    <n v="0"/>
    <s v="06/02/2023"/>
    <s v="06"/>
    <s v="02"/>
    <s v="2023"/>
    <x v="43"/>
    <s v="5255143005103"/>
    <s v="06/02/2023"/>
    <s v="P2TL/52551/20230206/00002"/>
    <n v="52550"/>
    <x v="0"/>
  </r>
  <r>
    <n v="103"/>
    <s v="P2TL/52554/20230208/00006"/>
    <s v="523072108665"/>
    <s v="RAKINEM"/>
    <x v="4"/>
    <s v="DK SAMBONG TAHUN"/>
    <s v="R1M"/>
    <n v="900"/>
    <s v="R1M/900"/>
    <n v="4957"/>
    <n v="0"/>
    <n v="6702134"/>
    <n v="6702134"/>
    <n v="10000"/>
    <n v="76400"/>
    <n v="156912"/>
    <n v="67021"/>
    <n v="0"/>
    <n v="0"/>
    <n v="7012467"/>
    <n v="4500000"/>
    <n v="2512467"/>
    <s v="08/02/2023"/>
    <s v="08"/>
    <s v="02"/>
    <s v="2023"/>
    <x v="45"/>
    <s v="5255442005975"/>
    <s v="08/02/2023"/>
    <s v="P2TL/52554/20230208/00006"/>
    <n v="52550"/>
    <x v="2"/>
  </r>
  <r>
    <n v="104"/>
    <s v="5255305723022200503"/>
    <s v="523071487982"/>
    <s v="SUHARTO"/>
    <x v="0"/>
    <s v="JL  PUNTODEWO RT4/"/>
    <s v="R1"/>
    <n v="900"/>
    <s v="R1/900"/>
    <n v="7"/>
    <n v="0"/>
    <n v="2017"/>
    <n v="2017"/>
    <n v="0"/>
    <n v="0"/>
    <n v="0"/>
    <n v="0"/>
    <n v="0"/>
    <n v="0"/>
    <n v="2017"/>
    <n v="0"/>
    <n v="2017"/>
    <s v="22/02/2023"/>
    <s v="22"/>
    <s v="02"/>
    <s v="2023"/>
    <x v="32"/>
    <s v="5255334000499"/>
    <s v="22/02/2023"/>
    <s v="5255305723022200503"/>
    <n v="52550"/>
    <x v="1"/>
  </r>
  <r>
    <n v="105"/>
    <s v="P2TL/52552/20230227/00002"/>
    <s v="NONPELANG"/>
    <s v="POMPA SUMUR KALIR"/>
    <x v="3"/>
    <s v="DK KALIRATAN RT 2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8/02/2023"/>
    <s v="28"/>
    <s v="02"/>
    <s v="2023"/>
    <x v="33"/>
    <s v="5255242004965"/>
    <s v="28/02/2023"/>
    <s v="P2TL/52552/20230227/00002"/>
    <n v="52550"/>
    <x v="3"/>
  </r>
  <r>
    <n v="106"/>
    <s v="P2TL/52554/20230216/00003"/>
    <s v="523071923383"/>
    <s v="SUWARDI"/>
    <x v="1"/>
    <s v="DS TUMPUK TAMBAKS"/>
    <s v="R1"/>
    <n v="450"/>
    <s v="R1/450"/>
    <n v="200"/>
    <n v="0"/>
    <n v="99000"/>
    <n v="99000"/>
    <n v="0"/>
    <n v="0"/>
    <n v="0"/>
    <n v="8910"/>
    <n v="0"/>
    <n v="0"/>
    <n v="107910"/>
    <n v="107910"/>
    <n v="0"/>
    <s v="16/02/2023"/>
    <s v="16"/>
    <s v="02"/>
    <s v="2023"/>
    <x v="44"/>
    <s v="5255442006002"/>
    <s v="16/02/2023"/>
    <s v="P2TL/52554/20230216/00003"/>
    <n v="52550"/>
    <x v="2"/>
  </r>
  <r>
    <n v="107"/>
    <s v="5255305723022200510"/>
    <s v="523070854848"/>
    <s v="HANUDI B RAKIMAN"/>
    <x v="0"/>
    <s v="DS  GUNDI GODONG"/>
    <s v="R1"/>
    <n v="450"/>
    <s v="R1/450"/>
    <n v="45"/>
    <n v="0"/>
    <n v="7661"/>
    <n v="7661"/>
    <n v="0"/>
    <n v="0"/>
    <n v="0"/>
    <n v="0"/>
    <n v="0"/>
    <n v="0"/>
    <n v="7661"/>
    <n v="0"/>
    <n v="7661"/>
    <s v="22/02/2023"/>
    <s v="22"/>
    <s v="02"/>
    <s v="2023"/>
    <x v="32"/>
    <s v="5255334000506"/>
    <s v="22/02/2023"/>
    <s v="5255305723022200510"/>
    <n v="52550"/>
    <x v="1"/>
  </r>
  <r>
    <n v="108"/>
    <s v="P2TL/52551/20230206/00005"/>
    <s v="523061759707"/>
    <s v="OKTAVIA"/>
    <x v="1"/>
    <s v="DS JATISONO    RT.1 R"/>
    <s v="R1MT"/>
    <n v="900"/>
    <s v="R1MT/900"/>
    <n v="605"/>
    <n v="0"/>
    <n v="817960"/>
    <n v="817960"/>
    <n v="0"/>
    <n v="0"/>
    <n v="0"/>
    <n v="73616"/>
    <n v="0"/>
    <n v="0"/>
    <n v="891576"/>
    <n v="891576"/>
    <n v="0"/>
    <s v="06/02/2023"/>
    <s v="06"/>
    <s v="02"/>
    <s v="2023"/>
    <x v="43"/>
    <s v="5255143005106"/>
    <s v="06/02/2023"/>
    <s v="P2TL/52551/20230206/00005"/>
    <n v="52550"/>
    <x v="0"/>
  </r>
  <r>
    <n v="109"/>
    <s v="P2TL/52552/20230202/00001"/>
    <s v="523080576897"/>
    <s v="SUPARMIN/GUDANG"/>
    <x v="1"/>
    <s v="JL  RAYA BRAMBANG"/>
    <s v="B1T"/>
    <n v="900"/>
    <s v="B1T/900"/>
    <n v="665"/>
    <n v="0"/>
    <n v="418950"/>
    <n v="418950"/>
    <n v="0"/>
    <n v="0"/>
    <n v="0"/>
    <n v="37706"/>
    <n v="0"/>
    <n v="0"/>
    <n v="456656"/>
    <n v="456656"/>
    <n v="0"/>
    <s v="02/02/2023"/>
    <s v="02"/>
    <s v="02"/>
    <s v="2023"/>
    <x v="31"/>
    <s v="5255243004913"/>
    <s v="02/02/2023"/>
    <s v="P2TL/52552/20230202/00001"/>
    <n v="52550"/>
    <x v="3"/>
  </r>
  <r>
    <n v="110"/>
    <s v="P2TL/52551/20230207/00002"/>
    <s v="523061773273"/>
    <s v="AGUNG SUGIHARTO"/>
    <x v="1"/>
    <s v="DK SURODADI KEC. S"/>
    <s v="R1T"/>
    <n v="450"/>
    <s v="R1T/450"/>
    <n v="404"/>
    <n v="0"/>
    <n v="167660"/>
    <n v="167660"/>
    <n v="0"/>
    <n v="0"/>
    <n v="0"/>
    <n v="15089"/>
    <n v="0"/>
    <n v="0"/>
    <n v="182749"/>
    <n v="182749"/>
    <n v="0"/>
    <s v="07/02/2023"/>
    <s v="07"/>
    <s v="02"/>
    <s v="2023"/>
    <x v="30"/>
    <s v="5255143005108"/>
    <s v="07/02/2023"/>
    <s v="P2TL/52551/20230207/00002"/>
    <n v="52550"/>
    <x v="0"/>
  </r>
  <r>
    <n v="111"/>
    <s v="5255305723022200505"/>
    <s v="523070993902"/>
    <s v="PURWADI"/>
    <x v="0"/>
    <s v="DK  BRANGKAL DS NA"/>
    <s v="R1"/>
    <n v="450"/>
    <s v="R1/450"/>
    <n v="15"/>
    <n v="0"/>
    <n v="2591"/>
    <n v="2591"/>
    <n v="0"/>
    <n v="0"/>
    <n v="0"/>
    <n v="0"/>
    <n v="0"/>
    <n v="0"/>
    <n v="2591"/>
    <n v="0"/>
    <n v="2591"/>
    <s v="22/02/2023"/>
    <s v="22"/>
    <s v="02"/>
    <s v="2023"/>
    <x v="32"/>
    <s v="5255334000501"/>
    <s v="22/02/2023"/>
    <s v="5255305723022200505"/>
    <n v="52550"/>
    <x v="1"/>
  </r>
  <r>
    <n v="112"/>
    <s v="P2TL/52552/20230223/00003"/>
    <s v="NONPELANG"/>
    <s v="INDAH KUSUMARINI"/>
    <x v="3"/>
    <s v="DK KALIRATANRT 2 R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3/02/2023"/>
    <s v="23"/>
    <s v="02"/>
    <s v="2023"/>
    <x v="36"/>
    <s v="5255242004963"/>
    <s v="23/02/2023"/>
    <s v="P2TL/52552/20230223/00003"/>
    <n v="52550"/>
    <x v="3"/>
  </r>
  <r>
    <n v="113"/>
    <s v="P2TL/52553/20230222/00001"/>
    <s v="523070728020"/>
    <s v="PARJIMIN"/>
    <x v="3"/>
    <s v="DK  JATIMAS MANGGA"/>
    <s v="R1"/>
    <n v="450"/>
    <s v="R1/450"/>
    <n v="0"/>
    <n v="0"/>
    <n v="822587"/>
    <n v="822587"/>
    <n v="0"/>
    <n v="0"/>
    <n v="0"/>
    <n v="0"/>
    <n v="0"/>
    <n v="0"/>
    <n v="822587"/>
    <n v="0"/>
    <n v="822587"/>
    <s v="22/02/2023"/>
    <s v="22"/>
    <s v="02"/>
    <s v="2023"/>
    <x v="32"/>
    <s v="5255342004850"/>
    <s v="22/02/2023"/>
    <s v="P2TL/52553/20230222/00001"/>
    <n v="52550"/>
    <x v="1"/>
  </r>
  <r>
    <n v="114"/>
    <s v="5255305723022200523"/>
    <s v="523070254675"/>
    <s v="SUGIYANTO"/>
    <x v="0"/>
    <s v="SE LOJARI RT6/RW1"/>
    <s v="R1M"/>
    <n v="900"/>
    <s v="R1M/900"/>
    <n v="28"/>
    <n v="0"/>
    <n v="36504"/>
    <n v="36504"/>
    <n v="0"/>
    <n v="0"/>
    <n v="0"/>
    <n v="0"/>
    <n v="0"/>
    <n v="0"/>
    <n v="36504"/>
    <n v="0"/>
    <n v="36504"/>
    <s v="22/02/2023"/>
    <s v="22"/>
    <s v="02"/>
    <s v="2023"/>
    <x v="32"/>
    <s v="5255334000519"/>
    <s v="22/02/2023"/>
    <s v="5255305723022200523"/>
    <n v="52550"/>
    <x v="1"/>
  </r>
  <r>
    <n v="115"/>
    <s v="P2TL/52552/20230206/00005"/>
    <s v="523080983004"/>
    <s v="SOPIATUN"/>
    <x v="4"/>
    <s v="DS JATIKUSUMAN   RT"/>
    <s v="R1"/>
    <n v="900"/>
    <s v="R1/900"/>
    <n v="4957"/>
    <n v="0"/>
    <n v="2453814"/>
    <n v="2453814"/>
    <n v="0"/>
    <n v="0"/>
    <n v="0"/>
    <n v="24538"/>
    <n v="0"/>
    <n v="0"/>
    <n v="2478352"/>
    <n v="2478352"/>
    <n v="0"/>
    <s v="08/02/2023"/>
    <s v="08"/>
    <s v="02"/>
    <s v="2023"/>
    <x v="45"/>
    <s v="5255242004939"/>
    <s v="08/02/2023"/>
    <s v="P2TL/52552/20230206/00005"/>
    <n v="52550"/>
    <x v="3"/>
  </r>
  <r>
    <n v="116"/>
    <s v="P2TL/52554/20230208/00001"/>
    <s v="525540136913"/>
    <s v="SUPAMI"/>
    <x v="1"/>
    <s v="DN SAWIT TANJUNGR"/>
    <s v="R1T"/>
    <n v="1300"/>
    <s v="R1T/1300"/>
    <n v="280"/>
    <n v="0"/>
    <n v="404516"/>
    <n v="404516"/>
    <n v="0"/>
    <n v="0"/>
    <n v="0"/>
    <n v="36406"/>
    <n v="0"/>
    <n v="0"/>
    <n v="440922"/>
    <n v="440922"/>
    <n v="0"/>
    <s v="08/02/2023"/>
    <s v="08"/>
    <s v="02"/>
    <s v="2023"/>
    <x v="45"/>
    <s v="5255443005970"/>
    <s v="08/02/2023"/>
    <s v="P2TL/52554/20230208/00001"/>
    <n v="52550"/>
    <x v="2"/>
  </r>
  <r>
    <n v="117"/>
    <s v="P2TL/52554/20230223/00005"/>
    <s v="523071428724"/>
    <s v="SALAMUN"/>
    <x v="1"/>
    <s v="DK  PANDAN RT1/4 PA"/>
    <s v="R1M"/>
    <n v="900"/>
    <s v="R1M/900"/>
    <n v="84"/>
    <n v="0"/>
    <n v="113568"/>
    <n v="113568"/>
    <n v="0"/>
    <n v="0"/>
    <n v="0"/>
    <n v="10221"/>
    <n v="0"/>
    <n v="0"/>
    <n v="123789"/>
    <n v="123789"/>
    <n v="0"/>
    <s v="25/02/2023"/>
    <s v="25"/>
    <s v="02"/>
    <s v="2023"/>
    <x v="47"/>
    <s v="5255442006022"/>
    <s v="25/02/2023"/>
    <s v="P2TL/52554/20230223/00005"/>
    <n v="52550"/>
    <x v="2"/>
  </r>
  <r>
    <n v="118"/>
    <s v="P2TL/52554/20230222/00002"/>
    <s v="523072878844"/>
    <s v="DARPI"/>
    <x v="1"/>
    <s v="DN SEMUTAN    RT.4 R"/>
    <s v="R1T"/>
    <n v="450"/>
    <s v="R1T/450"/>
    <n v="200"/>
    <n v="0"/>
    <n v="83000"/>
    <n v="83000"/>
    <n v="0"/>
    <n v="0"/>
    <n v="0"/>
    <n v="7470"/>
    <n v="0"/>
    <n v="0"/>
    <n v="90470"/>
    <n v="90470"/>
    <n v="0"/>
    <s v="22/02/2023"/>
    <s v="22"/>
    <s v="02"/>
    <s v="2023"/>
    <x v="32"/>
    <s v="5255443006017"/>
    <s v="22/02/2023"/>
    <s v="P2TL/52554/20230222/00002"/>
    <n v="52550"/>
    <x v="2"/>
  </r>
  <r>
    <n v="119"/>
    <s v="P2TL/52553/20230223/00001"/>
    <s v="523070283965"/>
    <s v="PAWI"/>
    <x v="2"/>
    <s v="DS  PUTAT RT 6/1"/>
    <s v="R1"/>
    <n v="450"/>
    <s v="R1/450"/>
    <n v="0"/>
    <n v="59400"/>
    <n v="0"/>
    <n v="59400"/>
    <n v="0"/>
    <n v="0"/>
    <n v="0"/>
    <n v="891"/>
    <n v="18900"/>
    <n v="0"/>
    <n v="79191"/>
    <n v="79191"/>
    <n v="0"/>
    <s v="23/02/2023"/>
    <s v="23"/>
    <s v="02"/>
    <s v="2023"/>
    <x v="36"/>
    <s v="5255342004860"/>
    <s v="23/02/2023"/>
    <s v="P2TL/52553/20230223/00001"/>
    <n v="52550"/>
    <x v="1"/>
  </r>
  <r>
    <n v="120"/>
    <s v="P2TL/52554/20230216/00001"/>
    <s v="523070790670"/>
    <s v="SUDARYONO SRI ENI"/>
    <x v="5"/>
    <s v="TU MPUK/TB SELO RT"/>
    <s v="R1"/>
    <n v="450"/>
    <s v="R1/450"/>
    <n v="2479"/>
    <n v="59400"/>
    <n v="1226907"/>
    <n v="1286307"/>
    <n v="0"/>
    <n v="76400"/>
    <n v="188171"/>
    <n v="13160"/>
    <n v="13950"/>
    <n v="0"/>
    <n v="1577988"/>
    <n v="1577988"/>
    <n v="0"/>
    <s v="17/02/2023"/>
    <s v="17"/>
    <s v="02"/>
    <s v="2023"/>
    <x v="40"/>
    <s v="5255442006000"/>
    <s v="17/02/2023"/>
    <s v="P2TL/52554/20230216/00001"/>
    <n v="52550"/>
    <x v="2"/>
  </r>
  <r>
    <n v="121"/>
    <s v="P2TL/52554/20230223/00004"/>
    <s v="525540093589"/>
    <s v="GRIYA PENGGUNG RE"/>
    <x v="1"/>
    <s v="DN PENGGUNGHARJO"/>
    <s v="R1T"/>
    <n v="1300"/>
    <s v="R1T/1300"/>
    <n v="222"/>
    <n v="0"/>
    <n v="320723"/>
    <n v="320723"/>
    <n v="0"/>
    <n v="0"/>
    <n v="0"/>
    <n v="28865"/>
    <n v="0"/>
    <n v="0"/>
    <n v="349588"/>
    <n v="349588"/>
    <n v="0"/>
    <s v="23/02/2023"/>
    <s v="23"/>
    <s v="02"/>
    <s v="2023"/>
    <x v="36"/>
    <s v="5255443006021"/>
    <s v="23/02/2023"/>
    <s v="P2TL/52554/20230223/00004"/>
    <n v="52550"/>
    <x v="2"/>
  </r>
  <r>
    <n v="122"/>
    <s v="5255305723022200522"/>
    <s v="523070904634"/>
    <s v="GK ALKITAB INDONESI"/>
    <x v="0"/>
    <s v="SB  BARAT SBJOSARI"/>
    <s v="S2"/>
    <n v="900"/>
    <s v="S2/900"/>
    <n v="178"/>
    <n v="0"/>
    <n v="35467"/>
    <n v="35467"/>
    <n v="0"/>
    <n v="0"/>
    <n v="0"/>
    <n v="0"/>
    <n v="0"/>
    <n v="0"/>
    <n v="35467"/>
    <n v="0"/>
    <n v="35467"/>
    <s v="22/02/2023"/>
    <s v="22"/>
    <s v="02"/>
    <s v="2023"/>
    <x v="32"/>
    <s v="5255334000518"/>
    <s v="22/02/2023"/>
    <s v="5255305723022200522"/>
    <n v="52550"/>
    <x v="1"/>
  </r>
  <r>
    <n v="123"/>
    <s v="P2TL/52554/20230227/00006"/>
    <s v="NONPELANG"/>
    <s v="ALI MAHFUDHI"/>
    <x v="3"/>
    <s v="DSN BANJARBANGI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7/02/2023"/>
    <s v="27"/>
    <s v="02"/>
    <s v="2023"/>
    <x v="41"/>
    <s v="5255442006043"/>
    <s v="27/02/2023"/>
    <s v="P2TL/52554/20230227/00006"/>
    <n v="52550"/>
    <x v="2"/>
  </r>
  <r>
    <n v="124"/>
    <s v="P2TL/52553/20230217/00001"/>
    <s v="523070448146"/>
    <s v="SUWAJI"/>
    <x v="1"/>
    <s v="NG LABAN SAMBUNG"/>
    <s v="R1"/>
    <n v="450"/>
    <s v="R1/450"/>
    <n v="575"/>
    <n v="0"/>
    <n v="284625"/>
    <n v="284625"/>
    <n v="0"/>
    <n v="0"/>
    <n v="0"/>
    <n v="25616"/>
    <n v="0"/>
    <n v="0"/>
    <n v="310241"/>
    <n v="310241"/>
    <n v="0"/>
    <s v="17/02/2023"/>
    <s v="17"/>
    <s v="02"/>
    <s v="2023"/>
    <x v="40"/>
    <s v="5255342004838"/>
    <s v="17/02/2023"/>
    <s v="P2TL/52553/20230217/00001"/>
    <n v="52550"/>
    <x v="1"/>
  </r>
  <r>
    <n v="125"/>
    <s v="P2TL/52554/20230206/00003"/>
    <s v="523071444382"/>
    <s v="SRIYONO"/>
    <x v="5"/>
    <s v="DK  PETING BANDUNG"/>
    <s v="R1"/>
    <n v="450"/>
    <s v="R1/450"/>
    <n v="2479"/>
    <n v="59400"/>
    <n v="1226907"/>
    <n v="1286307"/>
    <n v="0"/>
    <n v="0"/>
    <n v="500"/>
    <n v="13160"/>
    <n v="0"/>
    <n v="0"/>
    <n v="1299967"/>
    <n v="1299967"/>
    <n v="0"/>
    <s v="06/02/2023"/>
    <s v="06"/>
    <s v="02"/>
    <s v="2023"/>
    <x v="43"/>
    <s v="5255442005960"/>
    <s v="06/02/2023"/>
    <s v="P2TL/52554/20230206/00003"/>
    <n v="52550"/>
    <x v="2"/>
  </r>
  <r>
    <n v="126"/>
    <s v="P2TL/52551/20230207/00003"/>
    <s v="523061778283"/>
    <s v="KANTOR KEL. KADILA"/>
    <x v="1"/>
    <s v="JL RADEN SAHID KADI"/>
    <s v="P1T"/>
    <n v="3500"/>
    <s v="P1T/3500"/>
    <n v="673"/>
    <n v="0"/>
    <n v="724148"/>
    <n v="724148"/>
    <n v="0"/>
    <n v="0"/>
    <n v="0"/>
    <n v="0"/>
    <n v="0"/>
    <n v="0"/>
    <n v="724148"/>
    <n v="724148"/>
    <n v="0"/>
    <s v="07/02/2023"/>
    <s v="07"/>
    <s v="02"/>
    <s v="2023"/>
    <x v="30"/>
    <s v="5255143005109"/>
    <s v="07/02/2023"/>
    <s v="P2TL/52551/20230207/00003"/>
    <n v="52550"/>
    <x v="0"/>
  </r>
  <r>
    <n v="127"/>
    <s v="P2TL/52554/20230221/00002"/>
    <s v="NONPELANG"/>
    <s v="ROMADI"/>
    <x v="3"/>
    <s v="NGARINGAN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1/02/2023"/>
    <s v="21"/>
    <s v="02"/>
    <s v="2023"/>
    <x v="38"/>
    <s v="5255442006012"/>
    <s v="21/02/2023"/>
    <s v="P2TL/52554/20230221/00002"/>
    <n v="52550"/>
    <x v="2"/>
  </r>
  <r>
    <n v="128"/>
    <s v="P2TL/52551/20230214/00001"/>
    <s v="523060599586"/>
    <s v="DUL HADI"/>
    <x v="5"/>
    <s v="DS  KEDONDONG RTL/"/>
    <s v="R1"/>
    <n v="450"/>
    <s v="R1/450"/>
    <n v="2479"/>
    <n v="59400"/>
    <n v="1226907"/>
    <n v="1286307"/>
    <n v="0"/>
    <n v="76400"/>
    <n v="188671"/>
    <n v="13160"/>
    <n v="13950"/>
    <n v="0"/>
    <n v="1578488"/>
    <n v="1578488"/>
    <n v="0"/>
    <s v="14/02/2023"/>
    <s v="14"/>
    <s v="02"/>
    <s v="2023"/>
    <x v="28"/>
    <s v="5255142005119"/>
    <s v="14/02/2023"/>
    <s v="P2TL/52551/20230214/00001"/>
    <n v="52550"/>
    <x v="0"/>
  </r>
  <r>
    <n v="129"/>
    <s v="P2TL/52307/20121120/00014"/>
    <s v="523071889030"/>
    <s v="SUNDARI"/>
    <x v="5"/>
    <s v="DS KD MULYO SINDU"/>
    <s v="R1T"/>
    <n v="450"/>
    <s v="R1T/450"/>
    <n v="2479"/>
    <n v="59400"/>
    <n v="1226907"/>
    <n v="1286307"/>
    <n v="0"/>
    <n v="46700"/>
    <n v="51430"/>
    <n v="115768"/>
    <n v="0"/>
    <n v="0"/>
    <n v="1500205"/>
    <n v="1500205"/>
    <n v="0"/>
    <s v="15/02/2023"/>
    <s v="15"/>
    <s v="02"/>
    <s v="2023"/>
    <x v="26"/>
    <s v="5230742000509"/>
    <s v="15/02/2023"/>
    <s v="P2TL/52553/20121120/00014"/>
    <n v="52550"/>
    <x v="1"/>
  </r>
  <r>
    <n v="130"/>
    <s v="P2TL/52551/20230217/00002"/>
    <s v="NONPELANG"/>
    <s v="THOHIR AHMADI"/>
    <x v="3"/>
    <s v="DK.KLAWEAN BOTOR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7/02/2023"/>
    <s v="17"/>
    <s v="02"/>
    <s v="2023"/>
    <x v="40"/>
    <s v="5255142005127"/>
    <s v="17/02/2023"/>
    <s v="P2TL/52551/20230217/00002"/>
    <n v="52550"/>
    <x v="0"/>
  </r>
  <r>
    <n v="131"/>
    <s v="P2TL/52554/20230227/00009"/>
    <s v="NONPELANG"/>
    <s v="PJ SIMO WATIYEM"/>
    <x v="3"/>
    <s v="NGRAGEM SIMO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8/02/2023"/>
    <s v="28"/>
    <s v="02"/>
    <s v="2023"/>
    <x v="33"/>
    <s v="5255442006046"/>
    <s v="28/02/2023"/>
    <s v="P2TL/52554/20230227/00009"/>
    <n v="52550"/>
    <x v="2"/>
  </r>
  <r>
    <n v="132"/>
    <s v="P2TL/52554/20230206/00004"/>
    <s v="NONPELANG"/>
    <s v="PARDJONO"/>
    <x v="3"/>
    <s v="DN KRAJAN 05/02 DS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1/02/2023"/>
    <s v="11"/>
    <s v="02"/>
    <s v="2023"/>
    <x v="48"/>
    <s v="5255442005961"/>
    <s v="11/02/2023"/>
    <s v="P2TL/52554/20230206/00004"/>
    <n v="52550"/>
    <x v="2"/>
  </r>
  <r>
    <n v="133"/>
    <s v="P2TL/52553/20230228/00002"/>
    <s v="523070660331"/>
    <s v="PARMAN"/>
    <x v="4"/>
    <s v="DS  WOLO RT06/02"/>
    <s v="R1"/>
    <n v="450"/>
    <s v="R1/450"/>
    <n v="2479"/>
    <n v="0"/>
    <n v="1226907"/>
    <n v="1226907"/>
    <n v="0"/>
    <n v="0"/>
    <n v="0"/>
    <n v="12269"/>
    <n v="16650"/>
    <n v="0"/>
    <n v="1255826"/>
    <n v="1255826"/>
    <n v="0"/>
    <s v="28/02/2023"/>
    <s v="28"/>
    <s v="02"/>
    <s v="2023"/>
    <x v="33"/>
    <s v="5255342004867"/>
    <s v="28/02/2023"/>
    <s v="P2TL/52553/20230228/00002"/>
    <n v="52550"/>
    <x v="1"/>
  </r>
  <r>
    <n v="134"/>
    <s v="P2TL/52554/20230213/00009"/>
    <s v="523070372493"/>
    <s v="MARIYO KUSNI"/>
    <x v="4"/>
    <s v="LA NGENHARJO RT00"/>
    <s v="R1"/>
    <n v="450"/>
    <s v="R1/450"/>
    <n v="2479"/>
    <n v="0"/>
    <n v="1226907"/>
    <n v="1226907"/>
    <n v="0"/>
    <n v="76400"/>
    <n v="192231"/>
    <n v="12269"/>
    <n v="16650"/>
    <n v="0"/>
    <n v="1524457"/>
    <n v="1524457"/>
    <n v="0"/>
    <s v="13/02/2023"/>
    <s v="13"/>
    <s v="02"/>
    <s v="2023"/>
    <x v="27"/>
    <s v="5255442005995"/>
    <s v="13/02/2023"/>
    <s v="P2TL/52554/20230213/00009"/>
    <n v="52550"/>
    <x v="2"/>
  </r>
  <r>
    <n v="135"/>
    <s v="P2TL/52553/20230228/00005"/>
    <s v="NONPELANG"/>
    <s v="NIA"/>
    <x v="3"/>
    <s v="SAWAHAN 6/3 DANYA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8/02/2023"/>
    <s v="28"/>
    <s v="02"/>
    <s v="2023"/>
    <x v="33"/>
    <s v="5255342004870"/>
    <s v="28/02/2023"/>
    <s v="P2TL/52553/20230228/00005"/>
    <n v="52550"/>
    <x v="1"/>
  </r>
  <r>
    <n v="136"/>
    <s v="P2TL/52553/20230209/00004"/>
    <s v="523070240635"/>
    <s v="SUPRAT"/>
    <x v="1"/>
    <s v="KU RIPAN RT16/RW06"/>
    <s v="R1"/>
    <n v="450"/>
    <s v="R1/450"/>
    <n v="564"/>
    <n v="0"/>
    <n v="279180"/>
    <n v="279180"/>
    <n v="0"/>
    <n v="0"/>
    <n v="0"/>
    <n v="25126"/>
    <n v="0"/>
    <n v="0"/>
    <n v="304306"/>
    <n v="25126"/>
    <n v="279180"/>
    <s v="09/02/2023"/>
    <s v="09"/>
    <s v="02"/>
    <s v="2023"/>
    <x v="34"/>
    <s v="5255342004830"/>
    <s v="09/02/2023"/>
    <s v="P2TL/52553/20230209/00004"/>
    <n v="52550"/>
    <x v="1"/>
  </r>
  <r>
    <n v="137"/>
    <s v="P2TL/52554/20230207/00003"/>
    <s v="NONPELANG"/>
    <s v="SURAMIN/PRIYONO"/>
    <x v="3"/>
    <s v="DN JETIS TANJUNGRE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7/02/2023"/>
    <s v="07"/>
    <s v="02"/>
    <s v="2023"/>
    <x v="30"/>
    <s v="5255442005965"/>
    <s v="07/02/2023"/>
    <s v="P2TL/52554/20230207/00003"/>
    <n v="52550"/>
    <x v="2"/>
  </r>
  <r>
    <n v="138"/>
    <s v="P2TL/52552/20230203/00003"/>
    <s v="523080373543"/>
    <s v="KASTINAH"/>
    <x v="4"/>
    <s v="SI DOREJO RT2 RW3"/>
    <s v="R1MT"/>
    <n v="900"/>
    <s v="R1MT/900"/>
    <n v="4957"/>
    <n v="0"/>
    <n v="6702134"/>
    <n v="6702134"/>
    <n v="10000"/>
    <n v="0"/>
    <n v="0"/>
    <n v="67021"/>
    <n v="0"/>
    <n v="0"/>
    <n v="6779155"/>
    <n v="1000000"/>
    <n v="5779155"/>
    <s v="03/02/2023"/>
    <s v="03"/>
    <s v="02"/>
    <s v="2023"/>
    <x v="39"/>
    <s v="5255243004916"/>
    <s v="03/02/2023"/>
    <s v="P2TL/52552/20230203/00003"/>
    <n v="52550"/>
    <x v="3"/>
  </r>
  <r>
    <n v="139"/>
    <s v="P2TL/52552/20230203/00001"/>
    <s v="523080082189"/>
    <s v="KARTUBI"/>
    <x v="5"/>
    <s v="TE GOWANU 1/RT10 R"/>
    <s v="R1T"/>
    <n v="450"/>
    <s v="R1T/450"/>
    <n v="2479"/>
    <n v="59400"/>
    <n v="1226907"/>
    <n v="1286307"/>
    <n v="0"/>
    <n v="0"/>
    <n v="433457"/>
    <n v="13160"/>
    <n v="0"/>
    <n v="0"/>
    <n v="1732924"/>
    <n v="1732924"/>
    <n v="0"/>
    <s v="03/02/2023"/>
    <s v="03"/>
    <s v="02"/>
    <s v="2023"/>
    <x v="39"/>
    <s v="5255243004914"/>
    <s v="03/02/2023"/>
    <s v="P2TL/52552/20230203/00001"/>
    <n v="52550"/>
    <x v="3"/>
  </r>
  <r>
    <n v="140"/>
    <s v="P2TL/52551/20230217/00004"/>
    <s v="523061768348"/>
    <s v="ABDUR ROHMAN"/>
    <x v="1"/>
    <s v="DS GROGOL KAUM"/>
    <s v="R1MT"/>
    <n v="900"/>
    <s v="R1MT/900"/>
    <n v="441"/>
    <n v="0"/>
    <n v="596232"/>
    <n v="596232"/>
    <n v="0"/>
    <n v="0"/>
    <n v="0"/>
    <n v="53661"/>
    <n v="0"/>
    <n v="0"/>
    <n v="649893"/>
    <n v="649893"/>
    <n v="0"/>
    <s v="17/02/2023"/>
    <s v="17"/>
    <s v="02"/>
    <s v="2023"/>
    <x v="40"/>
    <s v="5255143005129"/>
    <s v="17/02/2023"/>
    <s v="P2TL/52551/20230217/00004"/>
    <n v="52550"/>
    <x v="0"/>
  </r>
  <r>
    <n v="141"/>
    <s v="P2TL/52551/20230220/00002"/>
    <s v="NONPELANG"/>
    <s v="NURUL GHOFAROH"/>
    <x v="3"/>
    <s v="DS.JUNG PASIR WED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0/02/2023"/>
    <s v="20"/>
    <s v="02"/>
    <s v="2023"/>
    <x v="35"/>
    <s v="5255142005132"/>
    <s v="20/02/2023"/>
    <s v="P2TL/52551/20230220/00002"/>
    <n v="52550"/>
    <x v="0"/>
  </r>
  <r>
    <n v="142"/>
    <s v="P2TL/52551/20230216/00002"/>
    <s v="523060885844"/>
    <s v="ALMIYATI"/>
    <x v="1"/>
    <s v="DK .TINGALSARI RT 2/"/>
    <s v="R1"/>
    <n v="900"/>
    <s v="R1/900"/>
    <n v="296"/>
    <n v="0"/>
    <n v="146520"/>
    <n v="146520"/>
    <n v="0"/>
    <n v="0"/>
    <n v="0"/>
    <n v="13187"/>
    <n v="0"/>
    <n v="0"/>
    <n v="159707"/>
    <n v="159707"/>
    <n v="0"/>
    <s v="16/02/2023"/>
    <s v="16"/>
    <s v="02"/>
    <s v="2023"/>
    <x v="44"/>
    <s v="5255142005124"/>
    <s v="16/02/2023"/>
    <s v="P2TL/52551/20230216/00002"/>
    <n v="52550"/>
    <x v="0"/>
  </r>
  <r>
    <n v="143"/>
    <s v="P2TL/52551/20230210/00002"/>
    <s v="523060278151"/>
    <s v="AFANDI"/>
    <x v="4"/>
    <s v="DS  SAMBUNG GAJAH"/>
    <s v="R1"/>
    <n v="450"/>
    <s v="R1/450"/>
    <n v="2479"/>
    <n v="0"/>
    <n v="1226907"/>
    <n v="1226907"/>
    <n v="0"/>
    <n v="76400"/>
    <n v="188671"/>
    <n v="12269"/>
    <n v="16650"/>
    <n v="0"/>
    <n v="1520897"/>
    <n v="1520897"/>
    <n v="0"/>
    <s v="10/02/2023"/>
    <s v="10"/>
    <s v="02"/>
    <s v="2023"/>
    <x v="37"/>
    <s v="5255142005114"/>
    <s v="10/02/2023"/>
    <s v="P2TL/52551/20230210/00002"/>
    <n v="52550"/>
    <x v="0"/>
  </r>
  <r>
    <n v="144"/>
    <s v="P2TL/52553/20230209/00003"/>
    <s v="523072169921"/>
    <s v="SUMINEM"/>
    <x v="1"/>
    <s v="JL GETAS PENDOWO"/>
    <s v="R1M"/>
    <n v="900"/>
    <s v="R1M/900"/>
    <n v="604"/>
    <n v="0"/>
    <n v="816608"/>
    <n v="816608"/>
    <n v="0"/>
    <n v="0"/>
    <n v="0"/>
    <n v="73495"/>
    <n v="0"/>
    <n v="0"/>
    <n v="890103"/>
    <n v="73495"/>
    <n v="816608"/>
    <s v="09/02/2023"/>
    <s v="09"/>
    <s v="02"/>
    <s v="2023"/>
    <x v="34"/>
    <s v="5255342004829"/>
    <s v="09/02/2023"/>
    <s v="P2TL/52553/20230209/00003"/>
    <n v="52550"/>
    <x v="1"/>
  </r>
  <r>
    <n v="145"/>
    <s v="P2TL/52554/20230216/00002"/>
    <s v="523071003947"/>
    <s v="SUDARTO"/>
    <x v="1"/>
    <s v="DK  KRAJAN SUMBER"/>
    <s v="R1M"/>
    <n v="900"/>
    <s v="R1M/900"/>
    <n v="200"/>
    <n v="0"/>
    <n v="270400"/>
    <n v="270400"/>
    <n v="0"/>
    <n v="0"/>
    <n v="0"/>
    <n v="24336"/>
    <n v="0"/>
    <n v="0"/>
    <n v="294736"/>
    <n v="294736"/>
    <n v="0"/>
    <s v="16/02/2023"/>
    <s v="16"/>
    <s v="02"/>
    <s v="2023"/>
    <x v="44"/>
    <s v="5255442006001"/>
    <s v="16/02/2023"/>
    <s v="P2TL/52554/20230216/00002"/>
    <n v="52550"/>
    <x v="2"/>
  </r>
  <r>
    <n v="146"/>
    <s v="P2TL/52554/20230207/00007"/>
    <s v="523073022942"/>
    <s v="ALI RAHMAN"/>
    <x v="1"/>
    <s v="DN SEMPU    RT.5 RW."/>
    <s v="R1T"/>
    <n v="450"/>
    <s v="R1T/450"/>
    <n v="176"/>
    <n v="0"/>
    <n v="73040"/>
    <n v="73040"/>
    <n v="0"/>
    <n v="0"/>
    <n v="0"/>
    <n v="6574"/>
    <n v="0"/>
    <n v="0"/>
    <n v="79614"/>
    <n v="79614"/>
    <n v="0"/>
    <s v="07/02/2023"/>
    <s v="07"/>
    <s v="02"/>
    <s v="2023"/>
    <x v="30"/>
    <s v="5255443005969"/>
    <s v="07/02/2023"/>
    <s v="P2TL/52554/20230207/00007"/>
    <n v="52550"/>
    <x v="2"/>
  </r>
  <r>
    <n v="147"/>
    <s v="P2TL/52553/20230215/00002"/>
    <s v="523070470845"/>
    <s v="RUZIAH"/>
    <x v="4"/>
    <s v="BU GEL GODONG RT0"/>
    <s v="R1"/>
    <n v="450"/>
    <s v="R1/450"/>
    <n v="2479"/>
    <n v="0"/>
    <n v="1226907"/>
    <n v="1226907"/>
    <n v="0"/>
    <n v="0"/>
    <n v="0"/>
    <n v="12269"/>
    <n v="16650"/>
    <n v="0"/>
    <n v="1255826"/>
    <n v="600000"/>
    <n v="655826"/>
    <s v="15/02/2023"/>
    <s v="15"/>
    <s v="02"/>
    <s v="2023"/>
    <x v="26"/>
    <s v="5255342004836"/>
    <s v="15/02/2023"/>
    <s v="P2TL/52553/20230215/00002"/>
    <n v="52550"/>
    <x v="1"/>
  </r>
  <r>
    <n v="148"/>
    <s v="5255305723022200502"/>
    <s v="523070153467"/>
    <s v="GOMO WADI"/>
    <x v="0"/>
    <s v="KE PUH TAMBIRJO"/>
    <s v="R1"/>
    <n v="450"/>
    <s v="R1/450"/>
    <n v="11"/>
    <n v="0"/>
    <n v="1915"/>
    <n v="1915"/>
    <n v="0"/>
    <n v="0"/>
    <n v="0"/>
    <n v="0"/>
    <n v="0"/>
    <n v="0"/>
    <n v="1915"/>
    <n v="0"/>
    <n v="1915"/>
    <s v="22/02/2023"/>
    <s v="22"/>
    <s v="02"/>
    <s v="2023"/>
    <x v="32"/>
    <s v="5255334000498"/>
    <s v="22/02/2023"/>
    <s v="5255305723022200502"/>
    <n v="52550"/>
    <x v="1"/>
  </r>
  <r>
    <n v="149"/>
    <s v="P2TL/52551/20230228/00001"/>
    <s v="523061840293"/>
    <s v="AHMAD DARIS"/>
    <x v="1"/>
    <s v="DS SAMBIROTO KEL."/>
    <s v="R1T"/>
    <n v="2200"/>
    <s v="R1T/2200"/>
    <n v="397"/>
    <n v="0"/>
    <n v="573546"/>
    <n v="573546"/>
    <n v="0"/>
    <n v="0"/>
    <n v="0"/>
    <n v="51619"/>
    <n v="0"/>
    <n v="0"/>
    <n v="625165"/>
    <n v="625165"/>
    <n v="0"/>
    <s v="28/02/2023"/>
    <s v="28"/>
    <s v="02"/>
    <s v="2023"/>
    <x v="33"/>
    <s v="5255143005149"/>
    <s v="28/02/2023"/>
    <s v="P2TL/52551/20230228/00001"/>
    <n v="52550"/>
    <x v="0"/>
  </r>
  <r>
    <n v="150"/>
    <s v="P2TL/52307/20140714/00002"/>
    <s v="523072458128"/>
    <s v="SUPARDI"/>
    <x v="5"/>
    <s v="DS BUNGKEL MOJOA"/>
    <s v="R1T"/>
    <n v="2200"/>
    <s v="R1T/2200"/>
    <n v="12118"/>
    <n v="1171104"/>
    <n v="13438418"/>
    <n v="14609522"/>
    <n v="10000"/>
    <n v="46700"/>
    <n v="38730"/>
    <n v="151951"/>
    <n v="0"/>
    <n v="0"/>
    <n v="14856903"/>
    <n v="14856903"/>
    <n v="0"/>
    <s v="06/02/2023"/>
    <s v="06"/>
    <s v="02"/>
    <s v="2023"/>
    <x v="43"/>
    <s v="5230743001334"/>
    <s v="06/02/2023"/>
    <s v="P2TL/52553/20140714/00002"/>
    <n v="52550"/>
    <x v="1"/>
  </r>
  <r>
    <n v="151"/>
    <s v="P2TL/52551/20230222/00002"/>
    <s v="523061368354"/>
    <s v="SUYADI"/>
    <x v="1"/>
    <s v="DS KERANG KULON"/>
    <s v="R1M"/>
    <n v="900"/>
    <s v="R1M/900"/>
    <n v="613"/>
    <n v="0"/>
    <n v="828776"/>
    <n v="828776"/>
    <n v="0"/>
    <n v="0"/>
    <n v="188671"/>
    <n v="74590"/>
    <n v="0"/>
    <n v="0"/>
    <n v="1092037"/>
    <n v="1092037"/>
    <n v="0"/>
    <s v="22/02/2023"/>
    <s v="22"/>
    <s v="02"/>
    <s v="2023"/>
    <x v="32"/>
    <s v="5255142005140"/>
    <s v="22/02/2023"/>
    <s v="P2TL/52551/20230222/00002"/>
    <n v="52550"/>
    <x v="0"/>
  </r>
  <r>
    <n v="152"/>
    <s v="P2TL/52551/20230217/00005"/>
    <s v="NONPELANG"/>
    <s v="SOFI'IN"/>
    <x v="3"/>
    <s v="DS SARI RT 007/003 G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7/02/2023"/>
    <s v="17"/>
    <s v="02"/>
    <s v="2023"/>
    <x v="40"/>
    <s v="5255142005130"/>
    <s v="17/02/2023"/>
    <s v="P2TL/52551/20230217/00005"/>
    <n v="52550"/>
    <x v="0"/>
  </r>
  <r>
    <n v="153"/>
    <s v="P2TL/52553/20230210/00001"/>
    <s v="523072259841"/>
    <s v="AZIZ MUSLIM"/>
    <x v="1"/>
    <s v="DS MANGGARMAS   R"/>
    <s v="R1T"/>
    <n v="1300"/>
    <s v="R1T/1300"/>
    <n v="61"/>
    <n v="0"/>
    <n v="88127"/>
    <n v="88127"/>
    <n v="0"/>
    <n v="0"/>
    <n v="0"/>
    <n v="7931"/>
    <n v="0"/>
    <n v="0"/>
    <n v="96058"/>
    <n v="96058"/>
    <n v="0"/>
    <s v="10/02/2023"/>
    <s v="10"/>
    <s v="02"/>
    <s v="2023"/>
    <x v="37"/>
    <s v="5255343004832"/>
    <s v="10/02/2023"/>
    <s v="P2TL/52553/20230210/00001"/>
    <n v="52550"/>
    <x v="1"/>
  </r>
  <r>
    <n v="154"/>
    <s v="P2TL/52554/20230215/00001"/>
    <s v="NONPELANG"/>
    <s v="HENI KRISNAWATI"/>
    <x v="3"/>
    <s v="NGRUMPENG RT 9/3 P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5/02/2023"/>
    <s v="15"/>
    <s v="02"/>
    <s v="2023"/>
    <x v="26"/>
    <s v="5255442005997"/>
    <s v="15/02/2023"/>
    <s v="P2TL/52554/20230215/00001"/>
    <n v="52550"/>
    <x v="2"/>
  </r>
  <r>
    <n v="155"/>
    <s v="P2TL/52552/20230227/00001"/>
    <s v="NONPELANG"/>
    <s v="POMPA SUMUR KALIR"/>
    <x v="3"/>
    <s v="DK KALIRATAN RT 2 R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8/02/2023"/>
    <s v="28"/>
    <s v="02"/>
    <s v="2023"/>
    <x v="33"/>
    <s v="5255242004964"/>
    <s v="28/02/2023"/>
    <s v="P2TL/52552/20230227/00001"/>
    <n v="52550"/>
    <x v="3"/>
  </r>
  <r>
    <n v="156"/>
    <s v="P2TL/52551/20230206/00003"/>
    <s v="523060769727"/>
    <s v="A K R O M"/>
    <x v="1"/>
    <s v="DS  JOGOLOYO RT 4/4"/>
    <s v="R1T"/>
    <n v="1300"/>
    <s v="R1T/1300"/>
    <n v="795"/>
    <n v="0"/>
    <n v="1148537"/>
    <n v="1148537"/>
    <n v="0"/>
    <n v="0"/>
    <n v="0"/>
    <n v="103368"/>
    <n v="0"/>
    <n v="0"/>
    <n v="1251905"/>
    <n v="1251905"/>
    <n v="0"/>
    <s v="06/02/2023"/>
    <s v="06"/>
    <s v="02"/>
    <s v="2023"/>
    <x v="43"/>
    <s v="5255143005104"/>
    <s v="06/02/2023"/>
    <s v="P2TL/52551/20230206/00003"/>
    <n v="52550"/>
    <x v="0"/>
  </r>
  <r>
    <n v="157"/>
    <s v="P2TL/52553/20230221/00007"/>
    <s v="523072783167"/>
    <s v="WIWIK AGUS WINARNI"/>
    <x v="4"/>
    <s v="DK KOMPLEK PASAR"/>
    <s v="B1T"/>
    <n v="450"/>
    <s v="B1T/450"/>
    <n v="2479"/>
    <n v="0"/>
    <n v="1041012"/>
    <n v="1041012"/>
    <n v="0"/>
    <n v="0"/>
    <n v="0"/>
    <n v="10410"/>
    <n v="0"/>
    <n v="0"/>
    <n v="1051422"/>
    <n v="1051422"/>
    <n v="0"/>
    <s v="21/02/2023"/>
    <s v="21"/>
    <s v="02"/>
    <s v="2023"/>
    <x v="38"/>
    <s v="5255343004846"/>
    <s v="21/02/2023"/>
    <s v="P2TL/52553/20230221/00007"/>
    <n v="52550"/>
    <x v="1"/>
  </r>
  <r>
    <n v="158"/>
    <s v="5255305723022200514"/>
    <s v="523071899516"/>
    <s v="MUSHOLLA BAITUL NA"/>
    <x v="0"/>
    <s v="DS PLOSO NAMBANG"/>
    <s v="S2"/>
    <n v="450"/>
    <s v="S2/450"/>
    <n v="82"/>
    <n v="0"/>
    <n v="10100"/>
    <n v="10100"/>
    <n v="0"/>
    <n v="0"/>
    <n v="0"/>
    <n v="0"/>
    <n v="0"/>
    <n v="0"/>
    <n v="10100"/>
    <n v="0"/>
    <n v="10100"/>
    <s v="22/02/2023"/>
    <s v="22"/>
    <s v="02"/>
    <s v="2023"/>
    <x v="32"/>
    <s v="5255334000510"/>
    <s v="22/02/2023"/>
    <s v="5255305723022200514"/>
    <n v="52550"/>
    <x v="1"/>
  </r>
  <r>
    <n v="159"/>
    <s v="P2TL/52554/20230209/00002"/>
    <s v="NONPELANG"/>
    <s v="MARYATI/DAJADI"/>
    <x v="3"/>
    <s v="SAMBONGHARJO RT 2"/>
    <s v="B1"/>
    <n v="450"/>
    <s v="B1/450"/>
    <n v="2479"/>
    <n v="190350"/>
    <n v="1041012"/>
    <n v="1231362"/>
    <n v="0"/>
    <n v="0"/>
    <n v="0"/>
    <n v="6157"/>
    <n v="0"/>
    <n v="0"/>
    <n v="1237519"/>
    <n v="1237519"/>
    <n v="0"/>
    <s v="09/02/2023"/>
    <s v="09"/>
    <s v="02"/>
    <s v="2023"/>
    <x v="34"/>
    <s v="5255442005981"/>
    <s v="09/02/2023"/>
    <s v="P2TL/52554/20230209/00002"/>
    <n v="52550"/>
    <x v="2"/>
  </r>
  <r>
    <n v="160"/>
    <s v="P2TL/52554/20230206/00005"/>
    <s v="523071446821"/>
    <s v="SUMAJI"/>
    <x v="1"/>
    <s v="DK  MEDANG BANJAR"/>
    <s v="R1"/>
    <n v="450"/>
    <s v="R1/450"/>
    <n v="230"/>
    <n v="0"/>
    <n v="113850"/>
    <n v="113850"/>
    <n v="0"/>
    <n v="0"/>
    <n v="500"/>
    <n v="10247"/>
    <n v="0"/>
    <n v="0"/>
    <n v="124597"/>
    <n v="124597"/>
    <n v="0"/>
    <s v="06/02/2023"/>
    <s v="06"/>
    <s v="02"/>
    <s v="2023"/>
    <x v="43"/>
    <s v="5255442005962"/>
    <s v="06/02/2023"/>
    <s v="P2TL/52554/20230206/00005"/>
    <n v="52550"/>
    <x v="2"/>
  </r>
  <r>
    <n v="161"/>
    <s v="P2TL/52554/20230224/00007"/>
    <s v="523070882093"/>
    <s v="SUPARMIN"/>
    <x v="1"/>
    <s v="DK  PULO PULOKULO"/>
    <s v="R1"/>
    <n v="450"/>
    <s v="R1/450"/>
    <n v="314"/>
    <n v="0"/>
    <n v="155430"/>
    <n v="155430"/>
    <n v="0"/>
    <n v="0"/>
    <n v="0"/>
    <n v="13989"/>
    <n v="0"/>
    <n v="0"/>
    <n v="169419"/>
    <n v="14000"/>
    <n v="155419"/>
    <s v="26/02/2023"/>
    <s v="26"/>
    <s v="02"/>
    <s v="2023"/>
    <x v="42"/>
    <s v="5255442006029"/>
    <s v="26/02/2023"/>
    <s v="P2TL/52554/20230224/00007"/>
    <n v="52550"/>
    <x v="2"/>
  </r>
  <r>
    <n v="162"/>
    <s v="P2TL/52554/20230221/00004"/>
    <s v="NONPELANG"/>
    <s v="AGUS TRIYONO"/>
    <x v="3"/>
    <s v="DN KRAJAN 04/01 DS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3/02/2023"/>
    <s v="23"/>
    <s v="02"/>
    <s v="2023"/>
    <x v="36"/>
    <s v="5255442006014"/>
    <s v="23/02/2023"/>
    <s v="P2TL/52554/20230221/00004"/>
    <n v="52550"/>
    <x v="2"/>
  </r>
  <r>
    <n v="163"/>
    <s v="P2TL/52553/20230216/00001"/>
    <s v="523072492776"/>
    <s v="TARDJO"/>
    <x v="1"/>
    <s v="DK TLOGOMADE PILA"/>
    <s v="R1"/>
    <n v="900"/>
    <s v="R1/900"/>
    <n v="410"/>
    <n v="0"/>
    <n v="202950"/>
    <n v="202950"/>
    <n v="0"/>
    <n v="0"/>
    <n v="0"/>
    <n v="18266"/>
    <n v="0"/>
    <n v="0"/>
    <n v="221216"/>
    <n v="221216"/>
    <n v="0"/>
    <s v="19/02/2023"/>
    <s v="19"/>
    <s v="02"/>
    <s v="2023"/>
    <x v="49"/>
    <s v="5255342004837"/>
    <s v="19/02/2023"/>
    <s v="P2TL/52553/20230216/00001"/>
    <n v="52550"/>
    <x v="1"/>
  </r>
  <r>
    <n v="164"/>
    <s v="P2TL/52554/20230220/00004"/>
    <s v="523071607068"/>
    <s v="SOEPARMIN"/>
    <x v="1"/>
    <s v="DK TENGGER TG REJ"/>
    <s v="R1"/>
    <n v="900"/>
    <s v="R1/900"/>
    <n v="200"/>
    <n v="0"/>
    <n v="99000"/>
    <n v="99000"/>
    <n v="0"/>
    <n v="0"/>
    <n v="0"/>
    <n v="8910"/>
    <n v="0"/>
    <n v="0"/>
    <n v="107910"/>
    <n v="107910"/>
    <n v="0"/>
    <s v="20/02/2023"/>
    <s v="20"/>
    <s v="02"/>
    <s v="2023"/>
    <x v="35"/>
    <s v="5255442006010"/>
    <s v="20/02/2023"/>
    <s v="P2TL/52554/20230220/00004"/>
    <n v="52550"/>
    <x v="2"/>
  </r>
  <r>
    <n v="165"/>
    <s v="P2TL/52551/20230222/00001"/>
    <s v="523060748138"/>
    <s v="MUNGKARBI"/>
    <x v="1"/>
    <s v="DS  BOGOREJO RT3/6"/>
    <s v="R1"/>
    <n v="1300"/>
    <s v="R1/1300"/>
    <n v="795"/>
    <n v="0"/>
    <n v="1148537"/>
    <n v="1148537"/>
    <n v="0"/>
    <n v="0"/>
    <n v="0"/>
    <n v="103368"/>
    <n v="0"/>
    <n v="0"/>
    <n v="1251905"/>
    <n v="1251905"/>
    <n v="0"/>
    <s v="22/02/2023"/>
    <s v="22"/>
    <s v="02"/>
    <s v="2023"/>
    <x v="32"/>
    <s v="5255142005139"/>
    <s v="22/02/2023"/>
    <s v="P2TL/52551/20230222/00001"/>
    <n v="52550"/>
    <x v="0"/>
  </r>
  <r>
    <n v="166"/>
    <s v="P2TL/52551/20230227/00003"/>
    <s v="525510336548"/>
    <s v="AGR LISTIPAH"/>
    <x v="1"/>
    <s v="DS KARANGMLATI"/>
    <s v="I2"/>
    <n v="197000"/>
    <s v="I2/197000"/>
    <n v="152604"/>
    <n v="0"/>
    <n v="222496632"/>
    <n v="222496632"/>
    <n v="10000"/>
    <n v="0"/>
    <n v="0"/>
    <n v="6674899"/>
    <n v="0"/>
    <n v="0"/>
    <n v="229181531"/>
    <n v="129181531"/>
    <n v="100000000"/>
    <s v="27/02/2023"/>
    <s v="27"/>
    <s v="02"/>
    <s v="2023"/>
    <x v="41"/>
    <s v="5255142005146"/>
    <s v="27/02/2023"/>
    <s v="P2TL/52551/20230227/00003"/>
    <n v="52550"/>
    <x v="0"/>
  </r>
  <r>
    <n v="167"/>
    <s v="P2TL/52551/20230216/00001"/>
    <s v="523060885844"/>
    <s v="ALMIYATI"/>
    <x v="1"/>
    <s v="DK .TINGALSARI RT 2/"/>
    <s v="R1"/>
    <n v="900"/>
    <s v="R1/900"/>
    <n v="794"/>
    <n v="0"/>
    <n v="393030"/>
    <n v="393030"/>
    <n v="0"/>
    <n v="0"/>
    <n v="0"/>
    <n v="35373"/>
    <n v="0"/>
    <n v="0"/>
    <n v="428403"/>
    <n v="428403"/>
    <n v="0"/>
    <s v="16/02/2023"/>
    <s v="16"/>
    <s v="02"/>
    <s v="2023"/>
    <x v="44"/>
    <s v="5255142005123"/>
    <s v="16/02/2023"/>
    <s v="P2TL/52551/20230216/00001"/>
    <n v="52550"/>
    <x v="0"/>
  </r>
  <r>
    <n v="168"/>
    <s v="P2TL/52554/20230216/00004"/>
    <s v="523071349654"/>
    <s v="RASIMIN"/>
    <x v="1"/>
    <s v="DK  PETING KRADENA"/>
    <s v="R1"/>
    <n v="450"/>
    <s v="R1/450"/>
    <n v="200"/>
    <n v="0"/>
    <n v="99000"/>
    <n v="99000"/>
    <n v="0"/>
    <n v="0"/>
    <n v="0"/>
    <n v="8910"/>
    <n v="0"/>
    <n v="0"/>
    <n v="107910"/>
    <n v="107910"/>
    <n v="0"/>
    <s v="16/02/2023"/>
    <s v="16"/>
    <s v="02"/>
    <s v="2023"/>
    <x v="44"/>
    <s v="5255442006003"/>
    <s v="16/02/2023"/>
    <s v="P2TL/52554/20230216/00004"/>
    <n v="52550"/>
    <x v="2"/>
  </r>
  <r>
    <n v="169"/>
    <s v="P2TL/52551/20230213/00001"/>
    <s v="523061784985"/>
    <s v="LULUK"/>
    <x v="1"/>
    <s v="DN WONOSARI 34  RT."/>
    <s v="R1MT"/>
    <n v="900"/>
    <s v="R1MT/900"/>
    <n v="436"/>
    <n v="0"/>
    <n v="589472"/>
    <n v="589472"/>
    <n v="0"/>
    <n v="0"/>
    <n v="0"/>
    <n v="53052"/>
    <n v="0"/>
    <n v="0"/>
    <n v="642524"/>
    <n v="642524"/>
    <n v="0"/>
    <s v="13/02/2023"/>
    <s v="13"/>
    <s v="02"/>
    <s v="2023"/>
    <x v="27"/>
    <s v="5255143005115"/>
    <s v="13/02/2023"/>
    <s v="P2TL/52551/20230213/00001"/>
    <n v="52550"/>
    <x v="0"/>
  </r>
  <r>
    <n v="170"/>
    <s v="P2TL/52554/20230215/00002"/>
    <s v="523072003807"/>
    <s v="NURHUDA"/>
    <x v="5"/>
    <s v="DK GELAPAN TJHARJ"/>
    <s v="R1"/>
    <n v="450"/>
    <s v="R1/450"/>
    <n v="2479"/>
    <n v="59400"/>
    <n v="1226907"/>
    <n v="1286307"/>
    <n v="0"/>
    <n v="76400"/>
    <n v="188171"/>
    <n v="13160"/>
    <n v="0"/>
    <n v="0"/>
    <n v="1564038"/>
    <n v="1564038"/>
    <n v="0"/>
    <s v="15/02/2023"/>
    <s v="15"/>
    <s v="02"/>
    <s v="2023"/>
    <x v="26"/>
    <s v="5255442005998"/>
    <s v="15/02/2023"/>
    <s v="P2TL/52554/20230215/00002"/>
    <n v="52550"/>
    <x v="2"/>
  </r>
  <r>
    <n v="171"/>
    <s v="P2TL/52551/20230220/00005"/>
    <s v="523060526353"/>
    <s v="AHMAD KARIRI"/>
    <x v="1"/>
    <s v="DS  JOGOLOYO RT3/4"/>
    <s v="R1MT"/>
    <n v="900"/>
    <s v="R1MT/900"/>
    <n v="308"/>
    <n v="0"/>
    <n v="416416"/>
    <n v="416416"/>
    <n v="0"/>
    <n v="0"/>
    <n v="0"/>
    <n v="37477"/>
    <n v="0"/>
    <n v="0"/>
    <n v="453893"/>
    <n v="453893"/>
    <n v="0"/>
    <s v="20/02/2023"/>
    <s v="20"/>
    <s v="02"/>
    <s v="2023"/>
    <x v="35"/>
    <s v="5255143005135"/>
    <s v="20/02/2023"/>
    <s v="P2TL/52551/20230220/00005"/>
    <n v="52550"/>
    <x v="0"/>
  </r>
  <r>
    <n v="172"/>
    <s v="P2TL/52552/20230215/00004"/>
    <s v="NONPELANG"/>
    <s v="KUSWORO 3"/>
    <x v="3"/>
    <s v="MANGUNSARI RT 1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5/02/2023"/>
    <s v="15"/>
    <s v="02"/>
    <s v="2023"/>
    <x v="26"/>
    <s v="5255242004945"/>
    <s v="15/02/2023"/>
    <s v="P2TL/52552/20230215/00004"/>
    <n v="52550"/>
    <x v="3"/>
  </r>
  <r>
    <n v="173"/>
    <s v="P2TL/52554/20230222/00001"/>
    <s v="NONPELANG"/>
    <s v="SULASTRI"/>
    <x v="3"/>
    <s v="NGRIJO JAMBON"/>
    <s v="B1"/>
    <n v="450"/>
    <s v="B1/450"/>
    <n v="2479"/>
    <n v="190350"/>
    <n v="1041012"/>
    <n v="1231362"/>
    <n v="0"/>
    <n v="0"/>
    <n v="0"/>
    <n v="6157"/>
    <n v="0"/>
    <n v="0"/>
    <n v="1237519"/>
    <n v="1237519"/>
    <n v="0"/>
    <s v="22/02/2023"/>
    <s v="22"/>
    <s v="02"/>
    <s v="2023"/>
    <x v="32"/>
    <s v="5255442006016"/>
    <s v="22/02/2023"/>
    <s v="P2TL/52554/20230222/00001"/>
    <n v="52550"/>
    <x v="2"/>
  </r>
  <r>
    <n v="174"/>
    <s v="P2TL/52554/20230224/00008"/>
    <s v="523070697064"/>
    <s v="GIMIN BIN KERTORAS"/>
    <x v="1"/>
    <s v="DK  SARIP RT07/05 WI"/>
    <s v="R1"/>
    <n v="450"/>
    <s v="R1/450"/>
    <n v="150"/>
    <n v="0"/>
    <n v="74250"/>
    <n v="74250"/>
    <n v="0"/>
    <n v="0"/>
    <n v="0"/>
    <n v="6683"/>
    <n v="0"/>
    <n v="0"/>
    <n v="80933"/>
    <n v="7000"/>
    <n v="73933"/>
    <s v="26/02/2023"/>
    <s v="26"/>
    <s v="02"/>
    <s v="2023"/>
    <x v="42"/>
    <s v="5255442006030"/>
    <s v="26/02/2023"/>
    <s v="P2TL/52554/20230224/00008"/>
    <n v="52550"/>
    <x v="2"/>
  </r>
  <r>
    <n v="175"/>
    <s v="P2TL/52554/20230221/00003"/>
    <s v="NONPELANG"/>
    <s v="RASMO"/>
    <x v="3"/>
    <s v="KRAJAN RT 4 RW 1, N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1/02/2023"/>
    <s v="21"/>
    <s v="02"/>
    <s v="2023"/>
    <x v="38"/>
    <s v="5255442006013"/>
    <s v="21/02/2023"/>
    <s v="P2TL/52554/20230221/00003"/>
    <n v="52550"/>
    <x v="2"/>
  </r>
  <r>
    <n v="176"/>
    <s v="5255105723021300133"/>
    <s v="523060557935"/>
    <s v="INDAMAH"/>
    <x v="0"/>
    <s v="DS  BUKO WEDUNG R"/>
    <s v="R1M"/>
    <n v="900"/>
    <s v="R1M/900"/>
    <n v="260"/>
    <n v="0"/>
    <n v="351520"/>
    <n v="351520"/>
    <n v="0"/>
    <n v="0"/>
    <n v="0"/>
    <n v="0"/>
    <n v="0"/>
    <n v="0"/>
    <n v="351520"/>
    <n v="0"/>
    <n v="351520"/>
    <s v="13/02/2023"/>
    <s v="13"/>
    <s v="02"/>
    <s v="2023"/>
    <x v="27"/>
    <s v="5255134000133"/>
    <s v="13/02/2023"/>
    <s v="5255105723021300133"/>
    <n v="52550"/>
    <x v="0"/>
  </r>
  <r>
    <n v="177"/>
    <s v="P2TL/52551/20230223/00001"/>
    <s v="523061549552"/>
    <s v="MUNAWAR"/>
    <x v="1"/>
    <s v="DS DALEMAN    RT.4 R"/>
    <s v="R1T"/>
    <n v="450"/>
    <s v="R1T/450"/>
    <n v="225"/>
    <n v="0"/>
    <n v="93375"/>
    <n v="93375"/>
    <n v="0"/>
    <n v="0"/>
    <n v="0"/>
    <n v="8404"/>
    <n v="0"/>
    <n v="0"/>
    <n v="101779"/>
    <n v="101779"/>
    <n v="0"/>
    <s v="23/02/2023"/>
    <s v="23"/>
    <s v="02"/>
    <s v="2023"/>
    <x v="36"/>
    <s v="5255143005143"/>
    <s v="23/02/2023"/>
    <s v="P2TL/52551/20230223/00001"/>
    <n v="52550"/>
    <x v="0"/>
  </r>
  <r>
    <n v="178"/>
    <s v="P2TL/52552/20230228/00003"/>
    <s v="NONPELANG"/>
    <s v="TOKO ANNABA"/>
    <x v="3"/>
    <s v="KUWARON RT5 RW5"/>
    <s v="B1"/>
    <n v="450"/>
    <s v="B1/450"/>
    <n v="2479"/>
    <n v="15681"/>
    <n v="15681"/>
    <n v="31362"/>
    <n v="0"/>
    <n v="0"/>
    <n v="0"/>
    <n v="6157"/>
    <n v="0"/>
    <n v="0"/>
    <n v="37519"/>
    <n v="37519"/>
    <n v="0"/>
    <s v="28/02/2023"/>
    <s v="28"/>
    <s v="02"/>
    <s v="2023"/>
    <x v="33"/>
    <s v="5255242004968"/>
    <s v="28/02/2023"/>
    <s v="P2TL/52552/20230228/00003"/>
    <n v="52550"/>
    <x v="3"/>
  </r>
  <r>
    <n v="179"/>
    <s v="P2TL/52553/20230213/00001"/>
    <s v="523072289822"/>
    <s v="JUMIYATUN"/>
    <x v="2"/>
    <s v="DS TOKO PENAWANG"/>
    <s v="R1"/>
    <n v="450"/>
    <s v="R1/450"/>
    <n v="0"/>
    <n v="59400"/>
    <n v="0"/>
    <n v="59400"/>
    <n v="0"/>
    <n v="76400"/>
    <n v="0"/>
    <n v="891"/>
    <n v="0"/>
    <n v="0"/>
    <n v="136691"/>
    <n v="136691"/>
    <n v="0"/>
    <s v="13/02/2023"/>
    <s v="13"/>
    <s v="02"/>
    <s v="2023"/>
    <x v="27"/>
    <s v="5255342004833"/>
    <s v="13/02/2023"/>
    <s v="P2TL/52553/20230213/00001"/>
    <n v="52550"/>
    <x v="1"/>
  </r>
  <r>
    <n v="180"/>
    <s v="P2TL/52551/20230221/00002"/>
    <s v="523061791597"/>
    <s v="MUSTOFA"/>
    <x v="1"/>
    <s v="DK SAYUNG KIDUL    R"/>
    <s v="R1MT"/>
    <n v="900"/>
    <s v="R1MT/900"/>
    <n v="613"/>
    <n v="0"/>
    <n v="828776"/>
    <n v="828776"/>
    <n v="0"/>
    <n v="0"/>
    <n v="0"/>
    <n v="74590"/>
    <n v="0"/>
    <n v="0"/>
    <n v="903366"/>
    <n v="903366"/>
    <n v="0"/>
    <s v="21/02/2023"/>
    <s v="21"/>
    <s v="02"/>
    <s v="2023"/>
    <x v="38"/>
    <s v="5255143005137"/>
    <s v="21/02/2023"/>
    <s v="P2TL/52551/20230221/00002"/>
    <n v="52550"/>
    <x v="0"/>
  </r>
  <r>
    <n v="181"/>
    <s v="P2TL/52554/20230209/00001"/>
    <s v="523071499624"/>
    <s v="SAMTO WIYONO"/>
    <x v="5"/>
    <s v="DK  JURUG RT1/8 NGR"/>
    <s v="R1M"/>
    <n v="900"/>
    <s v="R1M/900"/>
    <n v="4957"/>
    <n v="584064"/>
    <n v="6702134"/>
    <n v="7286198"/>
    <n v="10000"/>
    <n v="0"/>
    <n v="500"/>
    <n v="75782"/>
    <n v="0"/>
    <n v="0"/>
    <n v="7372480"/>
    <n v="4000000"/>
    <n v="3372480"/>
    <s v="09/02/2023"/>
    <s v="09"/>
    <s v="02"/>
    <s v="2023"/>
    <x v="34"/>
    <s v="5255442005980"/>
    <s v="09/02/2023"/>
    <s v="P2TL/52554/20230209/00001"/>
    <n v="52550"/>
    <x v="2"/>
  </r>
  <r>
    <n v="182"/>
    <s v="P2TL/52552/20230201/00003"/>
    <s v="523080341894"/>
    <s v="RUKINI"/>
    <x v="5"/>
    <s v="DS PLOSOREJO"/>
    <s v="R1MT"/>
    <n v="900"/>
    <s v="R1MT/900"/>
    <n v="4957"/>
    <n v="584064"/>
    <n v="6702134"/>
    <n v="7286198"/>
    <n v="10000"/>
    <n v="0"/>
    <n v="433457"/>
    <n v="75782"/>
    <n v="0"/>
    <n v="0"/>
    <n v="7805437"/>
    <n v="3000000"/>
    <n v="4805437"/>
    <s v="01/02/2023"/>
    <s v="01"/>
    <s v="02"/>
    <s v="2023"/>
    <x v="29"/>
    <s v="5255243004909"/>
    <s v="01/02/2023"/>
    <s v="P2TL/52552/20230201/00003"/>
    <n v="52550"/>
    <x v="3"/>
  </r>
  <r>
    <n v="183"/>
    <s v="P2TL/52554/20230224/00006"/>
    <s v="523071040364"/>
    <s v="MANGUN/ISTINAH"/>
    <x v="1"/>
    <s v="DK  NGEMPLAK 4/1 KA"/>
    <s v="R1"/>
    <n v="450"/>
    <s v="R1/450"/>
    <n v="300"/>
    <n v="0"/>
    <n v="148500"/>
    <n v="148500"/>
    <n v="0"/>
    <n v="0"/>
    <n v="0"/>
    <n v="13365"/>
    <n v="0"/>
    <n v="0"/>
    <n v="161865"/>
    <n v="14000"/>
    <n v="147865"/>
    <s v="26/02/2023"/>
    <s v="26"/>
    <s v="02"/>
    <s v="2023"/>
    <x v="42"/>
    <s v="5255442006028"/>
    <s v="26/02/2023"/>
    <s v="P2TL/52554/20230224/00006"/>
    <n v="52550"/>
    <x v="2"/>
  </r>
  <r>
    <n v="184"/>
    <s v="P2TL/52551/20230227/00005"/>
    <s v="523061756700"/>
    <s v="SITI MASLIKAH"/>
    <x v="1"/>
    <s v="DS KEDONDONG 0  RT"/>
    <s v="R1T"/>
    <n v="450"/>
    <s v="R1T/450"/>
    <n v="590"/>
    <n v="0"/>
    <n v="244850"/>
    <n v="244850"/>
    <n v="0"/>
    <n v="0"/>
    <n v="0"/>
    <n v="22037"/>
    <n v="0"/>
    <n v="0"/>
    <n v="266887"/>
    <n v="266887"/>
    <n v="0"/>
    <s v="27/02/2023"/>
    <s v="27"/>
    <s v="02"/>
    <s v="2023"/>
    <x v="41"/>
    <s v="5255143005148"/>
    <s v="27/02/2023"/>
    <s v="P2TL/52551/20230227/00005"/>
    <n v="52550"/>
    <x v="0"/>
  </r>
  <r>
    <n v="185"/>
    <s v="P2TL/52551/20230227/00001"/>
    <s v="525510336548"/>
    <s v="AGR LISTIPAH"/>
    <x v="1"/>
    <s v="DS KARANGMLATI"/>
    <s v="I2"/>
    <n v="197000"/>
    <s v="I2/197000"/>
    <n v="9050"/>
    <n v="0"/>
    <n v="13194900"/>
    <n v="13194900"/>
    <n v="10000"/>
    <n v="0"/>
    <n v="0"/>
    <n v="395847"/>
    <n v="0"/>
    <n v="0"/>
    <n v="13600747"/>
    <n v="13600747"/>
    <n v="0"/>
    <s v="27/02/2023"/>
    <s v="27"/>
    <s v="02"/>
    <s v="2023"/>
    <x v="41"/>
    <s v="5255142005144"/>
    <s v="27/02/2023"/>
    <s v="P2TL/52551/20230227/00001"/>
    <n v="52550"/>
    <x v="0"/>
  </r>
  <r>
    <n v="186"/>
    <s v="5255305723022200506"/>
    <s v="523070718636"/>
    <s v="SUGIYARTO"/>
    <x v="0"/>
    <s v="DK  GALEH KRAMAT"/>
    <s v="R1"/>
    <n v="450"/>
    <s v="R1/450"/>
    <n v="38"/>
    <n v="0"/>
    <n v="6450"/>
    <n v="6450"/>
    <n v="0"/>
    <n v="0"/>
    <n v="0"/>
    <n v="0"/>
    <n v="0"/>
    <n v="0"/>
    <n v="6450"/>
    <n v="0"/>
    <n v="6450"/>
    <s v="22/02/2023"/>
    <s v="22"/>
    <s v="02"/>
    <s v="2023"/>
    <x v="32"/>
    <s v="5255334000502"/>
    <s v="22/02/2023"/>
    <s v="5255305723022200506"/>
    <n v="52550"/>
    <x v="1"/>
  </r>
  <r>
    <n v="187"/>
    <s v="P2TL/52554/20230208/00007"/>
    <s v="523071510922"/>
    <s v="SUMADI"/>
    <x v="5"/>
    <s v="DK  JATI RT6/4 BENDO"/>
    <s v="R1M"/>
    <n v="900"/>
    <s v="R1M/900"/>
    <n v="4957"/>
    <n v="584064"/>
    <n v="6702134"/>
    <n v="7286198"/>
    <n v="10000"/>
    <n v="76400"/>
    <n v="188171"/>
    <n v="75782"/>
    <n v="0"/>
    <n v="0"/>
    <n v="7636551"/>
    <n v="6000000"/>
    <n v="1636551"/>
    <s v="09/02/2023"/>
    <s v="09"/>
    <s v="02"/>
    <s v="2023"/>
    <x v="34"/>
    <s v="5255442005976"/>
    <s v="09/02/2023"/>
    <s v="P2TL/52554/20230208/00007"/>
    <n v="52550"/>
    <x v="2"/>
  </r>
  <r>
    <n v="188"/>
    <s v="P2TL/52554/20230206/00002"/>
    <s v="523070395510"/>
    <s v="WARGONO SARRWI"/>
    <x v="1"/>
    <s v="PA DAS RT15/03 BEND"/>
    <s v="R1"/>
    <n v="450"/>
    <s v="R1/450"/>
    <n v="370"/>
    <n v="0"/>
    <n v="183150"/>
    <n v="183150"/>
    <n v="0"/>
    <n v="0"/>
    <n v="0"/>
    <n v="16484"/>
    <n v="0"/>
    <n v="0"/>
    <n v="199634"/>
    <n v="199634"/>
    <n v="0"/>
    <s v="06/02/2023"/>
    <s v="06"/>
    <s v="02"/>
    <s v="2023"/>
    <x v="43"/>
    <s v="5255442005959"/>
    <s v="06/02/2023"/>
    <s v="P2TL/52554/20230206/00002"/>
    <n v="52550"/>
    <x v="2"/>
  </r>
  <r>
    <n v="189"/>
    <s v="P2TL/52551/20230220/00004"/>
    <s v="523060792594"/>
    <s v="CHOFIFAH"/>
    <x v="4"/>
    <s v="DS  DONOREJO RT 1/2"/>
    <s v="R1M"/>
    <n v="900"/>
    <s v="R1M/900"/>
    <n v="4957"/>
    <n v="0"/>
    <n v="6702134"/>
    <n v="6702134"/>
    <n v="10000"/>
    <n v="76400"/>
    <n v="188671"/>
    <n v="67021"/>
    <n v="1800"/>
    <n v="0"/>
    <n v="7046026"/>
    <n v="3500000"/>
    <n v="3546026"/>
    <s v="20/02/2023"/>
    <s v="20"/>
    <s v="02"/>
    <s v="2023"/>
    <x v="35"/>
    <s v="5255142005134"/>
    <s v="20/02/2023"/>
    <s v="P2TL/52551/20230220/00004"/>
    <n v="52550"/>
    <x v="0"/>
  </r>
  <r>
    <n v="190"/>
    <s v="P2TL/52551/20230203/00002"/>
    <s v="523061609397"/>
    <s v="MUHAMAD SUHARSO"/>
    <x v="5"/>
    <s v="DS DEMPET,DEMPET"/>
    <s v="R1T"/>
    <n v="450"/>
    <s v="R1T/450"/>
    <n v="2479"/>
    <n v="59400"/>
    <n v="1226907"/>
    <n v="1286307"/>
    <n v="0"/>
    <n v="76400"/>
    <n v="433957"/>
    <n v="13160"/>
    <n v="0"/>
    <n v="0"/>
    <n v="1809824"/>
    <n v="1300000"/>
    <n v="509824"/>
    <s v="03/02/2023"/>
    <s v="03"/>
    <s v="02"/>
    <s v="2023"/>
    <x v="39"/>
    <s v="5255143005098"/>
    <s v="03/02/2023"/>
    <s v="P2TL/52551/20230203/00002"/>
    <n v="52550"/>
    <x v="0"/>
  </r>
  <r>
    <n v="191"/>
    <s v="P2TL/52554/20230202/00002"/>
    <s v="NONPELANG"/>
    <s v="SUKINI/REJO FAIZIN"/>
    <x v="3"/>
    <s v="SELO KRAJAN RT 2/2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02/02/2023"/>
    <s v="02"/>
    <s v="02"/>
    <s v="2023"/>
    <x v="31"/>
    <s v="5255442005951"/>
    <s v="02/02/2023"/>
    <s v="P2TL/52554/20230202/00002"/>
    <n v="52550"/>
    <x v="2"/>
  </r>
  <r>
    <n v="192"/>
    <s v="P2TL/52553/20230209/00001"/>
    <s v="523071487791"/>
    <s v="SUJIYATI"/>
    <x v="1"/>
    <s v="DK  PLENDUNGAN RT"/>
    <s v="R1M"/>
    <n v="900"/>
    <s v="R1M/900"/>
    <n v="604"/>
    <n v="0"/>
    <n v="816608"/>
    <n v="816608"/>
    <n v="0"/>
    <n v="0"/>
    <n v="0"/>
    <n v="73495"/>
    <n v="0"/>
    <n v="0"/>
    <n v="890103"/>
    <n v="73495"/>
    <n v="816608"/>
    <s v="09/02/2023"/>
    <s v="09"/>
    <s v="02"/>
    <s v="2023"/>
    <x v="34"/>
    <s v="5255342004827"/>
    <s v="09/02/2023"/>
    <s v="P2TL/52553/20230209/00001"/>
    <n v="52550"/>
    <x v="1"/>
  </r>
  <r>
    <n v="193"/>
    <s v="P2TL/52554/20230227/00005"/>
    <s v="523070895654"/>
    <s v="SUMADI"/>
    <x v="1"/>
    <s v="PU LONGRAMBE 12/2"/>
    <s v="R1"/>
    <n v="450"/>
    <s v="R1/450"/>
    <n v="200"/>
    <n v="0"/>
    <n v="99000"/>
    <n v="99000"/>
    <n v="0"/>
    <n v="0"/>
    <n v="0"/>
    <n v="8910"/>
    <n v="0"/>
    <n v="0"/>
    <n v="107910"/>
    <n v="9000"/>
    <n v="98910"/>
    <s v="27/02/2023"/>
    <s v="27"/>
    <s v="02"/>
    <s v="2023"/>
    <x v="41"/>
    <s v="5255442006042"/>
    <s v="27/02/2023"/>
    <s v="P2TL/52554/20230227/00005"/>
    <n v="52550"/>
    <x v="2"/>
  </r>
  <r>
    <n v="194"/>
    <s v="5255305723022200509"/>
    <s v="523070764019"/>
    <s v="SARDJO"/>
    <x v="0"/>
    <s v="DS  MANGGARMAS RT"/>
    <s v="R1"/>
    <n v="450"/>
    <s v="R1/450"/>
    <n v="41"/>
    <n v="0"/>
    <n v="7000"/>
    <n v="7000"/>
    <n v="0"/>
    <n v="0"/>
    <n v="0"/>
    <n v="0"/>
    <n v="0"/>
    <n v="0"/>
    <n v="7000"/>
    <n v="0"/>
    <n v="7000"/>
    <s v="22/02/2023"/>
    <s v="22"/>
    <s v="02"/>
    <s v="2023"/>
    <x v="32"/>
    <s v="5255334000505"/>
    <s v="22/02/2023"/>
    <s v="5255305723022200509"/>
    <n v="52550"/>
    <x v="1"/>
  </r>
  <r>
    <n v="195"/>
    <s v="P2TL/52307/20141008/00002"/>
    <s v="523071736802"/>
    <s v="NUKAYATI"/>
    <x v="5"/>
    <s v="DS MENAWAN KLAMB"/>
    <s v="R1"/>
    <n v="450"/>
    <s v="R1/450"/>
    <n v="2479"/>
    <n v="59400"/>
    <n v="1226907"/>
    <n v="1286307"/>
    <n v="0"/>
    <n v="46700"/>
    <n v="222990"/>
    <n v="13160"/>
    <n v="0"/>
    <n v="0"/>
    <n v="1569157"/>
    <n v="1569157"/>
    <n v="0"/>
    <s v="14/02/2023"/>
    <s v="14"/>
    <s v="02"/>
    <s v="2023"/>
    <x v="28"/>
    <s v="5230742001463"/>
    <s v="14/02/2023"/>
    <s v="P2TL/52553/20141008/00002"/>
    <n v="52550"/>
    <x v="1"/>
  </r>
  <r>
    <n v="196"/>
    <s v="P2TL/52554/20230213/00007"/>
    <s v="523071065904"/>
    <s v="KARMAN"/>
    <x v="4"/>
    <s v="DK  KETILENG DS PUT"/>
    <s v="R1"/>
    <n v="450"/>
    <s v="R1/450"/>
    <n v="2479"/>
    <n v="0"/>
    <n v="1226907"/>
    <n v="1226907"/>
    <n v="0"/>
    <n v="0"/>
    <n v="500"/>
    <n v="12269"/>
    <n v="13950"/>
    <n v="0"/>
    <n v="1253626"/>
    <n v="1253626"/>
    <n v="0"/>
    <s v="13/02/2023"/>
    <s v="13"/>
    <s v="02"/>
    <s v="2023"/>
    <x v="27"/>
    <s v="5255442005993"/>
    <s v="13/02/2023"/>
    <s v="P2TL/52554/20230213/00007"/>
    <n v="52550"/>
    <x v="2"/>
  </r>
  <r>
    <n v="197"/>
    <s v="P2TL/52554/20230216/00006"/>
    <s v="NONPELANG"/>
    <s v="AGUS PUDJIANTO"/>
    <x v="3"/>
    <s v="TEGAL RT 1 RW 1 KU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6/02/2023"/>
    <s v="16"/>
    <s v="02"/>
    <s v="2023"/>
    <x v="44"/>
    <s v="5255442006005"/>
    <s v="16/02/2023"/>
    <s v="P2TL/52554/20230216/00006"/>
    <n v="52550"/>
    <x v="2"/>
  </r>
  <r>
    <n v="198"/>
    <s v="P2TL/52553/20230221/00008"/>
    <s v="523070892985"/>
    <s v="CYRENA S BLOK B 3 B"/>
    <x v="4"/>
    <s v="KO MP PASAR PWDD"/>
    <s v="B1T"/>
    <n v="450"/>
    <s v="B1T/450"/>
    <n v="2479"/>
    <n v="0"/>
    <n v="1041012"/>
    <n v="1041012"/>
    <n v="0"/>
    <n v="0"/>
    <n v="0"/>
    <n v="10410"/>
    <n v="0"/>
    <n v="0"/>
    <n v="1051422"/>
    <n v="1051422"/>
    <n v="0"/>
    <s v="21/02/2023"/>
    <s v="21"/>
    <s v="02"/>
    <s v="2023"/>
    <x v="38"/>
    <s v="5255343004847"/>
    <s v="21/02/2023"/>
    <s v="P2TL/52553/20230221/00008"/>
    <n v="52550"/>
    <x v="1"/>
  </r>
  <r>
    <n v="199"/>
    <s v="P2TL/52551/20230206/00004"/>
    <s v="523060127547"/>
    <s v="KARTIPAN SALIPAH"/>
    <x v="1"/>
    <s v="TR ENGGULI"/>
    <s v="R1T"/>
    <n v="900"/>
    <s v="R1T/900"/>
    <n v="62"/>
    <n v="0"/>
    <n v="37510"/>
    <n v="37510"/>
    <n v="0"/>
    <n v="0"/>
    <n v="0"/>
    <n v="3376"/>
    <n v="0"/>
    <n v="0"/>
    <n v="40886"/>
    <n v="40886"/>
    <n v="0"/>
    <s v="06/02/2023"/>
    <s v="06"/>
    <s v="02"/>
    <s v="2023"/>
    <x v="43"/>
    <s v="5255143005105"/>
    <s v="06/02/2023"/>
    <s v="P2TL/52551/20230206/00004"/>
    <n v="52550"/>
    <x v="0"/>
  </r>
  <r>
    <n v="200"/>
    <s v="P2TL/52554/20230223/00003"/>
    <s v="523070685770"/>
    <s v="SLAMET"/>
    <x v="1"/>
    <s v="DS  SAMBONG BANGI"/>
    <s v="R1"/>
    <n v="450"/>
    <s v="R1/450"/>
    <n v="250"/>
    <n v="0"/>
    <n v="123750"/>
    <n v="123750"/>
    <n v="0"/>
    <n v="0"/>
    <n v="0"/>
    <n v="11138"/>
    <n v="0"/>
    <n v="0"/>
    <n v="134888"/>
    <n v="134888"/>
    <n v="0"/>
    <s v="23/02/2023"/>
    <s v="23"/>
    <s v="02"/>
    <s v="2023"/>
    <x v="36"/>
    <s v="5255442006020"/>
    <s v="23/02/2023"/>
    <s v="P2TL/52554/20230223/00003"/>
    <n v="52550"/>
    <x v="2"/>
  </r>
  <r>
    <n v="201"/>
    <s v="5255305723022200518"/>
    <s v="523070868065"/>
    <s v="SULIPAH PURWODADI"/>
    <x v="0"/>
    <s v="SU KOHARJO KRANG"/>
    <s v="R1"/>
    <n v="900"/>
    <s v="R1/900"/>
    <n v="54"/>
    <n v="0"/>
    <n v="14942"/>
    <n v="14942"/>
    <n v="0"/>
    <n v="0"/>
    <n v="0"/>
    <n v="0"/>
    <n v="0"/>
    <n v="0"/>
    <n v="14942"/>
    <n v="0"/>
    <n v="14942"/>
    <s v="22/02/2023"/>
    <s v="22"/>
    <s v="02"/>
    <s v="2023"/>
    <x v="32"/>
    <s v="5255334000514"/>
    <s v="22/02/2023"/>
    <s v="5255305723022200518"/>
    <n v="52550"/>
    <x v="1"/>
  </r>
  <r>
    <n v="202"/>
    <s v="P2TL/52551/20230222/00003"/>
    <s v="523061790664"/>
    <s v="JAMALUDIN"/>
    <x v="1"/>
    <s v="DK SAYUNG KDL KEL."/>
    <s v="R1T"/>
    <n v="900"/>
    <s v="R1T/900"/>
    <n v="765"/>
    <n v="0"/>
    <n v="462825"/>
    <n v="462825"/>
    <n v="0"/>
    <n v="0"/>
    <n v="0"/>
    <n v="41654"/>
    <n v="0"/>
    <n v="0"/>
    <n v="504479"/>
    <n v="504479"/>
    <n v="0"/>
    <s v="22/02/2023"/>
    <s v="22"/>
    <s v="02"/>
    <s v="2023"/>
    <x v="32"/>
    <s v="5255143005141"/>
    <s v="22/02/2023"/>
    <s v="P2TL/52551/20230222/00003"/>
    <n v="52550"/>
    <x v="0"/>
  </r>
  <r>
    <n v="203"/>
    <s v="P2TL/52552/20230206/00003"/>
    <s v="525520196770"/>
    <s v="SOENARNO"/>
    <x v="3"/>
    <s v="DS BRAMBANG    RT.5"/>
    <s v="R1T"/>
    <n v="1300"/>
    <s v="R1T/1300"/>
    <n v="0"/>
    <n v="0"/>
    <n v="1912730"/>
    <n v="1912730"/>
    <n v="0"/>
    <n v="0"/>
    <n v="0"/>
    <n v="0"/>
    <n v="0"/>
    <n v="0"/>
    <n v="1912730"/>
    <n v="0"/>
    <n v="1912730"/>
    <s v="10/02/2023"/>
    <s v="10"/>
    <s v="02"/>
    <s v="2023"/>
    <x v="37"/>
    <s v="5255242004931"/>
    <s v="10/02/2023"/>
    <s v="P2TL/52552/20230206/00003"/>
    <n v="52550"/>
    <x v="3"/>
  </r>
  <r>
    <n v="204"/>
    <s v="5255305723022200512"/>
    <s v="525530111539"/>
    <s v="INDARTI"/>
    <x v="0"/>
    <s v="KP CEBOK    RT.3 RW."/>
    <s v="R1"/>
    <n v="900"/>
    <s v="R1/900"/>
    <n v="36"/>
    <n v="0"/>
    <n v="9900"/>
    <n v="9900"/>
    <n v="0"/>
    <n v="0"/>
    <n v="0"/>
    <n v="0"/>
    <n v="0"/>
    <n v="0"/>
    <n v="9900"/>
    <n v="0"/>
    <n v="9900"/>
    <s v="22/02/2023"/>
    <s v="22"/>
    <s v="02"/>
    <s v="2023"/>
    <x v="32"/>
    <s v="5255334000508"/>
    <s v="22/02/2023"/>
    <s v="5255305723022200512"/>
    <n v="52550"/>
    <x v="1"/>
  </r>
  <r>
    <n v="205"/>
    <s v="P2TL/52551/20230209/00002"/>
    <s v="NONPELANG"/>
    <s v="SLAMET"/>
    <x v="3"/>
    <s v="DS.TAMBAKROTO SAY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9/02/2023"/>
    <s v="09"/>
    <s v="02"/>
    <s v="2023"/>
    <x v="34"/>
    <s v="5255142005111"/>
    <s v="09/02/2023"/>
    <s v="P2TL/52551/20230209/00002"/>
    <n v="52550"/>
    <x v="0"/>
  </r>
  <r>
    <n v="206"/>
    <s v="P2TL/52554/20230216/00005"/>
    <s v="523070742605"/>
    <s v="SUKARTO BARNO"/>
    <x v="1"/>
    <s v="DS  LANGENHARJO"/>
    <s v="R1"/>
    <n v="450"/>
    <s v="R1/450"/>
    <n v="200"/>
    <n v="0"/>
    <n v="99000"/>
    <n v="99000"/>
    <n v="0"/>
    <n v="0"/>
    <n v="0"/>
    <n v="8910"/>
    <n v="0"/>
    <n v="0"/>
    <n v="107910"/>
    <n v="107910"/>
    <n v="0"/>
    <s v="16/02/2023"/>
    <s v="16"/>
    <s v="02"/>
    <s v="2023"/>
    <x v="44"/>
    <s v="5255442006004"/>
    <s v="16/02/2023"/>
    <s v="P2TL/52554/20230216/00005"/>
    <n v="52550"/>
    <x v="2"/>
  </r>
  <r>
    <n v="207"/>
    <s v="P2TL/52553/20230206/00001"/>
    <s v="523072042685"/>
    <s v="WARTO"/>
    <x v="1"/>
    <s v="DS BOPONG KANDAN"/>
    <s v="R1"/>
    <n v="450"/>
    <s v="R1/450"/>
    <n v="380"/>
    <n v="0"/>
    <n v="188100"/>
    <n v="188100"/>
    <n v="0"/>
    <n v="0"/>
    <n v="0"/>
    <n v="16929"/>
    <n v="0"/>
    <n v="0"/>
    <n v="205029"/>
    <n v="205029"/>
    <n v="0"/>
    <s v="06/02/2023"/>
    <s v="06"/>
    <s v="02"/>
    <s v="2023"/>
    <x v="43"/>
    <s v="5255342004819"/>
    <s v="06/02/2023"/>
    <s v="P2TL/52553/20230206/00001"/>
    <n v="52550"/>
    <x v="1"/>
  </r>
  <r>
    <n v="208"/>
    <s v="5255305723022200517"/>
    <s v="523071161787"/>
    <s v="DARMIN"/>
    <x v="0"/>
    <s v="DK  NUNGGALAN NGE"/>
    <s v="R1"/>
    <n v="450"/>
    <s v="R1/450"/>
    <n v="87"/>
    <n v="0"/>
    <n v="14703"/>
    <n v="14703"/>
    <n v="0"/>
    <n v="0"/>
    <n v="0"/>
    <n v="0"/>
    <n v="0"/>
    <n v="0"/>
    <n v="14703"/>
    <n v="0"/>
    <n v="14703"/>
    <s v="22/02/2023"/>
    <s v="22"/>
    <s v="02"/>
    <s v="2023"/>
    <x v="32"/>
    <s v="5255334000513"/>
    <s v="22/02/2023"/>
    <s v="5255305723022200517"/>
    <n v="52550"/>
    <x v="1"/>
  </r>
  <r>
    <n v="209"/>
    <s v="P2TL/52552/20230207/00001"/>
    <s v="523080519349"/>
    <s v="PARSIMIN"/>
    <x v="1"/>
    <s v="TL OGOWERU RT2/1"/>
    <s v="R1"/>
    <n v="450"/>
    <s v="R1/450"/>
    <n v="532"/>
    <n v="0"/>
    <n v="263340"/>
    <n v="263340"/>
    <n v="0"/>
    <n v="0"/>
    <n v="0"/>
    <n v="23701"/>
    <n v="0"/>
    <n v="0"/>
    <n v="287041"/>
    <n v="287041"/>
    <n v="0"/>
    <s v="07/02/2023"/>
    <s v="07"/>
    <s v="02"/>
    <s v="2023"/>
    <x v="30"/>
    <s v="5255242004940"/>
    <s v="07/02/2023"/>
    <s v="P2TL/52552/20230207/00001"/>
    <n v="52550"/>
    <x v="3"/>
  </r>
  <r>
    <n v="210"/>
    <s v="P2TL/52554/20230131/00010"/>
    <s v="523070226147"/>
    <s v="WANDI SUPI"/>
    <x v="5"/>
    <s v="BE NDOHARJO"/>
    <s v="R1"/>
    <n v="450"/>
    <s v="R1/450"/>
    <n v="2479"/>
    <n v="59400"/>
    <n v="1226907"/>
    <n v="1286307"/>
    <n v="0"/>
    <n v="76400"/>
    <n v="188171"/>
    <n v="13160"/>
    <n v="18900"/>
    <n v="0"/>
    <n v="1582938"/>
    <n v="1582938"/>
    <n v="0"/>
    <s v="03/02/2023"/>
    <s v="03"/>
    <s v="02"/>
    <s v="2023"/>
    <x v="39"/>
    <s v="5255442005948"/>
    <s v="03/02/2023"/>
    <s v="P2TL/52554/20230131/00010"/>
    <n v="52550"/>
    <x v="2"/>
  </r>
  <r>
    <n v="211"/>
    <s v="P2TL/52551/20230220/00003"/>
    <s v="523060560314"/>
    <s v="SUBADIYONO"/>
    <x v="1"/>
    <s v="DS  TUWANG"/>
    <s v="R1"/>
    <n v="450"/>
    <s v="R1/450"/>
    <n v="590"/>
    <n v="0"/>
    <n v="292050"/>
    <n v="292050"/>
    <n v="0"/>
    <n v="76400"/>
    <n v="188671"/>
    <n v="26285"/>
    <n v="0"/>
    <n v="0"/>
    <n v="583406"/>
    <n v="583406"/>
    <n v="0"/>
    <s v="20/02/2023"/>
    <s v="20"/>
    <s v="02"/>
    <s v="2023"/>
    <x v="35"/>
    <s v="5255142005133"/>
    <s v="20/02/2023"/>
    <s v="P2TL/52551/20230220/00003"/>
    <n v="52550"/>
    <x v="0"/>
  </r>
  <r>
    <n v="212"/>
    <s v="P2TL/52553/20230221/00003"/>
    <s v="523072861283"/>
    <s v="BALAI DESA/KELURAH"/>
    <x v="4"/>
    <s v="DN GEMBEL KEL.REJ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21/02/2023"/>
    <s v="21"/>
    <s v="02"/>
    <s v="2023"/>
    <x v="38"/>
    <s v="5255343004842"/>
    <s v="21/02/2023"/>
    <s v="P2TL/52553/20230221/00003"/>
    <n v="52550"/>
    <x v="1"/>
  </r>
  <r>
    <n v="213"/>
    <s v="P2TL/52554/20230220/00002"/>
    <s v="523071850024"/>
    <s v="SUWONDO"/>
    <x v="5"/>
    <s v="DK NGRAMBE PULOR"/>
    <s v="R1T"/>
    <n v="900"/>
    <s v="R1T/900"/>
    <n v="4957"/>
    <n v="216000"/>
    <n v="2453814"/>
    <n v="2669814"/>
    <n v="0"/>
    <n v="0"/>
    <n v="500"/>
    <n v="27778"/>
    <n v="0"/>
    <n v="0"/>
    <n v="2698092"/>
    <n v="2698092"/>
    <n v="0"/>
    <s v="21/02/2023"/>
    <s v="21"/>
    <s v="02"/>
    <s v="2023"/>
    <x v="38"/>
    <s v="5255443006008"/>
    <s v="21/02/2023"/>
    <s v="P2TL/52554/20230220/00002"/>
    <n v="52550"/>
    <x v="2"/>
  </r>
  <r>
    <n v="214"/>
    <s v="P2TL/52551/20230209/00003"/>
    <s v="523060068227"/>
    <s v="MAHMUDAH"/>
    <x v="1"/>
    <s v="TE MPURAN RT12/1"/>
    <s v="R2"/>
    <n v="4400"/>
    <s v="R2/4400"/>
    <n v="1342"/>
    <n v="0"/>
    <n v="2280769"/>
    <n v="2280769"/>
    <n v="0"/>
    <n v="0"/>
    <n v="0"/>
    <n v="205269"/>
    <n v="0"/>
    <n v="0"/>
    <n v="2486038"/>
    <n v="2486038"/>
    <n v="0"/>
    <s v="09/02/2023"/>
    <s v="09"/>
    <s v="02"/>
    <s v="2023"/>
    <x v="34"/>
    <s v="5255142005112"/>
    <s v="09/02/2023"/>
    <s v="P2TL/52551/20230209/00003"/>
    <n v="52550"/>
    <x v="0"/>
  </r>
  <r>
    <n v="215"/>
    <s v="P2TL/52553/20230221/00001"/>
    <s v="523073073525"/>
    <s v="TEGUH INDRO SAPUT"/>
    <x v="1"/>
    <s v="DN ANDE-ANDE NGEM"/>
    <s v="R1T"/>
    <n v="900"/>
    <s v="R1T/900"/>
    <n v="689"/>
    <n v="0"/>
    <n v="416845"/>
    <n v="416845"/>
    <n v="0"/>
    <n v="0"/>
    <n v="0"/>
    <n v="37516"/>
    <n v="0"/>
    <n v="0"/>
    <n v="454361"/>
    <n v="454361"/>
    <n v="0"/>
    <s v="21/02/2023"/>
    <s v="21"/>
    <s v="02"/>
    <s v="2023"/>
    <x v="38"/>
    <s v="5255343004840"/>
    <s v="21/02/2023"/>
    <s v="P2TL/52553/20230221/00001"/>
    <n v="52550"/>
    <x v="1"/>
  </r>
  <r>
    <n v="216"/>
    <s v="P2TL/52553/20230207/00004"/>
    <s v="523071146204"/>
    <s v="PURMONO"/>
    <x v="1"/>
    <s v="DS  BORONG RT02/06"/>
    <s v="R1"/>
    <n v="450"/>
    <s v="R1/450"/>
    <n v="560"/>
    <n v="0"/>
    <n v="277200"/>
    <n v="277200"/>
    <n v="0"/>
    <n v="0"/>
    <n v="0"/>
    <n v="24948"/>
    <n v="0"/>
    <n v="0"/>
    <n v="302148"/>
    <n v="302148"/>
    <n v="0"/>
    <s v="07/02/2023"/>
    <s v="07"/>
    <s v="02"/>
    <s v="2023"/>
    <x v="30"/>
    <s v="5255342004824"/>
    <s v="07/02/2023"/>
    <s v="P2TL/52553/20230207/00004"/>
    <n v="52550"/>
    <x v="1"/>
  </r>
  <r>
    <n v="217"/>
    <s v="P2TL/52552/20230206/00003"/>
    <s v="NONPELANG"/>
    <s v="RUKO BRAMBANG 4"/>
    <x v="3"/>
    <s v="BRAMBANG RT 1 RW 4"/>
    <s v="S2"/>
    <n v="900"/>
    <s v="S2/900"/>
    <n v="4957"/>
    <n v="57431"/>
    <n v="57431"/>
    <n v="114862"/>
    <n v="0"/>
    <n v="0"/>
    <n v="0"/>
    <n v="10138"/>
    <n v="0"/>
    <n v="0"/>
    <n v="125000"/>
    <n v="125000"/>
    <n v="0"/>
    <s v="10/02/2023"/>
    <s v="10"/>
    <s v="02"/>
    <s v="2023"/>
    <x v="37"/>
    <s v="5255242004931"/>
    <s v="10/02/2023"/>
    <s v="P2TL/52552/20230206/00003"/>
    <n v="52550"/>
    <x v="3"/>
  </r>
  <r>
    <n v="218"/>
    <s v="P2TL/52553/20230224/00001"/>
    <s v="523073064710"/>
    <s v="SUJONO"/>
    <x v="1"/>
    <s v="DN PELEMWULUNG"/>
    <s v="R1MT"/>
    <n v="900"/>
    <s v="R1MT/900"/>
    <n v="604"/>
    <n v="0"/>
    <n v="816608"/>
    <n v="816608"/>
    <n v="0"/>
    <n v="0"/>
    <n v="0"/>
    <n v="73495"/>
    <n v="0"/>
    <n v="0"/>
    <n v="890103"/>
    <n v="890103"/>
    <n v="0"/>
    <s v="24/02/2023"/>
    <s v="24"/>
    <s v="02"/>
    <s v="2023"/>
    <x v="50"/>
    <s v="5255343004862"/>
    <s v="24/02/2023"/>
    <s v="P2TL/52553/20230224/00001"/>
    <n v="52550"/>
    <x v="1"/>
  </r>
  <r>
    <n v="219"/>
    <s v="P2TL/52554/20230207/00001"/>
    <s v="NONPELANG"/>
    <s v="WAGINAH/AANG KUNA"/>
    <x v="3"/>
    <s v="SIDOMULYO RT 6/3 TA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2/02/2023"/>
    <s v="12"/>
    <s v="02"/>
    <s v="2023"/>
    <x v="46"/>
    <s v="5255442005963"/>
    <s v="12/02/2023"/>
    <s v="P2TL/52554/20230207/00001"/>
    <n v="52550"/>
    <x v="2"/>
  </r>
  <r>
    <n v="220"/>
    <s v="5255305723022200507"/>
    <s v="523070044272"/>
    <s v="PRODJO KASLI"/>
    <x v="0"/>
    <s v="DK  GADING KURIPAN"/>
    <s v="R1"/>
    <n v="900"/>
    <s v="R1/900"/>
    <n v="24"/>
    <n v="0"/>
    <n v="6600"/>
    <n v="6600"/>
    <n v="0"/>
    <n v="0"/>
    <n v="0"/>
    <n v="0"/>
    <n v="0"/>
    <n v="0"/>
    <n v="6600"/>
    <n v="0"/>
    <n v="6600"/>
    <s v="22/02/2023"/>
    <s v="22"/>
    <s v="02"/>
    <s v="2023"/>
    <x v="32"/>
    <s v="5255334000503"/>
    <s v="22/02/2023"/>
    <s v="5255305723022200507"/>
    <n v="52550"/>
    <x v="1"/>
  </r>
  <r>
    <n v="221"/>
    <s v="P2TL/52554/20230227/00010"/>
    <s v="NONPELANG"/>
    <s v="PJ SIMO SUMINI"/>
    <x v="3"/>
    <s v="NGRAGEM SIMO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8/02/2023"/>
    <s v="28"/>
    <s v="02"/>
    <s v="2023"/>
    <x v="33"/>
    <s v="5255442006047"/>
    <s v="28/02/2023"/>
    <s v="P2TL/52554/20230227/00010"/>
    <n v="52550"/>
    <x v="2"/>
  </r>
  <r>
    <n v="222"/>
    <s v="P2TL/52551/20230206/00001"/>
    <s v="525510320346"/>
    <s v="SUNARTO"/>
    <x v="2"/>
    <s v="DK MOROASEM BANJ"/>
    <s v="R1T"/>
    <n v="2200"/>
    <s v="R1T/2200"/>
    <n v="0"/>
    <n v="1525603"/>
    <n v="0"/>
    <n v="1525603"/>
    <n v="0"/>
    <n v="76400"/>
    <n v="433957"/>
    <n v="22884"/>
    <n v="0"/>
    <n v="0"/>
    <n v="2058844"/>
    <n v="2058844"/>
    <n v="0"/>
    <s v="06/02/2023"/>
    <s v="06"/>
    <s v="02"/>
    <s v="2023"/>
    <x v="43"/>
    <s v="5255143005102"/>
    <s v="06/02/2023"/>
    <s v="P2TL/52551/20230206/00001"/>
    <n v="52550"/>
    <x v="0"/>
  </r>
  <r>
    <n v="223"/>
    <s v="P2TL/52553/20230207/00003"/>
    <s v="523073148423"/>
    <s v="MARMI - KIS"/>
    <x v="1"/>
    <s v="DN WIDURI DS CINGK"/>
    <s v="R1T"/>
    <n v="900"/>
    <s v="R1T/900"/>
    <n v="689"/>
    <n v="0"/>
    <n v="416845"/>
    <n v="416845"/>
    <n v="0"/>
    <n v="0"/>
    <n v="0"/>
    <n v="37516"/>
    <n v="0"/>
    <n v="0"/>
    <n v="454361"/>
    <n v="454361"/>
    <n v="0"/>
    <s v="07/02/2023"/>
    <s v="07"/>
    <s v="02"/>
    <s v="2023"/>
    <x v="30"/>
    <s v="5255343004823"/>
    <s v="07/02/2023"/>
    <s v="P2TL/52553/20230207/00003"/>
    <n v="52550"/>
    <x v="1"/>
  </r>
  <r>
    <n v="224"/>
    <s v="5255305723022200519"/>
    <s v="523071048314"/>
    <s v="RATMI MARKUM"/>
    <x v="0"/>
    <s v="DS  KETRO RT02/01"/>
    <s v="R1"/>
    <n v="450"/>
    <s v="R1/450"/>
    <n v="102"/>
    <n v="0"/>
    <n v="17250"/>
    <n v="17250"/>
    <n v="0"/>
    <n v="0"/>
    <n v="0"/>
    <n v="0"/>
    <n v="0"/>
    <n v="0"/>
    <n v="17250"/>
    <n v="0"/>
    <n v="17250"/>
    <s v="22/02/2023"/>
    <s v="22"/>
    <s v="02"/>
    <s v="2023"/>
    <x v="32"/>
    <s v="5255334000515"/>
    <s v="22/02/2023"/>
    <s v="5255305723022200519"/>
    <n v="52550"/>
    <x v="1"/>
  </r>
  <r>
    <n v="225"/>
    <s v="P2TL/52552/20230215/00005"/>
    <s v="NONPELANG"/>
    <s v="KUSWORO 4"/>
    <x v="3"/>
    <s v="MANGUNSARI RT 1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5/02/2023"/>
    <s v="15"/>
    <s v="02"/>
    <s v="2023"/>
    <x v="26"/>
    <s v="5255242004946"/>
    <s v="15/02/2023"/>
    <s v="P2TL/52552/20230215/00005"/>
    <n v="52550"/>
    <x v="3"/>
  </r>
  <r>
    <n v="226"/>
    <s v="P2TL/52554/20230208/00002"/>
    <s v="523071314984"/>
    <s v="KARTO WIJOYO"/>
    <x v="4"/>
    <s v="DK  GESING RT05/07 D"/>
    <s v="R1"/>
    <n v="450"/>
    <s v="R1/450"/>
    <n v="2479"/>
    <n v="0"/>
    <n v="1226907"/>
    <n v="1226907"/>
    <n v="0"/>
    <n v="0"/>
    <n v="500"/>
    <n v="12269"/>
    <n v="900"/>
    <n v="0"/>
    <n v="1240576"/>
    <n v="1240576"/>
    <n v="0"/>
    <s v="08/02/2023"/>
    <s v="08"/>
    <s v="02"/>
    <s v="2023"/>
    <x v="45"/>
    <s v="5255442005971"/>
    <s v="08/02/2023"/>
    <s v="P2TL/52554/20230208/00002"/>
    <n v="52550"/>
    <x v="2"/>
  </r>
  <r>
    <n v="227"/>
    <s v="P2TL/52554/20230224/00011"/>
    <s v="523071505519"/>
    <s v="SUPARMIN"/>
    <x v="1"/>
    <s v="DK  BENDO RT2/7 MLO"/>
    <s v="R1"/>
    <n v="900"/>
    <s v="R1/900"/>
    <n v="100"/>
    <n v="0"/>
    <n v="49500"/>
    <n v="49500"/>
    <n v="0"/>
    <n v="0"/>
    <n v="0"/>
    <n v="4455"/>
    <n v="0"/>
    <n v="0"/>
    <n v="53955"/>
    <n v="10000"/>
    <n v="43955"/>
    <s v="26/02/2023"/>
    <s v="26"/>
    <s v="02"/>
    <s v="2023"/>
    <x v="42"/>
    <s v="5255442006033"/>
    <s v="26/02/2023"/>
    <s v="P2TL/52554/20230224/00011"/>
    <n v="52550"/>
    <x v="2"/>
  </r>
  <r>
    <n v="228"/>
    <s v="P2TL/52554/20230223/00002"/>
    <s v="523070416193"/>
    <s v="MASKUR"/>
    <x v="5"/>
    <s v="NG LOBAR NGLY RT6/"/>
    <s v="R1"/>
    <n v="450"/>
    <s v="R1/450"/>
    <n v="2479"/>
    <n v="59400"/>
    <n v="1226907"/>
    <n v="1286307"/>
    <n v="0"/>
    <n v="76400"/>
    <n v="188171"/>
    <n v="13160"/>
    <n v="13950"/>
    <n v="0"/>
    <n v="1577988"/>
    <n v="800000"/>
    <n v="777988"/>
    <s v="24/02/2023"/>
    <s v="24"/>
    <s v="02"/>
    <s v="2023"/>
    <x v="50"/>
    <s v="5255442006019"/>
    <s v="24/02/2023"/>
    <s v="P2TL/52554/20230223/00002"/>
    <n v="52550"/>
    <x v="2"/>
  </r>
  <r>
    <n v="229"/>
    <s v="P2TL/52554/20230228/00001"/>
    <s v="523070763448"/>
    <s v="WASIDI"/>
    <x v="1"/>
    <s v="MA YAHAN KRAJAN"/>
    <s v="R1MT"/>
    <n v="900"/>
    <s v="R1MT/900"/>
    <n v="54"/>
    <n v="0"/>
    <n v="73008"/>
    <n v="73008"/>
    <n v="0"/>
    <n v="0"/>
    <n v="0"/>
    <n v="6571"/>
    <n v="0"/>
    <n v="0"/>
    <n v="79579"/>
    <n v="6600"/>
    <n v="72979"/>
    <s v="28/02/2023"/>
    <s v="28"/>
    <s v="02"/>
    <s v="2023"/>
    <x v="33"/>
    <s v="5255443006050"/>
    <s v="28/02/2023"/>
    <s v="P2TL/52554/20230228/00001"/>
    <n v="52550"/>
    <x v="2"/>
  </r>
  <r>
    <n v="230"/>
    <s v="P2TL/52554/20230213/00004"/>
    <s v="NONPELANG"/>
    <s v="IMAM SOFII/MASTINI"/>
    <x v="3"/>
    <s v="DUSUN KETILENG RT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3/02/2023"/>
    <s v="13"/>
    <s v="02"/>
    <s v="2023"/>
    <x v="27"/>
    <s v="5255442005990"/>
    <s v="13/02/2023"/>
    <s v="P2TL/52554/20230213/00004"/>
    <n v="52550"/>
    <x v="2"/>
  </r>
  <r>
    <n v="231"/>
    <s v="P2TL/52554/20230202/00004"/>
    <s v="NONPELANG"/>
    <s v="PJ SITI MARDIYAH"/>
    <x v="3"/>
    <s v="NGRAPAAN SELO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6/02/2023"/>
    <s v="06"/>
    <s v="02"/>
    <s v="2023"/>
    <x v="43"/>
    <s v="5255442005953"/>
    <s v="06/02/2023"/>
    <s v="P2TL/52554/20230202/00004"/>
    <n v="52550"/>
    <x v="2"/>
  </r>
  <r>
    <n v="232"/>
    <s v="P2TL/52554/20230206/00001"/>
    <s v="523071444403"/>
    <s v="DARDJI"/>
    <x v="4"/>
    <s v="DK  PETING BANDUNG"/>
    <s v="R1"/>
    <n v="450"/>
    <s v="R1/450"/>
    <n v="2479"/>
    <n v="0"/>
    <n v="1226907"/>
    <n v="1226907"/>
    <n v="0"/>
    <n v="0"/>
    <n v="500"/>
    <n v="12269"/>
    <n v="900"/>
    <n v="0"/>
    <n v="1240576"/>
    <n v="1240576"/>
    <n v="0"/>
    <s v="06/02/2023"/>
    <s v="06"/>
    <s v="02"/>
    <s v="2023"/>
    <x v="43"/>
    <s v="5255442005958"/>
    <s v="06/02/2023"/>
    <s v="P2TL/52554/20230206/00001"/>
    <n v="52550"/>
    <x v="2"/>
  </r>
  <r>
    <n v="233"/>
    <s v="P2TL/52554/20230210/00001"/>
    <s v="523070768968"/>
    <s v="KARSIDI"/>
    <x v="1"/>
    <s v="DS  NGLOBAR RT6/3"/>
    <s v="R1"/>
    <n v="450"/>
    <s v="R1/450"/>
    <n v="512"/>
    <n v="0"/>
    <n v="253440"/>
    <n v="253440"/>
    <n v="0"/>
    <n v="0"/>
    <n v="0"/>
    <n v="22810"/>
    <n v="0"/>
    <n v="0"/>
    <n v="276250"/>
    <n v="276250"/>
    <n v="0"/>
    <s v="10/02/2023"/>
    <s v="10"/>
    <s v="02"/>
    <s v="2023"/>
    <x v="37"/>
    <s v="5255442005984"/>
    <s v="10/02/2023"/>
    <s v="P2TL/52554/20230210/00001"/>
    <n v="52550"/>
    <x v="2"/>
  </r>
  <r>
    <n v="234"/>
    <s v="P2TL/52554/20230207/00005"/>
    <s v="NONPELANG"/>
    <s v="PJ FUAD"/>
    <x v="3"/>
    <s v="BANJAREJO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07/02/2023"/>
    <s v="07"/>
    <s v="02"/>
    <s v="2023"/>
    <x v="30"/>
    <s v="5255442005967"/>
    <s v="07/02/2023"/>
    <s v="P2TL/52554/20230207/00005"/>
    <n v="52550"/>
    <x v="2"/>
  </r>
  <r>
    <n v="235"/>
    <s v="P2TL/52552/20230228/00001"/>
    <s v="NONPELANG"/>
    <s v="SUISWANTONO"/>
    <x v="3"/>
    <s v="DK  KUWARON RT5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8/02/2023"/>
    <s v="28"/>
    <s v="02"/>
    <s v="2023"/>
    <x v="33"/>
    <s v="5255242004966"/>
    <s v="28/02/2023"/>
    <s v="P2TL/52552/20230228/00001"/>
    <n v="52550"/>
    <x v="3"/>
  </r>
  <r>
    <n v="236"/>
    <s v="P2TL/52554/20230227/00007"/>
    <s v="NONPELANG"/>
    <s v="ARIF SETIYANTO"/>
    <x v="3"/>
    <s v="DSN. BANJARBANGI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7/02/2023"/>
    <s v="27"/>
    <s v="02"/>
    <s v="2023"/>
    <x v="41"/>
    <s v="5255442006044"/>
    <s v="27/02/2023"/>
    <s v="P2TL/52554/20230227/00007"/>
    <n v="52550"/>
    <x v="2"/>
  </r>
  <r>
    <n v="237"/>
    <s v="P2TL/52551/20230215/00002"/>
    <s v="525510414138"/>
    <s v="ALAT TOL SAYUNG PP"/>
    <x v="1"/>
    <s v="DS SIDOGEMAH 0    S"/>
    <s v="B2"/>
    <n v="66000"/>
    <s v="B2/66000"/>
    <n v="25041"/>
    <n v="0"/>
    <n v="36177644"/>
    <n v="36177644"/>
    <n v="10000"/>
    <n v="0"/>
    <n v="0"/>
    <n v="3255988"/>
    <n v="0"/>
    <n v="0"/>
    <n v="39443632"/>
    <n v="39443632"/>
    <n v="0"/>
    <s v="21/02/2023"/>
    <s v="21"/>
    <s v="02"/>
    <s v="2023"/>
    <x v="38"/>
    <s v="5255142005122"/>
    <s v="21/02/2023"/>
    <s v="P2TL/52551/20230215/00002"/>
    <n v="52550"/>
    <x v="0"/>
  </r>
  <r>
    <n v="238"/>
    <s v="P2TL/52552/20230220/00001"/>
    <s v="523080818254"/>
    <s v="ROHMAD"/>
    <x v="4"/>
    <s v="DS TUNGU   RT.04 RW"/>
    <s v="R1"/>
    <n v="450"/>
    <s v="R1/450"/>
    <n v="2479"/>
    <n v="0"/>
    <n v="1226907"/>
    <n v="1226907"/>
    <n v="0"/>
    <n v="0"/>
    <n v="188171"/>
    <n v="12269"/>
    <n v="0"/>
    <n v="0"/>
    <n v="1427347"/>
    <n v="1427347"/>
    <n v="0"/>
    <s v="20/02/2023"/>
    <s v="20"/>
    <s v="02"/>
    <s v="2023"/>
    <x v="35"/>
    <s v="5255242004949"/>
    <s v="20/02/2023"/>
    <s v="P2TL/52552/20230220/00001"/>
    <n v="52550"/>
    <x v="3"/>
  </r>
  <r>
    <n v="239"/>
    <s v="P2TL/52554/20230224/00004"/>
    <s v="523070372580"/>
    <s v="PASMIN SAMI"/>
    <x v="1"/>
    <s v="LA NGENHARJO RT04/"/>
    <s v="R1"/>
    <n v="450"/>
    <s v="R1/450"/>
    <n v="250"/>
    <n v="0"/>
    <n v="123750"/>
    <n v="123750"/>
    <n v="0"/>
    <n v="0"/>
    <n v="0"/>
    <n v="11138"/>
    <n v="0"/>
    <n v="0"/>
    <n v="134888"/>
    <n v="12000"/>
    <n v="122888"/>
    <s v="26/02/2023"/>
    <s v="26"/>
    <s v="02"/>
    <s v="2023"/>
    <x v="42"/>
    <s v="5255442006026"/>
    <s v="26/02/2023"/>
    <s v="P2TL/52554/20230224/00004"/>
    <n v="52550"/>
    <x v="2"/>
  </r>
  <r>
    <n v="240"/>
    <s v="P2TL/52551/20230222/00004"/>
    <s v="523060748138"/>
    <s v="MUNGKARBI"/>
    <x v="1"/>
    <s v="DS  BOGOREJO RT3/6"/>
    <s v="R1"/>
    <n v="1300"/>
    <s v="R1/1300"/>
    <n v="380"/>
    <n v="0"/>
    <n v="548986"/>
    <n v="548986"/>
    <n v="0"/>
    <n v="0"/>
    <n v="0"/>
    <n v="49409"/>
    <n v="0"/>
    <n v="0"/>
    <n v="598395"/>
    <n v="598395"/>
    <n v="0"/>
    <s v="22/02/2023"/>
    <s v="22"/>
    <s v="02"/>
    <s v="2023"/>
    <x v="32"/>
    <s v="5255142005142"/>
    <s v="22/02/2023"/>
    <s v="P2TL/52551/20230222/00004"/>
    <n v="52550"/>
    <x v="0"/>
  </r>
  <r>
    <n v="241"/>
    <s v="P2TL/52553/20230221/00005"/>
    <s v="523070519587"/>
    <s v="BALAI DESA"/>
    <x v="4"/>
    <s v="SA NGGRAK JAMBAN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21/02/2023"/>
    <s v="21"/>
    <s v="02"/>
    <s v="2023"/>
    <x v="38"/>
    <s v="5255343004844"/>
    <s v="21/02/2023"/>
    <s v="P2TL/52553/20230221/00005"/>
    <n v="52550"/>
    <x v="1"/>
  </r>
  <r>
    <n v="242"/>
    <s v="P2TL/52554/20230202/00001"/>
    <s v="523073024668"/>
    <s v="SRIYATI"/>
    <x v="1"/>
    <s v="DN DONGJUMBLENG"/>
    <s v="R1T"/>
    <n v="450"/>
    <s v="R1T/450"/>
    <n v="100"/>
    <n v="0"/>
    <n v="41500"/>
    <n v="41500"/>
    <n v="0"/>
    <n v="0"/>
    <n v="0"/>
    <n v="3735"/>
    <n v="0"/>
    <n v="0"/>
    <n v="45235"/>
    <n v="45235"/>
    <n v="0"/>
    <s v="04/02/2023"/>
    <s v="04"/>
    <s v="02"/>
    <s v="2023"/>
    <x v="51"/>
    <s v="5255443005950"/>
    <s v="04/02/2023"/>
    <s v="P2TL/52554/20230202/00001"/>
    <n v="52550"/>
    <x v="2"/>
  </r>
  <r>
    <n v="243"/>
    <s v="P2TL/52554/20230227/00001"/>
    <s v="523072754114"/>
    <s v="YULIATI"/>
    <x v="4"/>
    <s v="DN KEBONDALEM    R"/>
    <s v="R1T"/>
    <n v="450"/>
    <s v="R1T/450"/>
    <n v="2479"/>
    <n v="0"/>
    <n v="1226907"/>
    <n v="1226907"/>
    <n v="0"/>
    <n v="0"/>
    <n v="0"/>
    <n v="12269"/>
    <n v="0"/>
    <n v="0"/>
    <n v="1239176"/>
    <n v="100000"/>
    <n v="1139176"/>
    <s v="27/02/2023"/>
    <s v="27"/>
    <s v="02"/>
    <s v="2023"/>
    <x v="41"/>
    <s v="5255443006035"/>
    <s v="27/02/2023"/>
    <s v="P2TL/52554/20230227/00001"/>
    <n v="52550"/>
    <x v="2"/>
  </r>
  <r>
    <n v="244"/>
    <s v="P2TL/52553/20230222/00001"/>
    <s v="NONPELANG"/>
    <s v="MARMIJAH"/>
    <x v="3"/>
    <s v="JATIMAS MANGGARM"/>
    <s v="R1"/>
    <n v="450"/>
    <s v="R1/450"/>
    <n v="2479"/>
    <n v="89100"/>
    <n v="404320"/>
    <n v="493420"/>
    <n v="0"/>
    <n v="0"/>
    <n v="0"/>
    <n v="6580"/>
    <n v="0"/>
    <n v="0"/>
    <n v="500000"/>
    <n v="500000"/>
    <n v="0"/>
    <s v="22/02/2023"/>
    <s v="22"/>
    <s v="02"/>
    <s v="2023"/>
    <x v="32"/>
    <s v="5255342004850"/>
    <s v="22/02/2023"/>
    <s v="P2TL/52553/20230222/00001"/>
    <n v="52550"/>
    <x v="1"/>
  </r>
  <r>
    <n v="245"/>
    <s v="5255105723021300130"/>
    <s v="523060183213"/>
    <s v="BAKRUN"/>
    <x v="0"/>
    <s v="DS  BUKO WEDUNG"/>
    <s v="R1"/>
    <n v="1300"/>
    <s v="R1/1300"/>
    <n v="160"/>
    <n v="0"/>
    <n v="229707"/>
    <n v="229707"/>
    <n v="0"/>
    <n v="0"/>
    <n v="0"/>
    <n v="0"/>
    <n v="0"/>
    <n v="0"/>
    <n v="229707"/>
    <n v="0"/>
    <n v="229707"/>
    <s v="13/02/2023"/>
    <s v="13"/>
    <s v="02"/>
    <s v="2023"/>
    <x v="27"/>
    <s v="5255134000130"/>
    <s v="13/02/2023"/>
    <s v="5255105723021300130"/>
    <n v="52550"/>
    <x v="0"/>
  </r>
  <r>
    <n v="246"/>
    <s v="P2TL/52553/20230215/00001"/>
    <s v="523071535047"/>
    <s v="HURI"/>
    <x v="1"/>
    <s v="DS  SAWAHAN DANYA"/>
    <s v="R1M"/>
    <n v="900"/>
    <s v="R1M/900"/>
    <n v="261"/>
    <n v="0"/>
    <n v="352872"/>
    <n v="352872"/>
    <n v="0"/>
    <n v="0"/>
    <n v="0"/>
    <n v="31758"/>
    <n v="0"/>
    <n v="0"/>
    <n v="384630"/>
    <n v="384630"/>
    <n v="0"/>
    <s v="15/02/2023"/>
    <s v="15"/>
    <s v="02"/>
    <s v="2023"/>
    <x v="26"/>
    <s v="5255342004835"/>
    <s v="15/02/2023"/>
    <s v="P2TL/52553/20230215/00001"/>
    <n v="52550"/>
    <x v="1"/>
  </r>
  <r>
    <n v="247"/>
    <s v="P2TL/52554/20230131/00009"/>
    <s v="NONPELANG"/>
    <s v="SLAMET 2"/>
    <x v="3"/>
    <s v="NGLONGOK RT 7/1 TA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1/02/2023"/>
    <s v="01"/>
    <s v="02"/>
    <s v="2023"/>
    <x v="29"/>
    <s v="5255442005947"/>
    <s v="01/02/2023"/>
    <s v="P2TL/52554/20230131/00009"/>
    <n v="52550"/>
    <x v="2"/>
  </r>
  <r>
    <n v="248"/>
    <s v="P2TL/52552/20230221/00002"/>
    <s v="523080226322"/>
    <s v="MAS UD"/>
    <x v="4"/>
    <s v="KE DUNGJATI KUWAR"/>
    <s v="R1MT"/>
    <n v="900"/>
    <s v="R1MT/900"/>
    <n v="4957"/>
    <n v="0"/>
    <n v="6702134"/>
    <n v="6702134"/>
    <n v="10000"/>
    <n v="0"/>
    <n v="156912"/>
    <n v="67021"/>
    <n v="0"/>
    <n v="0"/>
    <n v="6936067"/>
    <n v="3468033"/>
    <n v="3468034"/>
    <s v="21/02/2023"/>
    <s v="21"/>
    <s v="02"/>
    <s v="2023"/>
    <x v="38"/>
    <s v="5255243004951"/>
    <s v="21/02/2023"/>
    <s v="P2TL/52552/20230221/00002"/>
    <n v="52550"/>
    <x v="3"/>
  </r>
  <r>
    <n v="249"/>
    <s v="P2TL/52553/20230227/00002"/>
    <s v="NONPELANG"/>
    <s v="SLAMET 2"/>
    <x v="3"/>
    <s v="KRAJAN NGABENREJ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7/02/2023"/>
    <s v="27"/>
    <s v="02"/>
    <s v="2023"/>
    <x v="41"/>
    <s v="5255342004864"/>
    <s v="27/02/2023"/>
    <s v="P2TL/52553/20230227/00002"/>
    <n v="52550"/>
    <x v="1"/>
  </r>
  <r>
    <n v="250"/>
    <s v="P2TL/52554/20230220/00003"/>
    <s v="523072184388"/>
    <s v="ANDREYANTO"/>
    <x v="4"/>
    <s v="DK PADANGAN PANU"/>
    <s v="R1M"/>
    <n v="900"/>
    <s v="R1M/900"/>
    <n v="4957"/>
    <n v="0"/>
    <n v="6702134"/>
    <n v="6702134"/>
    <n v="10000"/>
    <n v="76400"/>
    <n v="500"/>
    <n v="67021"/>
    <n v="0"/>
    <n v="0"/>
    <n v="6856055"/>
    <n v="6856055"/>
    <n v="0"/>
    <s v="20/02/2023"/>
    <s v="20"/>
    <s v="02"/>
    <s v="2023"/>
    <x v="35"/>
    <s v="5255442006009"/>
    <s v="20/02/2023"/>
    <s v="P2TL/52554/20230220/00003"/>
    <n v="52550"/>
    <x v="2"/>
  </r>
  <r>
    <n v="251"/>
    <s v="P2TL/52553/20230223/00002"/>
    <s v="NONPELANG"/>
    <s v="SAWIYANTO"/>
    <x v="3"/>
    <s v="DS RAJEK GODONG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3/02/2023"/>
    <s v="23"/>
    <s v="02"/>
    <s v="2023"/>
    <x v="36"/>
    <s v="5255342004861"/>
    <s v="23/02/2023"/>
    <s v="P2TL/52553/20230223/00002"/>
    <n v="52550"/>
    <x v="1"/>
  </r>
  <r>
    <n v="252"/>
    <s v="P2TL/52554/20230224/00009"/>
    <s v="523070380501"/>
    <s v="SUWADI"/>
    <x v="1"/>
    <s v="SU KU SIMO"/>
    <s v="R1"/>
    <n v="450"/>
    <s v="R1/450"/>
    <n v="200"/>
    <n v="0"/>
    <n v="99000"/>
    <n v="99000"/>
    <n v="0"/>
    <n v="0"/>
    <n v="0"/>
    <n v="8910"/>
    <n v="0"/>
    <n v="0"/>
    <n v="107910"/>
    <n v="10000"/>
    <n v="97910"/>
    <s v="26/02/2023"/>
    <s v="26"/>
    <s v="02"/>
    <s v="2023"/>
    <x v="42"/>
    <s v="5255442006031"/>
    <s v="26/02/2023"/>
    <s v="P2TL/52554/20230224/00009"/>
    <n v="52550"/>
    <x v="2"/>
  </r>
  <r>
    <n v="1"/>
    <s v="P2TL/52554/20230331/00001"/>
    <s v="523071471731"/>
    <s v="PARMO"/>
    <x v="1"/>
    <s v="DK  KALI TENGAH RT3"/>
    <s v="R1"/>
    <n v="450"/>
    <s v="R1/450"/>
    <n v="495"/>
    <n v="0"/>
    <n v="245025"/>
    <n v="245025"/>
    <n v="0"/>
    <n v="0"/>
    <n v="0"/>
    <n v="22052"/>
    <n v="0"/>
    <n v="0"/>
    <n v="267077"/>
    <n v="267077"/>
    <n v="0"/>
    <s v="31/03/2023"/>
    <s v="31"/>
    <s v="03"/>
    <s v="2023"/>
    <x v="52"/>
    <s v="5255442006146"/>
    <s v="31/03/2023"/>
    <s v="P2TL/52554/20230331/00001"/>
    <n v="52550"/>
    <x v="2"/>
  </r>
  <r>
    <n v="2"/>
    <s v="P2TL/52554/20230328/00020"/>
    <s v="523070488651"/>
    <s v="BATI NYAMI"/>
    <x v="4"/>
    <s v="NG RANDU REJOSARI"/>
    <s v="R1"/>
    <n v="450"/>
    <s v="R1/450"/>
    <n v="2479"/>
    <n v="0"/>
    <n v="1226907"/>
    <n v="1226907"/>
    <n v="0"/>
    <n v="76400"/>
    <n v="156912"/>
    <n v="12269"/>
    <n v="16650"/>
    <n v="0"/>
    <n v="1489138"/>
    <n v="1489138"/>
    <n v="0"/>
    <s v="28/03/2023"/>
    <s v="28"/>
    <s v="03"/>
    <s v="2023"/>
    <x v="53"/>
    <s v="5255442006139"/>
    <s v="28/03/2023"/>
    <s v="P2TL/52554/20230328/00020"/>
    <n v="52550"/>
    <x v="2"/>
  </r>
  <r>
    <n v="3"/>
    <s v="P2TL/52551/20230306/00006"/>
    <s v="NONPELANG"/>
    <s v="AHMAD RONI"/>
    <x v="3"/>
    <s v="DK.PANDOGAN DS.TL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6/03/2023"/>
    <s v="06"/>
    <s v="03"/>
    <s v="2023"/>
    <x v="54"/>
    <s v="5255142005162"/>
    <s v="06/03/2023"/>
    <s v="P2TL/52551/20230306/00006"/>
    <n v="52550"/>
    <x v="0"/>
  </r>
  <r>
    <n v="4"/>
    <s v="P2TL/52553/20230330/00004"/>
    <s v="NONPELANG"/>
    <s v="PJ IMRONAH 1 GANAN"/>
    <x v="3"/>
    <s v="GANANG RT 2/ RW 4,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30/03/2023"/>
    <s v="30"/>
    <s v="03"/>
    <s v="2023"/>
    <x v="55"/>
    <s v="5255342004925"/>
    <s v="30/03/2023"/>
    <s v="P2TL/52553/20230330/00004"/>
    <n v="52550"/>
    <x v="1"/>
  </r>
  <r>
    <n v="5"/>
    <s v="P2TL/52553/20230324/00009"/>
    <s v="523072833726"/>
    <s v="MUSHOLA BAITUL RID"/>
    <x v="1"/>
    <s v="DN KRAJAAN DS SIND"/>
    <s v="S2T"/>
    <n v="450"/>
    <s v="S2T/450"/>
    <n v="340"/>
    <n v="0"/>
    <n v="110500"/>
    <n v="110500"/>
    <n v="0"/>
    <n v="0"/>
    <n v="0"/>
    <n v="9945"/>
    <n v="0"/>
    <n v="0"/>
    <n v="120445"/>
    <n v="120445"/>
    <n v="0"/>
    <s v="24/03/2023"/>
    <s v="24"/>
    <s v="03"/>
    <s v="2023"/>
    <x v="56"/>
    <s v="5255343004917"/>
    <s v="24/03/2023"/>
    <s v="P2TL/52553/20230324/00009"/>
    <n v="52550"/>
    <x v="1"/>
  </r>
  <r>
    <n v="6"/>
    <s v="P2TL/52554/20230327/00005"/>
    <s v="523070583631"/>
    <s v="MATSUHARI"/>
    <x v="3"/>
    <s v="NG ARAP ARAP NGR"/>
    <s v="R1"/>
    <n v="450"/>
    <s v="R1/450"/>
    <n v="0"/>
    <n v="0"/>
    <n v="16907689"/>
    <n v="16907689"/>
    <n v="0"/>
    <n v="0"/>
    <n v="0"/>
    <n v="0"/>
    <n v="0"/>
    <n v="0"/>
    <n v="16907689"/>
    <n v="0"/>
    <n v="16907689"/>
    <s v="27/03/2023"/>
    <s v="27"/>
    <s v="03"/>
    <s v="2023"/>
    <x v="57"/>
    <s v="5255442006119"/>
    <s v="27/03/2023"/>
    <s v="P2TL/52554/20230327/00005"/>
    <n v="52550"/>
    <x v="2"/>
  </r>
  <r>
    <n v="7"/>
    <s v="5255105723031400225"/>
    <s v="523060736039"/>
    <s v="MUNJALI BIN SASTRO"/>
    <x v="0"/>
    <s v="DS  JATIREJO RT7/1"/>
    <s v="R1"/>
    <n v="450"/>
    <s v="R1/450"/>
    <n v="57"/>
    <n v="0"/>
    <n v="9633"/>
    <n v="9633"/>
    <n v="0"/>
    <n v="0"/>
    <n v="0"/>
    <n v="0"/>
    <n v="0"/>
    <n v="0"/>
    <n v="9633"/>
    <n v="0"/>
    <n v="9633"/>
    <s v="15/03/2023"/>
    <s v="15"/>
    <s v="03"/>
    <s v="2023"/>
    <x v="58"/>
    <s v="5255134000225"/>
    <s v="15/03/2023"/>
    <s v="5255105723031400225"/>
    <n v="52550"/>
    <x v="0"/>
  </r>
  <r>
    <n v="8"/>
    <s v="5255105723031400219"/>
    <s v="523060765976"/>
    <s v="SRI KAYATI"/>
    <x v="0"/>
    <s v="DS  MANGUNJIWAN R"/>
    <s v="R1"/>
    <n v="450"/>
    <s v="R1/450"/>
    <n v="69"/>
    <n v="0"/>
    <n v="11661"/>
    <n v="11661"/>
    <n v="0"/>
    <n v="0"/>
    <n v="0"/>
    <n v="0"/>
    <n v="0"/>
    <n v="0"/>
    <n v="11661"/>
    <n v="0"/>
    <n v="11661"/>
    <s v="15/03/2023"/>
    <s v="15"/>
    <s v="03"/>
    <s v="2023"/>
    <x v="58"/>
    <s v="5255134000219"/>
    <s v="15/03/2023"/>
    <s v="5255105723031400219"/>
    <n v="52550"/>
    <x v="0"/>
  </r>
  <r>
    <n v="9"/>
    <s v="5255105723031400190"/>
    <s v="523060181400"/>
    <s v="KAROEN"/>
    <x v="0"/>
    <s v="JL  S KALIJOGO BARA"/>
    <s v="R1M"/>
    <n v="900"/>
    <s v="R1M/900"/>
    <n v="48"/>
    <n v="0"/>
    <n v="64896"/>
    <n v="64896"/>
    <n v="0"/>
    <n v="0"/>
    <n v="0"/>
    <n v="0"/>
    <n v="0"/>
    <n v="0"/>
    <n v="64896"/>
    <n v="0"/>
    <n v="64896"/>
    <s v="15/03/2023"/>
    <s v="15"/>
    <s v="03"/>
    <s v="2023"/>
    <x v="58"/>
    <s v="5255134000190"/>
    <s v="15/03/2023"/>
    <s v="5255105723031400190"/>
    <n v="52550"/>
    <x v="0"/>
  </r>
  <r>
    <n v="10"/>
    <s v="P2TL/52554/20230327/00002"/>
    <s v="523071121590"/>
    <s v="WARTIYEM"/>
    <x v="3"/>
    <s v="DK  JEMBAR RT2/1 TL"/>
    <s v="R1"/>
    <n v="450"/>
    <s v="R1/450"/>
    <n v="0"/>
    <n v="0"/>
    <n v="1748070"/>
    <n v="1748070"/>
    <n v="0"/>
    <n v="0"/>
    <n v="0"/>
    <n v="0"/>
    <n v="0"/>
    <n v="0"/>
    <n v="1748070"/>
    <n v="0"/>
    <n v="1748070"/>
    <s v="27/03/2023"/>
    <s v="27"/>
    <s v="03"/>
    <s v="2023"/>
    <x v="57"/>
    <s v="5255442006116"/>
    <s v="27/03/2023"/>
    <s v="P2TL/52554/20230327/00002"/>
    <n v="52550"/>
    <x v="2"/>
  </r>
  <r>
    <n v="11"/>
    <s v="P2TL/52551/20230324/00006"/>
    <s v="NONPELANG"/>
    <s v="JAMAL SYARIF ZHOFI"/>
    <x v="3"/>
    <s v="DS.KARANGASEM SA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4/03/2023"/>
    <s v="24"/>
    <s v="03"/>
    <s v="2023"/>
    <x v="56"/>
    <s v="5255142005211"/>
    <s v="24/03/2023"/>
    <s v="P2TL/52551/20230324/00006"/>
    <n v="52550"/>
    <x v="0"/>
  </r>
  <r>
    <n v="12"/>
    <s v="P2TL/52554/20230328/00010"/>
    <s v="523071620633"/>
    <s v="MUSHOLLA"/>
    <x v="1"/>
    <s v="DN BANTENG TROWO"/>
    <s v="S2"/>
    <n v="450"/>
    <s v="S2/450"/>
    <n v="400"/>
    <n v="0"/>
    <n v="144000"/>
    <n v="144000"/>
    <n v="0"/>
    <n v="0"/>
    <n v="0"/>
    <n v="12960"/>
    <n v="0"/>
    <n v="0"/>
    <n v="156960"/>
    <n v="13000"/>
    <n v="143960"/>
    <s v="28/03/2023"/>
    <s v="28"/>
    <s v="03"/>
    <s v="2023"/>
    <x v="53"/>
    <s v="5255442006129"/>
    <s v="28/03/2023"/>
    <s v="P2TL/52554/20230328/00010"/>
    <n v="52550"/>
    <x v="2"/>
  </r>
  <r>
    <n v="13"/>
    <s v="P2TL/52554/20230228/00002"/>
    <s v="NONPELANG"/>
    <s v="PARTI / INDUSTRI KON"/>
    <x v="3"/>
    <s v="DSN KRAJAN RT 02 R"/>
    <s v="I1"/>
    <n v="450"/>
    <s v="I1/450"/>
    <n v="2479"/>
    <n v="44823"/>
    <n v="44824"/>
    <n v="89647"/>
    <n v="0"/>
    <n v="0"/>
    <n v="0"/>
    <n v="1983"/>
    <n v="0"/>
    <n v="0"/>
    <n v="91630"/>
    <n v="91630"/>
    <n v="0"/>
    <s v="01/03/2023"/>
    <s v="01"/>
    <s v="03"/>
    <s v="2023"/>
    <x v="59"/>
    <s v="5255442006052"/>
    <s v="01/03/2023"/>
    <s v="P2TL/52554/20230228/00002"/>
    <n v="52550"/>
    <x v="2"/>
  </r>
  <r>
    <n v="14"/>
    <s v="P2TL/52554/20230328/00006"/>
    <s v="523071160161"/>
    <s v="WASIYO"/>
    <x v="1"/>
    <s v="TA WANG TLOGOTIRT"/>
    <s v="R1"/>
    <n v="450"/>
    <s v="R1/450"/>
    <n v="300"/>
    <n v="0"/>
    <n v="148500"/>
    <n v="148500"/>
    <n v="0"/>
    <n v="0"/>
    <n v="0"/>
    <n v="13365"/>
    <n v="0"/>
    <n v="0"/>
    <n v="161865"/>
    <n v="14000"/>
    <n v="147865"/>
    <s v="28/03/2023"/>
    <s v="28"/>
    <s v="03"/>
    <s v="2023"/>
    <x v="53"/>
    <s v="5255442006125"/>
    <s v="28/03/2023"/>
    <s v="P2TL/52554/20230328/00006"/>
    <n v="52550"/>
    <x v="2"/>
  </r>
  <r>
    <n v="15"/>
    <s v="P2TL/52552/20230324/00001"/>
    <s v="523080864077"/>
    <s v="JUMALI"/>
    <x v="5"/>
    <s v="DS GUNUNGSARI   RT."/>
    <s v="R1"/>
    <n v="900"/>
    <s v="R1/900"/>
    <n v="4957"/>
    <n v="216000"/>
    <n v="2453814"/>
    <n v="2669814"/>
    <n v="0"/>
    <n v="0"/>
    <n v="188171"/>
    <n v="27778"/>
    <n v="0"/>
    <n v="0"/>
    <n v="2885763"/>
    <n v="2885763"/>
    <n v="0"/>
    <s v="24/03/2023"/>
    <s v="24"/>
    <s v="03"/>
    <s v="2023"/>
    <x v="56"/>
    <s v="5255242004997"/>
    <s v="24/03/2023"/>
    <s v="P2TL/52552/20230324/00001"/>
    <n v="52550"/>
    <x v="3"/>
  </r>
  <r>
    <n v="16"/>
    <s v="P2TL/52554/20230328/00001"/>
    <s v="523071269592"/>
    <s v="JUPRI"/>
    <x v="4"/>
    <s v="DK . SEDAYU DAPURN"/>
    <s v="R1"/>
    <n v="450"/>
    <s v="R1/450"/>
    <n v="2479"/>
    <n v="0"/>
    <n v="1226907"/>
    <n v="1226907"/>
    <n v="0"/>
    <n v="76400"/>
    <n v="156912"/>
    <n v="12269"/>
    <n v="12150"/>
    <n v="0"/>
    <n v="1484638"/>
    <n v="1484638"/>
    <n v="0"/>
    <s v="29/03/2023"/>
    <s v="29"/>
    <s v="03"/>
    <s v="2023"/>
    <x v="60"/>
    <s v="5255442006120"/>
    <s v="29/03/2023"/>
    <s v="P2TL/52554/20230328/00001"/>
    <n v="52550"/>
    <x v="2"/>
  </r>
  <r>
    <n v="17"/>
    <s v="P2TL/52551/20230315/00001"/>
    <s v="523061756700"/>
    <s v="SITI MASLIKAH"/>
    <x v="1"/>
    <s v="DS KEDONDONG 0  RT"/>
    <s v="R1T"/>
    <n v="450"/>
    <s v="R1T/450"/>
    <n v="416"/>
    <n v="0"/>
    <n v="172640"/>
    <n v="172640"/>
    <n v="0"/>
    <n v="0"/>
    <n v="0"/>
    <n v="15538"/>
    <n v="0"/>
    <n v="0"/>
    <n v="188178"/>
    <n v="188178"/>
    <n v="0"/>
    <s v="15/03/2023"/>
    <s v="15"/>
    <s v="03"/>
    <s v="2023"/>
    <x v="58"/>
    <s v="5255143005193"/>
    <s v="15/03/2023"/>
    <s v="P2TL/52551/20230315/00001"/>
    <n v="52550"/>
    <x v="0"/>
  </r>
  <r>
    <n v="18"/>
    <s v="P2TL/52551/20230313/00003"/>
    <s v="523060856752"/>
    <s v="MUSAILAH"/>
    <x v="1"/>
    <s v="DS  JUNG PASIR RT 3/"/>
    <s v="R1M"/>
    <n v="900"/>
    <s v="R1M/900"/>
    <n v="641"/>
    <n v="0"/>
    <n v="866632"/>
    <n v="866632"/>
    <n v="0"/>
    <n v="0"/>
    <n v="0"/>
    <n v="77997"/>
    <n v="0"/>
    <n v="0"/>
    <n v="944629"/>
    <n v="944629"/>
    <n v="0"/>
    <s v="14/03/2023"/>
    <s v="14"/>
    <s v="03"/>
    <s v="2023"/>
    <x v="61"/>
    <s v="5255142005178"/>
    <s v="14/03/2023"/>
    <s v="P2TL/52551/20230313/00003"/>
    <n v="52550"/>
    <x v="0"/>
  </r>
  <r>
    <n v="19"/>
    <s v="P2TL/52554/20230327/00001"/>
    <s v="523073015894"/>
    <s v="YANTI"/>
    <x v="1"/>
    <s v="DN GLONGGONG    RT"/>
    <s v="R1MT"/>
    <n v="900"/>
    <s v="R1MT/900"/>
    <n v="383"/>
    <n v="0"/>
    <n v="517816"/>
    <n v="517816"/>
    <n v="0"/>
    <n v="0"/>
    <n v="0"/>
    <n v="46603"/>
    <n v="0"/>
    <n v="0"/>
    <n v="564419"/>
    <n v="564419"/>
    <n v="0"/>
    <s v="27/03/2023"/>
    <s v="27"/>
    <s v="03"/>
    <s v="2023"/>
    <x v="57"/>
    <s v="5255443006115"/>
    <s v="27/03/2023"/>
    <s v="P2TL/52554/20230327/00001"/>
    <n v="52550"/>
    <x v="2"/>
  </r>
  <r>
    <n v="20"/>
    <s v="P2TL/52553/20230301/00004"/>
    <s v="NONPELANG"/>
    <s v="DARMUJI"/>
    <x v="3"/>
    <s v="DK  DAMPIT RT6/2 KAL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1/03/2023"/>
    <s v="01"/>
    <s v="03"/>
    <s v="2023"/>
    <x v="59"/>
    <s v="5255342004875"/>
    <s v="01/03/2023"/>
    <s v="P2TL/52553/20230301/00004"/>
    <n v="52550"/>
    <x v="1"/>
  </r>
  <r>
    <n v="21"/>
    <s v="P2TL/52551/20230315/00002"/>
    <s v="523061756700"/>
    <s v="SITI MASLIKAH"/>
    <x v="1"/>
    <s v="DS KEDONDONG 0  RT"/>
    <s v="R1T"/>
    <n v="450"/>
    <s v="R1T/450"/>
    <n v="416"/>
    <n v="0"/>
    <n v="172640"/>
    <n v="172640"/>
    <n v="0"/>
    <n v="0"/>
    <n v="0"/>
    <n v="15538"/>
    <n v="0"/>
    <n v="0"/>
    <n v="188178"/>
    <n v="188178"/>
    <n v="0"/>
    <s v="15/03/2023"/>
    <s v="15"/>
    <s v="03"/>
    <s v="2023"/>
    <x v="58"/>
    <s v="5255143005194"/>
    <s v="15/03/2023"/>
    <s v="P2TL/52551/20230315/00002"/>
    <n v="52550"/>
    <x v="0"/>
  </r>
  <r>
    <n v="22"/>
    <s v="P2TL/52554/20230328/00007"/>
    <s v="523070644295"/>
    <s v="GIMAN JALIYEM"/>
    <x v="1"/>
    <s v="DK  NGRAO UTARA PA"/>
    <s v="R1"/>
    <n v="450"/>
    <s v="R1/450"/>
    <n v="400"/>
    <n v="0"/>
    <n v="198000"/>
    <n v="198000"/>
    <n v="0"/>
    <n v="0"/>
    <n v="0"/>
    <n v="17820"/>
    <n v="0"/>
    <n v="0"/>
    <n v="215820"/>
    <n v="18000"/>
    <n v="197820"/>
    <s v="28/03/2023"/>
    <s v="28"/>
    <s v="03"/>
    <s v="2023"/>
    <x v="53"/>
    <s v="5255442006126"/>
    <s v="28/03/2023"/>
    <s v="P2TL/52554/20230328/00007"/>
    <n v="52550"/>
    <x v="2"/>
  </r>
  <r>
    <n v="23"/>
    <s v="P2TL/52553/20230309/00001"/>
    <s v="NONPELANG"/>
    <s v="NURHADI"/>
    <x v="3"/>
    <s v="GODONG RT 007 RW 0"/>
    <s v="S2"/>
    <n v="900"/>
    <s v="S2/900"/>
    <n v="4957"/>
    <n v="243000"/>
    <n v="746862"/>
    <n v="989862"/>
    <n v="0"/>
    <n v="0"/>
    <n v="0"/>
    <n v="10138"/>
    <n v="0"/>
    <n v="0"/>
    <n v="1000000"/>
    <n v="1000000"/>
    <n v="0"/>
    <s v="09/03/2023"/>
    <s v="09"/>
    <s v="03"/>
    <s v="2023"/>
    <x v="62"/>
    <s v="5255342004890"/>
    <s v="09/03/2023"/>
    <s v="P2TL/52553/20230309/00001"/>
    <n v="52550"/>
    <x v="1"/>
  </r>
  <r>
    <n v="24"/>
    <s v="P2TL/52552/20230330/00002"/>
    <s v="523080555935"/>
    <s v="PANTI ASUHAN ATAN"/>
    <x v="4"/>
    <s v="KU WARON RT 3/5 GU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30/03/2023"/>
    <s v="30"/>
    <s v="03"/>
    <s v="2023"/>
    <x v="55"/>
    <s v="5255243005007"/>
    <s v="30/03/2023"/>
    <s v="P2TL/52552/20230330/00002"/>
    <n v="52550"/>
    <x v="3"/>
  </r>
  <r>
    <n v="25"/>
    <s v="5255305723032100533"/>
    <s v="523070812502"/>
    <s v="SUNTARI S"/>
    <x v="0"/>
    <s v="DS .TEGUHAN"/>
    <s v="R1"/>
    <n v="450"/>
    <s v="R1/450"/>
    <n v="78"/>
    <n v="0"/>
    <n v="13238"/>
    <n v="13238"/>
    <n v="0"/>
    <n v="0"/>
    <n v="0"/>
    <n v="0"/>
    <n v="0"/>
    <n v="0"/>
    <n v="13238"/>
    <n v="0"/>
    <n v="13238"/>
    <s v="21/03/2023"/>
    <s v="21"/>
    <s v="03"/>
    <s v="2023"/>
    <x v="63"/>
    <s v="5255334000529"/>
    <s v="21/03/2023"/>
    <s v="5255305723032100533"/>
    <n v="52550"/>
    <x v="1"/>
  </r>
  <r>
    <n v="26"/>
    <s v="P2TL/52553/20230330/00007"/>
    <s v="NONPELANG"/>
    <s v="PJ IMRONAH 4 GANAN"/>
    <x v="3"/>
    <s v="GANANG RT 2/ RW 4,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30/03/2023"/>
    <s v="30"/>
    <s v="03"/>
    <s v="2023"/>
    <x v="55"/>
    <s v="5255342004928"/>
    <s v="30/03/2023"/>
    <s v="P2TL/52553/20230330/00007"/>
    <n v="52550"/>
    <x v="1"/>
  </r>
  <r>
    <n v="27"/>
    <s v="5255105723031400199"/>
    <s v="523061085668"/>
    <s v="MINDARSIH BT IBROHI"/>
    <x v="0"/>
    <s v="DS TURIREJO   RT.03"/>
    <s v="R1"/>
    <n v="450"/>
    <s v="R1/450"/>
    <n v="234"/>
    <n v="0"/>
    <n v="39546"/>
    <n v="39546"/>
    <n v="0"/>
    <n v="0"/>
    <n v="0"/>
    <n v="0"/>
    <n v="0"/>
    <n v="0"/>
    <n v="39546"/>
    <n v="0"/>
    <n v="39546"/>
    <s v="15/03/2023"/>
    <s v="15"/>
    <s v="03"/>
    <s v="2023"/>
    <x v="58"/>
    <s v="5255134000199"/>
    <s v="15/03/2023"/>
    <s v="5255105723031400199"/>
    <n v="52550"/>
    <x v="0"/>
  </r>
  <r>
    <n v="28"/>
    <s v="P2TL/52552/20230302/00003"/>
    <s v="523080792101"/>
    <s v="SUTARTI"/>
    <x v="5"/>
    <s v="DS BLUMBANG KWAR"/>
    <s v="R1"/>
    <n v="450"/>
    <s v="R1/450"/>
    <n v="2479"/>
    <n v="59400"/>
    <n v="1226907"/>
    <n v="1286307"/>
    <n v="0"/>
    <n v="0"/>
    <n v="188171"/>
    <n v="13160"/>
    <n v="0"/>
    <n v="0"/>
    <n v="1487638"/>
    <n v="1487638"/>
    <n v="0"/>
    <s v="02/03/2023"/>
    <s v="02"/>
    <s v="03"/>
    <s v="2023"/>
    <x v="64"/>
    <s v="5255242004971"/>
    <s v="02/03/2023"/>
    <s v="P2TL/52552/20230302/00003"/>
    <n v="52550"/>
    <x v="3"/>
  </r>
  <r>
    <n v="29"/>
    <s v="5255105723031400257"/>
    <s v="523061076102"/>
    <s v="SAEAN"/>
    <x v="0"/>
    <s v="DS JETAKSARI   RT.03"/>
    <s v="R1"/>
    <n v="450"/>
    <s v="R1/450"/>
    <n v="22"/>
    <n v="0"/>
    <n v="3718"/>
    <n v="3718"/>
    <n v="0"/>
    <n v="0"/>
    <n v="0"/>
    <n v="0"/>
    <n v="0"/>
    <n v="0"/>
    <n v="3718"/>
    <n v="0"/>
    <n v="3718"/>
    <s v="15/03/2023"/>
    <s v="15"/>
    <s v="03"/>
    <s v="2023"/>
    <x v="58"/>
    <s v="5255134000257"/>
    <s v="15/03/2023"/>
    <s v="5255105723031400257"/>
    <n v="52550"/>
    <x v="0"/>
  </r>
  <r>
    <n v="30"/>
    <s v="5255105723031400168"/>
    <s v="523060864708"/>
    <s v="SUTARLIN"/>
    <x v="0"/>
    <s v="DS  KR. TOWO RT 2/1"/>
    <s v="R1"/>
    <n v="1300"/>
    <s v="R1/1300"/>
    <n v="168"/>
    <n v="0"/>
    <n v="238375"/>
    <n v="238375"/>
    <n v="0"/>
    <n v="0"/>
    <n v="0"/>
    <n v="0"/>
    <n v="0"/>
    <n v="0"/>
    <n v="238375"/>
    <n v="0"/>
    <n v="238375"/>
    <s v="15/03/2023"/>
    <s v="15"/>
    <s v="03"/>
    <s v="2023"/>
    <x v="58"/>
    <s v="5255134000168"/>
    <s v="15/03/2023"/>
    <s v="5255105723031400168"/>
    <n v="52550"/>
    <x v="0"/>
  </r>
  <r>
    <n v="31"/>
    <s v="P2TL/52554/20230328/00016"/>
    <s v="523071463806"/>
    <s v="RUMIYANI"/>
    <x v="1"/>
    <s v="DK  PALANG POJOK R"/>
    <s v="R1"/>
    <n v="900"/>
    <s v="R1/900"/>
    <n v="200"/>
    <n v="0"/>
    <n v="99000"/>
    <n v="99000"/>
    <n v="0"/>
    <n v="0"/>
    <n v="0"/>
    <n v="8910"/>
    <n v="0"/>
    <n v="0"/>
    <n v="107910"/>
    <n v="9000"/>
    <n v="98910"/>
    <s v="28/03/2023"/>
    <s v="28"/>
    <s v="03"/>
    <s v="2023"/>
    <x v="53"/>
    <s v="5255442006135"/>
    <s v="28/03/2023"/>
    <s v="P2TL/52554/20230328/00016"/>
    <n v="52550"/>
    <x v="2"/>
  </r>
  <r>
    <n v="32"/>
    <s v="P2TL/52554/20230315/00004"/>
    <s v="523071646695"/>
    <s v="ROSLAN"/>
    <x v="3"/>
    <s v="DK KEDEN   RT.01 RW."/>
    <s v="R1"/>
    <n v="450"/>
    <s v="R1/450"/>
    <n v="0"/>
    <n v="0"/>
    <n v="780000"/>
    <n v="780000"/>
    <n v="0"/>
    <n v="0"/>
    <n v="0"/>
    <n v="0"/>
    <n v="0"/>
    <n v="0"/>
    <n v="780000"/>
    <n v="0"/>
    <n v="780000"/>
    <s v="15/03/2023"/>
    <s v="15"/>
    <s v="03"/>
    <s v="2023"/>
    <x v="58"/>
    <s v="5255442006104"/>
    <s v="15/03/2023"/>
    <s v="P2TL/52554/20230315/00004"/>
    <n v="52550"/>
    <x v="2"/>
  </r>
  <r>
    <n v="33"/>
    <s v="5255305723032100527"/>
    <s v="523070817259"/>
    <s v="SUPOYO"/>
    <x v="0"/>
    <s v="KA LITLAWAH NGARE"/>
    <s v="R1"/>
    <n v="450"/>
    <s v="R1/450"/>
    <n v="42"/>
    <n v="0"/>
    <n v="7100"/>
    <n v="7100"/>
    <n v="0"/>
    <n v="0"/>
    <n v="0"/>
    <n v="0"/>
    <n v="0"/>
    <n v="0"/>
    <n v="7100"/>
    <n v="0"/>
    <n v="7100"/>
    <s v="21/03/2023"/>
    <s v="21"/>
    <s v="03"/>
    <s v="2023"/>
    <x v="63"/>
    <s v="5255334000523"/>
    <s v="21/03/2023"/>
    <s v="5255305723032100527"/>
    <n v="52550"/>
    <x v="1"/>
  </r>
  <r>
    <n v="34"/>
    <s v="5255105723031400259"/>
    <s v="523060738806"/>
    <s v="ROHMATUN"/>
    <x v="0"/>
    <s v="DS  KATONSARI RT1/2"/>
    <s v="R1"/>
    <n v="450"/>
    <s v="R1/450"/>
    <n v="21"/>
    <n v="0"/>
    <n v="3549"/>
    <n v="3549"/>
    <n v="0"/>
    <n v="0"/>
    <n v="0"/>
    <n v="0"/>
    <n v="0"/>
    <n v="0"/>
    <n v="3549"/>
    <n v="0"/>
    <n v="3549"/>
    <s v="15/03/2023"/>
    <s v="15"/>
    <s v="03"/>
    <s v="2023"/>
    <x v="58"/>
    <s v="5255134000259"/>
    <s v="15/03/2023"/>
    <s v="5255105723031400259"/>
    <n v="52550"/>
    <x v="0"/>
  </r>
  <r>
    <n v="35"/>
    <s v="P2TL/52554/20230306/00007"/>
    <s v="NONPELANG"/>
    <s v="SUWARDI/SITI MUGIA"/>
    <x v="3"/>
    <s v="KRADENAN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7/03/2023"/>
    <s v="07"/>
    <s v="03"/>
    <s v="2023"/>
    <x v="65"/>
    <s v="5255442006071"/>
    <s v="07/03/2023"/>
    <s v="P2TL/52554/20230306/00007"/>
    <n v="52550"/>
    <x v="2"/>
  </r>
  <r>
    <n v="36"/>
    <s v="5255105723031400191"/>
    <s v="523060925785"/>
    <s v="MASUD"/>
    <x v="0"/>
    <s v="DS PASIR"/>
    <s v="R1"/>
    <n v="900"/>
    <s v="R1/900"/>
    <n v="207"/>
    <n v="0"/>
    <n v="56925"/>
    <n v="56925"/>
    <n v="0"/>
    <n v="0"/>
    <n v="0"/>
    <n v="0"/>
    <n v="0"/>
    <n v="0"/>
    <n v="56925"/>
    <n v="0"/>
    <n v="56925"/>
    <s v="15/03/2023"/>
    <s v="15"/>
    <s v="03"/>
    <s v="2023"/>
    <x v="58"/>
    <s v="5255134000191"/>
    <s v="15/03/2023"/>
    <s v="5255105723031400191"/>
    <n v="52550"/>
    <x v="0"/>
  </r>
  <r>
    <n v="37"/>
    <s v="5255105723031400260"/>
    <s v="523060580105"/>
    <s v="MUKHISIN B SUKADI"/>
    <x v="0"/>
    <s v="DS  KALANGPIDATI RT"/>
    <s v="R1"/>
    <n v="450"/>
    <s v="R1/450"/>
    <n v="21"/>
    <n v="0"/>
    <n v="3549"/>
    <n v="3549"/>
    <n v="0"/>
    <n v="0"/>
    <n v="0"/>
    <n v="0"/>
    <n v="0"/>
    <n v="0"/>
    <n v="3549"/>
    <n v="0"/>
    <n v="3549"/>
    <s v="15/03/2023"/>
    <s v="15"/>
    <s v="03"/>
    <s v="2023"/>
    <x v="58"/>
    <s v="5255134000260"/>
    <s v="15/03/2023"/>
    <s v="5255105723031400260"/>
    <n v="52550"/>
    <x v="0"/>
  </r>
  <r>
    <n v="38"/>
    <s v="5255105723031000144"/>
    <s v="523060340942"/>
    <s v="BALAI DESA"/>
    <x v="0"/>
    <s v="DS  PASIR MIJEN"/>
    <s v="S2"/>
    <n v="2200"/>
    <s v="S2/2200"/>
    <n v="168"/>
    <n v="0"/>
    <n v="129200"/>
    <n v="129200"/>
    <n v="0"/>
    <n v="0"/>
    <n v="0"/>
    <n v="0"/>
    <n v="0"/>
    <n v="0"/>
    <n v="129200"/>
    <n v="0"/>
    <n v="129200"/>
    <s v="13/03/2023"/>
    <s v="13"/>
    <s v="03"/>
    <s v="2023"/>
    <x v="66"/>
    <s v="5255134000144"/>
    <s v="13/03/2023"/>
    <s v="5255105723031000144"/>
    <n v="52550"/>
    <x v="0"/>
  </r>
  <r>
    <n v="39"/>
    <s v="5255105723031400217"/>
    <s v="523060681388"/>
    <s v="CHALIMAN"/>
    <x v="0"/>
    <s v="DS  PURWOSARI RT1/"/>
    <s v="R1"/>
    <n v="900"/>
    <s v="R1/900"/>
    <n v="45"/>
    <n v="0"/>
    <n v="12375"/>
    <n v="12375"/>
    <n v="0"/>
    <n v="0"/>
    <n v="0"/>
    <n v="0"/>
    <n v="0"/>
    <n v="0"/>
    <n v="12375"/>
    <n v="0"/>
    <n v="12375"/>
    <s v="15/03/2023"/>
    <s v="15"/>
    <s v="03"/>
    <s v="2023"/>
    <x v="58"/>
    <s v="5255134000217"/>
    <s v="15/03/2023"/>
    <s v="5255105723031400217"/>
    <n v="52550"/>
    <x v="0"/>
  </r>
  <r>
    <n v="40"/>
    <s v="P2TL/52551/20230313/00001"/>
    <s v="NONPELANG"/>
    <s v="MUNJAENAH"/>
    <x v="3"/>
    <s v="DK.BAKALAN BAKALR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3/03/2023"/>
    <s v="13"/>
    <s v="03"/>
    <s v="2023"/>
    <x v="66"/>
    <s v="5255142005176"/>
    <s v="13/03/2023"/>
    <s v="P2TL/52551/20230313/00001"/>
    <n v="52550"/>
    <x v="0"/>
  </r>
  <r>
    <n v="41"/>
    <s v="5255105723031400213"/>
    <s v="523060885558"/>
    <s v="MUAROFAH"/>
    <x v="0"/>
    <s v="DS  TAMBAK BULUSA"/>
    <s v="R1"/>
    <n v="900"/>
    <s v="R1/900"/>
    <n v="50"/>
    <n v="0"/>
    <n v="13750"/>
    <n v="13750"/>
    <n v="0"/>
    <n v="0"/>
    <n v="0"/>
    <n v="0"/>
    <n v="0"/>
    <n v="0"/>
    <n v="13750"/>
    <n v="0"/>
    <n v="13750"/>
    <s v="15/03/2023"/>
    <s v="15"/>
    <s v="03"/>
    <s v="2023"/>
    <x v="58"/>
    <s v="5255134000213"/>
    <s v="15/03/2023"/>
    <s v="5255105723031400213"/>
    <n v="52550"/>
    <x v="0"/>
  </r>
  <r>
    <n v="42"/>
    <s v="P2TL/52554/20230310/00004"/>
    <s v="NONPELANG"/>
    <s v="PJ KASNO/SUKIJAN"/>
    <x v="3"/>
    <s v="DALEN KEYONGAN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0/03/2023"/>
    <s v="10"/>
    <s v="03"/>
    <s v="2023"/>
    <x v="67"/>
    <s v="5255442006091"/>
    <s v="10/03/2023"/>
    <s v="P2TL/52554/20230310/00004"/>
    <n v="52550"/>
    <x v="2"/>
  </r>
  <r>
    <n v="43"/>
    <s v="5255105723031400245"/>
    <s v="523060740154"/>
    <s v="ASMANAH"/>
    <x v="0"/>
    <s v="DS  CABEAN RT 6/1 G"/>
    <s v="R1"/>
    <n v="450"/>
    <s v="R1/450"/>
    <n v="33"/>
    <n v="0"/>
    <n v="5577"/>
    <n v="5577"/>
    <n v="0"/>
    <n v="0"/>
    <n v="0"/>
    <n v="0"/>
    <n v="0"/>
    <n v="0"/>
    <n v="5577"/>
    <n v="0"/>
    <n v="5577"/>
    <s v="15/03/2023"/>
    <s v="15"/>
    <s v="03"/>
    <s v="2023"/>
    <x v="58"/>
    <s v="5255134000245"/>
    <s v="15/03/2023"/>
    <s v="5255105723031400245"/>
    <n v="52550"/>
    <x v="0"/>
  </r>
  <r>
    <n v="44"/>
    <s v="5255105723031400205"/>
    <s v="525510147569"/>
    <s v="SUJONO"/>
    <x v="0"/>
    <s v="DK PASIR 0  RT.3 RW."/>
    <s v="R1"/>
    <n v="450"/>
    <s v="R1/450"/>
    <n v="114"/>
    <n v="0"/>
    <n v="19266"/>
    <n v="19266"/>
    <n v="0"/>
    <n v="0"/>
    <n v="0"/>
    <n v="0"/>
    <n v="0"/>
    <n v="0"/>
    <n v="19266"/>
    <n v="0"/>
    <n v="19266"/>
    <s v="15/03/2023"/>
    <s v="15"/>
    <s v="03"/>
    <s v="2023"/>
    <x v="58"/>
    <s v="5255134000205"/>
    <s v="15/03/2023"/>
    <s v="5255105723031400205"/>
    <n v="52550"/>
    <x v="0"/>
  </r>
  <r>
    <n v="45"/>
    <s v="P2TL/52554/20230331/00006"/>
    <s v="NONPELANG"/>
    <s v="SURATMO"/>
    <x v="3"/>
    <s v="DSN PADAS RT 5 RW"/>
    <s v="I1"/>
    <n v="900"/>
    <s v="I1/900"/>
    <n v="4957"/>
    <n v="510300"/>
    <n v="2007666"/>
    <n v="2517966"/>
    <n v="0"/>
    <n v="0"/>
    <n v="0"/>
    <n v="4197"/>
    <n v="0"/>
    <n v="0"/>
    <n v="2522163"/>
    <n v="2522163"/>
    <n v="0"/>
    <s v="31/03/2023"/>
    <s v="31"/>
    <s v="03"/>
    <s v="2023"/>
    <x v="52"/>
    <s v="5255442006151"/>
    <s v="31/03/2023"/>
    <s v="P2TL/52554/20230331/00006"/>
    <n v="52550"/>
    <x v="2"/>
  </r>
  <r>
    <n v="46"/>
    <s v="P2TL/52551/20230301/00002"/>
    <s v="523061890008"/>
    <s v="POS KAMPLING IX"/>
    <x v="5"/>
    <s v="DS PILANGREJO KEC."/>
    <s v="S2T"/>
    <n v="450"/>
    <s v="S2T/450"/>
    <n v="2479"/>
    <n v="54000"/>
    <n v="892296"/>
    <n v="946296"/>
    <n v="0"/>
    <n v="76400"/>
    <n v="433957"/>
    <n v="9733"/>
    <n v="0"/>
    <n v="0"/>
    <n v="1466386"/>
    <n v="1466386"/>
    <n v="0"/>
    <s v="01/03/2023"/>
    <s v="01"/>
    <s v="03"/>
    <s v="2023"/>
    <x v="59"/>
    <s v="5255143005151"/>
    <s v="01/03/2023"/>
    <s v="P2TL/52551/20230301/00002"/>
    <n v="52550"/>
    <x v="0"/>
  </r>
  <r>
    <n v="47"/>
    <s v="P2TL/52553/20230310/00003"/>
    <s v="523071695457"/>
    <s v="SUWANDI"/>
    <x v="1"/>
    <s v="DS GUYANGAN   RT.01"/>
    <s v="R1"/>
    <n v="2200"/>
    <s v="R1/2200"/>
    <n v="541"/>
    <n v="0"/>
    <n v="781583"/>
    <n v="781583"/>
    <n v="0"/>
    <n v="0"/>
    <n v="0"/>
    <n v="70342"/>
    <n v="0"/>
    <n v="0"/>
    <n v="851925"/>
    <n v="851925"/>
    <n v="0"/>
    <s v="10/03/2023"/>
    <s v="10"/>
    <s v="03"/>
    <s v="2023"/>
    <x v="67"/>
    <s v="5255342004893"/>
    <s v="10/03/2023"/>
    <s v="P2TL/52553/20230310/00003"/>
    <n v="52550"/>
    <x v="1"/>
  </r>
  <r>
    <n v="48"/>
    <s v="5255105723031000150"/>
    <s v="525510144268"/>
    <s v="DIDIK,AGUSTINA"/>
    <x v="0"/>
    <s v="DS MOJO,WONOSALA"/>
    <s v="R1M"/>
    <n v="900"/>
    <s v="R1M/900"/>
    <n v="39"/>
    <n v="0"/>
    <n v="54080"/>
    <n v="54080"/>
    <n v="0"/>
    <n v="0"/>
    <n v="0"/>
    <n v="0"/>
    <n v="0"/>
    <n v="0"/>
    <n v="54080"/>
    <n v="0"/>
    <n v="54080"/>
    <s v="13/03/2023"/>
    <s v="13"/>
    <s v="03"/>
    <s v="2023"/>
    <x v="66"/>
    <s v="5255134000150"/>
    <s v="13/03/2023"/>
    <s v="5255105723031000150"/>
    <n v="52550"/>
    <x v="0"/>
  </r>
  <r>
    <n v="49"/>
    <s v="P2TL/52553/20230324/00004"/>
    <s v="523072909721"/>
    <s v="POS KAMLING"/>
    <x v="4"/>
    <s v="PR RSS SAMBAK INDA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24/03/2023"/>
    <s v="24"/>
    <s v="03"/>
    <s v="2023"/>
    <x v="56"/>
    <s v="5255343004912"/>
    <s v="24/03/2023"/>
    <s v="P2TL/52553/20230324/00004"/>
    <n v="52550"/>
    <x v="1"/>
  </r>
  <r>
    <n v="50"/>
    <s v="P2TL/52552/20230313/00004"/>
    <s v="NONPELANG"/>
    <s v="SURYATI"/>
    <x v="3"/>
    <s v="NGROTO RT1 RW3 G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3/03/2023"/>
    <s v="13"/>
    <s v="03"/>
    <s v="2023"/>
    <x v="66"/>
    <s v="5255242004983"/>
    <s v="13/03/2023"/>
    <s v="P2TL/52552/20230313/00004"/>
    <n v="52550"/>
    <x v="3"/>
  </r>
  <r>
    <n v="51"/>
    <s v="5255105723031400181"/>
    <s v="523060892861"/>
    <s v="ASPIYAH"/>
    <x v="0"/>
    <s v="DS  MUDAL MERAK RT"/>
    <s v="R1"/>
    <n v="900"/>
    <s v="R1/900"/>
    <n v="372"/>
    <n v="0"/>
    <n v="102300"/>
    <n v="102300"/>
    <n v="0"/>
    <n v="0"/>
    <n v="0"/>
    <n v="0"/>
    <n v="0"/>
    <n v="0"/>
    <n v="102300"/>
    <n v="0"/>
    <n v="102300"/>
    <s v="15/03/2023"/>
    <s v="15"/>
    <s v="03"/>
    <s v="2023"/>
    <x v="58"/>
    <s v="5255134000181"/>
    <s v="15/03/2023"/>
    <s v="5255105723031400181"/>
    <n v="52550"/>
    <x v="0"/>
  </r>
  <r>
    <n v="52"/>
    <s v="P2TL/52554/20230320/00001"/>
    <s v="NONPELANG"/>
    <s v="KASNO"/>
    <x v="3"/>
    <s v="DN TAHUNAN 07/03 D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3/03/2023"/>
    <s v="23"/>
    <s v="03"/>
    <s v="2023"/>
    <x v="68"/>
    <s v="5255442006107"/>
    <s v="23/03/2023"/>
    <s v="P2TL/52554/20230320/00001"/>
    <n v="52550"/>
    <x v="2"/>
  </r>
  <r>
    <n v="53"/>
    <s v="5255105723031400211"/>
    <s v="523060503749"/>
    <s v="MUDAKOLAH"/>
    <x v="0"/>
    <s v="DS  BABALAN"/>
    <s v="R1"/>
    <n v="450"/>
    <s v="R1/450"/>
    <n v="87"/>
    <n v="0"/>
    <n v="14703"/>
    <n v="14703"/>
    <n v="0"/>
    <n v="0"/>
    <n v="0"/>
    <n v="0"/>
    <n v="0"/>
    <n v="0"/>
    <n v="14703"/>
    <n v="0"/>
    <n v="14703"/>
    <s v="15/03/2023"/>
    <s v="15"/>
    <s v="03"/>
    <s v="2023"/>
    <x v="58"/>
    <s v="5255134000211"/>
    <s v="15/03/2023"/>
    <s v="5255105723031400211"/>
    <n v="52550"/>
    <x v="0"/>
  </r>
  <r>
    <n v="54"/>
    <s v="P2TL/52554/20230301/00001"/>
    <s v="523073141045"/>
    <s v="AGUS PRIYONO - KPS"/>
    <x v="1"/>
    <s v="DN NGASEM DS PELE"/>
    <s v="R1T"/>
    <n v="450"/>
    <s v="R1T/450"/>
    <n v="513"/>
    <n v="0"/>
    <n v="212895"/>
    <n v="212895"/>
    <n v="0"/>
    <n v="0"/>
    <n v="500"/>
    <n v="19161"/>
    <n v="0"/>
    <n v="0"/>
    <n v="232556"/>
    <n v="232556"/>
    <n v="0"/>
    <s v="01/03/2023"/>
    <s v="01"/>
    <s v="03"/>
    <s v="2023"/>
    <x v="59"/>
    <s v="5255443006061"/>
    <s v="01/03/2023"/>
    <s v="P2TL/52554/20230301/00001"/>
    <n v="52550"/>
    <x v="2"/>
  </r>
  <r>
    <n v="55"/>
    <s v="P2TL/52553/20230306/00001"/>
    <s v="523072118702"/>
    <s v="SUKIR"/>
    <x v="1"/>
    <s v="DK GEDANGAN PENG"/>
    <s v="R1"/>
    <n v="900"/>
    <s v="R1/900"/>
    <n v="500"/>
    <n v="0"/>
    <n v="247500"/>
    <n v="247500"/>
    <n v="0"/>
    <n v="0"/>
    <n v="0"/>
    <n v="22275"/>
    <n v="0"/>
    <n v="0"/>
    <n v="269775"/>
    <n v="269775"/>
    <n v="0"/>
    <s v="06/03/2023"/>
    <s v="06"/>
    <s v="03"/>
    <s v="2023"/>
    <x v="54"/>
    <s v="5255342004885"/>
    <s v="06/03/2023"/>
    <s v="P2TL/52553/20230306/00001"/>
    <n v="52550"/>
    <x v="1"/>
  </r>
  <r>
    <n v="56"/>
    <s v="P2TL/52552/20230318/00003"/>
    <s v="NONPELANG"/>
    <s v="ANNRIELA ERNEST M"/>
    <x v="3"/>
    <s v="TAMAN TIRTOYOSO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0/03/2023"/>
    <s v="20"/>
    <s v="03"/>
    <s v="2023"/>
    <x v="69"/>
    <s v="5255242004987"/>
    <s v="20/03/2023"/>
    <s v="P2TL/52552/20230318/00003"/>
    <n v="52550"/>
    <x v="3"/>
  </r>
  <r>
    <n v="57"/>
    <s v="P2TL/52553/20230302/00003"/>
    <s v="523070724374"/>
    <s v="ROKAH B SUROTAWI"/>
    <x v="4"/>
    <s v="DS  BUGEL"/>
    <s v="R1"/>
    <n v="450"/>
    <s v="R1/450"/>
    <n v="2479"/>
    <n v="0"/>
    <n v="1226907"/>
    <n v="1226907"/>
    <n v="0"/>
    <n v="0"/>
    <n v="0"/>
    <n v="12269"/>
    <n v="13950"/>
    <n v="0"/>
    <n v="1253126"/>
    <n v="1253126"/>
    <n v="0"/>
    <s v="02/03/2023"/>
    <s v="02"/>
    <s v="03"/>
    <s v="2023"/>
    <x v="64"/>
    <s v="5255342004882"/>
    <s v="02/03/2023"/>
    <s v="P2TL/52553/20230302/00003"/>
    <n v="52550"/>
    <x v="1"/>
  </r>
  <r>
    <n v="58"/>
    <s v="P2TL/52551/20230314/00001"/>
    <s v="523060358725"/>
    <s v="MARPI"/>
    <x v="4"/>
    <s v="DS  KEDUNGUTER"/>
    <s v="R1T"/>
    <n v="2200"/>
    <s v="R1T/2200"/>
    <n v="12118"/>
    <n v="0"/>
    <n v="17506297"/>
    <n v="17506297"/>
    <n v="10000"/>
    <n v="76400"/>
    <n v="433957"/>
    <n v="175063"/>
    <n v="0"/>
    <n v="0"/>
    <n v="18201717"/>
    <n v="8000000"/>
    <n v="10201717"/>
    <s v="14/03/2023"/>
    <s v="14"/>
    <s v="03"/>
    <s v="2023"/>
    <x v="61"/>
    <s v="5255143005179"/>
    <s v="14/03/2023"/>
    <s v="P2TL/52551/20230314/00001"/>
    <n v="52550"/>
    <x v="0"/>
  </r>
  <r>
    <n v="59"/>
    <s v="P2TL/52552/20230321/00009"/>
    <s v="523080664644"/>
    <s v="SUTRIMO"/>
    <x v="4"/>
    <s v="DS GUNUNGSARI"/>
    <s v="R1"/>
    <n v="450"/>
    <s v="R1/450"/>
    <n v="2479"/>
    <n v="0"/>
    <n v="1226907"/>
    <n v="1226907"/>
    <n v="0"/>
    <n v="0"/>
    <n v="156412"/>
    <n v="12269"/>
    <n v="0"/>
    <n v="0"/>
    <n v="1395588"/>
    <n v="1395588"/>
    <n v="0"/>
    <s v="22/03/2023"/>
    <s v="22"/>
    <s v="03"/>
    <s v="2023"/>
    <x v="70"/>
    <s v="5255242004996"/>
    <s v="22/03/2023"/>
    <s v="P2TL/52552/20230321/00009"/>
    <n v="52550"/>
    <x v="3"/>
  </r>
  <r>
    <n v="60"/>
    <s v="P2TL/52553/20230308/00001"/>
    <s v="NONPELANG"/>
    <s v="GUNAWAN WIBISONO"/>
    <x v="3"/>
    <s v="DS TEGUHAN GROBO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8/03/2023"/>
    <s v="08"/>
    <s v="03"/>
    <s v="2023"/>
    <x v="71"/>
    <s v="5255342004887"/>
    <s v="08/03/2023"/>
    <s v="P2TL/52553/20230308/00001"/>
    <n v="52550"/>
    <x v="1"/>
  </r>
  <r>
    <n v="61"/>
    <s v="P2TL/52551/20230308/00003"/>
    <s v="523061768002"/>
    <s v="SRI WURWANI"/>
    <x v="1"/>
    <s v="DS WONOWOSO    RT."/>
    <s v="R1T"/>
    <n v="450"/>
    <s v="R1T/450"/>
    <n v="565"/>
    <n v="0"/>
    <n v="234475"/>
    <n v="234475"/>
    <n v="0"/>
    <n v="0"/>
    <n v="0"/>
    <n v="21103"/>
    <n v="0"/>
    <n v="0"/>
    <n v="255578"/>
    <n v="255578"/>
    <n v="0"/>
    <s v="08/03/2023"/>
    <s v="08"/>
    <s v="03"/>
    <s v="2023"/>
    <x v="71"/>
    <s v="5255143005169"/>
    <s v="08/03/2023"/>
    <s v="P2TL/52551/20230308/00003"/>
    <n v="52550"/>
    <x v="0"/>
  </r>
  <r>
    <n v="62"/>
    <s v="5255105723031400197"/>
    <s v="523060260153"/>
    <s v="MADLAN"/>
    <x v="0"/>
    <s v="DS  BERAHAN KULON"/>
    <s v="R1"/>
    <n v="450"/>
    <s v="R1/450"/>
    <n v="273"/>
    <n v="0"/>
    <n v="46306"/>
    <n v="46306"/>
    <n v="0"/>
    <n v="0"/>
    <n v="0"/>
    <n v="0"/>
    <n v="0"/>
    <n v="0"/>
    <n v="46306"/>
    <n v="0"/>
    <n v="46306"/>
    <s v="15/03/2023"/>
    <s v="15"/>
    <s v="03"/>
    <s v="2023"/>
    <x v="58"/>
    <s v="5255134000197"/>
    <s v="15/03/2023"/>
    <s v="5255105723031400197"/>
    <n v="52550"/>
    <x v="0"/>
  </r>
  <r>
    <n v="63"/>
    <s v="5255305723032100549"/>
    <s v="523070000250"/>
    <s v="EKO BOEDHIONO"/>
    <x v="0"/>
    <s v="JL  JEND SUDIRMAN"/>
    <s v="R2"/>
    <n v="3500"/>
    <s v="R2/3500"/>
    <n v="250"/>
    <n v="0"/>
    <n v="424883"/>
    <n v="424883"/>
    <n v="0"/>
    <n v="0"/>
    <n v="0"/>
    <n v="0"/>
    <n v="0"/>
    <n v="0"/>
    <n v="424883"/>
    <n v="0"/>
    <n v="424883"/>
    <s v="21/03/2023"/>
    <s v="21"/>
    <s v="03"/>
    <s v="2023"/>
    <x v="63"/>
    <s v="5255334000545"/>
    <s v="21/03/2023"/>
    <s v="5255305723032100549"/>
    <n v="52550"/>
    <x v="1"/>
  </r>
  <r>
    <n v="64"/>
    <s v="P2TL/52554/20230328/00004"/>
    <s v="523070781787"/>
    <s v="SUKARDI"/>
    <x v="1"/>
    <s v="KR AJAN MAYAHAN"/>
    <s v="R1"/>
    <n v="450"/>
    <s v="R1/450"/>
    <n v="400"/>
    <n v="0"/>
    <n v="198000"/>
    <n v="198000"/>
    <n v="0"/>
    <n v="0"/>
    <n v="0"/>
    <n v="17820"/>
    <n v="0"/>
    <n v="0"/>
    <n v="215820"/>
    <n v="18000"/>
    <n v="197820"/>
    <s v="28/03/2023"/>
    <s v="28"/>
    <s v="03"/>
    <s v="2023"/>
    <x v="53"/>
    <s v="5255442006123"/>
    <s v="28/03/2023"/>
    <s v="P2TL/52554/20230328/00004"/>
    <n v="52550"/>
    <x v="2"/>
  </r>
  <r>
    <n v="65"/>
    <s v="P2TL/52553/20230330/00002"/>
    <s v="523073008317"/>
    <s v="RAHAYU JANA"/>
    <x v="1"/>
    <s v="DN KLETAK, DS. PENG"/>
    <s v="R1MT"/>
    <n v="900"/>
    <s v="R1MT/900"/>
    <n v="100"/>
    <n v="0"/>
    <n v="135200"/>
    <n v="135200"/>
    <n v="0"/>
    <n v="0"/>
    <n v="0"/>
    <n v="12168"/>
    <n v="0"/>
    <n v="0"/>
    <n v="147368"/>
    <n v="147368"/>
    <n v="0"/>
    <s v="30/03/2023"/>
    <s v="30"/>
    <s v="03"/>
    <s v="2023"/>
    <x v="55"/>
    <s v="5255343004923"/>
    <s v="30/03/2023"/>
    <s v="P2TL/52553/20230330/00002"/>
    <n v="52550"/>
    <x v="1"/>
  </r>
  <r>
    <n v="66"/>
    <s v="5255105723031400165"/>
    <s v="523061679508"/>
    <s v="PJU BOGOSARI"/>
    <x v="0"/>
    <s v="DS BOGOSARI 0  RT.2"/>
    <s v="P3"/>
    <n v="3500"/>
    <s v="P3/3500"/>
    <n v="246"/>
    <n v="0"/>
    <n v="421483"/>
    <n v="421483"/>
    <n v="0"/>
    <n v="0"/>
    <n v="0"/>
    <n v="0"/>
    <n v="0"/>
    <n v="0"/>
    <n v="421483"/>
    <n v="0"/>
    <n v="421483"/>
    <s v="15/03/2023"/>
    <s v="15"/>
    <s v="03"/>
    <s v="2023"/>
    <x v="58"/>
    <s v="5255134000165"/>
    <s v="15/03/2023"/>
    <s v="5255105723031400165"/>
    <n v="52550"/>
    <x v="0"/>
  </r>
  <r>
    <n v="67"/>
    <s v="5255105723031400166"/>
    <s v="523060207198"/>
    <s v="SITI RASMIYATUN"/>
    <x v="0"/>
    <s v="KA RANGSARI RT 12/0"/>
    <s v="R1M"/>
    <n v="900"/>
    <s v="R1M/900"/>
    <n v="234"/>
    <n v="0"/>
    <n v="313664"/>
    <n v="313664"/>
    <n v="0"/>
    <n v="0"/>
    <n v="0"/>
    <n v="0"/>
    <n v="0"/>
    <n v="0"/>
    <n v="313664"/>
    <n v="0"/>
    <n v="313664"/>
    <s v="15/03/2023"/>
    <s v="15"/>
    <s v="03"/>
    <s v="2023"/>
    <x v="58"/>
    <s v="5255134000166"/>
    <s v="15/03/2023"/>
    <s v="5255105723031400166"/>
    <n v="52550"/>
    <x v="0"/>
  </r>
  <r>
    <n v="68"/>
    <s v="5255105723031400182"/>
    <s v="523060515394"/>
    <s v="SUDJATMI"/>
    <x v="0"/>
    <s v="DS  KUNCIR RT1/RW2"/>
    <s v="R1M"/>
    <n v="900"/>
    <s v="R1M/900"/>
    <n v="75"/>
    <n v="0"/>
    <n v="101400"/>
    <n v="101400"/>
    <n v="0"/>
    <n v="0"/>
    <n v="0"/>
    <n v="0"/>
    <n v="0"/>
    <n v="0"/>
    <n v="101400"/>
    <n v="0"/>
    <n v="101400"/>
    <s v="15/03/2023"/>
    <s v="15"/>
    <s v="03"/>
    <s v="2023"/>
    <x v="58"/>
    <s v="5255134000182"/>
    <s v="15/03/2023"/>
    <s v="5255105723031400182"/>
    <n v="52550"/>
    <x v="0"/>
  </r>
  <r>
    <n v="69"/>
    <s v="P2TL/52554/20230331/00005"/>
    <s v="NONPELANG"/>
    <s v="SARYANTO"/>
    <x v="3"/>
    <s v="DSN PADAS RT 5 RW"/>
    <s v="I1"/>
    <n v="900"/>
    <s v="I1/900"/>
    <n v="4957"/>
    <n v="510300"/>
    <n v="2007666"/>
    <n v="2517966"/>
    <n v="0"/>
    <n v="0"/>
    <n v="0"/>
    <n v="4197"/>
    <n v="0"/>
    <n v="0"/>
    <n v="2522163"/>
    <n v="2522163"/>
    <n v="0"/>
    <s v="31/03/2023"/>
    <s v="31"/>
    <s v="03"/>
    <s v="2023"/>
    <x v="52"/>
    <s v="5255442006150"/>
    <s v="31/03/2023"/>
    <s v="P2TL/52554/20230331/00005"/>
    <n v="52550"/>
    <x v="2"/>
  </r>
  <r>
    <n v="70"/>
    <s v="P2TL/52553/20230324/00005"/>
    <s v="523072621112"/>
    <s v="POS KAMLING / EDY H"/>
    <x v="4"/>
    <s v="DS HARJOWINANGUN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24/03/2023"/>
    <s v="24"/>
    <s v="03"/>
    <s v="2023"/>
    <x v="56"/>
    <s v="5255343004913"/>
    <s v="24/03/2023"/>
    <s v="P2TL/52553/20230324/00005"/>
    <n v="52550"/>
    <x v="1"/>
  </r>
  <r>
    <n v="71"/>
    <s v="5255105723031400258"/>
    <s v="523060383434"/>
    <s v="MARYAKAM"/>
    <x v="0"/>
    <s v="DS  GROGOL KR TEN"/>
    <s v="R1"/>
    <n v="450"/>
    <s v="R1/450"/>
    <n v="22"/>
    <n v="0"/>
    <n v="3718"/>
    <n v="3718"/>
    <n v="0"/>
    <n v="0"/>
    <n v="0"/>
    <n v="0"/>
    <n v="0"/>
    <n v="0"/>
    <n v="3718"/>
    <n v="0"/>
    <n v="3718"/>
    <s v="15/03/2023"/>
    <s v="15"/>
    <s v="03"/>
    <s v="2023"/>
    <x v="58"/>
    <s v="5255134000258"/>
    <s v="15/03/2023"/>
    <s v="5255105723031400258"/>
    <n v="52550"/>
    <x v="0"/>
  </r>
  <r>
    <n v="72"/>
    <s v="P2TL/52551/20230320/00003"/>
    <s v="523060615733"/>
    <s v="ZAMIN"/>
    <x v="1"/>
    <s v="DS  JUNGPASIR"/>
    <s v="R1T"/>
    <n v="900"/>
    <s v="R1T/900"/>
    <n v="794"/>
    <n v="0"/>
    <n v="480370"/>
    <n v="480370"/>
    <n v="0"/>
    <n v="0"/>
    <n v="0"/>
    <n v="43233"/>
    <n v="0"/>
    <n v="0"/>
    <n v="523603"/>
    <n v="523603"/>
    <n v="0"/>
    <s v="20/03/2023"/>
    <s v="20"/>
    <s v="03"/>
    <s v="2023"/>
    <x v="69"/>
    <s v="5255143005199"/>
    <s v="20/03/2023"/>
    <s v="P2TL/52551/20230320/00003"/>
    <n v="52550"/>
    <x v="0"/>
  </r>
  <r>
    <n v="73"/>
    <s v="P2TL/52553/20230315/00001"/>
    <s v="523071385390"/>
    <s v="SUNARTO"/>
    <x v="1"/>
    <s v="DK  NGASEM RT1/5 M"/>
    <s v="R1"/>
    <n v="450"/>
    <s v="R1/450"/>
    <n v="410"/>
    <n v="0"/>
    <n v="202950"/>
    <n v="202950"/>
    <n v="0"/>
    <n v="0"/>
    <n v="0"/>
    <n v="18266"/>
    <n v="0"/>
    <n v="0"/>
    <n v="221216"/>
    <n v="221216"/>
    <n v="0"/>
    <s v="15/03/2023"/>
    <s v="15"/>
    <s v="03"/>
    <s v="2023"/>
    <x v="58"/>
    <s v="5255342004897"/>
    <s v="15/03/2023"/>
    <s v="P2TL/52553/20230315/00001"/>
    <n v="52550"/>
    <x v="1"/>
  </r>
  <r>
    <n v="74"/>
    <s v="P2TL/52554/20230315/00003"/>
    <s v="523070385266"/>
    <s v="HARYONO"/>
    <x v="1"/>
    <s v="KR AJAN PAKIS"/>
    <s v="R1M"/>
    <n v="900"/>
    <s v="R1M/900"/>
    <n v="300"/>
    <n v="0"/>
    <n v="405600"/>
    <n v="405600"/>
    <n v="0"/>
    <n v="0"/>
    <n v="500"/>
    <n v="36504"/>
    <n v="0"/>
    <n v="0"/>
    <n v="442604"/>
    <n v="442604"/>
    <n v="0"/>
    <s v="15/03/2023"/>
    <s v="15"/>
    <s v="03"/>
    <s v="2023"/>
    <x v="58"/>
    <s v="5255442006103"/>
    <s v="15/03/2023"/>
    <s v="P2TL/52554/20230315/00003"/>
    <n v="52550"/>
    <x v="2"/>
  </r>
  <r>
    <n v="75"/>
    <s v="P2TL/52553/20230315/00007"/>
    <s v="523072359538"/>
    <s v="AGUS SUPRIYONO"/>
    <x v="1"/>
    <s v="DS WARUK DOROLEGI"/>
    <s v="R1T"/>
    <n v="2200"/>
    <s v="R1T/2200"/>
    <n v="1419"/>
    <n v="0"/>
    <n v="2050029"/>
    <n v="2050029"/>
    <n v="0"/>
    <n v="0"/>
    <n v="0"/>
    <n v="184503"/>
    <n v="0"/>
    <n v="0"/>
    <n v="2234532"/>
    <n v="1000000"/>
    <n v="1234532"/>
    <s v="15/03/2023"/>
    <s v="15"/>
    <s v="03"/>
    <s v="2023"/>
    <x v="58"/>
    <s v="5255343004903"/>
    <s v="15/03/2023"/>
    <s v="P2TL/52553/20230315/00007"/>
    <n v="52550"/>
    <x v="1"/>
  </r>
  <r>
    <n v="76"/>
    <s v="5255305723032100532"/>
    <s v="523070440018"/>
    <s v="BURMAN"/>
    <x v="0"/>
    <s v="TL AWAH"/>
    <s v="R1"/>
    <n v="450"/>
    <s v="R1/450"/>
    <n v="77"/>
    <n v="0"/>
    <n v="13013"/>
    <n v="13013"/>
    <n v="0"/>
    <n v="0"/>
    <n v="0"/>
    <n v="0"/>
    <n v="0"/>
    <n v="0"/>
    <n v="13013"/>
    <n v="0"/>
    <n v="13013"/>
    <s v="21/03/2023"/>
    <s v="21"/>
    <s v="03"/>
    <s v="2023"/>
    <x v="63"/>
    <s v="5255334000528"/>
    <s v="21/03/2023"/>
    <s v="5255305723032100532"/>
    <n v="52550"/>
    <x v="1"/>
  </r>
  <r>
    <n v="77"/>
    <s v="5255105723031400240"/>
    <s v="523060608693"/>
    <s v="BASIR"/>
    <x v="0"/>
    <s v="DS  KALIKONDANG RT"/>
    <s v="R1"/>
    <n v="450"/>
    <s v="R1/450"/>
    <n v="36"/>
    <n v="0"/>
    <n v="6084"/>
    <n v="6084"/>
    <n v="0"/>
    <n v="0"/>
    <n v="0"/>
    <n v="0"/>
    <n v="0"/>
    <n v="0"/>
    <n v="6084"/>
    <n v="0"/>
    <n v="6084"/>
    <s v="15/03/2023"/>
    <s v="15"/>
    <s v="03"/>
    <s v="2023"/>
    <x v="58"/>
    <s v="5255134000240"/>
    <s v="15/03/2023"/>
    <s v="5255105723031400240"/>
    <n v="52550"/>
    <x v="0"/>
  </r>
  <r>
    <n v="78"/>
    <s v="5255105723031400253"/>
    <s v="523060089570"/>
    <s v="KASMIAN/KLP"/>
    <x v="0"/>
    <s v="WO NOWOSO"/>
    <s v="R1"/>
    <n v="450"/>
    <s v="R1/450"/>
    <n v="26"/>
    <n v="0"/>
    <n v="4394"/>
    <n v="4394"/>
    <n v="0"/>
    <n v="0"/>
    <n v="0"/>
    <n v="0"/>
    <n v="0"/>
    <n v="0"/>
    <n v="4394"/>
    <n v="0"/>
    <n v="4394"/>
    <s v="15/03/2023"/>
    <s v="15"/>
    <s v="03"/>
    <s v="2023"/>
    <x v="58"/>
    <s v="5255134000253"/>
    <s v="15/03/2023"/>
    <s v="5255105723031400253"/>
    <n v="52550"/>
    <x v="0"/>
  </r>
  <r>
    <n v="79"/>
    <s v="5255105723031400169"/>
    <s v="523060331277"/>
    <s v="NURCHOLIS BUSRO"/>
    <x v="0"/>
    <s v="DS  KR KULON"/>
    <s v="R1M"/>
    <n v="900"/>
    <s v="R1M/900"/>
    <n v="174"/>
    <n v="0"/>
    <n v="233896"/>
    <n v="233896"/>
    <n v="0"/>
    <n v="0"/>
    <n v="0"/>
    <n v="0"/>
    <n v="0"/>
    <n v="0"/>
    <n v="233896"/>
    <n v="0"/>
    <n v="233896"/>
    <s v="15/03/2023"/>
    <s v="15"/>
    <s v="03"/>
    <s v="2023"/>
    <x v="58"/>
    <s v="5255134000169"/>
    <s v="15/03/2023"/>
    <s v="5255105723031400169"/>
    <n v="52550"/>
    <x v="0"/>
  </r>
  <r>
    <n v="80"/>
    <s v="P2TL/52554/20230331/00002"/>
    <s v="NONPELANG"/>
    <s v="SUKIMAN"/>
    <x v="3"/>
    <s v="GONDANG SUMBERA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31/03/2023"/>
    <s v="31"/>
    <s v="03"/>
    <s v="2023"/>
    <x v="52"/>
    <s v="5255442006147"/>
    <s v="31/03/2023"/>
    <s v="P2TL/52554/20230331/00002"/>
    <n v="52550"/>
    <x v="2"/>
  </r>
  <r>
    <n v="81"/>
    <s v="P2TL/52554/20230328/00019"/>
    <s v="523070375027"/>
    <s v="PONO"/>
    <x v="5"/>
    <s v="KR AJAN REJOSARI"/>
    <s v="R1"/>
    <n v="450"/>
    <s v="R1/450"/>
    <n v="2479"/>
    <n v="59400"/>
    <n v="1226907"/>
    <n v="1286307"/>
    <n v="0"/>
    <n v="76400"/>
    <n v="188171"/>
    <n v="13160"/>
    <n v="16650"/>
    <n v="0"/>
    <n v="1580688"/>
    <n v="1580688"/>
    <n v="0"/>
    <s v="28/03/2023"/>
    <s v="28"/>
    <s v="03"/>
    <s v="2023"/>
    <x v="53"/>
    <s v="5255442006138"/>
    <s v="28/03/2023"/>
    <s v="P2TL/52554/20230328/00019"/>
    <n v="52550"/>
    <x v="2"/>
  </r>
  <r>
    <n v="82"/>
    <s v="P2TL/52554/20230324/00006"/>
    <s v="523072580322"/>
    <s v="FATCHUR ROHMAN"/>
    <x v="1"/>
    <s v="DK TANGGUNGHARJO"/>
    <s v="R1M"/>
    <n v="900"/>
    <s v="R1M/900"/>
    <n v="70"/>
    <n v="0"/>
    <n v="94640"/>
    <n v="94640"/>
    <n v="0"/>
    <n v="0"/>
    <n v="0"/>
    <n v="8518"/>
    <n v="0"/>
    <n v="0"/>
    <n v="103158"/>
    <n v="103158"/>
    <n v="0"/>
    <s v="24/03/2023"/>
    <s v="24"/>
    <s v="03"/>
    <s v="2023"/>
    <x v="56"/>
    <s v="5255442006114"/>
    <s v="24/03/2023"/>
    <s v="P2TL/52554/20230324/00006"/>
    <n v="52550"/>
    <x v="2"/>
  </r>
  <r>
    <n v="83"/>
    <s v="P2TL/52551/20230303/00002"/>
    <s v="523060338719"/>
    <s v="SUYADI"/>
    <x v="4"/>
    <s v="DS  DEMPET"/>
    <s v="R1"/>
    <n v="450"/>
    <s v="R1/450"/>
    <n v="2479"/>
    <n v="0"/>
    <n v="1226907"/>
    <n v="1226907"/>
    <n v="0"/>
    <n v="76400"/>
    <n v="188671"/>
    <n v="12269"/>
    <n v="16650"/>
    <n v="0"/>
    <n v="1520897"/>
    <n v="1520897"/>
    <n v="0"/>
    <s v="03/03/2023"/>
    <s v="03"/>
    <s v="03"/>
    <s v="2023"/>
    <x v="72"/>
    <s v="5255142005154"/>
    <s v="03/03/2023"/>
    <s v="P2TL/52551/20230303/00002"/>
    <n v="52550"/>
    <x v="0"/>
  </r>
  <r>
    <n v="84"/>
    <s v="5255105723031400218"/>
    <s v="523060877322"/>
    <s v="JUNAIDI BIN MADURI"/>
    <x v="0"/>
    <s v="DS  TURIREJO RT 6/9"/>
    <s v="R1"/>
    <n v="900"/>
    <s v="R1/900"/>
    <n v="43"/>
    <n v="0"/>
    <n v="11825"/>
    <n v="11825"/>
    <n v="0"/>
    <n v="0"/>
    <n v="0"/>
    <n v="0"/>
    <n v="0"/>
    <n v="0"/>
    <n v="11825"/>
    <n v="0"/>
    <n v="11825"/>
    <s v="15/03/2023"/>
    <s v="15"/>
    <s v="03"/>
    <s v="2023"/>
    <x v="58"/>
    <s v="5255134000218"/>
    <s v="15/03/2023"/>
    <s v="5255105723031400218"/>
    <n v="52550"/>
    <x v="0"/>
  </r>
  <r>
    <n v="85"/>
    <s v="5255105723031400256"/>
    <s v="523060558180"/>
    <s v="WARSIDI DJOYO"/>
    <x v="0"/>
    <s v="DS  NGELO WTN 4/2 M"/>
    <s v="R1"/>
    <n v="450"/>
    <s v="R1/450"/>
    <n v="24"/>
    <n v="0"/>
    <n v="4056"/>
    <n v="4056"/>
    <n v="0"/>
    <n v="0"/>
    <n v="0"/>
    <n v="0"/>
    <n v="0"/>
    <n v="0"/>
    <n v="4056"/>
    <n v="0"/>
    <n v="4056"/>
    <s v="15/03/2023"/>
    <s v="15"/>
    <s v="03"/>
    <s v="2023"/>
    <x v="58"/>
    <s v="5255134000256"/>
    <s v="15/03/2023"/>
    <s v="5255105723031400256"/>
    <n v="52550"/>
    <x v="0"/>
  </r>
  <r>
    <n v="86"/>
    <s v="P2TL/52551/20230328/00002"/>
    <s v="NONPELANG"/>
    <s v="SUNEKI"/>
    <x v="3"/>
    <s v="DK.KRAJAN MRANAK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8/03/2023"/>
    <s v="28"/>
    <s v="03"/>
    <s v="2023"/>
    <x v="53"/>
    <s v="5255142005216"/>
    <s v="28/03/2023"/>
    <s v="P2TL/52551/20230328/00002"/>
    <n v="52550"/>
    <x v="0"/>
  </r>
  <r>
    <n v="87"/>
    <s v="5255105723031400238"/>
    <s v="523061491042"/>
    <s v="MOCH BASUKI"/>
    <x v="0"/>
    <s v="DS GAJAH 0  RT.2 RW."/>
    <s v="R1"/>
    <n v="450"/>
    <s v="R1/450"/>
    <n v="39"/>
    <n v="0"/>
    <n v="6591"/>
    <n v="6591"/>
    <n v="0"/>
    <n v="0"/>
    <n v="0"/>
    <n v="0"/>
    <n v="0"/>
    <n v="0"/>
    <n v="6591"/>
    <n v="0"/>
    <n v="6591"/>
    <s v="15/03/2023"/>
    <s v="15"/>
    <s v="03"/>
    <s v="2023"/>
    <x v="58"/>
    <s v="5255134000238"/>
    <s v="15/03/2023"/>
    <s v="5255105723031400238"/>
    <n v="52550"/>
    <x v="0"/>
  </r>
  <r>
    <n v="88"/>
    <s v="P2TL/52554/20230314/00006"/>
    <s v="NONPELANG"/>
    <s v="PRAWITO/MULYADI"/>
    <x v="3"/>
    <s v="BANJARDOWO"/>
    <s v="I1"/>
    <n v="450"/>
    <s v="I1/450"/>
    <n v="2479"/>
    <n v="210600"/>
    <n v="979047"/>
    <n v="1189647"/>
    <n v="0"/>
    <n v="0"/>
    <n v="0"/>
    <n v="1983"/>
    <n v="0"/>
    <n v="0"/>
    <n v="1191630"/>
    <n v="1191630"/>
    <n v="0"/>
    <s v="29/03/2023"/>
    <s v="29"/>
    <s v="03"/>
    <s v="2023"/>
    <x v="60"/>
    <s v="5255442006100"/>
    <s v="29/03/2023"/>
    <s v="P2TL/52554/20230314/00006"/>
    <n v="52550"/>
    <x v="2"/>
  </r>
  <r>
    <n v="89"/>
    <s v="P2TL/52551/20230307/00003"/>
    <s v="523060418727"/>
    <s v="MAT MUHARI"/>
    <x v="1"/>
    <s v="JA LI RT3/1"/>
    <s v="R1MT"/>
    <n v="900"/>
    <s v="R1MT/900"/>
    <n v="628"/>
    <n v="0"/>
    <n v="849056"/>
    <n v="849056"/>
    <n v="0"/>
    <n v="0"/>
    <n v="0"/>
    <n v="76415"/>
    <n v="0"/>
    <n v="0"/>
    <n v="925471"/>
    <n v="925471"/>
    <n v="0"/>
    <s v="07/03/2023"/>
    <s v="07"/>
    <s v="03"/>
    <s v="2023"/>
    <x v="65"/>
    <s v="5255143005165"/>
    <s v="07/03/2023"/>
    <s v="P2TL/52551/20230307/00003"/>
    <n v="52550"/>
    <x v="0"/>
  </r>
  <r>
    <n v="90"/>
    <s v="P2TL/52553/20230328/00001"/>
    <s v="523071269194"/>
    <s v="DASI BINTI WIROSADI"/>
    <x v="2"/>
    <s v="DK . SEDADI RT01/02"/>
    <s v="R1"/>
    <n v="450"/>
    <s v="R1/450"/>
    <n v="0"/>
    <n v="59400"/>
    <n v="0"/>
    <n v="59400"/>
    <n v="0"/>
    <n v="0"/>
    <n v="0"/>
    <n v="891"/>
    <n v="900"/>
    <n v="0"/>
    <n v="61191"/>
    <n v="61191"/>
    <n v="0"/>
    <s v="28/03/2023"/>
    <s v="28"/>
    <s v="03"/>
    <s v="2023"/>
    <x v="53"/>
    <s v="5255342004920"/>
    <s v="28/03/2023"/>
    <s v="P2TL/52553/20230328/00001"/>
    <n v="52550"/>
    <x v="1"/>
  </r>
  <r>
    <n v="91"/>
    <s v="P2TL/52554/20230314/00001"/>
    <s v="523073113785"/>
    <s v="LAYLY NUR NAFIAH"/>
    <x v="4"/>
    <s v="DN PALANG DS POJO"/>
    <s v="R1T"/>
    <n v="450"/>
    <s v="R1T/450"/>
    <n v="2479"/>
    <n v="0"/>
    <n v="1226907"/>
    <n v="1226907"/>
    <n v="0"/>
    <n v="0"/>
    <n v="500"/>
    <n v="12269"/>
    <n v="0"/>
    <n v="0"/>
    <n v="1239676"/>
    <n v="1239676"/>
    <n v="0"/>
    <s v="25/03/2023"/>
    <s v="25"/>
    <s v="03"/>
    <s v="2023"/>
    <x v="73"/>
    <s v="5255443006095"/>
    <s v="25/03/2023"/>
    <s v="P2TL/52554/20230314/00001"/>
    <n v="52550"/>
    <x v="2"/>
  </r>
  <r>
    <n v="92"/>
    <s v="5255105723031400184"/>
    <s v="523060370781"/>
    <s v="MUSHOLLA"/>
    <x v="0"/>
    <s v="PA SIR RT"/>
    <s v="S2"/>
    <n v="1300"/>
    <s v="S2/1300"/>
    <n v="135"/>
    <n v="0"/>
    <n v="94872"/>
    <n v="94872"/>
    <n v="0"/>
    <n v="0"/>
    <n v="0"/>
    <n v="0"/>
    <n v="0"/>
    <n v="0"/>
    <n v="94872"/>
    <n v="0"/>
    <n v="94872"/>
    <s v="15/03/2023"/>
    <s v="15"/>
    <s v="03"/>
    <s v="2023"/>
    <x v="58"/>
    <s v="5255134000184"/>
    <s v="15/03/2023"/>
    <s v="5255105723031400184"/>
    <n v="52550"/>
    <x v="0"/>
  </r>
  <r>
    <n v="93"/>
    <s v="P2TL/52554/20230310/00003"/>
    <s v="523071679985"/>
    <s v="ALI MURSIDI"/>
    <x v="2"/>
    <s v="DK KEMBANGAN PL K"/>
    <s v="R1"/>
    <n v="450"/>
    <s v="R1/450"/>
    <n v="0"/>
    <n v="59400"/>
    <n v="0"/>
    <n v="59400"/>
    <n v="0"/>
    <n v="0"/>
    <n v="31759"/>
    <n v="891"/>
    <n v="0"/>
    <n v="0"/>
    <n v="92050"/>
    <n v="92050"/>
    <n v="0"/>
    <s v="10/03/2023"/>
    <s v="10"/>
    <s v="03"/>
    <s v="2023"/>
    <x v="67"/>
    <s v="5255442006090"/>
    <s v="10/03/2023"/>
    <s v="P2TL/52554/20230310/00003"/>
    <n v="52550"/>
    <x v="2"/>
  </r>
  <r>
    <n v="94"/>
    <s v="P2TL/52551/20230328/00001"/>
    <s v="NONPELANG"/>
    <s v="SUWARDI"/>
    <x v="3"/>
    <s v="DS.KRAMAT DEMPET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8/03/2023"/>
    <s v="28"/>
    <s v="03"/>
    <s v="2023"/>
    <x v="53"/>
    <s v="5255142005215"/>
    <s v="28/03/2023"/>
    <s v="P2TL/52551/20230328/00001"/>
    <n v="52550"/>
    <x v="0"/>
  </r>
  <r>
    <n v="95"/>
    <s v="5255105723031400208"/>
    <s v="523060434742"/>
    <s v="KARMIJAN"/>
    <x v="0"/>
    <s v="PR IGI RT1/1 SUMBER"/>
    <s v="R1"/>
    <n v="450"/>
    <s v="R1/450"/>
    <n v="108"/>
    <n v="0"/>
    <n v="18252"/>
    <n v="18252"/>
    <n v="0"/>
    <n v="0"/>
    <n v="0"/>
    <n v="0"/>
    <n v="0"/>
    <n v="0"/>
    <n v="18252"/>
    <n v="0"/>
    <n v="18252"/>
    <s v="15/03/2023"/>
    <s v="15"/>
    <s v="03"/>
    <s v="2023"/>
    <x v="58"/>
    <s v="5255134000208"/>
    <s v="15/03/2023"/>
    <s v="5255105723031400208"/>
    <n v="52550"/>
    <x v="0"/>
  </r>
  <r>
    <n v="96"/>
    <s v="5255105723031400236"/>
    <s v="523060230156"/>
    <s v="HERI SUSANTO"/>
    <x v="0"/>
    <s v="JL  S KALIJOGO BLOK"/>
    <s v="R1"/>
    <n v="450"/>
    <s v="R1/450"/>
    <n v="39"/>
    <n v="0"/>
    <n v="6591"/>
    <n v="6591"/>
    <n v="0"/>
    <n v="0"/>
    <n v="0"/>
    <n v="0"/>
    <n v="0"/>
    <n v="0"/>
    <n v="6591"/>
    <n v="0"/>
    <n v="6591"/>
    <s v="15/03/2023"/>
    <s v="15"/>
    <s v="03"/>
    <s v="2023"/>
    <x v="58"/>
    <s v="5255134000236"/>
    <s v="15/03/2023"/>
    <s v="5255105723031400236"/>
    <n v="52550"/>
    <x v="0"/>
  </r>
  <r>
    <n v="97"/>
    <s v="P2TL/52551/20230321/00003"/>
    <s v="523060810902"/>
    <s v="KASMUNI"/>
    <x v="4"/>
    <s v="DS  TURIREJO RT5/2"/>
    <s v="R1"/>
    <n v="450"/>
    <s v="R1/450"/>
    <n v="2479"/>
    <n v="0"/>
    <n v="1226907"/>
    <n v="1226907"/>
    <n v="0"/>
    <n v="76400"/>
    <n v="188671"/>
    <n v="12269"/>
    <n v="900"/>
    <n v="0"/>
    <n v="1505147"/>
    <n v="1505147"/>
    <n v="0"/>
    <s v="21/03/2023"/>
    <s v="21"/>
    <s v="03"/>
    <s v="2023"/>
    <x v="63"/>
    <s v="5255142005202"/>
    <s v="21/03/2023"/>
    <s v="P2TL/52551/20230321/00003"/>
    <n v="52550"/>
    <x v="0"/>
  </r>
  <r>
    <n v="98"/>
    <s v="5255105723031000140"/>
    <s v="523060177263"/>
    <s v="PONPES RIBATHUL Q"/>
    <x v="0"/>
    <s v="DS  KAUMAN WEDUN"/>
    <s v="S2"/>
    <n v="2200"/>
    <s v="S2/2200"/>
    <n v="312"/>
    <n v="0"/>
    <n v="238640"/>
    <n v="238640"/>
    <n v="0"/>
    <n v="0"/>
    <n v="0"/>
    <n v="0"/>
    <n v="0"/>
    <n v="0"/>
    <n v="238640"/>
    <n v="0"/>
    <n v="238640"/>
    <s v="13/03/2023"/>
    <s v="13"/>
    <s v="03"/>
    <s v="2023"/>
    <x v="66"/>
    <s v="5255134000140"/>
    <s v="13/03/2023"/>
    <s v="5255105723031000140"/>
    <n v="52550"/>
    <x v="0"/>
  </r>
  <r>
    <n v="99"/>
    <s v="P2TL/52552/20230302/00002"/>
    <s v="NONPELANG"/>
    <s v="PAM DESA"/>
    <x v="3"/>
    <s v="BERCAK RT 4 RW 2 W"/>
    <s v="B1"/>
    <n v="450"/>
    <s v="B1/450"/>
    <n v="2479"/>
    <n v="190350"/>
    <n v="1041012"/>
    <n v="1231362"/>
    <n v="0"/>
    <n v="0"/>
    <n v="0"/>
    <n v="6157"/>
    <n v="0"/>
    <n v="0"/>
    <n v="1237519"/>
    <n v="1237519"/>
    <n v="0"/>
    <s v="05/03/2023"/>
    <s v="05"/>
    <s v="03"/>
    <s v="2023"/>
    <x v="74"/>
    <s v="5255242004970"/>
    <s v="05/03/2023"/>
    <s v="P2TL/52552/20230302/00002"/>
    <n v="52550"/>
    <x v="3"/>
  </r>
  <r>
    <n v="100"/>
    <s v="P2TL/52554/20230303/00001"/>
    <s v="523073024141"/>
    <s v="SUPRAT"/>
    <x v="1"/>
    <s v="DN SARIREJO    RT.3"/>
    <s v="R1T"/>
    <n v="450"/>
    <s v="R1T/450"/>
    <n v="495"/>
    <n v="0"/>
    <n v="205425"/>
    <n v="205425"/>
    <n v="0"/>
    <n v="0"/>
    <n v="0"/>
    <n v="18488"/>
    <n v="0"/>
    <n v="0"/>
    <n v="223913"/>
    <n v="223913"/>
    <n v="0"/>
    <s v="03/03/2023"/>
    <s v="03"/>
    <s v="03"/>
    <s v="2023"/>
    <x v="72"/>
    <s v="5255443006064"/>
    <s v="03/03/2023"/>
    <s v="P2TL/52554/20230303/00001"/>
    <n v="52550"/>
    <x v="2"/>
  </r>
  <r>
    <n v="101"/>
    <s v="P2TL/52554/20230327/00004"/>
    <s v="NONPELANG"/>
    <s v="WIJAYANTO"/>
    <x v="3"/>
    <s v="DN TAHUNAN RT 02 R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7/03/2023"/>
    <s v="27"/>
    <s v="03"/>
    <s v="2023"/>
    <x v="57"/>
    <s v="5255442006118"/>
    <s v="27/03/2023"/>
    <s v="P2TL/52554/20230327/00004"/>
    <n v="52550"/>
    <x v="2"/>
  </r>
  <r>
    <n v="102"/>
    <s v="5255105723031400188"/>
    <s v="523060855112"/>
    <s v="AHMAD"/>
    <x v="0"/>
    <s v="DS . KALICILIK"/>
    <s v="R1M"/>
    <n v="900"/>
    <s v="R1M/900"/>
    <n v="51"/>
    <n v="0"/>
    <n v="67600"/>
    <n v="67600"/>
    <n v="0"/>
    <n v="0"/>
    <n v="0"/>
    <n v="0"/>
    <n v="0"/>
    <n v="0"/>
    <n v="67600"/>
    <n v="0"/>
    <n v="67600"/>
    <s v="15/03/2023"/>
    <s v="15"/>
    <s v="03"/>
    <s v="2023"/>
    <x v="58"/>
    <s v="5255134000188"/>
    <s v="15/03/2023"/>
    <s v="5255105723031400188"/>
    <n v="52550"/>
    <x v="0"/>
  </r>
  <r>
    <n v="103"/>
    <s v="P2TL/52551/20230321/00001"/>
    <s v="NONPELANG"/>
    <s v="MUHAMMAD ZEN"/>
    <x v="3"/>
    <s v="DS.RUWIT WEDUNG R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1/03/2023"/>
    <s v="21"/>
    <s v="03"/>
    <s v="2023"/>
    <x v="63"/>
    <s v="5255142005200"/>
    <s v="21/03/2023"/>
    <s v="P2TL/52551/20230321/00001"/>
    <n v="52550"/>
    <x v="0"/>
  </r>
  <r>
    <n v="104"/>
    <s v="P2TL/52554/20230306/00002"/>
    <s v="NONPELANG"/>
    <s v="MELIN PUTRI UTAMI"/>
    <x v="3"/>
    <s v="DUSUN SENDANGRAO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6/03/2023"/>
    <s v="06"/>
    <s v="03"/>
    <s v="2023"/>
    <x v="54"/>
    <s v="5255442006066"/>
    <s v="06/03/2023"/>
    <s v="P2TL/52554/20230306/00002"/>
    <n v="52550"/>
    <x v="2"/>
  </r>
  <r>
    <n v="105"/>
    <s v="5255105723031400252"/>
    <s v="523060680471"/>
    <s v="ADI BASKORO"/>
    <x v="0"/>
    <s v="DS  GAJAH RT 2/3"/>
    <s v="R1"/>
    <n v="450"/>
    <s v="R1/450"/>
    <n v="28"/>
    <n v="0"/>
    <n v="4732"/>
    <n v="4732"/>
    <n v="0"/>
    <n v="0"/>
    <n v="0"/>
    <n v="0"/>
    <n v="0"/>
    <n v="0"/>
    <n v="4732"/>
    <n v="0"/>
    <n v="4732"/>
    <s v="15/03/2023"/>
    <s v="15"/>
    <s v="03"/>
    <s v="2023"/>
    <x v="58"/>
    <s v="5255134000252"/>
    <s v="15/03/2023"/>
    <s v="5255105723031400252"/>
    <n v="52550"/>
    <x v="0"/>
  </r>
  <r>
    <n v="106"/>
    <s v="P2TL/52552/20230318/00001"/>
    <s v="NONPELANG"/>
    <s v="ASNURJANTO"/>
    <x v="3"/>
    <s v="TAMAN TIRTOYOSO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0/03/2023"/>
    <s v="20"/>
    <s v="03"/>
    <s v="2023"/>
    <x v="69"/>
    <s v="5255242004985"/>
    <s v="20/03/2023"/>
    <s v="P2TL/52552/20230318/00001"/>
    <n v="52550"/>
    <x v="3"/>
  </r>
  <r>
    <n v="107"/>
    <s v="P2TL/52551/20230316/00001"/>
    <s v="NONPELANG"/>
    <s v="SUNARI"/>
    <x v="3"/>
    <s v="GENTING RT.01 RW.03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6/03/2023"/>
    <s v="16"/>
    <s v="03"/>
    <s v="2023"/>
    <x v="75"/>
    <s v="5255142005196"/>
    <s v="16/03/2023"/>
    <s v="P2TL/52551/20230316/00001"/>
    <n v="52550"/>
    <x v="0"/>
  </r>
  <r>
    <n v="108"/>
    <s v="5255305723032100548"/>
    <s v="523071003079"/>
    <s v="SUNARYO"/>
    <x v="0"/>
    <s v="DS  TEGUHAN"/>
    <s v="R1M"/>
    <n v="900"/>
    <s v="R1M/900"/>
    <n v="90"/>
    <n v="0"/>
    <n v="123032"/>
    <n v="123032"/>
    <n v="0"/>
    <n v="0"/>
    <n v="0"/>
    <n v="0"/>
    <n v="0"/>
    <n v="0"/>
    <n v="123032"/>
    <n v="0"/>
    <n v="123032"/>
    <s v="21/03/2023"/>
    <s v="21"/>
    <s v="03"/>
    <s v="2023"/>
    <x v="63"/>
    <s v="5255334000544"/>
    <s v="21/03/2023"/>
    <s v="5255305723032100548"/>
    <n v="52550"/>
    <x v="1"/>
  </r>
  <r>
    <n v="109"/>
    <s v="P2TL/52554/20230314/00004"/>
    <s v="523070197982"/>
    <s v="WARSITO YATINI"/>
    <x v="5"/>
    <s v="PA NDANARUM"/>
    <s v="R1"/>
    <n v="450"/>
    <s v="R1/450"/>
    <n v="2479"/>
    <n v="59400"/>
    <n v="1226907"/>
    <n v="1286307"/>
    <n v="0"/>
    <n v="76400"/>
    <n v="188171"/>
    <n v="13160"/>
    <n v="18900"/>
    <n v="0"/>
    <n v="1582938"/>
    <n v="1582938"/>
    <n v="0"/>
    <s v="14/03/2023"/>
    <s v="14"/>
    <s v="03"/>
    <s v="2023"/>
    <x v="61"/>
    <s v="5255442006098"/>
    <s v="14/03/2023"/>
    <s v="P2TL/52554/20230314/00004"/>
    <n v="52550"/>
    <x v="2"/>
  </r>
  <r>
    <n v="110"/>
    <s v="P2TL/52554/20230328/00005"/>
    <s v="523071658969"/>
    <s v="PARIYEM REBO"/>
    <x v="1"/>
    <s v="DK TEGES TEGALREJ"/>
    <s v="R1"/>
    <n v="450"/>
    <s v="R1/450"/>
    <n v="200"/>
    <n v="0"/>
    <n v="99000"/>
    <n v="99000"/>
    <n v="0"/>
    <n v="0"/>
    <n v="0"/>
    <n v="8910"/>
    <n v="0"/>
    <n v="0"/>
    <n v="107910"/>
    <n v="10000"/>
    <n v="97910"/>
    <s v="28/03/2023"/>
    <s v="28"/>
    <s v="03"/>
    <s v="2023"/>
    <x v="53"/>
    <s v="5255442006124"/>
    <s v="28/03/2023"/>
    <s v="P2TL/52554/20230328/00005"/>
    <n v="52550"/>
    <x v="2"/>
  </r>
  <r>
    <n v="111"/>
    <s v="P2TL/52553/20230324/00008"/>
    <s v="NONPELANG"/>
    <s v="JOKO SUNCOKO"/>
    <x v="3"/>
    <s v="DS BUGEL GODONG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4/03/2023"/>
    <s v="24"/>
    <s v="03"/>
    <s v="2023"/>
    <x v="56"/>
    <s v="5255342004916"/>
    <s v="24/03/2023"/>
    <s v="P2TL/52553/20230324/00008"/>
    <n v="52550"/>
    <x v="1"/>
  </r>
  <r>
    <n v="112"/>
    <s v="5255105723031000149"/>
    <s v="523060083804"/>
    <s v="SUMILAN HP"/>
    <x v="0"/>
    <s v="TE MPURAN RT6/1"/>
    <s v="R1M"/>
    <n v="900"/>
    <s v="R1M/900"/>
    <n v="48"/>
    <n v="0"/>
    <n v="63544"/>
    <n v="63544"/>
    <n v="0"/>
    <n v="0"/>
    <n v="0"/>
    <n v="0"/>
    <n v="0"/>
    <n v="0"/>
    <n v="63544"/>
    <n v="0"/>
    <n v="63544"/>
    <s v="13/03/2023"/>
    <s v="13"/>
    <s v="03"/>
    <s v="2023"/>
    <x v="66"/>
    <s v="5255134000149"/>
    <s v="13/03/2023"/>
    <s v="5255105723031000149"/>
    <n v="52550"/>
    <x v="0"/>
  </r>
  <r>
    <n v="113"/>
    <s v="5255105723031400183"/>
    <s v="523060703902"/>
    <s v="BALAI DESA"/>
    <x v="0"/>
    <s v="DS  TEDUNAN RT 3/1"/>
    <s v="S2"/>
    <n v="1300"/>
    <s v="S2/1300"/>
    <n v="141"/>
    <n v="0"/>
    <n v="99120"/>
    <n v="99120"/>
    <n v="0"/>
    <n v="0"/>
    <n v="0"/>
    <n v="0"/>
    <n v="0"/>
    <n v="0"/>
    <n v="99120"/>
    <n v="0"/>
    <n v="99120"/>
    <s v="15/03/2023"/>
    <s v="15"/>
    <s v="03"/>
    <s v="2023"/>
    <x v="58"/>
    <s v="5255134000183"/>
    <s v="15/03/2023"/>
    <s v="5255105723031400183"/>
    <n v="52550"/>
    <x v="0"/>
  </r>
  <r>
    <n v="114"/>
    <s v="5255105723031000142"/>
    <s v="523061658628"/>
    <s v="LPJU PEMKAB DEMAK"/>
    <x v="0"/>
    <s v="DK TOMPE KR.REJO 0"/>
    <s v="P3"/>
    <n v="2200"/>
    <s v="P3/2200"/>
    <n v="108"/>
    <n v="0"/>
    <n v="186948"/>
    <n v="186948"/>
    <n v="0"/>
    <n v="0"/>
    <n v="0"/>
    <n v="0"/>
    <n v="0"/>
    <n v="0"/>
    <n v="186948"/>
    <n v="0"/>
    <n v="186948"/>
    <s v="13/03/2023"/>
    <s v="13"/>
    <s v="03"/>
    <s v="2023"/>
    <x v="66"/>
    <s v="5255134000142"/>
    <s v="13/03/2023"/>
    <s v="5255105723031000142"/>
    <n v="52550"/>
    <x v="0"/>
  </r>
  <r>
    <n v="115"/>
    <s v="P2TL/52554/20230315/00002"/>
    <s v="523071517276"/>
    <s v="SAMIN"/>
    <x v="4"/>
    <s v="DK  KUNCEN BANGSRI"/>
    <s v="R1"/>
    <n v="900"/>
    <s v="R1/900"/>
    <n v="4957"/>
    <n v="0"/>
    <n v="2453814"/>
    <n v="2453814"/>
    <n v="0"/>
    <n v="76400"/>
    <n v="156912"/>
    <n v="24538"/>
    <n v="0"/>
    <n v="0"/>
    <n v="2711664"/>
    <n v="1500000"/>
    <n v="1211664"/>
    <s v="15/03/2023"/>
    <s v="15"/>
    <s v="03"/>
    <s v="2023"/>
    <x v="58"/>
    <s v="5255442006102"/>
    <s v="15/03/2023"/>
    <s v="P2TL/52554/20230315/00002"/>
    <n v="52550"/>
    <x v="2"/>
  </r>
  <r>
    <n v="116"/>
    <s v="P2TL/52551/20230320/00001"/>
    <s v="523061775921"/>
    <s v="MUNASIKHAH"/>
    <x v="1"/>
    <s v="DS WEDING BARAT B"/>
    <s v="R1T"/>
    <n v="900"/>
    <s v="R1T/900"/>
    <n v="150"/>
    <n v="0"/>
    <n v="90750"/>
    <n v="90750"/>
    <n v="0"/>
    <n v="0"/>
    <n v="0"/>
    <n v="8168"/>
    <n v="0"/>
    <n v="0"/>
    <n v="98918"/>
    <n v="98918"/>
    <n v="0"/>
    <s v="20/03/2023"/>
    <s v="20"/>
    <s v="03"/>
    <s v="2023"/>
    <x v="69"/>
    <s v="5255143005197"/>
    <s v="20/03/2023"/>
    <s v="P2TL/52551/20230320/00001"/>
    <n v="52550"/>
    <x v="0"/>
  </r>
  <r>
    <n v="117"/>
    <s v="P2TL/52554/20230316/00001"/>
    <s v="523070656527"/>
    <s v="NGAMIYANTO"/>
    <x v="1"/>
    <s v="TA HUNAN NGARAP-A"/>
    <s v="R1"/>
    <n v="450"/>
    <s v="R1/450"/>
    <n v="495"/>
    <n v="0"/>
    <n v="245025"/>
    <n v="245025"/>
    <n v="0"/>
    <n v="0"/>
    <n v="0"/>
    <n v="22052"/>
    <n v="0"/>
    <n v="0"/>
    <n v="267077"/>
    <n v="267077"/>
    <n v="0"/>
    <s v="16/03/2023"/>
    <s v="16"/>
    <s v="03"/>
    <s v="2023"/>
    <x v="75"/>
    <s v="5255442006105"/>
    <s v="16/03/2023"/>
    <s v="P2TL/52554/20230316/00001"/>
    <n v="52550"/>
    <x v="2"/>
  </r>
  <r>
    <n v="118"/>
    <s v="P2TL/52552/20230310/00001"/>
    <s v="NONPELANG"/>
    <s v="WAKIDATUL HANIAH"/>
    <x v="3"/>
    <s v="DK KAUMAN RT 3 RW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0/03/2023"/>
    <s v="10"/>
    <s v="03"/>
    <s v="2023"/>
    <x v="67"/>
    <s v="5255242004978"/>
    <s v="10/03/2023"/>
    <s v="P2TL/52552/20230310/00001"/>
    <n v="52550"/>
    <x v="3"/>
  </r>
  <r>
    <n v="119"/>
    <s v="P2TL/52553/20230330/00001"/>
    <s v="525530097814"/>
    <s v="DASILAH"/>
    <x v="1"/>
    <s v="DN MANGGAR    RT.2"/>
    <s v="R1"/>
    <n v="900"/>
    <s v="R1/900"/>
    <n v="661"/>
    <n v="0"/>
    <n v="327195"/>
    <n v="327195"/>
    <n v="0"/>
    <n v="0"/>
    <n v="0"/>
    <n v="29448"/>
    <n v="0"/>
    <n v="0"/>
    <n v="356643"/>
    <n v="356643"/>
    <n v="0"/>
    <s v="30/03/2023"/>
    <s v="30"/>
    <s v="03"/>
    <s v="2023"/>
    <x v="55"/>
    <s v="5255342004922"/>
    <s v="30/03/2023"/>
    <s v="P2TL/52553/20230330/00001"/>
    <n v="52550"/>
    <x v="1"/>
  </r>
  <r>
    <n v="120"/>
    <s v="P2TL/52553/20230309/00001"/>
    <s v="523070593472"/>
    <s v="NGADIMAN ABDUL WA"/>
    <x v="3"/>
    <s v="DS  KEMANTREN GOD"/>
    <s v="R1M"/>
    <n v="900"/>
    <s v="R1M/900"/>
    <n v="0"/>
    <n v="0"/>
    <n v="1037730"/>
    <n v="1037730"/>
    <n v="0"/>
    <n v="0"/>
    <n v="0"/>
    <n v="0"/>
    <n v="0"/>
    <n v="0"/>
    <n v="1037730"/>
    <n v="0"/>
    <n v="1037730"/>
    <s v="09/03/2023"/>
    <s v="09"/>
    <s v="03"/>
    <s v="2023"/>
    <x v="62"/>
    <s v="5255342004890"/>
    <s v="09/03/2023"/>
    <s v="P2TL/52553/20230309/00001"/>
    <n v="52550"/>
    <x v="1"/>
  </r>
  <r>
    <n v="121"/>
    <s v="P2TL/52553/20230310/00001"/>
    <s v="523070092328"/>
    <s v="KARSO"/>
    <x v="1"/>
    <s v="DK  DONGKO DEPOK"/>
    <s v="R1"/>
    <n v="450"/>
    <s v="R1/450"/>
    <n v="543"/>
    <n v="0"/>
    <n v="268785"/>
    <n v="268785"/>
    <n v="0"/>
    <n v="0"/>
    <n v="0"/>
    <n v="24191"/>
    <n v="0"/>
    <n v="0"/>
    <n v="292976"/>
    <n v="292976"/>
    <n v="0"/>
    <s v="10/03/2023"/>
    <s v="10"/>
    <s v="03"/>
    <s v="2023"/>
    <x v="67"/>
    <s v="5255342004891"/>
    <s v="10/03/2023"/>
    <s v="P2TL/52553/20230310/00001"/>
    <n v="52550"/>
    <x v="1"/>
  </r>
  <r>
    <n v="122"/>
    <s v="5255105723031000155"/>
    <s v="523060395367"/>
    <s v="SUNTONO"/>
    <x v="0"/>
    <s v="WO NOSARI RT09/03"/>
    <s v="R1"/>
    <n v="900"/>
    <s v="R1/900"/>
    <n v="77"/>
    <n v="0"/>
    <n v="21175"/>
    <n v="21175"/>
    <n v="0"/>
    <n v="0"/>
    <n v="0"/>
    <n v="0"/>
    <n v="0"/>
    <n v="0"/>
    <n v="21175"/>
    <n v="0"/>
    <n v="21175"/>
    <s v="13/03/2023"/>
    <s v="13"/>
    <s v="03"/>
    <s v="2023"/>
    <x v="66"/>
    <s v="5255134000155"/>
    <s v="13/03/2023"/>
    <s v="5255105723031000155"/>
    <n v="52550"/>
    <x v="0"/>
  </r>
  <r>
    <n v="123"/>
    <s v="5255105723031400214"/>
    <s v="523060722860"/>
    <s v="GAMPANG"/>
    <x v="0"/>
    <s v="DS  WONOSARI RT4/4"/>
    <s v="R1"/>
    <n v="450"/>
    <s v="R1/450"/>
    <n v="78"/>
    <n v="0"/>
    <n v="13182"/>
    <n v="13182"/>
    <n v="0"/>
    <n v="0"/>
    <n v="0"/>
    <n v="0"/>
    <n v="0"/>
    <n v="0"/>
    <n v="13182"/>
    <n v="0"/>
    <n v="13182"/>
    <s v="15/03/2023"/>
    <s v="15"/>
    <s v="03"/>
    <s v="2023"/>
    <x v="58"/>
    <s v="5255134000214"/>
    <s v="15/03/2023"/>
    <s v="5255105723031400214"/>
    <n v="52550"/>
    <x v="0"/>
  </r>
  <r>
    <n v="124"/>
    <s v="5255105723031000154"/>
    <s v="523060647498"/>
    <s v="KARMONO"/>
    <x v="0"/>
    <s v="DS  CABEAN RT05RW"/>
    <s v="R1"/>
    <n v="450"/>
    <s v="R1/450"/>
    <n v="183"/>
    <n v="0"/>
    <n v="30927"/>
    <n v="30927"/>
    <n v="0"/>
    <n v="0"/>
    <n v="0"/>
    <n v="0"/>
    <n v="0"/>
    <n v="0"/>
    <n v="30927"/>
    <n v="0"/>
    <n v="30927"/>
    <s v="13/03/2023"/>
    <s v="13"/>
    <s v="03"/>
    <s v="2023"/>
    <x v="66"/>
    <s v="5255134000154"/>
    <s v="13/03/2023"/>
    <s v="5255105723031000154"/>
    <n v="52550"/>
    <x v="0"/>
  </r>
  <r>
    <n v="125"/>
    <s v="P2TL/52553/20230330/00006"/>
    <s v="NONPELANG"/>
    <s v="PJ IMRONAH 3 GANAN"/>
    <x v="3"/>
    <s v="GANANG RT 2/ RW 4,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30/03/2023"/>
    <s v="30"/>
    <s v="03"/>
    <s v="2023"/>
    <x v="55"/>
    <s v="5255342004927"/>
    <s v="30/03/2023"/>
    <s v="P2TL/52553/20230330/00006"/>
    <n v="52550"/>
    <x v="1"/>
  </r>
  <r>
    <n v="126"/>
    <s v="5255105723031400187"/>
    <s v="523061424294"/>
    <s v="NUR FAIDAH"/>
    <x v="0"/>
    <s v="DS KENDALDOYONG"/>
    <s v="R1M"/>
    <n v="900"/>
    <s v="R1M/900"/>
    <n v="51"/>
    <n v="0"/>
    <n v="68952"/>
    <n v="68952"/>
    <n v="0"/>
    <n v="0"/>
    <n v="0"/>
    <n v="0"/>
    <n v="0"/>
    <n v="0"/>
    <n v="68952"/>
    <n v="0"/>
    <n v="68952"/>
    <s v="15/03/2023"/>
    <s v="15"/>
    <s v="03"/>
    <s v="2023"/>
    <x v="58"/>
    <s v="5255134000187"/>
    <s v="15/03/2023"/>
    <s v="5255105723031400187"/>
    <n v="52550"/>
    <x v="0"/>
  </r>
  <r>
    <n v="127"/>
    <s v="5255105723031000162"/>
    <s v="523060514534"/>
    <s v="KARMIJAN"/>
    <x v="0"/>
    <s v="DS  TANJUANYAR RT2"/>
    <s v="R1"/>
    <n v="450"/>
    <s v="R1/450"/>
    <n v="58"/>
    <n v="0"/>
    <n v="9802"/>
    <n v="9802"/>
    <n v="0"/>
    <n v="0"/>
    <n v="0"/>
    <n v="0"/>
    <n v="0"/>
    <n v="0"/>
    <n v="9802"/>
    <n v="0"/>
    <n v="9802"/>
    <s v="13/03/2023"/>
    <s v="13"/>
    <s v="03"/>
    <s v="2023"/>
    <x v="66"/>
    <s v="5255134000162"/>
    <s v="13/03/2023"/>
    <s v="5255105723031000162"/>
    <n v="52550"/>
    <x v="0"/>
  </r>
  <r>
    <n v="128"/>
    <s v="5255105723031400220"/>
    <s v="523060535405"/>
    <s v="SUMARMIN"/>
    <x v="0"/>
    <s v="DS  JATISONO RT6/1"/>
    <s v="R1"/>
    <n v="450"/>
    <s v="R1/450"/>
    <n v="68"/>
    <n v="0"/>
    <n v="11492"/>
    <n v="11492"/>
    <n v="0"/>
    <n v="0"/>
    <n v="0"/>
    <n v="0"/>
    <n v="0"/>
    <n v="0"/>
    <n v="11492"/>
    <n v="0"/>
    <n v="11492"/>
    <s v="15/03/2023"/>
    <s v="15"/>
    <s v="03"/>
    <s v="2023"/>
    <x v="58"/>
    <s v="5255134000220"/>
    <s v="15/03/2023"/>
    <s v="5255105723031400220"/>
    <n v="52550"/>
    <x v="0"/>
  </r>
  <r>
    <n v="129"/>
    <s v="P2TL/52551/20230329/00002"/>
    <s v="523060091356"/>
    <s v="M KATORI"/>
    <x v="5"/>
    <s v="BA BADAN SAYUNG"/>
    <s v="R1MT"/>
    <n v="900"/>
    <s v="R1MT/900"/>
    <n v="4957"/>
    <n v="584064"/>
    <n v="6702134"/>
    <n v="7286198"/>
    <n v="10000"/>
    <n v="76400"/>
    <n v="433957"/>
    <n v="75782"/>
    <n v="0"/>
    <n v="0"/>
    <n v="7882337"/>
    <n v="2400000"/>
    <n v="5482337"/>
    <s v="29/03/2023"/>
    <s v="29"/>
    <s v="03"/>
    <s v="2023"/>
    <x v="60"/>
    <s v="5255143005218"/>
    <s v="29/03/2023"/>
    <s v="P2TL/52551/20230329/00002"/>
    <n v="52550"/>
    <x v="0"/>
  </r>
  <r>
    <n v="130"/>
    <s v="P2TL/52553/20230327/00001"/>
    <s v="523072842246"/>
    <s v="RUKUN KAMPUNG"/>
    <x v="4"/>
    <s v="DS JANGKUNG HARJO"/>
    <s v="S2T"/>
    <n v="450"/>
    <s v="S2T/450"/>
    <n v="2479"/>
    <n v="0"/>
    <n v="892296"/>
    <n v="892296"/>
    <n v="0"/>
    <n v="0"/>
    <n v="0"/>
    <n v="8923"/>
    <n v="0"/>
    <n v="0"/>
    <n v="901219"/>
    <n v="901219"/>
    <n v="0"/>
    <s v="27/03/2023"/>
    <s v="27"/>
    <s v="03"/>
    <s v="2023"/>
    <x v="57"/>
    <s v="5255343004918"/>
    <s v="27/03/2023"/>
    <s v="P2TL/52553/20230327/00001"/>
    <n v="52550"/>
    <x v="1"/>
  </r>
  <r>
    <n v="131"/>
    <s v="P2TL/52553/20230315/00002"/>
    <s v="NONPELANG"/>
    <s v="MASKURI MULYATI"/>
    <x v="3"/>
    <s v="SUMBUKAN BRATI, K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5/03/2023"/>
    <s v="15"/>
    <s v="03"/>
    <s v="2023"/>
    <x v="58"/>
    <s v="5255342004898"/>
    <s v="15/03/2023"/>
    <s v="P2TL/52553/20230315/00002"/>
    <n v="52550"/>
    <x v="1"/>
  </r>
  <r>
    <n v="132"/>
    <s v="5255305723032100541"/>
    <s v="523070892043"/>
    <s v="KARDI B SUTIYEM"/>
    <x v="0"/>
    <s v="DS  TEGUHAN"/>
    <s v="R1"/>
    <n v="450"/>
    <s v="R1/450"/>
    <n v="204"/>
    <n v="0"/>
    <n v="34476"/>
    <n v="34476"/>
    <n v="0"/>
    <n v="0"/>
    <n v="0"/>
    <n v="0"/>
    <n v="0"/>
    <n v="0"/>
    <n v="34476"/>
    <n v="0"/>
    <n v="34476"/>
    <s v="21/03/2023"/>
    <s v="21"/>
    <s v="03"/>
    <s v="2023"/>
    <x v="63"/>
    <s v="5255334000537"/>
    <s v="21/03/2023"/>
    <s v="5255305723032100541"/>
    <n v="52550"/>
    <x v="1"/>
  </r>
  <r>
    <n v="133"/>
    <s v="P2TL/52551/20230309/00001"/>
    <s v="NONPELANG"/>
    <s v="SITI SRI PUJI"/>
    <x v="3"/>
    <s v="DK.TANGGUNG BALE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9/03/2023"/>
    <s v="09"/>
    <s v="03"/>
    <s v="2023"/>
    <x v="62"/>
    <s v="5255142005171"/>
    <s v="09/03/2023"/>
    <s v="P2TL/52551/20230309/00001"/>
    <n v="52550"/>
    <x v="0"/>
  </r>
  <r>
    <n v="134"/>
    <s v="5255305723032100550"/>
    <s v="523070595133"/>
    <s v="SUPARMI BARDAN"/>
    <x v="0"/>
    <s v="DS  KANDANGAN"/>
    <s v="R1M"/>
    <n v="900"/>
    <s v="R1M/900"/>
    <n v="125"/>
    <n v="0"/>
    <n v="167648"/>
    <n v="167648"/>
    <n v="0"/>
    <n v="0"/>
    <n v="0"/>
    <n v="0"/>
    <n v="0"/>
    <n v="0"/>
    <n v="167648"/>
    <n v="0"/>
    <n v="167648"/>
    <s v="21/03/2023"/>
    <s v="21"/>
    <s v="03"/>
    <s v="2023"/>
    <x v="63"/>
    <s v="5255334000546"/>
    <s v="21/03/2023"/>
    <s v="5255305723032100550"/>
    <n v="52550"/>
    <x v="1"/>
  </r>
  <r>
    <n v="135"/>
    <s v="5255105723031400195"/>
    <s v="523060537322"/>
    <s v="SUPRIYATI"/>
    <x v="0"/>
    <s v="DS  WEDUNG BUNGO"/>
    <s v="R1"/>
    <n v="450"/>
    <s v="R1/450"/>
    <n v="297"/>
    <n v="0"/>
    <n v="50024"/>
    <n v="50024"/>
    <n v="0"/>
    <n v="0"/>
    <n v="0"/>
    <n v="0"/>
    <n v="0"/>
    <n v="0"/>
    <n v="50024"/>
    <n v="0"/>
    <n v="50024"/>
    <s v="15/03/2023"/>
    <s v="15"/>
    <s v="03"/>
    <s v="2023"/>
    <x v="58"/>
    <s v="5255134000195"/>
    <s v="15/03/2023"/>
    <s v="5255105723031400195"/>
    <n v="52550"/>
    <x v="0"/>
  </r>
  <r>
    <n v="136"/>
    <s v="P2TL/52551/20230321/00005"/>
    <s v="NONPELANG"/>
    <s v="SUHARNO"/>
    <x v="3"/>
    <s v="DS.KEDONDONG DEM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1/03/2023"/>
    <s v="21"/>
    <s v="03"/>
    <s v="2023"/>
    <x v="63"/>
    <s v="5255142005204"/>
    <s v="21/03/2023"/>
    <s v="P2TL/52551/20230321/00005"/>
    <n v="52550"/>
    <x v="0"/>
  </r>
  <r>
    <n v="137"/>
    <s v="5255105723031400207"/>
    <s v="523060394020"/>
    <s v="MASRUKIN"/>
    <x v="0"/>
    <s v="KE DONDONG RT6/3 D"/>
    <s v="R1"/>
    <n v="450"/>
    <s v="R1/450"/>
    <n v="109"/>
    <n v="0"/>
    <n v="18421"/>
    <n v="18421"/>
    <n v="0"/>
    <n v="0"/>
    <n v="0"/>
    <n v="0"/>
    <n v="0"/>
    <n v="0"/>
    <n v="18421"/>
    <n v="0"/>
    <n v="18421"/>
    <s v="15/03/2023"/>
    <s v="15"/>
    <s v="03"/>
    <s v="2023"/>
    <x v="58"/>
    <s v="5255134000207"/>
    <s v="15/03/2023"/>
    <s v="5255105723031400207"/>
    <n v="52550"/>
    <x v="0"/>
  </r>
  <r>
    <n v="138"/>
    <s v="5255105723031400176"/>
    <s v="523060651905"/>
    <s v="PT ADI KARTIKA W G"/>
    <x v="0"/>
    <s v="PO ND R PATAH 2 BLO"/>
    <s v="R1M"/>
    <n v="900"/>
    <s v="R1M/900"/>
    <n v="96"/>
    <n v="0"/>
    <n v="127088"/>
    <n v="127088"/>
    <n v="0"/>
    <n v="0"/>
    <n v="0"/>
    <n v="0"/>
    <n v="0"/>
    <n v="0"/>
    <n v="127088"/>
    <n v="0"/>
    <n v="127088"/>
    <s v="15/03/2023"/>
    <s v="15"/>
    <s v="03"/>
    <s v="2023"/>
    <x v="58"/>
    <s v="5255134000176"/>
    <s v="15/03/2023"/>
    <s v="5255105723031400176"/>
    <n v="52550"/>
    <x v="0"/>
  </r>
  <r>
    <n v="139"/>
    <s v="5255105723031400180"/>
    <s v="523060000502"/>
    <s v="SARIMO BA"/>
    <x v="0"/>
    <s v="JL  NURCAHYA"/>
    <s v="R1M"/>
    <n v="900"/>
    <s v="R1M/900"/>
    <n v="84"/>
    <n v="0"/>
    <n v="113568"/>
    <n v="113568"/>
    <n v="0"/>
    <n v="0"/>
    <n v="0"/>
    <n v="0"/>
    <n v="0"/>
    <n v="0"/>
    <n v="113568"/>
    <n v="0"/>
    <n v="113568"/>
    <s v="15/03/2023"/>
    <s v="15"/>
    <s v="03"/>
    <s v="2023"/>
    <x v="58"/>
    <s v="5255134000180"/>
    <s v="15/03/2023"/>
    <s v="5255105723031400180"/>
    <n v="52550"/>
    <x v="0"/>
  </r>
  <r>
    <n v="140"/>
    <s v="5255105723031400243"/>
    <s v="523060516458"/>
    <s v="SUKARMIN"/>
    <x v="0"/>
    <s v="DS  MOJODEMAK RT3"/>
    <s v="R1"/>
    <n v="450"/>
    <s v="R1/450"/>
    <n v="34"/>
    <n v="0"/>
    <n v="5746"/>
    <n v="5746"/>
    <n v="0"/>
    <n v="0"/>
    <n v="0"/>
    <n v="0"/>
    <n v="0"/>
    <n v="0"/>
    <n v="5746"/>
    <n v="0"/>
    <n v="5746"/>
    <s v="15/03/2023"/>
    <s v="15"/>
    <s v="03"/>
    <s v="2023"/>
    <x v="58"/>
    <s v="5255134000243"/>
    <s v="15/03/2023"/>
    <s v="5255105723031400243"/>
    <n v="52550"/>
    <x v="0"/>
  </r>
  <r>
    <n v="141"/>
    <s v="P2TL/52554/20230309/00001"/>
    <s v="523070516340"/>
    <s v="RONO NGADIMAN"/>
    <x v="5"/>
    <s v="SA WIT RT 03/01 WIRO"/>
    <s v="R1T"/>
    <n v="450"/>
    <s v="R1T/450"/>
    <n v="2479"/>
    <n v="59400"/>
    <n v="1226907"/>
    <n v="1286307"/>
    <n v="0"/>
    <n v="76400"/>
    <n v="432957"/>
    <n v="13160"/>
    <n v="0"/>
    <n v="0"/>
    <n v="1808824"/>
    <n v="900000"/>
    <n v="908824"/>
    <s v="09/03/2023"/>
    <s v="09"/>
    <s v="03"/>
    <s v="2023"/>
    <x v="62"/>
    <s v="5255443006080"/>
    <s v="09/03/2023"/>
    <s v="P2TL/52554/20230309/00001"/>
    <n v="52550"/>
    <x v="2"/>
  </r>
  <r>
    <n v="142"/>
    <s v="5255305723032100539"/>
    <s v="523070209472"/>
    <s v="MASJID"/>
    <x v="0"/>
    <s v="GE NUKSURAN"/>
    <s v="S2"/>
    <n v="900"/>
    <s v="S2/900"/>
    <n v="177"/>
    <n v="0"/>
    <n v="35267"/>
    <n v="35267"/>
    <n v="0"/>
    <n v="0"/>
    <n v="0"/>
    <n v="0"/>
    <n v="0"/>
    <n v="0"/>
    <n v="35267"/>
    <n v="0"/>
    <n v="35267"/>
    <s v="21/03/2023"/>
    <s v="21"/>
    <s v="03"/>
    <s v="2023"/>
    <x v="63"/>
    <s v="5255334000535"/>
    <s v="21/03/2023"/>
    <s v="5255305723032100539"/>
    <n v="52550"/>
    <x v="1"/>
  </r>
  <r>
    <n v="143"/>
    <s v="P2TL/52551/20230314/00002"/>
    <s v="523060076525"/>
    <s v="BALAI DESA"/>
    <x v="1"/>
    <s v="KA RANGREJO"/>
    <s v="S2T"/>
    <n v="2200"/>
    <s v="S2T/2200"/>
    <n v="1926"/>
    <n v="0"/>
    <n v="1463760"/>
    <n v="1463760"/>
    <n v="0"/>
    <n v="0"/>
    <n v="0"/>
    <n v="131738"/>
    <n v="0"/>
    <n v="0"/>
    <n v="1595498"/>
    <n v="1595498"/>
    <n v="0"/>
    <s v="14/03/2023"/>
    <s v="14"/>
    <s v="03"/>
    <s v="2023"/>
    <x v="61"/>
    <s v="5255143005192"/>
    <s v="14/03/2023"/>
    <s v="P2TL/52551/20230314/00002"/>
    <n v="52550"/>
    <x v="0"/>
  </r>
  <r>
    <n v="144"/>
    <s v="5255105723031000153"/>
    <s v="523060139159"/>
    <s v="ST PATIMAH   KLP"/>
    <x v="0"/>
    <s v="DS  MEGONTEN DEMP"/>
    <s v="R1"/>
    <n v="450"/>
    <s v="R1/450"/>
    <n v="204"/>
    <n v="0"/>
    <n v="34307"/>
    <n v="34307"/>
    <n v="0"/>
    <n v="0"/>
    <n v="0"/>
    <n v="0"/>
    <n v="0"/>
    <n v="0"/>
    <n v="34307"/>
    <n v="0"/>
    <n v="34307"/>
    <s v="13/03/2023"/>
    <s v="13"/>
    <s v="03"/>
    <s v="2023"/>
    <x v="66"/>
    <s v="5255134000153"/>
    <s v="13/03/2023"/>
    <s v="5255105723031000153"/>
    <n v="52550"/>
    <x v="0"/>
  </r>
  <r>
    <n v="145"/>
    <s v="P2TL/52554/20230313/00001"/>
    <s v="523071159640"/>
    <s v="WARSONO BIN PATM"/>
    <x v="1"/>
    <s v="KR AJAN RT0U/1 PUTA"/>
    <s v="R1"/>
    <n v="450"/>
    <s v="R1/450"/>
    <n v="200"/>
    <n v="0"/>
    <n v="99000"/>
    <n v="99000"/>
    <n v="0"/>
    <n v="0"/>
    <n v="0"/>
    <n v="8910"/>
    <n v="0"/>
    <n v="0"/>
    <n v="107910"/>
    <n v="107910"/>
    <n v="0"/>
    <s v="13/03/2023"/>
    <s v="13"/>
    <s v="03"/>
    <s v="2023"/>
    <x v="66"/>
    <s v="5255442006092"/>
    <s v="13/03/2023"/>
    <s v="P2TL/52554/20230313/00001"/>
    <n v="52550"/>
    <x v="2"/>
  </r>
  <r>
    <n v="146"/>
    <s v="5255105723031000148"/>
    <s v="523060875271"/>
    <s v="BUNARSIH"/>
    <x v="0"/>
    <s v="DK .ANGIN-ANGIN"/>
    <s v="R1"/>
    <n v="900"/>
    <s v="R1/900"/>
    <n v="234"/>
    <n v="0"/>
    <n v="64625"/>
    <n v="64625"/>
    <n v="0"/>
    <n v="0"/>
    <n v="0"/>
    <n v="0"/>
    <n v="0"/>
    <n v="0"/>
    <n v="64625"/>
    <n v="0"/>
    <n v="64625"/>
    <s v="13/03/2023"/>
    <s v="13"/>
    <s v="03"/>
    <s v="2023"/>
    <x v="66"/>
    <s v="5255134000148"/>
    <s v="13/03/2023"/>
    <s v="5255105723031000148"/>
    <n v="52550"/>
    <x v="0"/>
  </r>
  <r>
    <n v="147"/>
    <s v="5255105723031400216"/>
    <s v="523060501425"/>
    <s v="NGATMAN"/>
    <x v="0"/>
    <s v="DS  PASIR RT37/6"/>
    <s v="R1"/>
    <n v="450"/>
    <s v="R1/450"/>
    <n v="74"/>
    <n v="0"/>
    <n v="12506"/>
    <n v="12506"/>
    <n v="0"/>
    <n v="0"/>
    <n v="0"/>
    <n v="0"/>
    <n v="0"/>
    <n v="0"/>
    <n v="12506"/>
    <n v="0"/>
    <n v="12506"/>
    <s v="15/03/2023"/>
    <s v="15"/>
    <s v="03"/>
    <s v="2023"/>
    <x v="58"/>
    <s v="5255134000216"/>
    <s v="15/03/2023"/>
    <s v="5255105723031400216"/>
    <n v="52550"/>
    <x v="0"/>
  </r>
  <r>
    <n v="148"/>
    <s v="5255105723031400179"/>
    <s v="523060515551"/>
    <s v="SUPARMI URIP"/>
    <x v="0"/>
    <s v="DS  SIDOMULYO RT7"/>
    <s v="R1M"/>
    <n v="900"/>
    <s v="R1M/900"/>
    <n v="90"/>
    <n v="0"/>
    <n v="121680"/>
    <n v="121680"/>
    <n v="0"/>
    <n v="0"/>
    <n v="0"/>
    <n v="0"/>
    <n v="0"/>
    <n v="0"/>
    <n v="121680"/>
    <n v="0"/>
    <n v="121680"/>
    <s v="15/03/2023"/>
    <s v="15"/>
    <s v="03"/>
    <s v="2023"/>
    <x v="58"/>
    <s v="5255134000179"/>
    <s v="15/03/2023"/>
    <s v="5255105723031400179"/>
    <n v="52550"/>
    <x v="0"/>
  </r>
  <r>
    <n v="149"/>
    <s v="P2TL/52554/20230307/00003"/>
    <s v="523070881346"/>
    <s v="NGADIMIN"/>
    <x v="4"/>
    <s v="GE MPOL BANJARSAR"/>
    <s v="R1"/>
    <n v="450"/>
    <s v="R1/450"/>
    <n v="2479"/>
    <n v="0"/>
    <n v="1226907"/>
    <n v="1226907"/>
    <n v="0"/>
    <n v="0"/>
    <n v="0"/>
    <n v="12269"/>
    <n v="13950"/>
    <n v="0"/>
    <n v="1253126"/>
    <n v="850000"/>
    <n v="403126"/>
    <s v="07/03/2023"/>
    <s v="07"/>
    <s v="03"/>
    <s v="2023"/>
    <x v="65"/>
    <s v="5255442006075"/>
    <s v="07/03/2023"/>
    <s v="P2TL/52554/20230307/00003"/>
    <n v="52550"/>
    <x v="2"/>
  </r>
  <r>
    <n v="150"/>
    <s v="5255105723031000164"/>
    <s v="523060687963"/>
    <s v="DEDI KASNADI"/>
    <x v="0"/>
    <s v="DS  NGAYON SARIMU"/>
    <s v="R1"/>
    <n v="450"/>
    <s v="R1/450"/>
    <n v="19"/>
    <n v="0"/>
    <n v="3211"/>
    <n v="3211"/>
    <n v="0"/>
    <n v="0"/>
    <n v="0"/>
    <n v="0"/>
    <n v="0"/>
    <n v="0"/>
    <n v="3211"/>
    <n v="0"/>
    <n v="3211"/>
    <s v="13/03/2023"/>
    <s v="13"/>
    <s v="03"/>
    <s v="2023"/>
    <x v="66"/>
    <s v="5255134000164"/>
    <s v="13/03/2023"/>
    <s v="5255105723031000164"/>
    <n v="52550"/>
    <x v="0"/>
  </r>
  <r>
    <n v="151"/>
    <s v="5255105723031000157"/>
    <s v="523060441537"/>
    <s v="DARDIRI"/>
    <x v="0"/>
    <s v="DS  MUTIH WETAN RT"/>
    <s v="R1"/>
    <n v="900"/>
    <s v="R1/900"/>
    <n v="63"/>
    <n v="0"/>
    <n v="17325"/>
    <n v="17325"/>
    <n v="0"/>
    <n v="0"/>
    <n v="0"/>
    <n v="0"/>
    <n v="0"/>
    <n v="0"/>
    <n v="17325"/>
    <n v="0"/>
    <n v="17325"/>
    <s v="13/03/2023"/>
    <s v="13"/>
    <s v="03"/>
    <s v="2023"/>
    <x v="66"/>
    <s v="5255134000157"/>
    <s v="13/03/2023"/>
    <s v="5255105723031000157"/>
    <n v="52550"/>
    <x v="0"/>
  </r>
  <r>
    <n v="152"/>
    <s v="5255305723032100538"/>
    <s v="523070683249"/>
    <s v="PARJO"/>
    <x v="0"/>
    <s v="DK  PLOSO NAMPU RT"/>
    <s v="R1"/>
    <n v="450"/>
    <s v="R1/450"/>
    <n v="156"/>
    <n v="0"/>
    <n v="26364"/>
    <n v="26364"/>
    <n v="0"/>
    <n v="0"/>
    <n v="0"/>
    <n v="0"/>
    <n v="0"/>
    <n v="0"/>
    <n v="26364"/>
    <n v="0"/>
    <n v="26364"/>
    <s v="21/03/2023"/>
    <s v="21"/>
    <s v="03"/>
    <s v="2023"/>
    <x v="63"/>
    <s v="5255334000534"/>
    <s v="21/03/2023"/>
    <s v="5255305723032100538"/>
    <n v="52550"/>
    <x v="1"/>
  </r>
  <r>
    <n v="153"/>
    <s v="5255305723032100531"/>
    <s v="523070314118"/>
    <s v="HARTINI"/>
    <x v="0"/>
    <s v="GL ONGGONG RT05/0"/>
    <s v="R1"/>
    <n v="450"/>
    <s v="R1/450"/>
    <n v="75"/>
    <n v="0"/>
    <n v="12731"/>
    <n v="12731"/>
    <n v="0"/>
    <n v="0"/>
    <n v="0"/>
    <n v="0"/>
    <n v="0"/>
    <n v="0"/>
    <n v="12731"/>
    <n v="0"/>
    <n v="12731"/>
    <s v="21/03/2023"/>
    <s v="21"/>
    <s v="03"/>
    <s v="2023"/>
    <x v="63"/>
    <s v="5255334000527"/>
    <s v="21/03/2023"/>
    <s v="5255305723032100531"/>
    <n v="52550"/>
    <x v="1"/>
  </r>
  <r>
    <n v="154"/>
    <s v="5255305723032100535"/>
    <s v="523070855002"/>
    <s v="SUPARMIN"/>
    <x v="0"/>
    <s v="PA SIRAMAN KATEKA"/>
    <s v="R1"/>
    <n v="450"/>
    <s v="R1/450"/>
    <n v="94"/>
    <n v="0"/>
    <n v="15773"/>
    <n v="15773"/>
    <n v="0"/>
    <n v="0"/>
    <n v="0"/>
    <n v="0"/>
    <n v="0"/>
    <n v="0"/>
    <n v="15773"/>
    <n v="0"/>
    <n v="15773"/>
    <s v="21/03/2023"/>
    <s v="21"/>
    <s v="03"/>
    <s v="2023"/>
    <x v="63"/>
    <s v="5255334000531"/>
    <s v="21/03/2023"/>
    <s v="5255305723032100535"/>
    <n v="52550"/>
    <x v="1"/>
  </r>
  <r>
    <n v="155"/>
    <s v="5255105723031400200"/>
    <s v="523060441059"/>
    <s v="H UMAR"/>
    <x v="0"/>
    <s v="DS  MUTIH WETAN RT"/>
    <s v="R1"/>
    <n v="900"/>
    <s v="R1/900"/>
    <n v="117"/>
    <n v="0"/>
    <n v="31900"/>
    <n v="31900"/>
    <n v="0"/>
    <n v="0"/>
    <n v="0"/>
    <n v="0"/>
    <n v="0"/>
    <n v="0"/>
    <n v="31900"/>
    <n v="0"/>
    <n v="31900"/>
    <s v="15/03/2023"/>
    <s v="15"/>
    <s v="03"/>
    <s v="2023"/>
    <x v="58"/>
    <s v="5255134000200"/>
    <s v="15/03/2023"/>
    <s v="5255105723031400200"/>
    <n v="52550"/>
    <x v="0"/>
  </r>
  <r>
    <n v="156"/>
    <s v="P2TL/52552/20230327/00001"/>
    <s v="NONPELANG"/>
    <s v="SUMARNO"/>
    <x v="3"/>
    <s v="KEMBANGARUM RT 6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7/03/2023"/>
    <s v="27"/>
    <s v="03"/>
    <s v="2023"/>
    <x v="57"/>
    <s v="5255242004999"/>
    <s v="27/03/2023"/>
    <s v="P2TL/52552/20230327/00001"/>
    <n v="52550"/>
    <x v="3"/>
  </r>
  <r>
    <n v="157"/>
    <s v="5255105723031400194"/>
    <s v="523060340058"/>
    <s v="SLAMET B RAKIM"/>
    <x v="0"/>
    <s v="DK  BALIDONO KR TE"/>
    <s v="R1M"/>
    <n v="900"/>
    <s v="R1M/900"/>
    <n v="39"/>
    <n v="0"/>
    <n v="54080"/>
    <n v="54080"/>
    <n v="0"/>
    <n v="0"/>
    <n v="0"/>
    <n v="0"/>
    <n v="0"/>
    <n v="0"/>
    <n v="54080"/>
    <n v="0"/>
    <n v="54080"/>
    <s v="15/03/2023"/>
    <s v="15"/>
    <s v="03"/>
    <s v="2023"/>
    <x v="58"/>
    <s v="5255134000194"/>
    <s v="15/03/2023"/>
    <s v="5255105723031400194"/>
    <n v="52550"/>
    <x v="0"/>
  </r>
  <r>
    <n v="158"/>
    <s v="5255105723031400231"/>
    <s v="523060579051"/>
    <s v="SUPAAT"/>
    <x v="0"/>
    <s v="DS  JETAK RT4/1 WED"/>
    <s v="R1"/>
    <n v="450"/>
    <s v="R1/450"/>
    <n v="46"/>
    <n v="0"/>
    <n v="7774"/>
    <n v="7774"/>
    <n v="0"/>
    <n v="0"/>
    <n v="0"/>
    <n v="0"/>
    <n v="0"/>
    <n v="0"/>
    <n v="7774"/>
    <n v="0"/>
    <n v="7774"/>
    <s v="15/03/2023"/>
    <s v="15"/>
    <s v="03"/>
    <s v="2023"/>
    <x v="58"/>
    <s v="5255134000231"/>
    <s v="15/03/2023"/>
    <s v="5255105723031400231"/>
    <n v="52550"/>
    <x v="0"/>
  </r>
  <r>
    <n v="159"/>
    <s v="5255105723031000145"/>
    <s v="523061057929"/>
    <s v="SITI SAROH"/>
    <x v="0"/>
    <s v="DK ANGIN-ANGIN BUK"/>
    <s v="R1M"/>
    <n v="900"/>
    <s v="R1M/900"/>
    <n v="90"/>
    <n v="0"/>
    <n v="118976"/>
    <n v="118976"/>
    <n v="0"/>
    <n v="0"/>
    <n v="0"/>
    <n v="0"/>
    <n v="0"/>
    <n v="0"/>
    <n v="118976"/>
    <n v="0"/>
    <n v="118976"/>
    <s v="13/03/2023"/>
    <s v="13"/>
    <s v="03"/>
    <s v="2023"/>
    <x v="66"/>
    <s v="5255134000145"/>
    <s v="13/03/2023"/>
    <s v="5255105723031000145"/>
    <n v="52550"/>
    <x v="0"/>
  </r>
  <r>
    <n v="160"/>
    <s v="P2TL/52552/20230321/00008"/>
    <s v="523082025970"/>
    <s v="SRI UTAMI"/>
    <x v="5"/>
    <s v="DS TANGGUNG HARD"/>
    <s v="R1"/>
    <n v="450"/>
    <s v="R1/450"/>
    <n v="2479"/>
    <n v="59400"/>
    <n v="1226907"/>
    <n v="1286307"/>
    <n v="0"/>
    <n v="0"/>
    <n v="274226"/>
    <n v="13160"/>
    <n v="0"/>
    <n v="0"/>
    <n v="1573693"/>
    <n v="1573693"/>
    <n v="0"/>
    <s v="21/03/2023"/>
    <s v="21"/>
    <s v="03"/>
    <s v="2023"/>
    <x v="63"/>
    <s v="5255242004995"/>
    <s v="21/03/2023"/>
    <s v="P2TL/52552/20230321/00008"/>
    <n v="52550"/>
    <x v="3"/>
  </r>
  <r>
    <n v="161"/>
    <s v="5255105723031400203"/>
    <s v="523060321834"/>
    <s v="KARMINAH KANIN"/>
    <x v="0"/>
    <s v="DS  BERAHAN KULON"/>
    <s v="R1"/>
    <n v="450"/>
    <s v="R1/450"/>
    <n v="129"/>
    <n v="0"/>
    <n v="21632"/>
    <n v="21632"/>
    <n v="0"/>
    <n v="0"/>
    <n v="0"/>
    <n v="0"/>
    <n v="0"/>
    <n v="0"/>
    <n v="21632"/>
    <n v="0"/>
    <n v="21632"/>
    <s v="15/03/2023"/>
    <s v="15"/>
    <s v="03"/>
    <s v="2023"/>
    <x v="58"/>
    <s v="5255134000203"/>
    <s v="15/03/2023"/>
    <s v="5255105723031400203"/>
    <n v="52550"/>
    <x v="0"/>
  </r>
  <r>
    <n v="162"/>
    <s v="5255105723031400264"/>
    <s v="523060398506"/>
    <s v="SUHARTO MULYADI"/>
    <x v="0"/>
    <s v="GE NENG RT21/3"/>
    <s v="R1"/>
    <n v="450"/>
    <s v="R1/450"/>
    <n v="18"/>
    <n v="0"/>
    <n v="3042"/>
    <n v="3042"/>
    <n v="0"/>
    <n v="0"/>
    <n v="0"/>
    <n v="0"/>
    <n v="0"/>
    <n v="0"/>
    <n v="3042"/>
    <n v="0"/>
    <n v="3042"/>
    <s v="15/03/2023"/>
    <s v="15"/>
    <s v="03"/>
    <s v="2023"/>
    <x v="58"/>
    <s v="5255134000264"/>
    <s v="15/03/2023"/>
    <s v="5255105723031400264"/>
    <n v="52550"/>
    <x v="0"/>
  </r>
  <r>
    <n v="163"/>
    <s v="P2TL/52551/20230324/00002"/>
    <s v="NONPELANG"/>
    <s v="SUPAJIYATI"/>
    <x v="3"/>
    <s v="DK.DEMPET DS.TUGU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4/03/2023"/>
    <s v="24"/>
    <s v="03"/>
    <s v="2023"/>
    <x v="56"/>
    <s v="5255142005207"/>
    <s v="24/03/2023"/>
    <s v="P2TL/52551/20230324/00002"/>
    <n v="52550"/>
    <x v="0"/>
  </r>
  <r>
    <n v="164"/>
    <s v="P2TL/52553/20230301/00001"/>
    <s v="523071827414"/>
    <s v="NURHADI"/>
    <x v="1"/>
    <s v="DS WIDURI   RT.03 RW"/>
    <s v="R1MT"/>
    <n v="900"/>
    <s v="R1MT/900"/>
    <n v="530"/>
    <n v="0"/>
    <n v="716560"/>
    <n v="716560"/>
    <n v="0"/>
    <n v="0"/>
    <n v="0"/>
    <n v="64490"/>
    <n v="0"/>
    <n v="0"/>
    <n v="781050"/>
    <n v="781050"/>
    <n v="0"/>
    <s v="01/03/2023"/>
    <s v="01"/>
    <s v="03"/>
    <s v="2023"/>
    <x v="59"/>
    <s v="5255343004872"/>
    <s v="01/03/2023"/>
    <s v="P2TL/52553/20230301/00001"/>
    <n v="52550"/>
    <x v="1"/>
  </r>
  <r>
    <n v="165"/>
    <s v="P2TL/52551/20230307/00001"/>
    <s v="523061517942"/>
    <s v="SULIMIN"/>
    <x v="5"/>
    <s v="DS PILANGREJO KEC."/>
    <s v="R1T"/>
    <n v="900"/>
    <s v="R1T/900"/>
    <n v="4957"/>
    <n v="216000"/>
    <n v="2453814"/>
    <n v="2669814"/>
    <n v="0"/>
    <n v="76400"/>
    <n v="433957"/>
    <n v="27778"/>
    <n v="0"/>
    <n v="0"/>
    <n v="3207949"/>
    <n v="3207949"/>
    <n v="0"/>
    <s v="07/03/2023"/>
    <s v="07"/>
    <s v="03"/>
    <s v="2023"/>
    <x v="65"/>
    <s v="5255143005163"/>
    <s v="07/03/2023"/>
    <s v="P2TL/52551/20230307/00001"/>
    <n v="52550"/>
    <x v="0"/>
  </r>
  <r>
    <n v="166"/>
    <s v="5255105723031400261"/>
    <s v="523060436641"/>
    <s v="DJARYANTO"/>
    <x v="0"/>
    <s v="PE RBALAN RT1/3 PIL"/>
    <s v="R1"/>
    <n v="450"/>
    <s v="R1/450"/>
    <n v="20"/>
    <n v="0"/>
    <n v="3380"/>
    <n v="3380"/>
    <n v="0"/>
    <n v="0"/>
    <n v="0"/>
    <n v="0"/>
    <n v="0"/>
    <n v="0"/>
    <n v="3380"/>
    <n v="0"/>
    <n v="3380"/>
    <s v="15/03/2023"/>
    <s v="15"/>
    <s v="03"/>
    <s v="2023"/>
    <x v="58"/>
    <s v="5255134000261"/>
    <s v="15/03/2023"/>
    <s v="5255105723031400261"/>
    <n v="52550"/>
    <x v="0"/>
  </r>
  <r>
    <n v="167"/>
    <s v="5255105723031400263"/>
    <s v="523060497648"/>
    <s v="WURYANTI"/>
    <x v="0"/>
    <s v="DS  CABEAN RT6/1"/>
    <s v="R1"/>
    <n v="450"/>
    <s v="R1/450"/>
    <n v="19"/>
    <n v="0"/>
    <n v="3211"/>
    <n v="3211"/>
    <n v="0"/>
    <n v="0"/>
    <n v="0"/>
    <n v="0"/>
    <n v="0"/>
    <n v="0"/>
    <n v="3211"/>
    <n v="0"/>
    <n v="3211"/>
    <s v="15/03/2023"/>
    <s v="15"/>
    <s v="03"/>
    <s v="2023"/>
    <x v="58"/>
    <s v="5255134000263"/>
    <s v="15/03/2023"/>
    <s v="5255105723031400263"/>
    <n v="52550"/>
    <x v="0"/>
  </r>
  <r>
    <n v="168"/>
    <s v="5255105723031400173"/>
    <s v="523060604603"/>
    <s v="ASHARI"/>
    <x v="0"/>
    <s v="DS  PANGKALAN TUG"/>
    <s v="R1"/>
    <n v="1300"/>
    <s v="R1/1300"/>
    <n v="138"/>
    <n v="0"/>
    <n v="200813"/>
    <n v="200813"/>
    <n v="0"/>
    <n v="0"/>
    <n v="0"/>
    <n v="0"/>
    <n v="0"/>
    <n v="0"/>
    <n v="200813"/>
    <n v="0"/>
    <n v="200813"/>
    <s v="15/03/2023"/>
    <s v="15"/>
    <s v="03"/>
    <s v="2023"/>
    <x v="58"/>
    <s v="5255134000173"/>
    <s v="15/03/2023"/>
    <s v="5255105723031400173"/>
    <n v="52550"/>
    <x v="0"/>
  </r>
  <r>
    <n v="169"/>
    <s v="5255305723032100528"/>
    <s v="523070175126"/>
    <s v="YASMIN"/>
    <x v="0"/>
    <s v="JA LAKAN SINDUREJO"/>
    <s v="R1"/>
    <n v="450"/>
    <s v="R1/450"/>
    <n v="51"/>
    <n v="0"/>
    <n v="8765"/>
    <n v="8765"/>
    <n v="0"/>
    <n v="0"/>
    <n v="0"/>
    <n v="0"/>
    <n v="0"/>
    <n v="0"/>
    <n v="8765"/>
    <n v="0"/>
    <n v="8765"/>
    <s v="21/03/2023"/>
    <s v="21"/>
    <s v="03"/>
    <s v="2023"/>
    <x v="63"/>
    <s v="5255334000524"/>
    <s v="21/03/2023"/>
    <s v="5255305723032100528"/>
    <n v="52550"/>
    <x v="1"/>
  </r>
  <r>
    <n v="170"/>
    <s v="P2TL/52554/20230328/00015"/>
    <s v="523071468712"/>
    <s v="SUKINEM"/>
    <x v="1"/>
    <s v="DK  SUGIHAN DS TUK"/>
    <s v="R1"/>
    <n v="450"/>
    <s v="R1/450"/>
    <n v="150"/>
    <n v="0"/>
    <n v="74250"/>
    <n v="74250"/>
    <n v="0"/>
    <n v="0"/>
    <n v="0"/>
    <n v="6683"/>
    <n v="0"/>
    <n v="0"/>
    <n v="80933"/>
    <n v="7000"/>
    <n v="73933"/>
    <s v="28/03/2023"/>
    <s v="28"/>
    <s v="03"/>
    <s v="2023"/>
    <x v="53"/>
    <s v="5255442006134"/>
    <s v="28/03/2023"/>
    <s v="P2TL/52554/20230328/00015"/>
    <n v="52550"/>
    <x v="2"/>
  </r>
  <r>
    <n v="171"/>
    <s v="P2TL/52554/20230328/00012"/>
    <s v="523070705025"/>
    <s v="SUPARDI"/>
    <x v="1"/>
    <s v="KA UMAN RT02/08 SEL"/>
    <s v="R1"/>
    <n v="450"/>
    <s v="R1/450"/>
    <n v="495"/>
    <n v="0"/>
    <n v="245025"/>
    <n v="245025"/>
    <n v="0"/>
    <n v="0"/>
    <n v="0"/>
    <n v="22052"/>
    <n v="0"/>
    <n v="0"/>
    <n v="267077"/>
    <n v="22500"/>
    <n v="244577"/>
    <s v="28/03/2023"/>
    <s v="28"/>
    <s v="03"/>
    <s v="2023"/>
    <x v="53"/>
    <s v="5255442006131"/>
    <s v="28/03/2023"/>
    <s v="P2TL/52554/20230328/00012"/>
    <n v="52550"/>
    <x v="2"/>
  </r>
  <r>
    <n v="172"/>
    <s v="P2TL/52554/20230328/00008"/>
    <s v="523070402888"/>
    <s v="JAMARI"/>
    <x v="1"/>
    <s v="DK  SOKA BENDOHAR"/>
    <s v="R1"/>
    <n v="450"/>
    <s v="R1/450"/>
    <n v="200"/>
    <n v="0"/>
    <n v="99000"/>
    <n v="99000"/>
    <n v="0"/>
    <n v="0"/>
    <n v="0"/>
    <n v="8910"/>
    <n v="0"/>
    <n v="0"/>
    <n v="107910"/>
    <n v="9000"/>
    <n v="98910"/>
    <s v="28/03/2023"/>
    <s v="28"/>
    <s v="03"/>
    <s v="2023"/>
    <x v="53"/>
    <s v="5255442006127"/>
    <s v="28/03/2023"/>
    <s v="P2TL/52554/20230328/00008"/>
    <n v="52550"/>
    <x v="2"/>
  </r>
  <r>
    <n v="173"/>
    <s v="P2TL/52554/20230317/00001"/>
    <s v="523072132294"/>
    <s v="UNTUNG JAKA PRABO"/>
    <x v="1"/>
    <s v="DK TAWANG TLOGOTI"/>
    <s v="R1"/>
    <n v="1300"/>
    <s v="R1/1300"/>
    <n v="200"/>
    <n v="0"/>
    <n v="288940"/>
    <n v="288940"/>
    <n v="0"/>
    <n v="0"/>
    <n v="0"/>
    <n v="26005"/>
    <n v="0"/>
    <n v="0"/>
    <n v="314945"/>
    <n v="314945"/>
    <n v="0"/>
    <s v="17/03/2023"/>
    <s v="17"/>
    <s v="03"/>
    <s v="2023"/>
    <x v="76"/>
    <s v="5255442006106"/>
    <s v="17/03/2023"/>
    <s v="P2TL/52554/20230317/00001"/>
    <n v="52550"/>
    <x v="2"/>
  </r>
  <r>
    <n v="174"/>
    <s v="P2TL/52554/20230306/00003"/>
    <s v="523070386077"/>
    <s v="SARTONO RINTONON"/>
    <x v="1"/>
    <s v="NG RAO SEL PAKIS"/>
    <s v="R1"/>
    <n v="450"/>
    <s v="R1/450"/>
    <n v="200"/>
    <n v="0"/>
    <n v="99000"/>
    <n v="99000"/>
    <n v="0"/>
    <n v="0"/>
    <n v="31259"/>
    <n v="8910"/>
    <n v="0"/>
    <n v="0"/>
    <n v="139169"/>
    <n v="139169"/>
    <n v="0"/>
    <s v="06/03/2023"/>
    <s v="06"/>
    <s v="03"/>
    <s v="2023"/>
    <x v="54"/>
    <s v="5255442006067"/>
    <s v="06/03/2023"/>
    <s v="P2TL/52554/20230306/00003"/>
    <n v="52550"/>
    <x v="2"/>
  </r>
  <r>
    <n v="175"/>
    <s v="P2TL/52551/20230324/00005"/>
    <s v="NONPELANG"/>
    <s v="JAMAL SYARIF ZHOFI"/>
    <x v="3"/>
    <s v="DS.KARANGASEM SA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4/03/2023"/>
    <s v="24"/>
    <s v="03"/>
    <s v="2023"/>
    <x v="56"/>
    <s v="5255142005210"/>
    <s v="24/03/2023"/>
    <s v="P2TL/52551/20230324/00005"/>
    <n v="52550"/>
    <x v="0"/>
  </r>
  <r>
    <n v="176"/>
    <s v="P2TL/52554/20230328/00021"/>
    <s v="523070375035"/>
    <s v="MARDI"/>
    <x v="5"/>
    <s v="RE JOSARI"/>
    <s v="R1"/>
    <n v="450"/>
    <s v="R1/450"/>
    <n v="2479"/>
    <n v="59400"/>
    <n v="1226907"/>
    <n v="1286307"/>
    <n v="0"/>
    <n v="76400"/>
    <n v="246266"/>
    <n v="13160"/>
    <n v="16650"/>
    <n v="0"/>
    <n v="1638783"/>
    <n v="1638783"/>
    <n v="0"/>
    <s v="29/03/2023"/>
    <s v="29"/>
    <s v="03"/>
    <s v="2023"/>
    <x v="60"/>
    <s v="5255442006140"/>
    <s v="29/03/2023"/>
    <s v="P2TL/52554/20230328/00021"/>
    <n v="52550"/>
    <x v="2"/>
  </r>
  <r>
    <n v="177"/>
    <s v="P2TL/52554/20230331/00004"/>
    <s v="NONPELANG"/>
    <s v="RIMBA WANTO"/>
    <x v="3"/>
    <s v="DSN PADAS RT 5 RW"/>
    <s v="I1"/>
    <n v="900"/>
    <s v="I1/900"/>
    <n v="4957"/>
    <n v="510300"/>
    <n v="2007666"/>
    <n v="2517966"/>
    <n v="0"/>
    <n v="0"/>
    <n v="0"/>
    <n v="4197"/>
    <n v="0"/>
    <n v="0"/>
    <n v="2522163"/>
    <n v="2522163"/>
    <n v="0"/>
    <s v="31/03/2023"/>
    <s v="31"/>
    <s v="03"/>
    <s v="2023"/>
    <x v="52"/>
    <s v="5255442006149"/>
    <s v="31/03/2023"/>
    <s v="P2TL/52554/20230331/00004"/>
    <n v="52550"/>
    <x v="2"/>
  </r>
  <r>
    <n v="178"/>
    <s v="P2TL/52553/20230329/00001"/>
    <s v="523071473303"/>
    <s v="SUPRIYADI"/>
    <x v="1"/>
    <s v="DK  PESANTREN MEN"/>
    <s v="R1T"/>
    <n v="450"/>
    <s v="R1T/450"/>
    <n v="543"/>
    <n v="0"/>
    <n v="225345"/>
    <n v="225345"/>
    <n v="0"/>
    <n v="0"/>
    <n v="0"/>
    <n v="20281"/>
    <n v="0"/>
    <n v="0"/>
    <n v="245626"/>
    <n v="245626"/>
    <n v="0"/>
    <s v="29/03/2023"/>
    <s v="29"/>
    <s v="03"/>
    <s v="2023"/>
    <x v="60"/>
    <s v="5255343004921"/>
    <s v="29/03/2023"/>
    <s v="P2TL/52553/20230329/00001"/>
    <n v="52550"/>
    <x v="1"/>
  </r>
  <r>
    <n v="179"/>
    <s v="P2TL/52554/20230324/00005"/>
    <s v="523071359860"/>
    <s v="ROHMAD"/>
    <x v="2"/>
    <s v="KR AJAN RT03/02 TAN"/>
    <s v="R1"/>
    <n v="450"/>
    <s v="R1/450"/>
    <n v="0"/>
    <n v="59400"/>
    <n v="0"/>
    <n v="59400"/>
    <n v="0"/>
    <n v="76400"/>
    <n v="31759"/>
    <n v="891"/>
    <n v="900"/>
    <n v="0"/>
    <n v="169350"/>
    <n v="169350"/>
    <n v="0"/>
    <s v="30/03/2023"/>
    <s v="30"/>
    <s v="03"/>
    <s v="2023"/>
    <x v="55"/>
    <s v="5255442006113"/>
    <s v="30/03/2023"/>
    <s v="P2TL/52554/20230324/00005"/>
    <n v="52550"/>
    <x v="2"/>
  </r>
  <r>
    <n v="180"/>
    <s v="5255305723032100551"/>
    <s v="523070080859"/>
    <s v="KARIYO REJO"/>
    <x v="0"/>
    <s v="JL  MAWAR KRG HARJ"/>
    <s v="R1M"/>
    <n v="900"/>
    <s v="R1M/900"/>
    <n v="100"/>
    <n v="0"/>
    <n v="135200"/>
    <n v="135200"/>
    <n v="0"/>
    <n v="0"/>
    <n v="0"/>
    <n v="0"/>
    <n v="0"/>
    <n v="0"/>
    <n v="135200"/>
    <n v="0"/>
    <n v="135200"/>
    <s v="21/03/2023"/>
    <s v="21"/>
    <s v="03"/>
    <s v="2023"/>
    <x v="63"/>
    <s v="5255334000547"/>
    <s v="21/03/2023"/>
    <s v="5255305723032100551"/>
    <n v="52550"/>
    <x v="1"/>
  </r>
  <r>
    <n v="181"/>
    <s v="P2TL/52554/20230306/00005"/>
    <s v="NONPELANG"/>
    <s v="SUKIMIN"/>
    <x v="3"/>
    <s v="PULOREJO KALISARI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1/03/2023"/>
    <s v="11"/>
    <s v="03"/>
    <s v="2023"/>
    <x v="77"/>
    <s v="5255442006069"/>
    <s v="11/03/2023"/>
    <s v="P2TL/52554/20230306/00005"/>
    <n v="52550"/>
    <x v="2"/>
  </r>
  <r>
    <n v="182"/>
    <s v="5255105723031400254"/>
    <s v="523061012842"/>
    <s v="NOR ROKIM"/>
    <x v="0"/>
    <s v="DS KRAMAT   RT.06 R"/>
    <s v="R1"/>
    <n v="450"/>
    <s v="R1/450"/>
    <n v="25"/>
    <n v="0"/>
    <n v="4225"/>
    <n v="4225"/>
    <n v="0"/>
    <n v="0"/>
    <n v="0"/>
    <n v="0"/>
    <n v="0"/>
    <n v="0"/>
    <n v="4225"/>
    <n v="0"/>
    <n v="4225"/>
    <s v="15/03/2023"/>
    <s v="15"/>
    <s v="03"/>
    <s v="2023"/>
    <x v="58"/>
    <s v="5255134000254"/>
    <s v="15/03/2023"/>
    <s v="5255105723031400254"/>
    <n v="52550"/>
    <x v="0"/>
  </r>
  <r>
    <n v="183"/>
    <s v="5255105723031400237"/>
    <s v="523060362712"/>
    <s v="SULAIMAN"/>
    <x v="0"/>
    <s v="DS  KENDUREN WEDU"/>
    <s v="R1"/>
    <n v="450"/>
    <s v="R1/450"/>
    <n v="39"/>
    <n v="0"/>
    <n v="6591"/>
    <n v="6591"/>
    <n v="0"/>
    <n v="0"/>
    <n v="0"/>
    <n v="0"/>
    <n v="0"/>
    <n v="0"/>
    <n v="6591"/>
    <n v="0"/>
    <n v="6591"/>
    <s v="15/03/2023"/>
    <s v="15"/>
    <s v="03"/>
    <s v="2023"/>
    <x v="58"/>
    <s v="5255134000237"/>
    <s v="15/03/2023"/>
    <s v="5255105723031400237"/>
    <n v="52550"/>
    <x v="0"/>
  </r>
  <r>
    <n v="184"/>
    <s v="5255305723032100543"/>
    <s v="523070173353"/>
    <s v="WARSITO"/>
    <x v="0"/>
    <s v="KA UMAN PL PAYUNG"/>
    <s v="R1"/>
    <n v="450"/>
    <s v="R1/450"/>
    <n v="141"/>
    <n v="0"/>
    <n v="23900"/>
    <n v="23900"/>
    <n v="0"/>
    <n v="0"/>
    <n v="0"/>
    <n v="0"/>
    <n v="0"/>
    <n v="0"/>
    <n v="23900"/>
    <n v="0"/>
    <n v="23900"/>
    <s v="21/03/2023"/>
    <s v="21"/>
    <s v="03"/>
    <s v="2023"/>
    <x v="63"/>
    <s v="5255334000539"/>
    <s v="21/03/2023"/>
    <s v="5255305723032100543"/>
    <n v="52550"/>
    <x v="1"/>
  </r>
  <r>
    <n v="185"/>
    <s v="P2TL/52553/20230307/00001"/>
    <s v="523070436884"/>
    <s v="MASTURI"/>
    <x v="2"/>
    <s v="HA RJOWINANGUN G"/>
    <s v="R1"/>
    <n v="450"/>
    <s v="R1/450"/>
    <n v="0"/>
    <n v="59400"/>
    <n v="0"/>
    <n v="59400"/>
    <n v="0"/>
    <n v="0"/>
    <n v="0"/>
    <n v="891"/>
    <n v="16650"/>
    <n v="0"/>
    <n v="76941"/>
    <n v="76941"/>
    <n v="0"/>
    <s v="07/03/2023"/>
    <s v="07"/>
    <s v="03"/>
    <s v="2023"/>
    <x v="65"/>
    <s v="5255342004886"/>
    <s v="07/03/2023"/>
    <s v="P2TL/52553/20230307/00001"/>
    <n v="52550"/>
    <x v="1"/>
  </r>
  <r>
    <n v="186"/>
    <s v="5255105723031400196"/>
    <s v="523061491976"/>
    <s v="BUDI SANTOSO"/>
    <x v="0"/>
    <s v="DS KALISARI 0  RT.2 R"/>
    <s v="R1M"/>
    <n v="900"/>
    <s v="R1M/900"/>
    <n v="36"/>
    <n v="0"/>
    <n v="48672"/>
    <n v="48672"/>
    <n v="0"/>
    <n v="0"/>
    <n v="0"/>
    <n v="0"/>
    <n v="0"/>
    <n v="0"/>
    <n v="48672"/>
    <n v="0"/>
    <n v="48672"/>
    <s v="15/03/2023"/>
    <s v="15"/>
    <s v="03"/>
    <s v="2023"/>
    <x v="58"/>
    <s v="5255134000196"/>
    <s v="15/03/2023"/>
    <s v="5255105723031400196"/>
    <n v="52550"/>
    <x v="0"/>
  </r>
  <r>
    <n v="187"/>
    <s v="5255105723031400177"/>
    <s v="523060438981"/>
    <s v="IMAN SUBARI"/>
    <x v="0"/>
    <s v="RA JI RT4/1"/>
    <s v="R1M"/>
    <n v="900"/>
    <s v="R1M/900"/>
    <n v="96"/>
    <n v="0"/>
    <n v="127088"/>
    <n v="127088"/>
    <n v="0"/>
    <n v="0"/>
    <n v="0"/>
    <n v="0"/>
    <n v="0"/>
    <n v="0"/>
    <n v="127088"/>
    <n v="0"/>
    <n v="127088"/>
    <s v="15/03/2023"/>
    <s v="15"/>
    <s v="03"/>
    <s v="2023"/>
    <x v="58"/>
    <s v="5255134000177"/>
    <s v="15/03/2023"/>
    <s v="5255105723031400177"/>
    <n v="52550"/>
    <x v="0"/>
  </r>
  <r>
    <n v="188"/>
    <s v="5255105723031500266"/>
    <s v="523060728699"/>
    <s v="MUSHOLLA"/>
    <x v="0"/>
    <s v="DS  BATU RT6/2"/>
    <s v="R1"/>
    <n v="1300"/>
    <s v="R1/1300"/>
    <n v="84"/>
    <n v="0"/>
    <n v="124244"/>
    <n v="124244"/>
    <n v="0"/>
    <n v="0"/>
    <n v="0"/>
    <n v="0"/>
    <n v="0"/>
    <n v="0"/>
    <n v="124244"/>
    <n v="0"/>
    <n v="124244"/>
    <s v="15/03/2023"/>
    <s v="15"/>
    <s v="03"/>
    <s v="2023"/>
    <x v="58"/>
    <s v="5255134000266"/>
    <s v="15/03/2023"/>
    <s v="5255105723031500266"/>
    <n v="52550"/>
    <x v="0"/>
  </r>
  <r>
    <n v="189"/>
    <s v="P2TL/52552/20230306/00002"/>
    <s v="525520082072"/>
    <s v="SITI FATONAH"/>
    <x v="5"/>
    <s v="DS KUWARON    RT.3"/>
    <s v="R1MT"/>
    <n v="900"/>
    <s v="R1MT/900"/>
    <n v="4957"/>
    <n v="584064"/>
    <n v="6702134"/>
    <n v="7286198"/>
    <n v="10000"/>
    <n v="0"/>
    <n v="188171"/>
    <n v="75782"/>
    <n v="0"/>
    <n v="0"/>
    <n v="7560151"/>
    <n v="7560151"/>
    <n v="0"/>
    <s v="06/03/2023"/>
    <s v="06"/>
    <s v="03"/>
    <s v="2023"/>
    <x v="54"/>
    <s v="5255243004975"/>
    <s v="06/03/2023"/>
    <s v="P2TL/52552/20230306/00002"/>
    <n v="52550"/>
    <x v="3"/>
  </r>
  <r>
    <n v="190"/>
    <s v="P2TL/52552/20230308/00001"/>
    <s v="523080241701"/>
    <s v="KASBUN"/>
    <x v="4"/>
    <s v="DS  KRAJAN KUWARO"/>
    <s v="R1"/>
    <n v="450"/>
    <s v="R1/450"/>
    <n v="2479"/>
    <n v="0"/>
    <n v="1226907"/>
    <n v="1226907"/>
    <n v="0"/>
    <n v="0"/>
    <n v="156912"/>
    <n v="12269"/>
    <n v="18900"/>
    <n v="0"/>
    <n v="1414988"/>
    <n v="1414988"/>
    <n v="0"/>
    <s v="08/03/2023"/>
    <s v="08"/>
    <s v="03"/>
    <s v="2023"/>
    <x v="71"/>
    <s v="5255242004977"/>
    <s v="08/03/2023"/>
    <s v="P2TL/52552/20230308/00001"/>
    <n v="52550"/>
    <x v="3"/>
  </r>
  <r>
    <n v="191"/>
    <s v="P2TL/52554/20230328/00003"/>
    <s v="523070874838"/>
    <s v="SADIMIN PODO"/>
    <x v="1"/>
    <s v="DK  BARU MLOWO KA"/>
    <s v="R1"/>
    <n v="450"/>
    <s v="R1/450"/>
    <n v="300"/>
    <n v="0"/>
    <n v="148500"/>
    <n v="148500"/>
    <n v="0"/>
    <n v="0"/>
    <n v="0"/>
    <n v="13365"/>
    <n v="0"/>
    <n v="0"/>
    <n v="161865"/>
    <n v="13500"/>
    <n v="148365"/>
    <s v="28/03/2023"/>
    <s v="28"/>
    <s v="03"/>
    <s v="2023"/>
    <x v="53"/>
    <s v="5255442006122"/>
    <s v="28/03/2023"/>
    <s v="P2TL/52554/20230328/00003"/>
    <n v="52550"/>
    <x v="2"/>
  </r>
  <r>
    <n v="192"/>
    <s v="P2TL/52554/20230310/00001"/>
    <s v="523073100635"/>
    <s v="YULIYANTI"/>
    <x v="1"/>
    <s v="DN SEMEN DS PULOK"/>
    <s v="R1T"/>
    <n v="450"/>
    <s v="R1T/450"/>
    <n v="495"/>
    <n v="0"/>
    <n v="205425"/>
    <n v="205425"/>
    <n v="0"/>
    <n v="0"/>
    <n v="0"/>
    <n v="18488"/>
    <n v="0"/>
    <n v="0"/>
    <n v="223913"/>
    <n v="223913"/>
    <n v="0"/>
    <s v="14/03/2023"/>
    <s v="14"/>
    <s v="03"/>
    <s v="2023"/>
    <x v="61"/>
    <s v="5255443006088"/>
    <s v="14/03/2023"/>
    <s v="P2TL/52554/20230310/00001"/>
    <n v="52550"/>
    <x v="2"/>
  </r>
  <r>
    <n v="193"/>
    <s v="P2TL/52551/20230331/00002"/>
    <s v="523061113722"/>
    <s v="KANT UNIT PELAYANA"/>
    <x v="1"/>
    <s v="JL SULTAN HADIWIJO"/>
    <s v="P1"/>
    <n v="22000"/>
    <s v="P1/22000"/>
    <n v="2624"/>
    <n v="0"/>
    <n v="4459567"/>
    <n v="4459567"/>
    <n v="0"/>
    <n v="0"/>
    <n v="0"/>
    <n v="0"/>
    <n v="0"/>
    <n v="0"/>
    <n v="4459567"/>
    <n v="4459567"/>
    <n v="0"/>
    <s v="31/03/2023"/>
    <s v="31"/>
    <s v="03"/>
    <s v="2023"/>
    <x v="52"/>
    <s v="5255142005228"/>
    <s v="31/03/2023"/>
    <s v="P2TL/52551/20230331/00002"/>
    <n v="52550"/>
    <x v="0"/>
  </r>
  <r>
    <n v="194"/>
    <s v="5255105723031000159"/>
    <s v="525510171712"/>
    <s v="ABDOLATEP"/>
    <x v="0"/>
    <s v="DK MOROREJO DS BA"/>
    <s v="R1"/>
    <n v="900"/>
    <s v="R1/900"/>
    <n v="49"/>
    <n v="0"/>
    <n v="13475"/>
    <n v="13475"/>
    <n v="0"/>
    <n v="0"/>
    <n v="0"/>
    <n v="0"/>
    <n v="0"/>
    <n v="0"/>
    <n v="13475"/>
    <n v="0"/>
    <n v="13475"/>
    <s v="13/03/2023"/>
    <s v="13"/>
    <s v="03"/>
    <s v="2023"/>
    <x v="66"/>
    <s v="5255134000159"/>
    <s v="13/03/2023"/>
    <s v="5255105723031000159"/>
    <n v="52550"/>
    <x v="0"/>
  </r>
  <r>
    <n v="195"/>
    <s v="P2TL/52554/20230328/00018"/>
    <s v="523070532866"/>
    <s v="MARISTA"/>
    <x v="1"/>
    <s v="KR AJAN KR ASEM"/>
    <s v="R1"/>
    <n v="450"/>
    <s v="R1/450"/>
    <n v="200"/>
    <n v="0"/>
    <n v="99000"/>
    <n v="99000"/>
    <n v="0"/>
    <n v="0"/>
    <n v="0"/>
    <n v="8910"/>
    <n v="0"/>
    <n v="0"/>
    <n v="107910"/>
    <n v="9000"/>
    <n v="98910"/>
    <s v="28/03/2023"/>
    <s v="28"/>
    <s v="03"/>
    <s v="2023"/>
    <x v="53"/>
    <s v="5255442006137"/>
    <s v="28/03/2023"/>
    <s v="P2TL/52554/20230328/00018"/>
    <n v="52550"/>
    <x v="2"/>
  </r>
  <r>
    <n v="196"/>
    <s v="P2TL/52551/20230327/00001"/>
    <s v="523060465679"/>
    <s v="KASRAN"/>
    <x v="1"/>
    <s v="DS  TANGGUL MIJEN"/>
    <s v="R1T"/>
    <n v="900"/>
    <s v="R1T/900"/>
    <n v="81"/>
    <n v="0"/>
    <n v="49005"/>
    <n v="49005"/>
    <n v="0"/>
    <n v="0"/>
    <n v="0"/>
    <n v="4410"/>
    <n v="0"/>
    <n v="0"/>
    <n v="53415"/>
    <n v="53415"/>
    <n v="0"/>
    <s v="27/03/2023"/>
    <s v="27"/>
    <s v="03"/>
    <s v="2023"/>
    <x v="57"/>
    <s v="5255143005213"/>
    <s v="27/03/2023"/>
    <s v="P2TL/52551/20230327/00001"/>
    <n v="52550"/>
    <x v="0"/>
  </r>
  <r>
    <n v="197"/>
    <s v="5255105723031000141"/>
    <s v="523060227258"/>
    <s v="PON PES NURUL Q B"/>
    <x v="0"/>
    <s v="DS  PURWOSARI SAY"/>
    <s v="S2"/>
    <n v="2200"/>
    <s v="S2/2200"/>
    <n v="282"/>
    <n v="0"/>
    <n v="213560"/>
    <n v="213560"/>
    <n v="0"/>
    <n v="0"/>
    <n v="0"/>
    <n v="0"/>
    <n v="0"/>
    <n v="0"/>
    <n v="213560"/>
    <n v="0"/>
    <n v="213560"/>
    <s v="13/03/2023"/>
    <s v="13"/>
    <s v="03"/>
    <s v="2023"/>
    <x v="66"/>
    <s v="5255134000141"/>
    <s v="13/03/2023"/>
    <s v="5255105723031000141"/>
    <n v="52550"/>
    <x v="0"/>
  </r>
  <r>
    <n v="198"/>
    <s v="P2TL/52553/20230331/00001"/>
    <s v="523073086945"/>
    <s v="RIRIN LESTARI"/>
    <x v="1"/>
    <s v="DN PESANTREN MEN"/>
    <s v="R1MT"/>
    <n v="900"/>
    <s v="R1MT/900"/>
    <n v="582"/>
    <n v="0"/>
    <n v="786864"/>
    <n v="786864"/>
    <n v="0"/>
    <n v="0"/>
    <n v="0"/>
    <n v="70818"/>
    <n v="0"/>
    <n v="0"/>
    <n v="857682"/>
    <n v="857682"/>
    <n v="0"/>
    <s v="31/03/2023"/>
    <s v="31"/>
    <s v="03"/>
    <s v="2023"/>
    <x v="52"/>
    <s v="5255343004929"/>
    <s v="31/03/2023"/>
    <s v="P2TL/52553/20230331/00001"/>
    <n v="52550"/>
    <x v="1"/>
  </r>
  <r>
    <n v="199"/>
    <s v="P2TL/52553/20230324/00001"/>
    <s v="523073161370"/>
    <s v="PJU SINAWAH"/>
    <x v="4"/>
    <s v="DN SINAWAH    RT.1 R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24/03/2023"/>
    <s v="24"/>
    <s v="03"/>
    <s v="2023"/>
    <x v="56"/>
    <s v="5255343004909"/>
    <s v="24/03/2023"/>
    <s v="P2TL/52553/20230324/00001"/>
    <n v="52550"/>
    <x v="1"/>
  </r>
  <r>
    <n v="200"/>
    <s v="5255105723031400174"/>
    <s v="523060338959"/>
    <s v="MUNAJI"/>
    <x v="0"/>
    <s v="TO NOSARI BEDONO"/>
    <s v="R1"/>
    <n v="2200"/>
    <s v="R1/2200"/>
    <n v="132"/>
    <n v="0"/>
    <n v="190700"/>
    <n v="190700"/>
    <n v="0"/>
    <n v="0"/>
    <n v="0"/>
    <n v="0"/>
    <n v="0"/>
    <n v="0"/>
    <n v="190700"/>
    <n v="0"/>
    <n v="190700"/>
    <s v="15/03/2023"/>
    <s v="15"/>
    <s v="03"/>
    <s v="2023"/>
    <x v="58"/>
    <s v="5255134000174"/>
    <s v="15/03/2023"/>
    <s v="5255105723031400174"/>
    <n v="52550"/>
    <x v="0"/>
  </r>
  <r>
    <n v="201"/>
    <s v="P2TL/52554/20230328/00009"/>
    <s v="523070414762"/>
    <s v="NASRUN BIN DJAMIN"/>
    <x v="1"/>
    <s v="KE RTEN POJOK"/>
    <s v="R1"/>
    <n v="450"/>
    <s v="R1/450"/>
    <n v="150"/>
    <n v="0"/>
    <n v="74250"/>
    <n v="74250"/>
    <n v="0"/>
    <n v="0"/>
    <n v="0"/>
    <n v="6683"/>
    <n v="0"/>
    <n v="0"/>
    <n v="80933"/>
    <n v="7000"/>
    <n v="73933"/>
    <s v="28/03/2023"/>
    <s v="28"/>
    <s v="03"/>
    <s v="2023"/>
    <x v="53"/>
    <s v="5255442006128"/>
    <s v="28/03/2023"/>
    <s v="P2TL/52554/20230328/00009"/>
    <n v="52550"/>
    <x v="2"/>
  </r>
  <r>
    <n v="202"/>
    <s v="P2TL/52552/20230317/00001"/>
    <s v="525520164513"/>
    <s v="MUSHOLLA AL MUSTA"/>
    <x v="4"/>
    <s v="DN TAMBAN WATES K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17/03/2023"/>
    <s v="17"/>
    <s v="03"/>
    <s v="2023"/>
    <x v="76"/>
    <s v="5255243004984"/>
    <s v="17/03/2023"/>
    <s v="P2TL/52552/20230317/00001"/>
    <n v="52550"/>
    <x v="3"/>
  </r>
  <r>
    <n v="203"/>
    <s v="P2TL/52553/20230302/00002"/>
    <s v="525530040639"/>
    <s v="D A M I N"/>
    <x v="1"/>
    <s v="DN PONDOK PLOSOH"/>
    <s v="R1MT"/>
    <n v="900"/>
    <s v="R1MT/900"/>
    <n v="210"/>
    <n v="0"/>
    <n v="283920"/>
    <n v="283920"/>
    <n v="0"/>
    <n v="0"/>
    <n v="0"/>
    <n v="25553"/>
    <n v="0"/>
    <n v="0"/>
    <n v="309473"/>
    <n v="309473"/>
    <n v="0"/>
    <s v="02/03/2023"/>
    <s v="02"/>
    <s v="03"/>
    <s v="2023"/>
    <x v="64"/>
    <s v="5255343004881"/>
    <s v="02/03/2023"/>
    <s v="P2TL/52553/20230302/00002"/>
    <n v="52550"/>
    <x v="1"/>
  </r>
  <r>
    <n v="204"/>
    <s v="5255305723032100540"/>
    <s v="523070541744"/>
    <s v="SUJIYO"/>
    <x v="0"/>
    <s v="DK  DONGKO DS DEP"/>
    <s v="R1"/>
    <n v="450"/>
    <s v="R1/450"/>
    <n v="213"/>
    <n v="0"/>
    <n v="36200"/>
    <n v="36200"/>
    <n v="0"/>
    <n v="0"/>
    <n v="0"/>
    <n v="0"/>
    <n v="0"/>
    <n v="0"/>
    <n v="36200"/>
    <n v="0"/>
    <n v="36200"/>
    <s v="21/03/2023"/>
    <s v="21"/>
    <s v="03"/>
    <s v="2023"/>
    <x v="63"/>
    <s v="5255334000536"/>
    <s v="21/03/2023"/>
    <s v="5255305723032100540"/>
    <n v="52550"/>
    <x v="1"/>
  </r>
  <r>
    <n v="205"/>
    <s v="P2TL/52552/20230330/00004"/>
    <s v="523080526707"/>
    <s v="SRI WAHYUNIMHSIH"/>
    <x v="3"/>
    <s v="DE LIK RT 02/13 JRAG"/>
    <s v="R1MT"/>
    <n v="900"/>
    <s v="R1MT/900"/>
    <n v="0"/>
    <n v="0"/>
    <n v="1737730"/>
    <n v="1737730"/>
    <n v="0"/>
    <n v="0"/>
    <n v="0"/>
    <n v="0"/>
    <n v="0"/>
    <n v="0"/>
    <n v="1737730"/>
    <n v="0"/>
    <n v="1737730"/>
    <s v="30/03/2023"/>
    <s v="30"/>
    <s v="03"/>
    <s v="2023"/>
    <x v="55"/>
    <s v="5255242005015"/>
    <s v="30/03/2023"/>
    <s v="P2TL/52552/20230330/00004"/>
    <n v="52550"/>
    <x v="3"/>
  </r>
  <r>
    <n v="206"/>
    <s v="5255305723032100537"/>
    <s v="523070904315"/>
    <s v="KARMIJAN"/>
    <x v="0"/>
    <s v="DK  PONDOK KARANG"/>
    <s v="R1"/>
    <n v="450"/>
    <s v="R1/450"/>
    <n v="104"/>
    <n v="0"/>
    <n v="17632"/>
    <n v="17632"/>
    <n v="0"/>
    <n v="0"/>
    <n v="0"/>
    <n v="0"/>
    <n v="0"/>
    <n v="0"/>
    <n v="17632"/>
    <n v="0"/>
    <n v="17632"/>
    <s v="21/03/2023"/>
    <s v="21"/>
    <s v="03"/>
    <s v="2023"/>
    <x v="63"/>
    <s v="5255334000533"/>
    <s v="21/03/2023"/>
    <s v="5255305723032100537"/>
    <n v="52550"/>
    <x v="1"/>
  </r>
  <r>
    <n v="207"/>
    <s v="5255105723031400235"/>
    <s v="523060315012"/>
    <s v="SYAMSURI"/>
    <x v="0"/>
    <s v="DS  TAMBAK ROTO"/>
    <s v="R1"/>
    <n v="450"/>
    <s v="R1/450"/>
    <n v="39"/>
    <n v="0"/>
    <n v="6591"/>
    <n v="6591"/>
    <n v="0"/>
    <n v="0"/>
    <n v="0"/>
    <n v="0"/>
    <n v="0"/>
    <n v="0"/>
    <n v="6591"/>
    <n v="0"/>
    <n v="6591"/>
    <s v="15/03/2023"/>
    <s v="15"/>
    <s v="03"/>
    <s v="2023"/>
    <x v="58"/>
    <s v="5255134000235"/>
    <s v="15/03/2023"/>
    <s v="5255105723031400235"/>
    <n v="52550"/>
    <x v="0"/>
  </r>
  <r>
    <n v="208"/>
    <s v="5255105723031400226"/>
    <s v="523061116608"/>
    <s v="MUSTOFA"/>
    <x v="0"/>
    <s v="DK CANGKRING KATO"/>
    <s v="R1"/>
    <n v="450"/>
    <s v="R1/450"/>
    <n v="56"/>
    <n v="0"/>
    <n v="9464"/>
    <n v="9464"/>
    <n v="0"/>
    <n v="0"/>
    <n v="0"/>
    <n v="0"/>
    <n v="0"/>
    <n v="0"/>
    <n v="9464"/>
    <n v="0"/>
    <n v="9464"/>
    <s v="15/03/2023"/>
    <s v="15"/>
    <s v="03"/>
    <s v="2023"/>
    <x v="58"/>
    <s v="5255134000226"/>
    <s v="15/03/2023"/>
    <s v="5255105723031400226"/>
    <n v="52550"/>
    <x v="0"/>
  </r>
  <r>
    <n v="209"/>
    <s v="P2TL/52552/20230321/00003"/>
    <s v="523082024400"/>
    <s v="MUSHOLLA AL KAROM"/>
    <x v="4"/>
    <s v="DS GUBUG   RT.04 RW"/>
    <s v="S2"/>
    <n v="900"/>
    <s v="S2/900"/>
    <n v="4957"/>
    <n v="0"/>
    <n v="1784592"/>
    <n v="1784592"/>
    <n v="0"/>
    <n v="0"/>
    <n v="0"/>
    <n v="17846"/>
    <n v="0"/>
    <n v="0"/>
    <n v="1802438"/>
    <n v="1802438"/>
    <n v="0"/>
    <s v="21/03/2023"/>
    <s v="21"/>
    <s v="03"/>
    <s v="2023"/>
    <x v="63"/>
    <s v="5255242004990"/>
    <s v="21/03/2023"/>
    <s v="P2TL/52552/20230321/00003"/>
    <n v="52550"/>
    <x v="3"/>
  </r>
  <r>
    <n v="210"/>
    <s v="5255105723031500267"/>
    <s v="523060799566"/>
    <s v="KASMONO"/>
    <x v="0"/>
    <s v="DS  BERAHAN KULON"/>
    <s v="R1"/>
    <n v="450"/>
    <s v="R1/450"/>
    <n v="42"/>
    <n v="0"/>
    <n v="7098"/>
    <n v="7098"/>
    <n v="0"/>
    <n v="0"/>
    <n v="0"/>
    <n v="0"/>
    <n v="0"/>
    <n v="0"/>
    <n v="7098"/>
    <n v="0"/>
    <n v="7098"/>
    <s v="15/03/2023"/>
    <s v="15"/>
    <s v="03"/>
    <s v="2023"/>
    <x v="58"/>
    <s v="5255134000267"/>
    <s v="15/03/2023"/>
    <s v="5255105723031500267"/>
    <n v="52550"/>
    <x v="0"/>
  </r>
  <r>
    <n v="211"/>
    <s v="P2TL/52551/20230321/00002"/>
    <s v="NONPELANG"/>
    <s v="AHMAD SOFAN"/>
    <x v="3"/>
    <s v="DS.KARANGSARI KAR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1/03/2023"/>
    <s v="21"/>
    <s v="03"/>
    <s v="2023"/>
    <x v="63"/>
    <s v="5255142005201"/>
    <s v="21/03/2023"/>
    <s v="P2TL/52551/20230321/00002"/>
    <n v="52550"/>
    <x v="0"/>
  </r>
  <r>
    <n v="212"/>
    <s v="5255105723031400234"/>
    <s v="523060786830"/>
    <s v="ABDUL GHOFUR"/>
    <x v="0"/>
    <s v="DS  GUNTUR RT8/3"/>
    <s v="R1"/>
    <n v="450"/>
    <s v="R1/450"/>
    <n v="40"/>
    <n v="0"/>
    <n v="6760"/>
    <n v="6760"/>
    <n v="0"/>
    <n v="0"/>
    <n v="0"/>
    <n v="0"/>
    <n v="0"/>
    <n v="0"/>
    <n v="6760"/>
    <n v="0"/>
    <n v="6760"/>
    <s v="15/03/2023"/>
    <s v="15"/>
    <s v="03"/>
    <s v="2023"/>
    <x v="58"/>
    <s v="5255134000234"/>
    <s v="15/03/2023"/>
    <s v="5255105723031400234"/>
    <n v="52550"/>
    <x v="0"/>
  </r>
  <r>
    <n v="213"/>
    <s v="P2TL/52551/20230302/00001"/>
    <s v="NONPELANG"/>
    <s v="PURYANTO"/>
    <x v="3"/>
    <s v="DS.KARANGMLATI RT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3/03/2023"/>
    <s v="03"/>
    <s v="03"/>
    <s v="2023"/>
    <x v="72"/>
    <s v="5255142005152"/>
    <s v="03/03/2023"/>
    <s v="P2TL/52551/20230302/00001"/>
    <n v="52550"/>
    <x v="0"/>
  </r>
  <r>
    <n v="214"/>
    <s v="5255105723031000152"/>
    <s v="523061037087"/>
    <s v="YASROF"/>
    <x v="0"/>
    <s v="DS JETAK   RT.03 RW."/>
    <s v="R1"/>
    <n v="900"/>
    <s v="R1/900"/>
    <n v="147"/>
    <n v="0"/>
    <n v="40150"/>
    <n v="40150"/>
    <n v="0"/>
    <n v="0"/>
    <n v="0"/>
    <n v="0"/>
    <n v="0"/>
    <n v="0"/>
    <n v="40150"/>
    <n v="0"/>
    <n v="40150"/>
    <s v="13/03/2023"/>
    <s v="13"/>
    <s v="03"/>
    <s v="2023"/>
    <x v="66"/>
    <s v="5255134000152"/>
    <s v="13/03/2023"/>
    <s v="5255105723031000152"/>
    <n v="52550"/>
    <x v="0"/>
  </r>
  <r>
    <n v="215"/>
    <s v="P2TL/52551/20230308/00002"/>
    <s v="523061847395"/>
    <s v="SUKRON"/>
    <x v="1"/>
    <s v="DK PIDODO KR.REJO"/>
    <s v="R1T"/>
    <n v="450"/>
    <s v="R1T/450"/>
    <n v="613"/>
    <n v="0"/>
    <n v="254395"/>
    <n v="254395"/>
    <n v="0"/>
    <n v="0"/>
    <n v="0"/>
    <n v="22896"/>
    <n v="0"/>
    <n v="0"/>
    <n v="277291"/>
    <n v="277291"/>
    <n v="0"/>
    <s v="08/03/2023"/>
    <s v="08"/>
    <s v="03"/>
    <s v="2023"/>
    <x v="71"/>
    <s v="5255143005168"/>
    <s v="08/03/2023"/>
    <s v="P2TL/52551/20230308/00002"/>
    <n v="52550"/>
    <x v="0"/>
  </r>
  <r>
    <n v="216"/>
    <s v="P2TL/52553/20230302/00001"/>
    <s v="523072351116"/>
    <s v="SITI SURYANI"/>
    <x v="4"/>
    <s v="DS MIJEN TIMUR KBN"/>
    <s v="R1MT"/>
    <n v="900"/>
    <s v="R1MT/900"/>
    <n v="4957"/>
    <n v="0"/>
    <n v="6702134"/>
    <n v="6702134"/>
    <n v="10000"/>
    <n v="0"/>
    <n v="0"/>
    <n v="67021"/>
    <n v="0"/>
    <n v="0"/>
    <n v="6779155"/>
    <n v="3400000"/>
    <n v="3379155"/>
    <s v="02/03/2023"/>
    <s v="02"/>
    <s v="03"/>
    <s v="2023"/>
    <x v="64"/>
    <s v="5255343004877"/>
    <s v="02/03/2023"/>
    <s v="P2TL/52553/20230302/00001"/>
    <n v="52550"/>
    <x v="1"/>
  </r>
  <r>
    <n v="217"/>
    <s v="P2TL/52551/20230309/00002"/>
    <s v="523060769727"/>
    <s v="A K R O M"/>
    <x v="1"/>
    <s v="DS  JOGOLOYO RT 4/4"/>
    <s v="R1T"/>
    <n v="1300"/>
    <s v="R1T/1300"/>
    <n v="221"/>
    <n v="0"/>
    <n v="319279"/>
    <n v="319279"/>
    <n v="0"/>
    <n v="0"/>
    <n v="0"/>
    <n v="28735"/>
    <n v="0"/>
    <n v="0"/>
    <n v="348014"/>
    <n v="348014"/>
    <n v="0"/>
    <s v="09/03/2023"/>
    <s v="09"/>
    <s v="03"/>
    <s v="2023"/>
    <x v="62"/>
    <s v="5255143005172"/>
    <s v="09/03/2023"/>
    <s v="P2TL/52551/20230309/00002"/>
    <n v="52550"/>
    <x v="0"/>
  </r>
  <r>
    <n v="218"/>
    <s v="P2TL/52554/20230329/00001"/>
    <s v="NONPELANG"/>
    <s v="SIMIN"/>
    <x v="3"/>
    <s v="DSN KRAJAN BARAT R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30/03/2023"/>
    <s v="30"/>
    <s v="03"/>
    <s v="2023"/>
    <x v="55"/>
    <s v="5255442006143"/>
    <s v="30/03/2023"/>
    <s v="P2TL/52554/20230329/00001"/>
    <n v="52550"/>
    <x v="2"/>
  </r>
  <r>
    <n v="219"/>
    <s v="5255305723032100536"/>
    <s v="523070995089"/>
    <s v="SARPAN"/>
    <x v="0"/>
    <s v="DK  BAYU DS LEDOKD"/>
    <s v="R1"/>
    <n v="450"/>
    <s v="R1/450"/>
    <n v="100"/>
    <n v="0"/>
    <n v="16900"/>
    <n v="16900"/>
    <n v="0"/>
    <n v="0"/>
    <n v="0"/>
    <n v="0"/>
    <n v="0"/>
    <n v="0"/>
    <n v="16900"/>
    <n v="0"/>
    <n v="16900"/>
    <s v="21/03/2023"/>
    <s v="21"/>
    <s v="03"/>
    <s v="2023"/>
    <x v="63"/>
    <s v="5255334000532"/>
    <s v="21/03/2023"/>
    <s v="5255305723032100536"/>
    <n v="52550"/>
    <x v="1"/>
  </r>
  <r>
    <n v="220"/>
    <s v="P2TL/52554/20230330/00001"/>
    <s v="523071430006"/>
    <s v="SUMARMI"/>
    <x v="1"/>
    <s v="DS  TANGGUNGHARJ"/>
    <s v="R1"/>
    <n v="900"/>
    <s v="R1/900"/>
    <n v="330"/>
    <n v="0"/>
    <n v="163350"/>
    <n v="163350"/>
    <n v="0"/>
    <n v="0"/>
    <n v="0"/>
    <n v="14702"/>
    <n v="0"/>
    <n v="0"/>
    <n v="178052"/>
    <n v="178052"/>
    <n v="0"/>
    <s v="30/03/2023"/>
    <s v="30"/>
    <s v="03"/>
    <s v="2023"/>
    <x v="55"/>
    <s v="5255442006145"/>
    <s v="30/03/2023"/>
    <s v="P2TL/52554/20230330/00001"/>
    <n v="52550"/>
    <x v="2"/>
  </r>
  <r>
    <n v="221"/>
    <s v="P2TL/52554/20230315/00001"/>
    <s v="523071508429"/>
    <s v="SAMIDI"/>
    <x v="5"/>
    <s v="DS  BANGSRI"/>
    <s v="R1"/>
    <n v="900"/>
    <s v="R1/900"/>
    <n v="4957"/>
    <n v="216000"/>
    <n v="2453814"/>
    <n v="2669814"/>
    <n v="0"/>
    <n v="76400"/>
    <n v="274226"/>
    <n v="27778"/>
    <n v="0"/>
    <n v="0"/>
    <n v="3048218"/>
    <n v="2000000"/>
    <n v="1048218"/>
    <s v="15/03/2023"/>
    <s v="15"/>
    <s v="03"/>
    <s v="2023"/>
    <x v="58"/>
    <s v="5255442006101"/>
    <s v="15/03/2023"/>
    <s v="P2TL/52554/20230315/00001"/>
    <n v="52550"/>
    <x v="2"/>
  </r>
  <r>
    <n v="222"/>
    <s v="P2TL/52554/20230331/00003"/>
    <s v="NONPELANG"/>
    <s v="PUJIYONO"/>
    <x v="3"/>
    <s v="DSN PADAS RT 5 RW"/>
    <s v="I1"/>
    <n v="900"/>
    <s v="I1/900"/>
    <n v="4957"/>
    <n v="510300"/>
    <n v="2007666"/>
    <n v="2517966"/>
    <n v="0"/>
    <n v="0"/>
    <n v="0"/>
    <n v="4197"/>
    <n v="0"/>
    <n v="0"/>
    <n v="2522163"/>
    <n v="2522163"/>
    <n v="0"/>
    <s v="31/03/2023"/>
    <s v="31"/>
    <s v="03"/>
    <s v="2023"/>
    <x v="52"/>
    <s v="5255442006148"/>
    <s v="31/03/2023"/>
    <s v="P2TL/52554/20230331/00003"/>
    <n v="52550"/>
    <x v="2"/>
  </r>
  <r>
    <n v="223"/>
    <s v="P2TL/52552/20230321/00002"/>
    <s v="523080256257"/>
    <s v="TRI HARDANINGSIH"/>
    <x v="4"/>
    <s v="NG EMBEL KDL RT1 R"/>
    <s v="R1"/>
    <n v="450"/>
    <s v="R1/450"/>
    <n v="2479"/>
    <n v="0"/>
    <n v="1226907"/>
    <n v="1226907"/>
    <n v="0"/>
    <n v="0"/>
    <n v="156912"/>
    <n v="12269"/>
    <n v="20700"/>
    <n v="0"/>
    <n v="1416788"/>
    <n v="1416788"/>
    <n v="0"/>
    <s v="22/03/2023"/>
    <s v="22"/>
    <s v="03"/>
    <s v="2023"/>
    <x v="70"/>
    <s v="5255242004989"/>
    <s v="22/03/2023"/>
    <s v="P2TL/52552/20230321/00002"/>
    <n v="52550"/>
    <x v="3"/>
  </r>
  <r>
    <n v="224"/>
    <s v="5255105723031400255"/>
    <s v="523060641651"/>
    <s v="RUKANI JAYA"/>
    <x v="0"/>
    <s v="DS  PONDOK SIDOMU"/>
    <s v="R1"/>
    <n v="450"/>
    <s v="R1/450"/>
    <n v="25"/>
    <n v="0"/>
    <n v="4225"/>
    <n v="4225"/>
    <n v="0"/>
    <n v="0"/>
    <n v="0"/>
    <n v="0"/>
    <n v="0"/>
    <n v="0"/>
    <n v="4225"/>
    <n v="0"/>
    <n v="4225"/>
    <s v="15/03/2023"/>
    <s v="15"/>
    <s v="03"/>
    <s v="2023"/>
    <x v="58"/>
    <s v="5255134000255"/>
    <s v="15/03/2023"/>
    <s v="5255105723031400255"/>
    <n v="52550"/>
    <x v="0"/>
  </r>
  <r>
    <n v="225"/>
    <s v="P2TL/52554/20230327/00002"/>
    <s v="NONPELANG"/>
    <s v="DWI LUKMANTO"/>
    <x v="3"/>
    <s v="DN JEMBAR DS TLOG"/>
    <s v="B1"/>
    <n v="900"/>
    <s v="B1/900"/>
    <n v="4957"/>
    <n v="429300"/>
    <n v="557028"/>
    <n v="986328"/>
    <n v="0"/>
    <n v="0"/>
    <n v="0"/>
    <n v="13672"/>
    <n v="0"/>
    <n v="0"/>
    <n v="1000000"/>
    <n v="1000000"/>
    <n v="0"/>
    <s v="27/03/2023"/>
    <s v="27"/>
    <s v="03"/>
    <s v="2023"/>
    <x v="57"/>
    <s v="5255442006116"/>
    <s v="27/03/2023"/>
    <s v="P2TL/52554/20230327/00002"/>
    <n v="52550"/>
    <x v="2"/>
  </r>
  <r>
    <n v="226"/>
    <s v="5255105723031400206"/>
    <s v="523060729721"/>
    <s v="SUTARNO"/>
    <x v="0"/>
    <s v="DS  BERAHAN KULON"/>
    <s v="R1"/>
    <n v="450"/>
    <s v="R1/450"/>
    <n v="114"/>
    <n v="0"/>
    <n v="19266"/>
    <n v="19266"/>
    <n v="0"/>
    <n v="0"/>
    <n v="0"/>
    <n v="0"/>
    <n v="0"/>
    <n v="0"/>
    <n v="19266"/>
    <n v="0"/>
    <n v="19266"/>
    <s v="15/03/2023"/>
    <s v="15"/>
    <s v="03"/>
    <s v="2023"/>
    <x v="58"/>
    <s v="5255134000206"/>
    <s v="15/03/2023"/>
    <s v="5255105723031400206"/>
    <n v="52550"/>
    <x v="0"/>
  </r>
  <r>
    <n v="227"/>
    <s v="5255105723031000146"/>
    <s v="523060106944"/>
    <s v="SUMIYATI"/>
    <x v="0"/>
    <s v="LE NGKOK DONOREJ"/>
    <s v="R1M"/>
    <n v="900"/>
    <s v="R1M/900"/>
    <n v="78"/>
    <n v="0"/>
    <n v="105456"/>
    <n v="105456"/>
    <n v="0"/>
    <n v="0"/>
    <n v="0"/>
    <n v="0"/>
    <n v="0"/>
    <n v="0"/>
    <n v="105456"/>
    <n v="0"/>
    <n v="105456"/>
    <s v="13/03/2023"/>
    <s v="13"/>
    <s v="03"/>
    <s v="2023"/>
    <x v="66"/>
    <s v="5255134000146"/>
    <s v="13/03/2023"/>
    <s v="5255105723031000146"/>
    <n v="52550"/>
    <x v="0"/>
  </r>
  <r>
    <n v="228"/>
    <s v="P2TL/52553/20230330/00005"/>
    <s v="NONPELANG"/>
    <s v="PJ IMRONAH 2 GANAN"/>
    <x v="3"/>
    <s v="GANANG RT 2/ RW 4,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30/03/2023"/>
    <s v="30"/>
    <s v="03"/>
    <s v="2023"/>
    <x v="55"/>
    <s v="5255342004926"/>
    <s v="30/03/2023"/>
    <s v="P2TL/52553/20230330/00005"/>
    <n v="52550"/>
    <x v="1"/>
  </r>
  <r>
    <n v="229"/>
    <s v="5255105723031400247"/>
    <s v="523060727009"/>
    <s v="SITI MAESYAROH"/>
    <x v="0"/>
    <s v="DS  MANGUNREJO RT"/>
    <s v="R1"/>
    <n v="450"/>
    <s v="R1/450"/>
    <n v="31"/>
    <n v="0"/>
    <n v="5239"/>
    <n v="5239"/>
    <n v="0"/>
    <n v="0"/>
    <n v="0"/>
    <n v="0"/>
    <n v="0"/>
    <n v="0"/>
    <n v="5239"/>
    <n v="0"/>
    <n v="5239"/>
    <s v="15/03/2023"/>
    <s v="15"/>
    <s v="03"/>
    <s v="2023"/>
    <x v="58"/>
    <s v="5255134000247"/>
    <s v="15/03/2023"/>
    <s v="5255105723031400247"/>
    <n v="52550"/>
    <x v="0"/>
  </r>
  <r>
    <n v="230"/>
    <s v="5255105723031400185"/>
    <s v="523060575323"/>
    <s v="TRUBUS AKVAT"/>
    <x v="0"/>
    <s v="DS  KARANGTURI RT4/"/>
    <s v="R1M"/>
    <n v="900"/>
    <s v="R1M/900"/>
    <n v="60"/>
    <n v="0"/>
    <n v="82472"/>
    <n v="82472"/>
    <n v="0"/>
    <n v="0"/>
    <n v="0"/>
    <n v="0"/>
    <n v="0"/>
    <n v="0"/>
    <n v="82472"/>
    <n v="0"/>
    <n v="82472"/>
    <s v="15/03/2023"/>
    <s v="15"/>
    <s v="03"/>
    <s v="2023"/>
    <x v="58"/>
    <s v="5255134000185"/>
    <s v="15/03/2023"/>
    <s v="5255105723031400185"/>
    <n v="52550"/>
    <x v="0"/>
  </r>
  <r>
    <n v="231"/>
    <s v="P2TL/52551/20230324/00007"/>
    <s v="NONPELANG"/>
    <s v="JAMAL SYARIF ZHOFI"/>
    <x v="3"/>
    <s v="DS.KARANGASEM SA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4/03/2023"/>
    <s v="24"/>
    <s v="03"/>
    <s v="2023"/>
    <x v="56"/>
    <s v="5255142005212"/>
    <s v="24/03/2023"/>
    <s v="P2TL/52551/20230324/00007"/>
    <n v="52550"/>
    <x v="0"/>
  </r>
  <r>
    <n v="232"/>
    <s v="P2TL/52551/20230308/00001"/>
    <s v="523061493859"/>
    <s v="GANGSAR"/>
    <x v="5"/>
    <s v="DS KEDUNG MUTIH 0"/>
    <s v="R1T"/>
    <n v="450"/>
    <s v="R1T/450"/>
    <n v="2479"/>
    <n v="59400"/>
    <n v="1226907"/>
    <n v="1286307"/>
    <n v="0"/>
    <n v="76400"/>
    <n v="433957"/>
    <n v="13160"/>
    <n v="0"/>
    <n v="0"/>
    <n v="1809824"/>
    <n v="1400000"/>
    <n v="409824"/>
    <s v="08/03/2023"/>
    <s v="08"/>
    <s v="03"/>
    <s v="2023"/>
    <x v="71"/>
    <s v="5255143005166"/>
    <s v="08/03/2023"/>
    <s v="P2TL/52551/20230308/00001"/>
    <n v="52550"/>
    <x v="0"/>
  </r>
  <r>
    <n v="233"/>
    <s v="5255105723031400167"/>
    <s v="523060016459"/>
    <s v="DJASRAN/PTR"/>
    <x v="0"/>
    <s v="KR APYAK TIMUR"/>
    <s v="R1M"/>
    <n v="900"/>
    <s v="R1M/900"/>
    <n v="222"/>
    <n v="0"/>
    <n v="302848"/>
    <n v="302848"/>
    <n v="0"/>
    <n v="0"/>
    <n v="0"/>
    <n v="0"/>
    <n v="0"/>
    <n v="0"/>
    <n v="302848"/>
    <n v="0"/>
    <n v="302848"/>
    <s v="15/03/2023"/>
    <s v="15"/>
    <s v="03"/>
    <s v="2023"/>
    <x v="58"/>
    <s v="5255134000167"/>
    <s v="15/03/2023"/>
    <s v="5255105723031400167"/>
    <n v="52550"/>
    <x v="0"/>
  </r>
  <r>
    <n v="234"/>
    <s v="5255105723031400246"/>
    <s v="523060626700"/>
    <s v="H NUR ZUBER 4"/>
    <x v="0"/>
    <s v="DS  SIDOGEMAH RT22"/>
    <s v="R1"/>
    <n v="450"/>
    <s v="R1/450"/>
    <n v="33"/>
    <n v="0"/>
    <n v="5577"/>
    <n v="5577"/>
    <n v="0"/>
    <n v="0"/>
    <n v="0"/>
    <n v="0"/>
    <n v="0"/>
    <n v="0"/>
    <n v="5577"/>
    <n v="0"/>
    <n v="5577"/>
    <s v="15/03/2023"/>
    <s v="15"/>
    <s v="03"/>
    <s v="2023"/>
    <x v="58"/>
    <s v="5255134000246"/>
    <s v="15/03/2023"/>
    <s v="5255105723031400246"/>
    <n v="52550"/>
    <x v="0"/>
  </r>
  <r>
    <n v="235"/>
    <s v="5255105723031400209"/>
    <s v="523061218141"/>
    <s v="HAKIM"/>
    <x v="0"/>
    <s v="DS MENCO   RT.05 RW"/>
    <s v="R1"/>
    <n v="450"/>
    <s v="R1/450"/>
    <n v="101"/>
    <n v="0"/>
    <n v="17069"/>
    <n v="17069"/>
    <n v="0"/>
    <n v="0"/>
    <n v="0"/>
    <n v="0"/>
    <n v="0"/>
    <n v="0"/>
    <n v="17069"/>
    <n v="0"/>
    <n v="17069"/>
    <s v="15/03/2023"/>
    <s v="15"/>
    <s v="03"/>
    <s v="2023"/>
    <x v="58"/>
    <s v="5255134000209"/>
    <s v="15/03/2023"/>
    <s v="5255105723031400209"/>
    <n v="52550"/>
    <x v="0"/>
  </r>
  <r>
    <n v="236"/>
    <s v="5255305723032100525"/>
    <s v="523071426001"/>
    <s v="RUKIMIN"/>
    <x v="0"/>
    <s v="DS  WONOHARJO"/>
    <s v="R1"/>
    <n v="450"/>
    <s v="R1/450"/>
    <n v="23"/>
    <n v="0"/>
    <n v="3900"/>
    <n v="3900"/>
    <n v="0"/>
    <n v="0"/>
    <n v="0"/>
    <n v="0"/>
    <n v="0"/>
    <n v="0"/>
    <n v="3900"/>
    <n v="0"/>
    <n v="3900"/>
    <s v="21/03/2023"/>
    <s v="21"/>
    <s v="03"/>
    <s v="2023"/>
    <x v="63"/>
    <s v="5255334000521"/>
    <s v="21/03/2023"/>
    <s v="5255305723032100525"/>
    <n v="52550"/>
    <x v="1"/>
  </r>
  <r>
    <n v="237"/>
    <s v="P2TL/52554/20230331/00008"/>
    <s v="NONPELANG"/>
    <s v="MUSRIYADI"/>
    <x v="3"/>
    <s v="DSN PADAS RT 5 RW"/>
    <s v="I1"/>
    <n v="900"/>
    <s v="I1/900"/>
    <n v="4957"/>
    <n v="510300"/>
    <n v="2007666"/>
    <n v="2517966"/>
    <n v="0"/>
    <n v="0"/>
    <n v="0"/>
    <n v="4197"/>
    <n v="0"/>
    <n v="0"/>
    <n v="2522163"/>
    <n v="2522163"/>
    <n v="0"/>
    <s v="31/03/2023"/>
    <s v="31"/>
    <s v="03"/>
    <s v="2023"/>
    <x v="52"/>
    <s v="5255442006153"/>
    <s v="31/03/2023"/>
    <s v="P2TL/52554/20230331/00008"/>
    <n v="52550"/>
    <x v="2"/>
  </r>
  <r>
    <n v="238"/>
    <s v="P2TL/52554/20230307/00001"/>
    <s v="523071510602"/>
    <s v="JAMI"/>
    <x v="1"/>
    <s v="DS  SAMBUNGBANGI"/>
    <s v="R1M"/>
    <n v="900"/>
    <s v="R1M/900"/>
    <n v="178"/>
    <n v="0"/>
    <n v="240656"/>
    <n v="240656"/>
    <n v="0"/>
    <n v="0"/>
    <n v="0"/>
    <n v="21659"/>
    <n v="0"/>
    <n v="0"/>
    <n v="262315"/>
    <n v="262315"/>
    <n v="0"/>
    <s v="11/03/2023"/>
    <s v="11"/>
    <s v="03"/>
    <s v="2023"/>
    <x v="77"/>
    <s v="5255442006073"/>
    <s v="11/03/2023"/>
    <s v="P2TL/52554/20230307/00001"/>
    <n v="52550"/>
    <x v="2"/>
  </r>
  <r>
    <n v="239"/>
    <s v="P2TL/52553/20230331/00002"/>
    <s v="523071383346"/>
    <s v="SUGIYARTO"/>
    <x v="2"/>
    <s v="DK  TABAN JENENGA"/>
    <s v="R1"/>
    <n v="450"/>
    <s v="R1/450"/>
    <n v="0"/>
    <n v="59400"/>
    <n v="0"/>
    <n v="59400"/>
    <n v="0"/>
    <n v="0"/>
    <n v="0"/>
    <n v="891"/>
    <n v="0"/>
    <n v="0"/>
    <n v="60291"/>
    <n v="60291"/>
    <n v="0"/>
    <s v="31/03/2023"/>
    <s v="31"/>
    <s v="03"/>
    <s v="2023"/>
    <x v="52"/>
    <s v="5255342004930"/>
    <s v="31/03/2023"/>
    <s v="P2TL/52553/20230331/00002"/>
    <n v="52550"/>
    <x v="1"/>
  </r>
  <r>
    <n v="240"/>
    <s v="P2TL/52554/20230328/00013"/>
    <s v="523070665445"/>
    <s v="SUPAT"/>
    <x v="1"/>
    <s v="SA RIP KR ASEM"/>
    <s v="R1"/>
    <n v="450"/>
    <s v="R1/450"/>
    <n v="200"/>
    <n v="0"/>
    <n v="99000"/>
    <n v="99000"/>
    <n v="0"/>
    <n v="0"/>
    <n v="0"/>
    <n v="8910"/>
    <n v="0"/>
    <n v="0"/>
    <n v="107910"/>
    <n v="9000"/>
    <n v="98910"/>
    <s v="28/03/2023"/>
    <s v="28"/>
    <s v="03"/>
    <s v="2023"/>
    <x v="53"/>
    <s v="5255442006132"/>
    <s v="28/03/2023"/>
    <s v="P2TL/52554/20230328/00013"/>
    <n v="52550"/>
    <x v="2"/>
  </r>
  <r>
    <n v="241"/>
    <s v="P2TL/52551/20230330/00002"/>
    <s v="523061319351"/>
    <s v="GUNTUR WIJAYA"/>
    <x v="1"/>
    <s v="JL PR.BINT ASRI F-5"/>
    <s v="R1M"/>
    <n v="900"/>
    <s v="R1M/900"/>
    <n v="70"/>
    <n v="0"/>
    <n v="94640"/>
    <n v="94640"/>
    <n v="0"/>
    <n v="0"/>
    <n v="0"/>
    <n v="8518"/>
    <n v="0"/>
    <n v="0"/>
    <n v="103158"/>
    <n v="103158"/>
    <n v="0"/>
    <s v="30/03/2023"/>
    <s v="30"/>
    <s v="03"/>
    <s v="2023"/>
    <x v="55"/>
    <s v="5255142005226"/>
    <s v="30/03/2023"/>
    <s v="P2TL/52551/20230330/00002"/>
    <n v="52550"/>
    <x v="0"/>
  </r>
  <r>
    <n v="242"/>
    <s v="P2TL/52554/20230228/00003"/>
    <s v="NONPELANG"/>
    <s v="JASMO / INDUSTRI KO"/>
    <x v="3"/>
    <s v="DSN KRAJAN RT 2 RW"/>
    <s v="I1"/>
    <n v="450"/>
    <s v="I1/450"/>
    <n v="2479"/>
    <n v="210600"/>
    <n v="979047"/>
    <n v="1189647"/>
    <n v="0"/>
    <n v="0"/>
    <n v="0"/>
    <n v="1983"/>
    <n v="0"/>
    <n v="0"/>
    <n v="1191630"/>
    <n v="1191630"/>
    <n v="0"/>
    <s v="01/03/2023"/>
    <s v="01"/>
    <s v="03"/>
    <s v="2023"/>
    <x v="59"/>
    <s v="5255442006057"/>
    <s v="01/03/2023"/>
    <s v="P2TL/52554/20230228/00003"/>
    <n v="52550"/>
    <x v="2"/>
  </r>
  <r>
    <n v="243"/>
    <s v="5255105723032700269"/>
    <s v="523060104811"/>
    <s v="MAPOLSEK GAJAH"/>
    <x v="0"/>
    <s v="GA JAH"/>
    <s v="P1"/>
    <n v="2200"/>
    <s v="P1/2200"/>
    <n v="708"/>
    <n v="0"/>
    <n v="761808"/>
    <n v="761808"/>
    <n v="0"/>
    <n v="0"/>
    <n v="0"/>
    <n v="0"/>
    <n v="0"/>
    <n v="0"/>
    <n v="761808"/>
    <n v="0"/>
    <n v="761808"/>
    <s v="27/03/2023"/>
    <s v="27"/>
    <s v="03"/>
    <s v="2023"/>
    <x v="57"/>
    <s v="5255134000269"/>
    <s v="27/03/2023"/>
    <s v="5255105723032700269"/>
    <n v="52550"/>
    <x v="0"/>
  </r>
  <r>
    <n v="244"/>
    <s v="P2TL/52553/20230313/00001"/>
    <s v="523070968525"/>
    <s v="SARMONAH MATMIN"/>
    <x v="1"/>
    <s v="DK  PULO DS MANGIN"/>
    <s v="R1"/>
    <n v="450"/>
    <s v="R1/450"/>
    <n v="279"/>
    <n v="0"/>
    <n v="138105"/>
    <n v="138105"/>
    <n v="0"/>
    <n v="0"/>
    <n v="0"/>
    <n v="12429"/>
    <n v="0"/>
    <n v="0"/>
    <n v="150534"/>
    <n v="150534"/>
    <n v="0"/>
    <s v="13/03/2023"/>
    <s v="13"/>
    <s v="03"/>
    <s v="2023"/>
    <x v="66"/>
    <s v="5255342004894"/>
    <s v="13/03/2023"/>
    <s v="P2TL/52553/20230313/00001"/>
    <n v="52550"/>
    <x v="1"/>
  </r>
  <r>
    <n v="245"/>
    <s v="5255105723031000156"/>
    <s v="523061313842"/>
    <s v="ANA ZULIANA"/>
    <x v="0"/>
    <s v="DS BETOKAN   RT.04"/>
    <s v="R1"/>
    <n v="450"/>
    <s v="R1/450"/>
    <n v="112"/>
    <n v="0"/>
    <n v="18928"/>
    <n v="18928"/>
    <n v="0"/>
    <n v="0"/>
    <n v="0"/>
    <n v="0"/>
    <n v="0"/>
    <n v="0"/>
    <n v="18928"/>
    <n v="0"/>
    <n v="18928"/>
    <s v="13/03/2023"/>
    <s v="13"/>
    <s v="03"/>
    <s v="2023"/>
    <x v="66"/>
    <s v="5255134000156"/>
    <s v="13/03/2023"/>
    <s v="5255105723031000156"/>
    <n v="52550"/>
    <x v="0"/>
  </r>
  <r>
    <n v="246"/>
    <s v="P2TL/52554/20230324/00003"/>
    <s v="523073157660"/>
    <s v="MARGO WIYONO - KIS"/>
    <x v="1"/>
    <s v="DN KUNCEN DS BANG"/>
    <s v="R1MT"/>
    <n v="900"/>
    <s v="R1MT/900"/>
    <n v="300"/>
    <n v="0"/>
    <n v="405600"/>
    <n v="405600"/>
    <n v="0"/>
    <n v="0"/>
    <n v="0"/>
    <n v="36504"/>
    <n v="0"/>
    <n v="0"/>
    <n v="442104"/>
    <n v="442104"/>
    <n v="0"/>
    <s v="24/03/2023"/>
    <s v="24"/>
    <s v="03"/>
    <s v="2023"/>
    <x v="56"/>
    <s v="5255443006111"/>
    <s v="24/03/2023"/>
    <s v="P2TL/52554/20230324/00003"/>
    <n v="52550"/>
    <x v="2"/>
  </r>
  <r>
    <n v="247"/>
    <s v="P2TL/52553/20230314/00002"/>
    <s v="523070895767"/>
    <s v="SARWAN"/>
    <x v="1"/>
    <s v="DK  PIYAK DS GENEN"/>
    <s v="R1"/>
    <n v="450"/>
    <s v="R1/450"/>
    <n v="543"/>
    <n v="0"/>
    <n v="268785"/>
    <n v="268785"/>
    <n v="0"/>
    <n v="0"/>
    <n v="0"/>
    <n v="24191"/>
    <n v="0"/>
    <n v="0"/>
    <n v="292976"/>
    <n v="292976"/>
    <n v="0"/>
    <s v="14/03/2023"/>
    <s v="14"/>
    <s v="03"/>
    <s v="2023"/>
    <x v="61"/>
    <s v="5255342004896"/>
    <s v="14/03/2023"/>
    <s v="P2TL/52553/20230314/00002"/>
    <n v="52550"/>
    <x v="1"/>
  </r>
  <r>
    <n v="248"/>
    <s v="P2TL/52552/20230302/00001"/>
    <s v="525520033818"/>
    <s v="PAM MASYARAKAT"/>
    <x v="5"/>
    <s v="DN KARANG    RT.8 R"/>
    <s v="S2T"/>
    <n v="900"/>
    <s v="S2T/900"/>
    <n v="4957"/>
    <n v="162000"/>
    <n v="1784592"/>
    <n v="1946592"/>
    <n v="0"/>
    <n v="0"/>
    <n v="0"/>
    <n v="20276"/>
    <n v="0"/>
    <n v="0"/>
    <n v="1966868"/>
    <n v="1966868"/>
    <n v="0"/>
    <s v="05/03/2023"/>
    <s v="05"/>
    <s v="03"/>
    <s v="2023"/>
    <x v="74"/>
    <s v="5255243004969"/>
    <s v="05/03/2023"/>
    <s v="P2TL/52552/20230302/00001"/>
    <n v="52550"/>
    <x v="3"/>
  </r>
  <r>
    <n v="249"/>
    <s v="P2TL/52551/20230329/00003"/>
    <s v="523060673757"/>
    <s v="SUPRIYANTO"/>
    <x v="1"/>
    <s v="DS  JOGOLOYO RT2/1"/>
    <s v="R1"/>
    <n v="900"/>
    <s v="R1/900"/>
    <n v="184"/>
    <n v="0"/>
    <n v="91080"/>
    <n v="91080"/>
    <n v="0"/>
    <n v="76400"/>
    <n v="156412"/>
    <n v="8197"/>
    <n v="0"/>
    <n v="0"/>
    <n v="332089"/>
    <n v="332089"/>
    <n v="0"/>
    <s v="29/03/2023"/>
    <s v="29"/>
    <s v="03"/>
    <s v="2023"/>
    <x v="60"/>
    <s v="5255142005224"/>
    <s v="29/03/2023"/>
    <s v="P2TL/52551/20230329/00003"/>
    <n v="52550"/>
    <x v="0"/>
  </r>
  <r>
    <n v="250"/>
    <s v="P2TL/52553/20230324/00002"/>
    <s v="523072937923"/>
    <s v="PJU TUNGGAK I"/>
    <x v="4"/>
    <s v="DN TUNGGAK I    RT.1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24/03/2023"/>
    <s v="24"/>
    <s v="03"/>
    <s v="2023"/>
    <x v="56"/>
    <s v="5255343004910"/>
    <s v="24/03/2023"/>
    <s v="P2TL/52553/20230324/00002"/>
    <n v="52550"/>
    <x v="1"/>
  </r>
  <r>
    <n v="251"/>
    <s v="P2TL/52553/20230324/00007"/>
    <s v="NONPELANG"/>
    <s v="PJ KIOS  NO 30"/>
    <x v="3"/>
    <s v="KO MP TERMINAL BUS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4/03/2023"/>
    <s v="24"/>
    <s v="03"/>
    <s v="2023"/>
    <x v="56"/>
    <s v="5255342004915"/>
    <s v="24/03/2023"/>
    <s v="P2TL/52553/20230324/00007"/>
    <n v="52550"/>
    <x v="1"/>
  </r>
  <r>
    <n v="252"/>
    <s v="P2TL/52551/20230329/00001"/>
    <s v="523061320168"/>
    <s v="JAROT MUJI MARGON"/>
    <x v="1"/>
    <s v="JL PR.BINT ASRI F-11"/>
    <s v="R1MT"/>
    <n v="900"/>
    <s v="R1MT/900"/>
    <n v="303"/>
    <n v="0"/>
    <n v="409656"/>
    <n v="409656"/>
    <n v="0"/>
    <n v="0"/>
    <n v="0"/>
    <n v="36869"/>
    <n v="0"/>
    <n v="0"/>
    <n v="446525"/>
    <n v="446525"/>
    <n v="0"/>
    <s v="29/03/2023"/>
    <s v="29"/>
    <s v="03"/>
    <s v="2023"/>
    <x v="60"/>
    <s v="5255143005217"/>
    <s v="29/03/2023"/>
    <s v="P2TL/52551/20230329/00001"/>
    <n v="52550"/>
    <x v="0"/>
  </r>
  <r>
    <n v="253"/>
    <s v="P2TL/52554/20230228/00002"/>
    <s v="525540157723"/>
    <s v="AFID ANDHI WAHYON"/>
    <x v="3"/>
    <s v="DN BENI    RT.3 RW.4"/>
    <s v="R1T"/>
    <n v="1300"/>
    <s v="R1T/1300"/>
    <n v="0"/>
    <n v="0"/>
    <n v="1100000"/>
    <n v="1100000"/>
    <n v="0"/>
    <n v="0"/>
    <n v="0"/>
    <n v="0"/>
    <n v="0"/>
    <n v="0"/>
    <n v="1100000"/>
    <n v="0"/>
    <n v="1100000"/>
    <s v="01/03/2023"/>
    <s v="01"/>
    <s v="03"/>
    <s v="2023"/>
    <x v="59"/>
    <s v="5255442006052"/>
    <s v="01/03/2023"/>
    <s v="P2TL/52554/20230228/00002"/>
    <n v="52550"/>
    <x v="2"/>
  </r>
  <r>
    <n v="254"/>
    <s v="P2TL/52554/20230309/00002"/>
    <s v="525540012792"/>
    <s v="BEKTI SETIAWAN"/>
    <x v="5"/>
    <s v="DN SAWIT -  RT.3 RW."/>
    <s v="R1T"/>
    <n v="1300"/>
    <s v="R1T/1300"/>
    <n v="7160"/>
    <n v="901493"/>
    <n v="10344630"/>
    <n v="11246123"/>
    <n v="10000"/>
    <n v="76400"/>
    <n v="432957"/>
    <n v="116969"/>
    <n v="0"/>
    <n v="0"/>
    <n v="11882449"/>
    <n v="6000000"/>
    <n v="5882449"/>
    <s v="09/03/2023"/>
    <s v="09"/>
    <s v="03"/>
    <s v="2023"/>
    <x v="62"/>
    <s v="5255443006084"/>
    <s v="09/03/2023"/>
    <s v="P2TL/52554/20230309/00002"/>
    <n v="52550"/>
    <x v="2"/>
  </r>
  <r>
    <n v="255"/>
    <s v="P2TL/52551/20230310/00001"/>
    <s v="523060391924"/>
    <s v="SUHALI"/>
    <x v="4"/>
    <s v="JA TISONO RT2/5"/>
    <s v="R1MT"/>
    <n v="900"/>
    <s v="R1MT/900"/>
    <n v="4957"/>
    <n v="0"/>
    <n v="6702134"/>
    <n v="6702134"/>
    <n v="10000"/>
    <n v="76400"/>
    <n v="433957"/>
    <n v="67021"/>
    <n v="0"/>
    <n v="0"/>
    <n v="7289512"/>
    <n v="4000000"/>
    <n v="3289512"/>
    <s v="10/03/2023"/>
    <s v="10"/>
    <s v="03"/>
    <s v="2023"/>
    <x v="67"/>
    <s v="5255143005173"/>
    <s v="10/03/2023"/>
    <s v="P2TL/52551/20230310/00001"/>
    <n v="52550"/>
    <x v="0"/>
  </r>
  <r>
    <n v="256"/>
    <s v="P2TL/52554/20230306/00004"/>
    <s v="NONPELANG"/>
    <s v="SUMARNO"/>
    <x v="3"/>
    <s v="DN PANDAN 01/04 DS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6/03/2023"/>
    <s v="06"/>
    <s v="03"/>
    <s v="2023"/>
    <x v="54"/>
    <s v="5255442006068"/>
    <s v="06/03/2023"/>
    <s v="P2TL/52554/20230306/00004"/>
    <n v="52550"/>
    <x v="2"/>
  </r>
  <r>
    <n v="257"/>
    <s v="P2TL/52554/20230324/00001"/>
    <s v="NONPELANG"/>
    <s v="SUGIMAN"/>
    <x v="3"/>
    <s v="KUNCEN BANGSRI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4/03/2023"/>
    <s v="24"/>
    <s v="03"/>
    <s v="2023"/>
    <x v="56"/>
    <s v="5255442006109"/>
    <s v="24/03/2023"/>
    <s v="P2TL/52554/20230324/00001"/>
    <n v="52550"/>
    <x v="2"/>
  </r>
  <r>
    <n v="258"/>
    <s v="5255105723031400262"/>
    <s v="523060810043"/>
    <s v="SLAMET B MATKOSO"/>
    <x v="0"/>
    <s v="DS  MLATEN RT3/2"/>
    <s v="R1"/>
    <n v="450"/>
    <s v="R1/450"/>
    <n v="20"/>
    <n v="0"/>
    <n v="3380"/>
    <n v="3380"/>
    <n v="0"/>
    <n v="0"/>
    <n v="0"/>
    <n v="0"/>
    <n v="0"/>
    <n v="0"/>
    <n v="3380"/>
    <n v="0"/>
    <n v="3380"/>
    <s v="15/03/2023"/>
    <s v="15"/>
    <s v="03"/>
    <s v="2023"/>
    <x v="58"/>
    <s v="5255134000262"/>
    <s v="15/03/2023"/>
    <s v="5255105723031400262"/>
    <n v="52550"/>
    <x v="0"/>
  </r>
  <r>
    <n v="259"/>
    <s v="P2TL/52554/20230328/00011"/>
    <s v="523070985908"/>
    <s v="SARIMAH"/>
    <x v="1"/>
    <s v="DK  KRAJAN SUMBER"/>
    <s v="R1"/>
    <n v="450"/>
    <s v="R1/450"/>
    <n v="250"/>
    <n v="0"/>
    <n v="123750"/>
    <n v="123750"/>
    <n v="0"/>
    <n v="0"/>
    <n v="0"/>
    <n v="11138"/>
    <n v="0"/>
    <n v="0"/>
    <n v="134888"/>
    <n v="11500"/>
    <n v="123388"/>
    <s v="28/03/2023"/>
    <s v="28"/>
    <s v="03"/>
    <s v="2023"/>
    <x v="53"/>
    <s v="5255442006130"/>
    <s v="28/03/2023"/>
    <s v="P2TL/52554/20230328/00011"/>
    <n v="52550"/>
    <x v="2"/>
  </r>
  <r>
    <n v="260"/>
    <s v="5255105723031400172"/>
    <s v="523060049716"/>
    <s v="SUMIYO"/>
    <x v="0"/>
    <s v="KA RANGSARI"/>
    <s v="R1M"/>
    <n v="900"/>
    <s v="R1M/900"/>
    <n v="150"/>
    <n v="0"/>
    <n v="205504"/>
    <n v="205504"/>
    <n v="0"/>
    <n v="0"/>
    <n v="0"/>
    <n v="0"/>
    <n v="0"/>
    <n v="0"/>
    <n v="205504"/>
    <n v="0"/>
    <n v="205504"/>
    <s v="15/03/2023"/>
    <s v="15"/>
    <s v="03"/>
    <s v="2023"/>
    <x v="58"/>
    <s v="5255134000172"/>
    <s v="15/03/2023"/>
    <s v="5255105723031400172"/>
    <n v="52550"/>
    <x v="0"/>
  </r>
  <r>
    <n v="261"/>
    <s v="P2TL/52553/20230321/00002"/>
    <s v="523070851003"/>
    <s v="ABDUL HAMID"/>
    <x v="5"/>
    <s v="KR AJAN MANGGARW"/>
    <s v="R1"/>
    <n v="450"/>
    <s v="R1/450"/>
    <n v="2479"/>
    <n v="59400"/>
    <n v="1226907"/>
    <n v="1286307"/>
    <n v="0"/>
    <n v="0"/>
    <n v="0"/>
    <n v="13160"/>
    <n v="13950"/>
    <n v="0"/>
    <n v="1313417"/>
    <n v="1313417"/>
    <n v="0"/>
    <s v="21/03/2023"/>
    <s v="21"/>
    <s v="03"/>
    <s v="2023"/>
    <x v="63"/>
    <s v="5255342004908"/>
    <s v="21/03/2023"/>
    <s v="P2TL/52553/20230321/00002"/>
    <n v="52550"/>
    <x v="1"/>
  </r>
  <r>
    <n v="262"/>
    <s v="5255105723031000147"/>
    <s v="523060031138"/>
    <s v="SOLIKIN"/>
    <x v="0"/>
    <s v="DS  GAJAH RT20/RK2"/>
    <s v="R1M"/>
    <n v="900"/>
    <s v="R1M/900"/>
    <n v="54"/>
    <n v="0"/>
    <n v="73008"/>
    <n v="73008"/>
    <n v="0"/>
    <n v="0"/>
    <n v="0"/>
    <n v="0"/>
    <n v="0"/>
    <n v="0"/>
    <n v="73008"/>
    <n v="0"/>
    <n v="73008"/>
    <s v="13/03/2023"/>
    <s v="13"/>
    <s v="03"/>
    <s v="2023"/>
    <x v="66"/>
    <s v="5255134000147"/>
    <s v="13/03/2023"/>
    <s v="5255105723031000147"/>
    <n v="52550"/>
    <x v="0"/>
  </r>
  <r>
    <n v="263"/>
    <s v="5255105723031000160"/>
    <s v="523060470763"/>
    <s v="SRI KASYATI"/>
    <x v="0"/>
    <s v="KE L BETOKAN RT 2/4"/>
    <s v="R1"/>
    <n v="450"/>
    <s v="R1/450"/>
    <n v="74"/>
    <n v="0"/>
    <n v="12506"/>
    <n v="12506"/>
    <n v="0"/>
    <n v="0"/>
    <n v="0"/>
    <n v="0"/>
    <n v="0"/>
    <n v="0"/>
    <n v="12506"/>
    <n v="0"/>
    <n v="12506"/>
    <s v="13/03/2023"/>
    <s v="13"/>
    <s v="03"/>
    <s v="2023"/>
    <x v="66"/>
    <s v="5255134000160"/>
    <s v="13/03/2023"/>
    <s v="5255105723031000160"/>
    <n v="52550"/>
    <x v="0"/>
  </r>
  <r>
    <n v="264"/>
    <s v="P2TL/52552/20230331/00002"/>
    <s v="523081259409"/>
    <s v="DEWI KUMALASARI"/>
    <x v="1"/>
    <s v="DN NGAWUREJO    RT."/>
    <s v="R1T"/>
    <n v="450"/>
    <s v="R1T/450"/>
    <n v="221"/>
    <n v="0"/>
    <n v="91715"/>
    <n v="91715"/>
    <n v="0"/>
    <n v="0"/>
    <n v="0"/>
    <n v="8254"/>
    <n v="0"/>
    <n v="0"/>
    <n v="99969"/>
    <n v="99969"/>
    <n v="0"/>
    <s v="31/03/2023"/>
    <s v="31"/>
    <s v="03"/>
    <s v="2023"/>
    <x v="52"/>
    <s v="5255243005023"/>
    <s v="31/03/2023"/>
    <s v="P2TL/52552/20230331/00002"/>
    <n v="52550"/>
    <x v="3"/>
  </r>
  <r>
    <n v="265"/>
    <s v="P2TL/52551/20230303/00001"/>
    <s v="523061882469"/>
    <s v="MASENAH"/>
    <x v="1"/>
    <s v="DS WONOSARI 0  RT.5"/>
    <s v="R1T"/>
    <n v="450"/>
    <s v="R1T/450"/>
    <n v="107"/>
    <n v="0"/>
    <n v="44405"/>
    <n v="44405"/>
    <n v="0"/>
    <n v="0"/>
    <n v="0"/>
    <n v="3996"/>
    <n v="0"/>
    <n v="0"/>
    <n v="48401"/>
    <n v="48401"/>
    <n v="0"/>
    <s v="03/03/2023"/>
    <s v="03"/>
    <s v="03"/>
    <s v="2023"/>
    <x v="72"/>
    <s v="5255143005153"/>
    <s v="03/03/2023"/>
    <s v="P2TL/52551/20230303/00001"/>
    <n v="52550"/>
    <x v="0"/>
  </r>
  <r>
    <n v="266"/>
    <s v="P2TL/52552/20230306/00003"/>
    <s v="523081274497"/>
    <s v="SITI KHOIRIYAH HJ"/>
    <x v="1"/>
    <s v="DN KEMBANGAN DS K"/>
    <s v="R1MT"/>
    <n v="900"/>
    <s v="R1MT/900"/>
    <n v="572"/>
    <n v="0"/>
    <n v="773344"/>
    <n v="773344"/>
    <n v="0"/>
    <n v="0"/>
    <n v="0"/>
    <n v="69601"/>
    <n v="0"/>
    <n v="0"/>
    <n v="842945"/>
    <n v="842945"/>
    <n v="0"/>
    <s v="08/03/2023"/>
    <s v="08"/>
    <s v="03"/>
    <s v="2023"/>
    <x v="71"/>
    <s v="5255243004976"/>
    <s v="08/03/2023"/>
    <s v="P2TL/52552/20230306/00003"/>
    <n v="52550"/>
    <x v="3"/>
  </r>
  <r>
    <n v="267"/>
    <s v="5255105723031400221"/>
    <s v="523060833342"/>
    <s v="MUHAMMAD MASSUR"/>
    <x v="0"/>
    <s v="DS  MARGOLINDUK R"/>
    <s v="R1"/>
    <n v="900"/>
    <s v="R1/900"/>
    <n v="40"/>
    <n v="0"/>
    <n v="11000"/>
    <n v="11000"/>
    <n v="0"/>
    <n v="0"/>
    <n v="0"/>
    <n v="0"/>
    <n v="0"/>
    <n v="0"/>
    <n v="11000"/>
    <n v="0"/>
    <n v="11000"/>
    <s v="15/03/2023"/>
    <s v="15"/>
    <s v="03"/>
    <s v="2023"/>
    <x v="58"/>
    <s v="5255134000221"/>
    <s v="15/03/2023"/>
    <s v="5255105723031400221"/>
    <n v="52550"/>
    <x v="0"/>
  </r>
  <r>
    <n v="268"/>
    <s v="5255105723031400244"/>
    <s v="523060643663"/>
    <s v="MUKHIBIN"/>
    <x v="0"/>
    <s v="DS  PATAR SIDOREJO"/>
    <s v="R1"/>
    <n v="450"/>
    <s v="R1/450"/>
    <n v="33"/>
    <n v="0"/>
    <n v="5577"/>
    <n v="5577"/>
    <n v="0"/>
    <n v="0"/>
    <n v="0"/>
    <n v="0"/>
    <n v="0"/>
    <n v="0"/>
    <n v="5577"/>
    <n v="0"/>
    <n v="5577"/>
    <s v="15/03/2023"/>
    <s v="15"/>
    <s v="03"/>
    <s v="2023"/>
    <x v="58"/>
    <s v="5255134000244"/>
    <s v="15/03/2023"/>
    <s v="5255105723031400244"/>
    <n v="52550"/>
    <x v="0"/>
  </r>
  <r>
    <n v="269"/>
    <s v="P2TL/52554/20230327/00005"/>
    <s v="NONPELANG"/>
    <s v="MUTJONO"/>
    <x v="3"/>
    <s v="DN TAHUNAN RT 07 R"/>
    <s v="B1"/>
    <n v="3500"/>
    <s v="B1/3500"/>
    <n v="19278"/>
    <n v="2772000"/>
    <n v="4298111"/>
    <n v="7070111"/>
    <n v="10000"/>
    <n v="0"/>
    <n v="0"/>
    <n v="119889"/>
    <n v="0"/>
    <n v="0"/>
    <n v="7200000"/>
    <n v="7200000"/>
    <n v="0"/>
    <s v="27/03/2023"/>
    <s v="27"/>
    <s v="03"/>
    <s v="2023"/>
    <x v="57"/>
    <s v="5255442006119"/>
    <s v="27/03/2023"/>
    <s v="P2TL/52554/20230327/00005"/>
    <n v="52550"/>
    <x v="2"/>
  </r>
  <r>
    <n v="270"/>
    <s v="P2TL/52553/20230324/00006"/>
    <s v="523072947876"/>
    <s v="POS KAMLING BANDIL"/>
    <x v="4"/>
    <s v="DN BANDIL    RT.4 RW.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24/03/2023"/>
    <s v="24"/>
    <s v="03"/>
    <s v="2023"/>
    <x v="56"/>
    <s v="5255343004914"/>
    <s v="24/03/2023"/>
    <s v="P2TL/52553/20230324/00006"/>
    <n v="52550"/>
    <x v="1"/>
  </r>
  <r>
    <n v="271"/>
    <s v="P2TL/52553/20230308/00003"/>
    <s v="523070999175"/>
    <s v="SULIYEM"/>
    <x v="1"/>
    <s v="JE TIS NAMBUHAN"/>
    <s v="R1"/>
    <n v="450"/>
    <s v="R1/450"/>
    <n v="350"/>
    <n v="0"/>
    <n v="173250"/>
    <n v="173250"/>
    <n v="0"/>
    <n v="0"/>
    <n v="0"/>
    <n v="15593"/>
    <n v="0"/>
    <n v="0"/>
    <n v="188843"/>
    <n v="188843"/>
    <n v="0"/>
    <s v="08/03/2023"/>
    <s v="08"/>
    <s v="03"/>
    <s v="2023"/>
    <x v="71"/>
    <s v="5255342004889"/>
    <s v="08/03/2023"/>
    <s v="P2TL/52553/20230308/00003"/>
    <n v="52550"/>
    <x v="1"/>
  </r>
  <r>
    <n v="272"/>
    <s v="P2TL/52552/20230318/00002"/>
    <s v="NONPELANG"/>
    <s v="ERNY KUSRIANI"/>
    <x v="3"/>
    <s v="TAMAN TIRTOYOSO 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0/03/2023"/>
    <s v="20"/>
    <s v="03"/>
    <s v="2023"/>
    <x v="69"/>
    <s v="5255242004986"/>
    <s v="20/03/2023"/>
    <s v="P2TL/52552/20230318/00002"/>
    <n v="52550"/>
    <x v="3"/>
  </r>
  <r>
    <n v="273"/>
    <s v="5255105723031400230"/>
    <s v="523060411796"/>
    <s v="NGASDI"/>
    <x v="0"/>
    <s v="JA TIREJO"/>
    <s v="R1"/>
    <n v="450"/>
    <s v="R1/450"/>
    <n v="46"/>
    <n v="0"/>
    <n v="7774"/>
    <n v="7774"/>
    <n v="0"/>
    <n v="0"/>
    <n v="0"/>
    <n v="0"/>
    <n v="0"/>
    <n v="0"/>
    <n v="7774"/>
    <n v="0"/>
    <n v="7774"/>
    <s v="15/03/2023"/>
    <s v="15"/>
    <s v="03"/>
    <s v="2023"/>
    <x v="58"/>
    <s v="5255134000230"/>
    <s v="15/03/2023"/>
    <s v="5255105723031400230"/>
    <n v="52550"/>
    <x v="0"/>
  </r>
  <r>
    <n v="274"/>
    <s v="P2TL/52554/20230315/00004"/>
    <s v="NONPELANG"/>
    <s v="KUSMIYATI"/>
    <x v="3"/>
    <s v="DN PULO 01/04 DS PL"/>
    <s v="S2"/>
    <n v="450"/>
    <s v="S2/450"/>
    <n v="2479"/>
    <n v="81000"/>
    <n v="112296"/>
    <n v="193296"/>
    <n v="0"/>
    <n v="0"/>
    <n v="0"/>
    <n v="4866"/>
    <n v="0"/>
    <n v="0"/>
    <n v="198162"/>
    <n v="198162"/>
    <n v="0"/>
    <s v="15/03/2023"/>
    <s v="15"/>
    <s v="03"/>
    <s v="2023"/>
    <x v="58"/>
    <s v="5255442006104"/>
    <s v="15/03/2023"/>
    <s v="P2TL/52554/20230315/00004"/>
    <n v="52550"/>
    <x v="2"/>
  </r>
  <r>
    <n v="275"/>
    <s v="P2TL/52553/20230308/00002"/>
    <s v="NONPELANG"/>
    <s v="PARJIMIN"/>
    <x v="3"/>
    <s v="DK  KUWOJO DIMORO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08/03/2023"/>
    <s v="08"/>
    <s v="03"/>
    <s v="2023"/>
    <x v="71"/>
    <s v="5255342004888"/>
    <s v="08/03/2023"/>
    <s v="P2TL/52553/20230308/00002"/>
    <n v="52550"/>
    <x v="1"/>
  </r>
  <r>
    <n v="276"/>
    <s v="P2TL/52553/20230330/00003"/>
    <s v="NONPELANG"/>
    <s v="PJ IMRONAH GANANG"/>
    <x v="3"/>
    <s v="GANANG RT 2/ RW 4,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30/03/2023"/>
    <s v="30"/>
    <s v="03"/>
    <s v="2023"/>
    <x v="55"/>
    <s v="5255342004924"/>
    <s v="30/03/2023"/>
    <s v="P2TL/52553/20230330/00003"/>
    <n v="52550"/>
    <x v="1"/>
  </r>
  <r>
    <n v="277"/>
    <s v="5255305723032100530"/>
    <s v="523070405708"/>
    <s v="DJASMIN MURNI"/>
    <x v="0"/>
    <s v="DK  GERI KANDANGA"/>
    <s v="R1"/>
    <n v="450"/>
    <s v="R1/450"/>
    <n v="63"/>
    <n v="0"/>
    <n v="10703"/>
    <n v="10703"/>
    <n v="0"/>
    <n v="0"/>
    <n v="0"/>
    <n v="0"/>
    <n v="0"/>
    <n v="0"/>
    <n v="10703"/>
    <n v="0"/>
    <n v="10703"/>
    <s v="21/03/2023"/>
    <s v="21"/>
    <s v="03"/>
    <s v="2023"/>
    <x v="63"/>
    <s v="5255334000526"/>
    <s v="21/03/2023"/>
    <s v="5255305723032100530"/>
    <n v="52550"/>
    <x v="1"/>
  </r>
  <r>
    <n v="278"/>
    <s v="P2TL/52551/20230315/00003"/>
    <s v="523061390311"/>
    <s v="MUSTAAN"/>
    <x v="5"/>
    <s v="DS JATIMULYO   RT.01"/>
    <s v="R1"/>
    <n v="450"/>
    <s v="R1/450"/>
    <n v="2479"/>
    <n v="59400"/>
    <n v="1226907"/>
    <n v="1286307"/>
    <n v="0"/>
    <n v="76400"/>
    <n v="188671"/>
    <n v="13160"/>
    <n v="0"/>
    <n v="0"/>
    <n v="1564538"/>
    <n v="1564538"/>
    <n v="0"/>
    <s v="15/03/2023"/>
    <s v="15"/>
    <s v="03"/>
    <s v="2023"/>
    <x v="58"/>
    <s v="5255142005195"/>
    <s v="15/03/2023"/>
    <s v="P2TL/52551/20230315/00003"/>
    <n v="52550"/>
    <x v="0"/>
  </r>
  <r>
    <n v="279"/>
    <s v="P2TL/52551/20230324/00003"/>
    <s v="523061546202"/>
    <s v="SUPAJIYATI"/>
    <x v="4"/>
    <s v="DK DEMPET TUGU    R"/>
    <s v="R1MT"/>
    <n v="900"/>
    <s v="R1MT/900"/>
    <n v="4957"/>
    <n v="0"/>
    <n v="6702134"/>
    <n v="6702134"/>
    <n v="10000"/>
    <n v="76400"/>
    <n v="433957"/>
    <n v="67021"/>
    <n v="0"/>
    <n v="0"/>
    <n v="7289512"/>
    <n v="7289512"/>
    <n v="0"/>
    <s v="24/03/2023"/>
    <s v="24"/>
    <s v="03"/>
    <s v="2023"/>
    <x v="56"/>
    <s v="5255143005208"/>
    <s v="24/03/2023"/>
    <s v="P2TL/52551/20230324/00003"/>
    <n v="52550"/>
    <x v="0"/>
  </r>
  <r>
    <n v="280"/>
    <s v="5255105723031400171"/>
    <s v="523060871430"/>
    <s v="MUNASIR"/>
    <x v="0"/>
    <s v="DS  PASIR RT 5/6"/>
    <s v="R1M"/>
    <n v="900"/>
    <s v="R1M/900"/>
    <n v="162"/>
    <n v="0"/>
    <n v="214968"/>
    <n v="214968"/>
    <n v="0"/>
    <n v="0"/>
    <n v="0"/>
    <n v="0"/>
    <n v="0"/>
    <n v="0"/>
    <n v="214968"/>
    <n v="0"/>
    <n v="214968"/>
    <s v="15/03/2023"/>
    <s v="15"/>
    <s v="03"/>
    <s v="2023"/>
    <x v="58"/>
    <s v="5255134000171"/>
    <s v="15/03/2023"/>
    <s v="5255105723031400171"/>
    <n v="52550"/>
    <x v="0"/>
  </r>
  <r>
    <n v="281"/>
    <s v="5255105723031400170"/>
    <s v="523060311843"/>
    <s v="MASJID MLATEN"/>
    <x v="0"/>
    <s v="DS  MLATEN MIJEN"/>
    <s v="S2"/>
    <n v="2200"/>
    <s v="S2/2200"/>
    <n v="294"/>
    <n v="0"/>
    <n v="222680"/>
    <n v="222680"/>
    <n v="0"/>
    <n v="0"/>
    <n v="0"/>
    <n v="0"/>
    <n v="0"/>
    <n v="0"/>
    <n v="222680"/>
    <n v="0"/>
    <n v="222680"/>
    <s v="15/03/2023"/>
    <s v="15"/>
    <s v="03"/>
    <s v="2023"/>
    <x v="58"/>
    <s v="5255134000170"/>
    <s v="15/03/2023"/>
    <s v="5255105723031400170"/>
    <n v="52550"/>
    <x v="0"/>
  </r>
  <r>
    <n v="282"/>
    <s v="5255305723032100526"/>
    <s v="523071930812"/>
    <s v="MUSHOLA NURUL IMA"/>
    <x v="0"/>
    <s v="DS TUKO SUGIHAN   R"/>
    <s v="S2"/>
    <n v="450"/>
    <s v="S2/450"/>
    <n v="47"/>
    <n v="0"/>
    <n v="5781"/>
    <n v="5781"/>
    <n v="0"/>
    <n v="0"/>
    <n v="0"/>
    <n v="0"/>
    <n v="0"/>
    <n v="0"/>
    <n v="5781"/>
    <n v="0"/>
    <n v="5781"/>
    <s v="21/03/2023"/>
    <s v="21"/>
    <s v="03"/>
    <s v="2023"/>
    <x v="63"/>
    <s v="5255334000522"/>
    <s v="21/03/2023"/>
    <s v="5255305723032100526"/>
    <n v="52550"/>
    <x v="1"/>
  </r>
  <r>
    <n v="283"/>
    <s v="5255105723031400202"/>
    <s v="523060736827"/>
    <s v="FATONI"/>
    <x v="0"/>
    <s v="DS  TEMPEL BETUKAN"/>
    <s v="R1"/>
    <n v="450"/>
    <s v="R1/450"/>
    <n v="132"/>
    <n v="0"/>
    <n v="22477"/>
    <n v="22477"/>
    <n v="0"/>
    <n v="0"/>
    <n v="0"/>
    <n v="0"/>
    <n v="0"/>
    <n v="0"/>
    <n v="22477"/>
    <n v="0"/>
    <n v="22477"/>
    <s v="15/03/2023"/>
    <s v="15"/>
    <s v="03"/>
    <s v="2023"/>
    <x v="58"/>
    <s v="5255134000202"/>
    <s v="15/03/2023"/>
    <s v="5255105723031400202"/>
    <n v="52550"/>
    <x v="0"/>
  </r>
  <r>
    <n v="284"/>
    <s v="P2TL/52552/20230321/00001"/>
    <s v="523080363195"/>
    <s v="SUDARMO"/>
    <x v="5"/>
    <s v="DS  NGEMBEL KIDUL"/>
    <s v="R1"/>
    <n v="450"/>
    <s v="R1/450"/>
    <n v="2479"/>
    <n v="59400"/>
    <n v="1226907"/>
    <n v="1286307"/>
    <n v="0"/>
    <n v="0"/>
    <n v="188171"/>
    <n v="13160"/>
    <n v="12150"/>
    <n v="0"/>
    <n v="1499788"/>
    <n v="1499788"/>
    <n v="0"/>
    <s v="21/03/2023"/>
    <s v="21"/>
    <s v="03"/>
    <s v="2023"/>
    <x v="63"/>
    <s v="5255242004988"/>
    <s v="21/03/2023"/>
    <s v="P2TL/52552/20230321/00001"/>
    <n v="52550"/>
    <x v="3"/>
  </r>
  <r>
    <n v="285"/>
    <s v="5255105723031000158"/>
    <s v="523060074426"/>
    <s v="KARDI"/>
    <x v="0"/>
    <s v=" B ETOKAN RT4/1"/>
    <s v="R1"/>
    <n v="450"/>
    <s v="R1/450"/>
    <n v="100"/>
    <n v="0"/>
    <n v="16900"/>
    <n v="16900"/>
    <n v="0"/>
    <n v="0"/>
    <n v="0"/>
    <n v="0"/>
    <n v="0"/>
    <n v="0"/>
    <n v="16900"/>
    <n v="0"/>
    <n v="16900"/>
    <s v="13/03/2023"/>
    <s v="13"/>
    <s v="03"/>
    <s v="2023"/>
    <x v="66"/>
    <s v="5255134000158"/>
    <s v="13/03/2023"/>
    <s v="5255105723031000158"/>
    <n v="52550"/>
    <x v="0"/>
  </r>
  <r>
    <n v="286"/>
    <s v="P2TL/52552/20230306/00001"/>
    <s v="523081100319"/>
    <s v="MAESAROH"/>
    <x v="5"/>
    <s v="KP KAUMAN -  RT.3 R"/>
    <s v="R1T"/>
    <n v="450"/>
    <s v="R1T/450"/>
    <n v="2479"/>
    <n v="59400"/>
    <n v="1226907"/>
    <n v="1286307"/>
    <n v="0"/>
    <n v="0"/>
    <n v="188171"/>
    <n v="13160"/>
    <n v="0"/>
    <n v="0"/>
    <n v="1487638"/>
    <n v="1487638"/>
    <n v="0"/>
    <s v="06/03/2023"/>
    <s v="06"/>
    <s v="03"/>
    <s v="2023"/>
    <x v="54"/>
    <s v="5255243004974"/>
    <s v="06/03/2023"/>
    <s v="P2TL/52552/20230306/00001"/>
    <n v="52550"/>
    <x v="3"/>
  </r>
  <r>
    <n v="287"/>
    <s v="P2TL/52551/20230306/00004"/>
    <s v="523061798120"/>
    <s v="AHMAD ZAKI MUBARO"/>
    <x v="1"/>
    <s v="KP SAMPANGAN IV N"/>
    <s v="R1T"/>
    <n v="1300"/>
    <s v="R1T/1300"/>
    <n v="216"/>
    <n v="0"/>
    <n v="312055"/>
    <n v="312055"/>
    <n v="0"/>
    <n v="0"/>
    <n v="0"/>
    <n v="28085"/>
    <n v="0"/>
    <n v="0"/>
    <n v="340140"/>
    <n v="340140"/>
    <n v="0"/>
    <s v="06/03/2023"/>
    <s v="06"/>
    <s v="03"/>
    <s v="2023"/>
    <x v="54"/>
    <s v="5255143005160"/>
    <s v="06/03/2023"/>
    <s v="P2TL/52551/20230306/00004"/>
    <n v="52550"/>
    <x v="0"/>
  </r>
  <r>
    <n v="288"/>
    <s v="P2TL/52552/20230313/00003"/>
    <s v="523080796581"/>
    <s v="KUMAIDI"/>
    <x v="4"/>
    <s v="DS WONOSEKAR   RT."/>
    <s v="R1T"/>
    <n v="900"/>
    <s v="R1T/900"/>
    <n v="4957"/>
    <n v="0"/>
    <n v="2453814"/>
    <n v="2453814"/>
    <n v="0"/>
    <n v="0"/>
    <n v="0"/>
    <n v="24538"/>
    <n v="0"/>
    <n v="0"/>
    <n v="2478352"/>
    <n v="2200000"/>
    <n v="278352"/>
    <s v="13/03/2023"/>
    <s v="13"/>
    <s v="03"/>
    <s v="2023"/>
    <x v="66"/>
    <s v="5255243004981"/>
    <s v="13/03/2023"/>
    <s v="P2TL/52552/20230313/00003"/>
    <n v="52550"/>
    <x v="3"/>
  </r>
  <r>
    <n v="289"/>
    <s v="P2TL/52554/20230307/00006"/>
    <s v="523071700610"/>
    <s v="PUJIYEM"/>
    <x v="1"/>
    <s v="DK PLOSO PLOSOREJ"/>
    <s v="R1"/>
    <n v="450"/>
    <s v="R1/450"/>
    <n v="50"/>
    <n v="0"/>
    <n v="24750"/>
    <n v="24750"/>
    <n v="0"/>
    <n v="0"/>
    <n v="0"/>
    <n v="2228"/>
    <n v="0"/>
    <n v="0"/>
    <n v="26978"/>
    <n v="26978"/>
    <n v="0"/>
    <s v="10/03/2023"/>
    <s v="10"/>
    <s v="03"/>
    <s v="2023"/>
    <x v="67"/>
    <s v="5255442006078"/>
    <s v="10/03/2023"/>
    <s v="P2TL/52554/20230307/00006"/>
    <n v="52550"/>
    <x v="2"/>
  </r>
  <r>
    <n v="290"/>
    <s v="5255105723031000163"/>
    <s v="523060724044"/>
    <s v="MASRIAH"/>
    <x v="0"/>
    <s v="DS  KEDUNG UTER RT"/>
    <s v="R1"/>
    <n v="450"/>
    <s v="R1/450"/>
    <n v="42"/>
    <n v="0"/>
    <n v="7098"/>
    <n v="7098"/>
    <n v="0"/>
    <n v="0"/>
    <n v="0"/>
    <n v="0"/>
    <n v="0"/>
    <n v="0"/>
    <n v="7098"/>
    <n v="0"/>
    <n v="7098"/>
    <s v="13/03/2023"/>
    <s v="13"/>
    <s v="03"/>
    <s v="2023"/>
    <x v="66"/>
    <s v="5255134000163"/>
    <s v="13/03/2023"/>
    <s v="5255105723031000163"/>
    <n v="52550"/>
    <x v="0"/>
  </r>
  <r>
    <n v="291"/>
    <s v="P2TL/52552/20230330/00003"/>
    <s v="523080836090"/>
    <s v="SUMUR ARTETIS"/>
    <x v="3"/>
    <s v="DS DELIK JRAGUNG"/>
    <s v="R1T"/>
    <n v="1300"/>
    <s v="R1T/1300"/>
    <n v="0"/>
    <n v="0"/>
    <n v="1737730"/>
    <n v="1737730"/>
    <n v="0"/>
    <n v="0"/>
    <n v="0"/>
    <n v="0"/>
    <n v="0"/>
    <n v="0"/>
    <n v="1737730"/>
    <n v="0"/>
    <n v="1737730"/>
    <s v="30/03/2023"/>
    <s v="30"/>
    <s v="03"/>
    <s v="2023"/>
    <x v="55"/>
    <s v="5255242005008"/>
    <s v="30/03/2023"/>
    <s v="P2TL/52552/20230330/00003"/>
    <n v="52550"/>
    <x v="3"/>
  </r>
  <r>
    <n v="292"/>
    <s v="P2TL/52551/20230303/00003"/>
    <s v="523060143241"/>
    <s v="SALIMAN"/>
    <x v="4"/>
    <s v="SI DOMULYO"/>
    <s v="R1M"/>
    <n v="900"/>
    <s v="R1M/900"/>
    <n v="4957"/>
    <n v="0"/>
    <n v="6702134"/>
    <n v="6702134"/>
    <n v="10000"/>
    <n v="76400"/>
    <n v="188671"/>
    <n v="67021"/>
    <n v="0"/>
    <n v="0"/>
    <n v="7044226"/>
    <n v="3500000"/>
    <n v="3544226"/>
    <s v="03/03/2023"/>
    <s v="03"/>
    <s v="03"/>
    <s v="2023"/>
    <x v="72"/>
    <s v="5255142005155"/>
    <s v="03/03/2023"/>
    <s v="P2TL/52551/20230303/00003"/>
    <n v="52550"/>
    <x v="0"/>
  </r>
  <r>
    <n v="293"/>
    <s v="5255105723031400229"/>
    <s v="523060300953"/>
    <s v="JAMIL"/>
    <x v="0"/>
    <s v="DS  BANDENGAN DEM"/>
    <s v="R1"/>
    <n v="450"/>
    <s v="R1/450"/>
    <n v="48"/>
    <n v="0"/>
    <n v="8112"/>
    <n v="8112"/>
    <n v="0"/>
    <n v="0"/>
    <n v="0"/>
    <n v="0"/>
    <n v="0"/>
    <n v="0"/>
    <n v="8112"/>
    <n v="0"/>
    <n v="8112"/>
    <s v="15/03/2023"/>
    <s v="15"/>
    <s v="03"/>
    <s v="2023"/>
    <x v="58"/>
    <s v="5255134000229"/>
    <s v="15/03/2023"/>
    <s v="5255105723031400229"/>
    <n v="52550"/>
    <x v="0"/>
  </r>
  <r>
    <n v="294"/>
    <s v="P2TL/52552/20230313/00002"/>
    <s v="NONPELANG"/>
    <s v="SULAHI"/>
    <x v="3"/>
    <s v="NGROTO RT1 RW3 G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3/03/2023"/>
    <s v="13"/>
    <s v="03"/>
    <s v="2023"/>
    <x v="66"/>
    <s v="5255242004980"/>
    <s v="13/03/2023"/>
    <s v="P2TL/52552/20230313/00002"/>
    <n v="52550"/>
    <x v="3"/>
  </r>
  <r>
    <n v="295"/>
    <s v="P2TL/52552/20230330/00004"/>
    <s v="NONPELANG"/>
    <s v="TPQ AL-HIKMAH"/>
    <x v="3"/>
    <s v="DELIK RT 2 RW 13 DS"/>
    <s v="S2"/>
    <n v="900"/>
    <s v="S2/900"/>
    <n v="4957"/>
    <n v="243000"/>
    <n v="46862"/>
    <n v="289862"/>
    <n v="0"/>
    <n v="0"/>
    <n v="0"/>
    <n v="10138"/>
    <n v="0"/>
    <n v="0"/>
    <n v="300000"/>
    <n v="300000"/>
    <n v="0"/>
    <s v="30/03/2023"/>
    <s v="30"/>
    <s v="03"/>
    <s v="2023"/>
    <x v="55"/>
    <s v="5255242005015"/>
    <s v="30/03/2023"/>
    <s v="P2TL/52552/20230330/00004"/>
    <n v="52550"/>
    <x v="3"/>
  </r>
  <r>
    <n v="296"/>
    <s v="5255105723031400189"/>
    <s v="523061060601"/>
    <s v="SUTARNO"/>
    <x v="0"/>
    <s v="DS CANGKRING REMB"/>
    <s v="R1M"/>
    <n v="900"/>
    <s v="R1M/900"/>
    <n v="51"/>
    <n v="0"/>
    <n v="67600"/>
    <n v="67600"/>
    <n v="0"/>
    <n v="0"/>
    <n v="0"/>
    <n v="0"/>
    <n v="0"/>
    <n v="0"/>
    <n v="67600"/>
    <n v="0"/>
    <n v="67600"/>
    <s v="15/03/2023"/>
    <s v="15"/>
    <s v="03"/>
    <s v="2023"/>
    <x v="58"/>
    <s v="5255134000189"/>
    <s v="15/03/2023"/>
    <s v="5255105723031400189"/>
    <n v="52550"/>
    <x v="0"/>
  </r>
  <r>
    <n v="297"/>
    <s v="P2TL/52554/20230331/00007"/>
    <s v="NONPELANG"/>
    <s v="SUMARTI"/>
    <x v="3"/>
    <s v="DSN PADAS RT 5 RW"/>
    <s v="I1"/>
    <n v="900"/>
    <s v="I1/900"/>
    <n v="4957"/>
    <n v="510300"/>
    <n v="2007666"/>
    <n v="2517966"/>
    <n v="0"/>
    <n v="0"/>
    <n v="0"/>
    <n v="4197"/>
    <n v="0"/>
    <n v="0"/>
    <n v="2522163"/>
    <n v="2522163"/>
    <n v="0"/>
    <s v="31/03/2023"/>
    <s v="31"/>
    <s v="03"/>
    <s v="2023"/>
    <x v="52"/>
    <s v="5255442006152"/>
    <s v="31/03/2023"/>
    <s v="P2TL/52554/20230331/00007"/>
    <n v="52550"/>
    <x v="2"/>
  </r>
  <r>
    <n v="298"/>
    <s v="P2TL/52553/20230324/00003"/>
    <s v="523073152883"/>
    <s v="POLINDES DS GUCI"/>
    <x v="4"/>
    <s v="DS GUCI 0  RT.3 RW.1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24/03/2023"/>
    <s v="24"/>
    <s v="03"/>
    <s v="2023"/>
    <x v="56"/>
    <s v="5255343004911"/>
    <s v="24/03/2023"/>
    <s v="P2TL/52553/20230324/00003"/>
    <n v="52550"/>
    <x v="1"/>
  </r>
  <r>
    <n v="299"/>
    <s v="5255305723032100544"/>
    <s v="523071161873"/>
    <s v="KARDI"/>
    <x v="0"/>
    <s v="DS  DANYANG RT4/1"/>
    <s v="R1M"/>
    <n v="900"/>
    <s v="R1M/900"/>
    <n v="115"/>
    <n v="0"/>
    <n v="152776"/>
    <n v="152776"/>
    <n v="0"/>
    <n v="0"/>
    <n v="0"/>
    <n v="0"/>
    <n v="0"/>
    <n v="0"/>
    <n v="152776"/>
    <n v="0"/>
    <n v="152776"/>
    <s v="21/03/2023"/>
    <s v="21"/>
    <s v="03"/>
    <s v="2023"/>
    <x v="63"/>
    <s v="5255334000540"/>
    <s v="21/03/2023"/>
    <s v="5255305723032100544"/>
    <n v="52550"/>
    <x v="1"/>
  </r>
  <r>
    <n v="300"/>
    <s v="5255305723032100534"/>
    <s v="523070479422"/>
    <s v="NU MURNI"/>
    <x v="0"/>
    <s v="NU NGGALAN RT3/RW"/>
    <s v="R1"/>
    <n v="450"/>
    <s v="R1/450"/>
    <n v="81"/>
    <n v="0"/>
    <n v="13700"/>
    <n v="13700"/>
    <n v="0"/>
    <n v="0"/>
    <n v="0"/>
    <n v="0"/>
    <n v="0"/>
    <n v="0"/>
    <n v="13700"/>
    <n v="0"/>
    <n v="13700"/>
    <s v="21/03/2023"/>
    <s v="21"/>
    <s v="03"/>
    <s v="2023"/>
    <x v="63"/>
    <s v="5255334000530"/>
    <s v="21/03/2023"/>
    <s v="5255305723032100534"/>
    <n v="52550"/>
    <x v="1"/>
  </r>
  <r>
    <n v="301"/>
    <s v="5255105723031400198"/>
    <s v="523060919154"/>
    <s v="SARMIDI"/>
    <x v="0"/>
    <s v="DS SIDOHARJO"/>
    <s v="R1"/>
    <n v="900"/>
    <s v="R1/900"/>
    <n v="156"/>
    <n v="0"/>
    <n v="42625"/>
    <n v="42625"/>
    <n v="0"/>
    <n v="0"/>
    <n v="0"/>
    <n v="0"/>
    <n v="0"/>
    <n v="0"/>
    <n v="42625"/>
    <n v="0"/>
    <n v="42625"/>
    <s v="15/03/2023"/>
    <s v="15"/>
    <s v="03"/>
    <s v="2023"/>
    <x v="58"/>
    <s v="5255134000198"/>
    <s v="15/03/2023"/>
    <s v="5255105723031400198"/>
    <n v="52550"/>
    <x v="0"/>
  </r>
  <r>
    <n v="302"/>
    <s v="P2TL/52553/20230321/00001"/>
    <s v="523073003045"/>
    <s v="SARIYUN"/>
    <x v="1"/>
    <s v="DN KRAJAN    RT.2 RW"/>
    <s v="R1MT"/>
    <n v="900"/>
    <s v="R1MT/900"/>
    <n v="582"/>
    <n v="0"/>
    <n v="786864"/>
    <n v="786864"/>
    <n v="0"/>
    <n v="0"/>
    <n v="0"/>
    <n v="70818"/>
    <n v="0"/>
    <n v="0"/>
    <n v="857682"/>
    <n v="857682"/>
    <n v="0"/>
    <s v="21/03/2023"/>
    <s v="21"/>
    <s v="03"/>
    <s v="2023"/>
    <x v="63"/>
    <s v="5255343004907"/>
    <s v="21/03/2023"/>
    <s v="P2TL/52553/20230321/00001"/>
    <n v="52550"/>
    <x v="1"/>
  </r>
  <r>
    <n v="303"/>
    <s v="P2TL/52554/20230328/00022"/>
    <s v="523071269430"/>
    <s v="SARMI"/>
    <x v="2"/>
    <s v="DK . KD SALI TROWOL"/>
    <s v="R1T"/>
    <n v="450"/>
    <s v="R1T/450"/>
    <n v="0"/>
    <n v="59400"/>
    <n v="0"/>
    <n v="59400"/>
    <n v="0"/>
    <n v="76400"/>
    <n v="31759"/>
    <n v="891"/>
    <n v="0"/>
    <n v="0"/>
    <n v="168450"/>
    <n v="168450"/>
    <n v="0"/>
    <s v="28/03/2023"/>
    <s v="28"/>
    <s v="03"/>
    <s v="2023"/>
    <x v="53"/>
    <s v="5255443006141"/>
    <s v="28/03/2023"/>
    <s v="P2TL/52554/20230328/00022"/>
    <n v="52550"/>
    <x v="2"/>
  </r>
  <r>
    <n v="304"/>
    <s v="5255105723031400210"/>
    <s v="523060639316"/>
    <s v="MUSTAQIM"/>
    <x v="0"/>
    <s v="DS  JETAK RT1/2 WED"/>
    <s v="R1"/>
    <n v="450"/>
    <s v="R1/450"/>
    <n v="96"/>
    <n v="0"/>
    <n v="16224"/>
    <n v="16224"/>
    <n v="0"/>
    <n v="0"/>
    <n v="0"/>
    <n v="0"/>
    <n v="0"/>
    <n v="0"/>
    <n v="16224"/>
    <n v="0"/>
    <n v="16224"/>
    <s v="15/03/2023"/>
    <s v="15"/>
    <s v="03"/>
    <s v="2023"/>
    <x v="58"/>
    <s v="5255134000210"/>
    <s v="15/03/2023"/>
    <s v="5255105723031400210"/>
    <n v="52550"/>
    <x v="0"/>
  </r>
  <r>
    <n v="305"/>
    <s v="5255105723031400212"/>
    <s v="523061249269"/>
    <s v="AHMAD NURRODIN"/>
    <x v="0"/>
    <s v="DS KENDUREN   RT.5"/>
    <s v="R1"/>
    <n v="450"/>
    <s v="R1/450"/>
    <n v="84"/>
    <n v="0"/>
    <n v="14196"/>
    <n v="14196"/>
    <n v="0"/>
    <n v="0"/>
    <n v="0"/>
    <n v="0"/>
    <n v="0"/>
    <n v="0"/>
    <n v="14196"/>
    <n v="0"/>
    <n v="14196"/>
    <s v="15/03/2023"/>
    <s v="15"/>
    <s v="03"/>
    <s v="2023"/>
    <x v="58"/>
    <s v="5255134000212"/>
    <s v="15/03/2023"/>
    <s v="5255105723031400212"/>
    <n v="52550"/>
    <x v="0"/>
  </r>
  <r>
    <n v="306"/>
    <s v="P2TL/52552/20230324/00002"/>
    <s v="523081028412"/>
    <s v="HAKAM ALFARIZI"/>
    <x v="5"/>
    <s v="DS GUNUNGSARI 0  R"/>
    <s v="R1T"/>
    <n v="450"/>
    <s v="R1T/450"/>
    <n v="2479"/>
    <n v="59400"/>
    <n v="1226907"/>
    <n v="1286307"/>
    <n v="0"/>
    <n v="0"/>
    <n v="433457"/>
    <n v="13160"/>
    <n v="0"/>
    <n v="0"/>
    <n v="1732924"/>
    <n v="1732924"/>
    <n v="0"/>
    <s v="24/03/2023"/>
    <s v="24"/>
    <s v="03"/>
    <s v="2023"/>
    <x v="56"/>
    <s v="5255243004998"/>
    <s v="24/03/2023"/>
    <s v="P2TL/52552/20230324/00002"/>
    <n v="52550"/>
    <x v="3"/>
  </r>
  <r>
    <n v="307"/>
    <s v="P2TL/52553/20230327/00002"/>
    <s v="523072840473"/>
    <s v="DS JANGGUNGHARJO"/>
    <x v="4"/>
    <s v="JL MARGOUTOMO, JA"/>
    <s v="S2T"/>
    <n v="900"/>
    <s v="S2T/900"/>
    <n v="4957"/>
    <n v="0"/>
    <n v="1784592"/>
    <n v="1784592"/>
    <n v="0"/>
    <n v="0"/>
    <n v="0"/>
    <n v="17846"/>
    <n v="0"/>
    <n v="0"/>
    <n v="1802438"/>
    <n v="1802438"/>
    <n v="0"/>
    <s v="27/03/2023"/>
    <s v="27"/>
    <s v="03"/>
    <s v="2023"/>
    <x v="57"/>
    <s v="5255343004919"/>
    <s v="27/03/2023"/>
    <s v="P2TL/52553/20230327/00002"/>
    <n v="52550"/>
    <x v="1"/>
  </r>
  <r>
    <n v="308"/>
    <s v="P2TL/52554/20230314/00003"/>
    <s v="NONPELANG"/>
    <s v="SLAMET TEGUH UTO"/>
    <x v="3"/>
    <s v="TASUTAN POJOK TAW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4/03/2023"/>
    <s v="14"/>
    <s v="03"/>
    <s v="2023"/>
    <x v="61"/>
    <s v="5255442006097"/>
    <s v="14/03/2023"/>
    <s v="P2TL/52554/20230314/00003"/>
    <n v="52550"/>
    <x v="2"/>
  </r>
  <r>
    <n v="309"/>
    <s v="P2TL/52553/20230315/00005"/>
    <s v="523070622690"/>
    <s v="SLAMETO B PARNO"/>
    <x v="1"/>
    <s v="PA SEBAN MANGUNR"/>
    <s v="R1"/>
    <n v="450"/>
    <s v="R1/450"/>
    <n v="564"/>
    <n v="0"/>
    <n v="279180"/>
    <n v="279180"/>
    <n v="0"/>
    <n v="0"/>
    <n v="0"/>
    <n v="25126"/>
    <n v="0"/>
    <n v="0"/>
    <n v="304306"/>
    <n v="304306"/>
    <n v="0"/>
    <s v="15/03/2023"/>
    <s v="15"/>
    <s v="03"/>
    <s v="2023"/>
    <x v="58"/>
    <s v="5255342004901"/>
    <s v="15/03/2023"/>
    <s v="P2TL/52553/20230315/00005"/>
    <n v="52550"/>
    <x v="1"/>
  </r>
  <r>
    <n v="310"/>
    <s v="P2TL/52553/20230315/00006"/>
    <s v="523071451072"/>
    <s v="SUJI"/>
    <x v="5"/>
    <s v="DK  GENENG GENENG"/>
    <s v="R1M"/>
    <n v="900"/>
    <s v="R1M/900"/>
    <n v="4957"/>
    <n v="584064"/>
    <n v="6702134"/>
    <n v="7286198"/>
    <n v="10000"/>
    <n v="0"/>
    <n v="0"/>
    <n v="75782"/>
    <n v="0"/>
    <n v="0"/>
    <n v="7371980"/>
    <n v="7371980"/>
    <n v="0"/>
    <s v="15/03/2023"/>
    <s v="15"/>
    <s v="03"/>
    <s v="2023"/>
    <x v="58"/>
    <s v="5255342004902"/>
    <s v="15/03/2023"/>
    <s v="P2TL/52553/20230315/00006"/>
    <n v="52550"/>
    <x v="1"/>
  </r>
  <r>
    <n v="311"/>
    <s v="P2TL/52551/20230327/00002"/>
    <s v="523061791691"/>
    <s v="SUDARSONO"/>
    <x v="1"/>
    <s v="DS MLATEN    RT.9 RW"/>
    <s v="R1T"/>
    <n v="900"/>
    <s v="R1T/900"/>
    <n v="253"/>
    <n v="0"/>
    <n v="153065"/>
    <n v="153065"/>
    <n v="0"/>
    <n v="0"/>
    <n v="0"/>
    <n v="13776"/>
    <n v="0"/>
    <n v="0"/>
    <n v="166841"/>
    <n v="166841"/>
    <n v="0"/>
    <s v="27/03/2023"/>
    <s v="27"/>
    <s v="03"/>
    <s v="2023"/>
    <x v="57"/>
    <s v="5255143005214"/>
    <s v="27/03/2023"/>
    <s v="P2TL/52551/20230327/00002"/>
    <n v="52550"/>
    <x v="0"/>
  </r>
  <r>
    <n v="312"/>
    <s v="P2TL/52552/20230330/00003"/>
    <s v="NONPELANG"/>
    <s v="PAMSIMAS DELIK"/>
    <x v="3"/>
    <s v="DELIK RT 2 RW 13 DS"/>
    <s v="S2"/>
    <n v="900"/>
    <s v="S2/900"/>
    <n v="4957"/>
    <n v="243000"/>
    <n v="46862"/>
    <n v="289862"/>
    <n v="0"/>
    <n v="0"/>
    <n v="0"/>
    <n v="10138"/>
    <n v="0"/>
    <n v="0"/>
    <n v="300000"/>
    <n v="300000"/>
    <n v="0"/>
    <s v="30/03/2023"/>
    <s v="30"/>
    <s v="03"/>
    <s v="2023"/>
    <x v="55"/>
    <s v="5255242005008"/>
    <s v="30/03/2023"/>
    <s v="P2TL/52552/20230330/00003"/>
    <n v="52550"/>
    <x v="3"/>
  </r>
  <r>
    <n v="313"/>
    <s v="5255105723031400228"/>
    <s v="523060668378"/>
    <s v="SAHLI"/>
    <x v="0"/>
    <s v="DS  BUNGO RT1/7 WE"/>
    <s v="R1"/>
    <n v="450"/>
    <s v="R1/450"/>
    <n v="51"/>
    <n v="0"/>
    <n v="8619"/>
    <n v="8619"/>
    <n v="0"/>
    <n v="0"/>
    <n v="0"/>
    <n v="0"/>
    <n v="0"/>
    <n v="0"/>
    <n v="8619"/>
    <n v="0"/>
    <n v="8619"/>
    <s v="15/03/2023"/>
    <s v="15"/>
    <s v="03"/>
    <s v="2023"/>
    <x v="58"/>
    <s v="5255134000228"/>
    <s v="15/03/2023"/>
    <s v="5255105723031400228"/>
    <n v="52550"/>
    <x v="0"/>
  </r>
  <r>
    <n v="314"/>
    <s v="P2TL/52554/20230310/00002"/>
    <s v="523073066182"/>
    <s v="SUDARMI"/>
    <x v="1"/>
    <s v="DN GEBANG TAMBAH"/>
    <s v="R1T"/>
    <n v="450"/>
    <s v="R1T/450"/>
    <n v="200"/>
    <n v="0"/>
    <n v="83000"/>
    <n v="83000"/>
    <n v="0"/>
    <n v="0"/>
    <n v="0"/>
    <n v="7470"/>
    <n v="0"/>
    <n v="0"/>
    <n v="90470"/>
    <n v="90470"/>
    <n v="0"/>
    <s v="10/03/2023"/>
    <s v="10"/>
    <s v="03"/>
    <s v="2023"/>
    <x v="67"/>
    <s v="5255443006089"/>
    <s v="10/03/2023"/>
    <s v="P2TL/52554/20230310/00002"/>
    <n v="52550"/>
    <x v="2"/>
  </r>
  <r>
    <n v="315"/>
    <s v="P2TL/52554/20230307/00005"/>
    <s v="NONPELANG"/>
    <s v="SANIYANTI"/>
    <x v="3"/>
    <s v="DN BRINGIN 01/06 DS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0/03/2023"/>
    <s v="10"/>
    <s v="03"/>
    <s v="2023"/>
    <x v="67"/>
    <s v="5255442006077"/>
    <s v="10/03/2023"/>
    <s v="P2TL/52554/20230307/00005"/>
    <n v="52550"/>
    <x v="2"/>
  </r>
  <r>
    <n v="316"/>
    <s v="5255105723031400233"/>
    <s v="523060954636"/>
    <s v="MUSHOLLA(DARUSSA"/>
    <x v="0"/>
    <s v="DS SEKLENTING"/>
    <s v="S2"/>
    <n v="450"/>
    <s v="S2/450"/>
    <n v="56"/>
    <n v="0"/>
    <n v="6888"/>
    <n v="6888"/>
    <n v="0"/>
    <n v="0"/>
    <n v="0"/>
    <n v="0"/>
    <n v="0"/>
    <n v="0"/>
    <n v="6888"/>
    <n v="0"/>
    <n v="6888"/>
    <s v="15/03/2023"/>
    <s v="15"/>
    <s v="03"/>
    <s v="2023"/>
    <x v="58"/>
    <s v="5255134000233"/>
    <s v="15/03/2023"/>
    <s v="5255105723031400233"/>
    <n v="52550"/>
    <x v="0"/>
  </r>
  <r>
    <n v="317"/>
    <s v="P2TL/52554/20230328/00023"/>
    <s v="523071269393"/>
    <s v="WAJI"/>
    <x v="1"/>
    <s v="DK . KD SALI TROWOL"/>
    <s v="R1"/>
    <n v="450"/>
    <s v="R1/450"/>
    <n v="100"/>
    <n v="0"/>
    <n v="49500"/>
    <n v="49500"/>
    <n v="0"/>
    <n v="0"/>
    <n v="0"/>
    <n v="4455"/>
    <n v="0"/>
    <n v="0"/>
    <n v="53955"/>
    <n v="53955"/>
    <n v="0"/>
    <s v="30/03/2023"/>
    <s v="30"/>
    <s v="03"/>
    <s v="2023"/>
    <x v="55"/>
    <s v="5255442006142"/>
    <s v="30/03/2023"/>
    <s v="P2TL/52554/20230328/00023"/>
    <n v="52550"/>
    <x v="2"/>
  </r>
  <r>
    <n v="318"/>
    <s v="P2TL/52554/20230307/00002"/>
    <s v="NONPELANG"/>
    <s v="MUNAWAR"/>
    <x v="3"/>
    <s v="BANJARASEM RT 05 R"/>
    <s v="B1"/>
    <n v="1300"/>
    <s v="B1/1300"/>
    <n v="7160"/>
    <n v="904176"/>
    <n v="1546718"/>
    <n v="2450894"/>
    <n v="10000"/>
    <n v="0"/>
    <n v="0"/>
    <n v="39106"/>
    <n v="0"/>
    <n v="0"/>
    <n v="2500000"/>
    <n v="2500000"/>
    <n v="0"/>
    <s v="07/03/2023"/>
    <s v="07"/>
    <s v="03"/>
    <s v="2023"/>
    <x v="65"/>
    <s v="5255442006074"/>
    <s v="07/03/2023"/>
    <s v="P2TL/52554/20230307/00002"/>
    <n v="52550"/>
    <x v="2"/>
  </r>
  <r>
    <n v="319"/>
    <s v="P2TL/52551/20230306/00001"/>
    <s v="523061514881"/>
    <s v="NUR ROKHIM"/>
    <x v="4"/>
    <s v="DS PILANGREJO WON"/>
    <s v="R1T"/>
    <n v="1300"/>
    <s v="R1T/1300"/>
    <n v="7160"/>
    <n v="0"/>
    <n v="10344630"/>
    <n v="10344630"/>
    <n v="10000"/>
    <n v="76400"/>
    <n v="433957"/>
    <n v="103446"/>
    <n v="0"/>
    <n v="0"/>
    <n v="10968433"/>
    <n v="10968433"/>
    <n v="0"/>
    <s v="06/03/2023"/>
    <s v="06"/>
    <s v="03"/>
    <s v="2023"/>
    <x v="54"/>
    <s v="5255143005156"/>
    <s v="06/03/2023"/>
    <s v="P2TL/52551/20230306/00001"/>
    <n v="52550"/>
    <x v="0"/>
  </r>
  <r>
    <n v="320"/>
    <s v="P2TL/52551/20230313/00002"/>
    <s v="523061757122"/>
    <s v="TABI'IN"/>
    <x v="1"/>
    <s v="DK SODONG SIDOGE"/>
    <s v="R1MT"/>
    <n v="900"/>
    <s v="R1MT/900"/>
    <n v="270"/>
    <n v="0"/>
    <n v="365040"/>
    <n v="365040"/>
    <n v="0"/>
    <n v="0"/>
    <n v="0"/>
    <n v="32854"/>
    <n v="0"/>
    <n v="0"/>
    <n v="397894"/>
    <n v="397894"/>
    <n v="0"/>
    <s v="14/03/2023"/>
    <s v="14"/>
    <s v="03"/>
    <s v="2023"/>
    <x v="61"/>
    <s v="5255143005177"/>
    <s v="14/03/2023"/>
    <s v="P2TL/52551/20230313/00002"/>
    <n v="52550"/>
    <x v="0"/>
  </r>
  <r>
    <n v="321"/>
    <s v="P2TL/52553/20230301/00002"/>
    <s v="523071789081"/>
    <s v="SUPRIADI"/>
    <x v="4"/>
    <s v="DS KEMANTREN GOD"/>
    <s v="R1M"/>
    <n v="900"/>
    <s v="R1M/900"/>
    <n v="4957"/>
    <n v="0"/>
    <n v="6702134"/>
    <n v="6702134"/>
    <n v="10000"/>
    <n v="0"/>
    <n v="0"/>
    <n v="67021"/>
    <n v="0"/>
    <n v="0"/>
    <n v="6779155"/>
    <n v="2000000"/>
    <n v="4779155"/>
    <s v="01/03/2023"/>
    <s v="01"/>
    <s v="03"/>
    <s v="2023"/>
    <x v="59"/>
    <s v="5255342004873"/>
    <s v="01/03/2023"/>
    <s v="P2TL/52553/20230301/00002"/>
    <n v="52550"/>
    <x v="1"/>
  </r>
  <r>
    <n v="322"/>
    <s v="P2TL/52551/20230308/00004"/>
    <s v="523061366836"/>
    <s v="MOHAMMAD ROSAD"/>
    <x v="4"/>
    <s v="DS KEDUNGORI   RT.0"/>
    <s v="R1T"/>
    <n v="900"/>
    <s v="R1T/900"/>
    <n v="4957"/>
    <n v="0"/>
    <n v="2453814"/>
    <n v="2453814"/>
    <n v="0"/>
    <n v="76400"/>
    <n v="433957"/>
    <n v="24538"/>
    <n v="0"/>
    <n v="0"/>
    <n v="2988709"/>
    <n v="2988709"/>
    <n v="0"/>
    <s v="08/03/2023"/>
    <s v="08"/>
    <s v="03"/>
    <s v="2023"/>
    <x v="71"/>
    <s v="5255143005170"/>
    <s v="08/03/2023"/>
    <s v="P2TL/52551/20230308/00004"/>
    <n v="52550"/>
    <x v="0"/>
  </r>
  <r>
    <n v="323"/>
    <s v="P2TL/52553/20230315/00004"/>
    <s v="523073048699"/>
    <s v="NUR YANTO"/>
    <x v="1"/>
    <s v="DN MANGGAR    RT.4"/>
    <s v="R1MT"/>
    <n v="900"/>
    <s v="R1MT/900"/>
    <n v="70"/>
    <n v="0"/>
    <n v="94640"/>
    <n v="94640"/>
    <n v="0"/>
    <n v="0"/>
    <n v="0"/>
    <n v="8518"/>
    <n v="0"/>
    <n v="0"/>
    <n v="103158"/>
    <n v="103158"/>
    <n v="0"/>
    <s v="15/03/2023"/>
    <s v="15"/>
    <s v="03"/>
    <s v="2023"/>
    <x v="58"/>
    <s v="5255343004900"/>
    <s v="15/03/2023"/>
    <s v="P2TL/52553/20230315/00004"/>
    <n v="52550"/>
    <x v="1"/>
  </r>
  <r>
    <n v="324"/>
    <s v="5255105723031400224"/>
    <s v="523060527293"/>
    <s v="NGATMINAH"/>
    <x v="0"/>
    <s v="DS  CANGKRING KEM"/>
    <s v="R1"/>
    <n v="450"/>
    <s v="R1/450"/>
    <n v="61"/>
    <n v="0"/>
    <n v="10309"/>
    <n v="10309"/>
    <n v="0"/>
    <n v="0"/>
    <n v="0"/>
    <n v="0"/>
    <n v="0"/>
    <n v="0"/>
    <n v="10309"/>
    <n v="0"/>
    <n v="10309"/>
    <s v="15/03/2023"/>
    <s v="15"/>
    <s v="03"/>
    <s v="2023"/>
    <x v="58"/>
    <s v="5255134000224"/>
    <s v="15/03/2023"/>
    <s v="5255105723031400224"/>
    <n v="52550"/>
    <x v="0"/>
  </r>
  <r>
    <n v="325"/>
    <s v="P2TL/52554/20230324/00002"/>
    <s v="NONPELANG"/>
    <s v="MARGO"/>
    <x v="3"/>
    <s v="KUNCEN BANGSRI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4/03/2023"/>
    <s v="24"/>
    <s v="03"/>
    <s v="2023"/>
    <x v="56"/>
    <s v="5255442006110"/>
    <s v="24/03/2023"/>
    <s v="P2TL/52554/20230324/00002"/>
    <n v="52550"/>
    <x v="2"/>
  </r>
  <r>
    <n v="326"/>
    <s v="5255305723032100542"/>
    <s v="523071292498"/>
    <s v="HARJO"/>
    <x v="0"/>
    <s v="KA NDANGAN RT04/05"/>
    <s v="R1"/>
    <n v="450"/>
    <s v="R1/450"/>
    <n v="225"/>
    <n v="0"/>
    <n v="38081"/>
    <n v="38081"/>
    <n v="0"/>
    <n v="0"/>
    <n v="0"/>
    <n v="0"/>
    <n v="0"/>
    <n v="0"/>
    <n v="38081"/>
    <n v="0"/>
    <n v="38081"/>
    <s v="21/03/2023"/>
    <s v="21"/>
    <s v="03"/>
    <s v="2023"/>
    <x v="63"/>
    <s v="5255334000538"/>
    <s v="21/03/2023"/>
    <s v="5255305723032100542"/>
    <n v="52550"/>
    <x v="1"/>
  </r>
  <r>
    <n v="327"/>
    <s v="5255105723031000139"/>
    <s v="523061172541"/>
    <s v="SALAM"/>
    <x v="0"/>
    <s v="JL CABEAN   RT.09 RW"/>
    <s v="R1"/>
    <n v="1300"/>
    <s v="R1/1300"/>
    <n v="240"/>
    <n v="0"/>
    <n v="342393"/>
    <n v="342393"/>
    <n v="0"/>
    <n v="0"/>
    <n v="0"/>
    <n v="0"/>
    <n v="0"/>
    <n v="0"/>
    <n v="342393"/>
    <n v="0"/>
    <n v="342393"/>
    <s v="13/03/2023"/>
    <s v="13"/>
    <s v="03"/>
    <s v="2023"/>
    <x v="66"/>
    <s v="5255134000139"/>
    <s v="13/03/2023"/>
    <s v="5255105723031000139"/>
    <n v="52550"/>
    <x v="0"/>
  </r>
  <r>
    <n v="328"/>
    <s v="P2TL/52553/20230303/00001"/>
    <s v="523070847385"/>
    <s v="SAMPI"/>
    <x v="1"/>
    <s v="DS  JANGKUNGHARJO"/>
    <s v="R1M"/>
    <n v="900"/>
    <s v="R1M/900"/>
    <n v="318"/>
    <n v="0"/>
    <n v="429936"/>
    <n v="429936"/>
    <n v="0"/>
    <n v="0"/>
    <n v="0"/>
    <n v="38694"/>
    <n v="0"/>
    <n v="0"/>
    <n v="468630"/>
    <n v="468630"/>
    <n v="0"/>
    <s v="03/03/2023"/>
    <s v="03"/>
    <s v="03"/>
    <s v="2023"/>
    <x v="72"/>
    <s v="5255342004883"/>
    <s v="03/03/2023"/>
    <s v="P2TL/52553/20230303/00001"/>
    <n v="52550"/>
    <x v="1"/>
  </r>
  <r>
    <n v="329"/>
    <s v="P2TL/52554/20230313/00002"/>
    <s v="NONPELANG"/>
    <s v="SARIMIN"/>
    <x v="3"/>
    <s v="DN WONOSEMI 03/06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4/03/2023"/>
    <s v="14"/>
    <s v="03"/>
    <s v="2023"/>
    <x v="61"/>
    <s v="5255442006093"/>
    <s v="14/03/2023"/>
    <s v="P2TL/52554/20230313/00002"/>
    <n v="52550"/>
    <x v="2"/>
  </r>
  <r>
    <n v="330"/>
    <s v="P2TL/52554/20230321/00001"/>
    <s v="NONPELANG"/>
    <s v="AHMAD SAEHU"/>
    <x v="3"/>
    <s v="DN JURON 08/06 DS P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1/03/2023"/>
    <s v="21"/>
    <s v="03"/>
    <s v="2023"/>
    <x v="63"/>
    <s v="5255442006108"/>
    <s v="21/03/2023"/>
    <s v="P2TL/52554/20230321/00001"/>
    <n v="52550"/>
    <x v="2"/>
  </r>
  <r>
    <n v="331"/>
    <s v="P2TL/52551/20230320/00002"/>
    <s v="525510065834"/>
    <s v="AHMAD MANSYUR"/>
    <x v="5"/>
    <s v="DS KAUMAN SUKODO"/>
    <s v="R1MT"/>
    <n v="900"/>
    <s v="R1MT/900"/>
    <n v="4957"/>
    <n v="584064"/>
    <n v="6702134"/>
    <n v="7286198"/>
    <n v="10000"/>
    <n v="76400"/>
    <n v="433957"/>
    <n v="75782"/>
    <n v="0"/>
    <n v="0"/>
    <n v="7882337"/>
    <n v="7882337"/>
    <n v="0"/>
    <s v="20/03/2023"/>
    <s v="20"/>
    <s v="03"/>
    <s v="2023"/>
    <x v="69"/>
    <s v="5255143005198"/>
    <s v="20/03/2023"/>
    <s v="P2TL/52551/20230320/00002"/>
    <n v="52550"/>
    <x v="0"/>
  </r>
  <r>
    <n v="332"/>
    <s v="5255105723031400192"/>
    <s v="523060405920"/>
    <s v="JAMIAN"/>
    <x v="0"/>
    <s v="BA BADAN RT9/3"/>
    <s v="R1"/>
    <n v="900"/>
    <s v="R1/900"/>
    <n v="201"/>
    <n v="0"/>
    <n v="55275"/>
    <n v="55275"/>
    <n v="0"/>
    <n v="0"/>
    <n v="0"/>
    <n v="0"/>
    <n v="0"/>
    <n v="0"/>
    <n v="55275"/>
    <n v="0"/>
    <n v="55275"/>
    <s v="15/03/2023"/>
    <s v="15"/>
    <s v="03"/>
    <s v="2023"/>
    <x v="58"/>
    <s v="5255134000192"/>
    <s v="15/03/2023"/>
    <s v="5255105723031400192"/>
    <n v="52550"/>
    <x v="0"/>
  </r>
  <r>
    <n v="333"/>
    <s v="5255105723031400222"/>
    <s v="523060595673"/>
    <s v="RUFIATUN"/>
    <x v="0"/>
    <s v="DS  CANGKRING 15/03"/>
    <s v="R1"/>
    <n v="450"/>
    <s v="R1/450"/>
    <n v="65"/>
    <n v="0"/>
    <n v="10985"/>
    <n v="10985"/>
    <n v="0"/>
    <n v="0"/>
    <n v="0"/>
    <n v="0"/>
    <n v="0"/>
    <n v="0"/>
    <n v="10985"/>
    <n v="0"/>
    <n v="10985"/>
    <s v="15/03/2023"/>
    <s v="15"/>
    <s v="03"/>
    <s v="2023"/>
    <x v="58"/>
    <s v="5255134000222"/>
    <s v="15/03/2023"/>
    <s v="5255105723031400222"/>
    <n v="52550"/>
    <x v="0"/>
  </r>
  <r>
    <n v="334"/>
    <s v="5255105723031000143"/>
    <s v="523061424324"/>
    <s v="MASHARI"/>
    <x v="0"/>
    <s v="DS SURODADI    RT.3"/>
    <s v="R1"/>
    <n v="1300"/>
    <s v="R1/1300"/>
    <n v="96"/>
    <n v="0"/>
    <n v="134357"/>
    <n v="134357"/>
    <n v="0"/>
    <n v="0"/>
    <n v="0"/>
    <n v="0"/>
    <n v="0"/>
    <n v="0"/>
    <n v="134357"/>
    <n v="0"/>
    <n v="134357"/>
    <s v="13/03/2023"/>
    <s v="13"/>
    <s v="03"/>
    <s v="2023"/>
    <x v="66"/>
    <s v="5255134000143"/>
    <s v="13/03/2023"/>
    <s v="5255105723031000143"/>
    <n v="52550"/>
    <x v="0"/>
  </r>
  <r>
    <n v="335"/>
    <s v="5255105723031400186"/>
    <s v="523060260536"/>
    <s v="TURMUDHI BIN MASK"/>
    <x v="0"/>
    <s v="DS  PURWOREJO BON"/>
    <s v="R1"/>
    <n v="450"/>
    <s v="R1/450"/>
    <n v="435"/>
    <n v="0"/>
    <n v="73346"/>
    <n v="73346"/>
    <n v="0"/>
    <n v="0"/>
    <n v="0"/>
    <n v="0"/>
    <n v="0"/>
    <n v="0"/>
    <n v="73346"/>
    <n v="0"/>
    <n v="73346"/>
    <s v="15/03/2023"/>
    <s v="15"/>
    <s v="03"/>
    <s v="2023"/>
    <x v="58"/>
    <s v="5255134000186"/>
    <s v="15/03/2023"/>
    <s v="5255105723031400186"/>
    <n v="52550"/>
    <x v="0"/>
  </r>
  <r>
    <n v="336"/>
    <s v="5255105723031000151"/>
    <s v="523060706024"/>
    <s v="ROFIQUH HIDAYATI"/>
    <x v="0"/>
    <s v="DS  JUNGSEMI RT6/1"/>
    <s v="R1M"/>
    <n v="900"/>
    <s v="R1M/900"/>
    <n v="36"/>
    <n v="0"/>
    <n v="50024"/>
    <n v="50024"/>
    <n v="0"/>
    <n v="0"/>
    <n v="0"/>
    <n v="0"/>
    <n v="0"/>
    <n v="0"/>
    <n v="50024"/>
    <n v="0"/>
    <n v="50024"/>
    <s v="13/03/2023"/>
    <s v="13"/>
    <s v="03"/>
    <s v="2023"/>
    <x v="66"/>
    <s v="5255134000151"/>
    <s v="13/03/2023"/>
    <s v="5255105723031000151"/>
    <n v="52550"/>
    <x v="0"/>
  </r>
  <r>
    <n v="337"/>
    <s v="5255105723031400204"/>
    <s v="523060833254"/>
    <s v="ROZIKIN"/>
    <x v="0"/>
    <s v="DS  MENCO RT2/6 BE"/>
    <s v="R1"/>
    <n v="900"/>
    <s v="R1/900"/>
    <n v="77"/>
    <n v="0"/>
    <n v="21175"/>
    <n v="21175"/>
    <n v="0"/>
    <n v="0"/>
    <n v="0"/>
    <n v="0"/>
    <n v="0"/>
    <n v="0"/>
    <n v="21175"/>
    <n v="0"/>
    <n v="21175"/>
    <s v="15/03/2023"/>
    <s v="15"/>
    <s v="03"/>
    <s v="2023"/>
    <x v="58"/>
    <s v="5255134000204"/>
    <s v="15/03/2023"/>
    <s v="5255105723031400204"/>
    <n v="52550"/>
    <x v="0"/>
  </r>
  <r>
    <n v="338"/>
    <s v="5255105723031400242"/>
    <s v="523060166494"/>
    <s v="SITI AININ"/>
    <x v="0"/>
    <s v="JL  SUNAN KALIJOGO"/>
    <s v="R1"/>
    <n v="450"/>
    <s v="R1/450"/>
    <n v="34"/>
    <n v="0"/>
    <n v="5746"/>
    <n v="5746"/>
    <n v="0"/>
    <n v="0"/>
    <n v="0"/>
    <n v="0"/>
    <n v="0"/>
    <n v="0"/>
    <n v="5746"/>
    <n v="0"/>
    <n v="5746"/>
    <s v="15/03/2023"/>
    <s v="15"/>
    <s v="03"/>
    <s v="2023"/>
    <x v="58"/>
    <s v="5255134000242"/>
    <s v="15/03/2023"/>
    <s v="5255105723031400242"/>
    <n v="52550"/>
    <x v="0"/>
  </r>
  <r>
    <n v="339"/>
    <s v="P2TL/52551/20230307/00002"/>
    <s v="523060188654"/>
    <s v="MARGI"/>
    <x v="4"/>
    <s v="LE NGKONG"/>
    <s v="R1"/>
    <n v="900"/>
    <s v="R1/900"/>
    <n v="4957"/>
    <n v="0"/>
    <n v="2453814"/>
    <n v="2453814"/>
    <n v="0"/>
    <n v="76400"/>
    <n v="188671"/>
    <n v="24538"/>
    <n v="0"/>
    <n v="0"/>
    <n v="2743423"/>
    <n v="2743423"/>
    <n v="0"/>
    <s v="07/03/2023"/>
    <s v="07"/>
    <s v="03"/>
    <s v="2023"/>
    <x v="65"/>
    <s v="5255142005164"/>
    <s v="07/03/2023"/>
    <s v="P2TL/52551/20230307/00002"/>
    <n v="52550"/>
    <x v="0"/>
  </r>
  <r>
    <n v="340"/>
    <s v="5255105723031400223"/>
    <s v="523060803104"/>
    <s v="JAWAZI"/>
    <x v="0"/>
    <s v="DS  KENDUREN RT1/1"/>
    <s v="R1"/>
    <n v="450"/>
    <s v="R1/450"/>
    <n v="63"/>
    <n v="0"/>
    <n v="10647"/>
    <n v="10647"/>
    <n v="0"/>
    <n v="0"/>
    <n v="0"/>
    <n v="0"/>
    <n v="0"/>
    <n v="0"/>
    <n v="10647"/>
    <n v="0"/>
    <n v="10647"/>
    <s v="15/03/2023"/>
    <s v="15"/>
    <s v="03"/>
    <s v="2023"/>
    <x v="58"/>
    <s v="5255134000223"/>
    <s v="15/03/2023"/>
    <s v="5255105723031400223"/>
    <n v="52550"/>
    <x v="0"/>
  </r>
  <r>
    <n v="341"/>
    <s v="P2TL/52552/20230321/00007"/>
    <s v="523081042607"/>
    <s v="POLINDES"/>
    <x v="4"/>
    <s v="DS CURUG KEL.GUBU"/>
    <s v="S2"/>
    <n v="900"/>
    <s v="S2/900"/>
    <n v="4957"/>
    <n v="0"/>
    <n v="1784592"/>
    <n v="1784592"/>
    <n v="0"/>
    <n v="0"/>
    <n v="0"/>
    <n v="17846"/>
    <n v="0"/>
    <n v="0"/>
    <n v="1802438"/>
    <n v="1802438"/>
    <n v="0"/>
    <s v="27/03/2023"/>
    <s v="27"/>
    <s v="03"/>
    <s v="2023"/>
    <x v="57"/>
    <s v="5255242004994"/>
    <s v="27/03/2023"/>
    <s v="P2TL/52552/20230321/00007"/>
    <n v="52550"/>
    <x v="3"/>
  </r>
  <r>
    <n v="342"/>
    <s v="P2TL/52553/20230303/00002"/>
    <s v="523072144175"/>
    <s v="AHMAD BUSRO"/>
    <x v="1"/>
    <s v="DS KALONGAN PURW"/>
    <s v="B1"/>
    <n v="4400"/>
    <s v="B1/4400"/>
    <n v="1293"/>
    <n v="0"/>
    <n v="1422300"/>
    <n v="1422300"/>
    <n v="0"/>
    <n v="0"/>
    <n v="0"/>
    <n v="128007"/>
    <n v="0"/>
    <n v="0"/>
    <n v="1550307"/>
    <n v="1550307"/>
    <n v="0"/>
    <s v="04/03/2023"/>
    <s v="04"/>
    <s v="03"/>
    <s v="2023"/>
    <x v="78"/>
    <s v="5255342004884"/>
    <s v="04/03/2023"/>
    <s v="P2TL/52553/20230303/00002"/>
    <n v="52550"/>
    <x v="1"/>
  </r>
  <r>
    <n v="343"/>
    <s v="5255105723031400175"/>
    <s v="523060039829"/>
    <s v="MARMIN/SUPARMIN"/>
    <x v="0"/>
    <s v="SA RENG PATI 154 CA"/>
    <s v="R1M"/>
    <n v="900"/>
    <s v="R1M/900"/>
    <n v="102"/>
    <n v="0"/>
    <n v="139256"/>
    <n v="139256"/>
    <n v="0"/>
    <n v="0"/>
    <n v="0"/>
    <n v="0"/>
    <n v="0"/>
    <n v="0"/>
    <n v="139256"/>
    <n v="0"/>
    <n v="139256"/>
    <s v="15/03/2023"/>
    <s v="15"/>
    <s v="03"/>
    <s v="2023"/>
    <x v="58"/>
    <s v="5255134000175"/>
    <s v="15/03/2023"/>
    <s v="5255105723031400175"/>
    <n v="52550"/>
    <x v="0"/>
  </r>
  <r>
    <n v="344"/>
    <s v="P2TL/52553/20230315/00003"/>
    <s v="NONPELANG"/>
    <s v="MASKURI MULYATI 2"/>
    <x v="3"/>
    <s v="SEMBUKAN BRATI KR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5/03/2023"/>
    <s v="15"/>
    <s v="03"/>
    <s v="2023"/>
    <x v="58"/>
    <s v="5255342004899"/>
    <s v="15/03/2023"/>
    <s v="P2TL/52553/20230315/00003"/>
    <n v="52550"/>
    <x v="1"/>
  </r>
  <r>
    <n v="345"/>
    <s v="P2TL/52551/20230321/00006"/>
    <s v="NONPELANG"/>
    <s v="SUHARNO"/>
    <x v="3"/>
    <s v="DS.KEDONDONG RT4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1/03/2023"/>
    <s v="21"/>
    <s v="03"/>
    <s v="2023"/>
    <x v="63"/>
    <s v="5255142005205"/>
    <s v="21/03/2023"/>
    <s v="P2TL/52551/20230321/00006"/>
    <n v="52550"/>
    <x v="0"/>
  </r>
  <r>
    <n v="346"/>
    <s v="P2TL/52551/20230330/00001"/>
    <s v="523060272078"/>
    <s v="SUTEJO"/>
    <x v="1"/>
    <s v="KU WU DEMPET RT1/1"/>
    <s v="R1"/>
    <n v="450"/>
    <s v="R1/450"/>
    <n v="216"/>
    <n v="0"/>
    <n v="106920"/>
    <n v="106920"/>
    <n v="0"/>
    <n v="0"/>
    <n v="0"/>
    <n v="9623"/>
    <n v="0"/>
    <n v="0"/>
    <n v="116543"/>
    <n v="116543"/>
    <n v="0"/>
    <s v="30/03/2023"/>
    <s v="30"/>
    <s v="03"/>
    <s v="2023"/>
    <x v="55"/>
    <s v="5255142005225"/>
    <s v="30/03/2023"/>
    <s v="P2TL/52551/20230330/00001"/>
    <n v="52550"/>
    <x v="0"/>
  </r>
  <r>
    <n v="347"/>
    <s v="P2TL/52554/20230329/00002"/>
    <s v="523070811214"/>
    <s v="LAGI"/>
    <x v="1"/>
    <s v="RE JOSARI KRADENA"/>
    <s v="R1"/>
    <n v="450"/>
    <s v="R1/450"/>
    <n v="495"/>
    <n v="0"/>
    <n v="245025"/>
    <n v="245025"/>
    <n v="0"/>
    <n v="0"/>
    <n v="0"/>
    <n v="22052"/>
    <n v="0"/>
    <n v="0"/>
    <n v="267077"/>
    <n v="267077"/>
    <n v="0"/>
    <s v="29/03/2023"/>
    <s v="29"/>
    <s v="03"/>
    <s v="2023"/>
    <x v="60"/>
    <s v="5255442006144"/>
    <s v="29/03/2023"/>
    <s v="P2TL/52554/20230329/00002"/>
    <n v="52550"/>
    <x v="2"/>
  </r>
  <r>
    <n v="348"/>
    <s v="P2TL/52551/20230331/00001"/>
    <s v="NONPELANG"/>
    <s v="MAS'UD JUMAIN"/>
    <x v="3"/>
    <s v="DS.PASIR MIJEN RT 5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31/03/2023"/>
    <s v="31"/>
    <s v="03"/>
    <s v="2023"/>
    <x v="52"/>
    <s v="5255142005227"/>
    <s v="31/03/2023"/>
    <s v="P2TL/52551/20230331/00001"/>
    <n v="52550"/>
    <x v="0"/>
  </r>
  <r>
    <n v="349"/>
    <s v="P2TL/52552/20230321/00004"/>
    <s v="NONPELANG"/>
    <s v="RUSWANTORO"/>
    <x v="3"/>
    <s v="GUBUG RT 3 RW 6 GU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1/03/2023"/>
    <s v="21"/>
    <s v="03"/>
    <s v="2023"/>
    <x v="63"/>
    <s v="5255242004991"/>
    <s v="21/03/2023"/>
    <s v="P2TL/52552/20230321/00004"/>
    <n v="52550"/>
    <x v="3"/>
  </r>
  <r>
    <n v="350"/>
    <s v="P2TL/52552/20230321/00005"/>
    <s v="NONPELANG"/>
    <s v="DWI SULISTYANI"/>
    <x v="3"/>
    <s v="GUBUG RT 3 RW 6 GU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1/03/2023"/>
    <s v="21"/>
    <s v="03"/>
    <s v="2023"/>
    <x v="63"/>
    <s v="5255242004992"/>
    <s v="21/03/2023"/>
    <s v="P2TL/52552/20230321/00005"/>
    <n v="52550"/>
    <x v="3"/>
  </r>
  <r>
    <n v="351"/>
    <s v="P2TL/52554/20230307/00002"/>
    <s v="523071514524"/>
    <s v="MARJUKI"/>
    <x v="3"/>
    <s v="DK  BANJARASEM TA"/>
    <s v="R1M"/>
    <n v="900"/>
    <s v="R1M/900"/>
    <n v="0"/>
    <n v="0"/>
    <n v="5370228"/>
    <n v="5370228"/>
    <n v="0"/>
    <n v="0"/>
    <n v="0"/>
    <n v="0"/>
    <n v="0"/>
    <n v="0"/>
    <n v="5370228"/>
    <n v="0"/>
    <n v="5370228"/>
    <s v="07/03/2023"/>
    <s v="07"/>
    <s v="03"/>
    <s v="2023"/>
    <x v="65"/>
    <s v="5255442006074"/>
    <s v="07/03/2023"/>
    <s v="P2TL/52554/20230307/00002"/>
    <n v="52550"/>
    <x v="2"/>
  </r>
  <r>
    <n v="352"/>
    <s v="P2TL/52553/20230314/00001"/>
    <s v="523071344782"/>
    <s v="SAELAN"/>
    <x v="5"/>
    <s v="DS  MANGGAR WETA"/>
    <s v="R1"/>
    <n v="450"/>
    <s v="R1/450"/>
    <n v="2479"/>
    <n v="59400"/>
    <n v="1226907"/>
    <n v="1286307"/>
    <n v="0"/>
    <n v="0"/>
    <n v="0"/>
    <n v="13160"/>
    <n v="900"/>
    <n v="0"/>
    <n v="1300367"/>
    <n v="1300367"/>
    <n v="0"/>
    <s v="14/03/2023"/>
    <s v="14"/>
    <s v="03"/>
    <s v="2023"/>
    <x v="61"/>
    <s v="5255342004895"/>
    <s v="14/03/2023"/>
    <s v="P2TL/52553/20230314/00001"/>
    <n v="52550"/>
    <x v="1"/>
  </r>
  <r>
    <n v="353"/>
    <s v="P2TL/52551/20230324/00001"/>
    <s v="523061768348"/>
    <s v="ABDUR ROHMAN"/>
    <x v="1"/>
    <s v="DS GROGOL KAUM"/>
    <s v="R1MT"/>
    <n v="900"/>
    <s v="R1MT/900"/>
    <n v="441"/>
    <n v="0"/>
    <n v="596232"/>
    <n v="596232"/>
    <n v="0"/>
    <n v="0"/>
    <n v="0"/>
    <n v="53661"/>
    <n v="0"/>
    <n v="0"/>
    <n v="649893"/>
    <n v="649893"/>
    <n v="0"/>
    <s v="24/03/2023"/>
    <s v="24"/>
    <s v="03"/>
    <s v="2023"/>
    <x v="56"/>
    <s v="5255143005206"/>
    <s v="24/03/2023"/>
    <s v="P2TL/52551/20230324/00001"/>
    <n v="52550"/>
    <x v="0"/>
  </r>
  <r>
    <n v="354"/>
    <s v="5255305723032100552"/>
    <s v="523071452934"/>
    <s v="SISWOYO"/>
    <x v="0"/>
    <s v="DS  TUNGGAK RT7/2"/>
    <s v="R1M"/>
    <n v="900"/>
    <s v="R1M/900"/>
    <n v="39"/>
    <n v="0"/>
    <n v="54080"/>
    <n v="54080"/>
    <n v="0"/>
    <n v="0"/>
    <n v="0"/>
    <n v="0"/>
    <n v="0"/>
    <n v="0"/>
    <n v="54080"/>
    <n v="0"/>
    <n v="54080"/>
    <s v="21/03/2023"/>
    <s v="21"/>
    <s v="03"/>
    <s v="2023"/>
    <x v="63"/>
    <s v="5255334000548"/>
    <s v="21/03/2023"/>
    <s v="5255305723032100552"/>
    <n v="52550"/>
    <x v="1"/>
  </r>
  <r>
    <n v="355"/>
    <s v="5255105723031400250"/>
    <s v="523060227992"/>
    <s v="JOKO SUSATYO"/>
    <x v="0"/>
    <s v="SU NAN KALIJOGO BA"/>
    <s v="R1"/>
    <n v="450"/>
    <s v="R1/450"/>
    <n v="28"/>
    <n v="0"/>
    <n v="4732"/>
    <n v="4732"/>
    <n v="0"/>
    <n v="0"/>
    <n v="0"/>
    <n v="0"/>
    <n v="0"/>
    <n v="0"/>
    <n v="4732"/>
    <n v="0"/>
    <n v="4732"/>
    <s v="15/03/2023"/>
    <s v="15"/>
    <s v="03"/>
    <s v="2023"/>
    <x v="58"/>
    <s v="5255134000250"/>
    <s v="15/03/2023"/>
    <s v="5255105723031400250"/>
    <n v="52550"/>
    <x v="0"/>
  </r>
  <r>
    <n v="356"/>
    <s v="5255105723031400201"/>
    <s v="523061313730"/>
    <s v="SEHAH"/>
    <x v="0"/>
    <s v="DS BERAHAN WETAN"/>
    <s v="R1"/>
    <n v="450"/>
    <s v="R1/450"/>
    <n v="156"/>
    <n v="0"/>
    <n v="26364"/>
    <n v="26364"/>
    <n v="0"/>
    <n v="0"/>
    <n v="0"/>
    <n v="0"/>
    <n v="0"/>
    <n v="0"/>
    <n v="26364"/>
    <n v="0"/>
    <n v="26364"/>
    <s v="15/03/2023"/>
    <s v="15"/>
    <s v="03"/>
    <s v="2023"/>
    <x v="58"/>
    <s v="5255134000201"/>
    <s v="15/03/2023"/>
    <s v="5255105723031400201"/>
    <n v="52550"/>
    <x v="0"/>
  </r>
  <r>
    <n v="357"/>
    <s v="P2TL/52554/20230306/00008"/>
    <s v="NONPELANG"/>
    <s v="PJ MAKAM BANJARBA"/>
    <x v="3"/>
    <s v="DUSUN BANJARBANGI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3/03/2023"/>
    <s v="13"/>
    <s v="03"/>
    <s v="2023"/>
    <x v="66"/>
    <s v="5255442006072"/>
    <s v="13/03/2023"/>
    <s v="P2TL/52554/20230306/00008"/>
    <n v="52550"/>
    <x v="2"/>
  </r>
  <r>
    <n v="358"/>
    <s v="5255305723032100529"/>
    <s v="523070407291"/>
    <s v="SUTEJO"/>
    <x v="0"/>
    <s v="KL UMUTAN DEPOK"/>
    <s v="R1"/>
    <n v="450"/>
    <s v="R1/450"/>
    <n v="62"/>
    <n v="0"/>
    <n v="10500"/>
    <n v="10500"/>
    <n v="0"/>
    <n v="0"/>
    <n v="0"/>
    <n v="0"/>
    <n v="0"/>
    <n v="0"/>
    <n v="10500"/>
    <n v="0"/>
    <n v="10500"/>
    <s v="21/03/2023"/>
    <s v="21"/>
    <s v="03"/>
    <s v="2023"/>
    <x v="63"/>
    <s v="5255334000525"/>
    <s v="21/03/2023"/>
    <s v="5255305723032100529"/>
    <n v="52550"/>
    <x v="1"/>
  </r>
  <r>
    <n v="359"/>
    <s v="P2TL/52554/20230328/00017"/>
    <s v="523072314867"/>
    <s v="MINEM"/>
    <x v="1"/>
    <s v="DS NGRAO SELATAN"/>
    <s v="R1M"/>
    <n v="900"/>
    <s v="R1M/900"/>
    <n v="100"/>
    <n v="0"/>
    <n v="135200"/>
    <n v="135200"/>
    <n v="0"/>
    <n v="0"/>
    <n v="0"/>
    <n v="12168"/>
    <n v="0"/>
    <n v="0"/>
    <n v="147368"/>
    <n v="12500"/>
    <n v="134868"/>
    <s v="28/03/2023"/>
    <s v="28"/>
    <s v="03"/>
    <s v="2023"/>
    <x v="53"/>
    <s v="5255442006136"/>
    <s v="28/03/2023"/>
    <s v="P2TL/52554/20230328/00017"/>
    <n v="52550"/>
    <x v="2"/>
  </r>
  <r>
    <n v="360"/>
    <s v="5255105723031400239"/>
    <s v="523060609741"/>
    <s v="RATIP"/>
    <x v="0"/>
    <s v="DS  KRAPYAK TENGA"/>
    <s v="R1"/>
    <n v="450"/>
    <s v="R1/450"/>
    <n v="38"/>
    <n v="0"/>
    <n v="6422"/>
    <n v="6422"/>
    <n v="0"/>
    <n v="0"/>
    <n v="0"/>
    <n v="0"/>
    <n v="0"/>
    <n v="0"/>
    <n v="6422"/>
    <n v="0"/>
    <n v="6422"/>
    <s v="15/03/2023"/>
    <s v="15"/>
    <s v="03"/>
    <s v="2023"/>
    <x v="58"/>
    <s v="5255134000239"/>
    <s v="15/03/2023"/>
    <s v="5255105723031400239"/>
    <n v="52550"/>
    <x v="0"/>
  </r>
  <r>
    <n v="361"/>
    <s v="P2TL/52554/20230306/00001"/>
    <s v="523071558457"/>
    <s v="NYOMO"/>
    <x v="5"/>
    <s v="DK  SENDANGRAO GA"/>
    <s v="R1"/>
    <n v="450"/>
    <s v="R1/450"/>
    <n v="2479"/>
    <n v="59400"/>
    <n v="1226907"/>
    <n v="1286307"/>
    <n v="0"/>
    <n v="76400"/>
    <n v="188171"/>
    <n v="13160"/>
    <n v="0"/>
    <n v="0"/>
    <n v="1564038"/>
    <n v="1564038"/>
    <n v="0"/>
    <s v="06/03/2023"/>
    <s v="06"/>
    <s v="03"/>
    <s v="2023"/>
    <x v="54"/>
    <s v="5255442006065"/>
    <s v="06/03/2023"/>
    <s v="P2TL/52554/20230306/00001"/>
    <n v="52550"/>
    <x v="2"/>
  </r>
  <r>
    <n v="362"/>
    <s v="5255105723031000161"/>
    <s v="523060732885"/>
    <s v="ALY MARWAN"/>
    <x v="0"/>
    <s v="DS  BABALAN RT1/1"/>
    <s v="R1"/>
    <n v="450"/>
    <s v="R1/450"/>
    <n v="72"/>
    <n v="0"/>
    <n v="12168"/>
    <n v="12168"/>
    <n v="0"/>
    <n v="0"/>
    <n v="0"/>
    <n v="0"/>
    <n v="0"/>
    <n v="0"/>
    <n v="12168"/>
    <n v="0"/>
    <n v="12168"/>
    <s v="13/03/2023"/>
    <s v="13"/>
    <s v="03"/>
    <s v="2023"/>
    <x v="66"/>
    <s v="5255134000161"/>
    <s v="13/03/2023"/>
    <s v="5255105723031000161"/>
    <n v="52550"/>
    <x v="0"/>
  </r>
  <r>
    <n v="363"/>
    <s v="P2TL/52551/20230331/00003"/>
    <s v="525510161173"/>
    <s v="MASRIPAH"/>
    <x v="1"/>
    <s v="DS KEDONDONG, GAJ"/>
    <s v="R1M"/>
    <n v="900"/>
    <s v="R1M/900"/>
    <n v="587"/>
    <n v="0"/>
    <n v="793624"/>
    <n v="793624"/>
    <n v="0"/>
    <n v="0"/>
    <n v="0"/>
    <n v="71426"/>
    <n v="0"/>
    <n v="0"/>
    <n v="865050"/>
    <n v="865050"/>
    <n v="0"/>
    <s v="31/03/2023"/>
    <s v="31"/>
    <s v="03"/>
    <s v="2023"/>
    <x v="52"/>
    <s v="5255142005229"/>
    <s v="31/03/2023"/>
    <s v="P2TL/52551/20230331/00003"/>
    <n v="52550"/>
    <x v="0"/>
  </r>
  <r>
    <n v="364"/>
    <s v="P2TL/52553/20230301/00005"/>
    <s v="523070786331"/>
    <s v="S U W I G N Y O"/>
    <x v="4"/>
    <s v="KA RANGREJO RT 05/"/>
    <s v="R1"/>
    <n v="450"/>
    <s v="R1/450"/>
    <n v="2479"/>
    <n v="0"/>
    <n v="1226907"/>
    <n v="1226907"/>
    <n v="0"/>
    <n v="0"/>
    <n v="0"/>
    <n v="12269"/>
    <n v="13950"/>
    <n v="0"/>
    <n v="1253126"/>
    <n v="1253126"/>
    <n v="0"/>
    <s v="01/03/2023"/>
    <s v="01"/>
    <s v="03"/>
    <s v="2023"/>
    <x v="59"/>
    <s v="5255342004876"/>
    <s v="01/03/2023"/>
    <s v="P2TL/52553/20230301/00005"/>
    <n v="52550"/>
    <x v="1"/>
  </r>
  <r>
    <n v="365"/>
    <s v="P2TL/52554/20230301/00002"/>
    <s v="523070609113"/>
    <s v="NURKOLIS"/>
    <x v="1"/>
    <s v="DS  SAMBUNG BANGI"/>
    <s v="R1"/>
    <n v="450"/>
    <s v="R1/450"/>
    <n v="200"/>
    <n v="0"/>
    <n v="99000"/>
    <n v="99000"/>
    <n v="0"/>
    <n v="0"/>
    <n v="500"/>
    <n v="8910"/>
    <n v="0"/>
    <n v="0"/>
    <n v="108410"/>
    <n v="108410"/>
    <n v="0"/>
    <s v="03/03/2023"/>
    <s v="03"/>
    <s v="03"/>
    <s v="2023"/>
    <x v="72"/>
    <s v="5255442006062"/>
    <s v="03/03/2023"/>
    <s v="P2TL/52554/20230301/00002"/>
    <n v="52550"/>
    <x v="2"/>
  </r>
  <r>
    <n v="366"/>
    <s v="P2TL/52554/20230308/00001"/>
    <s v="523071544371"/>
    <s v="SATI"/>
    <x v="4"/>
    <s v="DK  GENENG KEYONG"/>
    <s v="R1"/>
    <n v="900"/>
    <s v="R1/900"/>
    <n v="4957"/>
    <n v="0"/>
    <n v="2453814"/>
    <n v="2453814"/>
    <n v="0"/>
    <n v="76400"/>
    <n v="156912"/>
    <n v="24538"/>
    <n v="0"/>
    <n v="0"/>
    <n v="2711664"/>
    <n v="2711664"/>
    <n v="0"/>
    <s v="08/03/2023"/>
    <s v="08"/>
    <s v="03"/>
    <s v="2023"/>
    <x v="71"/>
    <s v="5255442006079"/>
    <s v="08/03/2023"/>
    <s v="P2TL/52554/20230308/00001"/>
    <n v="52550"/>
    <x v="2"/>
  </r>
  <r>
    <n v="367"/>
    <s v="5255105723031400265"/>
    <s v="523060763963"/>
    <s v="LEGI"/>
    <x v="0"/>
    <s v="DS  DAMPAK SIDOMU"/>
    <s v="R1"/>
    <n v="450"/>
    <s v="R1/450"/>
    <n v="18"/>
    <n v="0"/>
    <n v="3042"/>
    <n v="3042"/>
    <n v="0"/>
    <n v="0"/>
    <n v="0"/>
    <n v="0"/>
    <n v="0"/>
    <n v="0"/>
    <n v="3042"/>
    <n v="0"/>
    <n v="3042"/>
    <s v="15/03/2023"/>
    <s v="15"/>
    <s v="03"/>
    <s v="2023"/>
    <x v="58"/>
    <s v="5255134000265"/>
    <s v="15/03/2023"/>
    <s v="5255105723031400265"/>
    <n v="52550"/>
    <x v="0"/>
  </r>
  <r>
    <n v="368"/>
    <s v="P2TL/52551/20230301/00001"/>
    <s v="523061789268"/>
    <s v="AHMAD KUSNUN"/>
    <x v="1"/>
    <s v="DS BOYOLALI    RT.2 R"/>
    <s v="R1T"/>
    <n v="1300"/>
    <s v="R1T/1300"/>
    <n v="795"/>
    <n v="0"/>
    <n v="1148537"/>
    <n v="1148537"/>
    <n v="0"/>
    <n v="0"/>
    <n v="38730"/>
    <n v="103368"/>
    <n v="0"/>
    <n v="0"/>
    <n v="1290635"/>
    <n v="1290635"/>
    <n v="0"/>
    <s v="01/03/2023"/>
    <s v="01"/>
    <s v="03"/>
    <s v="2023"/>
    <x v="59"/>
    <s v="5255143005150"/>
    <s v="01/03/2023"/>
    <s v="P2TL/52551/20230301/00001"/>
    <n v="52550"/>
    <x v="0"/>
  </r>
  <r>
    <n v="369"/>
    <s v="P2TL/52551/20230321/00004"/>
    <s v="523060266642"/>
    <s v="SUHARNO"/>
    <x v="1"/>
    <s v="DS  KEDONDONG DE"/>
    <s v="R1M"/>
    <n v="900"/>
    <s v="R1M/900"/>
    <n v="587"/>
    <n v="0"/>
    <n v="793624"/>
    <n v="793624"/>
    <n v="0"/>
    <n v="0"/>
    <n v="0"/>
    <n v="71426"/>
    <n v="0"/>
    <n v="0"/>
    <n v="865050"/>
    <n v="865050"/>
    <n v="0"/>
    <s v="21/03/2023"/>
    <s v="21"/>
    <s v="03"/>
    <s v="2023"/>
    <x v="63"/>
    <s v="5255142005203"/>
    <s v="21/03/2023"/>
    <s v="P2TL/52551/20230321/00004"/>
    <n v="52550"/>
    <x v="0"/>
  </r>
  <r>
    <n v="370"/>
    <s v="5255105723031400193"/>
    <s v="523060352003"/>
    <s v="SIDIQ AMINAH"/>
    <x v="0"/>
    <s v="DS  KENDUREN WEDU"/>
    <s v="R1M"/>
    <n v="900"/>
    <s v="R1M/900"/>
    <n v="39"/>
    <n v="0"/>
    <n v="54080"/>
    <n v="54080"/>
    <n v="0"/>
    <n v="0"/>
    <n v="0"/>
    <n v="0"/>
    <n v="0"/>
    <n v="0"/>
    <n v="54080"/>
    <n v="0"/>
    <n v="54080"/>
    <s v="15/03/2023"/>
    <s v="15"/>
    <s v="03"/>
    <s v="2023"/>
    <x v="58"/>
    <s v="5255134000193"/>
    <s v="15/03/2023"/>
    <s v="5255105723031400193"/>
    <n v="52550"/>
    <x v="0"/>
  </r>
  <r>
    <n v="371"/>
    <s v="P2TL/52553/20230310/00002"/>
    <s v="523073057925"/>
    <s v="WAHYU INDIYAH"/>
    <x v="1"/>
    <s v="DN CEBOK    RT.4 RW."/>
    <s v="R1MT"/>
    <n v="900"/>
    <s v="R1MT/900"/>
    <n v="261"/>
    <n v="0"/>
    <n v="352872"/>
    <n v="352872"/>
    <n v="0"/>
    <n v="0"/>
    <n v="0"/>
    <n v="31758"/>
    <n v="0"/>
    <n v="0"/>
    <n v="384630"/>
    <n v="384630"/>
    <n v="0"/>
    <s v="10/03/2023"/>
    <s v="10"/>
    <s v="03"/>
    <s v="2023"/>
    <x v="67"/>
    <s v="5255343004892"/>
    <s v="10/03/2023"/>
    <s v="P2TL/52553/20230310/00002"/>
    <n v="52550"/>
    <x v="1"/>
  </r>
  <r>
    <n v="372"/>
    <s v="5255105723031400249"/>
    <s v="523060011396"/>
    <s v="SOEDIRO"/>
    <x v="0"/>
    <s v="KP  TUKANGAN"/>
    <s v="R1"/>
    <n v="450"/>
    <s v="R1/450"/>
    <n v="29"/>
    <n v="0"/>
    <n v="4901"/>
    <n v="4901"/>
    <n v="0"/>
    <n v="0"/>
    <n v="0"/>
    <n v="0"/>
    <n v="0"/>
    <n v="0"/>
    <n v="4901"/>
    <n v="0"/>
    <n v="4901"/>
    <s v="15/03/2023"/>
    <s v="15"/>
    <s v="03"/>
    <s v="2023"/>
    <x v="58"/>
    <s v="5255134000249"/>
    <s v="15/03/2023"/>
    <s v="5255105723031400249"/>
    <n v="52550"/>
    <x v="0"/>
  </r>
  <r>
    <n v="373"/>
    <s v="5255305723032100545"/>
    <s v="523070634708"/>
    <s v="RAWOH"/>
    <x v="0"/>
    <s v="KR  PLOSO SEDADI"/>
    <s v="R1"/>
    <n v="450"/>
    <s v="R1/450"/>
    <n v="144"/>
    <n v="0"/>
    <n v="24336"/>
    <n v="24336"/>
    <n v="0"/>
    <n v="0"/>
    <n v="0"/>
    <n v="0"/>
    <n v="0"/>
    <n v="0"/>
    <n v="24336"/>
    <n v="0"/>
    <n v="24336"/>
    <s v="21/03/2023"/>
    <s v="21"/>
    <s v="03"/>
    <s v="2023"/>
    <x v="63"/>
    <s v="5255334000541"/>
    <s v="21/03/2023"/>
    <s v="5255305723032100545"/>
    <n v="52550"/>
    <x v="1"/>
  </r>
  <r>
    <n v="374"/>
    <s v="P2TL/52551/20230306/00003"/>
    <s v="523061766488"/>
    <s v="MUHAMMAD ARIF MU"/>
    <x v="1"/>
    <s v="DS SRIWULAN    RT.8"/>
    <s v="R1T"/>
    <n v="450"/>
    <s v="R1T/450"/>
    <n v="291"/>
    <n v="0"/>
    <n v="120765"/>
    <n v="120765"/>
    <n v="0"/>
    <n v="0"/>
    <n v="0"/>
    <n v="10869"/>
    <n v="0"/>
    <n v="0"/>
    <n v="131634"/>
    <n v="131634"/>
    <n v="0"/>
    <s v="06/03/2023"/>
    <s v="06"/>
    <s v="03"/>
    <s v="2023"/>
    <x v="54"/>
    <s v="5255143005159"/>
    <s v="06/03/2023"/>
    <s v="P2TL/52551/20230306/00003"/>
    <n v="52550"/>
    <x v="0"/>
  </r>
  <r>
    <n v="375"/>
    <s v="P2TL/52554/20230306/00006"/>
    <s v="NONPELANG"/>
    <s v="JANURI"/>
    <x v="3"/>
    <s v="KALISARI"/>
    <s v="I1"/>
    <n v="450"/>
    <s v="I1/450"/>
    <n v="2479"/>
    <n v="210600"/>
    <n v="979047"/>
    <n v="1189647"/>
    <n v="0"/>
    <n v="0"/>
    <n v="0"/>
    <n v="1983"/>
    <n v="0"/>
    <n v="0"/>
    <n v="1191630"/>
    <n v="1191630"/>
    <n v="0"/>
    <s v="08/03/2023"/>
    <s v="08"/>
    <s v="03"/>
    <s v="2023"/>
    <x v="71"/>
    <s v="5255442006070"/>
    <s v="08/03/2023"/>
    <s v="P2TL/52554/20230306/00006"/>
    <n v="52550"/>
    <x v="2"/>
  </r>
  <r>
    <n v="376"/>
    <s v="P2TL/52551/20230306/00002"/>
    <s v="523061855619"/>
    <s v="SUNARDI"/>
    <x v="4"/>
    <s v="DS BUNDERAN 0  RT.1"/>
    <s v="R1T"/>
    <n v="900"/>
    <s v="R1T/900"/>
    <n v="4957"/>
    <n v="0"/>
    <n v="2453814"/>
    <n v="2453814"/>
    <n v="0"/>
    <n v="76400"/>
    <n v="433957"/>
    <n v="24538"/>
    <n v="0"/>
    <n v="0"/>
    <n v="2988709"/>
    <n v="2000000"/>
    <n v="988709"/>
    <s v="06/03/2023"/>
    <s v="06"/>
    <s v="03"/>
    <s v="2023"/>
    <x v="54"/>
    <s v="5255143005157"/>
    <s v="06/03/2023"/>
    <s v="P2TL/52551/20230306/00002"/>
    <n v="52550"/>
    <x v="0"/>
  </r>
  <r>
    <n v="377"/>
    <s v="P2TL/52554/20230328/00002"/>
    <s v="NONPELANG"/>
    <s v="BADRUN"/>
    <x v="3"/>
    <s v="DN KRAJAN BARAT 01/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8/03/2023"/>
    <s v="28"/>
    <s v="03"/>
    <s v="2023"/>
    <x v="53"/>
    <s v="5255442006121"/>
    <s v="28/03/2023"/>
    <s v="P2TL/52554/20230328/00002"/>
    <n v="52550"/>
    <x v="2"/>
  </r>
  <r>
    <n v="378"/>
    <s v="P2TL/52554/20230302/00001"/>
    <s v="523070253984"/>
    <s v="SAWIYO"/>
    <x v="1"/>
    <s v="DS  JONO RT20 RW05"/>
    <s v="R1M"/>
    <n v="900"/>
    <s v="R1M/900"/>
    <n v="200"/>
    <n v="0"/>
    <n v="270400"/>
    <n v="270400"/>
    <n v="0"/>
    <n v="0"/>
    <n v="500"/>
    <n v="24336"/>
    <n v="0"/>
    <n v="0"/>
    <n v="295236"/>
    <n v="295236"/>
    <n v="0"/>
    <s v="13/03/2023"/>
    <s v="13"/>
    <s v="03"/>
    <s v="2023"/>
    <x v="66"/>
    <s v="5255442006063"/>
    <s v="13/03/2023"/>
    <s v="P2TL/52554/20230302/00001"/>
    <n v="52550"/>
    <x v="2"/>
  </r>
  <r>
    <n v="379"/>
    <s v="P2TL/52551/20230324/00004"/>
    <s v="523061696566"/>
    <s v="PONPES JAKA TINGKI"/>
    <x v="1"/>
    <s v="DS KARANGASEM 0  R"/>
    <s v="S2T"/>
    <n v="2200"/>
    <s v="S2T/2200"/>
    <n v="1926"/>
    <n v="0"/>
    <n v="1463760"/>
    <n v="1463760"/>
    <n v="0"/>
    <n v="0"/>
    <n v="0"/>
    <n v="131738"/>
    <n v="0"/>
    <n v="0"/>
    <n v="1595498"/>
    <n v="1595498"/>
    <n v="0"/>
    <s v="24/03/2023"/>
    <s v="24"/>
    <s v="03"/>
    <s v="2023"/>
    <x v="56"/>
    <s v="5255143005209"/>
    <s v="24/03/2023"/>
    <s v="P2TL/52551/20230324/00004"/>
    <n v="52550"/>
    <x v="0"/>
  </r>
  <r>
    <n v="380"/>
    <s v="5255105723032700268"/>
    <s v="523060592970"/>
    <s v="SABAR"/>
    <x v="0"/>
    <s v="DS  BATU RT18/7 KR T"/>
    <s v="R1"/>
    <n v="1300"/>
    <s v="R1/1300"/>
    <n v="75"/>
    <n v="0"/>
    <n v="106908"/>
    <n v="106908"/>
    <n v="0"/>
    <n v="0"/>
    <n v="0"/>
    <n v="0"/>
    <n v="0"/>
    <n v="0"/>
    <n v="106908"/>
    <n v="0"/>
    <n v="106908"/>
    <s v="27/03/2023"/>
    <s v="27"/>
    <s v="03"/>
    <s v="2023"/>
    <x v="57"/>
    <s v="5255134000268"/>
    <s v="27/03/2023"/>
    <s v="5255105723032700268"/>
    <n v="52550"/>
    <x v="0"/>
  </r>
  <r>
    <n v="381"/>
    <s v="5255105723031400251"/>
    <s v="523060579002"/>
    <s v="SUWARDI B SUWARN"/>
    <x v="0"/>
    <s v="DS  JETAK RT 4/1 WED"/>
    <s v="R1"/>
    <n v="450"/>
    <s v="R1/450"/>
    <n v="28"/>
    <n v="0"/>
    <n v="4732"/>
    <n v="4732"/>
    <n v="0"/>
    <n v="0"/>
    <n v="0"/>
    <n v="0"/>
    <n v="0"/>
    <n v="0"/>
    <n v="4732"/>
    <n v="0"/>
    <n v="4732"/>
    <s v="15/03/2023"/>
    <s v="15"/>
    <s v="03"/>
    <s v="2023"/>
    <x v="58"/>
    <s v="5255134000251"/>
    <s v="15/03/2023"/>
    <s v="5255105723031400251"/>
    <n v="52550"/>
    <x v="0"/>
  </r>
  <r>
    <n v="382"/>
    <s v="P2TL/52554/20230328/00014"/>
    <s v="523070895385"/>
    <s v="WARIYONO"/>
    <x v="1"/>
    <s v="DK  PITON DS KURDE"/>
    <s v="R1"/>
    <n v="450"/>
    <s v="R1/450"/>
    <n v="300"/>
    <n v="0"/>
    <n v="148500"/>
    <n v="148500"/>
    <n v="0"/>
    <n v="0"/>
    <n v="0"/>
    <n v="13365"/>
    <n v="0"/>
    <n v="0"/>
    <n v="161865"/>
    <n v="13500"/>
    <n v="148365"/>
    <s v="28/03/2023"/>
    <s v="28"/>
    <s v="03"/>
    <s v="2023"/>
    <x v="53"/>
    <s v="5255442006133"/>
    <s v="28/03/2023"/>
    <s v="P2TL/52554/20230328/00014"/>
    <n v="52550"/>
    <x v="2"/>
  </r>
  <r>
    <n v="383"/>
    <s v="5255105723031400241"/>
    <s v="523060143623"/>
    <s v="SAMIN"/>
    <x v="0"/>
    <s v="DS  PENDILAN KALISA"/>
    <s v="R1"/>
    <n v="450"/>
    <s v="R1/450"/>
    <n v="34"/>
    <n v="0"/>
    <n v="5746"/>
    <n v="5746"/>
    <n v="0"/>
    <n v="0"/>
    <n v="0"/>
    <n v="0"/>
    <n v="0"/>
    <n v="0"/>
    <n v="5746"/>
    <n v="0"/>
    <n v="5746"/>
    <s v="15/03/2023"/>
    <s v="15"/>
    <s v="03"/>
    <s v="2023"/>
    <x v="58"/>
    <s v="5255134000241"/>
    <s v="15/03/2023"/>
    <s v="5255105723031400241"/>
    <n v="52550"/>
    <x v="0"/>
  </r>
  <r>
    <n v="384"/>
    <s v="P2TL/52554/20230324/00004"/>
    <s v="523071836676"/>
    <s v="PRAYITNO"/>
    <x v="5"/>
    <s v="DS SOKO BENDOHAR"/>
    <s v="R1"/>
    <n v="450"/>
    <s v="R1/450"/>
    <n v="2479"/>
    <n v="59400"/>
    <n v="1226907"/>
    <n v="1286307"/>
    <n v="0"/>
    <n v="76400"/>
    <n v="188171"/>
    <n v="13160"/>
    <n v="0"/>
    <n v="0"/>
    <n v="1564038"/>
    <n v="1564038"/>
    <n v="0"/>
    <s v="24/03/2023"/>
    <s v="24"/>
    <s v="03"/>
    <s v="2023"/>
    <x v="56"/>
    <s v="5255442006112"/>
    <s v="24/03/2023"/>
    <s v="P2TL/52554/20230324/00004"/>
    <n v="52550"/>
    <x v="2"/>
  </r>
  <r>
    <n v="385"/>
    <s v="5255105723031400215"/>
    <s v="523060503707"/>
    <s v="NUR KOLIS"/>
    <x v="0"/>
    <s v="DS  BABALAN"/>
    <s v="R1"/>
    <n v="900"/>
    <s v="R1/900"/>
    <n v="46"/>
    <n v="0"/>
    <n v="12650"/>
    <n v="12650"/>
    <n v="0"/>
    <n v="0"/>
    <n v="0"/>
    <n v="0"/>
    <n v="0"/>
    <n v="0"/>
    <n v="12650"/>
    <n v="0"/>
    <n v="12650"/>
    <s v="15/03/2023"/>
    <s v="15"/>
    <s v="03"/>
    <s v="2023"/>
    <x v="58"/>
    <s v="5255134000215"/>
    <s v="15/03/2023"/>
    <s v="5255105723031400215"/>
    <n v="52550"/>
    <x v="0"/>
  </r>
  <r>
    <n v="386"/>
    <s v="P2TL/52552/20230303/00002"/>
    <s v="523081151005"/>
    <s v="SUWARTONO"/>
    <x v="1"/>
    <s v="DS SIDOKUMPUL    RT"/>
    <s v="R1T"/>
    <n v="450"/>
    <s v="R1T/450"/>
    <n v="532"/>
    <n v="0"/>
    <n v="220780"/>
    <n v="220780"/>
    <n v="0"/>
    <n v="0"/>
    <n v="0"/>
    <n v="19870"/>
    <n v="0"/>
    <n v="0"/>
    <n v="240650"/>
    <n v="240650"/>
    <n v="0"/>
    <s v="03/03/2023"/>
    <s v="03"/>
    <s v="03"/>
    <s v="2023"/>
    <x v="72"/>
    <s v="5255243004973"/>
    <s v="03/03/2023"/>
    <s v="P2TL/52552/20230303/00002"/>
    <n v="52550"/>
    <x v="3"/>
  </r>
  <r>
    <n v="387"/>
    <s v="5255105723031400227"/>
    <s v="523061131742"/>
    <s v="SUNIPAH"/>
    <x v="0"/>
    <s v="DK TEMBOK KR.MLATI"/>
    <s v="R1"/>
    <n v="450"/>
    <s v="R1/450"/>
    <n v="52"/>
    <n v="0"/>
    <n v="8788"/>
    <n v="8788"/>
    <n v="0"/>
    <n v="0"/>
    <n v="0"/>
    <n v="0"/>
    <n v="0"/>
    <n v="0"/>
    <n v="8788"/>
    <n v="0"/>
    <n v="8788"/>
    <s v="15/03/2023"/>
    <s v="15"/>
    <s v="03"/>
    <s v="2023"/>
    <x v="58"/>
    <s v="5255134000227"/>
    <s v="15/03/2023"/>
    <s v="5255105723031400227"/>
    <n v="52550"/>
    <x v="0"/>
  </r>
  <r>
    <n v="388"/>
    <s v="5255105723031400248"/>
    <s v="523060103706"/>
    <s v="SUMARMIN RASMANI"/>
    <x v="0"/>
    <s v="GE DANGALAS RT1/I"/>
    <s v="R1"/>
    <n v="450"/>
    <s v="R1/450"/>
    <n v="29"/>
    <n v="0"/>
    <n v="4901"/>
    <n v="4901"/>
    <n v="0"/>
    <n v="0"/>
    <n v="0"/>
    <n v="0"/>
    <n v="0"/>
    <n v="0"/>
    <n v="4901"/>
    <n v="0"/>
    <n v="4901"/>
    <s v="15/03/2023"/>
    <s v="15"/>
    <s v="03"/>
    <s v="2023"/>
    <x v="58"/>
    <s v="5255134000248"/>
    <s v="15/03/2023"/>
    <s v="5255105723031400248"/>
    <n v="52550"/>
    <x v="0"/>
  </r>
  <r>
    <n v="389"/>
    <s v="P2TL/52551/20230306/00005"/>
    <s v="NONPELANG"/>
    <s v="HENI WIDYAWATI"/>
    <x v="3"/>
    <s v="DK.PANDOGAN DS.TL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6/03/2023"/>
    <s v="06"/>
    <s v="03"/>
    <s v="2023"/>
    <x v="54"/>
    <s v="5255142005161"/>
    <s v="06/03/2023"/>
    <s v="P2TL/52551/20230306/00005"/>
    <n v="52550"/>
    <x v="0"/>
  </r>
  <r>
    <n v="1"/>
    <s v="5255105723041100290"/>
    <s v="523060705247"/>
    <s v="MOH SAFI I"/>
    <x v="0"/>
    <s v="DS  KERANGKULON R"/>
    <s v="R1"/>
    <n v="450"/>
    <s v="R1/450"/>
    <n v="61"/>
    <n v="0"/>
    <n v="10309"/>
    <n v="10309"/>
    <n v="0"/>
    <n v="0"/>
    <n v="0"/>
    <n v="0"/>
    <n v="0"/>
    <n v="0"/>
    <n v="10309"/>
    <n v="0"/>
    <n v="10309"/>
    <s v="17/04/2023"/>
    <s v="17"/>
    <s v="04"/>
    <s v="2023"/>
    <x v="79"/>
    <s v="5255134000290"/>
    <s v="17/04/2023"/>
    <s v="5255105723041100290"/>
    <n v="52550"/>
    <x v="0"/>
  </r>
  <r>
    <n v="2"/>
    <s v="5255105723041100307"/>
    <s v="523060017906"/>
    <s v="K CHOLIL ABDUROZA"/>
    <x v="0"/>
    <s v="KP  SETINGGIL AL-FAT"/>
    <s v="R2"/>
    <n v="4400"/>
    <s v="R2/4400"/>
    <n v="189"/>
    <n v="0"/>
    <n v="317812"/>
    <n v="317812"/>
    <n v="0"/>
    <n v="0"/>
    <n v="0"/>
    <n v="0"/>
    <n v="0"/>
    <n v="0"/>
    <n v="317812"/>
    <n v="0"/>
    <n v="317812"/>
    <s v="17/04/2023"/>
    <s v="17"/>
    <s v="04"/>
    <s v="2023"/>
    <x v="79"/>
    <s v="5255134000307"/>
    <s v="17/04/2023"/>
    <s v="5255105723041100307"/>
    <n v="52550"/>
    <x v="0"/>
  </r>
  <r>
    <n v="3"/>
    <s v="P2TL/52552/20230412/00002"/>
    <s v="523081381016"/>
    <s v="MUSAADAH"/>
    <x v="4"/>
    <s v="JL SUMUR KEMBAR"/>
    <s v="R1T"/>
    <n v="900"/>
    <s v="R1T/900"/>
    <n v="4957"/>
    <n v="0"/>
    <n v="2453814"/>
    <n v="2453814"/>
    <n v="0"/>
    <n v="0"/>
    <n v="0"/>
    <n v="24538"/>
    <n v="0"/>
    <n v="0"/>
    <n v="2478352"/>
    <n v="2478352"/>
    <n v="0"/>
    <s v="13/04/2023"/>
    <s v="13"/>
    <s v="04"/>
    <s v="2023"/>
    <x v="80"/>
    <s v="5255243005037"/>
    <s v="13/04/2023"/>
    <s v="P2TL/52552/20230412/00002"/>
    <n v="52550"/>
    <x v="3"/>
  </r>
  <r>
    <n v="4"/>
    <s v="P2TL/52554/20230428/00021"/>
    <s v="523071135278"/>
    <s v="DAMAN BIN SADIYO"/>
    <x v="1"/>
    <s v="DS  SUGIYAN TUKO"/>
    <s v="R1"/>
    <n v="450"/>
    <s v="R1/450"/>
    <n v="200"/>
    <n v="0"/>
    <n v="99000"/>
    <n v="99000"/>
    <n v="0"/>
    <n v="0"/>
    <n v="0"/>
    <n v="8910"/>
    <n v="0"/>
    <n v="0"/>
    <n v="107910"/>
    <n v="12000"/>
    <n v="95910"/>
    <s v="28/04/2023"/>
    <s v="28"/>
    <s v="04"/>
    <s v="2023"/>
    <x v="81"/>
    <s v="5255442006248"/>
    <s v="28/04/2023"/>
    <s v="P2TL/52554/20230428/00021"/>
    <n v="52550"/>
    <x v="2"/>
  </r>
  <r>
    <n v="5"/>
    <s v="5255105723041100298"/>
    <s v="523060393171"/>
    <s v="ZAENUDDIN B SASWO"/>
    <x v="0"/>
    <s v="JE TAK RT 3/5 WEDUN"/>
    <s v="R1"/>
    <n v="450"/>
    <s v="R1/450"/>
    <n v="135"/>
    <n v="0"/>
    <n v="22815"/>
    <n v="22815"/>
    <n v="0"/>
    <n v="0"/>
    <n v="0"/>
    <n v="0"/>
    <n v="0"/>
    <n v="0"/>
    <n v="22815"/>
    <n v="0"/>
    <n v="22815"/>
    <s v="17/04/2023"/>
    <s v="17"/>
    <s v="04"/>
    <s v="2023"/>
    <x v="79"/>
    <s v="5255134000298"/>
    <s v="17/04/2023"/>
    <s v="5255105723041100298"/>
    <n v="52550"/>
    <x v="0"/>
  </r>
  <r>
    <n v="6"/>
    <s v="P2TL/52551/20230417/00004"/>
    <s v="NONPELANG"/>
    <s v="EKO HARYANTO"/>
    <x v="3"/>
    <s v="DS. BANGO RT 6 RW 1"/>
    <s v="I1"/>
    <n v="2200"/>
    <s v="I1/2200"/>
    <n v="12118"/>
    <n v="1520640"/>
    <n v="11632896"/>
    <n v="13153536"/>
    <n v="10000"/>
    <n v="0"/>
    <n v="0"/>
    <n v="21923"/>
    <n v="0"/>
    <n v="0"/>
    <n v="13185459"/>
    <n v="13185459"/>
    <n v="0"/>
    <s v="17/04/2023"/>
    <s v="17"/>
    <s v="04"/>
    <s v="2023"/>
    <x v="79"/>
    <s v="5255142005264"/>
    <s v="17/04/2023"/>
    <s v="P2TL/52551/20230417/00004"/>
    <n v="52550"/>
    <x v="0"/>
  </r>
  <r>
    <n v="7"/>
    <s v="P2TL/52553/20230405/00001"/>
    <s v="523073030618"/>
    <s v="ARIF MAHMUDI"/>
    <x v="1"/>
    <s v="DK JETIS    RT.5 RW.5"/>
    <s v="R1MT"/>
    <n v="900"/>
    <s v="R1MT/900"/>
    <n v="582"/>
    <n v="0"/>
    <n v="786864"/>
    <n v="786864"/>
    <n v="0"/>
    <n v="0"/>
    <n v="0"/>
    <n v="70818"/>
    <n v="0"/>
    <n v="0"/>
    <n v="857682"/>
    <n v="857682"/>
    <n v="0"/>
    <s v="05/04/2023"/>
    <s v="05"/>
    <s v="04"/>
    <s v="2023"/>
    <x v="82"/>
    <s v="5255343004934"/>
    <s v="05/04/2023"/>
    <s v="P2TL/52553/20230405/00001"/>
    <n v="52550"/>
    <x v="1"/>
  </r>
  <r>
    <n v="8"/>
    <s v="P2TL/52553/20230410/00004"/>
    <s v="523071090463"/>
    <s v="SITI SAROH"/>
    <x v="1"/>
    <s v="DK  POJOK RT03/02 WI"/>
    <s v="R1M"/>
    <n v="900"/>
    <s v="R1M/900"/>
    <n v="582"/>
    <n v="0"/>
    <n v="786864"/>
    <n v="786864"/>
    <n v="0"/>
    <n v="0"/>
    <n v="0"/>
    <n v="70818"/>
    <n v="0"/>
    <n v="0"/>
    <n v="857682"/>
    <n v="857682"/>
    <n v="0"/>
    <s v="11/04/2023"/>
    <s v="11"/>
    <s v="04"/>
    <s v="2023"/>
    <x v="83"/>
    <s v="5255342004947"/>
    <s v="11/04/2023"/>
    <s v="P2TL/52553/20230410/00004"/>
    <n v="52550"/>
    <x v="1"/>
  </r>
  <r>
    <n v="9"/>
    <s v="P2TL/52552/20230411/00003"/>
    <s v="523080827809"/>
    <s v="BAMBANG P"/>
    <x v="4"/>
    <s v="DS KARANGPACING"/>
    <s v="R1T"/>
    <n v="900"/>
    <s v="R1T/900"/>
    <n v="4957"/>
    <n v="0"/>
    <n v="2453814"/>
    <n v="2453814"/>
    <n v="0"/>
    <n v="0"/>
    <n v="0"/>
    <n v="24538"/>
    <n v="0"/>
    <n v="0"/>
    <n v="2478352"/>
    <n v="2478352"/>
    <n v="0"/>
    <s v="11/04/2023"/>
    <s v="11"/>
    <s v="04"/>
    <s v="2023"/>
    <x v="83"/>
    <s v="5255243005035"/>
    <s v="11/04/2023"/>
    <s v="P2TL/52552/20230411/00003"/>
    <n v="52550"/>
    <x v="3"/>
  </r>
  <r>
    <n v="10"/>
    <s v="P2TL/52553/20230410/00001"/>
    <s v="523072041484"/>
    <s v="IKA MEI MULYANINGSI"/>
    <x v="1"/>
    <s v="DS KEMASAN   RT.003"/>
    <s v="R1"/>
    <n v="1300"/>
    <s v="R1/1300"/>
    <n v="778"/>
    <n v="0"/>
    <n v="1123977"/>
    <n v="1123977"/>
    <n v="0"/>
    <n v="0"/>
    <n v="0"/>
    <n v="101158"/>
    <n v="0"/>
    <n v="0"/>
    <n v="1225135"/>
    <n v="400000"/>
    <n v="825135"/>
    <s v="10/04/2023"/>
    <s v="10"/>
    <s v="04"/>
    <s v="2023"/>
    <x v="84"/>
    <s v="5255342004944"/>
    <s v="10/04/2023"/>
    <s v="P2TL/52553/20230410/00001"/>
    <n v="52550"/>
    <x v="1"/>
  </r>
  <r>
    <n v="11"/>
    <s v="P2TL/52552/20230405/00001"/>
    <s v="523080507992"/>
    <s v="SAKIMAN"/>
    <x v="1"/>
    <s v="DK  COKOHAN NGOM"/>
    <s v="R1T"/>
    <n v="450"/>
    <s v="R1T/450"/>
    <n v="576"/>
    <n v="0"/>
    <n v="239040"/>
    <n v="239040"/>
    <n v="0"/>
    <n v="0"/>
    <n v="0"/>
    <n v="21514"/>
    <n v="0"/>
    <n v="0"/>
    <n v="260554"/>
    <n v="260554"/>
    <n v="0"/>
    <s v="05/04/2023"/>
    <s v="05"/>
    <s v="04"/>
    <s v="2023"/>
    <x v="82"/>
    <s v="5255243005028"/>
    <s v="05/04/2023"/>
    <s v="P2TL/52552/20230405/00001"/>
    <n v="52550"/>
    <x v="3"/>
  </r>
  <r>
    <n v="12"/>
    <s v="P2TL/52551/20230404/00003"/>
    <s v="523060448869"/>
    <s v="DULHADI"/>
    <x v="5"/>
    <s v="NY ANGKRINGAN RT1/"/>
    <s v="R1T"/>
    <n v="450"/>
    <s v="R1T/450"/>
    <n v="2479"/>
    <n v="59400"/>
    <n v="1226907"/>
    <n v="1286307"/>
    <n v="0"/>
    <n v="76400"/>
    <n v="433957"/>
    <n v="13160"/>
    <n v="0"/>
    <n v="0"/>
    <n v="1809824"/>
    <n v="1809824"/>
    <n v="0"/>
    <s v="04/04/2023"/>
    <s v="04"/>
    <s v="04"/>
    <s v="2023"/>
    <x v="85"/>
    <s v="5255143005239"/>
    <s v="04/04/2023"/>
    <s v="P2TL/52551/20230404/00003"/>
    <n v="52550"/>
    <x v="0"/>
  </r>
  <r>
    <n v="13"/>
    <s v="5255105723041100289"/>
    <s v="523060701845"/>
    <s v="MUSLIKHUN"/>
    <x v="0"/>
    <s v="DS  CANGKRING REM"/>
    <s v="R1"/>
    <n v="450"/>
    <s v="R1/450"/>
    <n v="75"/>
    <n v="0"/>
    <n v="12675"/>
    <n v="12675"/>
    <n v="0"/>
    <n v="0"/>
    <n v="0"/>
    <n v="0"/>
    <n v="0"/>
    <n v="0"/>
    <n v="12675"/>
    <n v="0"/>
    <n v="12675"/>
    <s v="17/04/2023"/>
    <s v="17"/>
    <s v="04"/>
    <s v="2023"/>
    <x v="79"/>
    <s v="5255134000289"/>
    <s v="17/04/2023"/>
    <s v="5255105723041100289"/>
    <n v="52550"/>
    <x v="0"/>
  </r>
  <r>
    <n v="14"/>
    <s v="P2TL/52554/20230406/00001"/>
    <s v="523071648625"/>
    <s v="CIPTO"/>
    <x v="5"/>
    <s v="DK COROT SIMO   RT."/>
    <s v="R1"/>
    <n v="450"/>
    <s v="R1/450"/>
    <n v="2479"/>
    <n v="59400"/>
    <n v="1226907"/>
    <n v="1286307"/>
    <n v="0"/>
    <n v="76400"/>
    <n v="188171"/>
    <n v="13160"/>
    <n v="0"/>
    <n v="0"/>
    <n v="1564038"/>
    <n v="1564038"/>
    <n v="0"/>
    <s v="08/04/2023"/>
    <s v="08"/>
    <s v="04"/>
    <s v="2023"/>
    <x v="86"/>
    <s v="5255442006173"/>
    <s v="08/04/2023"/>
    <s v="P2TL/52554/20230406/00001"/>
    <n v="52550"/>
    <x v="2"/>
  </r>
  <r>
    <n v="15"/>
    <s v="P2TL/52552/20230411/00001"/>
    <s v="523081192796"/>
    <s v="SAJIYEM"/>
    <x v="5"/>
    <s v="DN MENDUNG    RT.8"/>
    <s v="R1T"/>
    <n v="450"/>
    <s v="R1T/450"/>
    <n v="2479"/>
    <n v="59400"/>
    <n v="1226907"/>
    <n v="1286307"/>
    <n v="0"/>
    <n v="0"/>
    <n v="401698"/>
    <n v="13160"/>
    <n v="0"/>
    <n v="0"/>
    <n v="1701165"/>
    <n v="1701165"/>
    <n v="0"/>
    <s v="11/04/2023"/>
    <s v="11"/>
    <s v="04"/>
    <s v="2023"/>
    <x v="83"/>
    <s v="5255243005033"/>
    <s v="11/04/2023"/>
    <s v="P2TL/52552/20230411/00001"/>
    <n v="52550"/>
    <x v="3"/>
  </r>
  <r>
    <n v="16"/>
    <s v="P2TL/52551/20230417/00001"/>
    <s v="523060828671"/>
    <s v="KARMUDI"/>
    <x v="4"/>
    <s v="DS  MANGUNREJO RT"/>
    <s v="R1MT"/>
    <n v="900"/>
    <s v="R1MT/900"/>
    <n v="4957"/>
    <n v="0"/>
    <n v="6702134"/>
    <n v="6702134"/>
    <n v="10000"/>
    <n v="76400"/>
    <n v="433957"/>
    <n v="67021"/>
    <n v="0"/>
    <n v="0"/>
    <n v="7289512"/>
    <n v="3500000"/>
    <n v="3789512"/>
    <s v="17/04/2023"/>
    <s v="17"/>
    <s v="04"/>
    <s v="2023"/>
    <x v="79"/>
    <s v="5255143005257"/>
    <s v="17/04/2023"/>
    <s v="P2TL/52551/20230417/00001"/>
    <n v="52550"/>
    <x v="0"/>
  </r>
  <r>
    <n v="17"/>
    <s v="P2TL/52553/20230417/00003"/>
    <s v="523071485890"/>
    <s v="HARYONO"/>
    <x v="1"/>
    <s v="DK  SINGOROJO RT2/6"/>
    <s v="R1"/>
    <n v="450"/>
    <s v="R1/450"/>
    <n v="543"/>
    <n v="0"/>
    <n v="268785"/>
    <n v="268785"/>
    <n v="0"/>
    <n v="0"/>
    <n v="0"/>
    <n v="24191"/>
    <n v="0"/>
    <n v="0"/>
    <n v="292976"/>
    <n v="292976"/>
    <n v="0"/>
    <s v="17/04/2023"/>
    <s v="17"/>
    <s v="04"/>
    <s v="2023"/>
    <x v="79"/>
    <s v="5255342004955"/>
    <s v="17/04/2023"/>
    <s v="P2TL/52553/20230417/00003"/>
    <n v="52550"/>
    <x v="1"/>
  </r>
  <r>
    <n v="18"/>
    <s v="P2TL/52554/20230405/00002"/>
    <s v="NONPELANG"/>
    <s v="YANTINI"/>
    <x v="3"/>
    <s v="TEGALKUWU KRADEN"/>
    <s v="B1"/>
    <n v="450"/>
    <s v="B1/450"/>
    <n v="2479"/>
    <n v="190350"/>
    <n v="1041012"/>
    <n v="1231362"/>
    <n v="0"/>
    <n v="0"/>
    <n v="0"/>
    <n v="6157"/>
    <n v="0"/>
    <n v="0"/>
    <n v="1237519"/>
    <n v="1237519"/>
    <n v="0"/>
    <s v="05/04/2023"/>
    <s v="05"/>
    <s v="04"/>
    <s v="2023"/>
    <x v="82"/>
    <s v="5255442006172"/>
    <s v="05/04/2023"/>
    <s v="P2TL/52554/20230405/00002"/>
    <n v="52550"/>
    <x v="2"/>
  </r>
  <r>
    <n v="19"/>
    <s v="5255105723041100288"/>
    <s v="523060680621"/>
    <s v="SUJONO"/>
    <x v="0"/>
    <s v="DS  WONOKETINGAL"/>
    <s v="R1"/>
    <n v="450"/>
    <s v="R1/450"/>
    <n v="104"/>
    <n v="0"/>
    <n v="17576"/>
    <n v="17576"/>
    <n v="0"/>
    <n v="0"/>
    <n v="0"/>
    <n v="0"/>
    <n v="0"/>
    <n v="0"/>
    <n v="17576"/>
    <n v="0"/>
    <n v="17576"/>
    <s v="17/04/2023"/>
    <s v="17"/>
    <s v="04"/>
    <s v="2023"/>
    <x v="79"/>
    <s v="5255134000288"/>
    <s v="17/04/2023"/>
    <s v="5255105723041100288"/>
    <n v="52550"/>
    <x v="0"/>
  </r>
  <r>
    <n v="20"/>
    <s v="5255105723041100282"/>
    <s v="523060892775"/>
    <s v="AHMAD NUR WAHYU ."/>
    <x v="0"/>
    <s v="KA PLING PJKA DEMA"/>
    <s v="R1"/>
    <n v="1300"/>
    <s v="R1/1300"/>
    <n v="120"/>
    <n v="0"/>
    <n v="173364"/>
    <n v="173364"/>
    <n v="0"/>
    <n v="0"/>
    <n v="0"/>
    <n v="0"/>
    <n v="0"/>
    <n v="0"/>
    <n v="173364"/>
    <n v="0"/>
    <n v="173364"/>
    <s v="17/04/2023"/>
    <s v="17"/>
    <s v="04"/>
    <s v="2023"/>
    <x v="79"/>
    <s v="5255134000282"/>
    <s v="17/04/2023"/>
    <s v="5255105723041100282"/>
    <n v="52550"/>
    <x v="0"/>
  </r>
  <r>
    <n v="21"/>
    <s v="5255105723041100303"/>
    <s v="523060509900"/>
    <s v="FADHOL"/>
    <x v="0"/>
    <s v="DS  TLOGOREJO RT5/"/>
    <s v="R1"/>
    <n v="450"/>
    <s v="R1/450"/>
    <n v="66"/>
    <n v="0"/>
    <n v="10985"/>
    <n v="10985"/>
    <n v="0"/>
    <n v="0"/>
    <n v="0"/>
    <n v="0"/>
    <n v="0"/>
    <n v="0"/>
    <n v="10985"/>
    <n v="0"/>
    <n v="10985"/>
    <s v="17/04/2023"/>
    <s v="17"/>
    <s v="04"/>
    <s v="2023"/>
    <x v="79"/>
    <s v="5255134000303"/>
    <s v="17/04/2023"/>
    <s v="5255105723041100303"/>
    <n v="52550"/>
    <x v="0"/>
  </r>
  <r>
    <n v="22"/>
    <s v="P2TL/52554/20230413/00001"/>
    <s v="523071435909"/>
    <s v="SUTRIS"/>
    <x v="1"/>
    <s v="DS  KARANGASEM RT"/>
    <s v="R1T"/>
    <n v="900"/>
    <s v="R1T/900"/>
    <n v="576"/>
    <n v="0"/>
    <n v="348480"/>
    <n v="348480"/>
    <n v="0"/>
    <n v="0"/>
    <n v="0"/>
    <n v="31363"/>
    <n v="0"/>
    <n v="0"/>
    <n v="379843"/>
    <n v="50000"/>
    <n v="329843"/>
    <s v="14/04/2023"/>
    <s v="14"/>
    <s v="04"/>
    <s v="2023"/>
    <x v="87"/>
    <s v="5255443006213"/>
    <s v="14/04/2023"/>
    <s v="P2TL/52554/20230413/00001"/>
    <n v="52550"/>
    <x v="2"/>
  </r>
  <r>
    <n v="23"/>
    <s v="5255105723041100286"/>
    <s v="523060575721"/>
    <s v="MUSYAFAK"/>
    <x v="0"/>
    <s v="DS  KENDUREN 01/06"/>
    <s v="R1M"/>
    <n v="900"/>
    <s v="R1M/900"/>
    <n v="81"/>
    <n v="0"/>
    <n v="108160"/>
    <n v="108160"/>
    <n v="0"/>
    <n v="0"/>
    <n v="0"/>
    <n v="0"/>
    <n v="0"/>
    <n v="0"/>
    <n v="108160"/>
    <n v="0"/>
    <n v="108160"/>
    <s v="17/04/2023"/>
    <s v="17"/>
    <s v="04"/>
    <s v="2023"/>
    <x v="79"/>
    <s v="5255134000286"/>
    <s v="17/04/2023"/>
    <s v="5255105723041100286"/>
    <n v="52550"/>
    <x v="0"/>
  </r>
  <r>
    <n v="24"/>
    <s v="5255105723041100297"/>
    <s v="523060381016"/>
    <s v="WIWIK PUJI"/>
    <x v="0"/>
    <s v="DS  GALAN RT6/4 MAN"/>
    <s v="R1M"/>
    <n v="900"/>
    <s v="R1M/900"/>
    <n v="102"/>
    <n v="0"/>
    <n v="136552"/>
    <n v="136552"/>
    <n v="0"/>
    <n v="0"/>
    <n v="0"/>
    <n v="0"/>
    <n v="0"/>
    <n v="0"/>
    <n v="136552"/>
    <n v="0"/>
    <n v="136552"/>
    <s v="17/04/2023"/>
    <s v="17"/>
    <s v="04"/>
    <s v="2023"/>
    <x v="79"/>
    <s v="5255134000297"/>
    <s v="17/04/2023"/>
    <s v="5255105723041100297"/>
    <n v="52550"/>
    <x v="0"/>
  </r>
  <r>
    <n v="25"/>
    <s v="P2TL/52551/20230412/00003"/>
    <s v="525510336548"/>
    <s v="AGR LISTIPAH"/>
    <x v="1"/>
    <s v="DS KARANGMLATI"/>
    <s v="I2"/>
    <n v="197000"/>
    <s v="I2/197000"/>
    <n v="57768"/>
    <n v="0"/>
    <n v="84225744"/>
    <n v="84225744"/>
    <n v="10000"/>
    <n v="76400"/>
    <n v="0"/>
    <n v="2526772"/>
    <n v="0"/>
    <n v="0"/>
    <n v="86838916"/>
    <n v="2620000"/>
    <n v="84218916"/>
    <s v="27/04/2023"/>
    <s v="27"/>
    <s v="04"/>
    <s v="2023"/>
    <x v="88"/>
    <s v="5255142005255"/>
    <s v="27/04/2023"/>
    <s v="P2TL/52551/20230412/00003"/>
    <n v="52550"/>
    <x v="0"/>
  </r>
  <r>
    <n v="26"/>
    <s v="P2TL/52553/20230406/00009"/>
    <s v="NONPELANG"/>
    <s v="PJ SUKARMI 6PJ SUK"/>
    <x v="3"/>
    <s v="TEGALSARI PENGKOL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6/04/2023"/>
    <s v="06"/>
    <s v="04"/>
    <s v="2023"/>
    <x v="89"/>
    <s v="5255342004943"/>
    <s v="06/04/2023"/>
    <s v="P2TL/52553/20230406/00009"/>
    <n v="52550"/>
    <x v="1"/>
  </r>
  <r>
    <n v="27"/>
    <s v="5255105723041100296"/>
    <s v="523060246358"/>
    <s v="SUYIKNO"/>
    <x v="0"/>
    <s v="ML ATIHARJO GAJAH"/>
    <s v="R1"/>
    <n v="450"/>
    <s v="R1/450"/>
    <n v="64"/>
    <n v="0"/>
    <n v="10647"/>
    <n v="10647"/>
    <n v="0"/>
    <n v="0"/>
    <n v="0"/>
    <n v="0"/>
    <n v="0"/>
    <n v="0"/>
    <n v="10647"/>
    <n v="0"/>
    <n v="10647"/>
    <s v="17/04/2023"/>
    <s v="17"/>
    <s v="04"/>
    <s v="2023"/>
    <x v="79"/>
    <s v="5255134000296"/>
    <s v="17/04/2023"/>
    <s v="5255105723041100296"/>
    <n v="52550"/>
    <x v="0"/>
  </r>
  <r>
    <n v="28"/>
    <s v="P2TL/52554/20230428/00022"/>
    <s v="523071198930"/>
    <s v="SITI ROHMATUN"/>
    <x v="1"/>
    <s v="DK  KRAJAN PANUNG"/>
    <s v="R1"/>
    <n v="450"/>
    <s v="R1/450"/>
    <n v="200"/>
    <n v="0"/>
    <n v="99000"/>
    <n v="99000"/>
    <n v="0"/>
    <n v="0"/>
    <n v="0"/>
    <n v="8910"/>
    <n v="0"/>
    <n v="0"/>
    <n v="107910"/>
    <n v="12000"/>
    <n v="95910"/>
    <s v="28/04/2023"/>
    <s v="28"/>
    <s v="04"/>
    <s v="2023"/>
    <x v="81"/>
    <s v="5255442006249"/>
    <s v="28/04/2023"/>
    <s v="P2TL/52554/20230428/00022"/>
    <n v="52550"/>
    <x v="2"/>
  </r>
  <r>
    <n v="29"/>
    <s v="5255105723041100294"/>
    <s v="523061184241"/>
    <s v="MUHLISIN"/>
    <x v="0"/>
    <s v="DS BABALAN   RT.02 R"/>
    <s v="R1"/>
    <n v="450"/>
    <s v="R1/450"/>
    <n v="138"/>
    <n v="0"/>
    <n v="23491"/>
    <n v="23491"/>
    <n v="0"/>
    <n v="0"/>
    <n v="0"/>
    <n v="0"/>
    <n v="0"/>
    <n v="0"/>
    <n v="23491"/>
    <n v="0"/>
    <n v="23491"/>
    <s v="17/04/2023"/>
    <s v="17"/>
    <s v="04"/>
    <s v="2023"/>
    <x v="79"/>
    <s v="5255134000294"/>
    <s v="17/04/2023"/>
    <s v="5255105723041100294"/>
    <n v="52550"/>
    <x v="0"/>
  </r>
  <r>
    <n v="30"/>
    <s v="P2TL/52554/20230404/00005"/>
    <s v="NONPELANG"/>
    <s v="S U P R A P T O  S R I"/>
    <x v="3"/>
    <s v="DS TANJUNGHARJO"/>
    <s v="B1"/>
    <n v="450"/>
    <s v="B1/450"/>
    <n v="2479"/>
    <n v="190350"/>
    <n v="1041012"/>
    <n v="1231362"/>
    <n v="0"/>
    <n v="0"/>
    <n v="0"/>
    <n v="6157"/>
    <n v="0"/>
    <n v="0"/>
    <n v="1237519"/>
    <n v="1237519"/>
    <n v="0"/>
    <s v="04/04/2023"/>
    <s v="04"/>
    <s v="04"/>
    <s v="2023"/>
    <x v="85"/>
    <s v="5255442006168"/>
    <s v="04/04/2023"/>
    <s v="P2TL/52554/20230404/00005"/>
    <n v="52550"/>
    <x v="2"/>
  </r>
  <r>
    <n v="31"/>
    <s v="P2TL/52554/20230412/00004"/>
    <s v="NONPELANG"/>
    <s v="SINI"/>
    <x v="3"/>
    <s v="KRAJAN TIMUR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2/04/2023"/>
    <s v="12"/>
    <s v="04"/>
    <s v="2023"/>
    <x v="90"/>
    <s v="5255442006206"/>
    <s v="12/04/2023"/>
    <s v="P2TL/52554/20230412/00004"/>
    <n v="52550"/>
    <x v="2"/>
  </r>
  <r>
    <n v="32"/>
    <s v="P2TL/52551/20230417/00002"/>
    <s v="523061437091"/>
    <s v="SITI HAJAR"/>
    <x v="4"/>
    <s v="DS BOTOREJO 0  RT.2"/>
    <s v="R1M"/>
    <n v="900"/>
    <s v="R1M/900"/>
    <n v="4957"/>
    <n v="0"/>
    <n v="6702134"/>
    <n v="6702134"/>
    <n v="10000"/>
    <n v="76400"/>
    <n v="188671"/>
    <n v="67021"/>
    <n v="0"/>
    <n v="0"/>
    <n v="7044226"/>
    <n v="3500000"/>
    <n v="3544226"/>
    <s v="17/04/2023"/>
    <s v="17"/>
    <s v="04"/>
    <s v="2023"/>
    <x v="79"/>
    <s v="5255142005262"/>
    <s v="17/04/2023"/>
    <s v="P2TL/52551/20230417/00002"/>
    <n v="52550"/>
    <x v="0"/>
  </r>
  <r>
    <n v="33"/>
    <s v="P2TL/52554/20230403/00007"/>
    <s v="NONPELANG"/>
    <s v="TITIS BUDIONO"/>
    <x v="3"/>
    <s v="DN TANJUNGHARJO R"/>
    <s v="I1"/>
    <n v="900"/>
    <s v="I1/900"/>
    <n v="4957"/>
    <n v="510300"/>
    <n v="2007666"/>
    <n v="2517966"/>
    <n v="0"/>
    <n v="0"/>
    <n v="0"/>
    <n v="4197"/>
    <n v="0"/>
    <n v="0"/>
    <n v="2522163"/>
    <n v="2522163"/>
    <n v="0"/>
    <s v="03/04/2023"/>
    <s v="03"/>
    <s v="04"/>
    <s v="2023"/>
    <x v="91"/>
    <s v="5255442006160"/>
    <s v="03/04/2023"/>
    <s v="P2TL/52554/20230403/00007"/>
    <n v="52550"/>
    <x v="2"/>
  </r>
  <r>
    <n v="34"/>
    <s v="P2TL/52551/20230427/00001"/>
    <s v="523061811655"/>
    <s v="ROHMIYATUN"/>
    <x v="1"/>
    <s v="JL SEMBOJA BONG"/>
    <s v="R1MT"/>
    <n v="900"/>
    <s v="R1MT/900"/>
    <n v="653"/>
    <n v="0"/>
    <n v="882856"/>
    <n v="882856"/>
    <n v="0"/>
    <n v="0"/>
    <n v="0"/>
    <n v="79457"/>
    <n v="0"/>
    <n v="0"/>
    <n v="962313"/>
    <n v="500000"/>
    <n v="462313"/>
    <s v="27/04/2023"/>
    <s v="27"/>
    <s v="04"/>
    <s v="2023"/>
    <x v="88"/>
    <s v="5255143005270"/>
    <s v="27/04/2023"/>
    <s v="P2TL/52551/20230427/00001"/>
    <n v="52550"/>
    <x v="0"/>
  </r>
  <r>
    <n v="35"/>
    <s v="5255105723041100270"/>
    <s v="523060068547"/>
    <s v="RAKIMIN"/>
    <x v="0"/>
    <s v="KE LINCI RT17/4 CABE"/>
    <s v="R1M"/>
    <n v="900"/>
    <s v="R1M/900"/>
    <n v="84"/>
    <n v="0"/>
    <n v="109512"/>
    <n v="109512"/>
    <n v="0"/>
    <n v="0"/>
    <n v="0"/>
    <n v="0"/>
    <n v="0"/>
    <n v="0"/>
    <n v="109512"/>
    <n v="0"/>
    <n v="109512"/>
    <s v="17/04/2023"/>
    <s v="17"/>
    <s v="04"/>
    <s v="2023"/>
    <x v="79"/>
    <s v="5255134000270"/>
    <s v="17/04/2023"/>
    <s v="5255105723041100270"/>
    <n v="52550"/>
    <x v="0"/>
  </r>
  <r>
    <n v="36"/>
    <s v="P2TL/52551/20230417/00005"/>
    <s v="523061762111"/>
    <s v="MASRUKAN"/>
    <x v="1"/>
    <s v="DS SERANGAN DK.SE"/>
    <s v="R1T"/>
    <n v="450"/>
    <s v="R1T/450"/>
    <n v="563"/>
    <n v="0"/>
    <n v="233645"/>
    <n v="233645"/>
    <n v="0"/>
    <n v="0"/>
    <n v="0"/>
    <n v="21028"/>
    <n v="0"/>
    <n v="0"/>
    <n v="254673"/>
    <n v="254673"/>
    <n v="0"/>
    <s v="17/04/2023"/>
    <s v="17"/>
    <s v="04"/>
    <s v="2023"/>
    <x v="79"/>
    <s v="5255143005265"/>
    <s v="17/04/2023"/>
    <s v="P2TL/52551/20230417/00005"/>
    <n v="52550"/>
    <x v="0"/>
  </r>
  <r>
    <n v="37"/>
    <s v="P2TL/52551/20230411/00004"/>
    <s v="523061847395"/>
    <s v="SUKRON"/>
    <x v="1"/>
    <s v="DK PIDODO KR.REJO"/>
    <s v="R1T"/>
    <n v="450"/>
    <s v="R1T/450"/>
    <n v="563"/>
    <n v="0"/>
    <n v="233645"/>
    <n v="233645"/>
    <n v="0"/>
    <n v="0"/>
    <n v="0"/>
    <n v="21028"/>
    <n v="0"/>
    <n v="0"/>
    <n v="254673"/>
    <n v="254673"/>
    <n v="0"/>
    <s v="11/04/2023"/>
    <s v="11"/>
    <s v="04"/>
    <s v="2023"/>
    <x v="83"/>
    <s v="5255143005251"/>
    <s v="11/04/2023"/>
    <s v="P2TL/52551/20230411/00004"/>
    <n v="52550"/>
    <x v="0"/>
  </r>
  <r>
    <n v="38"/>
    <s v="P2TL/52552/20230410/00002"/>
    <s v="523081258281"/>
    <s v="NIRA SUCIAWATI"/>
    <x v="1"/>
    <s v="DK GAMBRENG    RT.1"/>
    <s v="R1T"/>
    <n v="2200"/>
    <s v="R1T/2200"/>
    <n v="140"/>
    <n v="0"/>
    <n v="202258"/>
    <n v="202258"/>
    <n v="0"/>
    <n v="0"/>
    <n v="0"/>
    <n v="18203"/>
    <n v="0"/>
    <n v="0"/>
    <n v="220461"/>
    <n v="220461"/>
    <n v="0"/>
    <s v="10/04/2023"/>
    <s v="10"/>
    <s v="04"/>
    <s v="2023"/>
    <x v="84"/>
    <s v="5255243005032"/>
    <s v="10/04/2023"/>
    <s v="P2TL/52552/20230410/00002"/>
    <n v="52550"/>
    <x v="3"/>
  </r>
  <r>
    <n v="39"/>
    <s v="P2TL/52553/20230418/00002"/>
    <s v="523070741184"/>
    <s v="M DJURI"/>
    <x v="5"/>
    <s v="DS  WOLO RT4/4"/>
    <s v="R1"/>
    <n v="450"/>
    <s v="R1/450"/>
    <n v="2479"/>
    <n v="59400"/>
    <n v="1226907"/>
    <n v="1286307"/>
    <n v="0"/>
    <n v="0"/>
    <n v="0"/>
    <n v="13160"/>
    <n v="13950"/>
    <n v="0"/>
    <n v="1313417"/>
    <n v="700000"/>
    <n v="613417"/>
    <s v="18/04/2023"/>
    <s v="18"/>
    <s v="04"/>
    <s v="2023"/>
    <x v="92"/>
    <s v="5255342004957"/>
    <s v="18/04/2023"/>
    <s v="P2TL/52553/20230418/00002"/>
    <n v="52550"/>
    <x v="1"/>
  </r>
  <r>
    <n v="40"/>
    <s v="P2TL/52554/20230428/00008"/>
    <s v="523071519014"/>
    <s v="JADI"/>
    <x v="1"/>
    <s v="DK  LEBAK RT1/1 LEB"/>
    <s v="R1"/>
    <n v="450"/>
    <s v="R1/450"/>
    <n v="150"/>
    <n v="0"/>
    <n v="74250"/>
    <n v="74250"/>
    <n v="0"/>
    <n v="0"/>
    <n v="0"/>
    <n v="6683"/>
    <n v="0"/>
    <n v="0"/>
    <n v="80933"/>
    <n v="9000"/>
    <n v="71933"/>
    <s v="28/04/2023"/>
    <s v="28"/>
    <s v="04"/>
    <s v="2023"/>
    <x v="81"/>
    <s v="5255442006235"/>
    <s v="28/04/2023"/>
    <s v="P2TL/52554/20230428/00008"/>
    <n v="52550"/>
    <x v="2"/>
  </r>
  <r>
    <n v="41"/>
    <s v="P2TL/52551/20230403/00001"/>
    <s v="523061068364"/>
    <s v="ERIYATI"/>
    <x v="4"/>
    <s v="DK NYANGKRINGAN"/>
    <s v="R1"/>
    <n v="450"/>
    <s v="R1/450"/>
    <n v="2479"/>
    <n v="0"/>
    <n v="1226907"/>
    <n v="1226907"/>
    <n v="0"/>
    <n v="76400"/>
    <n v="188671"/>
    <n v="12269"/>
    <n v="0"/>
    <n v="0"/>
    <n v="1504247"/>
    <n v="1100000"/>
    <n v="404247"/>
    <s v="03/04/2023"/>
    <s v="03"/>
    <s v="04"/>
    <s v="2023"/>
    <x v="91"/>
    <s v="5255142005230"/>
    <s v="03/04/2023"/>
    <s v="P2TL/52551/20230403/00001"/>
    <n v="52550"/>
    <x v="0"/>
  </r>
  <r>
    <n v="42"/>
    <s v="5255105723041100274"/>
    <s v="525510167542"/>
    <s v="MIFTAHUDIN"/>
    <x v="0"/>
    <s v="DK MENAWAN, MERA"/>
    <s v="R1M"/>
    <n v="900"/>
    <s v="R1M/900"/>
    <n v="52"/>
    <n v="0"/>
    <n v="68952"/>
    <n v="68952"/>
    <n v="0"/>
    <n v="0"/>
    <n v="0"/>
    <n v="0"/>
    <n v="0"/>
    <n v="0"/>
    <n v="68952"/>
    <n v="0"/>
    <n v="68952"/>
    <s v="17/04/2023"/>
    <s v="17"/>
    <s v="04"/>
    <s v="2023"/>
    <x v="79"/>
    <s v="5255134000274"/>
    <s v="17/04/2023"/>
    <s v="5255105723041100274"/>
    <n v="52550"/>
    <x v="0"/>
  </r>
  <r>
    <n v="43"/>
    <s v="P2TL/52552/20230404/00001"/>
    <s v="523080351980"/>
    <s v="HADI UTOMO"/>
    <x v="4"/>
    <s v="DS NGOMBAK"/>
    <s v="R1M"/>
    <n v="900"/>
    <s v="R1M/900"/>
    <n v="4957"/>
    <n v="0"/>
    <n v="6702134"/>
    <n v="6702134"/>
    <n v="10000"/>
    <n v="0"/>
    <n v="156912"/>
    <n v="67021"/>
    <n v="0"/>
    <n v="0"/>
    <n v="6936067"/>
    <n v="6936067"/>
    <n v="0"/>
    <s v="04/04/2023"/>
    <s v="04"/>
    <s v="04"/>
    <s v="2023"/>
    <x v="85"/>
    <s v="5255242005025"/>
    <s v="04/04/2023"/>
    <s v="P2TL/52552/20230404/00001"/>
    <n v="52550"/>
    <x v="3"/>
  </r>
  <r>
    <n v="44"/>
    <s v="5255105723041100279"/>
    <s v="523060028404"/>
    <s v="CHALIMI"/>
    <x v="0"/>
    <s v="DS  GAJAH"/>
    <s v="R1M"/>
    <n v="900"/>
    <s v="R1M/900"/>
    <n v="55"/>
    <n v="0"/>
    <n v="77064"/>
    <n v="77064"/>
    <n v="0"/>
    <n v="0"/>
    <n v="0"/>
    <n v="0"/>
    <n v="0"/>
    <n v="0"/>
    <n v="77064"/>
    <n v="0"/>
    <n v="77064"/>
    <s v="17/04/2023"/>
    <s v="17"/>
    <s v="04"/>
    <s v="2023"/>
    <x v="79"/>
    <s v="5255134000279"/>
    <s v="17/04/2023"/>
    <s v="5255105723041100279"/>
    <n v="52550"/>
    <x v="0"/>
  </r>
  <r>
    <n v="45"/>
    <s v="P2TL/52551/20230406/00001"/>
    <s v="523061899606"/>
    <s v="NURUL ISLAH"/>
    <x v="1"/>
    <s v="DS KEDUNGKARANG"/>
    <s v="R1T"/>
    <n v="450"/>
    <s v="R1T/450"/>
    <n v="236"/>
    <n v="0"/>
    <n v="97940"/>
    <n v="97940"/>
    <n v="0"/>
    <n v="0"/>
    <n v="0"/>
    <n v="8815"/>
    <n v="0"/>
    <n v="0"/>
    <n v="106755"/>
    <n v="106755"/>
    <n v="0"/>
    <s v="06/04/2023"/>
    <s v="06"/>
    <s v="04"/>
    <s v="2023"/>
    <x v="89"/>
    <s v="5255143005242"/>
    <s v="06/04/2023"/>
    <s v="P2TL/52551/20230406/00001"/>
    <n v="52550"/>
    <x v="0"/>
  </r>
  <r>
    <n v="46"/>
    <s v="P2TL/52554/20230403/00003"/>
    <s v="NONPELANG"/>
    <s v="JAYEM"/>
    <x v="3"/>
    <s v="NGLEJOK PELEM GAB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4/04/2023"/>
    <s v="04"/>
    <s v="04"/>
    <s v="2023"/>
    <x v="85"/>
    <s v="5255442006156"/>
    <s v="04/04/2023"/>
    <s v="P2TL/52554/20230403/00003"/>
    <n v="52550"/>
    <x v="2"/>
  </r>
  <r>
    <n v="47"/>
    <s v="P2TL/52553/20230417/00002"/>
    <s v="523072164938"/>
    <s v="SURATMIN"/>
    <x v="4"/>
    <s v="DK NGREBO KEDUNG"/>
    <s v="R1"/>
    <n v="900"/>
    <s v="R1/900"/>
    <n v="4957"/>
    <n v="0"/>
    <n v="2453814"/>
    <n v="2453814"/>
    <n v="0"/>
    <n v="0"/>
    <n v="0"/>
    <n v="24538"/>
    <n v="0"/>
    <n v="0"/>
    <n v="2478352"/>
    <n v="2478352"/>
    <n v="0"/>
    <s v="17/04/2023"/>
    <s v="17"/>
    <s v="04"/>
    <s v="2023"/>
    <x v="79"/>
    <s v="5255342004954"/>
    <s v="17/04/2023"/>
    <s v="P2TL/52553/20230417/00002"/>
    <n v="52550"/>
    <x v="1"/>
  </r>
  <r>
    <n v="48"/>
    <s v="P2TL/52554/20230406/00005"/>
    <s v="NONPELANG"/>
    <s v="SUMARNO"/>
    <x v="3"/>
    <s v="DN KUNCEN 01/06 DS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7/04/2023"/>
    <s v="07"/>
    <s v="04"/>
    <s v="2023"/>
    <x v="93"/>
    <s v="5255442006177"/>
    <s v="07/04/2023"/>
    <s v="P2TL/52554/20230406/00005"/>
    <n v="52550"/>
    <x v="2"/>
  </r>
  <r>
    <n v="49"/>
    <s v="P2TL/52553/20230406/00003"/>
    <s v="NONPELANG"/>
    <s v="PJ SUKARMI 3 TEGAL"/>
    <x v="3"/>
    <s v="TEGALSARI PENGKOL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6/04/2023"/>
    <s v="06"/>
    <s v="04"/>
    <s v="2023"/>
    <x v="89"/>
    <s v="5255342004937"/>
    <s v="06/04/2023"/>
    <s v="P2TL/52553/20230406/00003"/>
    <n v="52550"/>
    <x v="1"/>
  </r>
  <r>
    <n v="50"/>
    <s v="P2TL/52554/20230428/00012"/>
    <s v="523070811384"/>
    <s v="SUPARMI B MARKO"/>
    <x v="1"/>
    <s v="PU LONGRAMBE RT7/"/>
    <s v="R1"/>
    <n v="450"/>
    <s v="R1/450"/>
    <n v="250"/>
    <n v="0"/>
    <n v="123750"/>
    <n v="123750"/>
    <n v="0"/>
    <n v="0"/>
    <n v="0"/>
    <n v="11138"/>
    <n v="0"/>
    <n v="0"/>
    <n v="134888"/>
    <n v="15000"/>
    <n v="119888"/>
    <s v="28/04/2023"/>
    <s v="28"/>
    <s v="04"/>
    <s v="2023"/>
    <x v="81"/>
    <s v="5255442006239"/>
    <s v="28/04/2023"/>
    <s v="P2TL/52554/20230428/00012"/>
    <n v="52550"/>
    <x v="2"/>
  </r>
  <r>
    <n v="51"/>
    <s v="P2TL/52551/20230404/00004"/>
    <s v="523061791356"/>
    <s v="BUNIAH"/>
    <x v="1"/>
    <s v="DS KEDUNG KARANG"/>
    <s v="R1T"/>
    <n v="450"/>
    <s v="R1T/450"/>
    <n v="563"/>
    <n v="0"/>
    <n v="233645"/>
    <n v="233645"/>
    <n v="0"/>
    <n v="0"/>
    <n v="0"/>
    <n v="21028"/>
    <n v="0"/>
    <n v="0"/>
    <n v="254673"/>
    <n v="254673"/>
    <n v="0"/>
    <s v="04/04/2023"/>
    <s v="04"/>
    <s v="04"/>
    <s v="2023"/>
    <x v="85"/>
    <s v="5255143005240"/>
    <s v="04/04/2023"/>
    <s v="P2TL/52551/20230404/00004"/>
    <n v="52550"/>
    <x v="0"/>
  </r>
  <r>
    <n v="52"/>
    <s v="5255105723041100299"/>
    <s v="523060404504"/>
    <s v="SUMONO"/>
    <x v="0"/>
    <s v="DK  TLOGOWARU RT1/"/>
    <s v="R1"/>
    <n v="450"/>
    <s v="R1/450"/>
    <n v="84"/>
    <n v="0"/>
    <n v="14196"/>
    <n v="14196"/>
    <n v="0"/>
    <n v="0"/>
    <n v="0"/>
    <n v="0"/>
    <n v="0"/>
    <n v="0"/>
    <n v="14196"/>
    <n v="0"/>
    <n v="14196"/>
    <s v="17/04/2023"/>
    <s v="17"/>
    <s v="04"/>
    <s v="2023"/>
    <x v="79"/>
    <s v="5255134000299"/>
    <s v="17/04/2023"/>
    <s v="5255105723041100299"/>
    <n v="52550"/>
    <x v="0"/>
  </r>
  <r>
    <n v="53"/>
    <s v="P2TL/52554/20230412/00005"/>
    <s v="NONPELANG"/>
    <s v="SUWADI"/>
    <x v="3"/>
    <s v="KRAJAN TIMUR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2/04/2023"/>
    <s v="12"/>
    <s v="04"/>
    <s v="2023"/>
    <x v="90"/>
    <s v="5255442006207"/>
    <s v="12/04/2023"/>
    <s v="P2TL/52554/20230412/00005"/>
    <n v="52550"/>
    <x v="2"/>
  </r>
  <r>
    <n v="54"/>
    <s v="P2TL/52552/20230404/00003"/>
    <s v="523080511167"/>
    <s v="GINAH"/>
    <x v="5"/>
    <s v="KA RANG GENENG RT"/>
    <s v="R1T"/>
    <n v="450"/>
    <s v="R1T/450"/>
    <n v="2479"/>
    <n v="59400"/>
    <n v="1226907"/>
    <n v="1286307"/>
    <n v="0"/>
    <n v="0"/>
    <n v="433457"/>
    <n v="13160"/>
    <n v="0"/>
    <n v="0"/>
    <n v="1732924"/>
    <n v="1732924"/>
    <n v="0"/>
    <s v="04/04/2023"/>
    <s v="04"/>
    <s v="04"/>
    <s v="2023"/>
    <x v="85"/>
    <s v="5255243005027"/>
    <s v="04/04/2023"/>
    <s v="P2TL/52552/20230404/00003"/>
    <n v="52550"/>
    <x v="3"/>
  </r>
  <r>
    <n v="55"/>
    <s v="5255105723041100284"/>
    <s v="523061086541"/>
    <s v="ZAENAB"/>
    <x v="0"/>
    <s v="DK PATAR SIDOREJO"/>
    <s v="R1"/>
    <n v="450"/>
    <s v="R1/450"/>
    <n v="102"/>
    <n v="0"/>
    <n v="17407"/>
    <n v="17407"/>
    <n v="0"/>
    <n v="0"/>
    <n v="0"/>
    <n v="0"/>
    <n v="0"/>
    <n v="0"/>
    <n v="17407"/>
    <n v="0"/>
    <n v="17407"/>
    <s v="17/04/2023"/>
    <s v="17"/>
    <s v="04"/>
    <s v="2023"/>
    <x v="79"/>
    <s v="5255134000284"/>
    <s v="17/04/2023"/>
    <s v="5255105723041100284"/>
    <n v="52550"/>
    <x v="0"/>
  </r>
  <r>
    <n v="56"/>
    <s v="P2TL/52554/20230428/00009"/>
    <s v="523070160722"/>
    <s v="KARMINAH"/>
    <x v="1"/>
    <s v="DS  POJOK"/>
    <s v="R1"/>
    <n v="450"/>
    <s v="R1/450"/>
    <n v="150"/>
    <n v="0"/>
    <n v="74250"/>
    <n v="74250"/>
    <n v="0"/>
    <n v="0"/>
    <n v="0"/>
    <n v="6683"/>
    <n v="0"/>
    <n v="0"/>
    <n v="80933"/>
    <n v="9000"/>
    <n v="71933"/>
    <s v="28/04/2023"/>
    <s v="28"/>
    <s v="04"/>
    <s v="2023"/>
    <x v="81"/>
    <s v="5255442006236"/>
    <s v="28/04/2023"/>
    <s v="P2TL/52554/20230428/00009"/>
    <n v="52550"/>
    <x v="2"/>
  </r>
  <r>
    <n v="57"/>
    <s v="5255105723041100280"/>
    <s v="523060078807"/>
    <s v="MUNAWAR"/>
    <x v="0"/>
    <s v="KR AJAN RT1/4 DS MA"/>
    <s v="R1"/>
    <n v="450"/>
    <s v="R1/450"/>
    <n v="138"/>
    <n v="0"/>
    <n v="23491"/>
    <n v="23491"/>
    <n v="0"/>
    <n v="0"/>
    <n v="0"/>
    <n v="0"/>
    <n v="0"/>
    <n v="0"/>
    <n v="23491"/>
    <n v="0"/>
    <n v="23491"/>
    <s v="17/04/2023"/>
    <s v="17"/>
    <s v="04"/>
    <s v="2023"/>
    <x v="79"/>
    <s v="5255134000280"/>
    <s v="17/04/2023"/>
    <s v="5255105723041100280"/>
    <n v="52550"/>
    <x v="0"/>
  </r>
  <r>
    <n v="58"/>
    <s v="P2TL/52554/20230406/00010"/>
    <s v="NONPELANG"/>
    <s v="PUJIANTO SULASTRI"/>
    <x v="3"/>
    <s v="DN POJOK 04/02 DS K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6/04/2023"/>
    <s v="06"/>
    <s v="04"/>
    <s v="2023"/>
    <x v="89"/>
    <s v="5255442006188"/>
    <s v="06/04/2023"/>
    <s v="P2TL/52554/20230406/00010"/>
    <n v="52550"/>
    <x v="2"/>
  </r>
  <r>
    <n v="59"/>
    <s v="P2TL/52551/20230410/00001"/>
    <s v="523061226958"/>
    <s v="MAT SHOLIKIN"/>
    <x v="5"/>
    <s v="DK KRAJAN SUKODON"/>
    <s v="R1T"/>
    <n v="900"/>
    <s v="R1T/900"/>
    <n v="4957"/>
    <n v="216000"/>
    <n v="2453814"/>
    <n v="2669814"/>
    <n v="0"/>
    <n v="76400"/>
    <n v="433957"/>
    <n v="27778"/>
    <n v="0"/>
    <n v="0"/>
    <n v="3207949"/>
    <n v="3207949"/>
    <n v="0"/>
    <s v="10/04/2023"/>
    <s v="10"/>
    <s v="04"/>
    <s v="2023"/>
    <x v="84"/>
    <s v="5255143005246"/>
    <s v="10/04/2023"/>
    <s v="P2TL/52551/20230410/00001"/>
    <n v="52550"/>
    <x v="0"/>
  </r>
  <r>
    <n v="60"/>
    <s v="P2TL/52554/20230410/00004"/>
    <s v="NONPELANG"/>
    <s v="ITA TITIK/TITA LISTIAN"/>
    <x v="3"/>
    <s v="KALANGLUNDO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3/04/2023"/>
    <s v="13"/>
    <s v="04"/>
    <s v="2023"/>
    <x v="80"/>
    <s v="5255442006196"/>
    <s v="13/04/2023"/>
    <s v="P2TL/52554/20230410/00004"/>
    <n v="52550"/>
    <x v="2"/>
  </r>
  <r>
    <n v="61"/>
    <s v="P2TL/52554/20230404/00004"/>
    <s v="NONPELANG"/>
    <s v="SUPRAPTO SRIATI A"/>
    <x v="3"/>
    <s v="DS TANJUNGHARJO"/>
    <s v="B1"/>
    <n v="450"/>
    <s v="B1/450"/>
    <n v="2479"/>
    <n v="190350"/>
    <n v="1041012"/>
    <n v="1231362"/>
    <n v="0"/>
    <n v="0"/>
    <n v="0"/>
    <n v="6157"/>
    <n v="0"/>
    <n v="0"/>
    <n v="1237519"/>
    <n v="1237519"/>
    <n v="0"/>
    <s v="04/04/2023"/>
    <s v="04"/>
    <s v="04"/>
    <s v="2023"/>
    <x v="85"/>
    <s v="5255442006167"/>
    <s v="04/04/2023"/>
    <s v="P2TL/52554/20230404/00004"/>
    <n v="52550"/>
    <x v="2"/>
  </r>
  <r>
    <n v="62"/>
    <s v="P2TL/52551/20230404/00002"/>
    <s v="523060524566"/>
    <s v="SUPRIYATI B NGAGI"/>
    <x v="4"/>
    <s v="DS  BABALAN WEDUN"/>
    <s v="R1"/>
    <n v="450"/>
    <s v="R1/450"/>
    <n v="2479"/>
    <n v="0"/>
    <n v="1226907"/>
    <n v="1226907"/>
    <n v="0"/>
    <n v="76400"/>
    <n v="188671"/>
    <n v="12269"/>
    <n v="13950"/>
    <n v="0"/>
    <n v="1518197"/>
    <n v="1518197"/>
    <n v="0"/>
    <s v="04/04/2023"/>
    <s v="04"/>
    <s v="04"/>
    <s v="2023"/>
    <x v="85"/>
    <s v="5255142005238"/>
    <s v="04/04/2023"/>
    <s v="P2TL/52551/20230404/00002"/>
    <n v="52550"/>
    <x v="0"/>
  </r>
  <r>
    <n v="63"/>
    <s v="P2TL/52554/20230412/00001"/>
    <s v="523072630390"/>
    <s v="PARMAN"/>
    <x v="1"/>
    <s v="DN KARANGJATI DS S"/>
    <s v="R1T"/>
    <n v="450"/>
    <s v="R1T/450"/>
    <n v="497"/>
    <n v="0"/>
    <n v="206255"/>
    <n v="206255"/>
    <n v="0"/>
    <n v="0"/>
    <n v="0"/>
    <n v="18563"/>
    <n v="0"/>
    <n v="0"/>
    <n v="224818"/>
    <n v="224818"/>
    <n v="0"/>
    <s v="14/04/2023"/>
    <s v="14"/>
    <s v="04"/>
    <s v="2023"/>
    <x v="87"/>
    <s v="5255443006203"/>
    <s v="14/04/2023"/>
    <s v="P2TL/52554/20230412/00001"/>
    <n v="52550"/>
    <x v="2"/>
  </r>
  <r>
    <n v="64"/>
    <s v="P2TL/52553/20230412/00002"/>
    <s v="523071067497"/>
    <s v="SARTONO"/>
    <x v="1"/>
    <s v="DK  POJOK DS WINON"/>
    <s v="R1T"/>
    <n v="450"/>
    <s v="R1T/450"/>
    <n v="543"/>
    <n v="0"/>
    <n v="225345"/>
    <n v="225345"/>
    <n v="0"/>
    <n v="0"/>
    <n v="0"/>
    <n v="20281"/>
    <n v="0"/>
    <n v="0"/>
    <n v="245626"/>
    <n v="245626"/>
    <n v="0"/>
    <s v="12/04/2023"/>
    <s v="12"/>
    <s v="04"/>
    <s v="2023"/>
    <x v="90"/>
    <s v="5255343004949"/>
    <s v="12/04/2023"/>
    <s v="P2TL/52553/20230412/00002"/>
    <n v="52550"/>
    <x v="1"/>
  </r>
  <r>
    <n v="65"/>
    <s v="P2TL/52551/20230405/00001"/>
    <s v="523060603548"/>
    <s v="KARDONO"/>
    <x v="1"/>
    <s v="DS  UJUNG PANDAN"/>
    <s v="R1T"/>
    <n v="900"/>
    <s v="R1T/900"/>
    <n v="270"/>
    <n v="0"/>
    <n v="163350"/>
    <n v="163350"/>
    <n v="0"/>
    <n v="0"/>
    <n v="0"/>
    <n v="14702"/>
    <n v="0"/>
    <n v="0"/>
    <n v="178052"/>
    <n v="178052"/>
    <n v="0"/>
    <s v="05/04/2023"/>
    <s v="05"/>
    <s v="04"/>
    <s v="2023"/>
    <x v="82"/>
    <s v="5255143005241"/>
    <s v="05/04/2023"/>
    <s v="P2TL/52551/20230405/00001"/>
    <n v="52550"/>
    <x v="0"/>
  </r>
  <r>
    <n v="66"/>
    <s v="P2TL/52554/20230417/00005"/>
    <s v="523071185058"/>
    <s v="NGADIYO"/>
    <x v="5"/>
    <s v="DK  DROJO DS BANGS"/>
    <s v="R1"/>
    <n v="450"/>
    <s v="R1/450"/>
    <n v="2479"/>
    <n v="59400"/>
    <n v="1226907"/>
    <n v="1286307"/>
    <n v="0"/>
    <n v="76400"/>
    <n v="274226"/>
    <n v="13160"/>
    <n v="900"/>
    <n v="0"/>
    <n v="1650993"/>
    <n v="1650993"/>
    <n v="0"/>
    <s v="17/04/2023"/>
    <s v="17"/>
    <s v="04"/>
    <s v="2023"/>
    <x v="79"/>
    <s v="5255442006225"/>
    <s v="17/04/2023"/>
    <s v="P2TL/52554/20230417/00005"/>
    <n v="52550"/>
    <x v="2"/>
  </r>
  <r>
    <n v="67"/>
    <s v="P2TL/52554/20230417/00006"/>
    <s v="NONPELANG"/>
    <s v="KASTUTIANI"/>
    <x v="3"/>
    <s v="SARIP RT 7/5 KARANG"/>
    <s v="I1"/>
    <n v="450"/>
    <s v="I1/450"/>
    <n v="2479"/>
    <n v="210600"/>
    <n v="979047"/>
    <n v="1189647"/>
    <n v="0"/>
    <n v="0"/>
    <n v="0"/>
    <n v="1983"/>
    <n v="0"/>
    <n v="0"/>
    <n v="1191630"/>
    <n v="1191630"/>
    <n v="0"/>
    <s v="17/04/2023"/>
    <s v="17"/>
    <s v="04"/>
    <s v="2023"/>
    <x v="79"/>
    <s v="5255442006226"/>
    <s v="17/04/2023"/>
    <s v="P2TL/52554/20230417/00006"/>
    <n v="52550"/>
    <x v="2"/>
  </r>
  <r>
    <n v="68"/>
    <s v="P2TL/52552/20230404/00002"/>
    <s v="523081370487"/>
    <s v="TPQ"/>
    <x v="4"/>
    <s v="DS TELUK    RT.4 RW.6"/>
    <s v="S2T"/>
    <n v="450"/>
    <s v="S2T/450"/>
    <n v="2479"/>
    <n v="0"/>
    <n v="892296"/>
    <n v="892296"/>
    <n v="0"/>
    <n v="0"/>
    <n v="0"/>
    <n v="8923"/>
    <n v="0"/>
    <n v="0"/>
    <n v="901219"/>
    <n v="901219"/>
    <n v="0"/>
    <s v="04/04/2023"/>
    <s v="04"/>
    <s v="04"/>
    <s v="2023"/>
    <x v="85"/>
    <s v="5255243005026"/>
    <s v="04/04/2023"/>
    <s v="P2TL/52552/20230404/00002"/>
    <n v="52550"/>
    <x v="3"/>
  </r>
  <r>
    <n v="69"/>
    <s v="P2TL/52552/20230426/00001"/>
    <s v="523081163194"/>
    <s v="AHMAD HASIM"/>
    <x v="1"/>
    <s v="DS TEGOWANUKULO"/>
    <s v="R1T"/>
    <n v="450"/>
    <s v="R1T/450"/>
    <n v="576"/>
    <n v="0"/>
    <n v="239040"/>
    <n v="239040"/>
    <n v="0"/>
    <n v="0"/>
    <n v="0"/>
    <n v="21514"/>
    <n v="0"/>
    <n v="0"/>
    <n v="260554"/>
    <n v="260554"/>
    <n v="0"/>
    <s v="26/04/2023"/>
    <s v="26"/>
    <s v="04"/>
    <s v="2023"/>
    <x v="94"/>
    <s v="5255243005040"/>
    <s v="26/04/2023"/>
    <s v="P2TL/52552/20230426/00001"/>
    <n v="52550"/>
    <x v="3"/>
  </r>
  <r>
    <n v="70"/>
    <s v="5255105723041100273"/>
    <s v="523060708307"/>
    <s v="KUMAR"/>
    <x v="0"/>
    <s v="DS  KENDALASEM RT3"/>
    <s v="R1"/>
    <n v="450"/>
    <s v="R1/450"/>
    <n v="81"/>
    <n v="0"/>
    <n v="13858"/>
    <n v="13858"/>
    <n v="0"/>
    <n v="0"/>
    <n v="0"/>
    <n v="0"/>
    <n v="0"/>
    <n v="0"/>
    <n v="13858"/>
    <n v="0"/>
    <n v="13858"/>
    <s v="17/04/2023"/>
    <s v="17"/>
    <s v="04"/>
    <s v="2023"/>
    <x v="79"/>
    <s v="5255134000273"/>
    <s v="17/04/2023"/>
    <s v="5255105723041100273"/>
    <n v="52550"/>
    <x v="0"/>
  </r>
  <r>
    <n v="71"/>
    <s v="5255105723041100281"/>
    <s v="523060370334"/>
    <s v="RASIM"/>
    <x v="0"/>
    <s v="DS  PASIR MIJEN RT"/>
    <s v="R1"/>
    <n v="450"/>
    <s v="R1/450"/>
    <n v="123"/>
    <n v="0"/>
    <n v="20618"/>
    <n v="20618"/>
    <n v="0"/>
    <n v="0"/>
    <n v="0"/>
    <n v="0"/>
    <n v="0"/>
    <n v="0"/>
    <n v="20618"/>
    <n v="0"/>
    <n v="20618"/>
    <s v="17/04/2023"/>
    <s v="17"/>
    <s v="04"/>
    <s v="2023"/>
    <x v="79"/>
    <s v="5255134000281"/>
    <s v="17/04/2023"/>
    <s v="5255105723041100281"/>
    <n v="52550"/>
    <x v="0"/>
  </r>
  <r>
    <n v="72"/>
    <s v="5255105723041100305"/>
    <s v="523060522880"/>
    <s v="SLAMET KARHADI"/>
    <x v="0"/>
    <s v="DS  KERANGKULON R"/>
    <s v="R1"/>
    <n v="450"/>
    <s v="R1/450"/>
    <n v="82"/>
    <n v="0"/>
    <n v="13858"/>
    <n v="13858"/>
    <n v="0"/>
    <n v="0"/>
    <n v="0"/>
    <n v="0"/>
    <n v="0"/>
    <n v="0"/>
    <n v="13858"/>
    <n v="0"/>
    <n v="13858"/>
    <s v="17/04/2023"/>
    <s v="17"/>
    <s v="04"/>
    <s v="2023"/>
    <x v="79"/>
    <s v="5255134000305"/>
    <s v="17/04/2023"/>
    <s v="5255105723041100305"/>
    <n v="52550"/>
    <x v="0"/>
  </r>
  <r>
    <n v="73"/>
    <s v="P2TL/52554/20230428/00027"/>
    <s v="523071453608"/>
    <s v="SUPRAPTO"/>
    <x v="4"/>
    <s v="DK  PULO PULOKULO"/>
    <s v="R1"/>
    <n v="450"/>
    <s v="R1/450"/>
    <n v="2479"/>
    <n v="0"/>
    <n v="1226907"/>
    <n v="1226907"/>
    <n v="0"/>
    <n v="76400"/>
    <n v="156912"/>
    <n v="12269"/>
    <n v="900"/>
    <n v="0"/>
    <n v="1473388"/>
    <n v="1473388"/>
    <n v="0"/>
    <s v="29/04/2023"/>
    <s v="29"/>
    <s v="04"/>
    <s v="2023"/>
    <x v="95"/>
    <s v="5255442006254"/>
    <s v="29/04/2023"/>
    <s v="P2TL/52554/20230428/00027"/>
    <n v="52550"/>
    <x v="2"/>
  </r>
  <r>
    <n v="74"/>
    <s v="5255105723041100275"/>
    <s v="523060775386"/>
    <s v="BAMBANG ISMAWAN"/>
    <x v="0"/>
    <s v="DS  JATISONO RT3/5"/>
    <s v="R1M"/>
    <n v="900"/>
    <s v="R1M/900"/>
    <n v="46"/>
    <n v="0"/>
    <n v="62192"/>
    <n v="62192"/>
    <n v="0"/>
    <n v="0"/>
    <n v="0"/>
    <n v="0"/>
    <n v="0"/>
    <n v="0"/>
    <n v="62192"/>
    <n v="0"/>
    <n v="62192"/>
    <s v="17/04/2023"/>
    <s v="17"/>
    <s v="04"/>
    <s v="2023"/>
    <x v="79"/>
    <s v="5255134000275"/>
    <s v="17/04/2023"/>
    <s v="5255105723041100275"/>
    <n v="52550"/>
    <x v="0"/>
  </r>
  <r>
    <n v="75"/>
    <s v="P2TL/52554/20230403/00006"/>
    <s v="523071411665"/>
    <s v="SOMITO LOSO"/>
    <x v="1"/>
    <s v="DS  NGANTRU RANDU"/>
    <s v="R1"/>
    <n v="450"/>
    <s v="R1/450"/>
    <n v="497"/>
    <n v="0"/>
    <n v="246015"/>
    <n v="246015"/>
    <n v="0"/>
    <n v="0"/>
    <n v="0"/>
    <n v="22141"/>
    <n v="0"/>
    <n v="0"/>
    <n v="268156"/>
    <n v="268156"/>
    <n v="0"/>
    <s v="04/04/2023"/>
    <s v="04"/>
    <s v="04"/>
    <s v="2023"/>
    <x v="85"/>
    <s v="5255442006159"/>
    <s v="04/04/2023"/>
    <s v="P2TL/52554/20230403/00006"/>
    <n v="52550"/>
    <x v="2"/>
  </r>
  <r>
    <n v="76"/>
    <s v="5255105723041100283"/>
    <s v="523060918422"/>
    <s v="SITI RUKMINI"/>
    <x v="0"/>
    <s v="DK PETENGAN UTARA"/>
    <s v="R1"/>
    <n v="900"/>
    <s v="R1/900"/>
    <n v="72"/>
    <n v="0"/>
    <n v="20075"/>
    <n v="20075"/>
    <n v="0"/>
    <n v="0"/>
    <n v="0"/>
    <n v="0"/>
    <n v="0"/>
    <n v="0"/>
    <n v="20075"/>
    <n v="0"/>
    <n v="20075"/>
    <s v="17/04/2023"/>
    <s v="17"/>
    <s v="04"/>
    <s v="2023"/>
    <x v="79"/>
    <s v="5255134000283"/>
    <s v="17/04/2023"/>
    <s v="5255105723041100283"/>
    <n v="52550"/>
    <x v="0"/>
  </r>
  <r>
    <n v="77"/>
    <s v="P2TL/52554/20230428/00002"/>
    <s v="523071523538"/>
    <s v="SAROFI"/>
    <x v="1"/>
    <s v="DS  KALIPANG"/>
    <s v="R1M"/>
    <n v="900"/>
    <s v="R1M/900"/>
    <n v="150"/>
    <n v="0"/>
    <n v="202800"/>
    <n v="202800"/>
    <n v="0"/>
    <n v="0"/>
    <n v="0"/>
    <n v="18252"/>
    <n v="0"/>
    <n v="0"/>
    <n v="221052"/>
    <n v="25000"/>
    <n v="196052"/>
    <s v="28/04/2023"/>
    <s v="28"/>
    <s v="04"/>
    <s v="2023"/>
    <x v="81"/>
    <s v="5255442006229"/>
    <s v="28/04/2023"/>
    <s v="P2TL/52554/20230428/00002"/>
    <n v="52550"/>
    <x v="2"/>
  </r>
  <r>
    <n v="78"/>
    <s v="P2TL/52554/20230404/00003"/>
    <s v="NONPELANG"/>
    <s v="SUPRAPTO SRIATI B"/>
    <x v="3"/>
    <s v="DS TANJUNGHARJO"/>
    <s v="B1"/>
    <n v="450"/>
    <s v="B1/450"/>
    <n v="2479"/>
    <n v="190350"/>
    <n v="1041012"/>
    <n v="1231362"/>
    <n v="0"/>
    <n v="0"/>
    <n v="0"/>
    <n v="6157"/>
    <n v="0"/>
    <n v="0"/>
    <n v="1237519"/>
    <n v="1237519"/>
    <n v="0"/>
    <s v="04/04/2023"/>
    <s v="04"/>
    <s v="04"/>
    <s v="2023"/>
    <x v="85"/>
    <s v="5255442006166"/>
    <s v="04/04/2023"/>
    <s v="P2TL/52554/20230404/00003"/>
    <n v="52550"/>
    <x v="2"/>
  </r>
  <r>
    <n v="79"/>
    <s v="P2TL/52554/20230404/00001"/>
    <s v="523071786458"/>
    <s v="SARDI"/>
    <x v="4"/>
    <s v="DS TANJUNGSARI   RT"/>
    <s v="R1"/>
    <n v="900"/>
    <s v="R1/900"/>
    <n v="4957"/>
    <n v="0"/>
    <n v="2453814"/>
    <n v="2453814"/>
    <n v="0"/>
    <n v="76400"/>
    <n v="156912"/>
    <n v="24538"/>
    <n v="0"/>
    <n v="0"/>
    <n v="2711664"/>
    <n v="1700000"/>
    <n v="1011664"/>
    <s v="04/04/2023"/>
    <s v="04"/>
    <s v="04"/>
    <s v="2023"/>
    <x v="85"/>
    <s v="5255442006164"/>
    <s v="04/04/2023"/>
    <s v="P2TL/52554/20230404/00001"/>
    <n v="52550"/>
    <x v="2"/>
  </r>
  <r>
    <n v="80"/>
    <s v="P2TL/52554/20230428/00006"/>
    <s v="523070996194"/>
    <s v="SUGITO"/>
    <x v="1"/>
    <s v="DK  WONOREJO PELE"/>
    <s v="R1"/>
    <n v="450"/>
    <s v="R1/450"/>
    <n v="150"/>
    <n v="0"/>
    <n v="74250"/>
    <n v="74250"/>
    <n v="0"/>
    <n v="0"/>
    <n v="0"/>
    <n v="6683"/>
    <n v="0"/>
    <n v="0"/>
    <n v="80933"/>
    <n v="9000"/>
    <n v="71933"/>
    <s v="28/04/2023"/>
    <s v="28"/>
    <s v="04"/>
    <s v="2023"/>
    <x v="81"/>
    <s v="5255442006233"/>
    <s v="28/04/2023"/>
    <s v="P2TL/52554/20230428/00006"/>
    <n v="52550"/>
    <x v="2"/>
  </r>
  <r>
    <n v="81"/>
    <s v="5255105723041100295"/>
    <s v="523061227339"/>
    <s v="SUSANTI"/>
    <x v="0"/>
    <s v="DS WONOKERTO   RT."/>
    <s v="R1M"/>
    <n v="900"/>
    <s v="R1M/900"/>
    <n v="140"/>
    <n v="0"/>
    <n v="189280"/>
    <n v="189280"/>
    <n v="0"/>
    <n v="0"/>
    <n v="0"/>
    <n v="0"/>
    <n v="0"/>
    <n v="0"/>
    <n v="189280"/>
    <n v="0"/>
    <n v="189280"/>
    <s v="17/04/2023"/>
    <s v="17"/>
    <s v="04"/>
    <s v="2023"/>
    <x v="79"/>
    <s v="5255134000295"/>
    <s v="17/04/2023"/>
    <s v="5255105723041100295"/>
    <n v="52550"/>
    <x v="0"/>
  </r>
  <r>
    <n v="82"/>
    <s v="P2TL/52554/20230412/00008"/>
    <s v="NONPELANG"/>
    <s v="KANDANG AYAM ADI 3"/>
    <x v="3"/>
    <s v="TANJUNGHARJO NGA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2/04/2023"/>
    <s v="12"/>
    <s v="04"/>
    <s v="2023"/>
    <x v="90"/>
    <s v="5255442006210"/>
    <s v="12/04/2023"/>
    <s v="P2TL/52554/20230412/00008"/>
    <n v="52550"/>
    <x v="2"/>
  </r>
  <r>
    <n v="83"/>
    <s v="P2TL/52554/20230417/00007"/>
    <s v="523073131079"/>
    <s v="AGUS SUTRIYONO"/>
    <x v="1"/>
    <s v="DN TANJUNGSARI DS."/>
    <s v="R1T"/>
    <n v="450"/>
    <s v="R1T/450"/>
    <n v="497"/>
    <n v="0"/>
    <n v="206255"/>
    <n v="206255"/>
    <n v="0"/>
    <n v="0"/>
    <n v="0"/>
    <n v="18563"/>
    <n v="0"/>
    <n v="0"/>
    <n v="224818"/>
    <n v="224818"/>
    <n v="0"/>
    <s v="18/04/2023"/>
    <s v="18"/>
    <s v="04"/>
    <s v="2023"/>
    <x v="92"/>
    <s v="5255443006227"/>
    <s v="18/04/2023"/>
    <s v="P2TL/52554/20230417/00007"/>
    <n v="52550"/>
    <x v="2"/>
  </r>
  <r>
    <n v="84"/>
    <s v="P2TL/52554/20230406/00009"/>
    <s v="523071123059"/>
    <s v="PURWANTI"/>
    <x v="5"/>
    <s v="DS  KALANGLUNDO R"/>
    <s v="R1T"/>
    <n v="1300"/>
    <s v="R1T/1300"/>
    <n v="7160"/>
    <n v="901493"/>
    <n v="10344630"/>
    <n v="11246123"/>
    <n v="10000"/>
    <n v="76400"/>
    <n v="491552"/>
    <n v="116969"/>
    <n v="0"/>
    <n v="0"/>
    <n v="11941044"/>
    <n v="5000000"/>
    <n v="6941044"/>
    <s v="06/04/2023"/>
    <s v="06"/>
    <s v="04"/>
    <s v="2023"/>
    <x v="89"/>
    <s v="5255443006181"/>
    <s v="06/04/2023"/>
    <s v="P2TL/52554/20230406/00009"/>
    <n v="52550"/>
    <x v="2"/>
  </r>
  <r>
    <n v="85"/>
    <s v="P2TL/52554/20230428/00004"/>
    <s v="523070347577"/>
    <s v="PARJAN RUKINEM"/>
    <x v="1"/>
    <s v="PA DANGAN PANUNG"/>
    <s v="R1M"/>
    <n v="900"/>
    <s v="R1M/900"/>
    <n v="150"/>
    <n v="0"/>
    <n v="202800"/>
    <n v="202800"/>
    <n v="0"/>
    <n v="0"/>
    <n v="0"/>
    <n v="18252"/>
    <n v="0"/>
    <n v="0"/>
    <n v="221052"/>
    <n v="25000"/>
    <n v="196052"/>
    <s v="28/04/2023"/>
    <s v="28"/>
    <s v="04"/>
    <s v="2023"/>
    <x v="81"/>
    <s v="5255442006231"/>
    <s v="28/04/2023"/>
    <s v="P2TL/52554/20230428/00004"/>
    <n v="52550"/>
    <x v="2"/>
  </r>
  <r>
    <n v="86"/>
    <s v="P2TL/52551/20230406/00003"/>
    <s v="523061017014"/>
    <s v="RUHAIDIN"/>
    <x v="4"/>
    <s v="DS BABALAN   RT.01 R"/>
    <s v="R1"/>
    <n v="450"/>
    <s v="R1/450"/>
    <n v="2479"/>
    <n v="0"/>
    <n v="1226907"/>
    <n v="1226907"/>
    <n v="0"/>
    <n v="76400"/>
    <n v="188671"/>
    <n v="12269"/>
    <n v="0"/>
    <n v="0"/>
    <n v="1504247"/>
    <n v="1504247"/>
    <n v="0"/>
    <s v="06/04/2023"/>
    <s v="06"/>
    <s v="04"/>
    <s v="2023"/>
    <x v="89"/>
    <s v="5255142005244"/>
    <s v="06/04/2023"/>
    <s v="P2TL/52551/20230406/00003"/>
    <n v="52550"/>
    <x v="0"/>
  </r>
  <r>
    <n v="87"/>
    <s v="5255105723041100301"/>
    <s v="523060471567"/>
    <s v="ABDUL ROSID"/>
    <x v="0"/>
    <s v="DS  KARANGSARI RT2"/>
    <s v="R1"/>
    <n v="450"/>
    <s v="R1/450"/>
    <n v="44"/>
    <n v="0"/>
    <n v="7267"/>
    <n v="7267"/>
    <n v="0"/>
    <n v="0"/>
    <n v="0"/>
    <n v="0"/>
    <n v="0"/>
    <n v="0"/>
    <n v="7267"/>
    <n v="0"/>
    <n v="7267"/>
    <s v="17/04/2023"/>
    <s v="17"/>
    <s v="04"/>
    <s v="2023"/>
    <x v="79"/>
    <s v="5255134000301"/>
    <s v="17/04/2023"/>
    <s v="5255105723041100301"/>
    <n v="52550"/>
    <x v="0"/>
  </r>
  <r>
    <n v="88"/>
    <s v="5255105723041100304"/>
    <s v="523060517962"/>
    <s v="SUGIYONO"/>
    <x v="0"/>
    <s v="KP  BOGORAME RT1/1"/>
    <s v="R1M"/>
    <n v="900"/>
    <s v="R1M/900"/>
    <n v="44"/>
    <n v="0"/>
    <n v="60840"/>
    <n v="60840"/>
    <n v="0"/>
    <n v="0"/>
    <n v="0"/>
    <n v="0"/>
    <n v="0"/>
    <n v="0"/>
    <n v="60840"/>
    <n v="0"/>
    <n v="60840"/>
    <s v="17/04/2023"/>
    <s v="17"/>
    <s v="04"/>
    <s v="2023"/>
    <x v="79"/>
    <s v="5255134000304"/>
    <s v="17/04/2023"/>
    <s v="5255105723041100304"/>
    <n v="52550"/>
    <x v="0"/>
  </r>
  <r>
    <n v="89"/>
    <s v="P2TL/52554/20230428/00016"/>
    <s v="523070247189"/>
    <s v="AGUS PUJIANTO"/>
    <x v="1"/>
    <s v="JA MBON RT7/RW1"/>
    <s v="R1"/>
    <n v="450"/>
    <s v="R1/450"/>
    <n v="350"/>
    <n v="0"/>
    <n v="173250"/>
    <n v="173250"/>
    <n v="0"/>
    <n v="0"/>
    <n v="0"/>
    <n v="15593"/>
    <n v="0"/>
    <n v="0"/>
    <n v="188843"/>
    <n v="21000"/>
    <n v="167843"/>
    <s v="28/04/2023"/>
    <s v="28"/>
    <s v="04"/>
    <s v="2023"/>
    <x v="81"/>
    <s v="5255442006243"/>
    <s v="28/04/2023"/>
    <s v="P2TL/52554/20230428/00016"/>
    <n v="52550"/>
    <x v="2"/>
  </r>
  <r>
    <n v="90"/>
    <s v="P2TL/52553/20230406/00002"/>
    <s v="NONPELANG"/>
    <s v="PJ SUKARMI 2 TEGAL"/>
    <x v="3"/>
    <s v="TEGALSARI PENGKOL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6/04/2023"/>
    <s v="06"/>
    <s v="04"/>
    <s v="2023"/>
    <x v="89"/>
    <s v="5255342004936"/>
    <s v="06/04/2023"/>
    <s v="P2TL/52553/20230406/00002"/>
    <n v="52550"/>
    <x v="1"/>
  </r>
  <r>
    <n v="91"/>
    <s v="P2TL/52551/20230410/00002"/>
    <s v="523061850276"/>
    <s v="EDI SANTOSO"/>
    <x v="4"/>
    <s v="DS KAUMAN SUKODO"/>
    <s v="R1T"/>
    <n v="450"/>
    <s v="R1T/450"/>
    <n v="2479"/>
    <n v="0"/>
    <n v="1226907"/>
    <n v="1226907"/>
    <n v="0"/>
    <n v="76400"/>
    <n v="433957"/>
    <n v="12269"/>
    <n v="0"/>
    <n v="0"/>
    <n v="1749533"/>
    <n v="1749533"/>
    <n v="0"/>
    <s v="10/04/2023"/>
    <s v="10"/>
    <s v="04"/>
    <s v="2023"/>
    <x v="84"/>
    <s v="5255143005247"/>
    <s v="10/04/2023"/>
    <s v="P2TL/52551/20230410/00002"/>
    <n v="52550"/>
    <x v="0"/>
  </r>
  <r>
    <n v="92"/>
    <s v="P2TL/52551/20230418/00002"/>
    <s v="523061072385"/>
    <s v="TURMUDI"/>
    <x v="1"/>
    <s v="DK AGUNGB OYO KR."/>
    <s v="R1M"/>
    <n v="900"/>
    <s v="R1M/900"/>
    <n v="182"/>
    <n v="0"/>
    <n v="246064"/>
    <n v="246064"/>
    <n v="0"/>
    <n v="0"/>
    <n v="0"/>
    <n v="22146"/>
    <n v="0"/>
    <n v="0"/>
    <n v="268210"/>
    <n v="268210"/>
    <n v="0"/>
    <s v="18/04/2023"/>
    <s v="18"/>
    <s v="04"/>
    <s v="2023"/>
    <x v="92"/>
    <s v="5255142005268"/>
    <s v="18/04/2023"/>
    <s v="P2TL/52551/20230418/00002"/>
    <n v="52550"/>
    <x v="0"/>
  </r>
  <r>
    <n v="93"/>
    <s v="P2TL/52554/20230307/00004"/>
    <s v="523073059690"/>
    <s v="NURMA ADITIYA"/>
    <x v="1"/>
    <s v="DN KAYEN    RT.3 RW."/>
    <s v="R1MT"/>
    <n v="900"/>
    <s v="R1MT/900"/>
    <n v="69"/>
    <n v="0"/>
    <n v="93288"/>
    <n v="93288"/>
    <n v="0"/>
    <n v="0"/>
    <n v="500"/>
    <n v="8396"/>
    <n v="0"/>
    <n v="0"/>
    <n v="102184"/>
    <n v="102184"/>
    <n v="0"/>
    <s v="09/04/2023"/>
    <s v="09"/>
    <s v="04"/>
    <s v="2023"/>
    <x v="96"/>
    <s v="5255443006076"/>
    <s v="09/04/2023"/>
    <s v="P2TL/52554/20230307/00004"/>
    <n v="52550"/>
    <x v="2"/>
  </r>
  <r>
    <n v="94"/>
    <s v="P2TL/52554/20230414/00001"/>
    <s v="NONPELANG"/>
    <s v="DARYADI/TITIK WINAR"/>
    <x v="3"/>
    <s v="DROJO BANGSRI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4/04/2023"/>
    <s v="14"/>
    <s v="04"/>
    <s v="2023"/>
    <x v="87"/>
    <s v="5255442006217"/>
    <s v="14/04/2023"/>
    <s v="P2TL/52554/20230414/00001"/>
    <n v="52550"/>
    <x v="2"/>
  </r>
  <r>
    <n v="95"/>
    <s v="P2TL/52551/20230411/00005"/>
    <s v="523061800350"/>
    <s v="SUKANDAR"/>
    <x v="1"/>
    <s v="DS SIDOMULYO WON"/>
    <s v="R1MT"/>
    <n v="900"/>
    <s v="R1MT/900"/>
    <n v="322"/>
    <n v="0"/>
    <n v="435344"/>
    <n v="435344"/>
    <n v="0"/>
    <n v="0"/>
    <n v="0"/>
    <n v="39181"/>
    <n v="0"/>
    <n v="0"/>
    <n v="474525"/>
    <n v="474525"/>
    <n v="0"/>
    <s v="11/04/2023"/>
    <s v="11"/>
    <s v="04"/>
    <s v="2023"/>
    <x v="83"/>
    <s v="5255143005252"/>
    <s v="11/04/2023"/>
    <s v="P2TL/52551/20230411/00005"/>
    <n v="52550"/>
    <x v="0"/>
  </r>
  <r>
    <n v="96"/>
    <s v="P2TL/52554/20230411/00005"/>
    <s v="525540140161"/>
    <s v="MASJID AL FIRDAUS"/>
    <x v="1"/>
    <s v="JL GAJAHMADA KUND"/>
    <s v="S2T"/>
    <n v="5500"/>
    <s v="S2T/5500"/>
    <n v="98"/>
    <n v="0"/>
    <n v="88200"/>
    <n v="88200"/>
    <n v="0"/>
    <n v="0"/>
    <n v="1000"/>
    <n v="7938"/>
    <n v="0"/>
    <n v="0"/>
    <n v="97138"/>
    <n v="97138"/>
    <n v="0"/>
    <s v="12/04/2023"/>
    <s v="12"/>
    <s v="04"/>
    <s v="2023"/>
    <x v="90"/>
    <s v="5255443006202"/>
    <s v="12/04/2023"/>
    <s v="P2TL/52554/20230411/00005"/>
    <n v="52550"/>
    <x v="2"/>
  </r>
  <r>
    <n v="97"/>
    <s v="P2TL/52554/20230410/00002"/>
    <s v="523070881121"/>
    <s v="DJAMIN"/>
    <x v="2"/>
    <s v="GE MPOL BANJARSAR"/>
    <s v="R1"/>
    <n v="450"/>
    <s v="R1/450"/>
    <n v="0"/>
    <n v="59400"/>
    <n v="0"/>
    <n v="59400"/>
    <n v="0"/>
    <n v="76400"/>
    <n v="31759"/>
    <n v="891"/>
    <n v="13950"/>
    <n v="0"/>
    <n v="182400"/>
    <n v="182400"/>
    <n v="0"/>
    <s v="10/04/2023"/>
    <s v="10"/>
    <s v="04"/>
    <s v="2023"/>
    <x v="84"/>
    <s v="5255442006194"/>
    <s v="10/04/2023"/>
    <s v="P2TL/52554/20230410/00002"/>
    <n v="52550"/>
    <x v="2"/>
  </r>
  <r>
    <n v="98"/>
    <s v="P2TL/52554/20230406/00002"/>
    <s v="NONPELANG"/>
    <s v="PURYANI"/>
    <x v="3"/>
    <s v="DN KUNCEN 01/06 DS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6/04/2023"/>
    <s v="06"/>
    <s v="04"/>
    <s v="2023"/>
    <x v="89"/>
    <s v="5255442006174"/>
    <s v="06/04/2023"/>
    <s v="P2TL/52554/20230406/00002"/>
    <n v="52550"/>
    <x v="2"/>
  </r>
  <r>
    <n v="99"/>
    <s v="P2TL/52554/20230417/00003"/>
    <s v="523070709016"/>
    <s v="SHIDIQ"/>
    <x v="1"/>
    <s v="DS  POJOK TAWANGH"/>
    <s v="R1"/>
    <n v="450"/>
    <s v="R1/450"/>
    <n v="72"/>
    <n v="0"/>
    <n v="35640"/>
    <n v="35640"/>
    <n v="0"/>
    <n v="0"/>
    <n v="0"/>
    <n v="3208"/>
    <n v="0"/>
    <n v="0"/>
    <n v="38848"/>
    <n v="38848"/>
    <n v="0"/>
    <s v="17/04/2023"/>
    <s v="17"/>
    <s v="04"/>
    <s v="2023"/>
    <x v="79"/>
    <s v="5255442006223"/>
    <s v="17/04/2023"/>
    <s v="P2TL/52554/20230417/00003"/>
    <n v="52550"/>
    <x v="2"/>
  </r>
  <r>
    <n v="100"/>
    <s v="P2TL/52554/20230428/00023"/>
    <s v="523070709700"/>
    <s v="SUWARDI"/>
    <x v="1"/>
    <s v="DS  POJOK TWHARJO"/>
    <s v="R1"/>
    <n v="450"/>
    <s v="R1/450"/>
    <n v="200"/>
    <n v="0"/>
    <n v="99000"/>
    <n v="99000"/>
    <n v="0"/>
    <n v="0"/>
    <n v="0"/>
    <n v="8910"/>
    <n v="0"/>
    <n v="0"/>
    <n v="107910"/>
    <n v="12000"/>
    <n v="95910"/>
    <s v="28/04/2023"/>
    <s v="28"/>
    <s v="04"/>
    <s v="2023"/>
    <x v="81"/>
    <s v="5255442006250"/>
    <s v="28/04/2023"/>
    <s v="P2TL/52554/20230428/00023"/>
    <n v="52550"/>
    <x v="2"/>
  </r>
  <r>
    <n v="101"/>
    <s v="5255105723041100277"/>
    <s v="523060050962"/>
    <s v="SUBECHAN"/>
    <x v="0"/>
    <s v="JO GO 1 RT3/7 GEMUL"/>
    <s v="R1"/>
    <n v="900"/>
    <s v="R1/900"/>
    <n v="94"/>
    <n v="0"/>
    <n v="25575"/>
    <n v="25575"/>
    <n v="0"/>
    <n v="0"/>
    <n v="0"/>
    <n v="0"/>
    <n v="0"/>
    <n v="0"/>
    <n v="25575"/>
    <n v="0"/>
    <n v="25575"/>
    <s v="17/04/2023"/>
    <s v="17"/>
    <s v="04"/>
    <s v="2023"/>
    <x v="79"/>
    <s v="5255134000277"/>
    <s v="17/04/2023"/>
    <s v="5255105723041100277"/>
    <n v="52550"/>
    <x v="0"/>
  </r>
  <r>
    <n v="102"/>
    <s v="P2TL/52554/20230411/00002"/>
    <s v="523071511775"/>
    <s v="SUWADI"/>
    <x v="1"/>
    <s v="DK  SALAK BAGO"/>
    <s v="R1M"/>
    <n v="900"/>
    <s v="R1M/900"/>
    <n v="200"/>
    <n v="0"/>
    <n v="270400"/>
    <n v="270400"/>
    <n v="0"/>
    <n v="0"/>
    <n v="0"/>
    <n v="24336"/>
    <n v="0"/>
    <n v="0"/>
    <n v="294736"/>
    <n v="294736"/>
    <n v="0"/>
    <s v="11/04/2023"/>
    <s v="11"/>
    <s v="04"/>
    <s v="2023"/>
    <x v="83"/>
    <s v="5255442006199"/>
    <s v="11/04/2023"/>
    <s v="P2TL/52554/20230411/00002"/>
    <n v="52550"/>
    <x v="2"/>
  </r>
  <r>
    <n v="103"/>
    <s v="P2TL/52553/20230410/00002"/>
    <s v="523070113127"/>
    <s v="HARTOYO"/>
    <x v="4"/>
    <s v="JL  PURWODADI I"/>
    <s v="R1"/>
    <n v="450"/>
    <s v="R1/450"/>
    <n v="2479"/>
    <n v="0"/>
    <n v="1226907"/>
    <n v="1226907"/>
    <n v="0"/>
    <n v="0"/>
    <n v="0"/>
    <n v="12269"/>
    <n v="20700"/>
    <n v="0"/>
    <n v="1259876"/>
    <n v="1259876"/>
    <n v="0"/>
    <s v="10/04/2023"/>
    <s v="10"/>
    <s v="04"/>
    <s v="2023"/>
    <x v="84"/>
    <s v="5255342004945"/>
    <s v="10/04/2023"/>
    <s v="P2TL/52553/20230410/00002"/>
    <n v="52550"/>
    <x v="1"/>
  </r>
  <r>
    <n v="104"/>
    <s v="P2TL/52554/20230428/00024"/>
    <s v="523071210840"/>
    <s v="RASMIN"/>
    <x v="1"/>
    <s v="DS  NGLINDUK RT03/0"/>
    <s v="R1"/>
    <n v="450"/>
    <s v="R1/450"/>
    <n v="150"/>
    <n v="0"/>
    <n v="74250"/>
    <n v="74250"/>
    <n v="0"/>
    <n v="0"/>
    <n v="0"/>
    <n v="6683"/>
    <n v="0"/>
    <n v="0"/>
    <n v="80933"/>
    <n v="9000"/>
    <n v="71933"/>
    <s v="28/04/2023"/>
    <s v="28"/>
    <s v="04"/>
    <s v="2023"/>
    <x v="81"/>
    <s v="5255442006251"/>
    <s v="28/04/2023"/>
    <s v="P2TL/52554/20230428/00024"/>
    <n v="52550"/>
    <x v="2"/>
  </r>
  <r>
    <n v="105"/>
    <s v="P2TL/52554/20230327/00003"/>
    <s v="NONPELANG"/>
    <s v="TARMIN"/>
    <x v="3"/>
    <s v="DN NONGKO 06/09 DS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6/04/2023"/>
    <s v="16"/>
    <s v="04"/>
    <s v="2023"/>
    <x v="97"/>
    <s v="5255442006117"/>
    <s v="16/04/2023"/>
    <s v="P2TL/52554/20230327/00003"/>
    <n v="52550"/>
    <x v="2"/>
  </r>
  <r>
    <n v="106"/>
    <s v="P2TL/52554/20230428/00025"/>
    <s v="523070898963"/>
    <s v="PAMURI KASINEM"/>
    <x v="1"/>
    <s v="DS  SELO KRAJAN"/>
    <s v="R1"/>
    <n v="450"/>
    <s v="R1/450"/>
    <n v="200"/>
    <n v="0"/>
    <n v="99000"/>
    <n v="99000"/>
    <n v="0"/>
    <n v="0"/>
    <n v="0"/>
    <n v="8910"/>
    <n v="0"/>
    <n v="0"/>
    <n v="107910"/>
    <n v="12000"/>
    <n v="95910"/>
    <s v="28/04/2023"/>
    <s v="28"/>
    <s v="04"/>
    <s v="2023"/>
    <x v="81"/>
    <s v="5255442006252"/>
    <s v="28/04/2023"/>
    <s v="P2TL/52554/20230428/00025"/>
    <n v="52550"/>
    <x v="2"/>
  </r>
  <r>
    <n v="107"/>
    <s v="P2TL/52553/20230404/00001"/>
    <s v="523070765762"/>
    <s v="SAIMIN"/>
    <x v="1"/>
    <s v="DS  JATILOR"/>
    <s v="R1"/>
    <n v="450"/>
    <s v="R1/450"/>
    <n v="543"/>
    <n v="0"/>
    <n v="268785"/>
    <n v="268785"/>
    <n v="0"/>
    <n v="0"/>
    <n v="0"/>
    <n v="24191"/>
    <n v="0"/>
    <n v="0"/>
    <n v="292976"/>
    <n v="292976"/>
    <n v="0"/>
    <s v="04/04/2023"/>
    <s v="04"/>
    <s v="04"/>
    <s v="2023"/>
    <x v="85"/>
    <s v="5255342004932"/>
    <s v="04/04/2023"/>
    <s v="P2TL/52553/20230404/00001"/>
    <n v="52550"/>
    <x v="1"/>
  </r>
  <r>
    <n v="108"/>
    <s v="P2TL/52552/20230412/00001"/>
    <s v="523081187694"/>
    <s v="NASIKHATUL KHOIRIY"/>
    <x v="5"/>
    <s v="DS JEKETRO    RT.3 R"/>
    <s v="R1T"/>
    <n v="450"/>
    <s v="R1T/450"/>
    <n v="2479"/>
    <n v="59400"/>
    <n v="1226907"/>
    <n v="1286307"/>
    <n v="0"/>
    <n v="0"/>
    <n v="433457"/>
    <n v="13160"/>
    <n v="0"/>
    <n v="0"/>
    <n v="1732924"/>
    <n v="1732924"/>
    <n v="0"/>
    <s v="12/04/2023"/>
    <s v="12"/>
    <s v="04"/>
    <s v="2023"/>
    <x v="90"/>
    <s v="5255243005036"/>
    <s v="12/04/2023"/>
    <s v="P2TL/52552/20230412/00001"/>
    <n v="52550"/>
    <x v="3"/>
  </r>
  <r>
    <n v="109"/>
    <s v="5255105723041100292"/>
    <s v="523060876792"/>
    <s v="TUKIJAN"/>
    <x v="0"/>
    <s v="DS  CANGKRING REM"/>
    <s v="R1"/>
    <n v="900"/>
    <s v="R1/900"/>
    <n v="174"/>
    <n v="0"/>
    <n v="48125"/>
    <n v="48125"/>
    <n v="0"/>
    <n v="0"/>
    <n v="0"/>
    <n v="0"/>
    <n v="0"/>
    <n v="0"/>
    <n v="48125"/>
    <n v="0"/>
    <n v="48125"/>
    <s v="17/04/2023"/>
    <s v="17"/>
    <s v="04"/>
    <s v="2023"/>
    <x v="79"/>
    <s v="5255134000292"/>
    <s v="17/04/2023"/>
    <s v="5255105723041100292"/>
    <n v="52550"/>
    <x v="0"/>
  </r>
  <r>
    <n v="110"/>
    <s v="P2TL/52552/20230411/00002"/>
    <s v="523080726808"/>
    <s v="PONPES SHOLAHUL M"/>
    <x v="2"/>
    <s v="DS SABAN   RT.07 RW."/>
    <s v="S2"/>
    <n v="450"/>
    <s v="S2/450"/>
    <n v="0"/>
    <n v="54000"/>
    <n v="0"/>
    <n v="54000"/>
    <n v="0"/>
    <n v="0"/>
    <n v="31259"/>
    <n v="810"/>
    <n v="0"/>
    <n v="0"/>
    <n v="86069"/>
    <n v="86069"/>
    <n v="0"/>
    <s v="12/04/2023"/>
    <s v="12"/>
    <s v="04"/>
    <s v="2023"/>
    <x v="90"/>
    <s v="5255242005034"/>
    <s v="12/04/2023"/>
    <s v="P2TL/52552/20230411/00002"/>
    <n v="52550"/>
    <x v="3"/>
  </r>
  <r>
    <n v="111"/>
    <s v="5255105723041100276"/>
    <s v="523060933939"/>
    <s v="UNTUNG SUHARYADI"/>
    <x v="0"/>
    <s v="PE RUM PESONA ASRI"/>
    <s v="R1"/>
    <n v="1300"/>
    <s v="R1/1300"/>
    <n v="56"/>
    <n v="0"/>
    <n v="78014"/>
    <n v="78014"/>
    <n v="0"/>
    <n v="0"/>
    <n v="0"/>
    <n v="0"/>
    <n v="0"/>
    <n v="0"/>
    <n v="78014"/>
    <n v="0"/>
    <n v="78014"/>
    <s v="17/04/2023"/>
    <s v="17"/>
    <s v="04"/>
    <s v="2023"/>
    <x v="79"/>
    <s v="5255134000276"/>
    <s v="17/04/2023"/>
    <s v="5255105723041100276"/>
    <n v="52550"/>
    <x v="0"/>
  </r>
  <r>
    <n v="112"/>
    <s v="P2TL/52554/20230428/00005"/>
    <s v="523071438253"/>
    <s v="YOKROMO SARKAM"/>
    <x v="1"/>
    <s v="DK  BERAN KEYONGA"/>
    <s v="R1"/>
    <n v="2200"/>
    <s v="R1/2200"/>
    <n v="200"/>
    <n v="0"/>
    <n v="288940"/>
    <n v="288940"/>
    <n v="0"/>
    <n v="0"/>
    <n v="0"/>
    <n v="26005"/>
    <n v="0"/>
    <n v="0"/>
    <n v="314945"/>
    <n v="35000"/>
    <n v="279945"/>
    <s v="28/04/2023"/>
    <s v="28"/>
    <s v="04"/>
    <s v="2023"/>
    <x v="81"/>
    <s v="5255442006232"/>
    <s v="28/04/2023"/>
    <s v="P2TL/52554/20230428/00005"/>
    <n v="52550"/>
    <x v="2"/>
  </r>
  <r>
    <n v="113"/>
    <s v="P2TL/52554/20230403/00008"/>
    <s v="523073037968"/>
    <s v="SARIMI"/>
    <x v="3"/>
    <s v="DN KRAJAN TIMUR KE"/>
    <s v="R1T"/>
    <n v="2200"/>
    <s v="R1T/2200"/>
    <n v="0"/>
    <n v="0"/>
    <n v="2022163"/>
    <n v="2022163"/>
    <n v="0"/>
    <n v="0"/>
    <n v="0"/>
    <n v="0"/>
    <n v="0"/>
    <n v="0"/>
    <n v="2022163"/>
    <n v="0"/>
    <n v="2022163"/>
    <s v="03/04/2023"/>
    <s v="03"/>
    <s v="04"/>
    <s v="2023"/>
    <x v="91"/>
    <s v="5255442006161"/>
    <s v="03/04/2023"/>
    <s v="P2TL/52554/20230403/00008"/>
    <n v="52550"/>
    <x v="2"/>
  </r>
  <r>
    <n v="114"/>
    <s v="P2TL/52551/20230411/00003"/>
    <s v="523061302642"/>
    <s v="NUR HALIMAH"/>
    <x v="4"/>
    <s v="DS KALIANYAR   RT.01"/>
    <s v="R1MT"/>
    <n v="900"/>
    <s v="R1MT/900"/>
    <n v="4957"/>
    <n v="0"/>
    <n v="6702134"/>
    <n v="6702134"/>
    <n v="10000"/>
    <n v="76400"/>
    <n v="433957"/>
    <n v="67021"/>
    <n v="0"/>
    <n v="0"/>
    <n v="7289512"/>
    <n v="7289512"/>
    <n v="0"/>
    <s v="11/04/2023"/>
    <s v="11"/>
    <s v="04"/>
    <s v="2023"/>
    <x v="83"/>
    <s v="5255143005250"/>
    <s v="11/04/2023"/>
    <s v="P2TL/52551/20230411/00003"/>
    <n v="52550"/>
    <x v="0"/>
  </r>
  <r>
    <n v="115"/>
    <s v="5255105723041100291"/>
    <s v="523060729427"/>
    <s v="KARMISIH"/>
    <x v="0"/>
    <s v="DS  BAKALREJO RT2/1"/>
    <s v="R1"/>
    <n v="450"/>
    <s v="R1/450"/>
    <n v="36"/>
    <n v="0"/>
    <n v="6084"/>
    <n v="6084"/>
    <n v="0"/>
    <n v="0"/>
    <n v="0"/>
    <n v="0"/>
    <n v="0"/>
    <n v="0"/>
    <n v="6084"/>
    <n v="0"/>
    <n v="6084"/>
    <s v="17/04/2023"/>
    <s v="17"/>
    <s v="04"/>
    <s v="2023"/>
    <x v="79"/>
    <s v="5255134000291"/>
    <s v="17/04/2023"/>
    <s v="5255105723041100291"/>
    <n v="52550"/>
    <x v="0"/>
  </r>
  <r>
    <n v="116"/>
    <s v="P2TL/52554/20230428/00015"/>
    <s v="523071166874"/>
    <s v="SUKINI"/>
    <x v="1"/>
    <s v="DK  SARIP KARANGAS"/>
    <s v="R1"/>
    <n v="450"/>
    <s v="R1/450"/>
    <n v="350"/>
    <n v="0"/>
    <n v="173250"/>
    <n v="173250"/>
    <n v="0"/>
    <n v="0"/>
    <n v="0"/>
    <n v="15593"/>
    <n v="0"/>
    <n v="0"/>
    <n v="188843"/>
    <n v="21000"/>
    <n v="167843"/>
    <s v="28/04/2023"/>
    <s v="28"/>
    <s v="04"/>
    <s v="2023"/>
    <x v="81"/>
    <s v="5255442006242"/>
    <s v="28/04/2023"/>
    <s v="P2TL/52554/20230428/00015"/>
    <n v="52550"/>
    <x v="2"/>
  </r>
  <r>
    <n v="117"/>
    <s v="P2TL/52553/20230403/00001"/>
    <s v="523070358889"/>
    <s v="MARYONO KARSO DK"/>
    <x v="2"/>
    <s v="SU MBERJOSARI RT03"/>
    <s v="R1"/>
    <n v="450"/>
    <s v="R1/450"/>
    <n v="0"/>
    <n v="59400"/>
    <n v="0"/>
    <n v="59400"/>
    <n v="0"/>
    <n v="0"/>
    <n v="0"/>
    <n v="891"/>
    <n v="16650"/>
    <n v="0"/>
    <n v="76941"/>
    <n v="76941"/>
    <n v="0"/>
    <s v="03/04/2023"/>
    <s v="03"/>
    <s v="04"/>
    <s v="2023"/>
    <x v="91"/>
    <s v="5255342004931"/>
    <s v="03/04/2023"/>
    <s v="P2TL/52553/20230403/00001"/>
    <n v="52550"/>
    <x v="1"/>
  </r>
  <r>
    <n v="118"/>
    <s v="P2TL/52553/20230418/00001"/>
    <s v="NONPELANG"/>
    <s v="MASROKAN"/>
    <x v="3"/>
    <s v="JANGKUNG RT 06/ RW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8/04/2023"/>
    <s v="18"/>
    <s v="04"/>
    <s v="2023"/>
    <x v="92"/>
    <s v="5255342004956"/>
    <s v="18/04/2023"/>
    <s v="P2TL/52553/20230418/00001"/>
    <n v="52550"/>
    <x v="1"/>
  </r>
  <r>
    <n v="119"/>
    <s v="P2TL/52551/20230414/00001"/>
    <s v="523061785890"/>
    <s v="SULISTIYONO"/>
    <x v="1"/>
    <s v="DS LEMPUYANG    RT."/>
    <s v="B1T"/>
    <n v="900"/>
    <s v="B1T/900"/>
    <n v="249"/>
    <n v="0"/>
    <n v="156870"/>
    <n v="156870"/>
    <n v="0"/>
    <n v="0"/>
    <n v="0"/>
    <n v="14118"/>
    <n v="0"/>
    <n v="0"/>
    <n v="170988"/>
    <n v="170988"/>
    <n v="0"/>
    <s v="14/04/2023"/>
    <s v="14"/>
    <s v="04"/>
    <s v="2023"/>
    <x v="87"/>
    <s v="5255143005256"/>
    <s v="14/04/2023"/>
    <s v="P2TL/52551/20230414/00001"/>
    <n v="52550"/>
    <x v="0"/>
  </r>
  <r>
    <n v="120"/>
    <s v="P2TL/52551/20230426/00001"/>
    <s v="523061863767"/>
    <s v="ANIS SOLIKIN"/>
    <x v="1"/>
    <s v="DS SUKODONO 0  RT."/>
    <s v="R1MT"/>
    <n v="900"/>
    <s v="R1MT/900"/>
    <n v="585"/>
    <n v="0"/>
    <n v="790920"/>
    <n v="790920"/>
    <n v="0"/>
    <n v="0"/>
    <n v="0"/>
    <n v="71183"/>
    <n v="0"/>
    <n v="0"/>
    <n v="862103"/>
    <n v="862103"/>
    <n v="0"/>
    <s v="26/04/2023"/>
    <s v="26"/>
    <s v="04"/>
    <s v="2023"/>
    <x v="94"/>
    <s v="5255143005269"/>
    <s v="26/04/2023"/>
    <s v="P2TL/52551/20230426/00001"/>
    <n v="52550"/>
    <x v="0"/>
  </r>
  <r>
    <n v="121"/>
    <s v="P2TL/52554/20230406/00011"/>
    <s v="523070376011"/>
    <s v="TARIMIN"/>
    <x v="3"/>
    <s v="RE JOSARI KRAJAN"/>
    <s v="R1M"/>
    <n v="900"/>
    <s v="R1M/900"/>
    <n v="0"/>
    <n v="0"/>
    <n v="1037730"/>
    <n v="1037730"/>
    <n v="0"/>
    <n v="0"/>
    <n v="0"/>
    <n v="0"/>
    <n v="0"/>
    <n v="0"/>
    <n v="1037730"/>
    <n v="0"/>
    <n v="1037730"/>
    <s v="06/04/2023"/>
    <s v="06"/>
    <s v="04"/>
    <s v="2023"/>
    <x v="89"/>
    <s v="5255442006189"/>
    <s v="06/04/2023"/>
    <s v="P2TL/52554/20230406/00011"/>
    <n v="52550"/>
    <x v="2"/>
  </r>
  <r>
    <n v="122"/>
    <s v="P2TL/52554/20230417/00001"/>
    <s v="523071183549"/>
    <s v="SASTRORWHIM"/>
    <x v="1"/>
    <s v="DK  GETAS GENENG B"/>
    <s v="R1"/>
    <n v="450"/>
    <s v="R1/450"/>
    <n v="497"/>
    <n v="0"/>
    <n v="246015"/>
    <n v="246015"/>
    <n v="0"/>
    <n v="0"/>
    <n v="0"/>
    <n v="22141"/>
    <n v="0"/>
    <n v="0"/>
    <n v="268156"/>
    <n v="268156"/>
    <n v="0"/>
    <s v="17/04/2023"/>
    <s v="17"/>
    <s v="04"/>
    <s v="2023"/>
    <x v="79"/>
    <s v="5255442006221"/>
    <s v="17/04/2023"/>
    <s v="P2TL/52554/20230417/00001"/>
    <n v="52550"/>
    <x v="2"/>
  </r>
  <r>
    <n v="123"/>
    <s v="P2TL/52554/20230428/00029"/>
    <s v="523070992655"/>
    <s v="MARSAM"/>
    <x v="1"/>
    <s v="DK  GLONGGANG TAN"/>
    <s v="R1"/>
    <n v="450"/>
    <s v="R1/450"/>
    <n v="497"/>
    <n v="0"/>
    <n v="246015"/>
    <n v="246015"/>
    <n v="0"/>
    <n v="0"/>
    <n v="0"/>
    <n v="22141"/>
    <n v="0"/>
    <n v="0"/>
    <n v="268156"/>
    <n v="23000"/>
    <n v="245156"/>
    <s v="28/04/2023"/>
    <s v="28"/>
    <s v="04"/>
    <s v="2023"/>
    <x v="81"/>
    <s v="5255442006256"/>
    <s v="28/04/2023"/>
    <s v="P2TL/52554/20230428/00029"/>
    <n v="52550"/>
    <x v="2"/>
  </r>
  <r>
    <n v="124"/>
    <s v="P2TL/52554/20230411/00003"/>
    <s v="523071511767"/>
    <s v="JAINUDI"/>
    <x v="1"/>
    <s v="DK  SALAK BAGO"/>
    <s v="R1M"/>
    <n v="900"/>
    <s v="R1M/900"/>
    <n v="187"/>
    <n v="0"/>
    <n v="252824"/>
    <n v="252824"/>
    <n v="0"/>
    <n v="0"/>
    <n v="0"/>
    <n v="22754"/>
    <n v="0"/>
    <n v="0"/>
    <n v="275578"/>
    <n v="275578"/>
    <n v="0"/>
    <s v="11/04/2023"/>
    <s v="11"/>
    <s v="04"/>
    <s v="2023"/>
    <x v="83"/>
    <s v="5255442006200"/>
    <s v="11/04/2023"/>
    <s v="P2TL/52554/20230411/00003"/>
    <n v="52550"/>
    <x v="2"/>
  </r>
  <r>
    <n v="125"/>
    <s v="5255105723041100300"/>
    <s v="523060427590"/>
    <s v="MUSHOLLA AL MUHS"/>
    <x v="0"/>
    <s v="WO NOSARI BONANG"/>
    <s v="S2"/>
    <n v="900"/>
    <s v="S2/900"/>
    <n v="50"/>
    <n v="0"/>
    <n v="10000"/>
    <n v="10000"/>
    <n v="0"/>
    <n v="0"/>
    <n v="0"/>
    <n v="0"/>
    <n v="0"/>
    <n v="0"/>
    <n v="10000"/>
    <n v="0"/>
    <n v="10000"/>
    <s v="17/04/2023"/>
    <s v="17"/>
    <s v="04"/>
    <s v="2023"/>
    <x v="79"/>
    <s v="5255134000300"/>
    <s v="17/04/2023"/>
    <s v="5255105723041100300"/>
    <n v="52550"/>
    <x v="0"/>
  </r>
  <r>
    <n v="126"/>
    <s v="5255105723041100308"/>
    <s v="523060127824"/>
    <s v="RIVAN"/>
    <x v="0"/>
    <s v="LE NGKONG"/>
    <s v="R1"/>
    <n v="450"/>
    <s v="R1/450"/>
    <n v="54"/>
    <n v="0"/>
    <n v="8957"/>
    <n v="8957"/>
    <n v="0"/>
    <n v="0"/>
    <n v="0"/>
    <n v="0"/>
    <n v="0"/>
    <n v="0"/>
    <n v="8957"/>
    <n v="0"/>
    <n v="8957"/>
    <s v="17/04/2023"/>
    <s v="17"/>
    <s v="04"/>
    <s v="2023"/>
    <x v="79"/>
    <s v="5255134000308"/>
    <s v="17/04/2023"/>
    <s v="5255105723041100308"/>
    <n v="52550"/>
    <x v="0"/>
  </r>
  <r>
    <n v="127"/>
    <s v="P2TL/52554/20230414/00003"/>
    <s v="523070188936"/>
    <s v="SARDI"/>
    <x v="4"/>
    <s v="SU LURSARI"/>
    <s v="R1"/>
    <n v="450"/>
    <s v="R1/450"/>
    <n v="2479"/>
    <n v="0"/>
    <n v="1226907"/>
    <n v="1226907"/>
    <n v="0"/>
    <n v="76400"/>
    <n v="156912"/>
    <n v="12269"/>
    <n v="20700"/>
    <n v="0"/>
    <n v="1493188"/>
    <n v="500000"/>
    <n v="993188"/>
    <s v="14/04/2023"/>
    <s v="14"/>
    <s v="04"/>
    <s v="2023"/>
    <x v="87"/>
    <s v="5255442006219"/>
    <s v="14/04/2023"/>
    <s v="P2TL/52554/20230414/00003"/>
    <n v="52550"/>
    <x v="2"/>
  </r>
  <r>
    <n v="128"/>
    <s v="P2TL/52554/20230412/00009"/>
    <s v="523070880128"/>
    <s v="G  I  Y  E  M"/>
    <x v="2"/>
    <s v="GL UNTUNGAN BANJA"/>
    <s v="R1"/>
    <n v="450"/>
    <s v="R1/450"/>
    <n v="0"/>
    <n v="59400"/>
    <n v="0"/>
    <n v="59400"/>
    <n v="0"/>
    <n v="76400"/>
    <n v="31759"/>
    <n v="891"/>
    <n v="13950"/>
    <n v="0"/>
    <n v="182400"/>
    <n v="182400"/>
    <n v="0"/>
    <s v="13/04/2023"/>
    <s v="13"/>
    <s v="04"/>
    <s v="2023"/>
    <x v="80"/>
    <s v="5255442006211"/>
    <s v="13/04/2023"/>
    <s v="P2TL/52554/20230412/00009"/>
    <n v="52550"/>
    <x v="2"/>
  </r>
  <r>
    <n v="129"/>
    <s v="P2TL/52553/20230427/00001"/>
    <s v="523073071521"/>
    <s v="PT. SMARTFREN TELE"/>
    <x v="1"/>
    <s v="DN PANDEAN 0  RT.10"/>
    <s v="B1"/>
    <n v="5500"/>
    <s v="B1/5500"/>
    <n v="3955"/>
    <n v="0"/>
    <n v="4350500"/>
    <n v="4350500"/>
    <n v="0"/>
    <n v="0"/>
    <n v="0"/>
    <n v="391545"/>
    <n v="0"/>
    <n v="0"/>
    <n v="4742045"/>
    <n v="392000"/>
    <n v="4350045"/>
    <s v="27/04/2023"/>
    <s v="27"/>
    <s v="04"/>
    <s v="2023"/>
    <x v="88"/>
    <s v="5255342004958"/>
    <s v="27/04/2023"/>
    <s v="P2TL/52553/20230427/00001"/>
    <n v="52550"/>
    <x v="1"/>
  </r>
  <r>
    <n v="130"/>
    <s v="P2TL/52554/20230404/00007"/>
    <s v="523071534277"/>
    <s v="SUPRAPTO"/>
    <x v="3"/>
    <s v="DS  TANJUNGHARJO"/>
    <s v="R1"/>
    <n v="2200"/>
    <s v="R1/2200"/>
    <n v="0"/>
    <n v="0"/>
    <n v="2048070"/>
    <n v="2048070"/>
    <n v="0"/>
    <n v="0"/>
    <n v="0"/>
    <n v="0"/>
    <n v="0"/>
    <n v="0"/>
    <n v="2048070"/>
    <n v="0"/>
    <n v="2048070"/>
    <s v="17/04/2023"/>
    <s v="17"/>
    <s v="04"/>
    <s v="2023"/>
    <x v="79"/>
    <s v="5255442006170"/>
    <s v="17/04/2023"/>
    <s v="P2TL/52554/20230404/00007"/>
    <n v="52550"/>
    <x v="2"/>
  </r>
  <r>
    <n v="131"/>
    <s v="P2TL/52551/20230418/00001"/>
    <s v="523060014933"/>
    <s v="KANTOR DEPT AGAM"/>
    <x v="1"/>
    <s v="KA UMAN GG 2"/>
    <s v="P1"/>
    <n v="5500"/>
    <s v="P1/5500"/>
    <n v="4060"/>
    <n v="0"/>
    <n v="4368560"/>
    <n v="4368560"/>
    <n v="0"/>
    <n v="76400"/>
    <n v="0"/>
    <n v="0"/>
    <n v="0"/>
    <n v="0"/>
    <n v="4444960"/>
    <n v="4444960"/>
    <n v="0"/>
    <s v="18/04/2023"/>
    <s v="18"/>
    <s v="04"/>
    <s v="2023"/>
    <x v="92"/>
    <s v="5255142005267"/>
    <s v="18/04/2023"/>
    <s v="P2TL/52551/20230418/00001"/>
    <n v="52550"/>
    <x v="0"/>
  </r>
  <r>
    <n v="132"/>
    <s v="5255105723041100278"/>
    <s v="523060266642"/>
    <s v="SUHARNO"/>
    <x v="0"/>
    <s v="DS  KEDONDONG DE"/>
    <s v="R1M"/>
    <n v="900"/>
    <s v="R1M/900"/>
    <n v="66"/>
    <n v="0"/>
    <n v="87880"/>
    <n v="87880"/>
    <n v="0"/>
    <n v="0"/>
    <n v="0"/>
    <n v="0"/>
    <n v="0"/>
    <n v="0"/>
    <n v="87880"/>
    <n v="0"/>
    <n v="87880"/>
    <s v="17/04/2023"/>
    <s v="17"/>
    <s v="04"/>
    <s v="2023"/>
    <x v="79"/>
    <s v="5255134000278"/>
    <s v="17/04/2023"/>
    <s v="5255105723041100278"/>
    <n v="52550"/>
    <x v="0"/>
  </r>
  <r>
    <n v="133"/>
    <s v="P2TL/52552/20230417/00001"/>
    <s v="523080252769"/>
    <s v="MUSHOLLA"/>
    <x v="4"/>
    <s v="GE DANGAN SUGIHMA"/>
    <s v="S2"/>
    <n v="900"/>
    <s v="S2/900"/>
    <n v="4957"/>
    <n v="0"/>
    <n v="1784592"/>
    <n v="1784592"/>
    <n v="0"/>
    <n v="0"/>
    <n v="0"/>
    <n v="17846"/>
    <n v="18000"/>
    <n v="0"/>
    <n v="1820438"/>
    <n v="1820438"/>
    <n v="0"/>
    <s v="17/04/2023"/>
    <s v="17"/>
    <s v="04"/>
    <s v="2023"/>
    <x v="79"/>
    <s v="5255242005038"/>
    <s v="17/04/2023"/>
    <s v="P2TL/52552/20230417/00001"/>
    <n v="52550"/>
    <x v="3"/>
  </r>
  <r>
    <n v="134"/>
    <s v="5255105723041100287"/>
    <s v="523060581530"/>
    <s v="MATUIB"/>
    <x v="0"/>
    <s v="DS  NGAWEN RT3/1"/>
    <s v="R1"/>
    <n v="450"/>
    <s v="R1/450"/>
    <n v="116"/>
    <n v="0"/>
    <n v="19435"/>
    <n v="19435"/>
    <n v="0"/>
    <n v="0"/>
    <n v="0"/>
    <n v="0"/>
    <n v="0"/>
    <n v="0"/>
    <n v="19435"/>
    <n v="0"/>
    <n v="19435"/>
    <s v="17/04/2023"/>
    <s v="17"/>
    <s v="04"/>
    <s v="2023"/>
    <x v="79"/>
    <s v="5255134000287"/>
    <s v="17/04/2023"/>
    <s v="5255105723041100287"/>
    <n v="52550"/>
    <x v="0"/>
  </r>
  <r>
    <n v="135"/>
    <s v="5255105723041100306"/>
    <s v="523060566877"/>
    <s v="A R O F A H"/>
    <x v="0"/>
    <s v="DD S PENTALAN TAM"/>
    <s v="R1"/>
    <n v="450"/>
    <s v="R1/450"/>
    <n v="108"/>
    <n v="0"/>
    <n v="18252"/>
    <n v="18252"/>
    <n v="0"/>
    <n v="0"/>
    <n v="0"/>
    <n v="0"/>
    <n v="0"/>
    <n v="0"/>
    <n v="18252"/>
    <n v="0"/>
    <n v="18252"/>
    <s v="17/04/2023"/>
    <s v="17"/>
    <s v="04"/>
    <s v="2023"/>
    <x v="79"/>
    <s v="5255134000306"/>
    <s v="17/04/2023"/>
    <s v="5255105723041100306"/>
    <n v="52550"/>
    <x v="0"/>
  </r>
  <r>
    <n v="136"/>
    <s v="P2TL/52554/20230411/00001"/>
    <s v="NONPELANG"/>
    <s v="SUPRIYANTO"/>
    <x v="3"/>
    <s v="SENDANGHARJO TAN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3/04/2023"/>
    <s v="13"/>
    <s v="04"/>
    <s v="2023"/>
    <x v="80"/>
    <s v="5255442006198"/>
    <s v="13/04/2023"/>
    <s v="P2TL/52554/20230411/00001"/>
    <n v="52550"/>
    <x v="2"/>
  </r>
  <r>
    <n v="137"/>
    <s v="P2TL/52552/20230403/00001"/>
    <s v="523080351582"/>
    <s v="SUDARTO"/>
    <x v="4"/>
    <s v="DS TEGOWANU WETA"/>
    <s v="R1T"/>
    <n v="900"/>
    <s v="R1T/900"/>
    <n v="4957"/>
    <n v="0"/>
    <n v="2453814"/>
    <n v="2453814"/>
    <n v="0"/>
    <n v="0"/>
    <n v="0"/>
    <n v="24538"/>
    <n v="0"/>
    <n v="0"/>
    <n v="2478352"/>
    <n v="2478352"/>
    <n v="0"/>
    <s v="04/04/2023"/>
    <s v="04"/>
    <s v="04"/>
    <s v="2023"/>
    <x v="85"/>
    <s v="5255243005024"/>
    <s v="04/04/2023"/>
    <s v="P2TL/52552/20230403/00001"/>
    <n v="52550"/>
    <x v="3"/>
  </r>
  <r>
    <n v="138"/>
    <s v="P2TL/52552/20230406/00001"/>
    <s v="523081078027"/>
    <s v="MUSHOLLA AL MUHAJ"/>
    <x v="5"/>
    <s v="DN SENDANG MUDAL"/>
    <s v="S2T"/>
    <n v="450"/>
    <s v="S2T/450"/>
    <n v="2479"/>
    <n v="54000"/>
    <n v="892296"/>
    <n v="946296"/>
    <n v="0"/>
    <n v="0"/>
    <n v="188171"/>
    <n v="9733"/>
    <n v="0"/>
    <n v="0"/>
    <n v="1144200"/>
    <n v="644200"/>
    <n v="500000"/>
    <s v="06/04/2023"/>
    <s v="06"/>
    <s v="04"/>
    <s v="2023"/>
    <x v="89"/>
    <s v="5255243005029"/>
    <s v="06/04/2023"/>
    <s v="P2TL/52552/20230406/00001"/>
    <n v="52550"/>
    <x v="3"/>
  </r>
  <r>
    <n v="139"/>
    <s v="P2TL/52553/20230406/00001"/>
    <s v="NONPELANG"/>
    <s v="PJ SUKARMIN TEGALS"/>
    <x v="3"/>
    <s v="TEGALSARI PENGKOL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6/04/2023"/>
    <s v="06"/>
    <s v="04"/>
    <s v="2023"/>
    <x v="89"/>
    <s v="5255342004935"/>
    <s v="06/04/2023"/>
    <s v="P2TL/52553/20230406/00001"/>
    <n v="52550"/>
    <x v="1"/>
  </r>
  <r>
    <n v="140"/>
    <s v="P2TL/52554/20230406/00007"/>
    <s v="NONPELANG"/>
    <s v="SULASIH"/>
    <x v="3"/>
    <s v="DN BENTULAN 03/03 D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6/04/2023"/>
    <s v="06"/>
    <s v="04"/>
    <s v="2023"/>
    <x v="89"/>
    <s v="5255442006179"/>
    <s v="06/04/2023"/>
    <s v="P2TL/52554/20230406/00007"/>
    <n v="52550"/>
    <x v="2"/>
  </r>
  <r>
    <n v="141"/>
    <s v="P2TL/52552/20230418/00001"/>
    <s v="523081281083"/>
    <s v="RIKA RAKHMALIA"/>
    <x v="1"/>
    <s v="JL KAUMAN KEL MRA"/>
    <s v="R1MT"/>
    <n v="900"/>
    <s v="R1MT/900"/>
    <n v="558"/>
    <n v="0"/>
    <n v="754416"/>
    <n v="754416"/>
    <n v="0"/>
    <n v="0"/>
    <n v="0"/>
    <n v="67897"/>
    <n v="0"/>
    <n v="0"/>
    <n v="822313"/>
    <n v="822313"/>
    <n v="0"/>
    <s v="18/04/2023"/>
    <s v="18"/>
    <s v="04"/>
    <s v="2023"/>
    <x v="92"/>
    <s v="5255243005039"/>
    <s v="18/04/2023"/>
    <s v="P2TL/52552/20230418/00001"/>
    <n v="52550"/>
    <x v="3"/>
  </r>
  <r>
    <n v="142"/>
    <s v="P2TL/52554/20230410/00001"/>
    <s v="523070925890"/>
    <s v="SADI"/>
    <x v="1"/>
    <s v="DS  NGLEJOK/ 2/4 PEL"/>
    <s v="R1"/>
    <n v="450"/>
    <s v="R1/450"/>
    <n v="200"/>
    <n v="0"/>
    <n v="99000"/>
    <n v="99000"/>
    <n v="0"/>
    <n v="0"/>
    <n v="0"/>
    <n v="8910"/>
    <n v="0"/>
    <n v="0"/>
    <n v="107910"/>
    <n v="107910"/>
    <n v="0"/>
    <s v="12/04/2023"/>
    <s v="12"/>
    <s v="04"/>
    <s v="2023"/>
    <x v="90"/>
    <s v="5255442006193"/>
    <s v="12/04/2023"/>
    <s v="P2TL/52554/20230410/00001"/>
    <n v="52550"/>
    <x v="2"/>
  </r>
  <r>
    <n v="143"/>
    <s v="5255105723041100285"/>
    <s v="523061343305"/>
    <s v="ALI MAHFUD"/>
    <x v="0"/>
    <s v="DS MANGUNJIWAN   R"/>
    <s v="R1M"/>
    <n v="900"/>
    <s v="R1M/900"/>
    <n v="145"/>
    <n v="0"/>
    <n v="198744"/>
    <n v="198744"/>
    <n v="0"/>
    <n v="0"/>
    <n v="0"/>
    <n v="0"/>
    <n v="0"/>
    <n v="0"/>
    <n v="198744"/>
    <n v="0"/>
    <n v="198744"/>
    <s v="17/04/2023"/>
    <s v="17"/>
    <s v="04"/>
    <s v="2023"/>
    <x v="79"/>
    <s v="5255134000285"/>
    <s v="17/04/2023"/>
    <s v="5255105723041100285"/>
    <n v="52550"/>
    <x v="0"/>
  </r>
  <r>
    <n v="144"/>
    <s v="P2TL/52554/20230412/00002"/>
    <s v="NONPELANG"/>
    <s v="SOLEMAN"/>
    <x v="3"/>
    <s v="KRAJAN TIMUR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3/04/2023"/>
    <s v="13"/>
    <s v="04"/>
    <s v="2023"/>
    <x v="80"/>
    <s v="5255442006204"/>
    <s v="13/04/2023"/>
    <s v="P2TL/52554/20230412/00002"/>
    <n v="52550"/>
    <x v="2"/>
  </r>
  <r>
    <n v="145"/>
    <s v="P2TL/52551/20230412/00002"/>
    <s v="523060076525"/>
    <s v="BALAI DESA"/>
    <x v="1"/>
    <s v="KA RANGREJO"/>
    <s v="S2T"/>
    <n v="2200"/>
    <s v="S2T/2200"/>
    <n v="649"/>
    <n v="0"/>
    <n v="493240"/>
    <n v="493240"/>
    <n v="0"/>
    <n v="0"/>
    <n v="0"/>
    <n v="44392"/>
    <n v="0"/>
    <n v="0"/>
    <n v="537632"/>
    <n v="537632"/>
    <n v="0"/>
    <s v="12/04/2023"/>
    <s v="12"/>
    <s v="04"/>
    <s v="2023"/>
    <x v="90"/>
    <s v="5255143005254"/>
    <s v="12/04/2023"/>
    <s v="P2TL/52551/20230412/00002"/>
    <n v="52550"/>
    <x v="0"/>
  </r>
  <r>
    <n v="146"/>
    <s v="P2TL/52551/20230417/00006"/>
    <s v="523061762111"/>
    <s v="MASRUKAN"/>
    <x v="1"/>
    <s v="DS SERANGAN DK.SE"/>
    <s v="R1T"/>
    <n v="450"/>
    <s v="R1T/450"/>
    <n v="278"/>
    <n v="0"/>
    <n v="115370"/>
    <n v="115370"/>
    <n v="0"/>
    <n v="0"/>
    <n v="0"/>
    <n v="10383"/>
    <n v="0"/>
    <n v="0"/>
    <n v="125753"/>
    <n v="125753"/>
    <n v="0"/>
    <s v="18/04/2023"/>
    <s v="18"/>
    <s v="04"/>
    <s v="2023"/>
    <x v="92"/>
    <s v="5255143005266"/>
    <s v="18/04/2023"/>
    <s v="P2TL/52551/20230417/00006"/>
    <n v="52550"/>
    <x v="0"/>
  </r>
  <r>
    <n v="147"/>
    <s v="P2TL/52554/20230428/00028"/>
    <s v="523071972510"/>
    <s v="SAMIKUN"/>
    <x v="1"/>
    <s v="DK NGEMPLAK KRANY"/>
    <s v="R1"/>
    <n v="900"/>
    <s v="R1/900"/>
    <n v="578"/>
    <n v="0"/>
    <n v="286110"/>
    <n v="286110"/>
    <n v="0"/>
    <n v="0"/>
    <n v="0"/>
    <n v="25750"/>
    <n v="0"/>
    <n v="0"/>
    <n v="311860"/>
    <n v="26000"/>
    <n v="285860"/>
    <s v="28/04/2023"/>
    <s v="28"/>
    <s v="04"/>
    <s v="2023"/>
    <x v="81"/>
    <s v="5255442006255"/>
    <s v="28/04/2023"/>
    <s v="P2TL/52554/20230428/00028"/>
    <n v="52550"/>
    <x v="2"/>
  </r>
  <r>
    <n v="148"/>
    <s v="P2TL/52554/20230428/00010"/>
    <s v="523070939200"/>
    <s v="NURHADI"/>
    <x v="1"/>
    <s v="DK MTLONDO DS KALI"/>
    <s v="R1"/>
    <n v="450"/>
    <s v="R1/450"/>
    <n v="150"/>
    <n v="0"/>
    <n v="74250"/>
    <n v="74250"/>
    <n v="0"/>
    <n v="0"/>
    <n v="0"/>
    <n v="6683"/>
    <n v="0"/>
    <n v="0"/>
    <n v="80933"/>
    <n v="9000"/>
    <n v="71933"/>
    <s v="28/04/2023"/>
    <s v="28"/>
    <s v="04"/>
    <s v="2023"/>
    <x v="81"/>
    <s v="5255442006237"/>
    <s v="28/04/2023"/>
    <s v="P2TL/52554/20230428/00010"/>
    <n v="52550"/>
    <x v="2"/>
  </r>
  <r>
    <n v="149"/>
    <s v="P2TL/52554/20230412/00006"/>
    <s v="NONPELANG"/>
    <s v="KANDANG AYAM ADI 1"/>
    <x v="3"/>
    <s v="TANJUNGHARJO NGA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2/04/2023"/>
    <s v="12"/>
    <s v="04"/>
    <s v="2023"/>
    <x v="90"/>
    <s v="5255442006208"/>
    <s v="12/04/2023"/>
    <s v="P2TL/52554/20230412/00006"/>
    <n v="52550"/>
    <x v="2"/>
  </r>
  <r>
    <n v="150"/>
    <s v="P2TL/52554/20230404/00002"/>
    <s v="NONPELANG"/>
    <s v="SUPRAPTO SRIATI"/>
    <x v="3"/>
    <s v="DS TANJUNGHARJO"/>
    <s v="B1"/>
    <n v="450"/>
    <s v="B1/450"/>
    <n v="2479"/>
    <n v="190350"/>
    <n v="1041012"/>
    <n v="1231362"/>
    <n v="0"/>
    <n v="0"/>
    <n v="0"/>
    <n v="6157"/>
    <n v="0"/>
    <n v="0"/>
    <n v="1237519"/>
    <n v="1237519"/>
    <n v="0"/>
    <s v="04/04/2023"/>
    <s v="04"/>
    <s v="04"/>
    <s v="2023"/>
    <x v="85"/>
    <s v="5255442006165"/>
    <s v="04/04/2023"/>
    <s v="P2TL/52554/20230404/00002"/>
    <n v="52550"/>
    <x v="2"/>
  </r>
  <r>
    <n v="151"/>
    <s v="5255105723041100293"/>
    <s v="523061048565"/>
    <s v="MUHID SUKATI"/>
    <x v="0"/>
    <s v="DS TEMPEL   RT.01 R"/>
    <s v="R1M"/>
    <n v="900"/>
    <s v="R1M/900"/>
    <n v="287"/>
    <n v="0"/>
    <n v="383968"/>
    <n v="383968"/>
    <n v="0"/>
    <n v="0"/>
    <n v="0"/>
    <n v="0"/>
    <n v="0"/>
    <n v="0"/>
    <n v="383968"/>
    <n v="0"/>
    <n v="383968"/>
    <s v="17/04/2023"/>
    <s v="17"/>
    <s v="04"/>
    <s v="2023"/>
    <x v="79"/>
    <s v="5255134000293"/>
    <s v="17/04/2023"/>
    <s v="5255105723041100293"/>
    <n v="52550"/>
    <x v="0"/>
  </r>
  <r>
    <n v="152"/>
    <s v="P2TL/52552/20230410/00001"/>
    <s v="NONPELANG"/>
    <s v="MARNO"/>
    <x v="3"/>
    <s v="NGAWUREJO RT 1 RW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0/04/2023"/>
    <s v="10"/>
    <s v="04"/>
    <s v="2023"/>
    <x v="84"/>
    <s v="5255242005031"/>
    <s v="10/04/2023"/>
    <s v="P2TL/52552/20230410/00001"/>
    <n v="52550"/>
    <x v="3"/>
  </r>
  <r>
    <n v="153"/>
    <s v="5255105723041100271"/>
    <s v="523061355540"/>
    <s v="SUTADI"/>
    <x v="0"/>
    <s v="DS KRAPYAK BINTOR"/>
    <s v="R1M"/>
    <n v="900"/>
    <s v="R1M/900"/>
    <n v="60"/>
    <n v="0"/>
    <n v="82472"/>
    <n v="82472"/>
    <n v="0"/>
    <n v="0"/>
    <n v="0"/>
    <n v="0"/>
    <n v="0"/>
    <n v="0"/>
    <n v="82472"/>
    <n v="0"/>
    <n v="82472"/>
    <s v="17/04/2023"/>
    <s v="17"/>
    <s v="04"/>
    <s v="2023"/>
    <x v="79"/>
    <s v="5255134000271"/>
    <s v="17/04/2023"/>
    <s v="5255105723041100271"/>
    <n v="52550"/>
    <x v="0"/>
  </r>
  <r>
    <n v="154"/>
    <s v="P2TL/52551/20230428/00001"/>
    <s v="523061833553"/>
    <s v="MUSTAROM"/>
    <x v="1"/>
    <s v="DK TLOGOJATI    RT.1"/>
    <s v="R1T"/>
    <n v="450"/>
    <s v="R1T/450"/>
    <n v="563"/>
    <n v="0"/>
    <n v="233645"/>
    <n v="233645"/>
    <n v="0"/>
    <n v="0"/>
    <n v="0"/>
    <n v="21028"/>
    <n v="0"/>
    <n v="0"/>
    <n v="254673"/>
    <n v="254673"/>
    <n v="0"/>
    <s v="28/04/2023"/>
    <s v="28"/>
    <s v="04"/>
    <s v="2023"/>
    <x v="81"/>
    <s v="5255143005273"/>
    <s v="28/04/2023"/>
    <s v="P2TL/52551/20230428/00001"/>
    <n v="52550"/>
    <x v="0"/>
  </r>
  <r>
    <n v="155"/>
    <s v="P2TL/52554/20230406/00014"/>
    <s v="523070527781"/>
    <s v="DARUN"/>
    <x v="4"/>
    <s v="WO NOREJO TANJ HA"/>
    <s v="R1M"/>
    <n v="900"/>
    <s v="R1M/900"/>
    <n v="4957"/>
    <n v="0"/>
    <n v="6702134"/>
    <n v="6702134"/>
    <n v="10000"/>
    <n v="76400"/>
    <n v="156912"/>
    <n v="67021"/>
    <n v="14850"/>
    <n v="0"/>
    <n v="7027317"/>
    <n v="7027317"/>
    <n v="0"/>
    <s v="06/04/2023"/>
    <s v="06"/>
    <s v="04"/>
    <s v="2023"/>
    <x v="89"/>
    <s v="5255442006192"/>
    <s v="06/04/2023"/>
    <s v="P2TL/52554/20230406/00014"/>
    <n v="52550"/>
    <x v="2"/>
  </r>
  <r>
    <n v="156"/>
    <s v="P2TL/52554/20230417/00002"/>
    <s v="NONPELANG"/>
    <s v="PRIYONO"/>
    <x v="3"/>
    <s v="DUSUN LENGKONG S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8/04/2023"/>
    <s v="18"/>
    <s v="04"/>
    <s v="2023"/>
    <x v="92"/>
    <s v="5255442006222"/>
    <s v="18/04/2023"/>
    <s v="P2TL/52554/20230417/00002"/>
    <n v="52550"/>
    <x v="2"/>
  </r>
  <r>
    <n v="157"/>
    <s v="P2TL/52551/20230411/00001"/>
    <s v="523061880498"/>
    <s v="ALI USBAH"/>
    <x v="1"/>
    <s v="DS TAMBIREJO      GA"/>
    <s v="R2T"/>
    <n v="3500"/>
    <s v="R2T/3500"/>
    <n v="835"/>
    <n v="0"/>
    <n v="1419108"/>
    <n v="1419108"/>
    <n v="0"/>
    <n v="0"/>
    <n v="0"/>
    <n v="127720"/>
    <n v="0"/>
    <n v="0"/>
    <n v="1546828"/>
    <n v="1546828"/>
    <n v="0"/>
    <s v="11/04/2023"/>
    <s v="11"/>
    <s v="04"/>
    <s v="2023"/>
    <x v="83"/>
    <s v="5255143005248"/>
    <s v="11/04/2023"/>
    <s v="P2TL/52551/20230411/00001"/>
    <n v="52550"/>
    <x v="0"/>
  </r>
  <r>
    <n v="158"/>
    <s v="P2TL/52554/20230406/00006"/>
    <s v="NONPELANG"/>
    <s v="SUMARNO NGATIRAH"/>
    <x v="3"/>
    <s v="DN KUNCEN 01/06 DS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7/04/2023"/>
    <s v="07"/>
    <s v="04"/>
    <s v="2023"/>
    <x v="93"/>
    <s v="5255442006178"/>
    <s v="07/04/2023"/>
    <s v="P2TL/52554/20230406/00006"/>
    <n v="52550"/>
    <x v="2"/>
  </r>
  <r>
    <n v="159"/>
    <s v="P2TL/52554/20230413/00002"/>
    <s v="523071264709"/>
    <s v="TUGIMIN"/>
    <x v="4"/>
    <s v="DK . SENDANGHARJO"/>
    <s v="R1"/>
    <n v="450"/>
    <s v="R1/450"/>
    <n v="2479"/>
    <n v="0"/>
    <n v="1226907"/>
    <n v="1226907"/>
    <n v="0"/>
    <n v="76400"/>
    <n v="156912"/>
    <n v="12269"/>
    <n v="900"/>
    <n v="0"/>
    <n v="1473388"/>
    <n v="1473388"/>
    <n v="0"/>
    <s v="14/04/2023"/>
    <s v="14"/>
    <s v="04"/>
    <s v="2023"/>
    <x v="87"/>
    <s v="5255442006216"/>
    <s v="14/04/2023"/>
    <s v="P2TL/52554/20230413/00002"/>
    <n v="52550"/>
    <x v="2"/>
  </r>
  <r>
    <n v="160"/>
    <s v="P2TL/52554/20230406/00004"/>
    <s v="NONPELANG"/>
    <s v="PURYANI A"/>
    <x v="3"/>
    <s v="DN KUNCEN 01/06 DS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6/04/2023"/>
    <s v="06"/>
    <s v="04"/>
    <s v="2023"/>
    <x v="89"/>
    <s v="5255442006176"/>
    <s v="06/04/2023"/>
    <s v="P2TL/52554/20230406/00004"/>
    <n v="52550"/>
    <x v="2"/>
  </r>
  <r>
    <n v="161"/>
    <s v="P2TL/52554/20230428/00019"/>
    <s v="523071442034"/>
    <s v="SUWADI"/>
    <x v="1"/>
    <s v="MO JOLASAN SIDORE"/>
    <s v="R1"/>
    <n v="450"/>
    <s v="R1/450"/>
    <n v="150"/>
    <n v="0"/>
    <n v="74250"/>
    <n v="74250"/>
    <n v="0"/>
    <n v="0"/>
    <n v="0"/>
    <n v="6683"/>
    <n v="0"/>
    <n v="0"/>
    <n v="80933"/>
    <n v="9000"/>
    <n v="71933"/>
    <s v="28/04/2023"/>
    <s v="28"/>
    <s v="04"/>
    <s v="2023"/>
    <x v="81"/>
    <s v="5255442006246"/>
    <s v="28/04/2023"/>
    <s v="P2TL/52554/20230428/00019"/>
    <n v="52550"/>
    <x v="2"/>
  </r>
  <r>
    <n v="162"/>
    <s v="P2TL/52553/20230414/00002"/>
    <s v="NONPELANG"/>
    <s v="PJ TAMSIR"/>
    <x v="3"/>
    <s v="NG REBO RT01/01 KE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4/04/2023"/>
    <s v="14"/>
    <s v="04"/>
    <s v="2023"/>
    <x v="87"/>
    <s v="5255342004952"/>
    <s v="14/04/2023"/>
    <s v="P2TL/52553/20230414/00002"/>
    <n v="52550"/>
    <x v="1"/>
  </r>
  <r>
    <n v="163"/>
    <s v="P2TL/52554/20230403/00001"/>
    <s v="523071471581"/>
    <s v="KARSO"/>
    <x v="5"/>
    <s v="DK  KALITENGAH RT3/"/>
    <s v="R1"/>
    <n v="450"/>
    <s v="R1/450"/>
    <n v="2479"/>
    <n v="59400"/>
    <n v="1226907"/>
    <n v="1286307"/>
    <n v="0"/>
    <n v="76400"/>
    <n v="274226"/>
    <n v="13160"/>
    <n v="0"/>
    <n v="0"/>
    <n v="1650093"/>
    <n v="1650093"/>
    <n v="0"/>
    <s v="03/04/2023"/>
    <s v="03"/>
    <s v="04"/>
    <s v="2023"/>
    <x v="91"/>
    <s v="5255442006154"/>
    <s v="03/04/2023"/>
    <s v="P2TL/52554/20230403/00001"/>
    <n v="52550"/>
    <x v="2"/>
  </r>
  <r>
    <n v="164"/>
    <s v="P2TL/52554/20230411/00004"/>
    <s v="NONPELANG"/>
    <s v="TOMORADI"/>
    <x v="3"/>
    <s v="SENDANGHARJO RT 1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1/04/2023"/>
    <s v="11"/>
    <s v="04"/>
    <s v="2023"/>
    <x v="83"/>
    <s v="5255442006201"/>
    <s v="11/04/2023"/>
    <s v="P2TL/52554/20230411/00004"/>
    <n v="52550"/>
    <x v="2"/>
  </r>
  <r>
    <n v="165"/>
    <s v="5255105723041100302"/>
    <s v="523060508392"/>
    <s v="KASRUN"/>
    <x v="0"/>
    <s v="DS  MERAK RT1/2"/>
    <s v="R1"/>
    <n v="450"/>
    <s v="R1/450"/>
    <n v="76"/>
    <n v="0"/>
    <n v="12675"/>
    <n v="12675"/>
    <n v="0"/>
    <n v="0"/>
    <n v="0"/>
    <n v="0"/>
    <n v="0"/>
    <n v="0"/>
    <n v="12675"/>
    <n v="0"/>
    <n v="12675"/>
    <s v="17/04/2023"/>
    <s v="17"/>
    <s v="04"/>
    <s v="2023"/>
    <x v="79"/>
    <s v="5255134000302"/>
    <s v="17/04/2023"/>
    <s v="5255105723041100302"/>
    <n v="52550"/>
    <x v="0"/>
  </r>
  <r>
    <n v="166"/>
    <s v="P2TL/52554/20230428/00026"/>
    <s v="523070615225"/>
    <s v="RAKIMIN B NGADIMIN"/>
    <x v="1"/>
    <s v="DK  SETREN RT2/6 SA"/>
    <s v="R1"/>
    <n v="450"/>
    <s v="R1/450"/>
    <n v="200"/>
    <n v="0"/>
    <n v="99000"/>
    <n v="99000"/>
    <n v="0"/>
    <n v="0"/>
    <n v="0"/>
    <n v="8910"/>
    <n v="0"/>
    <n v="0"/>
    <n v="107910"/>
    <n v="12000"/>
    <n v="95910"/>
    <s v="28/04/2023"/>
    <s v="28"/>
    <s v="04"/>
    <s v="2023"/>
    <x v="81"/>
    <s v="5255442006253"/>
    <s v="28/04/2023"/>
    <s v="P2TL/52554/20230428/00026"/>
    <n v="52550"/>
    <x v="2"/>
  </r>
  <r>
    <n v="167"/>
    <s v="P2TL/52554/20230406/00013"/>
    <s v="523070527773"/>
    <s v="MUHTATEN"/>
    <x v="4"/>
    <s v="WO NOREJO TANJ HA"/>
    <s v="R1M"/>
    <n v="900"/>
    <s v="R1M/900"/>
    <n v="4957"/>
    <n v="0"/>
    <n v="6702134"/>
    <n v="6702134"/>
    <n v="10000"/>
    <n v="76400"/>
    <n v="156912"/>
    <n v="67021"/>
    <n v="14850"/>
    <n v="0"/>
    <n v="7027317"/>
    <n v="7027317"/>
    <n v="0"/>
    <s v="06/04/2023"/>
    <s v="06"/>
    <s v="04"/>
    <s v="2023"/>
    <x v="89"/>
    <s v="5255442006191"/>
    <s v="06/04/2023"/>
    <s v="P2TL/52554/20230406/00013"/>
    <n v="52550"/>
    <x v="2"/>
  </r>
  <r>
    <n v="168"/>
    <s v="P2TL/52554/20230406/00011"/>
    <s v="NONPELANG"/>
    <s v="TARIMIN LPJU"/>
    <x v="3"/>
    <s v="KRAJAN RT 8 RW 5 RE"/>
    <s v="S2"/>
    <n v="900"/>
    <s v="S2/900"/>
    <n v="4957"/>
    <n v="243000"/>
    <n v="746862"/>
    <n v="989862"/>
    <n v="0"/>
    <n v="0"/>
    <n v="0"/>
    <n v="10138"/>
    <n v="0"/>
    <n v="0"/>
    <n v="1000000"/>
    <n v="1000000"/>
    <n v="0"/>
    <s v="06/04/2023"/>
    <s v="06"/>
    <s v="04"/>
    <s v="2023"/>
    <x v="89"/>
    <s v="5255442006189"/>
    <s v="06/04/2023"/>
    <s v="P2TL/52554/20230406/00011"/>
    <n v="52550"/>
    <x v="2"/>
  </r>
  <r>
    <n v="169"/>
    <s v="P2TL/52554/20230428/00003"/>
    <s v="523071451766"/>
    <s v="JOKO SUSILO"/>
    <x v="1"/>
    <s v="DS  TAHUNAN PUTAT"/>
    <s v="R1M"/>
    <n v="900"/>
    <s v="R1M/900"/>
    <n v="200"/>
    <n v="0"/>
    <n v="270400"/>
    <n v="270400"/>
    <n v="0"/>
    <n v="0"/>
    <n v="0"/>
    <n v="24336"/>
    <n v="0"/>
    <n v="0"/>
    <n v="294736"/>
    <n v="33000"/>
    <n v="261736"/>
    <s v="28/04/2023"/>
    <s v="28"/>
    <s v="04"/>
    <s v="2023"/>
    <x v="81"/>
    <s v="5255442006230"/>
    <s v="28/04/2023"/>
    <s v="P2TL/52554/20230428/00003"/>
    <n v="52550"/>
    <x v="2"/>
  </r>
  <r>
    <n v="170"/>
    <s v="P2TL/52554/20230405/00001"/>
    <s v="NONPELANG"/>
    <s v="WANDI"/>
    <x v="3"/>
    <s v="TEGALKUWU KRADEN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5/04/2023"/>
    <s v="05"/>
    <s v="04"/>
    <s v="2023"/>
    <x v="82"/>
    <s v="5255442006171"/>
    <s v="05/04/2023"/>
    <s v="P2TL/52554/20230405/00001"/>
    <n v="52550"/>
    <x v="2"/>
  </r>
  <r>
    <n v="171"/>
    <s v="P2TL/52554/20230414/00004"/>
    <s v="523073008142"/>
    <s v="MAMIK SUDARNINGSI"/>
    <x v="1"/>
    <s v="DS PALANG POJOK"/>
    <s v="R1T"/>
    <n v="450"/>
    <s v="R1T/450"/>
    <n v="497"/>
    <n v="0"/>
    <n v="206255"/>
    <n v="206255"/>
    <n v="0"/>
    <n v="0"/>
    <n v="0"/>
    <n v="18563"/>
    <n v="0"/>
    <n v="0"/>
    <n v="224818"/>
    <n v="224818"/>
    <n v="0"/>
    <s v="14/04/2023"/>
    <s v="14"/>
    <s v="04"/>
    <s v="2023"/>
    <x v="87"/>
    <s v="5255443006220"/>
    <s v="14/04/2023"/>
    <s v="P2TL/52554/20230414/00004"/>
    <n v="52550"/>
    <x v="2"/>
  </r>
  <r>
    <n v="172"/>
    <s v="P2TL/52554/20230410/00005"/>
    <s v="523073095232"/>
    <s v="AMINUDDIN AZIS"/>
    <x v="1"/>
    <s v="DN DORO DS TANJUN"/>
    <s v="R1MT"/>
    <n v="900"/>
    <s v="R1MT/900"/>
    <n v="523"/>
    <n v="0"/>
    <n v="707096"/>
    <n v="707096"/>
    <n v="0"/>
    <n v="0"/>
    <n v="0"/>
    <n v="63639"/>
    <n v="0"/>
    <n v="0"/>
    <n v="770735"/>
    <n v="770735"/>
    <n v="0"/>
    <s v="12/04/2023"/>
    <s v="12"/>
    <s v="04"/>
    <s v="2023"/>
    <x v="90"/>
    <s v="5255443006197"/>
    <s v="12/04/2023"/>
    <s v="P2TL/52554/20230410/00005"/>
    <n v="52550"/>
    <x v="2"/>
  </r>
  <r>
    <n v="173"/>
    <s v="5255105723041100272"/>
    <s v="523060682833"/>
    <s v="KASRAN"/>
    <x v="0"/>
    <s v="DS  KEUNGMUTIH RT5"/>
    <s v="R1"/>
    <n v="900"/>
    <s v="R1/900"/>
    <n v="276"/>
    <n v="0"/>
    <n v="76175"/>
    <n v="76175"/>
    <n v="0"/>
    <n v="0"/>
    <n v="0"/>
    <n v="0"/>
    <n v="0"/>
    <n v="0"/>
    <n v="76175"/>
    <n v="0"/>
    <n v="76175"/>
    <s v="17/04/2023"/>
    <s v="17"/>
    <s v="04"/>
    <s v="2023"/>
    <x v="79"/>
    <s v="5255134000272"/>
    <s v="17/04/2023"/>
    <s v="5255105723041100272"/>
    <n v="52550"/>
    <x v="0"/>
  </r>
  <r>
    <n v="174"/>
    <s v="P2TL/52554/20230412/00003"/>
    <s v="NONPELANG"/>
    <s v="RASIMAN"/>
    <x v="3"/>
    <s v="KRAJAN TIMUR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2/04/2023"/>
    <s v="12"/>
    <s v="04"/>
    <s v="2023"/>
    <x v="90"/>
    <s v="5255442006205"/>
    <s v="12/04/2023"/>
    <s v="P2TL/52554/20230412/00003"/>
    <n v="52550"/>
    <x v="2"/>
  </r>
  <r>
    <n v="175"/>
    <s v="P2TL/52554/20230412/00007"/>
    <s v="NONPELANG"/>
    <s v="KANDANG AYAM ADI 2"/>
    <x v="3"/>
    <s v="TANJUNGHARJO NGA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2/04/2023"/>
    <s v="12"/>
    <s v="04"/>
    <s v="2023"/>
    <x v="90"/>
    <s v="5255442006209"/>
    <s v="12/04/2023"/>
    <s v="P2TL/52554/20230412/00007"/>
    <n v="52550"/>
    <x v="2"/>
  </r>
  <r>
    <n v="176"/>
    <s v="P2TL/52551/20230417/00003"/>
    <s v="523061551752"/>
    <s v="NUR KHASAN"/>
    <x v="1"/>
    <s v="DS UJUNG PANDAN"/>
    <s v="R1T"/>
    <n v="450"/>
    <s v="R1T/450"/>
    <n v="563"/>
    <n v="0"/>
    <n v="233645"/>
    <n v="233645"/>
    <n v="0"/>
    <n v="0"/>
    <n v="0"/>
    <n v="21028"/>
    <n v="0"/>
    <n v="0"/>
    <n v="254673"/>
    <n v="254673"/>
    <n v="0"/>
    <s v="17/04/2023"/>
    <s v="17"/>
    <s v="04"/>
    <s v="2023"/>
    <x v="79"/>
    <s v="5255143005263"/>
    <s v="17/04/2023"/>
    <s v="P2TL/52551/20230417/00003"/>
    <n v="52550"/>
    <x v="0"/>
  </r>
  <r>
    <n v="177"/>
    <s v="P2TL/52553/20230414/00001"/>
    <s v="523070359198"/>
    <s v="NURSAM"/>
    <x v="2"/>
    <s v="PL OSOREJO RT05/02"/>
    <s v="R1"/>
    <n v="450"/>
    <s v="R1/450"/>
    <n v="0"/>
    <n v="59400"/>
    <n v="0"/>
    <n v="59400"/>
    <n v="0"/>
    <n v="0"/>
    <n v="0"/>
    <n v="891"/>
    <n v="16650"/>
    <n v="0"/>
    <n v="76941"/>
    <n v="76941"/>
    <n v="0"/>
    <s v="14/04/2023"/>
    <s v="14"/>
    <s v="04"/>
    <s v="2023"/>
    <x v="87"/>
    <s v="5255342004951"/>
    <s v="14/04/2023"/>
    <s v="P2TL/52553/20230414/00001"/>
    <n v="52550"/>
    <x v="1"/>
  </r>
  <r>
    <n v="178"/>
    <s v="P2TL/52554/20230406/00003"/>
    <s v="NONPELANG"/>
    <s v="YAHMAN"/>
    <x v="3"/>
    <s v="DN KUNCEN 01/06 DS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6/04/2023"/>
    <s v="06"/>
    <s v="04"/>
    <s v="2023"/>
    <x v="89"/>
    <s v="5255442006175"/>
    <s v="06/04/2023"/>
    <s v="P2TL/52554/20230406/00003"/>
    <n v="52550"/>
    <x v="2"/>
  </r>
  <r>
    <n v="179"/>
    <s v="P2TL/52554/20230404/00007"/>
    <s v="NONPELANG"/>
    <s v="SUPRAPTO SRIATI LP"/>
    <x v="3"/>
    <s v="DS TANJUNGHARJO"/>
    <s v="B1"/>
    <n v="900"/>
    <s v="B1/900"/>
    <n v="4957"/>
    <n v="429300"/>
    <n v="257028"/>
    <n v="686328"/>
    <n v="0"/>
    <n v="0"/>
    <n v="0"/>
    <n v="13672"/>
    <n v="0"/>
    <n v="0"/>
    <n v="700000"/>
    <n v="700000"/>
    <n v="0"/>
    <s v="17/04/2023"/>
    <s v="17"/>
    <s v="04"/>
    <s v="2023"/>
    <x v="79"/>
    <s v="5255442006170"/>
    <s v="17/04/2023"/>
    <s v="P2TL/52554/20230404/00007"/>
    <n v="52550"/>
    <x v="2"/>
  </r>
  <r>
    <n v="180"/>
    <s v="P2TL/52554/20230428/00020"/>
    <s v="523070758737"/>
    <s v="SITI SOLEKAH"/>
    <x v="1"/>
    <s v="PA NUNGGALAN KRAJ"/>
    <s v="R1"/>
    <n v="450"/>
    <s v="R1/450"/>
    <n v="200"/>
    <n v="0"/>
    <n v="99000"/>
    <n v="99000"/>
    <n v="0"/>
    <n v="0"/>
    <n v="0"/>
    <n v="8910"/>
    <n v="0"/>
    <n v="0"/>
    <n v="107910"/>
    <n v="12000"/>
    <n v="95910"/>
    <s v="28/04/2023"/>
    <s v="28"/>
    <s v="04"/>
    <s v="2023"/>
    <x v="81"/>
    <s v="5255442006247"/>
    <s v="28/04/2023"/>
    <s v="P2TL/52554/20230428/00020"/>
    <n v="52550"/>
    <x v="2"/>
  </r>
  <r>
    <n v="181"/>
    <s v="P2TL/52551/20230406/00002"/>
    <s v="523060003773"/>
    <s v="KARTADJA"/>
    <x v="1"/>
    <s v="JL  SEMBOJA"/>
    <s v="R1MT"/>
    <n v="900"/>
    <s v="R1MT/900"/>
    <n v="169"/>
    <n v="0"/>
    <n v="228488"/>
    <n v="228488"/>
    <n v="0"/>
    <n v="0"/>
    <n v="0"/>
    <n v="20564"/>
    <n v="0"/>
    <n v="0"/>
    <n v="249052"/>
    <n v="249052"/>
    <n v="0"/>
    <s v="06/04/2023"/>
    <s v="06"/>
    <s v="04"/>
    <s v="2023"/>
    <x v="89"/>
    <s v="5255143005243"/>
    <s v="06/04/2023"/>
    <s v="P2TL/52551/20230406/00002"/>
    <n v="52550"/>
    <x v="0"/>
  </r>
  <r>
    <n v="182"/>
    <s v="P2TL/52554/20230403/00002"/>
    <s v="NONPELANG"/>
    <s v="JASRIWANTO"/>
    <x v="3"/>
    <s v="KALITENGAH REJOSA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3/04/2023"/>
    <s v="03"/>
    <s v="04"/>
    <s v="2023"/>
    <x v="91"/>
    <s v="5255442006155"/>
    <s v="03/04/2023"/>
    <s v="P2TL/52554/20230403/00002"/>
    <n v="52550"/>
    <x v="2"/>
  </r>
  <r>
    <n v="183"/>
    <s v="P2TL/52553/20230406/00008"/>
    <s v="NONPELANG"/>
    <s v="PJ SUKARMI 5 TEGAL"/>
    <x v="3"/>
    <s v="TEGALSARI PENGKOL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6/04/2023"/>
    <s v="06"/>
    <s v="04"/>
    <s v="2023"/>
    <x v="89"/>
    <s v="5255342004942"/>
    <s v="06/04/2023"/>
    <s v="P2TL/52553/20230406/00008"/>
    <n v="52550"/>
    <x v="1"/>
  </r>
  <r>
    <n v="184"/>
    <s v="P2TL/52554/20230428/00014"/>
    <s v="523071641446"/>
    <s v="SUYANTO"/>
    <x v="1"/>
    <s v="DK COROT SIMO   RT."/>
    <s v="R1"/>
    <n v="450"/>
    <s v="R1/450"/>
    <n v="150"/>
    <n v="0"/>
    <n v="74250"/>
    <n v="74250"/>
    <n v="0"/>
    <n v="0"/>
    <n v="0"/>
    <n v="6683"/>
    <n v="0"/>
    <n v="0"/>
    <n v="80933"/>
    <n v="9000"/>
    <n v="71933"/>
    <s v="28/04/2023"/>
    <s v="28"/>
    <s v="04"/>
    <s v="2023"/>
    <x v="81"/>
    <s v="5255442006241"/>
    <s v="28/04/2023"/>
    <s v="P2TL/52554/20230428/00014"/>
    <n v="52550"/>
    <x v="2"/>
  </r>
  <r>
    <n v="185"/>
    <s v="P2TL/52554/20230417/00004"/>
    <s v="523071183867"/>
    <s v="PURYANTO"/>
    <x v="5"/>
    <s v="DK  MADOH BANGSRI"/>
    <s v="R1"/>
    <n v="450"/>
    <s v="R1/450"/>
    <n v="2479"/>
    <n v="59400"/>
    <n v="1226907"/>
    <n v="1286307"/>
    <n v="0"/>
    <n v="76400"/>
    <n v="274226"/>
    <n v="13160"/>
    <n v="900"/>
    <n v="0"/>
    <n v="1650993"/>
    <n v="1650993"/>
    <n v="0"/>
    <s v="17/04/2023"/>
    <s v="17"/>
    <s v="04"/>
    <s v="2023"/>
    <x v="79"/>
    <s v="5255442006224"/>
    <s v="17/04/2023"/>
    <s v="P2TL/52554/20230417/00004"/>
    <n v="52550"/>
    <x v="2"/>
  </r>
  <r>
    <n v="186"/>
    <s v="P2TL/52553/20230404/00002"/>
    <s v="523073142835"/>
    <s v="KISWANTI"/>
    <x v="1"/>
    <s v="DN MANGGAR -  RT.7"/>
    <s v="B1T"/>
    <n v="1300"/>
    <s v="B1T/1300"/>
    <n v="763"/>
    <n v="0"/>
    <n v="737058"/>
    <n v="737058"/>
    <n v="0"/>
    <n v="0"/>
    <n v="0"/>
    <n v="66335"/>
    <n v="0"/>
    <n v="0"/>
    <n v="803393"/>
    <n v="803393"/>
    <n v="0"/>
    <s v="04/04/2023"/>
    <s v="04"/>
    <s v="04"/>
    <s v="2023"/>
    <x v="85"/>
    <s v="5255343004933"/>
    <s v="04/04/2023"/>
    <s v="P2TL/52553/20230404/00002"/>
    <n v="52550"/>
    <x v="1"/>
  </r>
  <r>
    <n v="187"/>
    <s v="P2TL/52551/20230404/00001"/>
    <s v="525510239028"/>
    <s v="KPSPAMS TIRTO SEJA"/>
    <x v="5"/>
    <s v="DK NGABLAKSARI    R"/>
    <s v="R2T"/>
    <n v="3500"/>
    <s v="R2T/3500"/>
    <n v="19278"/>
    <n v="2855210"/>
    <n v="32763539"/>
    <n v="35618749"/>
    <n v="10000"/>
    <n v="76400"/>
    <n v="433957"/>
    <n v="370464"/>
    <n v="0"/>
    <n v="0"/>
    <n v="36509570"/>
    <n v="18000000"/>
    <n v="18509570"/>
    <s v="04/04/2023"/>
    <s v="04"/>
    <s v="04"/>
    <s v="2023"/>
    <x v="85"/>
    <s v="5255143005231"/>
    <s v="04/04/2023"/>
    <s v="P2TL/52551/20230404/00001"/>
    <n v="52550"/>
    <x v="0"/>
  </r>
  <r>
    <n v="188"/>
    <s v="P2TL/52554/20230428/00011"/>
    <s v="523071484969"/>
    <s v="PARMIN"/>
    <x v="1"/>
    <s v="DK .NGRANDU SIDOR"/>
    <s v="R1"/>
    <n v="450"/>
    <s v="R1/450"/>
    <n v="200"/>
    <n v="0"/>
    <n v="99000"/>
    <n v="99000"/>
    <n v="0"/>
    <n v="0"/>
    <n v="0"/>
    <n v="8910"/>
    <n v="0"/>
    <n v="0"/>
    <n v="107910"/>
    <n v="12000"/>
    <n v="95910"/>
    <s v="28/04/2023"/>
    <s v="28"/>
    <s v="04"/>
    <s v="2023"/>
    <x v="81"/>
    <s v="5255442006238"/>
    <s v="28/04/2023"/>
    <s v="P2TL/52554/20230428/00011"/>
    <n v="52550"/>
    <x v="2"/>
  </r>
  <r>
    <n v="189"/>
    <s v="P2TL/52553/20230410/00003"/>
    <s v="523070851514"/>
    <s v="KUSRIN"/>
    <x v="1"/>
    <s v="TR UWIS KETANGIREJ"/>
    <s v="R1"/>
    <n v="450"/>
    <s v="R1/450"/>
    <n v="60"/>
    <n v="0"/>
    <n v="29700"/>
    <n v="29700"/>
    <n v="0"/>
    <n v="0"/>
    <n v="0"/>
    <n v="2673"/>
    <n v="0"/>
    <n v="0"/>
    <n v="32373"/>
    <n v="32373"/>
    <n v="0"/>
    <s v="10/04/2023"/>
    <s v="10"/>
    <s v="04"/>
    <s v="2023"/>
    <x v="84"/>
    <s v="5255342004946"/>
    <s v="10/04/2023"/>
    <s v="P2TL/52553/20230410/00003"/>
    <n v="52550"/>
    <x v="1"/>
  </r>
  <r>
    <n v="190"/>
    <s v="P2TL/52554/20230403/00004"/>
    <s v="523070185572"/>
    <s v="WARTOYO WASITO R"/>
    <x v="1"/>
    <s v="BE NDOHARJO"/>
    <s v="R1T"/>
    <n v="450"/>
    <s v="R1T/450"/>
    <n v="495"/>
    <n v="0"/>
    <n v="205425"/>
    <n v="205425"/>
    <n v="0"/>
    <n v="0"/>
    <n v="0"/>
    <n v="18488"/>
    <n v="0"/>
    <n v="0"/>
    <n v="223913"/>
    <n v="223913"/>
    <n v="0"/>
    <s v="03/04/2023"/>
    <s v="03"/>
    <s v="04"/>
    <s v="2023"/>
    <x v="91"/>
    <s v="5255443006157"/>
    <s v="03/04/2023"/>
    <s v="P2TL/52554/20230403/00004"/>
    <n v="52550"/>
    <x v="2"/>
  </r>
  <r>
    <n v="191"/>
    <s v="P2TL/52553/20230406/00007"/>
    <s v="NONPELANG"/>
    <s v="PJ SUKARMI 4 TEGAL"/>
    <x v="3"/>
    <s v="TEGALSARI PENGKOL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6/04/2023"/>
    <s v="06"/>
    <s v="04"/>
    <s v="2023"/>
    <x v="89"/>
    <s v="5255342004941"/>
    <s v="06/04/2023"/>
    <s v="P2TL/52553/20230406/00007"/>
    <n v="52550"/>
    <x v="1"/>
  </r>
  <r>
    <n v="192"/>
    <s v="P2TL/52554/20230314/00002"/>
    <s v="523073060290"/>
    <s v="SITI KAMIDAH"/>
    <x v="1"/>
    <s v="DN TASUTAN    RT.3 R"/>
    <s v="R1T"/>
    <n v="450"/>
    <s v="R1T/450"/>
    <n v="495"/>
    <n v="0"/>
    <n v="205425"/>
    <n v="205425"/>
    <n v="0"/>
    <n v="0"/>
    <n v="0"/>
    <n v="18488"/>
    <n v="0"/>
    <n v="0"/>
    <n v="223913"/>
    <n v="223913"/>
    <n v="0"/>
    <s v="10/04/2023"/>
    <s v="10"/>
    <s v="04"/>
    <s v="2023"/>
    <x v="84"/>
    <s v="5255443006096"/>
    <s v="10/04/2023"/>
    <s v="P2TL/52554/20230314/00002"/>
    <n v="52550"/>
    <x v="2"/>
  </r>
  <r>
    <n v="193"/>
    <s v="P2TL/52554/20230403/00008"/>
    <s v="NONPELANG"/>
    <s v="TITIS BUDIONO"/>
    <x v="3"/>
    <s v="DN TANJUNGHARJO R"/>
    <s v="I1"/>
    <n v="900"/>
    <s v="I1/900"/>
    <n v="4957"/>
    <n v="247901"/>
    <n v="247902"/>
    <n v="495803"/>
    <n v="0"/>
    <n v="0"/>
    <n v="0"/>
    <n v="4197"/>
    <n v="0"/>
    <n v="0"/>
    <n v="500000"/>
    <n v="500000"/>
    <n v="0"/>
    <s v="03/04/2023"/>
    <s v="03"/>
    <s v="04"/>
    <s v="2023"/>
    <x v="91"/>
    <s v="5255442006161"/>
    <s v="03/04/2023"/>
    <s v="P2TL/52554/20230403/00008"/>
    <n v="52550"/>
    <x v="2"/>
  </r>
  <r>
    <n v="194"/>
    <s v="P2TL/52554/20230428/00001"/>
    <s v="523071786458"/>
    <s v="SARDI"/>
    <x v="1"/>
    <s v="DS TANJUNGSARI   RT"/>
    <s v="R1"/>
    <n v="900"/>
    <s v="R1/900"/>
    <n v="150"/>
    <n v="0"/>
    <n v="74250"/>
    <n v="74250"/>
    <n v="0"/>
    <n v="0"/>
    <n v="0"/>
    <n v="6683"/>
    <n v="0"/>
    <n v="0"/>
    <n v="80933"/>
    <n v="9000"/>
    <n v="71933"/>
    <s v="28/04/2023"/>
    <s v="28"/>
    <s v="04"/>
    <s v="2023"/>
    <x v="81"/>
    <s v="5255442006228"/>
    <s v="28/04/2023"/>
    <s v="P2TL/52554/20230428/00001"/>
    <n v="52550"/>
    <x v="2"/>
  </r>
  <r>
    <n v="195"/>
    <s v="P2TL/52554/20230428/00018"/>
    <s v="523070940854"/>
    <s v="GUNADI"/>
    <x v="1"/>
    <s v="DS  TANJUNG RT2/3"/>
    <s v="R1"/>
    <n v="450"/>
    <s v="R1/450"/>
    <n v="200"/>
    <n v="0"/>
    <n v="99000"/>
    <n v="99000"/>
    <n v="0"/>
    <n v="0"/>
    <n v="0"/>
    <n v="8910"/>
    <n v="0"/>
    <n v="0"/>
    <n v="107910"/>
    <n v="12000"/>
    <n v="95910"/>
    <s v="28/04/2023"/>
    <s v="28"/>
    <s v="04"/>
    <s v="2023"/>
    <x v="81"/>
    <s v="5255442006245"/>
    <s v="28/04/2023"/>
    <s v="P2TL/52554/20230428/00018"/>
    <n v="52550"/>
    <x v="2"/>
  </r>
  <r>
    <n v="196"/>
    <s v="P2TL/52551/20230411/00002"/>
    <s v="523060615733"/>
    <s v="ZAMIN"/>
    <x v="1"/>
    <s v="DS  JUNGPASIR"/>
    <s v="R1T"/>
    <n v="900"/>
    <s v="R1T/900"/>
    <n v="731"/>
    <n v="0"/>
    <n v="442255"/>
    <n v="442255"/>
    <n v="0"/>
    <n v="0"/>
    <n v="0"/>
    <n v="39803"/>
    <n v="0"/>
    <n v="0"/>
    <n v="482058"/>
    <n v="482058"/>
    <n v="0"/>
    <s v="11/04/2023"/>
    <s v="11"/>
    <s v="04"/>
    <s v="2023"/>
    <x v="83"/>
    <s v="5255143005249"/>
    <s v="11/04/2023"/>
    <s v="P2TL/52551/20230411/00002"/>
    <n v="52550"/>
    <x v="0"/>
  </r>
  <r>
    <n v="197"/>
    <s v="P2TL/52553/20230413/00001"/>
    <s v="523070333312"/>
    <s v="MUSTOFA"/>
    <x v="2"/>
    <s v="KE MLOKO RT08/03"/>
    <s v="R1"/>
    <n v="450"/>
    <s v="R1/450"/>
    <n v="0"/>
    <n v="59400"/>
    <n v="0"/>
    <n v="59400"/>
    <n v="0"/>
    <n v="0"/>
    <n v="0"/>
    <n v="891"/>
    <n v="16650"/>
    <n v="0"/>
    <n v="76941"/>
    <n v="76941"/>
    <n v="0"/>
    <s v="13/04/2023"/>
    <s v="13"/>
    <s v="04"/>
    <s v="2023"/>
    <x v="80"/>
    <s v="5255342004950"/>
    <s v="13/04/2023"/>
    <s v="P2TL/52553/20230413/00001"/>
    <n v="52550"/>
    <x v="1"/>
  </r>
  <r>
    <n v="198"/>
    <s v="P2TL/52551/20230412/00001"/>
    <s v="523060338967"/>
    <s v="JUMBADI"/>
    <x v="4"/>
    <s v="TO NOSARI BEDONO"/>
    <s v="R1"/>
    <n v="450"/>
    <s v="R1/450"/>
    <n v="2479"/>
    <n v="0"/>
    <n v="1226907"/>
    <n v="1226907"/>
    <n v="0"/>
    <n v="76400"/>
    <n v="188671"/>
    <n v="12269"/>
    <n v="16650"/>
    <n v="0"/>
    <n v="1520897"/>
    <n v="1520897"/>
    <n v="0"/>
    <s v="12/04/2023"/>
    <s v="12"/>
    <s v="04"/>
    <s v="2023"/>
    <x v="90"/>
    <s v="5255142005253"/>
    <s v="12/04/2023"/>
    <s v="P2TL/52551/20230412/00001"/>
    <n v="52550"/>
    <x v="0"/>
  </r>
  <r>
    <n v="199"/>
    <s v="P2TL/52553/20230412/00001"/>
    <s v="523070654507"/>
    <s v="SUTIKNO"/>
    <x v="5"/>
    <s v="DS  ANGGASWANGI"/>
    <s v="R1"/>
    <n v="450"/>
    <s v="R1/450"/>
    <n v="2479"/>
    <n v="59400"/>
    <n v="1226907"/>
    <n v="1286307"/>
    <n v="0"/>
    <n v="0"/>
    <n v="0"/>
    <n v="13160"/>
    <n v="16650"/>
    <n v="0"/>
    <n v="1316117"/>
    <n v="1316117"/>
    <n v="0"/>
    <s v="12/04/2023"/>
    <s v="12"/>
    <s v="04"/>
    <s v="2023"/>
    <x v="90"/>
    <s v="5255342004948"/>
    <s v="12/04/2023"/>
    <s v="P2TL/52553/20230412/00001"/>
    <n v="52550"/>
    <x v="1"/>
  </r>
  <r>
    <n v="200"/>
    <s v="P2TL/52554/20230428/00013"/>
    <s v="523070925882"/>
    <s v="SUPARNO"/>
    <x v="1"/>
    <s v="DS  NGLEJOK 2/4 PEL"/>
    <s v="R1"/>
    <n v="450"/>
    <s v="R1/450"/>
    <n v="350"/>
    <n v="0"/>
    <n v="173250"/>
    <n v="173250"/>
    <n v="0"/>
    <n v="0"/>
    <n v="0"/>
    <n v="15593"/>
    <n v="0"/>
    <n v="0"/>
    <n v="188843"/>
    <n v="21000"/>
    <n v="167843"/>
    <s v="28/04/2023"/>
    <s v="28"/>
    <s v="04"/>
    <s v="2023"/>
    <x v="81"/>
    <s v="5255442006240"/>
    <s v="28/04/2023"/>
    <s v="P2TL/52554/20230428/00013"/>
    <n v="52550"/>
    <x v="2"/>
  </r>
  <r>
    <n v="201"/>
    <s v="P2TL/52554/20230410/00003"/>
    <s v="523070881338"/>
    <s v="SUGENG"/>
    <x v="1"/>
    <s v="GE MPOL BANJARSAR"/>
    <s v="R1"/>
    <n v="2200"/>
    <s v="R1/2200"/>
    <n v="191"/>
    <n v="0"/>
    <n v="275938"/>
    <n v="275938"/>
    <n v="0"/>
    <n v="0"/>
    <n v="500"/>
    <n v="24834"/>
    <n v="0"/>
    <n v="0"/>
    <n v="301272"/>
    <n v="301272"/>
    <n v="0"/>
    <s v="10/04/2023"/>
    <s v="10"/>
    <s v="04"/>
    <s v="2023"/>
    <x v="84"/>
    <s v="5255442006195"/>
    <s v="10/04/2023"/>
    <s v="P2TL/52554/20230410/00003"/>
    <n v="52550"/>
    <x v="2"/>
  </r>
  <r>
    <n v="1"/>
    <s v="P2TL/52554/20230516/00001"/>
    <s v="523073071400"/>
    <s v="RINI SHOLIKAH"/>
    <x v="1"/>
    <s v="DN NGRAMPAAN SEL"/>
    <s v="R1T"/>
    <n v="450"/>
    <s v="R1T/450"/>
    <n v="150"/>
    <n v="0"/>
    <n v="62250"/>
    <n v="62250"/>
    <n v="0"/>
    <n v="0"/>
    <n v="0"/>
    <n v="5603"/>
    <n v="0"/>
    <n v="0"/>
    <n v="67853"/>
    <n v="67853"/>
    <n v="0"/>
    <s v="16/05/2023"/>
    <s v="16"/>
    <s v="05"/>
    <s v="2023"/>
    <x v="98"/>
    <s v="5255443006279"/>
    <s v="16/05/2023"/>
    <s v="P2TL/52554/20230516/00001"/>
    <n v="52550"/>
    <x v="2"/>
  </r>
  <r>
    <n v="2"/>
    <s v="P2TL/52551/20230508/00005"/>
    <s v="523061104990"/>
    <s v="ALI MAS AD"/>
    <x v="1"/>
    <s v="DS TLOGOBOYO   RT."/>
    <s v="R1T"/>
    <n v="450"/>
    <s v="R1T/450"/>
    <n v="430"/>
    <n v="0"/>
    <n v="178450"/>
    <n v="178450"/>
    <n v="0"/>
    <n v="0"/>
    <n v="0"/>
    <n v="16061"/>
    <n v="0"/>
    <n v="0"/>
    <n v="194511"/>
    <n v="194511"/>
    <n v="0"/>
    <s v="08/05/2023"/>
    <s v="08"/>
    <s v="05"/>
    <s v="2023"/>
    <x v="99"/>
    <s v="5255143005289"/>
    <s v="08/05/2023"/>
    <s v="P2TL/52551/20230508/00005"/>
    <n v="52550"/>
    <x v="0"/>
  </r>
  <r>
    <n v="3"/>
    <s v="P2TL/52554/20230508/00001"/>
    <s v="523070872228"/>
    <s v="SUYADI"/>
    <x v="1"/>
    <s v="DS  KARANGHARJO"/>
    <s v="R1M"/>
    <n v="900"/>
    <s v="R1M/900"/>
    <n v="538"/>
    <n v="0"/>
    <n v="727376"/>
    <n v="727376"/>
    <n v="0"/>
    <n v="0"/>
    <n v="0"/>
    <n v="65464"/>
    <n v="0"/>
    <n v="0"/>
    <n v="792840"/>
    <n v="792840"/>
    <n v="0"/>
    <s v="08/05/2023"/>
    <s v="08"/>
    <s v="05"/>
    <s v="2023"/>
    <x v="99"/>
    <s v="5255442006263"/>
    <s v="08/05/2023"/>
    <s v="P2TL/52554/20230508/00001"/>
    <n v="52550"/>
    <x v="2"/>
  </r>
  <r>
    <n v="4"/>
    <s v="P2TL/52551/20230523/00001"/>
    <s v="523060877641"/>
    <s v="KAMDUN"/>
    <x v="1"/>
    <s v="DS  WONOSARI RT 1/1"/>
    <s v="R1T"/>
    <n v="900"/>
    <s v="R1T/900"/>
    <n v="417"/>
    <n v="0"/>
    <n v="252285"/>
    <n v="252285"/>
    <n v="0"/>
    <n v="0"/>
    <n v="0"/>
    <n v="22706"/>
    <n v="0"/>
    <n v="0"/>
    <n v="274991"/>
    <n v="274991"/>
    <n v="0"/>
    <s v="23/05/2023"/>
    <s v="23"/>
    <s v="05"/>
    <s v="2023"/>
    <x v="100"/>
    <s v="5255143005329"/>
    <s v="23/05/2023"/>
    <s v="P2TL/52551/20230523/00001"/>
    <n v="52550"/>
    <x v="0"/>
  </r>
  <r>
    <n v="5"/>
    <s v="P2TL/52553/20230531/00010"/>
    <s v="523071938766"/>
    <s v="DKP TK II GROBOGAN"/>
    <x v="1"/>
    <s v="JL HAYAM WURUK"/>
    <s v="P3"/>
    <n v="5500"/>
    <s v="P3/5500"/>
    <n v="3025"/>
    <n v="0"/>
    <n v="5141078"/>
    <n v="5141078"/>
    <n v="10000"/>
    <n v="0"/>
    <n v="0"/>
    <n v="0"/>
    <n v="0"/>
    <n v="0"/>
    <n v="5151078"/>
    <n v="10000"/>
    <n v="5141078"/>
    <s v="31/05/2023"/>
    <s v="31"/>
    <s v="05"/>
    <s v="2023"/>
    <x v="101"/>
    <s v="5255342005067"/>
    <s v="31/05/2023"/>
    <s v="P2TL/52553/20230531/00010"/>
    <n v="52550"/>
    <x v="1"/>
  </r>
  <r>
    <n v="6"/>
    <s v="P2TL/52554/20230531/00001"/>
    <s v="NONPELANG"/>
    <s v="PJU LEBAK NGATEMI"/>
    <x v="3"/>
    <s v="KLAMPOK RT 5/6 LEBA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31/05/2023"/>
    <s v="31"/>
    <s v="05"/>
    <s v="2023"/>
    <x v="101"/>
    <s v="5255442006364"/>
    <s v="31/05/2023"/>
    <s v="P2TL/52554/20230531/00001"/>
    <n v="52550"/>
    <x v="2"/>
  </r>
  <r>
    <n v="7"/>
    <s v="P2TL/52553/20230530/00015"/>
    <s v="523072159159"/>
    <s v="PJU PEMDA TKII GRO"/>
    <x v="1"/>
    <s v="JL P DIPONEGORO KL"/>
    <s v="P3"/>
    <n v="7700"/>
    <s v="P3/7700"/>
    <n v="1971"/>
    <n v="0"/>
    <n v="3349774"/>
    <n v="3349774"/>
    <n v="0"/>
    <n v="0"/>
    <n v="0"/>
    <n v="0"/>
    <n v="0"/>
    <n v="0"/>
    <n v="3349774"/>
    <n v="10000"/>
    <n v="3339774"/>
    <s v="31/05/2023"/>
    <s v="31"/>
    <s v="05"/>
    <s v="2023"/>
    <x v="101"/>
    <s v="5255342005045"/>
    <s v="31/05/2023"/>
    <s v="P2TL/52553/20230530/00015"/>
    <n v="52550"/>
    <x v="1"/>
  </r>
  <r>
    <n v="8"/>
    <s v="P2TL/52551/20230531/00007"/>
    <s v="NONPELANG"/>
    <s v="PJ M KHABIBUL MIGFA"/>
    <x v="3"/>
    <s v="DS WONOKETINGAL R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31/05/2023"/>
    <s v="31"/>
    <s v="05"/>
    <s v="2023"/>
    <x v="101"/>
    <s v="5255142005350"/>
    <s v="31/05/2023"/>
    <s v="P2TL/52551/20230531/00007"/>
    <n v="52550"/>
    <x v="0"/>
  </r>
  <r>
    <n v="9"/>
    <s v="P2TL/52553/20230529/00003"/>
    <s v="523071736773"/>
    <s v="SANTOSO"/>
    <x v="2"/>
    <s v="DS MENAWAN KLAMB"/>
    <s v="R1"/>
    <n v="450"/>
    <s v="R1/450"/>
    <n v="0"/>
    <n v="59400"/>
    <n v="0"/>
    <n v="59400"/>
    <n v="0"/>
    <n v="0"/>
    <n v="0"/>
    <n v="891"/>
    <n v="0"/>
    <n v="0"/>
    <n v="60291"/>
    <n v="60291"/>
    <n v="0"/>
    <s v="29/05/2023"/>
    <s v="29"/>
    <s v="05"/>
    <s v="2023"/>
    <x v="102"/>
    <s v="5255342005028"/>
    <s v="29/05/2023"/>
    <s v="P2TL/52553/20230529/00003"/>
    <n v="52550"/>
    <x v="1"/>
  </r>
  <r>
    <n v="10"/>
    <s v="P2TL/52554/20230529/00003"/>
    <s v="523071013349"/>
    <s v="SUKIRMAN"/>
    <x v="5"/>
    <s v="NG ANCAR KENTANG"/>
    <s v="R1"/>
    <n v="450"/>
    <s v="R1/450"/>
    <n v="2479"/>
    <n v="59400"/>
    <n v="1226907"/>
    <n v="1286307"/>
    <n v="0"/>
    <n v="0"/>
    <n v="500"/>
    <n v="13160"/>
    <n v="12150"/>
    <n v="0"/>
    <n v="1312117"/>
    <n v="1312117"/>
    <n v="0"/>
    <s v="29/05/2023"/>
    <s v="29"/>
    <s v="05"/>
    <s v="2023"/>
    <x v="102"/>
    <s v="5255442006335"/>
    <s v="29/05/2023"/>
    <s v="P2TL/52554/20230529/00003"/>
    <n v="52550"/>
    <x v="2"/>
  </r>
  <r>
    <n v="11"/>
    <s v="P2TL/52553/20230526/00025"/>
    <s v="523072478508"/>
    <s v="DARSIH"/>
    <x v="1"/>
    <s v="DK GANDOK SENDAN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25"/>
    <s v="27/05/2023"/>
    <s v="P2TL/52553/20230526/00025"/>
    <n v="52550"/>
    <x v="1"/>
  </r>
  <r>
    <n v="12"/>
    <s v="P2TL/52553/20230524/00001"/>
    <s v="523071628632"/>
    <s v="KASIYAN"/>
    <x v="1"/>
    <s v="DN PULO KR GENENG"/>
    <s v="R1"/>
    <n v="900"/>
    <s v="R1/900"/>
    <n v="678"/>
    <n v="0"/>
    <n v="335610"/>
    <n v="335610"/>
    <n v="0"/>
    <n v="0"/>
    <n v="0"/>
    <n v="30205"/>
    <n v="0"/>
    <n v="0"/>
    <n v="365815"/>
    <n v="365815"/>
    <n v="0"/>
    <s v="24/05/2023"/>
    <s v="24"/>
    <s v="05"/>
    <s v="2023"/>
    <x v="104"/>
    <s v="5255342005000"/>
    <s v="24/05/2023"/>
    <s v="P2TL/52553/20230524/00001"/>
    <n v="52550"/>
    <x v="1"/>
  </r>
  <r>
    <n v="13"/>
    <s v="P2TL/52551/20230531/00013"/>
    <s v="523061147993"/>
    <s v="PT PUMA SATIA PERK"/>
    <x v="1"/>
    <s v="JL GRIA WN WOSO 2"/>
    <s v="R1M"/>
    <n v="900"/>
    <s v="R1M/900"/>
    <n v="15"/>
    <n v="0"/>
    <n v="20280"/>
    <n v="20280"/>
    <n v="0"/>
    <n v="0"/>
    <n v="0"/>
    <n v="1825"/>
    <n v="0"/>
    <n v="0"/>
    <n v="22105"/>
    <n v="22105"/>
    <n v="0"/>
    <s v="31/05/2023"/>
    <s v="31"/>
    <s v="05"/>
    <s v="2023"/>
    <x v="101"/>
    <s v="5255142005356"/>
    <s v="31/05/2023"/>
    <s v="P2TL/52551/20230531/00013"/>
    <n v="52550"/>
    <x v="0"/>
  </r>
  <r>
    <n v="14"/>
    <s v="P2TL/52553/20230531/00005"/>
    <s v="523072713720"/>
    <s v="PJU GROBOGAN"/>
    <x v="1"/>
    <s v="JL DELTA SIMPANG LI"/>
    <s v="P3"/>
    <n v="7700"/>
    <s v="P3/7700"/>
    <n v="3850"/>
    <n v="0"/>
    <n v="6543191"/>
    <n v="6543191"/>
    <n v="10000"/>
    <n v="0"/>
    <n v="0"/>
    <n v="0"/>
    <n v="0"/>
    <n v="0"/>
    <n v="6553191"/>
    <n v="10000"/>
    <n v="6543191"/>
    <s v="31/05/2023"/>
    <s v="31"/>
    <s v="05"/>
    <s v="2023"/>
    <x v="101"/>
    <s v="5255342005062"/>
    <s v="31/05/2023"/>
    <s v="P2TL/52553/20230531/00005"/>
    <n v="52550"/>
    <x v="1"/>
  </r>
  <r>
    <n v="15"/>
    <s v="P2TL/52551/20230509/00002"/>
    <s v="523061765253"/>
    <s v="M NASIR SYAFIUDDIN"/>
    <x v="1"/>
    <s v="DK KRAPYAK TIMUR K"/>
    <s v="R1MT"/>
    <n v="900"/>
    <s v="R1MT/900"/>
    <n v="585"/>
    <n v="0"/>
    <n v="790920"/>
    <n v="790920"/>
    <n v="0"/>
    <n v="0"/>
    <n v="0"/>
    <n v="71183"/>
    <n v="0"/>
    <n v="0"/>
    <n v="862103"/>
    <n v="862103"/>
    <n v="0"/>
    <s v="09/05/2023"/>
    <s v="09"/>
    <s v="05"/>
    <s v="2023"/>
    <x v="105"/>
    <s v="5255143005291"/>
    <s v="09/05/2023"/>
    <s v="P2TL/52551/20230509/00002"/>
    <n v="52550"/>
    <x v="0"/>
  </r>
  <r>
    <n v="16"/>
    <s v="P2TL/52553/20230531/00013"/>
    <s v="523072719184"/>
    <s v="PEMKAB GROBOGAN"/>
    <x v="1"/>
    <s v="JL BUPATI SUNARTO"/>
    <s v="P3"/>
    <n v="7700"/>
    <s v="P3/7700"/>
    <n v="3080"/>
    <n v="0"/>
    <n v="5234552"/>
    <n v="5234552"/>
    <n v="10000"/>
    <n v="0"/>
    <n v="0"/>
    <n v="0"/>
    <n v="0"/>
    <n v="0"/>
    <n v="5244552"/>
    <n v="10000"/>
    <n v="5234552"/>
    <s v="31/05/2023"/>
    <s v="31"/>
    <s v="05"/>
    <s v="2023"/>
    <x v="101"/>
    <s v="5255342005070"/>
    <s v="31/05/2023"/>
    <s v="P2TL/52553/20230531/00013"/>
    <n v="52550"/>
    <x v="1"/>
  </r>
  <r>
    <n v="17"/>
    <s v="P2TL/52554/20230512/00002"/>
    <s v="523071068943"/>
    <s v="YARTO PASA"/>
    <x v="1"/>
    <s v="NG EGONG RT2/8 REJ"/>
    <s v="R1"/>
    <n v="450"/>
    <s v="R1/450"/>
    <n v="200"/>
    <n v="0"/>
    <n v="99000"/>
    <n v="99000"/>
    <n v="0"/>
    <n v="0"/>
    <n v="0"/>
    <n v="8910"/>
    <n v="0"/>
    <n v="0"/>
    <n v="107910"/>
    <n v="107910"/>
    <n v="0"/>
    <s v="12/05/2023"/>
    <s v="12"/>
    <s v="05"/>
    <s v="2023"/>
    <x v="106"/>
    <s v="5255442006273"/>
    <s v="12/05/2023"/>
    <s v="P2TL/52554/20230512/00002"/>
    <n v="52550"/>
    <x v="2"/>
  </r>
  <r>
    <n v="18"/>
    <s v="P2TL/52551/20230517/00001"/>
    <s v="523060498831"/>
    <s v="TARMIJAN"/>
    <x v="1"/>
    <s v="DS  PONGHARJO RT9/"/>
    <s v="R1"/>
    <n v="450"/>
    <s v="R1/450"/>
    <n v="579"/>
    <n v="0"/>
    <n v="286605"/>
    <n v="286605"/>
    <n v="0"/>
    <n v="0"/>
    <n v="0"/>
    <n v="25794"/>
    <n v="0"/>
    <n v="0"/>
    <n v="312399"/>
    <n v="312399"/>
    <n v="0"/>
    <s v="17/05/2023"/>
    <s v="17"/>
    <s v="05"/>
    <s v="2023"/>
    <x v="107"/>
    <s v="5255142005311"/>
    <s v="17/05/2023"/>
    <s v="P2TL/52551/20230517/00001"/>
    <n v="52550"/>
    <x v="0"/>
  </r>
  <r>
    <n v="19"/>
    <s v="P2TL/52554/20230523/00032"/>
    <s v="523072154996"/>
    <s v="NARWATI"/>
    <x v="1"/>
    <s v="DK WUNIARENG JETA"/>
    <s v="R1"/>
    <n v="900"/>
    <s v="R1/90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23"/>
    <s v="24/05/2023"/>
    <s v="P2TL/52554/20230523/00032"/>
    <n v="52550"/>
    <x v="2"/>
  </r>
  <r>
    <n v="20"/>
    <s v="P2TL/52554/20230519/00001"/>
    <s v="523072487355"/>
    <s v="KOTMIATI"/>
    <x v="2"/>
    <s v="DK KADILANGON PUL"/>
    <s v="R1"/>
    <n v="450"/>
    <s v="R1/450"/>
    <n v="0"/>
    <n v="59400"/>
    <n v="0"/>
    <n v="59400"/>
    <n v="0"/>
    <n v="0"/>
    <n v="31759"/>
    <n v="891"/>
    <n v="0"/>
    <n v="0"/>
    <n v="92050"/>
    <n v="92050"/>
    <n v="0"/>
    <s v="19/05/2023"/>
    <s v="19"/>
    <s v="05"/>
    <s v="2023"/>
    <x v="108"/>
    <s v="5255442006284"/>
    <s v="19/05/2023"/>
    <s v="P2TL/52554/20230519/00001"/>
    <n v="52550"/>
    <x v="2"/>
  </r>
  <r>
    <n v="21"/>
    <s v="P2TL/52551/20230502/00002"/>
    <s v="523061767209"/>
    <s v="MASTIANAH"/>
    <x v="1"/>
    <s v="DS TURIREJO    RT.4 R"/>
    <s v="R1T"/>
    <n v="900"/>
    <s v="R1T/900"/>
    <n v="731"/>
    <n v="0"/>
    <n v="442255"/>
    <n v="442255"/>
    <n v="0"/>
    <n v="0"/>
    <n v="0"/>
    <n v="39803"/>
    <n v="0"/>
    <n v="0"/>
    <n v="482058"/>
    <n v="482058"/>
    <n v="0"/>
    <s v="02/05/2023"/>
    <s v="02"/>
    <s v="05"/>
    <s v="2023"/>
    <x v="109"/>
    <s v="5255143005275"/>
    <s v="02/05/2023"/>
    <s v="P2TL/52551/20230502/00002"/>
    <n v="52550"/>
    <x v="0"/>
  </r>
  <r>
    <n v="22"/>
    <s v="P2TL/52553/20230529/00005"/>
    <s v="523071267939"/>
    <s v="MULYADI"/>
    <x v="5"/>
    <s v="DK . KRONGGEN BRA"/>
    <s v="R1M"/>
    <n v="900"/>
    <s v="R1M/900"/>
    <n v="4957"/>
    <n v="584064"/>
    <n v="6702134"/>
    <n v="7286198"/>
    <n v="10000"/>
    <n v="0"/>
    <n v="0"/>
    <n v="75782"/>
    <n v="0"/>
    <n v="0"/>
    <n v="7371980"/>
    <n v="3500000"/>
    <n v="3871980"/>
    <s v="29/05/2023"/>
    <s v="29"/>
    <s v="05"/>
    <s v="2023"/>
    <x v="102"/>
    <s v="5255342005030"/>
    <s v="29/05/2023"/>
    <s v="P2TL/52553/20230529/00005"/>
    <n v="52550"/>
    <x v="1"/>
  </r>
  <r>
    <n v="23"/>
    <s v="P2TL/52553/20230504/00005"/>
    <s v="523070147938"/>
    <s v="SUPARDI"/>
    <x v="2"/>
    <s v="SA NGGEH TAMBIREJ"/>
    <s v="R1"/>
    <n v="450"/>
    <s v="R1/450"/>
    <n v="0"/>
    <n v="59400"/>
    <n v="0"/>
    <n v="59400"/>
    <n v="0"/>
    <n v="0"/>
    <n v="0"/>
    <n v="891"/>
    <n v="20700"/>
    <n v="0"/>
    <n v="80991"/>
    <n v="80991"/>
    <n v="0"/>
    <s v="04/05/2023"/>
    <s v="04"/>
    <s v="05"/>
    <s v="2023"/>
    <x v="110"/>
    <s v="5255342004977"/>
    <s v="04/05/2023"/>
    <s v="P2TL/52553/20230504/00005"/>
    <n v="52550"/>
    <x v="1"/>
  </r>
  <r>
    <n v="24"/>
    <s v="P2TL/52554/20230523/00024"/>
    <s v="523070860386"/>
    <s v="WARSINI SARMIN B"/>
    <x v="1"/>
    <s v="GL UNTUNGAN BANJA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15"/>
    <s v="24/05/2023"/>
    <s v="P2TL/52554/20230523/00024"/>
    <n v="52550"/>
    <x v="2"/>
  </r>
  <r>
    <n v="25"/>
    <s v="P2TL/52552/20230524/00001"/>
    <s v="523080500705"/>
    <s v="KUSTOMO"/>
    <x v="1"/>
    <s v="DE RAS RT03 RW002"/>
    <s v="R1"/>
    <n v="450"/>
    <s v="R1/450"/>
    <n v="588"/>
    <n v="0"/>
    <n v="291060"/>
    <n v="291060"/>
    <n v="0"/>
    <n v="0"/>
    <n v="0"/>
    <n v="26195"/>
    <n v="0"/>
    <n v="0"/>
    <n v="317255"/>
    <n v="317255"/>
    <n v="0"/>
    <s v="24/05/2023"/>
    <s v="24"/>
    <s v="05"/>
    <s v="2023"/>
    <x v="104"/>
    <s v="5255242005050"/>
    <s v="24/05/2023"/>
    <s v="P2TL/52552/20230524/00001"/>
    <n v="52550"/>
    <x v="3"/>
  </r>
  <r>
    <n v="26"/>
    <s v="P2TL/52553/20230530/00006"/>
    <s v="525530028727"/>
    <s v="PJU PASAR PAGI"/>
    <x v="1"/>
    <s v="JL GAJAH MADA 0  RT."/>
    <s v="P3"/>
    <n v="11000"/>
    <s v="P3/11000"/>
    <n v="2497"/>
    <n v="0"/>
    <n v="4243726"/>
    <n v="4243726"/>
    <n v="0"/>
    <n v="0"/>
    <n v="0"/>
    <n v="0"/>
    <n v="0"/>
    <n v="0"/>
    <n v="4243726"/>
    <n v="10000"/>
    <n v="4233726"/>
    <s v="31/05/2023"/>
    <s v="31"/>
    <s v="05"/>
    <s v="2023"/>
    <x v="101"/>
    <s v="5255342005036"/>
    <s v="31/05/2023"/>
    <s v="P2TL/52553/20230530/00006"/>
    <n v="52550"/>
    <x v="1"/>
  </r>
  <r>
    <n v="27"/>
    <s v="P2TL/52551/20230525/00003"/>
    <s v="523060250162"/>
    <s v="SURATMAN"/>
    <x v="1"/>
    <s v="DS  KR TOWO KR TEN"/>
    <s v="R1M"/>
    <n v="900"/>
    <s v="R1M/900"/>
    <n v="116"/>
    <n v="0"/>
    <n v="156832"/>
    <n v="156832"/>
    <n v="0"/>
    <n v="0"/>
    <n v="0"/>
    <n v="14115"/>
    <n v="0"/>
    <n v="0"/>
    <n v="170947"/>
    <n v="170947"/>
    <n v="0"/>
    <s v="25/05/2023"/>
    <s v="25"/>
    <s v="05"/>
    <s v="2023"/>
    <x v="111"/>
    <s v="5255142005335"/>
    <s v="25/05/2023"/>
    <s v="P2TL/52551/20230525/00003"/>
    <n v="52550"/>
    <x v="0"/>
  </r>
  <r>
    <n v="28"/>
    <s v="P2TL/52554/20230529/00007"/>
    <s v="NONPELANG"/>
    <s v="ISMARI"/>
    <x v="3"/>
    <s v="NGANCAR RT 4/4 KEN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9/05/2023"/>
    <s v="29"/>
    <s v="05"/>
    <s v="2023"/>
    <x v="102"/>
    <s v="5255442006345"/>
    <s v="29/05/2023"/>
    <s v="P2TL/52554/20230529/00007"/>
    <n v="52550"/>
    <x v="2"/>
  </r>
  <r>
    <n v="29"/>
    <s v="P2TL/52551/20230510/00003"/>
    <s v="NONPELANG"/>
    <s v="KHUMAEROH"/>
    <x v="3"/>
    <s v="DK.PATAR SIDOREJO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0/05/2023"/>
    <s v="10"/>
    <s v="05"/>
    <s v="2023"/>
    <x v="112"/>
    <s v="5255142005296"/>
    <s v="10/05/2023"/>
    <s v="P2TL/52551/20230510/00003"/>
    <n v="52550"/>
    <x v="0"/>
  </r>
  <r>
    <n v="30"/>
    <s v="P2TL/52551/20230522/00002"/>
    <s v="523061305320"/>
    <s v="JAWAROH"/>
    <x v="1"/>
    <s v="DS WEDING   RT.01 R"/>
    <s v="R1"/>
    <n v="900"/>
    <s v="R1/900"/>
    <n v="262"/>
    <n v="0"/>
    <n v="129690"/>
    <n v="129690"/>
    <n v="0"/>
    <n v="0"/>
    <n v="0"/>
    <n v="11672"/>
    <n v="0"/>
    <n v="0"/>
    <n v="141362"/>
    <n v="141362"/>
    <n v="0"/>
    <s v="22/05/2023"/>
    <s v="22"/>
    <s v="05"/>
    <s v="2023"/>
    <x v="113"/>
    <s v="5255142005320"/>
    <s v="22/05/2023"/>
    <s v="P2TL/52551/20230522/00002"/>
    <n v="52550"/>
    <x v="0"/>
  </r>
  <r>
    <n v="31"/>
    <s v="P2TL/52551/20230522/00007"/>
    <s v="NONPELANG"/>
    <s v="PJ DEVI ANA ISTOATI"/>
    <x v="3"/>
    <s v="DK.DOPANG SIDOGE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3/05/2023"/>
    <s v="23"/>
    <s v="05"/>
    <s v="2023"/>
    <x v="100"/>
    <s v="5255142005325"/>
    <s v="23/05/2023"/>
    <s v="P2TL/52551/20230522/00007"/>
    <n v="52550"/>
    <x v="0"/>
  </r>
  <r>
    <n v="32"/>
    <s v="P2TL/52551/20230525/00001"/>
    <s v="523061334021"/>
    <s v="SDIT AZ-ZAHRA II"/>
    <x v="1"/>
    <s v="JL SULTAN FATAH     D"/>
    <s v="S2T"/>
    <n v="11000"/>
    <s v="S2T/11000"/>
    <n v="3779"/>
    <n v="0"/>
    <n v="3401100"/>
    <n v="3401100"/>
    <n v="0"/>
    <n v="0"/>
    <n v="0"/>
    <n v="306099"/>
    <n v="0"/>
    <n v="0"/>
    <n v="3707199"/>
    <n v="3707199"/>
    <n v="0"/>
    <s v="25/05/2023"/>
    <s v="25"/>
    <s v="05"/>
    <s v="2023"/>
    <x v="111"/>
    <s v="5255143005333"/>
    <s v="25/05/2023"/>
    <s v="P2TL/52551/20230525/00001"/>
    <n v="52550"/>
    <x v="0"/>
  </r>
  <r>
    <n v="33"/>
    <s v="P2TL/52553/20230504/00003"/>
    <s v="NONPELANG"/>
    <s v="PJ SUDARLIN 2"/>
    <x v="3"/>
    <s v="GUNDI RT 02 RW 01 G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4/05/2023"/>
    <s v="04"/>
    <s v="05"/>
    <s v="2023"/>
    <x v="110"/>
    <s v="5255342004975"/>
    <s v="04/05/2023"/>
    <s v="P2TL/52553/20230504/00003"/>
    <n v="52550"/>
    <x v="1"/>
  </r>
  <r>
    <n v="34"/>
    <s v="P2TL/52554/20230523/00021"/>
    <s v="523071924120"/>
    <s v="BADI"/>
    <x v="1"/>
    <s v="DS SMBHARJO KALIS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12"/>
    <s v="24/05/2023"/>
    <s v="P2TL/52554/20230523/00021"/>
    <n v="52550"/>
    <x v="2"/>
  </r>
  <r>
    <n v="35"/>
    <s v="P2TL/52551/20230508/00001"/>
    <s v="523061439087"/>
    <s v="ANASRULLAH"/>
    <x v="1"/>
    <s v="DS TLOGOBOYO 0  RT"/>
    <s v="R1"/>
    <n v="900"/>
    <s v="R1/900"/>
    <n v="126"/>
    <n v="0"/>
    <n v="62370"/>
    <n v="62370"/>
    <n v="0"/>
    <n v="0"/>
    <n v="0"/>
    <n v="5613"/>
    <n v="0"/>
    <n v="0"/>
    <n v="67983"/>
    <n v="67983"/>
    <n v="0"/>
    <s v="08/05/2023"/>
    <s v="08"/>
    <s v="05"/>
    <s v="2023"/>
    <x v="99"/>
    <s v="5255142005278"/>
    <s v="08/05/2023"/>
    <s v="P2TL/52551/20230508/00001"/>
    <n v="52550"/>
    <x v="0"/>
  </r>
  <r>
    <n v="36"/>
    <s v="P2TL/52553/20230526/00022"/>
    <s v="523071502068"/>
    <s v="SUWARTI"/>
    <x v="1"/>
    <s v="DK  CUNGKUP RT20/5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22"/>
    <s v="27/05/2023"/>
    <s v="P2TL/52553/20230526/00022"/>
    <n v="52550"/>
    <x v="1"/>
  </r>
  <r>
    <n v="37"/>
    <s v="P2TL/52553/20230531/00026"/>
    <s v="523073030244"/>
    <s v="PJU PEMDA TK II GRO"/>
    <x v="1"/>
    <s v="JL RAYA PUTAT-GETA"/>
    <s v="P3"/>
    <n v="5500"/>
    <s v="P3/5500"/>
    <n v="2486"/>
    <n v="0"/>
    <n v="4225032"/>
    <n v="4225032"/>
    <n v="0"/>
    <n v="0"/>
    <n v="0"/>
    <n v="0"/>
    <n v="0"/>
    <n v="0"/>
    <n v="4225032"/>
    <n v="10000"/>
    <n v="4215032"/>
    <s v="31/05/2023"/>
    <s v="31"/>
    <s v="05"/>
    <s v="2023"/>
    <x v="101"/>
    <s v="5255342005083"/>
    <s v="31/05/2023"/>
    <s v="P2TL/52553/20230531/00026"/>
    <n v="52550"/>
    <x v="1"/>
  </r>
  <r>
    <n v="38"/>
    <s v="P2TL/52553/20230519/00001"/>
    <s v="523071677638"/>
    <s v="MUSLIMAH"/>
    <x v="2"/>
    <s v="DK KURIPAN     KURIP"/>
    <s v="R1"/>
    <n v="450"/>
    <s v="R1/450"/>
    <n v="0"/>
    <n v="59400"/>
    <n v="0"/>
    <n v="59400"/>
    <n v="0"/>
    <n v="76400"/>
    <n v="0"/>
    <n v="891"/>
    <n v="0"/>
    <n v="0"/>
    <n v="136691"/>
    <n v="136691"/>
    <n v="0"/>
    <s v="19/05/2023"/>
    <s v="19"/>
    <s v="05"/>
    <s v="2023"/>
    <x v="108"/>
    <s v="5255342004992"/>
    <s v="19/05/2023"/>
    <s v="P2TL/52553/20230519/00001"/>
    <n v="52550"/>
    <x v="1"/>
  </r>
  <r>
    <n v="39"/>
    <s v="P2TL/52553/20230530/00001"/>
    <s v="523071736773"/>
    <s v="SANTOSO"/>
    <x v="1"/>
    <s v="DS MENAWAN KLAMB"/>
    <s v="R1"/>
    <n v="450"/>
    <s v="R1/450"/>
    <n v="250"/>
    <n v="0"/>
    <n v="123750"/>
    <n v="123750"/>
    <n v="0"/>
    <n v="0"/>
    <n v="0"/>
    <n v="11138"/>
    <n v="0"/>
    <n v="0"/>
    <n v="134888"/>
    <n v="134888"/>
    <n v="0"/>
    <s v="31/05/2023"/>
    <s v="31"/>
    <s v="05"/>
    <s v="2023"/>
    <x v="101"/>
    <s v="5255342005031"/>
    <s v="31/05/2023"/>
    <s v="P2TL/52553/20230530/00001"/>
    <n v="52550"/>
    <x v="1"/>
  </r>
  <r>
    <n v="40"/>
    <s v="P2TL/52553/20230508/00001"/>
    <s v="523070846573"/>
    <s v="SULARNO HABARUS"/>
    <x v="2"/>
    <s v="GE NENG RAMBAT"/>
    <s v="R1"/>
    <n v="450"/>
    <s v="R1/450"/>
    <n v="0"/>
    <n v="59400"/>
    <n v="0"/>
    <n v="59400"/>
    <n v="0"/>
    <n v="0"/>
    <n v="0"/>
    <n v="891"/>
    <n v="13950"/>
    <n v="0"/>
    <n v="74241"/>
    <n v="74241"/>
    <n v="0"/>
    <s v="08/05/2023"/>
    <s v="08"/>
    <s v="05"/>
    <s v="2023"/>
    <x v="99"/>
    <s v="5255342004980"/>
    <s v="08/05/2023"/>
    <s v="P2TL/52553/20230508/00001"/>
    <n v="52550"/>
    <x v="1"/>
  </r>
  <r>
    <n v="41"/>
    <s v="P2TL/52551/20230531/00010"/>
    <s v="523061803939"/>
    <s v="SUMASMINAH"/>
    <x v="1"/>
    <s v="DS CANGKRING B KA"/>
    <s v="R1T"/>
    <n v="450"/>
    <s v="R1T/450"/>
    <n v="579"/>
    <n v="0"/>
    <n v="240285"/>
    <n v="240285"/>
    <n v="0"/>
    <n v="0"/>
    <n v="0"/>
    <n v="21626"/>
    <n v="0"/>
    <n v="0"/>
    <n v="261911"/>
    <n v="261911"/>
    <n v="0"/>
    <s v="31/05/2023"/>
    <s v="31"/>
    <s v="05"/>
    <s v="2023"/>
    <x v="101"/>
    <s v="5255143005353"/>
    <s v="31/05/2023"/>
    <s v="P2TL/52551/20230531/00010"/>
    <n v="52550"/>
    <x v="0"/>
  </r>
  <r>
    <n v="42"/>
    <s v="P2TL/52551/20230516/00001"/>
    <s v="523061063027"/>
    <s v="SUJIAH"/>
    <x v="1"/>
    <s v="DS SIDOGEMAH   RT.0"/>
    <s v="R1M"/>
    <n v="900"/>
    <s v="R1M/900"/>
    <n v="149"/>
    <n v="0"/>
    <n v="201448"/>
    <n v="201448"/>
    <n v="0"/>
    <n v="0"/>
    <n v="0"/>
    <n v="18130"/>
    <n v="0"/>
    <n v="0"/>
    <n v="219578"/>
    <n v="219578"/>
    <n v="0"/>
    <s v="16/05/2023"/>
    <s v="16"/>
    <s v="05"/>
    <s v="2023"/>
    <x v="98"/>
    <s v="5255142005305"/>
    <s v="16/05/2023"/>
    <s v="P2TL/52551/20230516/00001"/>
    <n v="52550"/>
    <x v="0"/>
  </r>
  <r>
    <n v="43"/>
    <s v="P2TL/52553/20230515/00001"/>
    <s v="523070329167"/>
    <s v="MARMINAH"/>
    <x v="1"/>
    <s v="CA NDISARI RT 02/05"/>
    <s v="R1M"/>
    <n v="900"/>
    <s v="R1M/900"/>
    <n v="599"/>
    <n v="0"/>
    <n v="809848"/>
    <n v="809848"/>
    <n v="0"/>
    <n v="0"/>
    <n v="0"/>
    <n v="72886"/>
    <n v="0"/>
    <n v="0"/>
    <n v="882734"/>
    <n v="882734"/>
    <n v="0"/>
    <s v="15/05/2023"/>
    <s v="15"/>
    <s v="05"/>
    <s v="2023"/>
    <x v="114"/>
    <s v="5255342004988"/>
    <s v="15/05/2023"/>
    <s v="P2TL/52553/20230515/00001"/>
    <n v="52550"/>
    <x v="1"/>
  </r>
  <r>
    <n v="44"/>
    <s v="P2TL/52554/20230529/00001"/>
    <s v="523070685011"/>
    <s v="WARDI"/>
    <x v="5"/>
    <s v="DK  NGAMBILAN REJO"/>
    <s v="R1"/>
    <n v="450"/>
    <s v="R1/450"/>
    <n v="2479"/>
    <n v="59400"/>
    <n v="1226907"/>
    <n v="1286307"/>
    <n v="0"/>
    <n v="76400"/>
    <n v="273726"/>
    <n v="13160"/>
    <n v="13950"/>
    <n v="0"/>
    <n v="1663543"/>
    <n v="1663543"/>
    <n v="0"/>
    <s v="29/05/2023"/>
    <s v="29"/>
    <s v="05"/>
    <s v="2023"/>
    <x v="102"/>
    <s v="5255442006333"/>
    <s v="29/05/2023"/>
    <s v="P2TL/52554/20230529/00001"/>
    <n v="52550"/>
    <x v="2"/>
  </r>
  <r>
    <n v="45"/>
    <s v="P2TL/52553/20230509/00003"/>
    <s v="523073026256"/>
    <s v="SUWILAH"/>
    <x v="1"/>
    <s v="DN TEGAL DS CINGKR"/>
    <s v="R1T"/>
    <n v="900"/>
    <s v="R1T/900"/>
    <n v="500"/>
    <n v="0"/>
    <n v="302500"/>
    <n v="302500"/>
    <n v="0"/>
    <n v="0"/>
    <n v="0"/>
    <n v="27225"/>
    <n v="0"/>
    <n v="0"/>
    <n v="329725"/>
    <n v="329725"/>
    <n v="0"/>
    <s v="09/05/2023"/>
    <s v="09"/>
    <s v="05"/>
    <s v="2023"/>
    <x v="105"/>
    <s v="5255343004985"/>
    <s v="09/05/2023"/>
    <s v="P2TL/52553/20230509/00003"/>
    <n v="52550"/>
    <x v="1"/>
  </r>
  <r>
    <n v="46"/>
    <s v="P2TL/52551/20230524/00002"/>
    <s v="523060821987"/>
    <s v="MUSTAIN"/>
    <x v="1"/>
    <s v="DS  KARANGSARI RT1"/>
    <s v="R1M"/>
    <n v="900"/>
    <s v="R1M/900"/>
    <n v="249"/>
    <n v="0"/>
    <n v="336648"/>
    <n v="336648"/>
    <n v="0"/>
    <n v="0"/>
    <n v="0"/>
    <n v="30298"/>
    <n v="0"/>
    <n v="0"/>
    <n v="366946"/>
    <n v="366946"/>
    <n v="0"/>
    <s v="24/05/2023"/>
    <s v="24"/>
    <s v="05"/>
    <s v="2023"/>
    <x v="104"/>
    <s v="5255142005332"/>
    <s v="24/05/2023"/>
    <s v="P2TL/52551/20230524/00002"/>
    <n v="52550"/>
    <x v="0"/>
  </r>
  <r>
    <n v="47"/>
    <s v="P2TL/52554/20230523/00029"/>
    <s v="523070664236"/>
    <s v="SAMIN"/>
    <x v="1"/>
    <s v="DS  KARANGREJO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20"/>
    <s v="24/05/2023"/>
    <s v="P2TL/52554/20230523/00029"/>
    <n v="52550"/>
    <x v="2"/>
  </r>
  <r>
    <n v="48"/>
    <s v="P2TL/52551/20230510/00004"/>
    <s v="523060155970"/>
    <s v="SUWARNO"/>
    <x v="1"/>
    <s v="GE NENG RT18/2"/>
    <s v="R1MT"/>
    <n v="900"/>
    <s v="R1MT/900"/>
    <n v="404"/>
    <n v="0"/>
    <n v="546208"/>
    <n v="546208"/>
    <n v="0"/>
    <n v="0"/>
    <n v="0"/>
    <n v="49159"/>
    <n v="0"/>
    <n v="0"/>
    <n v="595367"/>
    <n v="595367"/>
    <n v="0"/>
    <s v="10/05/2023"/>
    <s v="10"/>
    <s v="05"/>
    <s v="2023"/>
    <x v="112"/>
    <s v="5255143005297"/>
    <s v="10/05/2023"/>
    <s v="P2TL/52551/20230510/00004"/>
    <n v="52550"/>
    <x v="0"/>
  </r>
  <r>
    <n v="49"/>
    <s v="P2TL/52554/20230523/00031"/>
    <s v="523071430184"/>
    <s v="SUTINI"/>
    <x v="1"/>
    <s v="DK  BLIMBING RT16/5"/>
    <s v="R1"/>
    <n v="900"/>
    <s v="R1/90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22"/>
    <s v="24/05/2023"/>
    <s v="P2TL/52554/20230523/00031"/>
    <n v="52550"/>
    <x v="2"/>
  </r>
  <r>
    <n v="50"/>
    <s v="P2TL/52554/20230524/00002"/>
    <s v="523072451362"/>
    <s v="SUPARMIN"/>
    <x v="5"/>
    <s v="DS NGASEM ASEMRU"/>
    <s v="R1T"/>
    <n v="900"/>
    <s v="R1T/900"/>
    <n v="4957"/>
    <n v="216000"/>
    <n v="2453814"/>
    <n v="2669814"/>
    <n v="0"/>
    <n v="76400"/>
    <n v="500"/>
    <n v="27778"/>
    <n v="0"/>
    <n v="0"/>
    <n v="2774492"/>
    <n v="2774492"/>
    <n v="0"/>
    <s v="25/05/2023"/>
    <s v="25"/>
    <s v="05"/>
    <s v="2023"/>
    <x v="111"/>
    <s v="5255443006328"/>
    <s v="25/05/2023"/>
    <s v="P2TL/52554/20230524/00002"/>
    <n v="52550"/>
    <x v="2"/>
  </r>
  <r>
    <n v="51"/>
    <s v="P2TL/52551/20230531/00006"/>
    <s v="523061785987"/>
    <s v="SHOLIKHATUN"/>
    <x v="1"/>
    <s v="DS WONOKETINGAL 0"/>
    <s v="R1T"/>
    <n v="900"/>
    <s v="R1T/900"/>
    <n v="30"/>
    <n v="0"/>
    <n v="18150"/>
    <n v="18150"/>
    <n v="0"/>
    <n v="0"/>
    <n v="0"/>
    <n v="1634"/>
    <n v="0"/>
    <n v="0"/>
    <n v="19784"/>
    <n v="19784"/>
    <n v="0"/>
    <s v="31/05/2023"/>
    <s v="31"/>
    <s v="05"/>
    <s v="2023"/>
    <x v="101"/>
    <s v="5255143005349"/>
    <s v="31/05/2023"/>
    <s v="P2TL/52551/20230531/00006"/>
    <n v="52550"/>
    <x v="0"/>
  </r>
  <r>
    <n v="52"/>
    <s v="P2TL/52553/20230530/00014"/>
    <s v="523072045787"/>
    <s v="PJU PEMDA KAB GRO"/>
    <x v="1"/>
    <s v="JL KOMPLEK RSS PW"/>
    <s v="P3"/>
    <n v="7700"/>
    <s v="P3/7700"/>
    <n v="2010"/>
    <n v="0"/>
    <n v="3416055"/>
    <n v="3416055"/>
    <n v="0"/>
    <n v="0"/>
    <n v="0"/>
    <n v="0"/>
    <n v="0"/>
    <n v="0"/>
    <n v="3416055"/>
    <n v="10000"/>
    <n v="3406055"/>
    <s v="31/05/2023"/>
    <s v="31"/>
    <s v="05"/>
    <s v="2023"/>
    <x v="101"/>
    <s v="5255342005044"/>
    <s v="31/05/2023"/>
    <s v="P2TL/52553/20230530/00014"/>
    <n v="52550"/>
    <x v="1"/>
  </r>
  <r>
    <n v="53"/>
    <s v="P2TL/52554/20230519/00003"/>
    <s v="523072543866"/>
    <s v="TOKO BAROKAH"/>
    <x v="4"/>
    <s v="DK SULUR 0  RT.4 RW."/>
    <s v="B1T"/>
    <n v="900"/>
    <s v="B1T/900"/>
    <n v="4957"/>
    <n v="0"/>
    <n v="2305098"/>
    <n v="2305098"/>
    <n v="0"/>
    <n v="76400"/>
    <n v="402198"/>
    <n v="23051"/>
    <n v="0"/>
    <n v="0"/>
    <n v="2806747"/>
    <n v="850000"/>
    <n v="1956747"/>
    <s v="25/05/2023"/>
    <s v="25"/>
    <s v="05"/>
    <s v="2023"/>
    <x v="111"/>
    <s v="5255443006286"/>
    <s v="25/05/2023"/>
    <s v="P2TL/52554/20230519/00003"/>
    <n v="52550"/>
    <x v="2"/>
  </r>
  <r>
    <n v="54"/>
    <s v="P2TL/52551/20230526/00001"/>
    <s v="NONPELANG"/>
    <s v="ASRORI"/>
    <x v="3"/>
    <s v="DS.JOGOLOYO RT1 R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6/05/2023"/>
    <s v="26"/>
    <s v="05"/>
    <s v="2023"/>
    <x v="115"/>
    <s v="5255142005337"/>
    <s v="26/05/2023"/>
    <s v="P2TL/52551/20230526/00001"/>
    <n v="52550"/>
    <x v="0"/>
  </r>
  <r>
    <n v="55"/>
    <s v="P2TL/52553/20230531/00028"/>
    <s v="523071937669"/>
    <s v="DKP TK II GROBOGAN"/>
    <x v="1"/>
    <s v="JL MT HARYONO PWD"/>
    <s v="P3"/>
    <n v="5500"/>
    <s v="P3/5500"/>
    <n v="2200"/>
    <n v="0"/>
    <n v="3738966"/>
    <n v="3738966"/>
    <n v="0"/>
    <n v="0"/>
    <n v="0"/>
    <n v="0"/>
    <n v="0"/>
    <n v="0"/>
    <n v="3738966"/>
    <n v="10000"/>
    <n v="3728966"/>
    <s v="31/05/2023"/>
    <s v="31"/>
    <s v="05"/>
    <s v="2023"/>
    <x v="101"/>
    <s v="5255342005085"/>
    <s v="31/05/2023"/>
    <s v="P2TL/52553/20230531/00028"/>
    <n v="52550"/>
    <x v="1"/>
  </r>
  <r>
    <n v="56"/>
    <s v="P2TL/52554/20230523/00005"/>
    <s v="523071011265"/>
    <s v="WAJI"/>
    <x v="1"/>
    <s v="DK  PONDOK RT3/3 SU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296"/>
    <s v="24/05/2023"/>
    <s v="P2TL/52554/20230523/00005"/>
    <n v="52550"/>
    <x v="2"/>
  </r>
  <r>
    <n v="57"/>
    <s v="P2TL/52551/20230524/00001"/>
    <s v="523060433183"/>
    <s v="M SODIK"/>
    <x v="1"/>
    <s v="KA RNAGSARI RT3/1 K"/>
    <s v="R1"/>
    <n v="900"/>
    <s v="R1/900"/>
    <n v="754"/>
    <n v="0"/>
    <n v="373230"/>
    <n v="373230"/>
    <n v="0"/>
    <n v="0"/>
    <n v="0"/>
    <n v="33591"/>
    <n v="0"/>
    <n v="0"/>
    <n v="406821"/>
    <n v="406821"/>
    <n v="0"/>
    <s v="24/05/2023"/>
    <s v="24"/>
    <s v="05"/>
    <s v="2023"/>
    <x v="104"/>
    <s v="5255142005331"/>
    <s v="24/05/2023"/>
    <s v="P2TL/52551/20230524/00001"/>
    <n v="52550"/>
    <x v="0"/>
  </r>
  <r>
    <n v="58"/>
    <s v="P2TL/52551/20230510/00001"/>
    <s v="523061782247"/>
    <s v="SUDADI"/>
    <x v="1"/>
    <s v="DS SIDOREJO    RT.3"/>
    <s v="R1T"/>
    <n v="450"/>
    <s v="R1T/450"/>
    <n v="579"/>
    <n v="0"/>
    <n v="240285"/>
    <n v="240285"/>
    <n v="0"/>
    <n v="0"/>
    <n v="0"/>
    <n v="21626"/>
    <n v="0"/>
    <n v="0"/>
    <n v="261911"/>
    <n v="261911"/>
    <n v="0"/>
    <s v="10/05/2023"/>
    <s v="10"/>
    <s v="05"/>
    <s v="2023"/>
    <x v="112"/>
    <s v="5255143005294"/>
    <s v="10/05/2023"/>
    <s v="P2TL/52551/20230510/00001"/>
    <n v="52550"/>
    <x v="0"/>
  </r>
  <r>
    <n v="59"/>
    <s v="P2TL/52551/20230516/00006"/>
    <s v="NONPELANG"/>
    <s v="FATEKUL HUDA"/>
    <x v="3"/>
    <s v="DK.KRAJAN PONCOHA"/>
    <s v="B1"/>
    <n v="450"/>
    <s v="B1/450"/>
    <n v="2479"/>
    <n v="190350"/>
    <n v="1041012"/>
    <n v="1231362"/>
    <n v="0"/>
    <n v="0"/>
    <n v="0"/>
    <n v="6157"/>
    <n v="0"/>
    <n v="0"/>
    <n v="1237519"/>
    <n v="1237519"/>
    <n v="0"/>
    <s v="16/05/2023"/>
    <s v="16"/>
    <s v="05"/>
    <s v="2023"/>
    <x v="98"/>
    <s v="5255142005310"/>
    <s v="16/05/2023"/>
    <s v="P2TL/52551/20230516/00006"/>
    <n v="52550"/>
    <x v="0"/>
  </r>
  <r>
    <n v="60"/>
    <s v="P2TL/52551/20230526/00006"/>
    <s v="523060727498"/>
    <s v="MOCH FUNDHI"/>
    <x v="1"/>
    <s v="KO NDANG PASAR RT"/>
    <s v="R1"/>
    <n v="450"/>
    <s v="R1/450"/>
    <n v="551"/>
    <n v="0"/>
    <n v="272745"/>
    <n v="272745"/>
    <n v="0"/>
    <n v="0"/>
    <n v="0"/>
    <n v="24547"/>
    <n v="0"/>
    <n v="0"/>
    <n v="297292"/>
    <n v="297292"/>
    <n v="0"/>
    <s v="26/05/2023"/>
    <s v="26"/>
    <s v="05"/>
    <s v="2023"/>
    <x v="115"/>
    <s v="5255142005342"/>
    <s v="26/05/2023"/>
    <s v="P2TL/52551/20230526/00006"/>
    <n v="52550"/>
    <x v="0"/>
  </r>
  <r>
    <n v="61"/>
    <s v="P2TL/52553/20230531/00001"/>
    <s v="525530098562"/>
    <s v="NGADIYEM"/>
    <x v="1"/>
    <s v="DK BULAKREJO DS. N"/>
    <s v="R1"/>
    <n v="900"/>
    <s v="R1/900"/>
    <n v="678"/>
    <n v="0"/>
    <n v="335610"/>
    <n v="335610"/>
    <n v="0"/>
    <n v="0"/>
    <n v="0"/>
    <n v="30205"/>
    <n v="0"/>
    <n v="0"/>
    <n v="365815"/>
    <n v="365815"/>
    <n v="0"/>
    <s v="31/05/2023"/>
    <s v="31"/>
    <s v="05"/>
    <s v="2023"/>
    <x v="101"/>
    <s v="5255342005058"/>
    <s v="31/05/2023"/>
    <s v="P2TL/52553/20230531/00001"/>
    <n v="52550"/>
    <x v="1"/>
  </r>
  <r>
    <n v="62"/>
    <s v="P2TL/52552/20230510/00002"/>
    <s v="523080321593"/>
    <s v="MUNUK FEBRUSUHAR"/>
    <x v="4"/>
    <s v="GU NUNG WULAN RT7"/>
    <s v="R1"/>
    <n v="450"/>
    <s v="R1/450"/>
    <n v="2479"/>
    <n v="0"/>
    <n v="1226907"/>
    <n v="1226907"/>
    <n v="0"/>
    <n v="0"/>
    <n v="188171"/>
    <n v="12269"/>
    <n v="13950"/>
    <n v="0"/>
    <n v="1441297"/>
    <n v="1441297"/>
    <n v="0"/>
    <s v="10/05/2023"/>
    <s v="10"/>
    <s v="05"/>
    <s v="2023"/>
    <x v="112"/>
    <s v="5255242005045"/>
    <s v="10/05/2023"/>
    <s v="P2TL/52552/20230510/00002"/>
    <n v="52550"/>
    <x v="3"/>
  </r>
  <r>
    <n v="63"/>
    <s v="P2TL/52553/20230509/00001"/>
    <s v="523070077077"/>
    <s v="DARSONO"/>
    <x v="1"/>
    <s v="JL  PANGKALAN GG2"/>
    <s v="R1"/>
    <n v="450"/>
    <s v="R1/450"/>
    <n v="225"/>
    <n v="0"/>
    <n v="111375"/>
    <n v="111375"/>
    <n v="0"/>
    <n v="0"/>
    <n v="0"/>
    <n v="10024"/>
    <n v="0"/>
    <n v="0"/>
    <n v="121399"/>
    <n v="121399"/>
    <n v="0"/>
    <s v="09/05/2023"/>
    <s v="09"/>
    <s v="05"/>
    <s v="2023"/>
    <x v="105"/>
    <s v="5255342004983"/>
    <s v="09/05/2023"/>
    <s v="P2TL/52553/20230509/00001"/>
    <n v="52550"/>
    <x v="1"/>
  </r>
  <r>
    <n v="64"/>
    <s v="P2TL/52551/20230525/00002"/>
    <s v="NONPELANG"/>
    <s v="PJ SURATMAN"/>
    <x v="3"/>
    <s v="DK.BILUTAN REJOSAR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5/05/2023"/>
    <s v="25"/>
    <s v="05"/>
    <s v="2023"/>
    <x v="111"/>
    <s v="5255142005334"/>
    <s v="25/05/2023"/>
    <s v="P2TL/52551/20230525/00002"/>
    <n v="52550"/>
    <x v="0"/>
  </r>
  <r>
    <n v="65"/>
    <s v="P2TL/52553/20230530/00004"/>
    <s v="523071695266"/>
    <s v="DKP KAB GROBOGAN"/>
    <x v="1"/>
    <s v="JL KOMP ALUN ALUN"/>
    <s v="P3"/>
    <n v="11000"/>
    <s v="P3/11000"/>
    <n v="3003"/>
    <n v="0"/>
    <n v="5103689"/>
    <n v="5103689"/>
    <n v="10000"/>
    <n v="0"/>
    <n v="0"/>
    <n v="0"/>
    <n v="0"/>
    <n v="0"/>
    <n v="5113689"/>
    <n v="10000"/>
    <n v="5103689"/>
    <s v="31/05/2023"/>
    <s v="31"/>
    <s v="05"/>
    <s v="2023"/>
    <x v="101"/>
    <s v="5255342005034"/>
    <s v="31/05/2023"/>
    <s v="P2TL/52553/20230530/00004"/>
    <n v="52550"/>
    <x v="1"/>
  </r>
  <r>
    <n v="66"/>
    <s v="P2TL/52554/20230511/00001"/>
    <s v="523071140482"/>
    <s v="NGADIMIN"/>
    <x v="4"/>
    <s v="DK  LENGKONG RT3/R"/>
    <s v="R1"/>
    <n v="450"/>
    <s v="R1/450"/>
    <n v="2479"/>
    <n v="0"/>
    <n v="1226907"/>
    <n v="1226907"/>
    <n v="0"/>
    <n v="76400"/>
    <n v="156912"/>
    <n v="12269"/>
    <n v="900"/>
    <n v="0"/>
    <n v="1473388"/>
    <n v="1473388"/>
    <n v="0"/>
    <s v="11/05/2023"/>
    <s v="11"/>
    <s v="05"/>
    <s v="2023"/>
    <x v="116"/>
    <s v="5255442006270"/>
    <s v="11/05/2023"/>
    <s v="P2TL/52554/20230511/00001"/>
    <n v="52550"/>
    <x v="2"/>
  </r>
  <r>
    <n v="67"/>
    <s v="P2TL/52551/20230508/00002"/>
    <s v="523061543367"/>
    <s v="SUPARMIN"/>
    <x v="5"/>
    <s v="DS TRENGGULI 0  RT."/>
    <s v="R1T"/>
    <n v="1300"/>
    <s v="R1T/1300"/>
    <n v="7160"/>
    <n v="901493"/>
    <n v="10344630"/>
    <n v="11246123"/>
    <n v="10000"/>
    <n v="76400"/>
    <n v="492052"/>
    <n v="116969"/>
    <n v="0"/>
    <n v="0"/>
    <n v="11941544"/>
    <n v="2500000"/>
    <n v="9441544"/>
    <s v="08/05/2023"/>
    <s v="08"/>
    <s v="05"/>
    <s v="2023"/>
    <x v="99"/>
    <s v="5255143005279"/>
    <s v="08/05/2023"/>
    <s v="P2TL/52551/20230508/00002"/>
    <n v="52550"/>
    <x v="0"/>
  </r>
  <r>
    <n v="68"/>
    <s v="P2TL/52553/20230526/00020"/>
    <s v="523071491307"/>
    <s v="SUWARNO WARSBI"/>
    <x v="1"/>
    <s v="DK  TAHUNAN RT4/5 N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20"/>
    <s v="27/05/2023"/>
    <s v="P2TL/52553/20230526/00020"/>
    <n v="52550"/>
    <x v="1"/>
  </r>
  <r>
    <n v="69"/>
    <s v="P2TL/52552/20230523/00001"/>
    <s v="523080854691"/>
    <s v="RUMTIAH"/>
    <x v="4"/>
    <s v="DS BENDUNGAN   RT."/>
    <s v="R1"/>
    <n v="450"/>
    <s v="R1/450"/>
    <n v="2479"/>
    <n v="0"/>
    <n v="1226907"/>
    <n v="1226907"/>
    <n v="0"/>
    <n v="0"/>
    <n v="188171"/>
    <n v="12269"/>
    <n v="0"/>
    <n v="0"/>
    <n v="1427347"/>
    <n v="1427347"/>
    <n v="0"/>
    <s v="23/05/2023"/>
    <s v="23"/>
    <s v="05"/>
    <s v="2023"/>
    <x v="100"/>
    <s v="5255242005049"/>
    <s v="23/05/2023"/>
    <s v="P2TL/52552/20230523/00001"/>
    <n v="52550"/>
    <x v="3"/>
  </r>
  <r>
    <n v="70"/>
    <s v="P2TL/52554/20230509/00002"/>
    <s v="523072161168"/>
    <s v="SUWARTI"/>
    <x v="4"/>
    <s v="DS CANGKRING TGLR"/>
    <s v="R1"/>
    <n v="1300"/>
    <s v="R1/1300"/>
    <n v="7160"/>
    <n v="0"/>
    <n v="10344630"/>
    <n v="10344630"/>
    <n v="10000"/>
    <n v="76400"/>
    <n v="156912"/>
    <n v="103446"/>
    <n v="41600"/>
    <n v="0"/>
    <n v="10732988"/>
    <n v="6500000"/>
    <n v="4232988"/>
    <s v="10/05/2023"/>
    <s v="10"/>
    <s v="05"/>
    <s v="2023"/>
    <x v="112"/>
    <s v="5255442006266"/>
    <s v="10/05/2023"/>
    <s v="P2TL/52554/20230509/00002"/>
    <n v="52550"/>
    <x v="2"/>
  </r>
  <r>
    <n v="71"/>
    <s v="P2TL/52554/20230523/00012"/>
    <s v="523070378925"/>
    <s v="SANPURO SUPARDJO"/>
    <x v="1"/>
    <s v="GE BYAR CREWEK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03"/>
    <s v="24/05/2023"/>
    <s v="P2TL/52554/20230523/00012"/>
    <n v="52550"/>
    <x v="2"/>
  </r>
  <r>
    <n v="72"/>
    <s v="P2TL/52551/20230522/00001"/>
    <s v="523061796087"/>
    <s v="MUNASIR"/>
    <x v="1"/>
    <s v="DS TURIREJO    RT.2 R"/>
    <s v="R1T"/>
    <n v="450"/>
    <s v="R1T/450"/>
    <n v="623"/>
    <n v="0"/>
    <n v="258545"/>
    <n v="258545"/>
    <n v="0"/>
    <n v="0"/>
    <n v="0"/>
    <n v="23269"/>
    <n v="0"/>
    <n v="0"/>
    <n v="281814"/>
    <n v="281814"/>
    <n v="0"/>
    <s v="22/05/2023"/>
    <s v="22"/>
    <s v="05"/>
    <s v="2023"/>
    <x v="113"/>
    <s v="5255143005319"/>
    <s v="22/05/2023"/>
    <s v="P2TL/52551/20230522/00001"/>
    <n v="52550"/>
    <x v="0"/>
  </r>
  <r>
    <n v="73"/>
    <s v="P2TL/52553/20230508/00002"/>
    <s v="NONPELANG"/>
    <s v="SITI ASIYAH"/>
    <x v="3"/>
    <s v="DESA SANGGIH RT 03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8/05/2023"/>
    <s v="08"/>
    <s v="05"/>
    <s v="2023"/>
    <x v="99"/>
    <s v="5255342004981"/>
    <s v="08/05/2023"/>
    <s v="P2TL/52553/20230508/00002"/>
    <n v="52550"/>
    <x v="1"/>
  </r>
  <r>
    <n v="74"/>
    <s v="P2TL/52553/20230504/00004"/>
    <s v="523073043805"/>
    <s v="MOH NUR ARIFIN"/>
    <x v="1"/>
    <s v="DN TERPONO    RT.3 R"/>
    <s v="R1MT"/>
    <n v="900"/>
    <s v="R1MT/900"/>
    <n v="40"/>
    <n v="0"/>
    <n v="54080"/>
    <n v="54080"/>
    <n v="0"/>
    <n v="0"/>
    <n v="0"/>
    <n v="4867"/>
    <n v="0"/>
    <n v="0"/>
    <n v="58947"/>
    <n v="58947"/>
    <n v="0"/>
    <s v="04/05/2023"/>
    <s v="04"/>
    <s v="05"/>
    <s v="2023"/>
    <x v="110"/>
    <s v="5255343004976"/>
    <s v="04/05/2023"/>
    <s v="P2TL/52553/20230504/00004"/>
    <n v="52550"/>
    <x v="1"/>
  </r>
  <r>
    <n v="75"/>
    <s v="P2TL/52554/20230510/00003"/>
    <s v="523072166790"/>
    <s v="SUKARSIH"/>
    <x v="1"/>
    <s v="DS CANGKRING TGLR"/>
    <s v="R1T"/>
    <n v="1300"/>
    <s v="R1T/1300"/>
    <n v="188"/>
    <n v="0"/>
    <n v="271604"/>
    <n v="271604"/>
    <n v="0"/>
    <n v="0"/>
    <n v="0"/>
    <n v="24444"/>
    <n v="0"/>
    <n v="0"/>
    <n v="296048"/>
    <n v="296048"/>
    <n v="0"/>
    <s v="10/05/2023"/>
    <s v="10"/>
    <s v="05"/>
    <s v="2023"/>
    <x v="112"/>
    <s v="5255443006269"/>
    <s v="10/05/2023"/>
    <s v="P2TL/52554/20230510/00003"/>
    <n v="52550"/>
    <x v="2"/>
  </r>
  <r>
    <n v="76"/>
    <s v="P2TL/52553/20230531/00015"/>
    <s v="523071693382"/>
    <s v="DKP KAB GROBOGAN"/>
    <x v="1"/>
    <s v="JL GAJAHMADA PWD"/>
    <s v="P3"/>
    <n v="7700"/>
    <s v="P3/7700"/>
    <n v="3080"/>
    <n v="0"/>
    <n v="5234552"/>
    <n v="5234552"/>
    <n v="10000"/>
    <n v="0"/>
    <n v="0"/>
    <n v="0"/>
    <n v="0"/>
    <n v="0"/>
    <n v="5244552"/>
    <n v="10000"/>
    <n v="5234552"/>
    <s v="31/05/2023"/>
    <s v="31"/>
    <s v="05"/>
    <s v="2023"/>
    <x v="101"/>
    <s v="5255342005072"/>
    <s v="31/05/2023"/>
    <s v="P2TL/52553/20230531/00015"/>
    <n v="52550"/>
    <x v="1"/>
  </r>
  <r>
    <n v="77"/>
    <s v="5255105723053100309"/>
    <s v="523061253077"/>
    <s v="HCPT _ 110414"/>
    <x v="0"/>
    <s v="DS BAKUNG     MIJEN"/>
    <s v="B2"/>
    <n v="7700"/>
    <s v="B2/7700"/>
    <n v="70"/>
    <n v="0"/>
    <n v="101129"/>
    <n v="101129"/>
    <n v="0"/>
    <n v="0"/>
    <n v="0"/>
    <n v="0"/>
    <n v="0"/>
    <n v="0"/>
    <n v="101129"/>
    <n v="0"/>
    <n v="101129"/>
    <s v="31/05/2023"/>
    <s v="31"/>
    <s v="05"/>
    <s v="2023"/>
    <x v="101"/>
    <s v="5255134000309"/>
    <s v="31/05/2023"/>
    <s v="5255105723053100309"/>
    <n v="52550"/>
    <x v="0"/>
  </r>
  <r>
    <n v="78"/>
    <s v="P2TL/52553/20230508/00003"/>
    <s v="NONPELANG"/>
    <s v="PARTO YAHMIN"/>
    <x v="3"/>
    <s v="DS KANGKUNGAN KE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9/05/2023"/>
    <s v="09"/>
    <s v="05"/>
    <s v="2023"/>
    <x v="105"/>
    <s v="5255342004982"/>
    <s v="09/05/2023"/>
    <s v="P2TL/52553/20230508/00003"/>
    <n v="52550"/>
    <x v="1"/>
  </r>
  <r>
    <n v="79"/>
    <s v="P2TL/52551/20230502/00001"/>
    <s v="523060468158"/>
    <s v="MANJAJERI"/>
    <x v="1"/>
    <s v="DK  AGUNGBOYO RT2"/>
    <s v="R1"/>
    <n v="450"/>
    <s v="R1/450"/>
    <n v="563"/>
    <n v="0"/>
    <n v="278685"/>
    <n v="278685"/>
    <n v="0"/>
    <n v="0"/>
    <n v="0"/>
    <n v="25082"/>
    <n v="0"/>
    <n v="0"/>
    <n v="303767"/>
    <n v="303767"/>
    <n v="0"/>
    <s v="02/05/2023"/>
    <s v="02"/>
    <s v="05"/>
    <s v="2023"/>
    <x v="109"/>
    <s v="5255142005274"/>
    <s v="02/05/2023"/>
    <s v="P2TL/52551/20230502/00001"/>
    <n v="52550"/>
    <x v="0"/>
  </r>
  <r>
    <n v="80"/>
    <s v="P2TL/52551/20230522/00003"/>
    <s v="523060486110"/>
    <s v="MUH ZAEDI"/>
    <x v="1"/>
    <s v="SI DOGEMAH SAYUNG"/>
    <s v="R1T"/>
    <n v="2200"/>
    <s v="R1T/2200"/>
    <n v="25"/>
    <n v="0"/>
    <n v="36118"/>
    <n v="36118"/>
    <n v="0"/>
    <n v="0"/>
    <n v="0"/>
    <n v="3251"/>
    <n v="0"/>
    <n v="0"/>
    <n v="39369"/>
    <n v="39369"/>
    <n v="0"/>
    <s v="22/05/2023"/>
    <s v="22"/>
    <s v="05"/>
    <s v="2023"/>
    <x v="113"/>
    <s v="5255143005321"/>
    <s v="22/05/2023"/>
    <s v="P2TL/52551/20230522/00003"/>
    <n v="52550"/>
    <x v="0"/>
  </r>
  <r>
    <n v="81"/>
    <s v="P2TL/52553/20230529/00002"/>
    <s v="523070070220"/>
    <s v="MASRAN"/>
    <x v="4"/>
    <s v="BU GEL RT4 RK3"/>
    <s v="R1"/>
    <n v="900"/>
    <s v="R1/900"/>
    <n v="4957"/>
    <n v="0"/>
    <n v="2453814"/>
    <n v="2453814"/>
    <n v="0"/>
    <n v="0"/>
    <n v="0"/>
    <n v="24538"/>
    <n v="0"/>
    <n v="0"/>
    <n v="2478352"/>
    <n v="1000000"/>
    <n v="1478352"/>
    <s v="29/05/2023"/>
    <s v="29"/>
    <s v="05"/>
    <s v="2023"/>
    <x v="102"/>
    <s v="5255342005027"/>
    <s v="29/05/2023"/>
    <s v="P2TL/52553/20230529/00002"/>
    <n v="52550"/>
    <x v="1"/>
  </r>
  <r>
    <n v="82"/>
    <s v="P2TL/52554/20230523/00008"/>
    <s v="523071169121"/>
    <s v="SADIYEM"/>
    <x v="1"/>
    <s v="KR AJAN 6/3 DS SELO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299"/>
    <s v="24/05/2023"/>
    <s v="P2TL/52554/20230523/00008"/>
    <n v="52550"/>
    <x v="2"/>
  </r>
  <r>
    <n v="83"/>
    <s v="P2TL/52554/20230523/00007"/>
    <s v="523071289205"/>
    <s v="MUSLICH"/>
    <x v="1"/>
    <s v="DK . KEBONDALEM SE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298"/>
    <s v="24/05/2023"/>
    <s v="P2TL/52554/20230523/00007"/>
    <n v="52550"/>
    <x v="2"/>
  </r>
  <r>
    <n v="84"/>
    <s v="P2TL/52553/20230530/00019"/>
    <s v="523072159126"/>
    <s v="PJU PEMDA TK II GRO"/>
    <x v="1"/>
    <s v="JL P DIPONEGORO KL"/>
    <s v="P3"/>
    <n v="7700"/>
    <s v="P3/7700"/>
    <n v="1848"/>
    <n v="0"/>
    <n v="3140731"/>
    <n v="3140731"/>
    <n v="0"/>
    <n v="0"/>
    <n v="0"/>
    <n v="0"/>
    <n v="0"/>
    <n v="0"/>
    <n v="3140731"/>
    <n v="10000"/>
    <n v="3130731"/>
    <s v="31/05/2023"/>
    <s v="31"/>
    <s v="05"/>
    <s v="2023"/>
    <x v="101"/>
    <s v="5255342005049"/>
    <s v="31/05/2023"/>
    <s v="P2TL/52553/20230530/00019"/>
    <n v="52550"/>
    <x v="1"/>
  </r>
  <r>
    <n v="85"/>
    <s v="P2TL/52553/20230526/00005"/>
    <s v="523070398893"/>
    <s v="HARNOTO"/>
    <x v="1"/>
    <s v="DS  WERDOYO DEMP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6/05/2023"/>
    <s v="26"/>
    <s v="05"/>
    <s v="2023"/>
    <x v="115"/>
    <s v="5255342005005"/>
    <s v="26/05/2023"/>
    <s v="P2TL/52553/20230526/00005"/>
    <n v="52550"/>
    <x v="1"/>
  </r>
  <r>
    <n v="86"/>
    <s v="P2TL/52554/20230504/00001"/>
    <s v="NONPELANG"/>
    <s v="YATIN"/>
    <x v="3"/>
    <s v="JL SENDANGHARJO R"/>
    <s v="B1"/>
    <n v="900"/>
    <s v="B1/900"/>
    <n v="4957"/>
    <n v="429300"/>
    <n v="257028"/>
    <n v="686328"/>
    <n v="0"/>
    <n v="0"/>
    <n v="0"/>
    <n v="13672"/>
    <n v="0"/>
    <n v="0"/>
    <n v="700000"/>
    <n v="700000"/>
    <n v="0"/>
    <s v="05/05/2023"/>
    <s v="05"/>
    <s v="05"/>
    <s v="2023"/>
    <x v="117"/>
    <s v="5255442006258"/>
    <s v="05/05/2023"/>
    <s v="P2TL/52554/20230504/00001"/>
    <n v="52550"/>
    <x v="2"/>
  </r>
  <r>
    <n v="87"/>
    <s v="P2TL/52551/20230522/00004"/>
    <s v="523061772679"/>
    <s v="SUBCI"/>
    <x v="1"/>
    <s v="DS BETAHWALANG 00"/>
    <s v="R1T"/>
    <n v="450"/>
    <s v="R1T/450"/>
    <n v="201"/>
    <n v="0"/>
    <n v="83415"/>
    <n v="83415"/>
    <n v="0"/>
    <n v="0"/>
    <n v="0"/>
    <n v="7507"/>
    <n v="0"/>
    <n v="0"/>
    <n v="90922"/>
    <n v="90922"/>
    <n v="0"/>
    <s v="22/05/2023"/>
    <s v="22"/>
    <s v="05"/>
    <s v="2023"/>
    <x v="113"/>
    <s v="5255143005322"/>
    <s v="22/05/2023"/>
    <s v="P2TL/52551/20230522/00004"/>
    <n v="52550"/>
    <x v="0"/>
  </r>
  <r>
    <n v="88"/>
    <s v="P2TL/52552/20230509/00001"/>
    <s v="523080321847"/>
    <s v="NYAMAN SUMO SUWI"/>
    <x v="5"/>
    <s v="GU NUNG WULAN RT3"/>
    <s v="R1"/>
    <n v="450"/>
    <s v="R1/450"/>
    <n v="2479"/>
    <n v="59400"/>
    <n v="1226907"/>
    <n v="1286307"/>
    <n v="0"/>
    <n v="0"/>
    <n v="156912"/>
    <n v="13160"/>
    <n v="13950"/>
    <n v="0"/>
    <n v="1470329"/>
    <n v="500000"/>
    <n v="970329"/>
    <s v="09/05/2023"/>
    <s v="09"/>
    <s v="05"/>
    <s v="2023"/>
    <x v="105"/>
    <s v="5255242005043"/>
    <s v="09/05/2023"/>
    <s v="P2TL/52552/20230509/00001"/>
    <n v="52550"/>
    <x v="3"/>
  </r>
  <r>
    <n v="89"/>
    <s v="P2TL/52554/20230522/00002"/>
    <s v="523071148927"/>
    <s v="SADI BIN SARPAN"/>
    <x v="1"/>
    <s v="DK  LENGKONG RT4/V"/>
    <s v="R1"/>
    <n v="450"/>
    <s v="R1/450"/>
    <n v="200"/>
    <n v="0"/>
    <n v="99000"/>
    <n v="99000"/>
    <n v="0"/>
    <n v="0"/>
    <n v="0"/>
    <n v="8910"/>
    <n v="0"/>
    <n v="0"/>
    <n v="107910"/>
    <n v="107910"/>
    <n v="0"/>
    <s v="22/05/2023"/>
    <s v="22"/>
    <s v="05"/>
    <s v="2023"/>
    <x v="113"/>
    <s v="5255442006291"/>
    <s v="22/05/2023"/>
    <s v="P2TL/52554/20230522/00002"/>
    <n v="52550"/>
    <x v="2"/>
  </r>
  <r>
    <n v="90"/>
    <s v="P2TL/52553/20230531/00021"/>
    <s v="523072064933"/>
    <s v="PJU DK WARENG"/>
    <x v="1"/>
    <s v="DS KEBUN AGUNG DE"/>
    <s v="P3"/>
    <n v="4400"/>
    <s v="P3/4400"/>
    <n v="2200"/>
    <n v="0"/>
    <n v="3738966"/>
    <n v="3738966"/>
    <n v="0"/>
    <n v="0"/>
    <n v="0"/>
    <n v="0"/>
    <n v="0"/>
    <n v="0"/>
    <n v="3738966"/>
    <n v="10000"/>
    <n v="3728966"/>
    <s v="31/05/2023"/>
    <s v="31"/>
    <s v="05"/>
    <s v="2023"/>
    <x v="101"/>
    <s v="5255342005078"/>
    <s v="31/05/2023"/>
    <s v="P2TL/52553/20230531/00021"/>
    <n v="52550"/>
    <x v="1"/>
  </r>
  <r>
    <n v="91"/>
    <s v="P2TL/52554/20230524/00001"/>
    <s v="523070674873"/>
    <s v="SUNARTO"/>
    <x v="1"/>
    <s v="DK  SENGGOT JAMBO"/>
    <s v="R1M"/>
    <n v="900"/>
    <s v="R1M/900"/>
    <n v="100"/>
    <n v="0"/>
    <n v="135200"/>
    <n v="135200"/>
    <n v="0"/>
    <n v="0"/>
    <n v="0"/>
    <n v="12168"/>
    <n v="0"/>
    <n v="0"/>
    <n v="147368"/>
    <n v="147368"/>
    <n v="0"/>
    <s v="24/05/2023"/>
    <s v="24"/>
    <s v="05"/>
    <s v="2023"/>
    <x v="104"/>
    <s v="5255442006327"/>
    <s v="24/05/2023"/>
    <s v="P2TL/52554/20230524/00001"/>
    <n v="52550"/>
    <x v="2"/>
  </r>
  <r>
    <n v="92"/>
    <s v="P2TL/52553/20230526/00012"/>
    <s v="523070788767"/>
    <s v="SUTARDJO"/>
    <x v="1"/>
    <s v="DA WURI PENGKOL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12"/>
    <s v="27/05/2023"/>
    <s v="P2TL/52553/20230526/00012"/>
    <n v="52550"/>
    <x v="1"/>
  </r>
  <r>
    <n v="93"/>
    <s v="P2TL/52551/20230531/00002"/>
    <s v="NONPELANG"/>
    <s v="KB PERMATA CERIA ("/>
    <x v="3"/>
    <s v="JL.PERUM WONOWOS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31/05/2023"/>
    <s v="31"/>
    <s v="05"/>
    <s v="2023"/>
    <x v="101"/>
    <s v="5255142005345"/>
    <s v="31/05/2023"/>
    <s v="P2TL/52551/20230531/00002"/>
    <n v="52550"/>
    <x v="0"/>
  </r>
  <r>
    <n v="94"/>
    <s v="P2TL/52551/20230515/00004"/>
    <s v="523061651311"/>
    <s v="ANDRI SUPRIYANTO"/>
    <x v="1"/>
    <s v="DS SEDO    RT.3 RW.2"/>
    <s v="R1MT"/>
    <n v="900"/>
    <s v="R1MT/900"/>
    <n v="128"/>
    <n v="0"/>
    <n v="173056"/>
    <n v="173056"/>
    <n v="0"/>
    <n v="0"/>
    <n v="0"/>
    <n v="15575"/>
    <n v="0"/>
    <n v="0"/>
    <n v="188631"/>
    <n v="188631"/>
    <n v="0"/>
    <s v="15/05/2023"/>
    <s v="15"/>
    <s v="05"/>
    <s v="2023"/>
    <x v="114"/>
    <s v="5255143005303"/>
    <s v="15/05/2023"/>
    <s v="P2TL/52551/20230515/00004"/>
    <n v="52550"/>
    <x v="0"/>
  </r>
  <r>
    <n v="95"/>
    <s v="P2TL/52553/20230531/00011"/>
    <s v="523072044154"/>
    <s v="PJU PEMDA KAB GRO"/>
    <x v="1"/>
    <s v="JL GAJAH MADA PWD"/>
    <s v="P3"/>
    <n v="4400"/>
    <s v="P3/4400"/>
    <n v="2860"/>
    <n v="0"/>
    <n v="4860656"/>
    <n v="4860656"/>
    <n v="0"/>
    <n v="0"/>
    <n v="0"/>
    <n v="0"/>
    <n v="0"/>
    <n v="0"/>
    <n v="4860656"/>
    <n v="10000"/>
    <n v="4850656"/>
    <s v="31/05/2023"/>
    <s v="31"/>
    <s v="05"/>
    <s v="2023"/>
    <x v="101"/>
    <s v="5255342005068"/>
    <s v="31/05/2023"/>
    <s v="P2TL/52553/20230531/00011"/>
    <n v="52550"/>
    <x v="1"/>
  </r>
  <r>
    <n v="96"/>
    <s v="P2TL/52554/20230523/00011"/>
    <s v="523070261516"/>
    <s v="KASNO"/>
    <x v="1"/>
    <s v="SO NO RT02/RW06 BA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02"/>
    <s v="24/05/2023"/>
    <s v="P2TL/52554/20230523/00011"/>
    <n v="52550"/>
    <x v="2"/>
  </r>
  <r>
    <n v="97"/>
    <s v="P2TL/52551/20230516/00002"/>
    <s v="NONPELANG"/>
    <s v="PJ KHOIRUL ANNAM"/>
    <x v="3"/>
    <s v="DS.BETAHWALANG B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16/05/2023"/>
    <s v="16"/>
    <s v="05"/>
    <s v="2023"/>
    <x v="98"/>
    <s v="5255142005306"/>
    <s v="16/05/2023"/>
    <s v="P2TL/52551/20230516/00002"/>
    <n v="52550"/>
    <x v="0"/>
  </r>
  <r>
    <n v="98"/>
    <s v="P2TL/52553/20230531/00014"/>
    <s v="523072906359"/>
    <s v="PJU KAB GROBOGAN"/>
    <x v="1"/>
    <s v="JL RAYA LINGK.NGUR"/>
    <s v="P3"/>
    <n v="5500"/>
    <s v="P3/5500"/>
    <n v="2750"/>
    <n v="0"/>
    <n v="4673708"/>
    <n v="4673708"/>
    <n v="0"/>
    <n v="0"/>
    <n v="0"/>
    <n v="0"/>
    <n v="0"/>
    <n v="0"/>
    <n v="4673708"/>
    <n v="10000"/>
    <n v="4663708"/>
    <s v="31/05/2023"/>
    <s v="31"/>
    <s v="05"/>
    <s v="2023"/>
    <x v="101"/>
    <s v="5255342005071"/>
    <s v="31/05/2023"/>
    <s v="P2TL/52553/20230531/00014"/>
    <n v="52550"/>
    <x v="1"/>
  </r>
  <r>
    <n v="99"/>
    <s v="P2TL/52553/20230526/00008"/>
    <s v="523070613437"/>
    <s v="KASMURI"/>
    <x v="1"/>
    <s v="DS  TEMON GROBOG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6/05/2023"/>
    <s v="26"/>
    <s v="05"/>
    <s v="2023"/>
    <x v="115"/>
    <s v="5255342005008"/>
    <s v="26/05/2023"/>
    <s v="P2TL/52553/20230526/00008"/>
    <n v="52550"/>
    <x v="1"/>
  </r>
  <r>
    <n v="100"/>
    <s v="P2TL/52553/20230526/00009"/>
    <s v="523070614129"/>
    <s v="SUWARNO"/>
    <x v="1"/>
    <s v="NG RIGO TEMON GRO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6/05/2023"/>
    <s v="26"/>
    <s v="05"/>
    <s v="2023"/>
    <x v="115"/>
    <s v="5255342005009"/>
    <s v="26/05/2023"/>
    <s v="P2TL/52553/20230526/00009"/>
    <n v="52550"/>
    <x v="1"/>
  </r>
  <r>
    <n v="101"/>
    <s v="P2TL/52554/20230523/00006"/>
    <s v="523070696706"/>
    <s v="MARMAN BIN NADI"/>
    <x v="1"/>
    <s v="DK  SARIP RT02/04 WI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297"/>
    <s v="24/05/2023"/>
    <s v="P2TL/52554/20230523/00006"/>
    <n v="52550"/>
    <x v="2"/>
  </r>
  <r>
    <n v="102"/>
    <s v="P2TL/52553/20230530/00021"/>
    <s v="523072719150"/>
    <s v="PEMKAB GROBOGAN"/>
    <x v="1"/>
    <s v="DN SUKOREJO 0    PU"/>
    <s v="P3"/>
    <n v="7700"/>
    <s v="P3/7700"/>
    <n v="1840"/>
    <n v="0"/>
    <n v="3127135"/>
    <n v="3127135"/>
    <n v="0"/>
    <n v="0"/>
    <n v="0"/>
    <n v="0"/>
    <n v="0"/>
    <n v="0"/>
    <n v="3127135"/>
    <n v="10000"/>
    <n v="3117135"/>
    <s v="31/05/2023"/>
    <s v="31"/>
    <s v="05"/>
    <s v="2023"/>
    <x v="101"/>
    <s v="5255342005051"/>
    <s v="31/05/2023"/>
    <s v="P2TL/52553/20230530/00021"/>
    <n v="52550"/>
    <x v="1"/>
  </r>
  <r>
    <n v="103"/>
    <s v="P2TL/52553/20230530/00012"/>
    <s v="523072719205"/>
    <s v="PEMKAB GROBOGAN"/>
    <x v="1"/>
    <s v="JL RAYA WANDAN KE"/>
    <s v="P3"/>
    <n v="7700"/>
    <s v="P3/7700"/>
    <n v="2064"/>
    <n v="0"/>
    <n v="3507830"/>
    <n v="3507830"/>
    <n v="0"/>
    <n v="0"/>
    <n v="0"/>
    <n v="0"/>
    <n v="0"/>
    <n v="0"/>
    <n v="3507830"/>
    <n v="10000"/>
    <n v="3497830"/>
    <s v="31/05/2023"/>
    <s v="31"/>
    <s v="05"/>
    <s v="2023"/>
    <x v="101"/>
    <s v="5255342005042"/>
    <s v="31/05/2023"/>
    <s v="P2TL/52553/20230530/00012"/>
    <n v="52550"/>
    <x v="1"/>
  </r>
  <r>
    <n v="104"/>
    <s v="P2TL/52554/20230504/00001"/>
    <s v="525540252283"/>
    <s v="YATIN"/>
    <x v="3"/>
    <s v="JL SENDANGHARJO R"/>
    <s v="R1MT"/>
    <n v="900"/>
    <s v="R1MT/900"/>
    <n v="0"/>
    <n v="0"/>
    <n v="2048070"/>
    <n v="2048070"/>
    <n v="0"/>
    <n v="0"/>
    <n v="0"/>
    <n v="0"/>
    <n v="0"/>
    <n v="0"/>
    <n v="2048070"/>
    <n v="0"/>
    <n v="2048070"/>
    <s v="05/05/2023"/>
    <s v="05"/>
    <s v="05"/>
    <s v="2023"/>
    <x v="117"/>
    <s v="5255442006258"/>
    <s v="05/05/2023"/>
    <s v="P2TL/52554/20230504/00001"/>
    <n v="52550"/>
    <x v="2"/>
  </r>
  <r>
    <n v="105"/>
    <s v="P2TL/52551/20230519/00001"/>
    <s v="523060539851"/>
    <s v="KUSLAN"/>
    <x v="1"/>
    <s v="DS  PONCOHARJO RT"/>
    <s v="R1"/>
    <n v="450"/>
    <s v="R1/450"/>
    <n v="579"/>
    <n v="0"/>
    <n v="286605"/>
    <n v="286605"/>
    <n v="0"/>
    <n v="0"/>
    <n v="0"/>
    <n v="25794"/>
    <n v="0"/>
    <n v="0"/>
    <n v="312399"/>
    <n v="312399"/>
    <n v="0"/>
    <s v="19/05/2023"/>
    <s v="19"/>
    <s v="05"/>
    <s v="2023"/>
    <x v="108"/>
    <s v="5255142005316"/>
    <s v="19/05/2023"/>
    <s v="P2TL/52551/20230519/00001"/>
    <n v="52550"/>
    <x v="0"/>
  </r>
  <r>
    <n v="106"/>
    <s v="P2TL/52551/20230515/00001"/>
    <s v="523061787838"/>
    <s v="FADKUL MUNIR"/>
    <x v="1"/>
    <s v="DK NGLEKOK TRIMUL"/>
    <s v="R1T"/>
    <n v="450"/>
    <s v="R1T/450"/>
    <n v="579"/>
    <n v="0"/>
    <n v="240285"/>
    <n v="240285"/>
    <n v="0"/>
    <n v="0"/>
    <n v="0"/>
    <n v="21626"/>
    <n v="0"/>
    <n v="0"/>
    <n v="261911"/>
    <n v="261911"/>
    <n v="0"/>
    <s v="15/05/2023"/>
    <s v="15"/>
    <s v="05"/>
    <s v="2023"/>
    <x v="114"/>
    <s v="5255143005300"/>
    <s v="15/05/2023"/>
    <s v="P2TL/52551/20230515/00001"/>
    <n v="52550"/>
    <x v="0"/>
  </r>
  <r>
    <n v="107"/>
    <s v="P2TL/52551/20230522/00010"/>
    <s v="NONPELANG"/>
    <s v="PJ BUDI AGUS SETIYA"/>
    <x v="3"/>
    <s v="DS.BOTOREJO WONO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2/05/2023"/>
    <s v="22"/>
    <s v="05"/>
    <s v="2023"/>
    <x v="113"/>
    <s v="5255142005328"/>
    <s v="22/05/2023"/>
    <s v="P2TL/52551/20230522/00010"/>
    <n v="52550"/>
    <x v="0"/>
  </r>
  <r>
    <n v="108"/>
    <s v="P2TL/52553/20230530/00008"/>
    <s v="523072045720"/>
    <s v="PJU PEMDA KAB GRO"/>
    <x v="1"/>
    <s v="JL BLORA GETAS REJ"/>
    <s v="P3"/>
    <n v="7700"/>
    <s v="P3/7700"/>
    <n v="2248"/>
    <n v="0"/>
    <n v="3820543"/>
    <n v="3820543"/>
    <n v="0"/>
    <n v="0"/>
    <n v="0"/>
    <n v="0"/>
    <n v="0"/>
    <n v="0"/>
    <n v="3820543"/>
    <n v="10000"/>
    <n v="3810543"/>
    <s v="31/05/2023"/>
    <s v="31"/>
    <s v="05"/>
    <s v="2023"/>
    <x v="101"/>
    <s v="5255342005038"/>
    <s v="31/05/2023"/>
    <s v="P2TL/52553/20230530/00008"/>
    <n v="52550"/>
    <x v="1"/>
  </r>
  <r>
    <n v="109"/>
    <s v="P2TL/52553/20230502/00002"/>
    <s v="523073014183"/>
    <s v="EKO BUDI CAHYONO"/>
    <x v="1"/>
    <s v="DN PULOGENDOL    R"/>
    <s v="R1MT"/>
    <n v="900"/>
    <s v="R1MT/900"/>
    <n v="389"/>
    <n v="0"/>
    <n v="525928"/>
    <n v="525928"/>
    <n v="0"/>
    <n v="0"/>
    <n v="0"/>
    <n v="47334"/>
    <n v="0"/>
    <n v="0"/>
    <n v="573262"/>
    <n v="573262"/>
    <n v="0"/>
    <s v="02/05/2023"/>
    <s v="02"/>
    <s v="05"/>
    <s v="2023"/>
    <x v="109"/>
    <s v="5255343004971"/>
    <s v="02/05/2023"/>
    <s v="P2TL/52553/20230502/00002"/>
    <n v="52550"/>
    <x v="1"/>
  </r>
  <r>
    <n v="110"/>
    <s v="P2TL/52553/20230530/00005"/>
    <s v="525530002421"/>
    <s v="PJU ALUN-ALUN PUR"/>
    <x v="1"/>
    <s v="JL JENDRAL SUDIRMA"/>
    <s v="P3"/>
    <n v="11000"/>
    <s v="P3/11000"/>
    <n v="2684"/>
    <n v="0"/>
    <n v="4561539"/>
    <n v="4561539"/>
    <n v="0"/>
    <n v="0"/>
    <n v="0"/>
    <n v="0"/>
    <n v="0"/>
    <n v="0"/>
    <n v="4561539"/>
    <n v="10000"/>
    <n v="4551539"/>
    <s v="31/05/2023"/>
    <s v="31"/>
    <s v="05"/>
    <s v="2023"/>
    <x v="101"/>
    <s v="5255342005035"/>
    <s v="31/05/2023"/>
    <s v="P2TL/52553/20230530/00005"/>
    <n v="52550"/>
    <x v="1"/>
  </r>
  <r>
    <n v="111"/>
    <s v="P2TL/52551/20230531/00011"/>
    <s v="523061531841"/>
    <s v="IMAM SOFYAN"/>
    <x v="1"/>
    <s v="DS CANGKRING    RT."/>
    <s v="R1MT"/>
    <n v="900"/>
    <s v="R1MT/900"/>
    <n v="604"/>
    <n v="0"/>
    <n v="816608"/>
    <n v="816608"/>
    <n v="0"/>
    <n v="0"/>
    <n v="0"/>
    <n v="73495"/>
    <n v="0"/>
    <n v="0"/>
    <n v="890103"/>
    <n v="890103"/>
    <n v="0"/>
    <s v="31/05/2023"/>
    <s v="31"/>
    <s v="05"/>
    <s v="2023"/>
    <x v="101"/>
    <s v="5255143005354"/>
    <s v="31/05/2023"/>
    <s v="P2TL/52551/20230531/00011"/>
    <n v="52550"/>
    <x v="0"/>
  </r>
  <r>
    <n v="112"/>
    <s v="P2TL/52553/20230531/00027"/>
    <s v="523072159100"/>
    <s v="PJU PEMDA TKII GRO"/>
    <x v="1"/>
    <s v="JL A YANI KURIPAN"/>
    <s v="P3"/>
    <n v="5500"/>
    <s v="P3/5500"/>
    <n v="2200"/>
    <n v="0"/>
    <n v="3738966"/>
    <n v="3738966"/>
    <n v="0"/>
    <n v="0"/>
    <n v="0"/>
    <n v="0"/>
    <n v="0"/>
    <n v="0"/>
    <n v="3738966"/>
    <n v="10000"/>
    <n v="3728966"/>
    <s v="31/05/2023"/>
    <s v="31"/>
    <s v="05"/>
    <s v="2023"/>
    <x v="101"/>
    <s v="5255342005084"/>
    <s v="31/05/2023"/>
    <s v="P2TL/52553/20230531/00027"/>
    <n v="52550"/>
    <x v="1"/>
  </r>
  <r>
    <n v="113"/>
    <s v="P2TL/52554/20230510/00002"/>
    <s v="523071765902"/>
    <s v="BALAI DESA GEDANG"/>
    <x v="5"/>
    <s v="DS GEDANGAN WRS"/>
    <s v="S2"/>
    <n v="900"/>
    <s v="S2/900"/>
    <n v="4957"/>
    <n v="162000"/>
    <n v="1784592"/>
    <n v="1946592"/>
    <n v="0"/>
    <n v="76400"/>
    <n v="188171"/>
    <n v="20276"/>
    <n v="0"/>
    <n v="0"/>
    <n v="2231439"/>
    <n v="2231439"/>
    <n v="0"/>
    <s v="10/05/2023"/>
    <s v="10"/>
    <s v="05"/>
    <s v="2023"/>
    <x v="112"/>
    <s v="5255442006268"/>
    <s v="10/05/2023"/>
    <s v="P2TL/52554/20230510/00002"/>
    <n v="52550"/>
    <x v="2"/>
  </r>
  <r>
    <n v="114"/>
    <s v="P2TL/52554/20230529/00005"/>
    <s v="523072243416"/>
    <s v="SUPRIYATI"/>
    <x v="5"/>
    <s v="DS DALON KRANGAN"/>
    <s v="R1T"/>
    <n v="900"/>
    <s v="R1T/900"/>
    <n v="4957"/>
    <n v="216000"/>
    <n v="2453814"/>
    <n v="2669814"/>
    <n v="0"/>
    <n v="76400"/>
    <n v="253266"/>
    <n v="27778"/>
    <n v="0"/>
    <n v="0"/>
    <n v="3027258"/>
    <n v="1500000"/>
    <n v="1527258"/>
    <s v="29/05/2023"/>
    <s v="29"/>
    <s v="05"/>
    <s v="2023"/>
    <x v="102"/>
    <s v="5255443006337"/>
    <s v="29/05/2023"/>
    <s v="P2TL/52554/20230529/00005"/>
    <n v="52550"/>
    <x v="2"/>
  </r>
  <r>
    <n v="115"/>
    <s v="P2TL/52551/20230526/00005"/>
    <s v="523060727498"/>
    <s v="MOCH FUNDHI"/>
    <x v="1"/>
    <s v="KO NDANG PASAR RT"/>
    <s v="R1"/>
    <n v="450"/>
    <s v="R1/450"/>
    <n v="579"/>
    <n v="0"/>
    <n v="286605"/>
    <n v="286605"/>
    <n v="0"/>
    <n v="0"/>
    <n v="0"/>
    <n v="25794"/>
    <n v="0"/>
    <n v="0"/>
    <n v="312399"/>
    <n v="312399"/>
    <n v="0"/>
    <s v="26/05/2023"/>
    <s v="26"/>
    <s v="05"/>
    <s v="2023"/>
    <x v="115"/>
    <s v="5255142005341"/>
    <s v="26/05/2023"/>
    <s v="P2TL/52551/20230526/00005"/>
    <n v="52550"/>
    <x v="0"/>
  </r>
  <r>
    <n v="116"/>
    <s v="P2TL/52551/20230526/00003"/>
    <s v="NONPELANG"/>
    <s v="PJ LIA ARDIANI"/>
    <x v="3"/>
    <s v="DS.KUNCIR WONOSAL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6/05/2023"/>
    <s v="26"/>
    <s v="05"/>
    <s v="2023"/>
    <x v="115"/>
    <s v="5255142005339"/>
    <s v="26/05/2023"/>
    <s v="P2TL/52551/20230526/00003"/>
    <n v="52550"/>
    <x v="0"/>
  </r>
  <r>
    <n v="117"/>
    <s v="P2TL/52553/20230531/00012"/>
    <s v="525530191469"/>
    <s v="PJU GEYER"/>
    <x v="1"/>
    <s v="JL KALISOGO-GEYER"/>
    <s v="P3"/>
    <n v="5500"/>
    <s v="P3/5500"/>
    <n v="2888"/>
    <n v="0"/>
    <n v="4908243"/>
    <n v="4908243"/>
    <n v="0"/>
    <n v="0"/>
    <n v="0"/>
    <n v="0"/>
    <n v="0"/>
    <n v="0"/>
    <n v="4908243"/>
    <n v="10000"/>
    <n v="4898243"/>
    <s v="31/05/2023"/>
    <s v="31"/>
    <s v="05"/>
    <s v="2023"/>
    <x v="101"/>
    <s v="5255342005069"/>
    <s v="31/05/2023"/>
    <s v="P2TL/52553/20230531/00012"/>
    <n v="52550"/>
    <x v="1"/>
  </r>
  <r>
    <n v="118"/>
    <s v="P2TL/52554/20230523/00016"/>
    <s v="523072158788"/>
    <s v="SUGENG"/>
    <x v="1"/>
    <s v="DS TANJUNGSARI   RT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07"/>
    <s v="24/05/2023"/>
    <s v="P2TL/52554/20230523/00016"/>
    <n v="52550"/>
    <x v="2"/>
  </r>
  <r>
    <n v="119"/>
    <s v="P2TL/52553/20230515/00002"/>
    <s v="523070465560"/>
    <s v="NYOMO BIN MONO"/>
    <x v="1"/>
    <s v="DK  PUCANG TAMBIRJ"/>
    <s v="R1M"/>
    <n v="900"/>
    <s v="R1M/900"/>
    <n v="200"/>
    <n v="0"/>
    <n v="270400"/>
    <n v="270400"/>
    <n v="0"/>
    <n v="0"/>
    <n v="0"/>
    <n v="24336"/>
    <n v="0"/>
    <n v="0"/>
    <n v="294736"/>
    <n v="294736"/>
    <n v="0"/>
    <s v="15/05/2023"/>
    <s v="15"/>
    <s v="05"/>
    <s v="2023"/>
    <x v="114"/>
    <s v="5255342004989"/>
    <s v="15/05/2023"/>
    <s v="P2TL/52553/20230515/00002"/>
    <n v="52550"/>
    <x v="1"/>
  </r>
  <r>
    <n v="120"/>
    <s v="P2TL/52554/20230523/00004"/>
    <s v="523070909174"/>
    <s v="NGATMO"/>
    <x v="1"/>
    <s v="DK  POJOK GODAH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295"/>
    <s v="24/05/2023"/>
    <s v="P2TL/52554/20230523/00004"/>
    <n v="52550"/>
    <x v="2"/>
  </r>
  <r>
    <n v="121"/>
    <s v="P2TL/52554/20230523/00013"/>
    <s v="523071123233"/>
    <s v="KASIMUN"/>
    <x v="1"/>
    <s v="DS  KALANGLUNDO R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04"/>
    <s v="24/05/2023"/>
    <s v="P2TL/52554/20230523/00013"/>
    <n v="52550"/>
    <x v="2"/>
  </r>
  <r>
    <n v="122"/>
    <s v="P2TL/52554/20230523/00009"/>
    <s v="523070633739"/>
    <s v="SUWARTI SAIMIN"/>
    <x v="1"/>
    <s v="DS  KALIREJO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00"/>
    <s v="24/05/2023"/>
    <s v="P2TL/52554/20230523/00009"/>
    <n v="52550"/>
    <x v="2"/>
  </r>
  <r>
    <n v="123"/>
    <s v="P2TL/52551/20230523/00002"/>
    <s v="523060877641"/>
    <s v="KAMDUN"/>
    <x v="1"/>
    <s v="DS  WONOSARI RT 1/1"/>
    <s v="R1T"/>
    <n v="900"/>
    <s v="R1T/900"/>
    <n v="754"/>
    <n v="0"/>
    <n v="456170"/>
    <n v="456170"/>
    <n v="0"/>
    <n v="0"/>
    <n v="0"/>
    <n v="41055"/>
    <n v="0"/>
    <n v="0"/>
    <n v="497225"/>
    <n v="497225"/>
    <n v="0"/>
    <s v="23/05/2023"/>
    <s v="23"/>
    <s v="05"/>
    <s v="2023"/>
    <x v="100"/>
    <s v="5255143005330"/>
    <s v="23/05/2023"/>
    <s v="P2TL/52551/20230523/00002"/>
    <n v="52550"/>
    <x v="0"/>
  </r>
  <r>
    <n v="124"/>
    <s v="P2TL/52554/20230523/00033"/>
    <s v="525540070861"/>
    <s v="SUGI"/>
    <x v="1"/>
    <s v="DN WUNI DS KEYONG"/>
    <s v="R1"/>
    <n v="900"/>
    <s v="R1/90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24"/>
    <s v="24/05/2023"/>
    <s v="P2TL/52554/20230523/00033"/>
    <n v="52550"/>
    <x v="2"/>
  </r>
  <r>
    <n v="125"/>
    <s v="P2TL/52554/20230523/00028"/>
    <s v="523071519972"/>
    <s v="ALI MARWAN"/>
    <x v="1"/>
    <s v="DS  TANJUNGHARJO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19"/>
    <s v="24/05/2023"/>
    <s v="P2TL/52554/20230523/00028"/>
    <n v="52550"/>
    <x v="2"/>
  </r>
  <r>
    <n v="126"/>
    <s v="P2TL/52553/20230530/00016"/>
    <s v="523071937749"/>
    <s v="DKP TK II GROBOGAN"/>
    <x v="1"/>
    <s v="JL P DIPONEGORO P"/>
    <s v="P3"/>
    <n v="7700"/>
    <s v="P3/7700"/>
    <n v="1948"/>
    <n v="0"/>
    <n v="3310684"/>
    <n v="3310684"/>
    <n v="0"/>
    <n v="0"/>
    <n v="0"/>
    <n v="0"/>
    <n v="0"/>
    <n v="0"/>
    <n v="3310684"/>
    <n v="10000"/>
    <n v="3300684"/>
    <s v="31/05/2023"/>
    <s v="31"/>
    <s v="05"/>
    <s v="2023"/>
    <x v="101"/>
    <s v="5255342005046"/>
    <s v="31/05/2023"/>
    <s v="P2TL/52553/20230530/00016"/>
    <n v="52550"/>
    <x v="1"/>
  </r>
  <r>
    <n v="127"/>
    <s v="P2TL/52554/20230517/00003"/>
    <s v="NONPELANG"/>
    <s v="JOKO SRI RAHYONO"/>
    <x v="3"/>
    <s v="DSN MAMBUNG JATIH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7/05/2023"/>
    <s v="17"/>
    <s v="05"/>
    <s v="2023"/>
    <x v="107"/>
    <s v="5255442006282"/>
    <s v="17/05/2023"/>
    <s v="P2TL/52554/20230517/00003"/>
    <n v="52550"/>
    <x v="2"/>
  </r>
  <r>
    <n v="128"/>
    <s v="P2TL/52553/20230526/00010"/>
    <s v="523070683471"/>
    <s v="MOKIRAN"/>
    <x v="1"/>
    <s v="DK  PLOSO NAMPU RT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6/05/2023"/>
    <s v="26"/>
    <s v="05"/>
    <s v="2023"/>
    <x v="115"/>
    <s v="5255342005010"/>
    <s v="26/05/2023"/>
    <s v="P2TL/52553/20230526/00010"/>
    <n v="52550"/>
    <x v="1"/>
  </r>
  <r>
    <n v="129"/>
    <s v="P2TL/52553/20230526/00017"/>
    <s v="523071378514"/>
    <s v="SUNARTI"/>
    <x v="1"/>
    <s v="KU RIPAN RT5/10 NAM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17"/>
    <s v="27/05/2023"/>
    <s v="P2TL/52553/20230526/00017"/>
    <n v="52550"/>
    <x v="1"/>
  </r>
  <r>
    <n v="130"/>
    <s v="P2TL/52554/20230531/00002"/>
    <s v="NONPELANG"/>
    <s v="SUWARTO"/>
    <x v="3"/>
    <s v="KARANGANYAR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31/05/2023"/>
    <s v="31"/>
    <s v="05"/>
    <s v="2023"/>
    <x v="101"/>
    <s v="5255442006365"/>
    <s v="31/05/2023"/>
    <s v="P2TL/52554/20230531/00002"/>
    <n v="52550"/>
    <x v="2"/>
  </r>
  <r>
    <n v="131"/>
    <s v="P2TL/52552/20230515/00001"/>
    <s v="523080589383"/>
    <s v="ALI JUPRI"/>
    <x v="4"/>
    <s v="JL  BUNTU RT 5/1 KEM"/>
    <s v="R1"/>
    <n v="450"/>
    <s v="R1/450"/>
    <n v="2479"/>
    <n v="0"/>
    <n v="1226907"/>
    <n v="1226907"/>
    <n v="0"/>
    <n v="0"/>
    <n v="188171"/>
    <n v="12269"/>
    <n v="900"/>
    <n v="0"/>
    <n v="1428247"/>
    <n v="1428247"/>
    <n v="0"/>
    <s v="15/05/2023"/>
    <s v="15"/>
    <s v="05"/>
    <s v="2023"/>
    <x v="114"/>
    <s v="5255242005047"/>
    <s v="15/05/2023"/>
    <s v="P2TL/52552/20230515/00001"/>
    <n v="52550"/>
    <x v="3"/>
  </r>
  <r>
    <n v="132"/>
    <s v="P2TL/52554/20230509/00001"/>
    <s v="523070798860"/>
    <s v="AGUS SALIM PARJAN"/>
    <x v="1"/>
    <s v="TU NGGULREJO RT1/3"/>
    <s v="R2"/>
    <n v="3500"/>
    <s v="R2/3500"/>
    <n v="200"/>
    <n v="0"/>
    <n v="339906"/>
    <n v="339906"/>
    <n v="0"/>
    <n v="0"/>
    <n v="500"/>
    <n v="30592"/>
    <n v="0"/>
    <n v="0"/>
    <n v="370998"/>
    <n v="200000"/>
    <n v="170998"/>
    <s v="09/05/2023"/>
    <s v="09"/>
    <s v="05"/>
    <s v="2023"/>
    <x v="105"/>
    <s v="5255442006265"/>
    <s v="09/05/2023"/>
    <s v="P2TL/52554/20230509/00001"/>
    <n v="52550"/>
    <x v="2"/>
  </r>
  <r>
    <n v="133"/>
    <s v="P2TL/52551/20230531/00009"/>
    <s v="523061841135"/>
    <s v="LPJU PEMDA"/>
    <x v="1"/>
    <s v="JL RAYA BAKUNG 0"/>
    <s v="P3"/>
    <n v="4400"/>
    <s v="P3/4400"/>
    <n v="2496"/>
    <n v="0"/>
    <n v="4248825"/>
    <n v="4248825"/>
    <n v="0"/>
    <n v="0"/>
    <n v="0"/>
    <n v="0"/>
    <n v="0"/>
    <n v="0"/>
    <n v="4248825"/>
    <n v="0"/>
    <n v="4248825"/>
    <s v="31/05/2023"/>
    <s v="31"/>
    <s v="05"/>
    <s v="2023"/>
    <x v="101"/>
    <s v="5255142005352"/>
    <s v="31/05/2023"/>
    <s v="P2TL/52551/20230531/00009"/>
    <n v="52550"/>
    <x v="0"/>
  </r>
  <r>
    <n v="134"/>
    <s v="P2TL/52553/20230502/00001"/>
    <s v="525530089096"/>
    <s v="AGUS SUPRIYADI"/>
    <x v="5"/>
    <s v="DS WERU WERDOYO"/>
    <s v="B2T"/>
    <n v="11000"/>
    <s v="B2T/11000"/>
    <n v="60588"/>
    <n v="7628016"/>
    <n v="87531484"/>
    <n v="95159500"/>
    <n v="10000"/>
    <n v="0"/>
    <n v="0"/>
    <n v="989735"/>
    <n v="0"/>
    <n v="0"/>
    <n v="96159235"/>
    <n v="40000000"/>
    <n v="56159235"/>
    <s v="02/05/2023"/>
    <s v="02"/>
    <s v="05"/>
    <s v="2023"/>
    <x v="109"/>
    <s v="5255343004959"/>
    <s v="02/05/2023"/>
    <s v="P2TL/52553/20230502/00001"/>
    <n v="52550"/>
    <x v="1"/>
  </r>
  <r>
    <n v="135"/>
    <s v="P2TL/52553/20230417/00001"/>
    <s v="523070439219"/>
    <s v="TARNI"/>
    <x v="1"/>
    <s v="AN GGASWANGI GOD"/>
    <s v="R1T"/>
    <n v="900"/>
    <s v="R1T/900"/>
    <n v="658"/>
    <n v="0"/>
    <n v="398090"/>
    <n v="398090"/>
    <n v="0"/>
    <n v="0"/>
    <n v="0"/>
    <n v="35828"/>
    <n v="0"/>
    <n v="0"/>
    <n v="433918"/>
    <n v="433918"/>
    <n v="0"/>
    <s v="08/05/2023"/>
    <s v="08"/>
    <s v="05"/>
    <s v="2023"/>
    <x v="99"/>
    <s v="5255343004953"/>
    <s v="08/05/2023"/>
    <s v="P2TL/52553/20230417/00001"/>
    <n v="52550"/>
    <x v="1"/>
  </r>
  <r>
    <n v="136"/>
    <s v="P2TL/52554/20230523/00023"/>
    <s v="523070990771"/>
    <s v="SARU"/>
    <x v="1"/>
    <s v="DK  DOWO 3/7 SUMBE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14"/>
    <s v="24/05/2023"/>
    <s v="P2TL/52554/20230523/00023"/>
    <n v="52550"/>
    <x v="2"/>
  </r>
  <r>
    <n v="137"/>
    <s v="P2TL/52554/20230523/00020"/>
    <s v="523070375354"/>
    <s v="SONO SIMIN"/>
    <x v="1"/>
    <s v="KR AJAN REJOSARI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11"/>
    <s v="24/05/2023"/>
    <s v="P2TL/52554/20230523/00020"/>
    <n v="52550"/>
    <x v="2"/>
  </r>
  <r>
    <n v="138"/>
    <s v="P2TL/52553/20230531/00019"/>
    <s v="523072159167"/>
    <s v="PJU PEMDA TK II GRO"/>
    <x v="1"/>
    <s v="JL P DIPONEGORO KL"/>
    <s v="P3"/>
    <n v="7700"/>
    <s v="P3/7700"/>
    <n v="2695"/>
    <n v="0"/>
    <n v="4580233"/>
    <n v="4580233"/>
    <n v="0"/>
    <n v="0"/>
    <n v="0"/>
    <n v="0"/>
    <n v="0"/>
    <n v="0"/>
    <n v="4580233"/>
    <n v="10000"/>
    <n v="4570233"/>
    <s v="31/05/2023"/>
    <s v="31"/>
    <s v="05"/>
    <s v="2023"/>
    <x v="101"/>
    <s v="5255342005076"/>
    <s v="31/05/2023"/>
    <s v="P2TL/52553/20230531/00019"/>
    <n v="52550"/>
    <x v="1"/>
  </r>
  <r>
    <n v="139"/>
    <s v="P2TL/52554/20230526/00001"/>
    <s v="NONPELANG"/>
    <s v="SADIMIN / LUKLUIL"/>
    <x v="3"/>
    <s v="DSN GEBYAR RT 1 RW"/>
    <s v="R1"/>
    <n v="450"/>
    <s v="R1/450"/>
    <n v="2479"/>
    <n v="89100"/>
    <n v="554320"/>
    <n v="643420"/>
    <n v="0"/>
    <n v="0"/>
    <n v="0"/>
    <n v="6580"/>
    <n v="0"/>
    <n v="0"/>
    <n v="650000"/>
    <n v="650000"/>
    <n v="0"/>
    <s v="26/05/2023"/>
    <s v="26"/>
    <s v="05"/>
    <s v="2023"/>
    <x v="115"/>
    <s v="5255442006332"/>
    <s v="26/05/2023"/>
    <s v="P2TL/52554/20230526/00001"/>
    <n v="52550"/>
    <x v="2"/>
  </r>
  <r>
    <n v="140"/>
    <s v="P2TL/52553/20230530/00003"/>
    <s v="523071938687"/>
    <s v="DKP TK II GROBOGAN"/>
    <x v="1"/>
    <s v="JL SISWOMIHARJO P"/>
    <s v="P3"/>
    <n v="11000"/>
    <s v="P3/11000"/>
    <n v="3179"/>
    <n v="0"/>
    <n v="5402806"/>
    <n v="5402806"/>
    <n v="10000"/>
    <n v="0"/>
    <n v="0"/>
    <n v="0"/>
    <n v="0"/>
    <n v="0"/>
    <n v="5412806"/>
    <n v="10000"/>
    <n v="5402806"/>
    <s v="31/05/2023"/>
    <s v="31"/>
    <s v="05"/>
    <s v="2023"/>
    <x v="101"/>
    <s v="5255342005033"/>
    <s v="31/05/2023"/>
    <s v="P2TL/52553/20230530/00003"/>
    <n v="52550"/>
    <x v="1"/>
  </r>
  <r>
    <n v="141"/>
    <s v="P2TL/52552/20230530/00001"/>
    <s v="523081311062"/>
    <s v="MURHAYANTO"/>
    <x v="1"/>
    <s v="JL RAYA KEMBANGAR"/>
    <s v="R1MT"/>
    <n v="900"/>
    <s v="R1MT/900"/>
    <n v="584"/>
    <n v="0"/>
    <n v="789568"/>
    <n v="789568"/>
    <n v="0"/>
    <n v="0"/>
    <n v="0"/>
    <n v="71061"/>
    <n v="0"/>
    <n v="0"/>
    <n v="860629"/>
    <n v="860629"/>
    <n v="0"/>
    <s v="30/05/2023"/>
    <s v="30"/>
    <s v="05"/>
    <s v="2023"/>
    <x v="118"/>
    <s v="5255243005054"/>
    <s v="30/05/2023"/>
    <s v="P2TL/52552/20230530/00001"/>
    <n v="52550"/>
    <x v="3"/>
  </r>
  <r>
    <n v="142"/>
    <s v="P2TL/52554/20230511/00002"/>
    <s v="523072255229"/>
    <s v="RASIDI"/>
    <x v="4"/>
    <s v="DS PULO PULOKULON"/>
    <s v="R1M"/>
    <n v="900"/>
    <s v="R1M/900"/>
    <n v="4957"/>
    <n v="0"/>
    <n v="6702134"/>
    <n v="6702134"/>
    <n v="10000"/>
    <n v="76400"/>
    <n v="156912"/>
    <n v="67021"/>
    <n v="0"/>
    <n v="0"/>
    <n v="7012467"/>
    <n v="3500000"/>
    <n v="3512467"/>
    <s v="12/05/2023"/>
    <s v="12"/>
    <s v="05"/>
    <s v="2023"/>
    <x v="106"/>
    <s v="5255442006271"/>
    <s v="12/05/2023"/>
    <s v="P2TL/52554/20230511/00002"/>
    <n v="52550"/>
    <x v="2"/>
  </r>
  <r>
    <n v="143"/>
    <s v="P2TL/52553/20230530/00011"/>
    <s v="523071693341"/>
    <s v="DKP KAB GROBOGAN"/>
    <x v="1"/>
    <s v="JL GAJAHMADA PWD"/>
    <s v="P3"/>
    <n v="7700"/>
    <s v="P3/7700"/>
    <n v="2133"/>
    <n v="0"/>
    <n v="3625097"/>
    <n v="3625097"/>
    <n v="0"/>
    <n v="0"/>
    <n v="0"/>
    <n v="0"/>
    <n v="0"/>
    <n v="0"/>
    <n v="3625097"/>
    <n v="10000"/>
    <n v="3615097"/>
    <s v="31/05/2023"/>
    <s v="31"/>
    <s v="05"/>
    <s v="2023"/>
    <x v="101"/>
    <s v="5255342005041"/>
    <s v="31/05/2023"/>
    <s v="P2TL/52553/20230530/00011"/>
    <n v="52550"/>
    <x v="1"/>
  </r>
  <r>
    <n v="144"/>
    <s v="P2TL/52554/20230529/00009"/>
    <s v="523070404572"/>
    <s v="JASMAN S"/>
    <x v="1"/>
    <s v="NG RAMPAAN SELO"/>
    <s v="R1"/>
    <n v="450"/>
    <s v="R1/450"/>
    <n v="123"/>
    <n v="0"/>
    <n v="60885"/>
    <n v="60885"/>
    <n v="0"/>
    <n v="0"/>
    <n v="500"/>
    <n v="5480"/>
    <n v="0"/>
    <n v="0"/>
    <n v="66865"/>
    <n v="5980"/>
    <n v="60885"/>
    <s v="30/05/2023"/>
    <s v="30"/>
    <s v="05"/>
    <s v="2023"/>
    <x v="118"/>
    <s v="5255442006348"/>
    <s v="30/05/2023"/>
    <s v="P2TL/52554/20230529/00009"/>
    <n v="52550"/>
    <x v="2"/>
  </r>
  <r>
    <n v="145"/>
    <s v="P2TL/52553/20230530/00023"/>
    <s v="523072719143"/>
    <s v="PEMKAB GROBOGAN"/>
    <x v="1"/>
    <s v="DN PUTAT PENGANTE"/>
    <s v="P3"/>
    <n v="7700"/>
    <s v="P3/7700"/>
    <n v="1763"/>
    <n v="0"/>
    <n v="2996271"/>
    <n v="2996271"/>
    <n v="0"/>
    <n v="0"/>
    <n v="0"/>
    <n v="0"/>
    <n v="0"/>
    <n v="0"/>
    <n v="2996271"/>
    <n v="10000"/>
    <n v="2986271"/>
    <s v="30/05/2023"/>
    <s v="30"/>
    <s v="05"/>
    <s v="2023"/>
    <x v="118"/>
    <s v="5255342005053"/>
    <s v="30/05/2023"/>
    <s v="P2TL/52553/20230530/00023"/>
    <n v="52550"/>
    <x v="1"/>
  </r>
  <r>
    <n v="146"/>
    <s v="P2TL/52552/20230525/00001"/>
    <s v="523081299924"/>
    <s v="EKO ARIF WIDYANTO"/>
    <x v="1"/>
    <s v="DS PRANTEN    RT.1 R"/>
    <s v="R1T"/>
    <n v="1300"/>
    <s v="R1T/1300"/>
    <n v="415"/>
    <n v="0"/>
    <n v="599551"/>
    <n v="599551"/>
    <n v="0"/>
    <n v="0"/>
    <n v="0"/>
    <n v="53960"/>
    <n v="0"/>
    <n v="0"/>
    <n v="653511"/>
    <n v="653511"/>
    <n v="0"/>
    <s v="25/05/2023"/>
    <s v="25"/>
    <s v="05"/>
    <s v="2023"/>
    <x v="111"/>
    <s v="5255243005053"/>
    <s v="25/05/2023"/>
    <s v="P2TL/52552/20230525/00001"/>
    <n v="52550"/>
    <x v="3"/>
  </r>
  <r>
    <n v="147"/>
    <s v="P2TL/52554/20230529/00008"/>
    <s v="NONPELANG"/>
    <s v="ISMARI/HARYATI"/>
    <x v="3"/>
    <s v="DSN NGANCAR DS KE"/>
    <s v="B1"/>
    <n v="900"/>
    <s v="B1/900"/>
    <n v="4957"/>
    <n v="429300"/>
    <n v="307028"/>
    <n v="736328"/>
    <n v="0"/>
    <n v="0"/>
    <n v="0"/>
    <n v="13672"/>
    <n v="0"/>
    <n v="0"/>
    <n v="750000"/>
    <n v="750000"/>
    <n v="0"/>
    <s v="29/05/2023"/>
    <s v="29"/>
    <s v="05"/>
    <s v="2023"/>
    <x v="102"/>
    <s v="5255442006346"/>
    <s v="29/05/2023"/>
    <s v="P2TL/52554/20230529/00008"/>
    <n v="52550"/>
    <x v="2"/>
  </r>
  <r>
    <n v="148"/>
    <s v="P2TL/52551/20230512/00002"/>
    <s v="523060587766"/>
    <s v="SOLEKAH HARSO"/>
    <x v="1"/>
    <s v="SR EKAN 08/02 MEGO"/>
    <s v="R1"/>
    <n v="450"/>
    <s v="R1/450"/>
    <n v="579"/>
    <n v="0"/>
    <n v="286605"/>
    <n v="286605"/>
    <n v="0"/>
    <n v="0"/>
    <n v="0"/>
    <n v="25794"/>
    <n v="0"/>
    <n v="0"/>
    <n v="312399"/>
    <n v="312399"/>
    <n v="0"/>
    <s v="12/05/2023"/>
    <s v="12"/>
    <s v="05"/>
    <s v="2023"/>
    <x v="106"/>
    <s v="5255142005299"/>
    <s v="12/05/2023"/>
    <s v="P2TL/52551/20230512/00002"/>
    <n v="52550"/>
    <x v="0"/>
  </r>
  <r>
    <n v="149"/>
    <s v="P2TL/52551/20230517/00004"/>
    <s v="523060819873"/>
    <s v="RUSTINAH"/>
    <x v="5"/>
    <s v="DS  BOTOSENGON RT"/>
    <s v="R1T"/>
    <n v="450"/>
    <s v="R1T/450"/>
    <n v="2479"/>
    <n v="59400"/>
    <n v="1226907"/>
    <n v="1286307"/>
    <n v="0"/>
    <n v="76400"/>
    <n v="433957"/>
    <n v="13160"/>
    <n v="0"/>
    <n v="0"/>
    <n v="1809824"/>
    <n v="1809824"/>
    <n v="0"/>
    <s v="17/05/2023"/>
    <s v="17"/>
    <s v="05"/>
    <s v="2023"/>
    <x v="107"/>
    <s v="5255143005314"/>
    <s v="17/05/2023"/>
    <s v="P2TL/52551/20230517/00004"/>
    <n v="52550"/>
    <x v="0"/>
  </r>
  <r>
    <n v="150"/>
    <s v="P2TL/52553/20230530/00022"/>
    <s v="523072719168"/>
    <s v="PEMKAB GROBOGAN"/>
    <x v="1"/>
    <s v="DN SUKOREJO 2 0    P"/>
    <s v="P3"/>
    <n v="7700"/>
    <s v="P3/7700"/>
    <n v="1810"/>
    <n v="0"/>
    <n v="3076149"/>
    <n v="3076149"/>
    <n v="0"/>
    <n v="0"/>
    <n v="0"/>
    <n v="0"/>
    <n v="0"/>
    <n v="0"/>
    <n v="3076149"/>
    <n v="10000"/>
    <n v="3066149"/>
    <s v="30/05/2023"/>
    <s v="30"/>
    <s v="05"/>
    <s v="2023"/>
    <x v="118"/>
    <s v="5255342005052"/>
    <s v="30/05/2023"/>
    <s v="P2TL/52553/20230530/00022"/>
    <n v="52550"/>
    <x v="1"/>
  </r>
  <r>
    <n v="151"/>
    <s v="P2TL/52551/20230508/00003"/>
    <s v="523060615733"/>
    <s v="ZAMIN"/>
    <x v="1"/>
    <s v="DS  JUNGPASIR"/>
    <s v="R1T"/>
    <n v="900"/>
    <s v="R1T/900"/>
    <n v="268"/>
    <n v="0"/>
    <n v="162140"/>
    <n v="162140"/>
    <n v="0"/>
    <n v="0"/>
    <n v="0"/>
    <n v="14593"/>
    <n v="0"/>
    <n v="0"/>
    <n v="176733"/>
    <n v="176733"/>
    <n v="0"/>
    <s v="08/05/2023"/>
    <s v="08"/>
    <s v="05"/>
    <s v="2023"/>
    <x v="99"/>
    <s v="5255143005287"/>
    <s v="08/05/2023"/>
    <s v="P2TL/52551/20230508/00003"/>
    <n v="52550"/>
    <x v="0"/>
  </r>
  <r>
    <n v="152"/>
    <s v="P2TL/52552/20230512/00001"/>
    <s v="523081354941"/>
    <s v="MUJIONO"/>
    <x v="4"/>
    <s v="DS KURIPAN 0  RT.3 R"/>
    <s v="R1T"/>
    <n v="900"/>
    <s v="R1T/900"/>
    <n v="4957"/>
    <n v="0"/>
    <n v="2453814"/>
    <n v="2453814"/>
    <n v="0"/>
    <n v="0"/>
    <n v="0"/>
    <n v="24538"/>
    <n v="0"/>
    <n v="0"/>
    <n v="2478352"/>
    <n v="2478352"/>
    <n v="0"/>
    <s v="13/05/2023"/>
    <s v="13"/>
    <s v="05"/>
    <s v="2023"/>
    <x v="119"/>
    <s v="5255243005046"/>
    <s v="13/05/2023"/>
    <s v="P2TL/52552/20230512/00001"/>
    <n v="52550"/>
    <x v="3"/>
  </r>
  <r>
    <n v="153"/>
    <s v="P2TL/52553/20230510/00001"/>
    <s v="523072379888"/>
    <s v="SABAR NARIMO"/>
    <x v="1"/>
    <s v="DS JATILOR GODONG"/>
    <s v="R1"/>
    <n v="900"/>
    <s v="R1/900"/>
    <n v="678"/>
    <n v="0"/>
    <n v="335610"/>
    <n v="335610"/>
    <n v="0"/>
    <n v="0"/>
    <n v="0"/>
    <n v="30205"/>
    <n v="0"/>
    <n v="0"/>
    <n v="365815"/>
    <n v="365815"/>
    <n v="0"/>
    <s v="11/05/2023"/>
    <s v="11"/>
    <s v="05"/>
    <s v="2023"/>
    <x v="116"/>
    <s v="5255342004987"/>
    <s v="11/05/2023"/>
    <s v="P2TL/52553/20230510/00001"/>
    <n v="52550"/>
    <x v="1"/>
  </r>
  <r>
    <n v="154"/>
    <s v="P2TL/52553/20230526/00013"/>
    <s v="523070811056"/>
    <s v="NASRIKAN"/>
    <x v="1"/>
    <s v="KA RANGPAING RT3/3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13"/>
    <s v="27/05/2023"/>
    <s v="P2TL/52553/20230526/00013"/>
    <n v="52550"/>
    <x v="1"/>
  </r>
  <r>
    <n v="155"/>
    <s v="P2TL/52553/20230526/00002"/>
    <s v="523070263360"/>
    <s v="TASLIMAH SUPAR"/>
    <x v="1"/>
    <s v="DS  WEDORO RT08/02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6/05/2023"/>
    <s v="26"/>
    <s v="05"/>
    <s v="2023"/>
    <x v="115"/>
    <s v="5255342005002"/>
    <s v="26/05/2023"/>
    <s v="P2TL/52553/20230526/00002"/>
    <n v="52550"/>
    <x v="1"/>
  </r>
  <r>
    <n v="156"/>
    <s v="P2TL/52553/20230526/00023"/>
    <s v="523071640364"/>
    <s v="JASERI"/>
    <x v="1"/>
    <s v="DS JETIS KR RAYUNG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23"/>
    <s v="27/05/2023"/>
    <s v="P2TL/52553/20230526/00023"/>
    <n v="52550"/>
    <x v="1"/>
  </r>
  <r>
    <n v="157"/>
    <s v="P2TL/52553/20230530/00010"/>
    <s v="523071938612"/>
    <s v="DKP TK II GROBOGAN"/>
    <x v="1"/>
    <s v="JL AHMAD YANI PWD"/>
    <s v="P3"/>
    <n v="7700"/>
    <s v="P3/7700"/>
    <n v="2241"/>
    <n v="0"/>
    <n v="3808647"/>
    <n v="3808647"/>
    <n v="0"/>
    <n v="0"/>
    <n v="0"/>
    <n v="0"/>
    <n v="0"/>
    <n v="0"/>
    <n v="3808647"/>
    <n v="10000"/>
    <n v="3798647"/>
    <s v="31/05/2023"/>
    <s v="31"/>
    <s v="05"/>
    <s v="2023"/>
    <x v="101"/>
    <s v="5255342005040"/>
    <s v="31/05/2023"/>
    <s v="P2TL/52553/20230530/00010"/>
    <n v="52550"/>
    <x v="1"/>
  </r>
  <r>
    <n v="158"/>
    <s v="P2TL/52553/20230505/00002"/>
    <s v="523072350578"/>
    <s v="ANDI RUSHADI"/>
    <x v="1"/>
    <s v="DS MLATI MANGGARM"/>
    <s v="R1M"/>
    <n v="900"/>
    <s v="R1M/900"/>
    <n v="582"/>
    <n v="0"/>
    <n v="786864"/>
    <n v="786864"/>
    <n v="0"/>
    <n v="0"/>
    <n v="0"/>
    <n v="70818"/>
    <n v="0"/>
    <n v="0"/>
    <n v="857682"/>
    <n v="450000"/>
    <n v="407682"/>
    <s v="05/05/2023"/>
    <s v="05"/>
    <s v="05"/>
    <s v="2023"/>
    <x v="117"/>
    <s v="5255342004979"/>
    <s v="05/05/2023"/>
    <s v="P2TL/52553/20230505/00002"/>
    <n v="52550"/>
    <x v="1"/>
  </r>
  <r>
    <n v="159"/>
    <s v="P2TL/52553/20230526/00015"/>
    <s v="523071075808"/>
    <s v="SARIDIN"/>
    <x v="1"/>
    <s v="DK  KUTHO DS DIMOR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15"/>
    <s v="27/05/2023"/>
    <s v="P2TL/52553/20230526/00015"/>
    <n v="52550"/>
    <x v="1"/>
  </r>
  <r>
    <n v="160"/>
    <s v="P2TL/52553/20230526/00016"/>
    <s v="523071142318"/>
    <s v="SUMO NGADIMAN"/>
    <x v="1"/>
    <s v="DK  SECANG RT3/7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16"/>
    <s v="27/05/2023"/>
    <s v="P2TL/52553/20230526/00016"/>
    <n v="52550"/>
    <x v="1"/>
  </r>
  <r>
    <n v="161"/>
    <s v="P2TL/52554/20230515/00003"/>
    <s v="NONPELANG"/>
    <s v="WAHONO"/>
    <x v="3"/>
    <s v="DSN KUNIRAN RT 2/3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5/05/2023"/>
    <s v="15"/>
    <s v="05"/>
    <s v="2023"/>
    <x v="114"/>
    <s v="5255442006276"/>
    <s v="15/05/2023"/>
    <s v="P2TL/52554/20230515/00003"/>
    <n v="52550"/>
    <x v="2"/>
  </r>
  <r>
    <n v="162"/>
    <s v="P2TL/52554/20230517/00002"/>
    <s v="NONPELANG"/>
    <s v="LETUT/ISTINAH"/>
    <x v="3"/>
    <s v="DUSUN JETAK RT 2/4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7/05/2023"/>
    <s v="17"/>
    <s v="05"/>
    <s v="2023"/>
    <x v="107"/>
    <s v="5255442006281"/>
    <s v="17/05/2023"/>
    <s v="P2TL/52554/20230517/00002"/>
    <n v="52550"/>
    <x v="2"/>
  </r>
  <r>
    <n v="163"/>
    <s v="P2TL/52553/20230531/00008"/>
    <s v="523072159142"/>
    <s v="PJU PEMDA TK II GRO"/>
    <x v="1"/>
    <s v="JL P DIPONEGORO KL"/>
    <s v="P3"/>
    <n v="7700"/>
    <s v="P3/7700"/>
    <n v="3658"/>
    <n v="0"/>
    <n v="6216881"/>
    <n v="6216881"/>
    <n v="10000"/>
    <n v="0"/>
    <n v="0"/>
    <n v="0"/>
    <n v="0"/>
    <n v="0"/>
    <n v="6226881"/>
    <n v="10000"/>
    <n v="6216881"/>
    <s v="31/05/2023"/>
    <s v="31"/>
    <s v="05"/>
    <s v="2023"/>
    <x v="101"/>
    <s v="5255342005065"/>
    <s v="31/05/2023"/>
    <s v="P2TL/52553/20230531/00008"/>
    <n v="52550"/>
    <x v="1"/>
  </r>
  <r>
    <n v="164"/>
    <s v="P2TL/52553/20230526/00004"/>
    <s v="523070297781"/>
    <s v="SUYANTO B SUKASDI"/>
    <x v="1"/>
    <s v="KA RANGSARI RT05/02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6/05/2023"/>
    <s v="26"/>
    <s v="05"/>
    <s v="2023"/>
    <x v="115"/>
    <s v="5255342005004"/>
    <s v="26/05/2023"/>
    <s v="P2TL/52553/20230526/00004"/>
    <n v="52550"/>
    <x v="1"/>
  </r>
  <r>
    <n v="165"/>
    <s v="P2TL/52553/20230522/00003"/>
    <s v="525530146968"/>
    <s v="BONDAN AGUNG UTO"/>
    <x v="5"/>
    <s v="DN DALISAN    RT.3 R"/>
    <s v="R1MT"/>
    <n v="900"/>
    <s v="R1MT/900"/>
    <n v="4957"/>
    <n v="584064"/>
    <n v="6702134"/>
    <n v="7286198"/>
    <n v="10000"/>
    <n v="0"/>
    <n v="0"/>
    <n v="75782"/>
    <n v="0"/>
    <n v="0"/>
    <n v="7371980"/>
    <n v="7371980"/>
    <n v="0"/>
    <s v="22/05/2023"/>
    <s v="22"/>
    <s v="05"/>
    <s v="2023"/>
    <x v="113"/>
    <s v="5255343004999"/>
    <s v="22/05/2023"/>
    <s v="P2TL/52553/20230522/00003"/>
    <n v="52550"/>
    <x v="1"/>
  </r>
  <r>
    <n v="166"/>
    <s v="P2TL/52551/20230503/00001"/>
    <s v="523061842448"/>
    <s v="TEMPAT PEMAKAMAN"/>
    <x v="1"/>
    <s v="DK KLEGO SIDOHARJ"/>
    <s v="S2T"/>
    <n v="900"/>
    <s v="S2T/900"/>
    <n v="599"/>
    <n v="0"/>
    <n v="272545"/>
    <n v="272545"/>
    <n v="0"/>
    <n v="0"/>
    <n v="0"/>
    <n v="24529"/>
    <n v="0"/>
    <n v="0"/>
    <n v="297074"/>
    <n v="297074"/>
    <n v="0"/>
    <s v="03/05/2023"/>
    <s v="03"/>
    <s v="05"/>
    <s v="2023"/>
    <x v="120"/>
    <s v="5255143005276"/>
    <s v="03/05/2023"/>
    <s v="P2TL/52551/20230503/00001"/>
    <n v="52550"/>
    <x v="0"/>
  </r>
  <r>
    <n v="167"/>
    <s v="P2TL/52554/20230523/00001"/>
    <s v="523071506424"/>
    <s v="TRISNO"/>
    <x v="1"/>
    <s v="DK  BENDO RT1/7 MLO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292"/>
    <s v="24/05/2023"/>
    <s v="P2TL/52554/20230523/00001"/>
    <n v="52550"/>
    <x v="2"/>
  </r>
  <r>
    <n v="168"/>
    <s v="P2TL/52551/20230517/00003"/>
    <s v="NONPELANG"/>
    <s v="MUHAMMAD JAMALUD"/>
    <x v="3"/>
    <s v="DK.SODONG SIDOGE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7/05/2023"/>
    <s v="17"/>
    <s v="05"/>
    <s v="2023"/>
    <x v="107"/>
    <s v="5255142005313"/>
    <s v="17/05/2023"/>
    <s v="P2TL/52551/20230517/00003"/>
    <n v="52550"/>
    <x v="0"/>
  </r>
  <r>
    <n v="169"/>
    <s v="P2TL/52551/20230517/00002"/>
    <s v="523060539851"/>
    <s v="KUSLAN"/>
    <x v="1"/>
    <s v="DS  PONCOHARJO RT"/>
    <s v="R1"/>
    <n v="450"/>
    <s v="R1/450"/>
    <n v="579"/>
    <n v="0"/>
    <n v="286605"/>
    <n v="286605"/>
    <n v="0"/>
    <n v="0"/>
    <n v="0"/>
    <n v="25794"/>
    <n v="0"/>
    <n v="0"/>
    <n v="312399"/>
    <n v="312399"/>
    <n v="0"/>
    <s v="17/05/2023"/>
    <s v="17"/>
    <s v="05"/>
    <s v="2023"/>
    <x v="107"/>
    <s v="5255142005312"/>
    <s v="17/05/2023"/>
    <s v="P2TL/52551/20230517/00002"/>
    <n v="52550"/>
    <x v="0"/>
  </r>
  <r>
    <n v="170"/>
    <s v="P2TL/52554/20230524/00005"/>
    <s v="523070628334"/>
    <s v="SALAM"/>
    <x v="4"/>
    <s v="CA LUK POJOK PULO"/>
    <s v="R1"/>
    <n v="450"/>
    <s v="R1/450"/>
    <n v="2479"/>
    <n v="0"/>
    <n v="1226907"/>
    <n v="1226907"/>
    <n v="0"/>
    <n v="76400"/>
    <n v="156912"/>
    <n v="12269"/>
    <n v="16650"/>
    <n v="0"/>
    <n v="1489138"/>
    <n v="1489138"/>
    <n v="0"/>
    <s v="24/05/2023"/>
    <s v="24"/>
    <s v="05"/>
    <s v="2023"/>
    <x v="104"/>
    <s v="5255442006331"/>
    <s v="24/05/2023"/>
    <s v="P2TL/52554/20230524/00005"/>
    <n v="52550"/>
    <x v="2"/>
  </r>
  <r>
    <n v="171"/>
    <s v="P2TL/52554/20230523/00030"/>
    <s v="523071461708"/>
    <s v="SUTARDJI"/>
    <x v="1"/>
    <s v="DS  PENGKOL TIMUR"/>
    <s v="R1"/>
    <n v="900"/>
    <s v="R1/90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21"/>
    <s v="24/05/2023"/>
    <s v="P2TL/52554/20230523/00030"/>
    <n v="52550"/>
    <x v="2"/>
  </r>
  <r>
    <n v="172"/>
    <s v="P2TL/52554/20230523/00010"/>
    <s v="523070225670"/>
    <s v="SUMARNI SALIMIN"/>
    <x v="1"/>
    <s v="KA UMAN SELO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01"/>
    <s v="24/05/2023"/>
    <s v="P2TL/52554/20230523/00010"/>
    <n v="52550"/>
    <x v="2"/>
  </r>
  <r>
    <n v="173"/>
    <s v="P2TL/52553/20230530/00013"/>
    <s v="523071633759"/>
    <s v="PJU LAMPU HIAS"/>
    <x v="1"/>
    <s v="JL R.SUPRAPTO PWD"/>
    <s v="P3"/>
    <n v="7700"/>
    <s v="P3/7700"/>
    <n v="2025"/>
    <n v="0"/>
    <n v="3441548"/>
    <n v="3441548"/>
    <n v="0"/>
    <n v="0"/>
    <n v="0"/>
    <n v="0"/>
    <n v="0"/>
    <n v="0"/>
    <n v="3441548"/>
    <n v="10000"/>
    <n v="3431548"/>
    <s v="31/05/2023"/>
    <s v="31"/>
    <s v="05"/>
    <s v="2023"/>
    <x v="101"/>
    <s v="5255342005043"/>
    <s v="31/05/2023"/>
    <s v="P2TL/52553/20230530/00013"/>
    <n v="52550"/>
    <x v="1"/>
  </r>
  <r>
    <n v="174"/>
    <s v="P2TL/52554/20230522/00001"/>
    <s v="523072294767"/>
    <s v="KUN APIT ROFII"/>
    <x v="3"/>
    <s v="DS MANGSULAN JAMB"/>
    <s v="R1"/>
    <n v="1300"/>
    <s v="R1/1300"/>
    <n v="0"/>
    <n v="0"/>
    <n v="478162"/>
    <n v="478162"/>
    <n v="0"/>
    <n v="0"/>
    <n v="0"/>
    <n v="0"/>
    <n v="0"/>
    <n v="0"/>
    <n v="478162"/>
    <n v="0"/>
    <n v="478162"/>
    <s v="22/05/2023"/>
    <s v="22"/>
    <s v="05"/>
    <s v="2023"/>
    <x v="113"/>
    <s v="5255442006290"/>
    <s v="22/05/2023"/>
    <s v="P2TL/52554/20230522/00001"/>
    <n v="52550"/>
    <x v="2"/>
  </r>
  <r>
    <n v="175"/>
    <s v="P2TL/52551/20230525/00004"/>
    <s v="523060897026"/>
    <s v="MASINAH"/>
    <x v="1"/>
    <s v="DS .GETAS RT 5/5"/>
    <s v="R1M"/>
    <n v="900"/>
    <s v="R1M/900"/>
    <n v="243"/>
    <n v="0"/>
    <n v="328536"/>
    <n v="328536"/>
    <n v="0"/>
    <n v="0"/>
    <n v="0"/>
    <n v="29568"/>
    <n v="0"/>
    <n v="0"/>
    <n v="358104"/>
    <n v="358104"/>
    <n v="0"/>
    <s v="25/05/2023"/>
    <s v="25"/>
    <s v="05"/>
    <s v="2023"/>
    <x v="111"/>
    <s v="5255142005336"/>
    <s v="25/05/2023"/>
    <s v="P2TL/52551/20230525/00004"/>
    <n v="52550"/>
    <x v="0"/>
  </r>
  <r>
    <n v="176"/>
    <s v="P2TL/52553/20230531/00009"/>
    <s v="523072138850"/>
    <s v="PJU PEMDA KAB GRO"/>
    <x v="1"/>
    <s v="JL RAYA KEC BRATI"/>
    <s v="P3"/>
    <n v="5500"/>
    <s v="P3/5500"/>
    <n v="2877"/>
    <n v="0"/>
    <n v="4889548"/>
    <n v="4889548"/>
    <n v="0"/>
    <n v="0"/>
    <n v="0"/>
    <n v="0"/>
    <n v="0"/>
    <n v="0"/>
    <n v="4889548"/>
    <n v="10000"/>
    <n v="4879548"/>
    <s v="31/05/2023"/>
    <s v="31"/>
    <s v="05"/>
    <s v="2023"/>
    <x v="101"/>
    <s v="5255342005066"/>
    <s v="31/05/2023"/>
    <s v="P2TL/52553/20230531/00009"/>
    <n v="52550"/>
    <x v="1"/>
  </r>
  <r>
    <n v="177"/>
    <s v="P2TL/52551/20230517/00005"/>
    <s v="523060531160"/>
    <s v="SUROWIRYO B SARDI"/>
    <x v="1"/>
    <s v="DS  WONOSARI RT4/3"/>
    <s v="R1"/>
    <n v="450"/>
    <s v="R1/450"/>
    <n v="579"/>
    <n v="0"/>
    <n v="286605"/>
    <n v="286605"/>
    <n v="0"/>
    <n v="0"/>
    <n v="0"/>
    <n v="25794"/>
    <n v="0"/>
    <n v="0"/>
    <n v="312399"/>
    <n v="312399"/>
    <n v="0"/>
    <s v="17/05/2023"/>
    <s v="17"/>
    <s v="05"/>
    <s v="2023"/>
    <x v="107"/>
    <s v="5255142005315"/>
    <s v="17/05/2023"/>
    <s v="P2TL/52551/20230517/00005"/>
    <n v="52550"/>
    <x v="0"/>
  </r>
  <r>
    <n v="178"/>
    <s v="P2TL/52554/20230508/00002"/>
    <s v="523070895302"/>
    <s v="SUYADI"/>
    <x v="1"/>
    <s v="DK  BEKU GEDANGAN"/>
    <s v="R1"/>
    <n v="450"/>
    <s v="R1/450"/>
    <n v="513"/>
    <n v="0"/>
    <n v="253935"/>
    <n v="253935"/>
    <n v="0"/>
    <n v="0"/>
    <n v="0"/>
    <n v="22854"/>
    <n v="0"/>
    <n v="0"/>
    <n v="276789"/>
    <n v="22854"/>
    <n v="253935"/>
    <s v="08/05/2023"/>
    <s v="08"/>
    <s v="05"/>
    <s v="2023"/>
    <x v="99"/>
    <s v="5255442006264"/>
    <s v="08/05/2023"/>
    <s v="P2TL/52554/20230508/00002"/>
    <n v="52550"/>
    <x v="2"/>
  </r>
  <r>
    <n v="179"/>
    <s v="P2TL/52552/20230524/00002"/>
    <s v="523080390153"/>
    <s v="KARDJAN B DARSI"/>
    <x v="5"/>
    <s v="DS  LUKAS RT6RW1KA"/>
    <s v="R1"/>
    <n v="450"/>
    <s v="R1/450"/>
    <n v="2479"/>
    <n v="59400"/>
    <n v="1226907"/>
    <n v="1286307"/>
    <n v="0"/>
    <n v="0"/>
    <n v="188171"/>
    <n v="13160"/>
    <n v="13950"/>
    <n v="0"/>
    <n v="1501588"/>
    <n v="1501588"/>
    <n v="0"/>
    <s v="24/05/2023"/>
    <s v="24"/>
    <s v="05"/>
    <s v="2023"/>
    <x v="104"/>
    <s v="5255242005051"/>
    <s v="24/05/2023"/>
    <s v="P2TL/52552/20230524/00002"/>
    <n v="52550"/>
    <x v="3"/>
  </r>
  <r>
    <n v="180"/>
    <s v="P2TL/52552/20230524/00003"/>
    <s v="523080706244"/>
    <s v="NUR IMAN TEGUH SA"/>
    <x v="4"/>
    <s v="DS LUKAS KALIMARO"/>
    <s v="B1"/>
    <n v="2200"/>
    <s v="B1/2200"/>
    <n v="12118"/>
    <n v="0"/>
    <n v="13329360"/>
    <n v="13329360"/>
    <n v="10000"/>
    <n v="0"/>
    <n v="188171"/>
    <n v="133294"/>
    <n v="11000"/>
    <n v="0"/>
    <n v="13671825"/>
    <n v="13671825"/>
    <n v="0"/>
    <s v="24/05/2023"/>
    <s v="24"/>
    <s v="05"/>
    <s v="2023"/>
    <x v="104"/>
    <s v="5255242005052"/>
    <s v="24/05/2023"/>
    <s v="P2TL/52552/20230524/00003"/>
    <n v="52550"/>
    <x v="3"/>
  </r>
  <r>
    <n v="181"/>
    <s v="P2TL/52553/20230505/00001"/>
    <s v="523070955897"/>
    <s v="KAMTO DASLAN"/>
    <x v="1"/>
    <s v="DS  RAMBAT"/>
    <s v="R1M"/>
    <n v="900"/>
    <s v="R1M/900"/>
    <n v="599"/>
    <n v="0"/>
    <n v="809848"/>
    <n v="809848"/>
    <n v="0"/>
    <n v="0"/>
    <n v="0"/>
    <n v="72886"/>
    <n v="0"/>
    <n v="0"/>
    <n v="882734"/>
    <n v="882734"/>
    <n v="0"/>
    <s v="05/05/2023"/>
    <s v="05"/>
    <s v="05"/>
    <s v="2023"/>
    <x v="117"/>
    <s v="5255342004978"/>
    <s v="05/05/2023"/>
    <s v="P2TL/52553/20230505/00001"/>
    <n v="52550"/>
    <x v="1"/>
  </r>
  <r>
    <n v="182"/>
    <s v="P2TL/52554/20230503/00001"/>
    <s v="523072080541"/>
    <s v="BAMBANG PUJIYANTO"/>
    <x v="5"/>
    <s v="DK SEMEN PULOKULO"/>
    <s v="R1M"/>
    <n v="900"/>
    <s v="R1M/900"/>
    <n v="4957"/>
    <n v="584064"/>
    <n v="6702134"/>
    <n v="7286198"/>
    <n v="10000"/>
    <n v="76400"/>
    <n v="188171"/>
    <n v="75782"/>
    <n v="0"/>
    <n v="0"/>
    <n v="7636551"/>
    <n v="4500000"/>
    <n v="3136551"/>
    <s v="10/05/2023"/>
    <s v="10"/>
    <s v="05"/>
    <s v="2023"/>
    <x v="112"/>
    <s v="5255442006257"/>
    <s v="10/05/2023"/>
    <s v="P2TL/52554/20230503/00001"/>
    <n v="52550"/>
    <x v="2"/>
  </r>
  <r>
    <n v="183"/>
    <s v="P2TL/52553/20230522/00001"/>
    <s v="523072532937"/>
    <s v="MUSLIH"/>
    <x v="4"/>
    <s v="DK PEDAK LEYANGAN"/>
    <s v="R1T"/>
    <n v="450"/>
    <s v="R1T/450"/>
    <n v="2479"/>
    <n v="0"/>
    <n v="1226907"/>
    <n v="1226907"/>
    <n v="0"/>
    <n v="0"/>
    <n v="0"/>
    <n v="12269"/>
    <n v="0"/>
    <n v="0"/>
    <n v="1239176"/>
    <n v="600000"/>
    <n v="639176"/>
    <s v="22/05/2023"/>
    <s v="22"/>
    <s v="05"/>
    <s v="2023"/>
    <x v="113"/>
    <s v="5255343004993"/>
    <s v="22/05/2023"/>
    <s v="P2TL/52553/20230522/00001"/>
    <n v="52550"/>
    <x v="1"/>
  </r>
  <r>
    <n v="184"/>
    <s v="P2TL/52553/20230531/00002"/>
    <s v="NONPELANG"/>
    <s v="SUGIYANTO"/>
    <x v="3"/>
    <s v="DS TEGALSUMUR   RT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31/05/2023"/>
    <s v="31"/>
    <s v="05"/>
    <s v="2023"/>
    <x v="101"/>
    <s v="5255342005059"/>
    <s v="31/05/2023"/>
    <s v="P2TL/52553/20230531/00002"/>
    <n v="52550"/>
    <x v="1"/>
  </r>
  <r>
    <n v="185"/>
    <s v="P2TL/52551/20230522/00005"/>
    <s v="523061800222"/>
    <s v="MUHAMMAD MUSA"/>
    <x v="1"/>
    <s v="DS KEDONDONG 0  RT"/>
    <s v="R2T"/>
    <n v="3500"/>
    <s v="R2T/3500"/>
    <n v="1292"/>
    <n v="0"/>
    <n v="2195793"/>
    <n v="2195793"/>
    <n v="0"/>
    <n v="0"/>
    <n v="0"/>
    <n v="197621"/>
    <n v="0"/>
    <n v="0"/>
    <n v="2393414"/>
    <n v="2393414"/>
    <n v="0"/>
    <s v="22/05/2023"/>
    <s v="22"/>
    <s v="05"/>
    <s v="2023"/>
    <x v="113"/>
    <s v="5255143005323"/>
    <s v="22/05/2023"/>
    <s v="P2TL/52551/20230522/00005"/>
    <n v="52550"/>
    <x v="0"/>
  </r>
  <r>
    <n v="186"/>
    <s v="P2TL/52553/20230530/00018"/>
    <s v="523073159361"/>
    <s v="TAMAN P2KH"/>
    <x v="1"/>
    <s v="JL DR SUTOMO GG II"/>
    <s v="P3"/>
    <n v="7700"/>
    <s v="P3/7700"/>
    <n v="1871"/>
    <n v="0"/>
    <n v="3179821"/>
    <n v="3179821"/>
    <n v="0"/>
    <n v="0"/>
    <n v="0"/>
    <n v="0"/>
    <n v="0"/>
    <n v="0"/>
    <n v="3179821"/>
    <n v="10000"/>
    <n v="3169821"/>
    <s v="31/05/2023"/>
    <s v="31"/>
    <s v="05"/>
    <s v="2023"/>
    <x v="101"/>
    <s v="5255342005048"/>
    <s v="31/05/2023"/>
    <s v="P2TL/52553/20230530/00018"/>
    <n v="52550"/>
    <x v="1"/>
  </r>
  <r>
    <n v="187"/>
    <s v="P2TL/52551/20230515/00002"/>
    <s v="523061740906"/>
    <s v="AHMAD JUMARI"/>
    <x v="1"/>
    <s v="DK SAMPIT KEL.SIDO"/>
    <s v="R2T"/>
    <n v="4400"/>
    <s v="R2T/4400"/>
    <n v="500"/>
    <n v="0"/>
    <n v="849765"/>
    <n v="849765"/>
    <n v="0"/>
    <n v="76400"/>
    <n v="32259"/>
    <n v="76479"/>
    <n v="0"/>
    <n v="0"/>
    <n v="1034903"/>
    <n v="1034903"/>
    <n v="0"/>
    <s v="15/05/2023"/>
    <s v="15"/>
    <s v="05"/>
    <s v="2023"/>
    <x v="114"/>
    <s v="5255143005301"/>
    <s v="15/05/2023"/>
    <s v="P2TL/52551/20230515/00002"/>
    <n v="52550"/>
    <x v="0"/>
  </r>
  <r>
    <n v="188"/>
    <s v="P2TL/52553/20230531/00004"/>
    <s v="523073033889"/>
    <s v="PJU KABUPATEN GRO"/>
    <x v="1"/>
    <s v="JL GLUGU 0    PURWO"/>
    <s v="P3"/>
    <n v="7700"/>
    <s v="P3/7700"/>
    <n v="3850"/>
    <n v="0"/>
    <n v="6543191"/>
    <n v="6543191"/>
    <n v="10000"/>
    <n v="0"/>
    <n v="0"/>
    <n v="0"/>
    <n v="0"/>
    <n v="0"/>
    <n v="6553191"/>
    <n v="10000"/>
    <n v="6543191"/>
    <s v="31/05/2023"/>
    <s v="31"/>
    <s v="05"/>
    <s v="2023"/>
    <x v="101"/>
    <s v="5255342005061"/>
    <s v="31/05/2023"/>
    <s v="P2TL/52553/20230531/00004"/>
    <n v="52550"/>
    <x v="1"/>
  </r>
  <r>
    <n v="189"/>
    <s v="P2TL/52553/20230531/00023"/>
    <s v="523071937819"/>
    <s v="DKP TK II GROBOGAN"/>
    <x v="1"/>
    <s v="JL S PARMAN TAMAN"/>
    <s v="P3"/>
    <n v="7700"/>
    <s v="P3/7700"/>
    <n v="2695"/>
    <n v="0"/>
    <n v="4580233"/>
    <n v="4580233"/>
    <n v="0"/>
    <n v="0"/>
    <n v="0"/>
    <n v="0"/>
    <n v="0"/>
    <n v="0"/>
    <n v="4580233"/>
    <n v="10000"/>
    <n v="4570233"/>
    <s v="31/05/2023"/>
    <s v="31"/>
    <s v="05"/>
    <s v="2023"/>
    <x v="101"/>
    <s v="5255342005080"/>
    <s v="31/05/2023"/>
    <s v="P2TL/52553/20230531/00023"/>
    <n v="52550"/>
    <x v="1"/>
  </r>
  <r>
    <n v="190"/>
    <s v="P2TL/52553/20230531/00016"/>
    <s v="523072870263"/>
    <s v="PJU KAB GROBOGAN"/>
    <x v="1"/>
    <s v="JL RAYA PURWODADI-"/>
    <s v="P3"/>
    <n v="5500"/>
    <s v="P3/5500"/>
    <n v="2750"/>
    <n v="0"/>
    <n v="4673708"/>
    <n v="4673708"/>
    <n v="0"/>
    <n v="0"/>
    <n v="0"/>
    <n v="0"/>
    <n v="0"/>
    <n v="0"/>
    <n v="4673708"/>
    <n v="10000"/>
    <n v="4663708"/>
    <s v="31/05/2023"/>
    <s v="31"/>
    <s v="05"/>
    <s v="2023"/>
    <x v="101"/>
    <s v="5255342005073"/>
    <s v="31/05/2023"/>
    <s v="P2TL/52553/20230531/00016"/>
    <n v="52550"/>
    <x v="1"/>
  </r>
  <r>
    <n v="191"/>
    <s v="P2TL/52552/20230522/00001"/>
    <s v="523080853992"/>
    <s v="SUKENI"/>
    <x v="4"/>
    <s v="DS BENDUNGAN   RT."/>
    <s v="R1"/>
    <n v="450"/>
    <s v="R1/450"/>
    <n v="2479"/>
    <n v="0"/>
    <n v="1226907"/>
    <n v="1226907"/>
    <n v="0"/>
    <n v="0"/>
    <n v="188171"/>
    <n v="12269"/>
    <n v="0"/>
    <n v="0"/>
    <n v="1427347"/>
    <n v="1427347"/>
    <n v="0"/>
    <s v="22/05/2023"/>
    <s v="22"/>
    <s v="05"/>
    <s v="2023"/>
    <x v="113"/>
    <s v="5255242005048"/>
    <s v="22/05/2023"/>
    <s v="P2TL/52552/20230522/00001"/>
    <n v="52550"/>
    <x v="3"/>
  </r>
  <r>
    <n v="192"/>
    <s v="P2TL/52551/20230531/00003"/>
    <s v="NONPELANG"/>
    <s v="KB PERMATA CERIA ("/>
    <x v="3"/>
    <s v="JL.PERUM WONOWOS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31/05/2023"/>
    <s v="31"/>
    <s v="05"/>
    <s v="2023"/>
    <x v="101"/>
    <s v="5255142005346"/>
    <s v="31/05/2023"/>
    <s v="P2TL/52551/20230531/00003"/>
    <n v="52550"/>
    <x v="0"/>
  </r>
  <r>
    <n v="193"/>
    <s v="P2TL/52554/20230523/00015"/>
    <s v="523071229475"/>
    <s v="SUPENO"/>
    <x v="1"/>
    <s v="DS  DOKORO RT1J/4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06"/>
    <s v="24/05/2023"/>
    <s v="P2TL/52554/20230523/00015"/>
    <n v="52550"/>
    <x v="2"/>
  </r>
  <r>
    <n v="194"/>
    <s v="P2TL/52554/20230519/00002"/>
    <s v="523070674475"/>
    <s v="SAYO"/>
    <x v="5"/>
    <s v="DK  NGRIJO JAMBON"/>
    <s v="R1"/>
    <n v="450"/>
    <s v="R1/450"/>
    <n v="2479"/>
    <n v="59400"/>
    <n v="1226907"/>
    <n v="1286307"/>
    <n v="0"/>
    <n v="76400"/>
    <n v="274226"/>
    <n v="13160"/>
    <n v="16650"/>
    <n v="0"/>
    <n v="1666743"/>
    <n v="1000000"/>
    <n v="666743"/>
    <s v="19/05/2023"/>
    <s v="19"/>
    <s v="05"/>
    <s v="2023"/>
    <x v="108"/>
    <s v="5255442006285"/>
    <s v="19/05/2023"/>
    <s v="P2TL/52554/20230519/00002"/>
    <n v="52550"/>
    <x v="2"/>
  </r>
  <r>
    <n v="195"/>
    <s v="P2TL/52554/20230529/00004"/>
    <s v="523072212595"/>
    <s v="HARSINI"/>
    <x v="4"/>
    <s v="DS LEGUNDI KRGHAR"/>
    <s v="R1"/>
    <n v="900"/>
    <s v="R1/900"/>
    <n v="4957"/>
    <n v="0"/>
    <n v="2453814"/>
    <n v="2453814"/>
    <n v="0"/>
    <n v="76400"/>
    <n v="156912"/>
    <n v="24538"/>
    <n v="0"/>
    <n v="0"/>
    <n v="2711664"/>
    <n v="500000"/>
    <n v="2211664"/>
    <s v="29/05/2023"/>
    <s v="29"/>
    <s v="05"/>
    <s v="2023"/>
    <x v="102"/>
    <s v="5255442006336"/>
    <s v="29/05/2023"/>
    <s v="P2TL/52554/20230529/00004"/>
    <n v="52550"/>
    <x v="2"/>
  </r>
  <r>
    <n v="196"/>
    <s v="P2TL/52553/20230529/00004"/>
    <s v="NONPELANG"/>
    <s v="SASTRO RADIMIN"/>
    <x v="3"/>
    <s v="DN SEMBUKAN DS KR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9/05/2023"/>
    <s v="29"/>
    <s v="05"/>
    <s v="2023"/>
    <x v="102"/>
    <s v="5255342005029"/>
    <s v="29/05/2023"/>
    <s v="P2TL/52553/20230529/00004"/>
    <n v="52550"/>
    <x v="1"/>
  </r>
  <r>
    <n v="197"/>
    <s v="P2TL/52554/20230523/00019"/>
    <s v="523071523849"/>
    <s v="DASAR"/>
    <x v="1"/>
    <s v="DS  REJOSARI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10"/>
    <s v="24/05/2023"/>
    <s v="P2TL/52554/20230523/00019"/>
    <n v="52550"/>
    <x v="2"/>
  </r>
  <r>
    <n v="198"/>
    <s v="P2TL/52551/20230508/00004"/>
    <s v="523061104990"/>
    <s v="ALI MAS AD"/>
    <x v="1"/>
    <s v="DS TLOGOBOYO   RT."/>
    <s v="R1T"/>
    <n v="450"/>
    <s v="R1T/450"/>
    <n v="579"/>
    <n v="0"/>
    <n v="240285"/>
    <n v="240285"/>
    <n v="0"/>
    <n v="0"/>
    <n v="0"/>
    <n v="21626"/>
    <n v="0"/>
    <n v="0"/>
    <n v="261911"/>
    <n v="261911"/>
    <n v="0"/>
    <s v="08/05/2023"/>
    <s v="08"/>
    <s v="05"/>
    <s v="2023"/>
    <x v="99"/>
    <s v="5255143005288"/>
    <s v="08/05/2023"/>
    <s v="P2TL/52551/20230508/00004"/>
    <n v="52550"/>
    <x v="0"/>
  </r>
  <r>
    <n v="199"/>
    <s v="P2TL/52553/20230515/00004"/>
    <s v="NONPELANG"/>
    <s v="DJALDULI"/>
    <x v="3"/>
    <s v="DN MOJO DS  MOJOA"/>
    <s v="B1"/>
    <n v="450"/>
    <s v="B1/450"/>
    <n v="2479"/>
    <n v="190350"/>
    <n v="1041012"/>
    <n v="1231362"/>
    <n v="0"/>
    <n v="0"/>
    <n v="0"/>
    <n v="6157"/>
    <n v="0"/>
    <n v="0"/>
    <n v="1237519"/>
    <n v="1237519"/>
    <n v="0"/>
    <s v="15/05/2023"/>
    <s v="15"/>
    <s v="05"/>
    <s v="2023"/>
    <x v="114"/>
    <s v="5255342004991"/>
    <s v="15/05/2023"/>
    <s v="P2TL/52553/20230515/00004"/>
    <n v="52550"/>
    <x v="1"/>
  </r>
  <r>
    <n v="200"/>
    <s v="P2TL/52553/20230526/00001"/>
    <s v="523070212306"/>
    <s v="TJIPTO UTOMO"/>
    <x v="1"/>
    <s v="TA NJUNGAN RT 26 N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6/05/2023"/>
    <s v="26"/>
    <s v="05"/>
    <s v="2023"/>
    <x v="115"/>
    <s v="5255342005001"/>
    <s v="26/05/2023"/>
    <s v="P2TL/52553/20230526/00001"/>
    <n v="52550"/>
    <x v="1"/>
  </r>
  <r>
    <n v="201"/>
    <s v="P2TL/52554/20230512/00001"/>
    <s v="523070489255"/>
    <s v="SADIN NGASRI"/>
    <x v="5"/>
    <s v="NG EGONG REJOSARI"/>
    <s v="R1"/>
    <n v="450"/>
    <s v="R1/450"/>
    <n v="2479"/>
    <n v="59400"/>
    <n v="1226907"/>
    <n v="1286307"/>
    <n v="0"/>
    <n v="76400"/>
    <n v="86555"/>
    <n v="13160"/>
    <n v="16650"/>
    <n v="0"/>
    <n v="1479072"/>
    <n v="1479072"/>
    <n v="0"/>
    <s v="13/05/2023"/>
    <s v="13"/>
    <s v="05"/>
    <s v="2023"/>
    <x v="119"/>
    <s v="5255442006272"/>
    <s v="13/05/2023"/>
    <s v="P2TL/52554/20230512/00001"/>
    <n v="52550"/>
    <x v="2"/>
  </r>
  <r>
    <n v="202"/>
    <s v="P2TL/52551/20230509/00004"/>
    <s v="525510161173"/>
    <s v="MASRIPAH"/>
    <x v="1"/>
    <s v="DS KEDONDONG, GAJ"/>
    <s v="R1M"/>
    <n v="900"/>
    <s v="R1M/900"/>
    <n v="514"/>
    <n v="0"/>
    <n v="694928"/>
    <n v="694928"/>
    <n v="0"/>
    <n v="0"/>
    <n v="0"/>
    <n v="62544"/>
    <n v="0"/>
    <n v="0"/>
    <n v="757472"/>
    <n v="757472"/>
    <n v="0"/>
    <s v="09/05/2023"/>
    <s v="09"/>
    <s v="05"/>
    <s v="2023"/>
    <x v="105"/>
    <s v="5255142005293"/>
    <s v="09/05/2023"/>
    <s v="P2TL/52551/20230509/00004"/>
    <n v="52550"/>
    <x v="0"/>
  </r>
  <r>
    <n v="203"/>
    <s v="P2TL/52551/20230531/00012"/>
    <s v="523061148124"/>
    <s v="PT PUMA SATIA PERK"/>
    <x v="1"/>
    <s v="JL GRIA WN WOSO 2"/>
    <s v="R1M"/>
    <n v="900"/>
    <s v="R1M/900"/>
    <n v="15"/>
    <n v="0"/>
    <n v="20280"/>
    <n v="20280"/>
    <n v="0"/>
    <n v="0"/>
    <n v="0"/>
    <n v="1825"/>
    <n v="0"/>
    <n v="0"/>
    <n v="22105"/>
    <n v="22105"/>
    <n v="0"/>
    <s v="31/05/2023"/>
    <s v="31"/>
    <s v="05"/>
    <s v="2023"/>
    <x v="101"/>
    <s v="5255142005355"/>
    <s v="31/05/2023"/>
    <s v="P2TL/52551/20230531/00012"/>
    <n v="52550"/>
    <x v="0"/>
  </r>
  <r>
    <n v="204"/>
    <s v="P2TL/52551/20230531/00004"/>
    <s v="NONPELANG"/>
    <s v="KB.PERMATA CERIA ("/>
    <x v="3"/>
    <s v="JL.PERUM WONOWOS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31/05/2023"/>
    <s v="31"/>
    <s v="05"/>
    <s v="2023"/>
    <x v="101"/>
    <s v="5255142005347"/>
    <s v="31/05/2023"/>
    <s v="P2TL/52551/20230531/00004"/>
    <n v="52550"/>
    <x v="0"/>
  </r>
  <r>
    <n v="205"/>
    <s v="P2TL/52551/20230526/00004"/>
    <s v="NONPELANG"/>
    <s v="PJ LIA ARDIANI"/>
    <x v="3"/>
    <s v="DS.KUNCIR WONOSAL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26/05/2023"/>
    <s v="26"/>
    <s v="05"/>
    <s v="2023"/>
    <x v="115"/>
    <s v="5255142005340"/>
    <s v="26/05/2023"/>
    <s v="P2TL/52551/20230526/00004"/>
    <n v="52550"/>
    <x v="0"/>
  </r>
  <r>
    <n v="206"/>
    <s v="P2TL/52553/20230515/00003"/>
    <s v="523070299751"/>
    <s v="SUWARDI IMAM"/>
    <x v="1"/>
    <s v="TE MPEL RT01/VII BOL"/>
    <s v="R1"/>
    <n v="450"/>
    <s v="R1/450"/>
    <n v="560"/>
    <n v="0"/>
    <n v="277200"/>
    <n v="277200"/>
    <n v="0"/>
    <n v="0"/>
    <n v="0"/>
    <n v="24948"/>
    <n v="0"/>
    <n v="0"/>
    <n v="302148"/>
    <n v="302148"/>
    <n v="0"/>
    <s v="15/05/2023"/>
    <s v="15"/>
    <s v="05"/>
    <s v="2023"/>
    <x v="114"/>
    <s v="5255342004990"/>
    <s v="15/05/2023"/>
    <s v="P2TL/52553/20230515/00003"/>
    <n v="52550"/>
    <x v="1"/>
  </r>
  <r>
    <n v="207"/>
    <s v="P2TL/52551/20230516/00005"/>
    <s v="523060427446"/>
    <s v="SARYANI"/>
    <x v="4"/>
    <s v="WO NOSARI BONANG"/>
    <s v="R1M"/>
    <n v="900"/>
    <s v="R1M/900"/>
    <n v="4957"/>
    <n v="0"/>
    <n v="6702134"/>
    <n v="6702134"/>
    <n v="10000"/>
    <n v="76400"/>
    <n v="188671"/>
    <n v="67021"/>
    <n v="0"/>
    <n v="0"/>
    <n v="7044226"/>
    <n v="7044226"/>
    <n v="0"/>
    <s v="16/05/2023"/>
    <s v="16"/>
    <s v="05"/>
    <s v="2023"/>
    <x v="98"/>
    <s v="5255142005309"/>
    <s v="16/05/2023"/>
    <s v="P2TL/52551/20230516/00005"/>
    <n v="52550"/>
    <x v="0"/>
  </r>
  <r>
    <n v="208"/>
    <s v="P2TL/52551/20230505/00001"/>
    <s v="523061157274"/>
    <s v="SUHARDI B RUKANI"/>
    <x v="1"/>
    <s v="DS KENDALDOYONG"/>
    <s v="R1M"/>
    <n v="900"/>
    <s v="R1M/900"/>
    <n v="95"/>
    <n v="0"/>
    <n v="128440"/>
    <n v="128440"/>
    <n v="0"/>
    <n v="0"/>
    <n v="0"/>
    <n v="11560"/>
    <n v="0"/>
    <n v="0"/>
    <n v="140000"/>
    <n v="140000"/>
    <n v="0"/>
    <s v="05/05/2023"/>
    <s v="05"/>
    <s v="05"/>
    <s v="2023"/>
    <x v="117"/>
    <s v="5255142005277"/>
    <s v="05/05/2023"/>
    <s v="P2TL/52551/20230505/00001"/>
    <n v="52550"/>
    <x v="0"/>
  </r>
  <r>
    <n v="209"/>
    <s v="P2TL/52554/20230510/00001"/>
    <s v="NONPELANG"/>
    <s v="SUWOYO"/>
    <x v="3"/>
    <s v="PELEM RT 07 RW 02 G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0/05/2023"/>
    <s v="10"/>
    <s v="05"/>
    <s v="2023"/>
    <x v="112"/>
    <s v="5255442006267"/>
    <s v="10/05/2023"/>
    <s v="P2TL/52554/20230510/00001"/>
    <n v="52550"/>
    <x v="2"/>
  </r>
  <r>
    <n v="210"/>
    <s v="P2TL/52554/20230515/00004"/>
    <s v="523072198701"/>
    <s v="SUTAR"/>
    <x v="4"/>
    <s v="DS JETAK PULOKULO"/>
    <s v="R1"/>
    <n v="900"/>
    <s v="R1/900"/>
    <n v="4957"/>
    <n v="0"/>
    <n v="2453814"/>
    <n v="2453814"/>
    <n v="0"/>
    <n v="76400"/>
    <n v="156912"/>
    <n v="24538"/>
    <n v="0"/>
    <n v="0"/>
    <n v="2711664"/>
    <n v="2711664"/>
    <n v="0"/>
    <s v="16/05/2023"/>
    <s v="16"/>
    <s v="05"/>
    <s v="2023"/>
    <x v="98"/>
    <s v="5255442006277"/>
    <s v="16/05/2023"/>
    <s v="P2TL/52554/20230515/00004"/>
    <n v="52550"/>
    <x v="2"/>
  </r>
  <r>
    <n v="211"/>
    <s v="P2TL/52553/20230529/00001"/>
    <s v="NONPELANG"/>
    <s v="PESTA GEDUNG SERB"/>
    <x v="3"/>
    <s v="PURWODADI"/>
    <s v="B1"/>
    <n v="450"/>
    <s v="B1/450"/>
    <n v="2479"/>
    <n v="190350"/>
    <n v="1041012"/>
    <n v="1231362"/>
    <n v="0"/>
    <n v="0"/>
    <n v="0"/>
    <n v="6157"/>
    <n v="0"/>
    <n v="0"/>
    <n v="1237519"/>
    <n v="1237519"/>
    <n v="0"/>
    <s v="31/05/2023"/>
    <s v="31"/>
    <s v="05"/>
    <s v="2023"/>
    <x v="101"/>
    <s v="5255342005026"/>
    <s v="31/05/2023"/>
    <s v="P2TL/52553/20230529/00001"/>
    <n v="52550"/>
    <x v="1"/>
  </r>
  <r>
    <n v="212"/>
    <s v="P2TL/52553/20230509/00002"/>
    <s v="523070899080"/>
    <s v="PAIMAH WIROREJO"/>
    <x v="1"/>
    <s v="DS  NGELUK 1/1"/>
    <s v="R1"/>
    <n v="900"/>
    <s v="R1/900"/>
    <n v="678"/>
    <n v="0"/>
    <n v="335610"/>
    <n v="335610"/>
    <n v="0"/>
    <n v="0"/>
    <n v="0"/>
    <n v="30205"/>
    <n v="0"/>
    <n v="0"/>
    <n v="365815"/>
    <n v="365815"/>
    <n v="0"/>
    <s v="09/05/2023"/>
    <s v="09"/>
    <s v="05"/>
    <s v="2023"/>
    <x v="105"/>
    <s v="5255342004984"/>
    <s v="09/05/2023"/>
    <s v="P2TL/52553/20230509/00002"/>
    <n v="52550"/>
    <x v="1"/>
  </r>
  <r>
    <n v="213"/>
    <s v="P2TL/52553/20230530/00007"/>
    <s v="523072713712"/>
    <s v="PJU GROBOGAN"/>
    <x v="1"/>
    <s v="JL GAJAH MADA 0    P"/>
    <s v="P3"/>
    <n v="7700"/>
    <s v="P3/7700"/>
    <n v="2279"/>
    <n v="0"/>
    <n v="3873229"/>
    <n v="3873229"/>
    <n v="0"/>
    <n v="0"/>
    <n v="0"/>
    <n v="0"/>
    <n v="0"/>
    <n v="0"/>
    <n v="3873229"/>
    <n v="10000"/>
    <n v="3863229"/>
    <s v="31/05/2023"/>
    <s v="31"/>
    <s v="05"/>
    <s v="2023"/>
    <x v="101"/>
    <s v="5255342005037"/>
    <s v="31/05/2023"/>
    <s v="P2TL/52553/20230530/00007"/>
    <n v="52550"/>
    <x v="1"/>
  </r>
  <r>
    <n v="214"/>
    <s v="P2TL/52553/20230531/00018"/>
    <s v="523071799263"/>
    <s v="PEMDA KAB GROBOG"/>
    <x v="1"/>
    <s v="JL R SUPRAPTO     PU"/>
    <s v="P3"/>
    <n v="7700"/>
    <s v="P3/7700"/>
    <n v="2888"/>
    <n v="0"/>
    <n v="4908243"/>
    <n v="4908243"/>
    <n v="0"/>
    <n v="0"/>
    <n v="0"/>
    <n v="0"/>
    <n v="0"/>
    <n v="0"/>
    <n v="4908243"/>
    <n v="10000"/>
    <n v="4898243"/>
    <s v="31/05/2023"/>
    <s v="31"/>
    <s v="05"/>
    <s v="2023"/>
    <x v="101"/>
    <s v="5255342005075"/>
    <s v="31/05/2023"/>
    <s v="P2TL/52553/20230531/00018"/>
    <n v="52550"/>
    <x v="1"/>
  </r>
  <r>
    <n v="215"/>
    <s v="P2TL/52552/20230531/00001"/>
    <s v="523080342009"/>
    <s v="WASILAN"/>
    <x v="4"/>
    <s v="DK BENDUNGAN GSA"/>
    <s v="R1"/>
    <n v="900"/>
    <s v="R1/900"/>
    <n v="4957"/>
    <n v="0"/>
    <n v="2453814"/>
    <n v="2453814"/>
    <n v="0"/>
    <n v="0"/>
    <n v="188171"/>
    <n v="24538"/>
    <n v="3600"/>
    <n v="0"/>
    <n v="2670123"/>
    <n v="2670123"/>
    <n v="0"/>
    <s v="31/05/2023"/>
    <s v="31"/>
    <s v="05"/>
    <s v="2023"/>
    <x v="101"/>
    <s v="5255242005055"/>
    <s v="31/05/2023"/>
    <s v="P2TL/52552/20230531/00001"/>
    <n v="52550"/>
    <x v="3"/>
  </r>
  <r>
    <n v="216"/>
    <s v="P2TL/52553/20230531/00020"/>
    <s v="523073126412"/>
    <s v="PJU KABGROB JL LIN"/>
    <x v="1"/>
    <s v="JL LING.PUTAT DS GE"/>
    <s v="P3"/>
    <n v="5500"/>
    <s v="P3/5500"/>
    <n v="2750"/>
    <n v="0"/>
    <n v="4673708"/>
    <n v="4673708"/>
    <n v="0"/>
    <n v="0"/>
    <n v="0"/>
    <n v="0"/>
    <n v="0"/>
    <n v="0"/>
    <n v="4673708"/>
    <n v="10000"/>
    <n v="4663708"/>
    <s v="31/05/2023"/>
    <s v="31"/>
    <s v="05"/>
    <s v="2023"/>
    <x v="101"/>
    <s v="5255342005077"/>
    <s v="31/05/2023"/>
    <s v="P2TL/52553/20230531/00020"/>
    <n v="52550"/>
    <x v="1"/>
  </r>
  <r>
    <n v="217"/>
    <s v="P2TL/52554/20230529/00008"/>
    <s v="523071013165"/>
    <s v="ISMARI/HARYATI"/>
    <x v="3"/>
    <s v="DK  NGANCAR DS KEN"/>
    <s v="R1MT"/>
    <n v="900"/>
    <s v="R1MT/900"/>
    <n v="0"/>
    <n v="0"/>
    <n v="1998070"/>
    <n v="1998070"/>
    <n v="0"/>
    <n v="0"/>
    <n v="0"/>
    <n v="0"/>
    <n v="0"/>
    <n v="0"/>
    <n v="1998070"/>
    <n v="0"/>
    <n v="1998070"/>
    <s v="29/05/2023"/>
    <s v="29"/>
    <s v="05"/>
    <s v="2023"/>
    <x v="102"/>
    <s v="5255442006346"/>
    <s v="29/05/2023"/>
    <s v="P2TL/52554/20230529/00008"/>
    <n v="52550"/>
    <x v="2"/>
  </r>
  <r>
    <n v="218"/>
    <s v="P2TL/52552/20230510/00001"/>
    <s v="523080321281"/>
    <s v="SLAMET"/>
    <x v="1"/>
    <s v="KP  GUNUNG WULAN"/>
    <s v="R1"/>
    <n v="450"/>
    <s v="R1/450"/>
    <n v="311"/>
    <n v="0"/>
    <n v="153945"/>
    <n v="153945"/>
    <n v="0"/>
    <n v="0"/>
    <n v="0"/>
    <n v="13855"/>
    <n v="0"/>
    <n v="0"/>
    <n v="167800"/>
    <n v="167800"/>
    <n v="0"/>
    <s v="10/05/2023"/>
    <s v="10"/>
    <s v="05"/>
    <s v="2023"/>
    <x v="112"/>
    <s v="5255242005044"/>
    <s v="10/05/2023"/>
    <s v="P2TL/52552/20230510/00001"/>
    <n v="52550"/>
    <x v="3"/>
  </r>
  <r>
    <n v="219"/>
    <s v="P2TL/52553/20230531/00003"/>
    <s v="523070293732"/>
    <s v="TOMO RUSMINAH"/>
    <x v="4"/>
    <s v="DA DABONG RT02/04"/>
    <s v="R1"/>
    <n v="450"/>
    <s v="R1/450"/>
    <n v="2479"/>
    <n v="0"/>
    <n v="1226907"/>
    <n v="1226907"/>
    <n v="0"/>
    <n v="0"/>
    <n v="0"/>
    <n v="12269"/>
    <n v="16650"/>
    <n v="0"/>
    <n v="1255826"/>
    <n v="600000"/>
    <n v="655826"/>
    <s v="31/05/2023"/>
    <s v="31"/>
    <s v="05"/>
    <s v="2023"/>
    <x v="101"/>
    <s v="5255342005060"/>
    <s v="31/05/2023"/>
    <s v="P2TL/52553/20230531/00003"/>
    <n v="52550"/>
    <x v="1"/>
  </r>
  <r>
    <n v="220"/>
    <s v="P2TL/52551/20230516/00004"/>
    <s v="523061888231"/>
    <s v="NASLURI"/>
    <x v="1"/>
    <s v="DK DAMPAK SIDOMUL"/>
    <s v="R1MT"/>
    <n v="900"/>
    <s v="R1MT/900"/>
    <n v="177"/>
    <n v="0"/>
    <n v="239304"/>
    <n v="239304"/>
    <n v="0"/>
    <n v="0"/>
    <n v="0"/>
    <n v="21537"/>
    <n v="0"/>
    <n v="0"/>
    <n v="260841"/>
    <n v="260841"/>
    <n v="0"/>
    <s v="16/05/2023"/>
    <s v="16"/>
    <s v="05"/>
    <s v="2023"/>
    <x v="98"/>
    <s v="5255143005308"/>
    <s v="16/05/2023"/>
    <s v="P2TL/52551/20230516/00004"/>
    <n v="52550"/>
    <x v="0"/>
  </r>
  <r>
    <n v="221"/>
    <s v="P2TL/52554/20230523/00025"/>
    <s v="523070860146"/>
    <s v="KUSIYEM BIN MINTO"/>
    <x v="1"/>
    <s v="BA NYUURIP BANJAR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16"/>
    <s v="24/05/2023"/>
    <s v="P2TL/52554/20230523/00025"/>
    <n v="52550"/>
    <x v="2"/>
  </r>
  <r>
    <n v="222"/>
    <s v="P2TL/52554/20230524/00004"/>
    <s v="NONPELANG"/>
    <s v="NUR RODLI"/>
    <x v="3"/>
    <s v="DSN BANJARASEM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4/05/2023"/>
    <s v="24"/>
    <s v="05"/>
    <s v="2023"/>
    <x v="104"/>
    <s v="5255442006330"/>
    <s v="24/05/2023"/>
    <s v="P2TL/52554/20230524/00004"/>
    <n v="52550"/>
    <x v="2"/>
  </r>
  <r>
    <n v="223"/>
    <s v="P2TL/52551/20230531/00001"/>
    <s v="NONPELANG"/>
    <s v="KB PERMATA CERIA ("/>
    <x v="3"/>
    <s v="JL.PERUM WONOWOS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31/05/2023"/>
    <s v="31"/>
    <s v="05"/>
    <s v="2023"/>
    <x v="101"/>
    <s v="5255142005344"/>
    <s v="31/05/2023"/>
    <s v="P2TL/52551/20230531/00001"/>
    <n v="52550"/>
    <x v="0"/>
  </r>
  <r>
    <n v="224"/>
    <s v="P2TL/52551/20230519/00003"/>
    <s v="NONPELANG"/>
    <s v="AGUS QOMAR ANWAR"/>
    <x v="3"/>
    <s v="DK.KROYA SEL RT 3 R"/>
    <s v="R1M"/>
    <n v="900"/>
    <s v="R1M/900"/>
    <n v="4957"/>
    <n v="876096"/>
    <n v="6702134"/>
    <n v="7578230"/>
    <n v="10000"/>
    <n v="0"/>
    <n v="0"/>
    <n v="37891"/>
    <n v="0"/>
    <n v="0"/>
    <n v="7626121"/>
    <n v="7626121"/>
    <n v="0"/>
    <s v="22/05/2023"/>
    <s v="22"/>
    <s v="05"/>
    <s v="2023"/>
    <x v="113"/>
    <s v="5255142005318"/>
    <s v="22/05/2023"/>
    <s v="P2TL/52551/20230519/00003"/>
    <n v="52550"/>
    <x v="0"/>
  </r>
  <r>
    <n v="225"/>
    <s v="P2TL/52553/20230530/00002"/>
    <s v="523071937693"/>
    <s v="DKP TK II GROBOGAN"/>
    <x v="1"/>
    <s v="JL AHMAD YANI PWD"/>
    <s v="P3"/>
    <n v="11000"/>
    <s v="P3/11000"/>
    <n v="3234"/>
    <n v="0"/>
    <n v="5496280"/>
    <n v="5496280"/>
    <n v="10000"/>
    <n v="0"/>
    <n v="0"/>
    <n v="0"/>
    <n v="0"/>
    <n v="0"/>
    <n v="5506280"/>
    <n v="10000"/>
    <n v="5496280"/>
    <s v="30/05/2023"/>
    <s v="30"/>
    <s v="05"/>
    <s v="2023"/>
    <x v="118"/>
    <s v="5255342005032"/>
    <s v="30/05/2023"/>
    <s v="P2TL/52553/20230530/00002"/>
    <n v="52550"/>
    <x v="1"/>
  </r>
  <r>
    <n v="226"/>
    <s v="P2TL/52554/20230523/00034"/>
    <s v="525540070887"/>
    <s v="WARSO"/>
    <x v="1"/>
    <s v="DN WUNI DS KEYONG"/>
    <s v="R1"/>
    <n v="900"/>
    <s v="R1/90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25"/>
    <s v="24/05/2023"/>
    <s v="P2TL/52554/20230523/00034"/>
    <n v="52550"/>
    <x v="2"/>
  </r>
  <r>
    <n v="227"/>
    <s v="P2TL/52551/20230522/00008"/>
    <s v="NONPELANG"/>
    <s v="MUHAMAD DODI NUR"/>
    <x v="3"/>
    <s v="DS.SIDOMULYO WON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3/05/2023"/>
    <s v="23"/>
    <s v="05"/>
    <s v="2023"/>
    <x v="100"/>
    <s v="5255142005326"/>
    <s v="23/05/2023"/>
    <s v="P2TL/52551/20230522/00008"/>
    <n v="52550"/>
    <x v="0"/>
  </r>
  <r>
    <n v="228"/>
    <s v="P2TL/52554/20230523/00014"/>
    <s v="NONPELANG"/>
    <s v="SUWARNO/SABAR"/>
    <x v="3"/>
    <s v="SUGIHAN TUKO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3/05/2023"/>
    <s v="23"/>
    <s v="05"/>
    <s v="2023"/>
    <x v="100"/>
    <s v="5255442006305"/>
    <s v="23/05/2023"/>
    <s v="P2TL/52554/20230523/00014"/>
    <n v="52550"/>
    <x v="2"/>
  </r>
  <r>
    <n v="229"/>
    <s v="P2TL/52554/20230522/00001"/>
    <s v="NONPELANG"/>
    <s v="KUN APIT ROPI"/>
    <x v="3"/>
    <s v="DN MANGSULAN RT 0"/>
    <s v="S2"/>
    <n v="450"/>
    <s v="S2/450"/>
    <n v="2479"/>
    <n v="81000"/>
    <n v="414134"/>
    <n v="495134"/>
    <n v="0"/>
    <n v="0"/>
    <n v="0"/>
    <n v="4866"/>
    <n v="0"/>
    <n v="0"/>
    <n v="500000"/>
    <n v="500000"/>
    <n v="0"/>
    <s v="22/05/2023"/>
    <s v="22"/>
    <s v="05"/>
    <s v="2023"/>
    <x v="113"/>
    <s v="5255442006290"/>
    <s v="22/05/2023"/>
    <s v="P2TL/52554/20230522/00001"/>
    <n v="52550"/>
    <x v="2"/>
  </r>
  <r>
    <n v="230"/>
    <s v="P2TL/52553/20230522/00002"/>
    <s v="523071327893"/>
    <s v="SARTI"/>
    <x v="5"/>
    <s v="DK  DALISAN GENENG"/>
    <s v="R1"/>
    <n v="450"/>
    <s v="R1/450"/>
    <n v="2479"/>
    <n v="59400"/>
    <n v="1226907"/>
    <n v="1286307"/>
    <n v="0"/>
    <n v="0"/>
    <n v="0"/>
    <n v="13160"/>
    <n v="12150"/>
    <n v="0"/>
    <n v="1311617"/>
    <n v="1311617"/>
    <n v="0"/>
    <s v="22/05/2023"/>
    <s v="22"/>
    <s v="05"/>
    <s v="2023"/>
    <x v="113"/>
    <s v="5255342004998"/>
    <s v="22/05/2023"/>
    <s v="P2TL/52553/20230522/00002"/>
    <n v="52550"/>
    <x v="1"/>
  </r>
  <r>
    <n v="231"/>
    <s v="P2TL/52551/20230509/00001"/>
    <s v="523061847395"/>
    <s v="SUKRON"/>
    <x v="1"/>
    <s v="DK PIDODO KR.REJO"/>
    <s v="R1T"/>
    <n v="450"/>
    <s v="R1T/450"/>
    <n v="579"/>
    <n v="0"/>
    <n v="240285"/>
    <n v="240285"/>
    <n v="0"/>
    <n v="0"/>
    <n v="0"/>
    <n v="21626"/>
    <n v="0"/>
    <n v="0"/>
    <n v="261911"/>
    <n v="261911"/>
    <n v="0"/>
    <s v="11/05/2023"/>
    <s v="11"/>
    <s v="05"/>
    <s v="2023"/>
    <x v="116"/>
    <s v="5255143005290"/>
    <s v="11/05/2023"/>
    <s v="P2TL/52551/20230509/00001"/>
    <n v="52550"/>
    <x v="0"/>
  </r>
  <r>
    <n v="232"/>
    <s v="P2TL/52554/20230517/00004"/>
    <s v="NONPELANG"/>
    <s v="MUTAKIN"/>
    <x v="3"/>
    <s v="DUSUN GEBYAR RT 0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17/05/2023"/>
    <s v="17"/>
    <s v="05"/>
    <s v="2023"/>
    <x v="107"/>
    <s v="5255442006283"/>
    <s v="17/05/2023"/>
    <s v="P2TL/52554/20230517/00004"/>
    <n v="52550"/>
    <x v="2"/>
  </r>
  <r>
    <n v="233"/>
    <s v="P2TL/52553/20230530/00020"/>
    <s v="523071937715"/>
    <s v="DKP TK II GROBOGAN"/>
    <x v="1"/>
    <s v="JL SUDIRMAN PWD"/>
    <s v="P3"/>
    <n v="7700"/>
    <s v="P3/7700"/>
    <n v="1848"/>
    <n v="0"/>
    <n v="3140731"/>
    <n v="3140731"/>
    <n v="0"/>
    <n v="0"/>
    <n v="0"/>
    <n v="0"/>
    <n v="0"/>
    <n v="0"/>
    <n v="3140731"/>
    <n v="10000"/>
    <n v="3130731"/>
    <s v="31/05/2023"/>
    <s v="31"/>
    <s v="05"/>
    <s v="2023"/>
    <x v="101"/>
    <s v="5255342005050"/>
    <s v="31/05/2023"/>
    <s v="P2TL/52553/20230530/00020"/>
    <n v="52550"/>
    <x v="1"/>
  </r>
  <r>
    <n v="234"/>
    <s v="P2TL/52551/20230510/00002"/>
    <s v="523061782247"/>
    <s v="SUDADI"/>
    <x v="1"/>
    <s v="DS SIDOREJO    RT.3"/>
    <s v="R1T"/>
    <n v="450"/>
    <s v="R1T/450"/>
    <n v="296"/>
    <n v="0"/>
    <n v="122840"/>
    <n v="122840"/>
    <n v="0"/>
    <n v="0"/>
    <n v="0"/>
    <n v="11056"/>
    <n v="0"/>
    <n v="0"/>
    <n v="133896"/>
    <n v="133896"/>
    <n v="0"/>
    <s v="10/05/2023"/>
    <s v="10"/>
    <s v="05"/>
    <s v="2023"/>
    <x v="112"/>
    <s v="5255143005295"/>
    <s v="10/05/2023"/>
    <s v="P2TL/52551/20230510/00002"/>
    <n v="52550"/>
    <x v="0"/>
  </r>
  <r>
    <n v="235"/>
    <s v="P2TL/52553/20230530/00017"/>
    <s v="523072719192"/>
    <s v="PEMKAB GROBOGAN"/>
    <x v="1"/>
    <s v="JL RAYA BRATI 0    BR"/>
    <s v="P3"/>
    <n v="7700"/>
    <s v="P3/7700"/>
    <n v="1940"/>
    <n v="0"/>
    <n v="3297088"/>
    <n v="3297088"/>
    <n v="0"/>
    <n v="0"/>
    <n v="0"/>
    <n v="0"/>
    <n v="0"/>
    <n v="0"/>
    <n v="3297088"/>
    <n v="10000"/>
    <n v="3287088"/>
    <s v="31/05/2023"/>
    <s v="31"/>
    <s v="05"/>
    <s v="2023"/>
    <x v="101"/>
    <s v="5255342005047"/>
    <s v="31/05/2023"/>
    <s v="P2TL/52553/20230530/00017"/>
    <n v="52550"/>
    <x v="1"/>
  </r>
  <r>
    <n v="236"/>
    <s v="P2TL/52553/20230531/00017"/>
    <s v="523071938758"/>
    <s v="DKP TK II GROBOGAN"/>
    <x v="1"/>
    <s v="JL HAYAM WURUK"/>
    <s v="P3"/>
    <n v="7700"/>
    <s v="P3/7700"/>
    <n v="2888"/>
    <n v="0"/>
    <n v="4908243"/>
    <n v="4908243"/>
    <n v="0"/>
    <n v="0"/>
    <n v="0"/>
    <n v="0"/>
    <n v="0"/>
    <n v="0"/>
    <n v="4908243"/>
    <n v="10000"/>
    <n v="4898243"/>
    <s v="31/05/2023"/>
    <s v="31"/>
    <s v="05"/>
    <s v="2023"/>
    <x v="101"/>
    <s v="5255342005074"/>
    <s v="31/05/2023"/>
    <s v="P2TL/52553/20230531/00017"/>
    <n v="52550"/>
    <x v="1"/>
  </r>
  <r>
    <n v="237"/>
    <s v="P2TL/52553/20230530/00009"/>
    <s v="523072713738"/>
    <s v="PJU GROBOGAN"/>
    <x v="1"/>
    <s v="JL GAJAH MADA (DEL"/>
    <s v="P3"/>
    <n v="7700"/>
    <s v="P3/7700"/>
    <n v="2241"/>
    <n v="0"/>
    <n v="3808647"/>
    <n v="3808647"/>
    <n v="0"/>
    <n v="0"/>
    <n v="0"/>
    <n v="0"/>
    <n v="0"/>
    <n v="0"/>
    <n v="3808647"/>
    <n v="10000"/>
    <n v="3798647"/>
    <s v="31/05/2023"/>
    <s v="31"/>
    <s v="05"/>
    <s v="2023"/>
    <x v="101"/>
    <s v="5255342005039"/>
    <s v="31/05/2023"/>
    <s v="P2TL/52553/20230530/00009"/>
    <n v="52550"/>
    <x v="1"/>
  </r>
  <r>
    <n v="238"/>
    <s v="P2TL/52553/20230526/00021"/>
    <s v="523071508021"/>
    <s v="SUWONDO"/>
    <x v="1"/>
    <s v="DS  SENDANGHARJO"/>
    <s v="R1M"/>
    <n v="900"/>
    <s v="R1M/900"/>
    <n v="354"/>
    <n v="0"/>
    <n v="478608"/>
    <n v="478608"/>
    <n v="0"/>
    <n v="0"/>
    <n v="0"/>
    <n v="43075"/>
    <n v="0"/>
    <n v="0"/>
    <n v="521683"/>
    <n v="521683"/>
    <n v="0"/>
    <s v="26/05/2023"/>
    <s v="26"/>
    <s v="05"/>
    <s v="2023"/>
    <x v="115"/>
    <s v="5255342005021"/>
    <s v="26/05/2023"/>
    <s v="P2TL/52553/20230526/00021"/>
    <n v="52550"/>
    <x v="1"/>
  </r>
  <r>
    <n v="239"/>
    <s v="P2TL/52554/20230530/00003"/>
    <s v="NONPELANG"/>
    <s v="PJU WIDAYANTO"/>
    <x v="3"/>
    <s v="DUSUN BOGORAJI RT"/>
    <s v="S2"/>
    <n v="2200"/>
    <s v="S2/2200"/>
    <n v="12118"/>
    <n v="468967"/>
    <n v="468967"/>
    <n v="937934"/>
    <n v="10000"/>
    <n v="0"/>
    <n v="0"/>
    <n v="52066"/>
    <n v="0"/>
    <n v="0"/>
    <n v="1000000"/>
    <n v="1000000"/>
    <n v="0"/>
    <s v="31/05/2023"/>
    <s v="31"/>
    <s v="05"/>
    <s v="2023"/>
    <x v="101"/>
    <s v="5255442006357"/>
    <s v="31/05/2023"/>
    <s v="P2TL/52554/20230530/00003"/>
    <n v="52550"/>
    <x v="2"/>
  </r>
  <r>
    <n v="240"/>
    <s v="P2TL/52554/20230529/00002"/>
    <s v="NONPELANG"/>
    <s v="YULIATUN"/>
    <x v="3"/>
    <s v="NGAMBILAN RT 4/4 RE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9/05/2023"/>
    <s v="29"/>
    <s v="05"/>
    <s v="2023"/>
    <x v="102"/>
    <s v="5255442006334"/>
    <s v="29/05/2023"/>
    <s v="P2TL/52554/20230529/00002"/>
    <n v="52550"/>
    <x v="2"/>
  </r>
  <r>
    <n v="241"/>
    <s v="P2TL/52553/20230526/00003"/>
    <s v="523070294577"/>
    <s v="SUDIYO ROKO"/>
    <x v="1"/>
    <s v="DA DABONG RT0K/04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6/05/2023"/>
    <s v="26"/>
    <s v="05"/>
    <s v="2023"/>
    <x v="115"/>
    <s v="5255342005003"/>
    <s v="26/05/2023"/>
    <s v="P2TL/52553/20230526/00003"/>
    <n v="52550"/>
    <x v="1"/>
  </r>
  <r>
    <n v="242"/>
    <s v="P2TL/52551/20230515/00003"/>
    <s v="NONPELANG"/>
    <s v="SHOFIYAH"/>
    <x v="3"/>
    <s v="0DK.SAMPIT SIDOREJ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15/05/2023"/>
    <s v="15"/>
    <s v="05"/>
    <s v="2023"/>
    <x v="114"/>
    <s v="5255142005302"/>
    <s v="15/05/2023"/>
    <s v="P2TL/52551/20230515/00003"/>
    <n v="52550"/>
    <x v="0"/>
  </r>
  <r>
    <n v="243"/>
    <s v="P2TL/52551/20230515/00005"/>
    <s v="523061784561"/>
    <s v="AHMAD RIYANTO"/>
    <x v="1"/>
    <s v="DK SODONG SAYUNG"/>
    <s v="R1T"/>
    <n v="450"/>
    <s v="R1T/450"/>
    <n v="162"/>
    <n v="0"/>
    <n v="67230"/>
    <n v="67230"/>
    <n v="0"/>
    <n v="0"/>
    <n v="0"/>
    <n v="6051"/>
    <n v="0"/>
    <n v="0"/>
    <n v="73281"/>
    <n v="73281"/>
    <n v="0"/>
    <s v="15/05/2023"/>
    <s v="15"/>
    <s v="05"/>
    <s v="2023"/>
    <x v="114"/>
    <s v="5255143005304"/>
    <s v="15/05/2023"/>
    <s v="P2TL/52551/20230515/00005"/>
    <n v="52550"/>
    <x v="0"/>
  </r>
  <r>
    <n v="244"/>
    <s v="P2TL/52553/20230503/00001"/>
    <s v="523070941314"/>
    <s v="SUDARLIN"/>
    <x v="1"/>
    <s v="GE DONG"/>
    <s v="R1M"/>
    <n v="900"/>
    <s v="R1M/900"/>
    <n v="599"/>
    <n v="0"/>
    <n v="809848"/>
    <n v="809848"/>
    <n v="0"/>
    <n v="0"/>
    <n v="0"/>
    <n v="72886"/>
    <n v="0"/>
    <n v="0"/>
    <n v="882734"/>
    <n v="882734"/>
    <n v="0"/>
    <s v="04/05/2023"/>
    <s v="04"/>
    <s v="05"/>
    <s v="2023"/>
    <x v="110"/>
    <s v="5255342004972"/>
    <s v="04/05/2023"/>
    <s v="P2TL/52553/20230503/00001"/>
    <n v="52550"/>
    <x v="1"/>
  </r>
  <r>
    <n v="245"/>
    <s v="P2TL/52551/20230509/00003"/>
    <s v="NONPELANG"/>
    <s v="AZIZAH"/>
    <x v="3"/>
    <s v="KRAPYAK TIMUR RT 3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09/05/2023"/>
    <s v="09"/>
    <s v="05"/>
    <s v="2023"/>
    <x v="105"/>
    <s v="5255142005292"/>
    <s v="09/05/2023"/>
    <s v="P2TL/52551/20230509/00003"/>
    <n v="52550"/>
    <x v="0"/>
  </r>
  <r>
    <n v="246"/>
    <s v="P2TL/52553/20230509/00004"/>
    <s v="523070700222"/>
    <s v="SUGIARTO"/>
    <x v="1"/>
    <s v="KP  PALEMBAHAN"/>
    <s v="R1T"/>
    <n v="900"/>
    <s v="R1T/900"/>
    <n v="678"/>
    <n v="0"/>
    <n v="410190"/>
    <n v="410190"/>
    <n v="0"/>
    <n v="0"/>
    <n v="0"/>
    <n v="36917"/>
    <n v="0"/>
    <n v="0"/>
    <n v="447107"/>
    <n v="447107"/>
    <n v="0"/>
    <s v="12/05/2023"/>
    <s v="12"/>
    <s v="05"/>
    <s v="2023"/>
    <x v="106"/>
    <s v="5255343004986"/>
    <s v="12/05/2023"/>
    <s v="P2TL/52553/20230509/00004"/>
    <n v="52550"/>
    <x v="1"/>
  </r>
  <r>
    <n v="247"/>
    <s v="P2TL/52553/20230504/00002"/>
    <s v="NONPELANG"/>
    <s v="PJ SUDARLIN"/>
    <x v="3"/>
    <s v="GUNDI RT 02 RW 01 G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4/05/2023"/>
    <s v="04"/>
    <s v="05"/>
    <s v="2023"/>
    <x v="110"/>
    <s v="5255342004974"/>
    <s v="04/05/2023"/>
    <s v="P2TL/52553/20230504/00002"/>
    <n v="52550"/>
    <x v="1"/>
  </r>
  <r>
    <n v="248"/>
    <s v="P2TL/52551/20230519/00002"/>
    <s v="523060067353"/>
    <s v="MUNADI"/>
    <x v="4"/>
    <s v="SI DOGEMAH"/>
    <s v="R1M"/>
    <n v="900"/>
    <s v="R1M/900"/>
    <n v="4957"/>
    <n v="0"/>
    <n v="6702134"/>
    <n v="6702134"/>
    <n v="10000"/>
    <n v="76400"/>
    <n v="188671"/>
    <n v="67021"/>
    <n v="19800"/>
    <n v="0"/>
    <n v="7064026"/>
    <n v="7064026"/>
    <n v="0"/>
    <s v="19/05/2023"/>
    <s v="19"/>
    <s v="05"/>
    <s v="2023"/>
    <x v="108"/>
    <s v="5255142005317"/>
    <s v="19/05/2023"/>
    <s v="P2TL/52551/20230519/00002"/>
    <n v="52550"/>
    <x v="0"/>
  </r>
  <r>
    <n v="249"/>
    <s v="P2TL/52553/20230530/00024"/>
    <s v="523073175839"/>
    <s v="BUDI IRAWAN 6"/>
    <x v="4"/>
    <s v="JL A YANI NGLEJOK D"/>
    <s v="R1T"/>
    <n v="1300"/>
    <s v="R1T/1300"/>
    <n v="7160"/>
    <n v="0"/>
    <n v="10344630"/>
    <n v="10344630"/>
    <n v="10000"/>
    <n v="0"/>
    <n v="0"/>
    <n v="103446"/>
    <n v="0"/>
    <n v="0"/>
    <n v="10458076"/>
    <n v="6000000"/>
    <n v="4458076"/>
    <s v="30/05/2023"/>
    <s v="30"/>
    <s v="05"/>
    <s v="2023"/>
    <x v="118"/>
    <s v="5255343005054"/>
    <s v="30/05/2023"/>
    <s v="P2TL/52553/20230530/00024"/>
    <n v="52550"/>
    <x v="1"/>
  </r>
  <r>
    <n v="250"/>
    <s v="P2TL/52554/20230523/00017"/>
    <s v="523070932644"/>
    <s v="SUPARMIN JAMI"/>
    <x v="1"/>
    <s v="DS  SUKOREJO KUWU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08"/>
    <s v="24/05/2023"/>
    <s v="P2TL/52554/20230523/00017"/>
    <n v="52550"/>
    <x v="2"/>
  </r>
  <r>
    <n v="251"/>
    <s v="P2TL/52551/20230531/00008"/>
    <s v="523061799076"/>
    <s v="DARMONO"/>
    <x v="1"/>
    <s v="DS BANJARSARI    RT."/>
    <s v="R1T"/>
    <n v="450"/>
    <s v="R1T/450"/>
    <n v="579"/>
    <n v="0"/>
    <n v="240285"/>
    <n v="240285"/>
    <n v="0"/>
    <n v="0"/>
    <n v="0"/>
    <n v="21626"/>
    <n v="0"/>
    <n v="0"/>
    <n v="261911"/>
    <n v="261911"/>
    <n v="0"/>
    <s v="31/05/2023"/>
    <s v="31"/>
    <s v="05"/>
    <s v="2023"/>
    <x v="101"/>
    <s v="5255143005351"/>
    <s v="31/05/2023"/>
    <s v="P2TL/52551/20230531/00008"/>
    <n v="52550"/>
    <x v="0"/>
  </r>
  <r>
    <n v="252"/>
    <s v="P2TL/52553/20230526/00006"/>
    <s v="523070438586"/>
    <s v="MUHADI"/>
    <x v="1"/>
    <s v="SA MBUNG GODONG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6/05/2023"/>
    <s v="26"/>
    <s v="05"/>
    <s v="2023"/>
    <x v="115"/>
    <s v="5255342005006"/>
    <s v="26/05/2023"/>
    <s v="P2TL/52553/20230526/00006"/>
    <n v="52550"/>
    <x v="1"/>
  </r>
  <r>
    <n v="253"/>
    <s v="P2TL/52554/20230523/00026"/>
    <s v="523070940743"/>
    <s v="SUPARJO"/>
    <x v="1"/>
    <s v="DS  TANJUNG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17"/>
    <s v="24/05/2023"/>
    <s v="P2TL/52554/20230523/00026"/>
    <n v="52550"/>
    <x v="2"/>
  </r>
  <r>
    <n v="254"/>
    <s v="P2TL/52554/20230523/00035"/>
    <s v="523072817282"/>
    <s v="PARYADI"/>
    <x v="1"/>
    <s v="DS GETAK KEL.PULAU"/>
    <s v="R1T"/>
    <n v="450"/>
    <s v="R1T/450"/>
    <n v="250"/>
    <n v="0"/>
    <n v="103750"/>
    <n v="103750"/>
    <n v="0"/>
    <n v="0"/>
    <n v="500"/>
    <n v="9338"/>
    <n v="0"/>
    <n v="0"/>
    <n v="113588"/>
    <n v="113588"/>
    <n v="0"/>
    <s v="25/05/2023"/>
    <s v="25"/>
    <s v="05"/>
    <s v="2023"/>
    <x v="111"/>
    <s v="5255443006326"/>
    <s v="25/05/2023"/>
    <s v="P2TL/52554/20230523/00035"/>
    <n v="52550"/>
    <x v="2"/>
  </r>
  <r>
    <n v="255"/>
    <s v="P2TL/52554/20230524/00003"/>
    <s v="NONPELANG"/>
    <s v="NUR RODLI"/>
    <x v="3"/>
    <s v="DSN BANJARASEM RT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24/05/2023"/>
    <s v="24"/>
    <s v="05"/>
    <s v="2023"/>
    <x v="104"/>
    <s v="5255442006329"/>
    <s v="24/05/2023"/>
    <s v="P2TL/52554/20230524/00003"/>
    <n v="52550"/>
    <x v="2"/>
  </r>
  <r>
    <n v="256"/>
    <s v="P2TL/52553/20230526/00011"/>
    <s v="523070719144"/>
    <s v="SUNARJO"/>
    <x v="1"/>
    <s v="DK  GALEH KRAMAT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11"/>
    <s v="27/05/2023"/>
    <s v="P2TL/52553/20230526/00011"/>
    <n v="52550"/>
    <x v="1"/>
  </r>
  <r>
    <n v="257"/>
    <s v="P2TL/52553/20230531/00022"/>
    <s v="525530095096"/>
    <s v="PJU PENAWANGAN"/>
    <x v="1"/>
    <s v="DN PENAWANGAN 0"/>
    <s v="P3"/>
    <n v="5500"/>
    <s v="P3/5500"/>
    <n v="2750"/>
    <n v="0"/>
    <n v="4673708"/>
    <n v="4673708"/>
    <n v="0"/>
    <n v="0"/>
    <n v="0"/>
    <n v="0"/>
    <n v="0"/>
    <n v="0"/>
    <n v="4673708"/>
    <n v="10000"/>
    <n v="4663708"/>
    <s v="31/05/2023"/>
    <s v="31"/>
    <s v="05"/>
    <s v="2023"/>
    <x v="101"/>
    <s v="5255342005079"/>
    <s v="31/05/2023"/>
    <s v="P2TL/52553/20230531/00022"/>
    <n v="52550"/>
    <x v="1"/>
  </r>
  <r>
    <n v="258"/>
    <s v="P2TL/52554/20230523/00022"/>
    <s v="523070618852"/>
    <s v="GUNOREJO"/>
    <x v="1"/>
    <s v="KR AJAN JETAKSARI R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13"/>
    <s v="24/05/2023"/>
    <s v="P2TL/52554/20230523/00022"/>
    <n v="52550"/>
    <x v="2"/>
  </r>
  <r>
    <n v="259"/>
    <s v="P2TL/52554/20230523/00027"/>
    <s v="523070203723"/>
    <s v="DJIMAN"/>
    <x v="1"/>
    <s v="DS  TUKO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18"/>
    <s v="24/05/2023"/>
    <s v="P2TL/52554/20230523/00027"/>
    <n v="52550"/>
    <x v="2"/>
  </r>
  <r>
    <n v="260"/>
    <s v="P2TL/52553/20230531/00007"/>
    <s v="523072045434"/>
    <s v="PJU PEMDA II GROBO"/>
    <x v="1"/>
    <s v="JL MH TAMRIN PWD"/>
    <s v="P3"/>
    <n v="7700"/>
    <s v="P3/7700"/>
    <n v="3850"/>
    <n v="0"/>
    <n v="6543191"/>
    <n v="6543191"/>
    <n v="10000"/>
    <n v="0"/>
    <n v="0"/>
    <n v="0"/>
    <n v="0"/>
    <n v="0"/>
    <n v="6553191"/>
    <n v="10000"/>
    <n v="6543191"/>
    <s v="31/05/2023"/>
    <s v="31"/>
    <s v="05"/>
    <s v="2023"/>
    <x v="101"/>
    <s v="5255342005064"/>
    <s v="31/05/2023"/>
    <s v="P2TL/52553/20230531/00007"/>
    <n v="52550"/>
    <x v="1"/>
  </r>
  <r>
    <n v="261"/>
    <s v="P2TL/52553/20230526/00019"/>
    <s v="523071440948"/>
    <s v="MITRO NARDI"/>
    <x v="1"/>
    <s v="DK  DAMPIT KALIMATI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19"/>
    <s v="27/05/2023"/>
    <s v="P2TL/52553/20230526/00019"/>
    <n v="52550"/>
    <x v="1"/>
  </r>
  <r>
    <n v="262"/>
    <s v="P2TL/52554/20230523/00018"/>
    <s v="523070285937"/>
    <s v="SURATMAN"/>
    <x v="1"/>
    <s v="TA MBAKREJO TAMBA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309"/>
    <s v="24/05/2023"/>
    <s v="P2TL/52554/20230523/00018"/>
    <n v="52550"/>
    <x v="2"/>
  </r>
  <r>
    <n v="263"/>
    <s v="P2TL/52554/20230530/00003"/>
    <s v="523072877996"/>
    <s v="WIDAYANTO"/>
    <x v="3"/>
    <s v="DN BOGORAJI    RT.2"/>
    <s v="R1T"/>
    <n v="2200"/>
    <s v="R1T/2200"/>
    <n v="0"/>
    <n v="0"/>
    <n v="9475282"/>
    <n v="9475282"/>
    <n v="0"/>
    <n v="0"/>
    <n v="0"/>
    <n v="0"/>
    <n v="0"/>
    <n v="0"/>
    <n v="9475282"/>
    <n v="0"/>
    <n v="9475282"/>
    <s v="31/05/2023"/>
    <s v="31"/>
    <s v="05"/>
    <s v="2023"/>
    <x v="101"/>
    <s v="5255442006357"/>
    <s v="31/05/2023"/>
    <s v="P2TL/52554/20230530/00003"/>
    <n v="52550"/>
    <x v="2"/>
  </r>
  <r>
    <n v="264"/>
    <s v="P2TL/52551/20230516/00003"/>
    <s v="523061241204"/>
    <s v="KUSNADI"/>
    <x v="4"/>
    <s v="DS WONOSARI   RT.3"/>
    <s v="R1"/>
    <n v="450"/>
    <s v="R1/450"/>
    <n v="2479"/>
    <n v="0"/>
    <n v="1226907"/>
    <n v="1226907"/>
    <n v="0"/>
    <n v="76400"/>
    <n v="188671"/>
    <n v="12269"/>
    <n v="0"/>
    <n v="0"/>
    <n v="1504247"/>
    <n v="1504247"/>
    <n v="0"/>
    <s v="16/05/2023"/>
    <s v="16"/>
    <s v="05"/>
    <s v="2023"/>
    <x v="98"/>
    <s v="5255142005307"/>
    <s v="16/05/2023"/>
    <s v="P2TL/52551/20230516/00003"/>
    <n v="52550"/>
    <x v="0"/>
  </r>
  <r>
    <n v="265"/>
    <s v="P2TL/52552/20230531/00002"/>
    <s v="523080794579"/>
    <s v="SUPRIH"/>
    <x v="4"/>
    <s v="DS TRABAN REPAKIN"/>
    <s v="R1"/>
    <n v="450"/>
    <s v="R1/450"/>
    <n v="2479"/>
    <n v="0"/>
    <n v="1226907"/>
    <n v="1226907"/>
    <n v="0"/>
    <n v="0"/>
    <n v="188171"/>
    <n v="12269"/>
    <n v="0"/>
    <n v="0"/>
    <n v="1427347"/>
    <n v="1427347"/>
    <n v="0"/>
    <s v="31/05/2023"/>
    <s v="31"/>
    <s v="05"/>
    <s v="2023"/>
    <x v="101"/>
    <s v="5255242005056"/>
    <s v="31/05/2023"/>
    <s v="P2TL/52552/20230531/00002"/>
    <n v="52550"/>
    <x v="3"/>
  </r>
  <r>
    <n v="266"/>
    <s v="P2TL/52551/20230512/00001"/>
    <s v="523061802077"/>
    <s v="BAMBANG PRIYADI"/>
    <x v="1"/>
    <s v="DS GENENG    RT.5 R"/>
    <s v="R1T"/>
    <n v="450"/>
    <s v="R1T/450"/>
    <n v="330"/>
    <n v="0"/>
    <n v="136950"/>
    <n v="136950"/>
    <n v="0"/>
    <n v="0"/>
    <n v="0"/>
    <n v="12326"/>
    <n v="0"/>
    <n v="0"/>
    <n v="149276"/>
    <n v="149276"/>
    <n v="0"/>
    <s v="12/05/2023"/>
    <s v="12"/>
    <s v="05"/>
    <s v="2023"/>
    <x v="106"/>
    <s v="5255143005298"/>
    <s v="12/05/2023"/>
    <s v="P2TL/52551/20230512/00001"/>
    <n v="52550"/>
    <x v="0"/>
  </r>
  <r>
    <n v="267"/>
    <s v="P2TL/52554/20230515/00002"/>
    <s v="NONPELANG"/>
    <s v="NGATMIDI"/>
    <x v="3"/>
    <s v="PULO RT 3/3 PULOKUL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15/05/2023"/>
    <s v="15"/>
    <s v="05"/>
    <s v="2023"/>
    <x v="114"/>
    <s v="5255442006275"/>
    <s v="15/05/2023"/>
    <s v="P2TL/52554/20230515/00002"/>
    <n v="52550"/>
    <x v="2"/>
  </r>
  <r>
    <n v="268"/>
    <s v="P2TL/52551/20230522/00009"/>
    <s v="523061456884"/>
    <s v="BUDI AGUS SETIYAWA"/>
    <x v="1"/>
    <s v="DS BOTOREJO 0  RT.1"/>
    <s v="R1MT"/>
    <n v="900"/>
    <s v="R1MT/900"/>
    <n v="340"/>
    <n v="0"/>
    <n v="459680"/>
    <n v="459680"/>
    <n v="0"/>
    <n v="0"/>
    <n v="0"/>
    <n v="41371"/>
    <n v="0"/>
    <n v="0"/>
    <n v="501051"/>
    <n v="501051"/>
    <n v="0"/>
    <s v="22/05/2023"/>
    <s v="22"/>
    <s v="05"/>
    <s v="2023"/>
    <x v="113"/>
    <s v="5255143005327"/>
    <s v="22/05/2023"/>
    <s v="P2TL/52551/20230522/00009"/>
    <n v="52550"/>
    <x v="0"/>
  </r>
  <r>
    <n v="269"/>
    <s v="P2TL/52554/20230517/00001"/>
    <s v="523070675109"/>
    <s v="MYAMIN"/>
    <x v="1"/>
    <s v="DK  SENGGOT JAMBO"/>
    <s v="R1"/>
    <n v="450"/>
    <s v="R1/450"/>
    <n v="513"/>
    <n v="0"/>
    <n v="253935"/>
    <n v="253935"/>
    <n v="0"/>
    <n v="0"/>
    <n v="0"/>
    <n v="22854"/>
    <n v="0"/>
    <n v="0"/>
    <n v="276789"/>
    <n v="276789"/>
    <n v="0"/>
    <s v="17/05/2023"/>
    <s v="17"/>
    <s v="05"/>
    <s v="2023"/>
    <x v="107"/>
    <s v="5255442006280"/>
    <s v="17/05/2023"/>
    <s v="P2TL/52554/20230517/00001"/>
    <n v="52550"/>
    <x v="2"/>
  </r>
  <r>
    <n v="270"/>
    <s v="P2TL/52551/20230529/00001"/>
    <s v="NONPELANG"/>
    <s v="ABDUL HARIS"/>
    <x v="3"/>
    <s v="DK.PLOSO  DS.TLOGO"/>
    <s v="R1"/>
    <n v="450"/>
    <s v="R1/450"/>
    <n v="2479"/>
    <n v="89100"/>
    <n v="1226907"/>
    <n v="1316007"/>
    <n v="0"/>
    <n v="0"/>
    <n v="0"/>
    <n v="6580"/>
    <n v="0"/>
    <n v="0"/>
    <n v="1322587"/>
    <n v="1322587"/>
    <n v="0"/>
    <s v="29/05/2023"/>
    <s v="29"/>
    <s v="05"/>
    <s v="2023"/>
    <x v="102"/>
    <s v="5255142005343"/>
    <s v="29/05/2023"/>
    <s v="P2TL/52551/20230529/00001"/>
    <n v="52550"/>
    <x v="0"/>
  </r>
  <r>
    <n v="271"/>
    <s v="P2TL/52553/20230526/00014"/>
    <s v="523070891847"/>
    <s v="DJAURI"/>
    <x v="1"/>
    <s v="DK  PIYAK GENENGAD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14"/>
    <s v="27/05/2023"/>
    <s v="P2TL/52553/20230526/00014"/>
    <n v="52550"/>
    <x v="1"/>
  </r>
  <r>
    <n v="272"/>
    <s v="P2TL/52553/20230531/00025"/>
    <s v="523072132556"/>
    <s v="PJU PEMDA KAB GRO"/>
    <x v="1"/>
    <s v="JL RAYA KLAMU     KL"/>
    <s v="P3"/>
    <n v="4400"/>
    <s v="P3/4400"/>
    <n v="2200"/>
    <n v="0"/>
    <n v="3738966"/>
    <n v="3738966"/>
    <n v="0"/>
    <n v="0"/>
    <n v="0"/>
    <n v="0"/>
    <n v="0"/>
    <n v="0"/>
    <n v="3738966"/>
    <n v="10000"/>
    <n v="3728966"/>
    <s v="31/05/2023"/>
    <s v="31"/>
    <s v="05"/>
    <s v="2023"/>
    <x v="101"/>
    <s v="5255342005082"/>
    <s v="31/05/2023"/>
    <s v="P2TL/52553/20230531/00025"/>
    <n v="52550"/>
    <x v="1"/>
  </r>
  <r>
    <n v="273"/>
    <s v="P2TL/52553/20230531/00024"/>
    <s v="523072827112"/>
    <s v="PJU KAB GROBOGAN"/>
    <x v="1"/>
    <s v="JL RAYA GETASREJO-"/>
    <s v="P3"/>
    <n v="7700"/>
    <s v="P3/7700"/>
    <n v="2695"/>
    <n v="0"/>
    <n v="4580233"/>
    <n v="4580233"/>
    <n v="0"/>
    <n v="0"/>
    <n v="0"/>
    <n v="0"/>
    <n v="0"/>
    <n v="0"/>
    <n v="4580233"/>
    <n v="10000"/>
    <n v="4570233"/>
    <s v="31/05/2023"/>
    <s v="31"/>
    <s v="05"/>
    <s v="2023"/>
    <x v="101"/>
    <s v="5255342005081"/>
    <s v="31/05/2023"/>
    <s v="P2TL/52553/20230531/00024"/>
    <n v="52550"/>
    <x v="1"/>
  </r>
  <r>
    <n v="274"/>
    <s v="P2TL/52554/20230526/00001"/>
    <s v="523070745827"/>
    <s v="NGASIMUN"/>
    <x v="3"/>
    <s v="GE BYAR CREWEK"/>
    <s v="R1"/>
    <n v="450"/>
    <s v="R1/450"/>
    <n v="0"/>
    <n v="0"/>
    <n v="672587"/>
    <n v="672587"/>
    <n v="0"/>
    <n v="0"/>
    <n v="0"/>
    <n v="0"/>
    <n v="0"/>
    <n v="0"/>
    <n v="672587"/>
    <n v="0"/>
    <n v="672587"/>
    <s v="26/05/2023"/>
    <s v="26"/>
    <s v="05"/>
    <s v="2023"/>
    <x v="115"/>
    <s v="5255442006332"/>
    <s v="26/05/2023"/>
    <s v="P2TL/52554/20230526/00001"/>
    <n v="52550"/>
    <x v="2"/>
  </r>
  <r>
    <n v="275"/>
    <s v="P2TL/52551/20230522/00006"/>
    <s v="NONPELANG"/>
    <s v="PJ DEVI ANA ISTOATI"/>
    <x v="3"/>
    <s v="DK.DOPANG SIDOGE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23/05/2023"/>
    <s v="23"/>
    <s v="05"/>
    <s v="2023"/>
    <x v="100"/>
    <s v="5255142005324"/>
    <s v="23/05/2023"/>
    <s v="P2TL/52551/20230522/00006"/>
    <n v="52550"/>
    <x v="0"/>
  </r>
  <r>
    <n v="276"/>
    <s v="P2TL/52551/20230526/00002"/>
    <s v="523061473300"/>
    <s v="LIA ARDIANI"/>
    <x v="1"/>
    <s v="DS KUNCIR 0  RT.5 R"/>
    <s v="R1MT"/>
    <n v="900"/>
    <s v="R1MT/900"/>
    <n v="340"/>
    <n v="0"/>
    <n v="459680"/>
    <n v="459680"/>
    <n v="0"/>
    <n v="0"/>
    <n v="0"/>
    <n v="41371"/>
    <n v="0"/>
    <n v="0"/>
    <n v="501051"/>
    <n v="501051"/>
    <n v="0"/>
    <s v="26/05/2023"/>
    <s v="26"/>
    <s v="05"/>
    <s v="2023"/>
    <x v="115"/>
    <s v="5255143005338"/>
    <s v="26/05/2023"/>
    <s v="P2TL/52551/20230526/00002"/>
    <n v="52550"/>
    <x v="0"/>
  </r>
  <r>
    <n v="277"/>
    <s v="P2TL/52554/20230523/00002"/>
    <s v="523071150822"/>
    <s v="JARMI"/>
    <x v="1"/>
    <s v="TA HUNAN DS PUTAT"/>
    <s v="R1"/>
    <n v="450"/>
    <s v="R1/450"/>
    <n v="513"/>
    <n v="0"/>
    <n v="253935"/>
    <n v="253935"/>
    <n v="0"/>
    <n v="0"/>
    <n v="0"/>
    <n v="22854"/>
    <n v="0"/>
    <n v="0"/>
    <n v="276789"/>
    <n v="23000"/>
    <n v="253789"/>
    <s v="24/05/2023"/>
    <s v="24"/>
    <s v="05"/>
    <s v="2023"/>
    <x v="104"/>
    <s v="5255442006293"/>
    <s v="24/05/2023"/>
    <s v="P2TL/52554/20230523/00002"/>
    <n v="52550"/>
    <x v="2"/>
  </r>
  <r>
    <n v="278"/>
    <s v="P2TL/52553/20230526/00007"/>
    <s v="523070588712"/>
    <s v="S L A M E T"/>
    <x v="1"/>
    <s v="DK  TUMBAL KLUWAN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6/05/2023"/>
    <s v="26"/>
    <s v="05"/>
    <s v="2023"/>
    <x v="115"/>
    <s v="5255342005007"/>
    <s v="26/05/2023"/>
    <s v="P2TL/52553/20230526/00007"/>
    <n v="52550"/>
    <x v="1"/>
  </r>
  <r>
    <n v="279"/>
    <s v="P2TL/52553/20230531/00006"/>
    <s v="523071693333"/>
    <s v="DKP KAB GROBOGAN"/>
    <x v="1"/>
    <s v="JL GAJAHMADA PWD"/>
    <s v="P3"/>
    <n v="7700"/>
    <s v="P3/7700"/>
    <n v="3850"/>
    <n v="0"/>
    <n v="6543191"/>
    <n v="6543191"/>
    <n v="10000"/>
    <n v="0"/>
    <n v="0"/>
    <n v="0"/>
    <n v="0"/>
    <n v="0"/>
    <n v="6553191"/>
    <n v="10000"/>
    <n v="6543191"/>
    <s v="31/05/2023"/>
    <s v="31"/>
    <s v="05"/>
    <s v="2023"/>
    <x v="101"/>
    <s v="5255342005063"/>
    <s v="31/05/2023"/>
    <s v="P2TL/52553/20230531/00006"/>
    <n v="52550"/>
    <x v="1"/>
  </r>
  <r>
    <n v="280"/>
    <s v="P2TL/52553/20230526/00024"/>
    <s v="523071682485"/>
    <s v="LAPIJANTO"/>
    <x v="1"/>
    <s v="DK PONDOK   RT.01 R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24"/>
    <s v="27/05/2023"/>
    <s v="P2TL/52553/20230526/00024"/>
    <n v="52550"/>
    <x v="1"/>
  </r>
  <r>
    <n v="281"/>
    <s v="P2TL/52553/20230526/00018"/>
    <s v="523071391955"/>
    <s v="MARYAH"/>
    <x v="1"/>
    <s v="LE NGKONG KETRO"/>
    <s v="R1"/>
    <n v="450"/>
    <s v="R1/450"/>
    <n v="450"/>
    <n v="0"/>
    <n v="222750"/>
    <n v="222750"/>
    <n v="0"/>
    <n v="0"/>
    <n v="0"/>
    <n v="20048"/>
    <n v="0"/>
    <n v="0"/>
    <n v="242798"/>
    <n v="20500"/>
    <n v="222298"/>
    <s v="27/05/2023"/>
    <s v="27"/>
    <s v="05"/>
    <s v="2023"/>
    <x v="103"/>
    <s v="5255342005018"/>
    <s v="27/05/2023"/>
    <s v="P2TL/52553/20230526/00018"/>
    <n v="52550"/>
    <x v="1"/>
  </r>
  <r>
    <n v="282"/>
    <s v="5255305723051000553"/>
    <s v="525530127366"/>
    <s v="CV.TEGI AMBORO HW"/>
    <x v="6"/>
    <s v="DN JETIS"/>
    <s v="B2T"/>
    <n v="7700"/>
    <s v="B2T/7700"/>
    <n v="3456"/>
    <n v="0"/>
    <n v="4993920"/>
    <n v="4993920"/>
    <n v="0"/>
    <n v="0"/>
    <n v="0"/>
    <n v="449453"/>
    <n v="0"/>
    <n v="0"/>
    <n v="5443373"/>
    <n v="4993920"/>
    <n v="0"/>
    <s v="17/05/2023"/>
    <s v="17"/>
    <s v="05"/>
    <s v="2023"/>
    <x v="107"/>
    <s v="5255334000549"/>
    <d v="1899-12-30T00:00:00"/>
    <s v="5255305723051000553"/>
    <n v="52550"/>
    <x v="1"/>
  </r>
  <r>
    <n v="1"/>
    <s v="P2TL/52552/20230606/00003"/>
    <s v="523081305764"/>
    <s v="MUSHOLA SABILUL M"/>
    <x v="1"/>
    <s v="DK KAWUNG    RT.7 R"/>
    <s v="S2T"/>
    <n v="900"/>
    <s v="S2T/900"/>
    <n v="817"/>
    <n v="0"/>
    <n v="371735"/>
    <n v="371735"/>
    <n v="0"/>
    <n v="0"/>
    <n v="0"/>
    <n v="33456"/>
    <n v="0"/>
    <n v="0"/>
    <n v="405191"/>
    <n v="405191"/>
    <n v="0"/>
    <s v="06/06/2023"/>
    <s v="06"/>
    <s v="06"/>
    <s v="2023"/>
    <x v="121"/>
    <s v="5255243005059"/>
    <s v="06/06/2023"/>
    <s v="P2TL/52552/20230606/00003"/>
    <n v="52550"/>
    <x v="3"/>
  </r>
  <r>
    <n v="2"/>
    <s v="P2TL/52552/20230606/00004"/>
    <s v="523080912606"/>
    <s v="ZAENURROHWAN"/>
    <x v="4"/>
    <s v="DS SUKOREJO GUNT"/>
    <s v="R1"/>
    <n v="900"/>
    <s v="R1/900"/>
    <n v="4957"/>
    <n v="0"/>
    <n v="2453814"/>
    <n v="2453814"/>
    <n v="0"/>
    <n v="0"/>
    <n v="188171"/>
    <n v="24538"/>
    <n v="0"/>
    <n v="0"/>
    <n v="2666523"/>
    <n v="2666523"/>
    <n v="0"/>
    <s v="06/06/2023"/>
    <s v="06"/>
    <s v="06"/>
    <s v="2023"/>
    <x v="121"/>
    <s v="5255242005060"/>
    <s v="06/06/2023"/>
    <s v="P2TL/52552/20230606/00004"/>
    <n v="52550"/>
    <x v="3"/>
  </r>
  <r>
    <n v="3"/>
    <s v="P2TL/52552/20230606/00002"/>
    <s v="523080463973"/>
    <s v="ABDUL GHOFUR"/>
    <x v="5"/>
    <s v="KL ANTINGAN RT2 RW"/>
    <s v="R1"/>
    <n v="450"/>
    <s v="R1/450"/>
    <n v="2479"/>
    <n v="59400"/>
    <n v="1226907"/>
    <n v="1286307"/>
    <n v="0"/>
    <n v="0"/>
    <n v="274226"/>
    <n v="13160"/>
    <n v="900"/>
    <n v="0"/>
    <n v="1574593"/>
    <n v="1574593"/>
    <n v="0"/>
    <s v="06/06/2023"/>
    <s v="06"/>
    <s v="06"/>
    <s v="2023"/>
    <x v="121"/>
    <s v="5255242005058"/>
    <s v="06/06/2023"/>
    <s v="P2TL/52552/20230606/00002"/>
    <n v="52550"/>
    <x v="3"/>
  </r>
  <r>
    <n v="4"/>
    <s v="P2TL/52553/20230606/00001"/>
    <s v="523071672317"/>
    <s v="SAEROZI"/>
    <x v="4"/>
    <s v="DK KAUMAN KLAMBU"/>
    <s v="R1"/>
    <n v="900"/>
    <s v="R1/900"/>
    <n v="4957"/>
    <n v="0"/>
    <n v="2453814"/>
    <n v="2453814"/>
    <n v="0"/>
    <n v="0"/>
    <n v="0"/>
    <n v="24538"/>
    <n v="0"/>
    <n v="0"/>
    <n v="2478352"/>
    <n v="1200000"/>
    <n v="1278352"/>
    <s v="06/06/2023"/>
    <s v="06"/>
    <s v="06"/>
    <s v="2023"/>
    <x v="121"/>
    <s v="5255342005087"/>
    <s v="06/06/2023"/>
    <s v="P2TL/52553/20230606/00001"/>
    <n v="52550"/>
    <x v="1"/>
  </r>
  <r>
    <n v="5"/>
    <s v="P2TL/52553/20230607/00007"/>
    <s v="NONPELANG"/>
    <s v="PJ EKO YULIANTO 3"/>
    <x v="3"/>
    <s v="DS KRONGGEN BRATI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7/06/2023"/>
    <s v="07"/>
    <s v="06"/>
    <s v="2023"/>
    <x v="122"/>
    <s v="5255342005098"/>
    <s v="07/06/2023"/>
    <s v="P2TL/52553/20230607/00007"/>
    <n v="52550"/>
    <x v="1"/>
  </r>
  <r>
    <n v="6"/>
    <s v="P2TL/52553/20230605/00001"/>
    <s v="523072374008"/>
    <s v="PARDI"/>
    <x v="5"/>
    <s v="DS PULO KRGGENEN"/>
    <s v="R1M"/>
    <n v="900"/>
    <s v="R1M/900"/>
    <n v="4957"/>
    <n v="584064"/>
    <n v="6702134"/>
    <n v="7286198"/>
    <n v="10000"/>
    <n v="0"/>
    <n v="0"/>
    <n v="75782"/>
    <n v="0"/>
    <n v="0"/>
    <n v="7371980"/>
    <n v="7371980"/>
    <n v="0"/>
    <s v="05/06/2023"/>
    <s v="05"/>
    <s v="06"/>
    <s v="2023"/>
    <x v="123"/>
    <s v="5255342005086"/>
    <s v="05/06/2023"/>
    <s v="P2TL/52553/20230605/00001"/>
    <n v="52550"/>
    <x v="1"/>
  </r>
  <r>
    <n v="7"/>
    <s v="P2TL/52307/20160330/00003"/>
    <s v="523073110825"/>
    <s v="MARYOTO"/>
    <x v="5"/>
    <s v="DK WELAHAN DS TEL"/>
    <s v="R1T"/>
    <n v="1300"/>
    <s v="R1T/1300"/>
    <n v="7160"/>
    <n v="843648"/>
    <n v="9680861"/>
    <n v="10524509"/>
    <n v="10000"/>
    <n v="46700"/>
    <n v="0"/>
    <n v="109463"/>
    <n v="0"/>
    <n v="0"/>
    <n v="10690672"/>
    <n v="3504000"/>
    <n v="7186672"/>
    <s v="05/06/2023"/>
    <s v="05"/>
    <s v="06"/>
    <s v="2023"/>
    <x v="123"/>
    <s v="5230743001847"/>
    <s v="05/06/2023"/>
    <s v="P2TL/52553/20160330/00003"/>
    <n v="52550"/>
    <x v="1"/>
  </r>
  <r>
    <n v="8"/>
    <s v="P2TL/52552/20230606/00007"/>
    <s v="NONPELANG"/>
    <s v="GOR KURNIA LESTARI"/>
    <x v="3"/>
    <s v="JL. PERINTIS KEMERD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7/06/2023"/>
    <s v="07"/>
    <s v="06"/>
    <s v="2023"/>
    <x v="122"/>
    <s v="5255242005063"/>
    <s v="07/06/2023"/>
    <s v="P2TL/52552/20230606/00007"/>
    <n v="52550"/>
    <x v="3"/>
  </r>
  <r>
    <n v="9"/>
    <s v="P2TL/52554/20230529/00006"/>
    <s v="NONPELANG"/>
    <s v="SITI MUGIARTI"/>
    <x v="3"/>
    <s v="KRADENAN RT 07 RW"/>
    <s v="R1"/>
    <n v="450"/>
    <s v="R1/450"/>
    <n v="2479"/>
    <n v="89100"/>
    <n v="304320"/>
    <n v="393420"/>
    <n v="0"/>
    <n v="0"/>
    <n v="0"/>
    <n v="6580"/>
    <n v="0"/>
    <n v="0"/>
    <n v="400000"/>
    <n v="400000"/>
    <n v="0"/>
    <s v="06/06/2023"/>
    <s v="06"/>
    <s v="06"/>
    <s v="2023"/>
    <x v="121"/>
    <s v="5255442006341"/>
    <s v="06/06/2023"/>
    <s v="P2TL/52554/20230529/00006"/>
    <n v="52550"/>
    <x v="2"/>
  </r>
  <r>
    <n v="10"/>
    <s v="P2TL/52553/20230607/00002"/>
    <s v="523073117075"/>
    <s v="RANYONO"/>
    <x v="1"/>
    <s v="DN PREJENGAN, DS S"/>
    <s v="R1MT"/>
    <n v="900"/>
    <s v="R1MT/900"/>
    <n v="52"/>
    <n v="0"/>
    <n v="70304"/>
    <n v="70304"/>
    <n v="0"/>
    <n v="0"/>
    <n v="0"/>
    <n v="6327"/>
    <n v="0"/>
    <n v="0"/>
    <n v="76631"/>
    <n v="76631"/>
    <n v="0"/>
    <s v="07/06/2023"/>
    <s v="07"/>
    <s v="06"/>
    <s v="2023"/>
    <x v="122"/>
    <s v="5255343005093"/>
    <s v="07/06/2023"/>
    <s v="P2TL/52553/20230607/00002"/>
    <n v="52550"/>
    <x v="1"/>
  </r>
  <r>
    <n v="11"/>
    <s v="P2TL/52553/20230607/00001"/>
    <s v="523073057377"/>
    <s v="ANA SETIYANI"/>
    <x v="1"/>
    <s v="DN GEDAD MANGIN"/>
    <s v="R1MT"/>
    <n v="900"/>
    <s v="R1MT/900"/>
    <n v="637"/>
    <n v="0"/>
    <n v="861224"/>
    <n v="861224"/>
    <n v="0"/>
    <n v="0"/>
    <n v="0"/>
    <n v="77510"/>
    <n v="0"/>
    <n v="0"/>
    <n v="938734"/>
    <n v="938734"/>
    <n v="0"/>
    <s v="07/06/2023"/>
    <s v="07"/>
    <s v="06"/>
    <s v="2023"/>
    <x v="122"/>
    <s v="5255343005092"/>
    <s v="07/06/2023"/>
    <s v="P2TL/52553/20230607/00001"/>
    <n v="52550"/>
    <x v="1"/>
  </r>
  <r>
    <n v="12"/>
    <s v="P2TL/52553/20230607/00003"/>
    <s v="NONPELANG"/>
    <s v="MULYADI"/>
    <x v="3"/>
    <s v="DN WONOHARJO GEY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07/06/2023"/>
    <s v="07"/>
    <s v="06"/>
    <s v="2023"/>
    <x v="122"/>
    <s v="5255342005094"/>
    <s v="07/06/2023"/>
    <s v="P2TL/52553/20230607/00003"/>
    <n v="52550"/>
    <x v="1"/>
  </r>
  <r>
    <n v="13"/>
    <s v="P2TL/52554/20230531/00003"/>
    <s v="NONPELANG"/>
    <s v="ABDUL ROSYID"/>
    <x v="3"/>
    <s v="DN GRASAK 01/04 DS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1/06/2023"/>
    <s v="01"/>
    <s v="06"/>
    <s v="2023"/>
    <x v="124"/>
    <s v="5255442006366"/>
    <s v="01/06/2023"/>
    <s v="P2TL/52554/20230531/00003"/>
    <n v="52550"/>
    <x v="2"/>
  </r>
  <r>
    <n v="14"/>
    <s v="P2TL/52553/20230607/00004"/>
    <s v="523070115985"/>
    <s v="PARDJI"/>
    <x v="4"/>
    <s v="DS  LEDOKSARI"/>
    <s v="R1"/>
    <n v="900"/>
    <s v="R1/900"/>
    <n v="4957"/>
    <n v="0"/>
    <n v="2453814"/>
    <n v="2453814"/>
    <n v="0"/>
    <n v="0"/>
    <n v="0"/>
    <n v="24538"/>
    <n v="0"/>
    <n v="0"/>
    <n v="2478352"/>
    <n v="2478352"/>
    <n v="0"/>
    <s v="07/06/2023"/>
    <s v="07"/>
    <s v="06"/>
    <s v="2023"/>
    <x v="122"/>
    <s v="5255342005095"/>
    <s v="07/06/2023"/>
    <s v="P2TL/52553/20230607/00004"/>
    <n v="52550"/>
    <x v="1"/>
  </r>
  <r>
    <n v="15"/>
    <s v="P2TL/52554/20230605/00002"/>
    <s v="523073003904"/>
    <s v="SUHARNI"/>
    <x v="1"/>
    <s v="DS PALANG POJOK"/>
    <s v="R1T"/>
    <n v="450"/>
    <s v="R1T/450"/>
    <n v="219"/>
    <n v="0"/>
    <n v="90885"/>
    <n v="90885"/>
    <n v="0"/>
    <n v="0"/>
    <n v="500"/>
    <n v="8180"/>
    <n v="0"/>
    <n v="0"/>
    <n v="99565"/>
    <n v="99565"/>
    <n v="0"/>
    <s v="05/06/2023"/>
    <s v="05"/>
    <s v="06"/>
    <s v="2023"/>
    <x v="123"/>
    <s v="5255443006368"/>
    <s v="05/06/2023"/>
    <s v="P2TL/52554/20230605/00002"/>
    <n v="52550"/>
    <x v="2"/>
  </r>
  <r>
    <n v="16"/>
    <s v="P2TL/52554/20230605/00005"/>
    <s v="523073024572"/>
    <s v="SAINEM"/>
    <x v="1"/>
    <s v="DN LENGKONG DS RA"/>
    <s v="R1T"/>
    <n v="450"/>
    <s v="R1T/450"/>
    <n v="543"/>
    <n v="0"/>
    <n v="225345"/>
    <n v="225345"/>
    <n v="0"/>
    <n v="0"/>
    <n v="0"/>
    <n v="20281"/>
    <n v="0"/>
    <n v="0"/>
    <n v="245626"/>
    <n v="245626"/>
    <n v="0"/>
    <s v="06/06/2023"/>
    <s v="06"/>
    <s v="06"/>
    <s v="2023"/>
    <x v="121"/>
    <s v="5255443006371"/>
    <s v="06/06/2023"/>
    <s v="P2TL/52554/20230605/00005"/>
    <n v="52550"/>
    <x v="2"/>
  </r>
  <r>
    <n v="17"/>
    <s v="P2TL/52553/20230607/00005"/>
    <s v="NONPELANG"/>
    <s v="PJ EKO YULIANTO"/>
    <x v="3"/>
    <s v="DS KRONGGEN BRATI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7/06/2023"/>
    <s v="07"/>
    <s v="06"/>
    <s v="2023"/>
    <x v="122"/>
    <s v="5255342005096"/>
    <s v="07/06/2023"/>
    <s v="P2TL/52553/20230607/00005"/>
    <n v="52550"/>
    <x v="1"/>
  </r>
  <r>
    <n v="18"/>
    <s v="P2TL/52551/20230605/00003"/>
    <s v="523060023190"/>
    <s v="BUDI LUKITO"/>
    <x v="5"/>
    <s v="KI OS BINTORO NO 5"/>
    <s v="B1"/>
    <n v="3500"/>
    <s v="B1/3500"/>
    <n v="19278"/>
    <n v="1848000"/>
    <n v="21205800"/>
    <n v="23053800"/>
    <n v="10000"/>
    <n v="76400"/>
    <n v="188671"/>
    <n v="239778"/>
    <n v="410000"/>
    <n v="0"/>
    <n v="23978649"/>
    <n v="18000000"/>
    <n v="5978649"/>
    <s v="05/06/2023"/>
    <s v="05"/>
    <s v="06"/>
    <s v="2023"/>
    <x v="123"/>
    <s v="5255142005359"/>
    <s v="05/06/2023"/>
    <s v="P2TL/52551/20230605/00003"/>
    <n v="52550"/>
    <x v="0"/>
  </r>
  <r>
    <n v="19"/>
    <s v="P2TL/52554/20230530/00001"/>
    <s v="523071949414"/>
    <s v="SUWARNO"/>
    <x v="4"/>
    <s v="DS DESARAN TRUWO"/>
    <s v="R1M"/>
    <n v="900"/>
    <s v="R1M/900"/>
    <n v="4957"/>
    <n v="0"/>
    <n v="6702134"/>
    <n v="6702134"/>
    <n v="10000"/>
    <n v="76400"/>
    <n v="156912"/>
    <n v="67021"/>
    <n v="0"/>
    <n v="0"/>
    <n v="7012467"/>
    <n v="4000000"/>
    <n v="3012467"/>
    <s v="06/06/2023"/>
    <s v="06"/>
    <s v="06"/>
    <s v="2023"/>
    <x v="121"/>
    <s v="5255442006349"/>
    <s v="06/06/2023"/>
    <s v="P2TL/52554/20230530/00001"/>
    <n v="52550"/>
    <x v="2"/>
  </r>
  <r>
    <n v="20"/>
    <s v="P2TL/52551/20230606/00001"/>
    <s v="523060507374"/>
    <s v="SUYOTO"/>
    <x v="4"/>
    <s v="CA NGKRING REMBAN"/>
    <s v="R1"/>
    <n v="450"/>
    <s v="R1/450"/>
    <n v="2479"/>
    <n v="0"/>
    <n v="1226907"/>
    <n v="1226907"/>
    <n v="0"/>
    <n v="76400"/>
    <n v="188671"/>
    <n v="12269"/>
    <n v="13950"/>
    <n v="0"/>
    <n v="1518197"/>
    <n v="1518197"/>
    <n v="0"/>
    <s v="06/06/2023"/>
    <s v="06"/>
    <s v="06"/>
    <s v="2023"/>
    <x v="121"/>
    <s v="5255142005360"/>
    <s v="06/06/2023"/>
    <s v="P2TL/52551/20230606/00001"/>
    <n v="52550"/>
    <x v="0"/>
  </r>
  <r>
    <n v="21"/>
    <s v="P2TL/52553/20230606/00005"/>
    <s v="523071385989"/>
    <s v="ASHURI AMIN"/>
    <x v="4"/>
    <s v="DK  BRAKAS TERKESI"/>
    <s v="R1"/>
    <n v="450"/>
    <s v="R1/450"/>
    <n v="2479"/>
    <n v="0"/>
    <n v="1226907"/>
    <n v="1226907"/>
    <n v="0"/>
    <n v="0"/>
    <n v="0"/>
    <n v="12269"/>
    <n v="900"/>
    <n v="0"/>
    <n v="1240076"/>
    <n v="1240076"/>
    <n v="0"/>
    <s v="06/06/2023"/>
    <s v="06"/>
    <s v="06"/>
    <s v="2023"/>
    <x v="121"/>
    <s v="5255342005091"/>
    <s v="06/06/2023"/>
    <s v="P2TL/52553/20230606/00005"/>
    <n v="52550"/>
    <x v="1"/>
  </r>
  <r>
    <n v="22"/>
    <s v="P2TL/52553/20230606/00002"/>
    <s v="523073060059"/>
    <s v="RUSMAN"/>
    <x v="1"/>
    <s v="DN JURAGAN    RT.4 R"/>
    <s v="R1MT"/>
    <n v="900"/>
    <s v="R1MT/900"/>
    <n v="599"/>
    <n v="0"/>
    <n v="809848"/>
    <n v="809848"/>
    <n v="0"/>
    <n v="0"/>
    <n v="0"/>
    <n v="72886"/>
    <n v="0"/>
    <n v="0"/>
    <n v="882734"/>
    <n v="882734"/>
    <n v="0"/>
    <s v="06/06/2023"/>
    <s v="06"/>
    <s v="06"/>
    <s v="2023"/>
    <x v="121"/>
    <s v="5255343005088"/>
    <s v="06/06/2023"/>
    <s v="P2TL/52553/20230606/00002"/>
    <n v="52550"/>
    <x v="1"/>
  </r>
  <r>
    <n v="23"/>
    <s v="P2TL/52553/20230607/00006"/>
    <s v="NONPELANG"/>
    <s v="PJ EKO YULIANTO 2"/>
    <x v="3"/>
    <s v="DS KRONGGEN BRATI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7/06/2023"/>
    <s v="07"/>
    <s v="06"/>
    <s v="2023"/>
    <x v="122"/>
    <s v="5255342005097"/>
    <s v="07/06/2023"/>
    <s v="P2TL/52553/20230607/00006"/>
    <n v="52550"/>
    <x v="1"/>
  </r>
  <r>
    <n v="24"/>
    <s v="P2TL/52553/20230606/00003"/>
    <s v="523071423913"/>
    <s v="MARSONO"/>
    <x v="5"/>
    <s v="DS  SELOJARI RT3/2 K"/>
    <s v="R1M"/>
    <n v="900"/>
    <s v="R1M/900"/>
    <n v="4957"/>
    <n v="584064"/>
    <n v="6702134"/>
    <n v="7286198"/>
    <n v="10000"/>
    <n v="0"/>
    <n v="0"/>
    <n v="75782"/>
    <n v="1800"/>
    <n v="0"/>
    <n v="7373780"/>
    <n v="3400000"/>
    <n v="3973780"/>
    <s v="06/06/2023"/>
    <s v="06"/>
    <s v="06"/>
    <s v="2023"/>
    <x v="121"/>
    <s v="5255342005089"/>
    <s v="06/06/2023"/>
    <s v="P2TL/52553/20230606/00003"/>
    <n v="52550"/>
    <x v="1"/>
  </r>
  <r>
    <n v="25"/>
    <s v="P2TL/52551/20230606/00003"/>
    <s v="NONPELANG"/>
    <s v="PJ SUJIONO"/>
    <x v="3"/>
    <s v="DS.TURITEMPEL GUN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06/06/2023"/>
    <s v="06"/>
    <s v="06"/>
    <s v="2023"/>
    <x v="121"/>
    <s v="5255142005362"/>
    <s v="06/06/2023"/>
    <s v="P2TL/52551/20230606/00003"/>
    <n v="52550"/>
    <x v="0"/>
  </r>
  <r>
    <n v="26"/>
    <s v="P2TL/52551/20230605/00002"/>
    <s v="523061782184"/>
    <s v="SUMBER RAHAYU"/>
    <x v="1"/>
    <s v="DS CANGKRING REMB"/>
    <s v="R1T"/>
    <n v="450"/>
    <s v="R1T/450"/>
    <n v="390"/>
    <n v="0"/>
    <n v="161850"/>
    <n v="161850"/>
    <n v="0"/>
    <n v="0"/>
    <n v="0"/>
    <n v="14567"/>
    <n v="0"/>
    <n v="0"/>
    <n v="176417"/>
    <n v="176417"/>
    <n v="0"/>
    <s v="05/06/2023"/>
    <s v="05"/>
    <s v="06"/>
    <s v="2023"/>
    <x v="123"/>
    <s v="5255143005358"/>
    <s v="05/06/2023"/>
    <s v="P2TL/52551/20230605/00002"/>
    <n v="52550"/>
    <x v="0"/>
  </r>
  <r>
    <n v="27"/>
    <s v="P2TL/52551/20230606/00002"/>
    <s v="523061803939"/>
    <s v="SUMASMINAH"/>
    <x v="1"/>
    <s v="DS CANGKRING B KA"/>
    <s v="R1T"/>
    <n v="450"/>
    <s v="R1T/450"/>
    <n v="228"/>
    <n v="0"/>
    <n v="94620"/>
    <n v="94620"/>
    <n v="0"/>
    <n v="0"/>
    <n v="0"/>
    <n v="8516"/>
    <n v="0"/>
    <n v="0"/>
    <n v="103136"/>
    <n v="103136"/>
    <n v="0"/>
    <s v="06/06/2023"/>
    <s v="06"/>
    <s v="06"/>
    <s v="2023"/>
    <x v="121"/>
    <s v="5255143005361"/>
    <s v="06/06/2023"/>
    <s v="P2TL/52551/20230606/00002"/>
    <n v="52550"/>
    <x v="0"/>
  </r>
  <r>
    <n v="28"/>
    <s v="P2TL/52552/20230606/00001"/>
    <s v="523081281529"/>
    <s v="ABDUL AZIS"/>
    <x v="1"/>
    <s v="DK WOTAN    RT.12 R"/>
    <s v="R1T"/>
    <n v="450"/>
    <s v="R1T/450"/>
    <n v="633"/>
    <n v="0"/>
    <n v="262695"/>
    <n v="262695"/>
    <n v="0"/>
    <n v="0"/>
    <n v="0"/>
    <n v="23643"/>
    <n v="0"/>
    <n v="0"/>
    <n v="286338"/>
    <n v="286338"/>
    <n v="0"/>
    <s v="06/06/2023"/>
    <s v="06"/>
    <s v="06"/>
    <s v="2023"/>
    <x v="121"/>
    <s v="5255243005057"/>
    <s v="06/06/2023"/>
    <s v="P2TL/52552/20230606/00001"/>
    <n v="52550"/>
    <x v="3"/>
  </r>
  <r>
    <n v="29"/>
    <s v="P2TL/52554/20230605/00003"/>
    <s v="NONPELANG"/>
    <s v="SARLI"/>
    <x v="3"/>
    <s v="DN BARENG    RT.7 R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5/06/2023"/>
    <s v="05"/>
    <s v="06"/>
    <s v="2023"/>
    <x v="123"/>
    <s v="5255442006369"/>
    <s v="05/06/2023"/>
    <s v="P2TL/52554/20230605/00003"/>
    <n v="52550"/>
    <x v="2"/>
  </r>
  <r>
    <n v="30"/>
    <s v="P2TL/52554/20230529/00006"/>
    <s v="525540255249"/>
    <s v="KIOS SITI MUGIYARTI"/>
    <x v="3"/>
    <s v="JL KOMPLEK PASAR K"/>
    <s v="B1T"/>
    <n v="2200"/>
    <s v="B1T/2200"/>
    <n v="0"/>
    <n v="0"/>
    <n v="922587"/>
    <n v="922587"/>
    <n v="0"/>
    <n v="0"/>
    <n v="0"/>
    <n v="0"/>
    <n v="0"/>
    <n v="0"/>
    <n v="922587"/>
    <n v="0"/>
    <n v="922587"/>
    <s v="06/06/2023"/>
    <s v="06"/>
    <s v="06"/>
    <s v="2023"/>
    <x v="121"/>
    <s v="5255442006341"/>
    <s v="06/06/2023"/>
    <s v="P2TL/52554/20230529/00006"/>
    <n v="52550"/>
    <x v="2"/>
  </r>
  <r>
    <n v="31"/>
    <s v="P2TL/52551/20230606/00004"/>
    <s v="523061775399"/>
    <s v="SUJIONO"/>
    <x v="1"/>
    <s v="DS TURITEMPEL    RT."/>
    <s v="R1MT"/>
    <n v="900"/>
    <s v="R1MT/900"/>
    <n v="287"/>
    <n v="0"/>
    <n v="388024"/>
    <n v="388024"/>
    <n v="0"/>
    <n v="0"/>
    <n v="0"/>
    <n v="34922"/>
    <n v="0"/>
    <n v="0"/>
    <n v="422946"/>
    <n v="422946"/>
    <n v="0"/>
    <s v="06/06/2023"/>
    <s v="06"/>
    <s v="06"/>
    <s v="2023"/>
    <x v="121"/>
    <s v="5255143005363"/>
    <s v="06/06/2023"/>
    <s v="P2TL/52551/20230606/00004"/>
    <n v="52550"/>
    <x v="0"/>
  </r>
  <r>
    <n v="32"/>
    <s v="P2TL/52554/20230605/00001"/>
    <s v="523071904794"/>
    <s v="PRIYADI"/>
    <x v="1"/>
    <s v="DS LODRAN PL KULO"/>
    <s v="R1"/>
    <n v="450"/>
    <s v="R1/450"/>
    <n v="300"/>
    <n v="0"/>
    <n v="148500"/>
    <n v="148500"/>
    <n v="0"/>
    <n v="0"/>
    <n v="500"/>
    <n v="13365"/>
    <n v="0"/>
    <n v="0"/>
    <n v="162365"/>
    <n v="162365"/>
    <n v="0"/>
    <s v="05/06/2023"/>
    <s v="05"/>
    <s v="06"/>
    <s v="2023"/>
    <x v="123"/>
    <s v="5255442006367"/>
    <s v="05/06/2023"/>
    <s v="P2TL/52554/20230605/00001"/>
    <n v="52550"/>
    <x v="2"/>
  </r>
  <r>
    <n v="33"/>
    <s v="P2TL/52554/20230606/00001"/>
    <s v="523070993587"/>
    <s v="SUMAJI"/>
    <x v="1"/>
    <s v="DK  KRAJJAN DS TANJ"/>
    <s v="R1M"/>
    <n v="900"/>
    <s v="R1M/900"/>
    <n v="420"/>
    <n v="0"/>
    <n v="567840"/>
    <n v="567840"/>
    <n v="0"/>
    <n v="0"/>
    <n v="0"/>
    <n v="51106"/>
    <n v="0"/>
    <n v="0"/>
    <n v="618946"/>
    <n v="618946"/>
    <n v="0"/>
    <s v="06/06/2023"/>
    <s v="06"/>
    <s v="06"/>
    <s v="2023"/>
    <x v="121"/>
    <s v="5255442006372"/>
    <s v="06/06/2023"/>
    <s v="P2TL/52554/20230606/00001"/>
    <n v="52550"/>
    <x v="2"/>
  </r>
  <r>
    <n v="34"/>
    <s v="P2TL/52553/20230606/00004"/>
    <s v="523071649834"/>
    <s v="PONDOK NURUL FUR"/>
    <x v="4"/>
    <s v="DK BRAKAS TERKESI"/>
    <s v="S2"/>
    <n v="900"/>
    <s v="S2/900"/>
    <n v="4957"/>
    <n v="0"/>
    <n v="1784592"/>
    <n v="1784592"/>
    <n v="0"/>
    <n v="0"/>
    <n v="0"/>
    <n v="17846"/>
    <n v="0"/>
    <n v="0"/>
    <n v="1802438"/>
    <n v="1802438"/>
    <n v="0"/>
    <s v="06/06/2023"/>
    <s v="06"/>
    <s v="06"/>
    <s v="2023"/>
    <x v="121"/>
    <s v="5255342005090"/>
    <s v="06/06/2023"/>
    <s v="P2TL/52553/20230606/00004"/>
    <n v="52550"/>
    <x v="1"/>
  </r>
  <r>
    <n v="35"/>
    <s v="P2TL/52554/20230605/00004"/>
    <s v="NONPELANG"/>
    <s v="AYUK WIDYA LESTARI"/>
    <x v="3"/>
    <s v="DSN BARENG RT 07/0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05/06/2023"/>
    <s v="05"/>
    <s v="06"/>
    <s v="2023"/>
    <x v="123"/>
    <s v="5255442006370"/>
    <s v="05/06/2023"/>
    <s v="P2TL/52554/20230605/00004"/>
    <n v="52550"/>
    <x v="2"/>
  </r>
  <r>
    <n v="36"/>
    <s v="P2TL/52551/20230605/00001"/>
    <s v="523061782184"/>
    <s v="SUMBER RAHAYU"/>
    <x v="1"/>
    <s v="DS CANGKRING REMB"/>
    <s v="R1T"/>
    <n v="450"/>
    <s v="R1T/450"/>
    <n v="579"/>
    <n v="0"/>
    <n v="240285"/>
    <n v="240285"/>
    <n v="0"/>
    <n v="0"/>
    <n v="0"/>
    <n v="21626"/>
    <n v="0"/>
    <n v="0"/>
    <n v="261911"/>
    <n v="261911"/>
    <n v="0"/>
    <s v="05/06/2023"/>
    <s v="05"/>
    <s v="06"/>
    <s v="2023"/>
    <x v="123"/>
    <s v="5255143005357"/>
    <s v="05/06/2023"/>
    <s v="P2TL/52551/20230605/00001"/>
    <n v="5255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n v="1"/>
    <s v="P2TL/52552/20230606/00003"/>
    <s v="523081305764"/>
    <s v="MUSHOLA SABILUL M"/>
    <x v="0"/>
    <s v="DK KAWUNG    RT.7 R"/>
    <s v="S2T"/>
    <n v="900"/>
    <s v="S2T/900"/>
    <n v="817"/>
    <n v="0"/>
    <n v="371735"/>
    <n v="371735"/>
    <n v="0"/>
    <n v="0"/>
    <n v="0"/>
    <n v="33456"/>
    <n v="0"/>
    <n v="0"/>
    <n v="405191"/>
    <n v="405191"/>
    <n v="0"/>
    <s v="06/06/2023"/>
    <s v="06"/>
    <s v="06"/>
    <s v="2023"/>
    <x v="0"/>
    <s v="5255243005059"/>
    <s v="06/06/2023"/>
    <s v="P2TL/52552/20230606/00003"/>
    <n v="52550"/>
    <x v="0"/>
  </r>
  <r>
    <n v="2"/>
    <s v="P2TL/52552/20230606/00004"/>
    <s v="523080912606"/>
    <s v="ZAENURROHWAN"/>
    <x v="1"/>
    <s v="DS SUKOREJO GUNT"/>
    <s v="R1"/>
    <n v="900"/>
    <s v="R1/900"/>
    <n v="4957"/>
    <n v="0"/>
    <n v="2453814"/>
    <n v="2453814"/>
    <n v="0"/>
    <n v="0"/>
    <n v="188171"/>
    <n v="24538"/>
    <n v="0"/>
    <n v="0"/>
    <n v="2666523"/>
    <n v="2666523"/>
    <n v="0"/>
    <s v="06/06/2023"/>
    <s v="06"/>
    <s v="06"/>
    <s v="2023"/>
    <x v="0"/>
    <s v="5255242005060"/>
    <s v="06/06/2023"/>
    <s v="P2TL/52552/20230606/00004"/>
    <n v="52550"/>
    <x v="0"/>
  </r>
  <r>
    <n v="3"/>
    <s v="P2TL/52552/20230606/00002"/>
    <s v="523080463973"/>
    <s v="ABDUL GHOFUR"/>
    <x v="2"/>
    <s v="KL ANTINGAN RT2 RW"/>
    <s v="R1"/>
    <n v="450"/>
    <s v="R1/450"/>
    <n v="2479"/>
    <n v="59400"/>
    <n v="1226907"/>
    <n v="1286307"/>
    <n v="0"/>
    <n v="0"/>
    <n v="274226"/>
    <n v="13160"/>
    <n v="900"/>
    <n v="0"/>
    <n v="1574593"/>
    <n v="1574593"/>
    <n v="0"/>
    <s v="06/06/2023"/>
    <s v="06"/>
    <s v="06"/>
    <s v="2023"/>
    <x v="0"/>
    <s v="5255242005058"/>
    <s v="06/06/2023"/>
    <s v="P2TL/52552/20230606/00002"/>
    <n v="52550"/>
    <x v="0"/>
  </r>
  <r>
    <n v="4"/>
    <s v="P2TL/52553/20230606/00001"/>
    <s v="523071672317"/>
    <s v="SAEROZI"/>
    <x v="1"/>
    <s v="DK KAUMAN KLAMBU"/>
    <s v="R1"/>
    <n v="900"/>
    <s v="R1/900"/>
    <n v="4957"/>
    <n v="0"/>
    <n v="2453814"/>
    <n v="2453814"/>
    <n v="0"/>
    <n v="0"/>
    <n v="0"/>
    <n v="24538"/>
    <n v="0"/>
    <n v="0"/>
    <n v="2478352"/>
    <n v="1200000"/>
    <n v="1278352"/>
    <s v="06/06/2023"/>
    <s v="06"/>
    <s v="06"/>
    <s v="2023"/>
    <x v="0"/>
    <s v="5255342005087"/>
    <s v="06/06/2023"/>
    <s v="P2TL/52553/20230606/00001"/>
    <n v="52550"/>
    <x v="1"/>
  </r>
  <r>
    <n v="5"/>
    <s v="P2TL/52553/20230607/00007"/>
    <s v="NONPELANG"/>
    <s v="PJ EKO YULIANTO 3"/>
    <x v="3"/>
    <s v="DS KRONGGEN BRATI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7/06/2023"/>
    <s v="07"/>
    <s v="06"/>
    <s v="2023"/>
    <x v="1"/>
    <s v="5255342005098"/>
    <s v="07/06/2023"/>
    <s v="P2TL/52553/20230607/00007"/>
    <n v="52550"/>
    <x v="1"/>
  </r>
  <r>
    <n v="6"/>
    <s v="P2TL/52553/20230605/00001"/>
    <s v="523072374008"/>
    <s v="PARDI"/>
    <x v="2"/>
    <s v="DS PULO KRGGENEN"/>
    <s v="R1M"/>
    <n v="900"/>
    <s v="R1M/900"/>
    <n v="4957"/>
    <n v="584064"/>
    <n v="6702134"/>
    <n v="7286198"/>
    <n v="10000"/>
    <n v="0"/>
    <n v="0"/>
    <n v="75782"/>
    <n v="0"/>
    <n v="0"/>
    <n v="7371980"/>
    <n v="7371980"/>
    <n v="0"/>
    <s v="05/06/2023"/>
    <s v="05"/>
    <s v="06"/>
    <s v="2023"/>
    <x v="2"/>
    <s v="5255342005086"/>
    <s v="05/06/2023"/>
    <s v="P2TL/52553/20230605/00001"/>
    <n v="52550"/>
    <x v="1"/>
  </r>
  <r>
    <n v="7"/>
    <s v="P2TL/52307/20160330/00003"/>
    <s v="523073110825"/>
    <s v="MARYOTO"/>
    <x v="2"/>
    <s v="DK WELAHAN DS TEL"/>
    <s v="R1T"/>
    <n v="1300"/>
    <s v="R1T/1300"/>
    <n v="7160"/>
    <n v="843648"/>
    <n v="9680861"/>
    <n v="10524509"/>
    <n v="10000"/>
    <n v="46700"/>
    <n v="0"/>
    <n v="109463"/>
    <n v="0"/>
    <n v="0"/>
    <n v="10690672"/>
    <n v="3504000"/>
    <n v="7186672"/>
    <s v="05/06/2023"/>
    <s v="05"/>
    <s v="06"/>
    <s v="2023"/>
    <x v="2"/>
    <s v="5230743001847"/>
    <s v="05/06/2023"/>
    <s v="P2TL/52553/20160330/00003"/>
    <n v="52550"/>
    <x v="1"/>
  </r>
  <r>
    <n v="8"/>
    <s v="P2TL/52552/20230606/00007"/>
    <s v="NONPELANG"/>
    <s v="GOR KURNIA LESTARI"/>
    <x v="3"/>
    <s v="JL. PERINTIS KEMERD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7/06/2023"/>
    <s v="07"/>
    <s v="06"/>
    <s v="2023"/>
    <x v="1"/>
    <s v="5255242005063"/>
    <s v="07/06/2023"/>
    <s v="P2TL/52552/20230606/00007"/>
    <n v="52550"/>
    <x v="0"/>
  </r>
  <r>
    <n v="9"/>
    <s v="P2TL/52554/20230529/00006"/>
    <s v="NONPELANG"/>
    <s v="SITI MUGIARTI"/>
    <x v="3"/>
    <s v="KRADENAN RT 07 RW"/>
    <s v="R1"/>
    <n v="450"/>
    <s v="R1/450"/>
    <n v="2479"/>
    <n v="89100"/>
    <n v="304320"/>
    <n v="393420"/>
    <n v="0"/>
    <n v="0"/>
    <n v="0"/>
    <n v="6580"/>
    <n v="0"/>
    <n v="0"/>
    <n v="400000"/>
    <n v="400000"/>
    <n v="0"/>
    <s v="06/06/2023"/>
    <s v="06"/>
    <s v="06"/>
    <s v="2023"/>
    <x v="0"/>
    <s v="5255442006341"/>
    <s v="06/06/2023"/>
    <s v="P2TL/52554/20230529/00006"/>
    <n v="52550"/>
    <x v="2"/>
  </r>
  <r>
    <n v="10"/>
    <s v="P2TL/52553/20230607/00002"/>
    <s v="523073117075"/>
    <s v="RANYONO"/>
    <x v="0"/>
    <s v="DN PREJENGAN, DS S"/>
    <s v="R1MT"/>
    <n v="900"/>
    <s v="R1MT/900"/>
    <n v="52"/>
    <n v="0"/>
    <n v="70304"/>
    <n v="70304"/>
    <n v="0"/>
    <n v="0"/>
    <n v="0"/>
    <n v="6327"/>
    <n v="0"/>
    <n v="0"/>
    <n v="76631"/>
    <n v="76631"/>
    <n v="0"/>
    <s v="07/06/2023"/>
    <s v="07"/>
    <s v="06"/>
    <s v="2023"/>
    <x v="1"/>
    <s v="5255343005093"/>
    <s v="07/06/2023"/>
    <s v="P2TL/52553/20230607/00002"/>
    <n v="52550"/>
    <x v="1"/>
  </r>
  <r>
    <n v="11"/>
    <s v="P2TL/52553/20230607/00001"/>
    <s v="523073057377"/>
    <s v="ANA SETIYANI"/>
    <x v="0"/>
    <s v="DN GEDAD MANGIN"/>
    <s v="R1MT"/>
    <n v="900"/>
    <s v="R1MT/900"/>
    <n v="637"/>
    <n v="0"/>
    <n v="861224"/>
    <n v="861224"/>
    <n v="0"/>
    <n v="0"/>
    <n v="0"/>
    <n v="77510"/>
    <n v="0"/>
    <n v="0"/>
    <n v="938734"/>
    <n v="938734"/>
    <n v="0"/>
    <s v="07/06/2023"/>
    <s v="07"/>
    <s v="06"/>
    <s v="2023"/>
    <x v="1"/>
    <s v="5255343005092"/>
    <s v="07/06/2023"/>
    <s v="P2TL/52553/20230607/00001"/>
    <n v="52550"/>
    <x v="1"/>
  </r>
  <r>
    <n v="12"/>
    <s v="P2TL/52553/20230607/00003"/>
    <s v="NONPELANG"/>
    <s v="MULYADI"/>
    <x v="3"/>
    <s v="DN WONOHARJO GEY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07/06/2023"/>
    <s v="07"/>
    <s v="06"/>
    <s v="2023"/>
    <x v="1"/>
    <s v="5255342005094"/>
    <s v="07/06/2023"/>
    <s v="P2TL/52553/20230607/00003"/>
    <n v="52550"/>
    <x v="1"/>
  </r>
  <r>
    <n v="13"/>
    <s v="P2TL/52554/20230531/00003"/>
    <s v="NONPELANG"/>
    <s v="ABDUL ROSYID"/>
    <x v="3"/>
    <s v="DN GRASAK 01/04 DS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1/06/2023"/>
    <s v="01"/>
    <s v="06"/>
    <s v="2023"/>
    <x v="3"/>
    <s v="5255442006366"/>
    <s v="01/06/2023"/>
    <s v="P2TL/52554/20230531/00003"/>
    <n v="52550"/>
    <x v="2"/>
  </r>
  <r>
    <n v="14"/>
    <s v="P2TL/52553/20230607/00004"/>
    <s v="523070115985"/>
    <s v="PARDJI"/>
    <x v="1"/>
    <s v="DS  LEDOKSARI"/>
    <s v="R1"/>
    <n v="900"/>
    <s v="R1/900"/>
    <n v="4957"/>
    <n v="0"/>
    <n v="2453814"/>
    <n v="2453814"/>
    <n v="0"/>
    <n v="0"/>
    <n v="0"/>
    <n v="24538"/>
    <n v="0"/>
    <n v="0"/>
    <n v="2478352"/>
    <n v="2478352"/>
    <n v="0"/>
    <s v="07/06/2023"/>
    <s v="07"/>
    <s v="06"/>
    <s v="2023"/>
    <x v="1"/>
    <s v="5255342005095"/>
    <s v="07/06/2023"/>
    <s v="P2TL/52553/20230607/00004"/>
    <n v="52550"/>
    <x v="1"/>
  </r>
  <r>
    <n v="15"/>
    <s v="P2TL/52554/20230605/00002"/>
    <s v="523073003904"/>
    <s v="SUHARNI"/>
    <x v="0"/>
    <s v="DS PALANG POJOK"/>
    <s v="R1T"/>
    <n v="450"/>
    <s v="R1T/450"/>
    <n v="219"/>
    <n v="0"/>
    <n v="90885"/>
    <n v="90885"/>
    <n v="0"/>
    <n v="0"/>
    <n v="500"/>
    <n v="8180"/>
    <n v="0"/>
    <n v="0"/>
    <n v="99565"/>
    <n v="99565"/>
    <n v="0"/>
    <s v="05/06/2023"/>
    <s v="05"/>
    <s v="06"/>
    <s v="2023"/>
    <x v="2"/>
    <s v="5255443006368"/>
    <s v="05/06/2023"/>
    <s v="P2TL/52554/20230605/00002"/>
    <n v="52550"/>
    <x v="2"/>
  </r>
  <r>
    <n v="16"/>
    <s v="P2TL/52554/20230605/00005"/>
    <s v="523073024572"/>
    <s v="SAINEM"/>
    <x v="0"/>
    <s v="DN LENGKONG DS RA"/>
    <s v="R1T"/>
    <n v="450"/>
    <s v="R1T/450"/>
    <n v="543"/>
    <n v="0"/>
    <n v="225345"/>
    <n v="225345"/>
    <n v="0"/>
    <n v="0"/>
    <n v="0"/>
    <n v="20281"/>
    <n v="0"/>
    <n v="0"/>
    <n v="245626"/>
    <n v="245626"/>
    <n v="0"/>
    <s v="06/06/2023"/>
    <s v="06"/>
    <s v="06"/>
    <s v="2023"/>
    <x v="0"/>
    <s v="5255443006371"/>
    <s v="06/06/2023"/>
    <s v="P2TL/52554/20230605/00005"/>
    <n v="52550"/>
    <x v="2"/>
  </r>
  <r>
    <n v="17"/>
    <s v="P2TL/52553/20230607/00005"/>
    <s v="NONPELANG"/>
    <s v="PJ EKO YULIANTO"/>
    <x v="3"/>
    <s v="DS KRONGGEN BRATI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7/06/2023"/>
    <s v="07"/>
    <s v="06"/>
    <s v="2023"/>
    <x v="1"/>
    <s v="5255342005096"/>
    <s v="07/06/2023"/>
    <s v="P2TL/52553/20230607/00005"/>
    <n v="52550"/>
    <x v="1"/>
  </r>
  <r>
    <n v="18"/>
    <s v="P2TL/52551/20230605/00003"/>
    <s v="523060023190"/>
    <s v="BUDI LUKITO"/>
    <x v="2"/>
    <s v="KI OS BINTORO NO 5"/>
    <s v="B1"/>
    <n v="3500"/>
    <s v="B1/3500"/>
    <n v="19278"/>
    <n v="1848000"/>
    <n v="21205800"/>
    <n v="23053800"/>
    <n v="10000"/>
    <n v="76400"/>
    <n v="188671"/>
    <n v="239778"/>
    <n v="410000"/>
    <n v="0"/>
    <n v="23978649"/>
    <n v="18000000"/>
    <n v="5978649"/>
    <s v="05/06/2023"/>
    <s v="05"/>
    <s v="06"/>
    <s v="2023"/>
    <x v="2"/>
    <s v="5255142005359"/>
    <s v="05/06/2023"/>
    <s v="P2TL/52551/20230605/00003"/>
    <n v="52550"/>
    <x v="3"/>
  </r>
  <r>
    <n v="19"/>
    <s v="P2TL/52554/20230530/00001"/>
    <s v="523071949414"/>
    <s v="SUWARNO"/>
    <x v="1"/>
    <s v="DS DESARAN TRUWO"/>
    <s v="R1M"/>
    <n v="900"/>
    <s v="R1M/900"/>
    <n v="4957"/>
    <n v="0"/>
    <n v="6702134"/>
    <n v="6702134"/>
    <n v="10000"/>
    <n v="76400"/>
    <n v="156912"/>
    <n v="67021"/>
    <n v="0"/>
    <n v="0"/>
    <n v="7012467"/>
    <n v="4000000"/>
    <n v="3012467"/>
    <s v="06/06/2023"/>
    <s v="06"/>
    <s v="06"/>
    <s v="2023"/>
    <x v="0"/>
    <s v="5255442006349"/>
    <s v="06/06/2023"/>
    <s v="P2TL/52554/20230530/00001"/>
    <n v="52550"/>
    <x v="2"/>
  </r>
  <r>
    <n v="20"/>
    <s v="P2TL/52551/20230606/00001"/>
    <s v="523060507374"/>
    <s v="SUYOTO"/>
    <x v="1"/>
    <s v="CA NGKRING REMBAN"/>
    <s v="R1"/>
    <n v="450"/>
    <s v="R1/450"/>
    <n v="2479"/>
    <n v="0"/>
    <n v="1226907"/>
    <n v="1226907"/>
    <n v="0"/>
    <n v="76400"/>
    <n v="188671"/>
    <n v="12269"/>
    <n v="13950"/>
    <n v="0"/>
    <n v="1518197"/>
    <n v="1518197"/>
    <n v="0"/>
    <s v="06/06/2023"/>
    <s v="06"/>
    <s v="06"/>
    <s v="2023"/>
    <x v="0"/>
    <s v="5255142005360"/>
    <s v="06/06/2023"/>
    <s v="P2TL/52551/20230606/00001"/>
    <n v="52550"/>
    <x v="3"/>
  </r>
  <r>
    <n v="21"/>
    <s v="P2TL/52553/20230606/00005"/>
    <s v="523071385989"/>
    <s v="ASHURI AMIN"/>
    <x v="1"/>
    <s v="DK  BRAKAS TERKESI"/>
    <s v="R1"/>
    <n v="450"/>
    <s v="R1/450"/>
    <n v="2479"/>
    <n v="0"/>
    <n v="1226907"/>
    <n v="1226907"/>
    <n v="0"/>
    <n v="0"/>
    <n v="0"/>
    <n v="12269"/>
    <n v="900"/>
    <n v="0"/>
    <n v="1240076"/>
    <n v="1240076"/>
    <n v="0"/>
    <s v="06/06/2023"/>
    <s v="06"/>
    <s v="06"/>
    <s v="2023"/>
    <x v="0"/>
    <s v="5255342005091"/>
    <s v="06/06/2023"/>
    <s v="P2TL/52553/20230606/00005"/>
    <n v="52550"/>
    <x v="1"/>
  </r>
  <r>
    <n v="22"/>
    <s v="P2TL/52553/20230606/00002"/>
    <s v="523073060059"/>
    <s v="RUSMAN"/>
    <x v="0"/>
    <s v="DN JURAGAN    RT.4 R"/>
    <s v="R1MT"/>
    <n v="900"/>
    <s v="R1MT/900"/>
    <n v="599"/>
    <n v="0"/>
    <n v="809848"/>
    <n v="809848"/>
    <n v="0"/>
    <n v="0"/>
    <n v="0"/>
    <n v="72886"/>
    <n v="0"/>
    <n v="0"/>
    <n v="882734"/>
    <n v="882734"/>
    <n v="0"/>
    <s v="06/06/2023"/>
    <s v="06"/>
    <s v="06"/>
    <s v="2023"/>
    <x v="0"/>
    <s v="5255343005088"/>
    <s v="06/06/2023"/>
    <s v="P2TL/52553/20230606/00002"/>
    <n v="52550"/>
    <x v="1"/>
  </r>
  <r>
    <n v="23"/>
    <s v="P2TL/52553/20230607/00006"/>
    <s v="NONPELANG"/>
    <s v="PJ EKO YULIANTO 2"/>
    <x v="3"/>
    <s v="DS KRONGGEN BRATI"/>
    <s v="S2"/>
    <n v="900"/>
    <s v="S2/900"/>
    <n v="4957"/>
    <n v="243000"/>
    <n v="1784592"/>
    <n v="2027592"/>
    <n v="0"/>
    <n v="0"/>
    <n v="0"/>
    <n v="10138"/>
    <n v="0"/>
    <n v="0"/>
    <n v="2037730"/>
    <n v="2037730"/>
    <n v="0"/>
    <s v="07/06/2023"/>
    <s v="07"/>
    <s v="06"/>
    <s v="2023"/>
    <x v="1"/>
    <s v="5255342005097"/>
    <s v="07/06/2023"/>
    <s v="P2TL/52553/20230607/00006"/>
    <n v="52550"/>
    <x v="1"/>
  </r>
  <r>
    <n v="24"/>
    <s v="P2TL/52553/20230606/00003"/>
    <s v="523071423913"/>
    <s v="MARSONO"/>
    <x v="2"/>
    <s v="DS  SELOJARI RT3/2 K"/>
    <s v="R1M"/>
    <n v="900"/>
    <s v="R1M/900"/>
    <n v="4957"/>
    <n v="584064"/>
    <n v="6702134"/>
    <n v="7286198"/>
    <n v="10000"/>
    <n v="0"/>
    <n v="0"/>
    <n v="75782"/>
    <n v="1800"/>
    <n v="0"/>
    <n v="7373780"/>
    <n v="3400000"/>
    <n v="3973780"/>
    <s v="06/06/2023"/>
    <s v="06"/>
    <s v="06"/>
    <s v="2023"/>
    <x v="0"/>
    <s v="5255342005089"/>
    <s v="06/06/2023"/>
    <s v="P2TL/52553/20230606/00003"/>
    <n v="52550"/>
    <x v="1"/>
  </r>
  <r>
    <n v="25"/>
    <s v="P2TL/52551/20230606/00003"/>
    <s v="NONPELANG"/>
    <s v="PJ SUJIONO"/>
    <x v="3"/>
    <s v="DS.TURITEMPEL GUN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06/06/2023"/>
    <s v="06"/>
    <s v="06"/>
    <s v="2023"/>
    <x v="0"/>
    <s v="5255142005362"/>
    <s v="06/06/2023"/>
    <s v="P2TL/52551/20230606/00003"/>
    <n v="52550"/>
    <x v="3"/>
  </r>
  <r>
    <n v="26"/>
    <s v="P2TL/52551/20230605/00002"/>
    <s v="523061782184"/>
    <s v="SUMBER RAHAYU"/>
    <x v="0"/>
    <s v="DS CANGKRING REMB"/>
    <s v="R1T"/>
    <n v="450"/>
    <s v="R1T/450"/>
    <n v="390"/>
    <n v="0"/>
    <n v="161850"/>
    <n v="161850"/>
    <n v="0"/>
    <n v="0"/>
    <n v="0"/>
    <n v="14567"/>
    <n v="0"/>
    <n v="0"/>
    <n v="176417"/>
    <n v="176417"/>
    <n v="0"/>
    <s v="05/06/2023"/>
    <s v="05"/>
    <s v="06"/>
    <s v="2023"/>
    <x v="2"/>
    <s v="5255143005358"/>
    <s v="05/06/2023"/>
    <s v="P2TL/52551/20230605/00002"/>
    <n v="52550"/>
    <x v="3"/>
  </r>
  <r>
    <n v="27"/>
    <s v="P2TL/52551/20230606/00002"/>
    <s v="523061803939"/>
    <s v="SUMASMINAH"/>
    <x v="0"/>
    <s v="DS CANGKRING B KA"/>
    <s v="R1T"/>
    <n v="450"/>
    <s v="R1T/450"/>
    <n v="228"/>
    <n v="0"/>
    <n v="94620"/>
    <n v="94620"/>
    <n v="0"/>
    <n v="0"/>
    <n v="0"/>
    <n v="8516"/>
    <n v="0"/>
    <n v="0"/>
    <n v="103136"/>
    <n v="103136"/>
    <n v="0"/>
    <s v="06/06/2023"/>
    <s v="06"/>
    <s v="06"/>
    <s v="2023"/>
    <x v="0"/>
    <s v="5255143005361"/>
    <s v="06/06/2023"/>
    <s v="P2TL/52551/20230606/00002"/>
    <n v="52550"/>
    <x v="3"/>
  </r>
  <r>
    <n v="28"/>
    <s v="P2TL/52552/20230606/00001"/>
    <s v="523081281529"/>
    <s v="ABDUL AZIS"/>
    <x v="0"/>
    <s v="DK WOTAN    RT.12 R"/>
    <s v="R1T"/>
    <n v="450"/>
    <s v="R1T/450"/>
    <n v="633"/>
    <n v="0"/>
    <n v="262695"/>
    <n v="262695"/>
    <n v="0"/>
    <n v="0"/>
    <n v="0"/>
    <n v="23643"/>
    <n v="0"/>
    <n v="0"/>
    <n v="286338"/>
    <n v="286338"/>
    <n v="0"/>
    <s v="06/06/2023"/>
    <s v="06"/>
    <s v="06"/>
    <s v="2023"/>
    <x v="0"/>
    <s v="5255243005057"/>
    <s v="06/06/2023"/>
    <s v="P2TL/52552/20230606/00001"/>
    <n v="52550"/>
    <x v="0"/>
  </r>
  <r>
    <n v="29"/>
    <s v="P2TL/52554/20230605/00003"/>
    <s v="NONPELANG"/>
    <s v="SARLI"/>
    <x v="3"/>
    <s v="DN BARENG    RT.7 R"/>
    <s v="B1"/>
    <n v="900"/>
    <s v="B1/900"/>
    <n v="4957"/>
    <n v="429300"/>
    <n v="2305098"/>
    <n v="2734398"/>
    <n v="0"/>
    <n v="0"/>
    <n v="0"/>
    <n v="13672"/>
    <n v="0"/>
    <n v="0"/>
    <n v="2748070"/>
    <n v="2748070"/>
    <n v="0"/>
    <s v="05/06/2023"/>
    <s v="05"/>
    <s v="06"/>
    <s v="2023"/>
    <x v="2"/>
    <s v="5255442006369"/>
    <s v="05/06/2023"/>
    <s v="P2TL/52554/20230605/00003"/>
    <n v="52550"/>
    <x v="2"/>
  </r>
  <r>
    <n v="30"/>
    <s v="P2TL/52554/20230529/00006"/>
    <s v="525540255249"/>
    <s v="KIOS SITI MUGIYARTI"/>
    <x v="3"/>
    <s v="JL KOMPLEK PASAR K"/>
    <s v="B1T"/>
    <n v="2200"/>
    <s v="B1T/2200"/>
    <n v="0"/>
    <n v="0"/>
    <n v="922587"/>
    <n v="922587"/>
    <n v="0"/>
    <n v="0"/>
    <n v="0"/>
    <n v="0"/>
    <n v="0"/>
    <n v="0"/>
    <n v="922587"/>
    <n v="0"/>
    <n v="922587"/>
    <s v="06/06/2023"/>
    <s v="06"/>
    <s v="06"/>
    <s v="2023"/>
    <x v="0"/>
    <s v="5255442006341"/>
    <s v="06/06/2023"/>
    <s v="P2TL/52554/20230529/00006"/>
    <n v="52550"/>
    <x v="2"/>
  </r>
  <r>
    <n v="31"/>
    <s v="P2TL/52551/20230606/00004"/>
    <s v="523061775399"/>
    <s v="SUJIONO"/>
    <x v="0"/>
    <s v="DS TURITEMPEL    RT."/>
    <s v="R1MT"/>
    <n v="900"/>
    <s v="R1MT/900"/>
    <n v="287"/>
    <n v="0"/>
    <n v="388024"/>
    <n v="388024"/>
    <n v="0"/>
    <n v="0"/>
    <n v="0"/>
    <n v="34922"/>
    <n v="0"/>
    <n v="0"/>
    <n v="422946"/>
    <n v="422946"/>
    <n v="0"/>
    <s v="06/06/2023"/>
    <s v="06"/>
    <s v="06"/>
    <s v="2023"/>
    <x v="0"/>
    <s v="5255143005363"/>
    <s v="06/06/2023"/>
    <s v="P2TL/52551/20230606/00004"/>
    <n v="52550"/>
    <x v="3"/>
  </r>
  <r>
    <n v="32"/>
    <s v="P2TL/52554/20230605/00001"/>
    <s v="523071904794"/>
    <s v="PRIYADI"/>
    <x v="0"/>
    <s v="DS LODRAN PL KULO"/>
    <s v="R1"/>
    <n v="450"/>
    <s v="R1/450"/>
    <n v="300"/>
    <n v="0"/>
    <n v="148500"/>
    <n v="148500"/>
    <n v="0"/>
    <n v="0"/>
    <n v="500"/>
    <n v="13365"/>
    <n v="0"/>
    <n v="0"/>
    <n v="162365"/>
    <n v="162365"/>
    <n v="0"/>
    <s v="05/06/2023"/>
    <s v="05"/>
    <s v="06"/>
    <s v="2023"/>
    <x v="2"/>
    <s v="5255442006367"/>
    <s v="05/06/2023"/>
    <s v="P2TL/52554/20230605/00001"/>
    <n v="52550"/>
    <x v="2"/>
  </r>
  <r>
    <n v="33"/>
    <s v="P2TL/52554/20230606/00001"/>
    <s v="523070993587"/>
    <s v="SUMAJI"/>
    <x v="0"/>
    <s v="DK  KRAJJAN DS TANJ"/>
    <s v="R1M"/>
    <n v="900"/>
    <s v="R1M/900"/>
    <n v="420"/>
    <n v="0"/>
    <n v="567840"/>
    <n v="567840"/>
    <n v="0"/>
    <n v="0"/>
    <n v="0"/>
    <n v="51106"/>
    <n v="0"/>
    <n v="0"/>
    <n v="618946"/>
    <n v="618946"/>
    <n v="0"/>
    <s v="06/06/2023"/>
    <s v="06"/>
    <s v="06"/>
    <s v="2023"/>
    <x v="0"/>
    <s v="5255442006372"/>
    <s v="06/06/2023"/>
    <s v="P2TL/52554/20230606/00001"/>
    <n v="52550"/>
    <x v="2"/>
  </r>
  <r>
    <n v="34"/>
    <s v="P2TL/52553/20230606/00004"/>
    <s v="523071649834"/>
    <s v="PONDOK NURUL FUR"/>
    <x v="1"/>
    <s v="DK BRAKAS TERKESI"/>
    <s v="S2"/>
    <n v="900"/>
    <s v="S2/900"/>
    <n v="4957"/>
    <n v="0"/>
    <n v="1784592"/>
    <n v="1784592"/>
    <n v="0"/>
    <n v="0"/>
    <n v="0"/>
    <n v="17846"/>
    <n v="0"/>
    <n v="0"/>
    <n v="1802438"/>
    <n v="1802438"/>
    <n v="0"/>
    <s v="06/06/2023"/>
    <s v="06"/>
    <s v="06"/>
    <s v="2023"/>
    <x v="0"/>
    <s v="5255342005090"/>
    <s v="06/06/2023"/>
    <s v="P2TL/52553/20230606/00004"/>
    <n v="52550"/>
    <x v="1"/>
  </r>
  <r>
    <n v="35"/>
    <s v="P2TL/52554/20230605/00004"/>
    <s v="NONPELANG"/>
    <s v="AYUK WIDYA LESTARI"/>
    <x v="3"/>
    <s v="DSN BARENG RT 07/0"/>
    <s v="S2"/>
    <n v="450"/>
    <s v="S2/450"/>
    <n v="2479"/>
    <n v="81000"/>
    <n v="892296"/>
    <n v="973296"/>
    <n v="0"/>
    <n v="0"/>
    <n v="0"/>
    <n v="4866"/>
    <n v="0"/>
    <n v="0"/>
    <n v="978162"/>
    <n v="978162"/>
    <n v="0"/>
    <s v="05/06/2023"/>
    <s v="05"/>
    <s v="06"/>
    <s v="2023"/>
    <x v="2"/>
    <s v="5255442006370"/>
    <s v="05/06/2023"/>
    <s v="P2TL/52554/20230605/00004"/>
    <n v="52550"/>
    <x v="2"/>
  </r>
  <r>
    <n v="36"/>
    <s v="P2TL/52551/20230605/00001"/>
    <s v="523061782184"/>
    <s v="SUMBER RAHAYU"/>
    <x v="0"/>
    <s v="DS CANGKRING REMB"/>
    <s v="R1T"/>
    <n v="450"/>
    <s v="R1T/450"/>
    <n v="579"/>
    <n v="0"/>
    <n v="240285"/>
    <n v="240285"/>
    <n v="0"/>
    <n v="0"/>
    <n v="0"/>
    <n v="21626"/>
    <n v="0"/>
    <n v="0"/>
    <n v="261911"/>
    <n v="261911"/>
    <n v="0"/>
    <s v="05/06/2023"/>
    <s v="05"/>
    <s v="06"/>
    <s v="2023"/>
    <x v="2"/>
    <s v="5255143005357"/>
    <s v="05/06/2023"/>
    <s v="P2TL/52551/20230605/00001"/>
    <n v="5255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D114D-D4B0-4677-AA93-CA4F39B29E6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F17" firstHeaderRow="1" firstDataRow="2" firstDataCol="1" rowPageCount="1" colPageCount="1"/>
  <pivotFields count="32">
    <pivotField numFmtId="3" showAll="0"/>
    <pivotField showAll="0"/>
    <pivotField showAll="0"/>
    <pivotField showAll="0"/>
    <pivotField axis="axisPage" multipleItemSelectionAllowed="1" showAll="0">
      <items count="6">
        <item x="3"/>
        <item x="2"/>
        <item x="0"/>
        <item x="1"/>
        <item m="1" x="4"/>
        <item t="default"/>
      </items>
    </pivotField>
    <pivotField showAll="0"/>
    <pivotField showAll="0"/>
    <pivotField showAll="0"/>
    <pivotField showAll="0"/>
    <pivotField dataField="1"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axis="axisRow" numFmtId="166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axis="axisCol" showAll="0" sortType="ascending">
      <items count="6">
        <item x="3"/>
        <item x="0"/>
        <item x="1"/>
        <item x="2"/>
        <item m="1" x="4"/>
        <item t="default"/>
      </items>
    </pivotField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Fields count="1">
    <field x="31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Sum of KWH" fld="9" baseField="0" baseItem="0" numFmtId="164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1BCE3-2B18-4D6B-A24B-C3C5A56ECE6B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1" firstHeaderRow="1" firstDataRow="2" firstDataCol="1" rowPageCount="1" colPageCount="1"/>
  <pivotFields count="33">
    <pivotField numFmtId="3" showAll="0"/>
    <pivotField showAll="0"/>
    <pivotField showAll="0"/>
    <pivotField showAll="0"/>
    <pivotField axis="axisPage" multipleItemSelectionAllowed="1" showAll="0">
      <items count="8">
        <item h="1" x="0"/>
        <item x="1"/>
        <item h="1" x="6"/>
        <item x="2"/>
        <item x="4"/>
        <item x="5"/>
        <item x="3"/>
        <item t="default"/>
      </items>
    </pivotField>
    <pivotField showAll="0"/>
    <pivotField showAll="0"/>
    <pivotField showAll="0"/>
    <pivotField showAll="0"/>
    <pivotField dataField="1"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axis="axisRow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axis="axisCol" showAll="0">
      <items count="5">
        <item sd="0" x="0"/>
        <item sd="0" x="3"/>
        <item sd="0" x="1"/>
        <item sd="0" x="2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32"/>
    <field x="26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1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Sum of KWH" fld="9" baseField="0" baseItem="0" numFmtId="164"/>
  </dataFields>
  <formats count="1">
    <format dxfId="22">
      <pivotArea outline="0" collapsedLevelsAreSubtotals="1" fieldPosition="0"/>
    </format>
  </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7FD13-C3B9-4980-A53D-BE4C49BE74FC}">
  <sheetPr filterMode="1"/>
  <dimension ref="A1:J79"/>
  <sheetViews>
    <sheetView tabSelected="1" workbookViewId="0">
      <pane ySplit="1" topLeftCell="A2" activePane="bottomLeft" state="frozen"/>
      <selection activeCell="G20" sqref="G20"/>
      <selection pane="bottomLeft" activeCell="D38" sqref="D38"/>
    </sheetView>
  </sheetViews>
  <sheetFormatPr defaultRowHeight="15"/>
  <cols>
    <col min="1" max="1" width="10.42578125" bestFit="1" customWidth="1"/>
    <col min="2" max="2" width="14" style="99" bestFit="1" customWidth="1"/>
    <col min="3" max="10" width="18.42578125" customWidth="1"/>
  </cols>
  <sheetData>
    <row r="1" spans="1:10">
      <c r="A1" t="s">
        <v>7251</v>
      </c>
      <c r="B1" s="100" t="s">
        <v>7250</v>
      </c>
      <c r="C1" s="59" t="s">
        <v>7249</v>
      </c>
      <c r="D1" s="59" t="s">
        <v>7248</v>
      </c>
      <c r="E1" s="59" t="s">
        <v>7247</v>
      </c>
      <c r="F1" s="59" t="s">
        <v>7246</v>
      </c>
      <c r="G1" s="59" t="s">
        <v>7245</v>
      </c>
      <c r="H1" s="59" t="s">
        <v>7244</v>
      </c>
      <c r="I1" s="59" t="s">
        <v>7243</v>
      </c>
      <c r="J1" s="59" t="s">
        <v>7242</v>
      </c>
    </row>
    <row r="2" spans="1:10" hidden="1">
      <c r="A2">
        <f t="shared" ref="A2:A62" si="0">WEEKNUM(B2)</f>
        <v>18</v>
      </c>
      <c r="B2" s="100">
        <v>45047</v>
      </c>
      <c r="C2" s="59"/>
      <c r="D2" s="59"/>
      <c r="E2" s="59"/>
      <c r="F2" s="59"/>
      <c r="G2" s="59"/>
      <c r="H2" s="59"/>
      <c r="I2" s="59"/>
      <c r="J2" s="59"/>
    </row>
    <row r="3" spans="1:10" hidden="1">
      <c r="A3">
        <f t="shared" si="0"/>
        <v>18</v>
      </c>
      <c r="B3" s="100">
        <v>45048</v>
      </c>
      <c r="C3" s="59">
        <v>2479</v>
      </c>
      <c r="D3" s="59">
        <v>2479</v>
      </c>
      <c r="E3" s="59">
        <v>0</v>
      </c>
      <c r="F3" s="59">
        <v>0</v>
      </c>
      <c r="G3" s="59">
        <v>4957</v>
      </c>
      <c r="H3" s="59">
        <v>410</v>
      </c>
      <c r="I3" s="59">
        <v>500</v>
      </c>
      <c r="J3" s="59">
        <v>500</v>
      </c>
    </row>
    <row r="4" spans="1:10" hidden="1">
      <c r="A4">
        <f t="shared" si="0"/>
        <v>18</v>
      </c>
      <c r="B4" s="100">
        <v>45049</v>
      </c>
      <c r="C4" s="59">
        <v>9914</v>
      </c>
      <c r="D4" s="59">
        <v>4957</v>
      </c>
      <c r="E4" s="59">
        <v>0</v>
      </c>
      <c r="F4" s="59">
        <v>0</v>
      </c>
      <c r="G4" s="59">
        <v>0</v>
      </c>
      <c r="H4" s="59">
        <v>323</v>
      </c>
      <c r="I4" s="59">
        <v>4957</v>
      </c>
      <c r="J4" s="59">
        <v>4957</v>
      </c>
    </row>
    <row r="5" spans="1:10" hidden="1">
      <c r="A5">
        <f t="shared" si="0"/>
        <v>18</v>
      </c>
      <c r="B5" s="100">
        <v>45050</v>
      </c>
      <c r="C5" s="59">
        <v>0</v>
      </c>
      <c r="D5" s="59">
        <v>500</v>
      </c>
      <c r="E5" s="59">
        <v>4957</v>
      </c>
      <c r="F5" s="59">
        <v>7160</v>
      </c>
      <c r="G5" s="59">
        <v>708</v>
      </c>
      <c r="H5" s="59">
        <v>2479</v>
      </c>
      <c r="I5" s="59">
        <v>12116</v>
      </c>
      <c r="J5" s="59">
        <v>500</v>
      </c>
    </row>
    <row r="6" spans="1:10" hidden="1">
      <c r="A6">
        <f t="shared" si="0"/>
        <v>18</v>
      </c>
      <c r="B6" s="100">
        <v>45051</v>
      </c>
      <c r="C6" s="59">
        <f>500+2479</f>
        <v>2979</v>
      </c>
      <c r="D6" s="59">
        <f>280+2479</f>
        <v>2759</v>
      </c>
      <c r="E6" s="59">
        <v>0</v>
      </c>
      <c r="F6" s="59">
        <v>0</v>
      </c>
      <c r="G6" s="59">
        <f>4957+2479</f>
        <v>7436</v>
      </c>
      <c r="H6" s="59">
        <f>599+2479</f>
        <v>3078</v>
      </c>
      <c r="I6" s="59">
        <v>12116</v>
      </c>
      <c r="J6" s="59">
        <v>2479</v>
      </c>
    </row>
    <row r="7" spans="1:10" hidden="1">
      <c r="A7">
        <f t="shared" si="0"/>
        <v>18</v>
      </c>
      <c r="B7" s="100">
        <v>45052</v>
      </c>
      <c r="C7" s="59"/>
      <c r="D7" s="59"/>
      <c r="E7" s="59"/>
      <c r="F7" s="59"/>
      <c r="G7" s="59"/>
      <c r="H7" s="59"/>
      <c r="I7" s="59"/>
      <c r="J7" s="59"/>
    </row>
    <row r="8" spans="1:10" hidden="1">
      <c r="A8">
        <f t="shared" si="0"/>
        <v>19</v>
      </c>
      <c r="B8" s="100">
        <v>45053</v>
      </c>
      <c r="C8" s="59"/>
      <c r="D8" s="59"/>
      <c r="E8" s="59"/>
      <c r="F8" s="59"/>
      <c r="G8" s="59"/>
      <c r="H8" s="59"/>
      <c r="I8" s="59"/>
      <c r="J8" s="59"/>
    </row>
    <row r="9" spans="1:10" hidden="1">
      <c r="A9">
        <f t="shared" si="0"/>
        <v>19</v>
      </c>
      <c r="B9" s="100">
        <v>45054</v>
      </c>
      <c r="C9" s="59">
        <v>3000</v>
      </c>
      <c r="D9" s="59">
        <v>2479</v>
      </c>
      <c r="E9" s="59">
        <v>2479</v>
      </c>
      <c r="F9" s="59">
        <v>0</v>
      </c>
      <c r="G9" s="59">
        <v>2679</v>
      </c>
      <c r="H9" s="59">
        <v>314</v>
      </c>
      <c r="I9" s="59">
        <v>500</v>
      </c>
      <c r="J9" s="59">
        <v>5457</v>
      </c>
    </row>
    <row r="10" spans="1:10" hidden="1">
      <c r="A10">
        <f t="shared" si="0"/>
        <v>19</v>
      </c>
      <c r="B10" s="100">
        <v>45055</v>
      </c>
      <c r="C10" s="59">
        <v>400</v>
      </c>
      <c r="D10" s="59">
        <v>800</v>
      </c>
      <c r="E10" s="59">
        <v>7436</v>
      </c>
      <c r="F10" s="59">
        <v>2779</v>
      </c>
      <c r="G10" s="59">
        <v>634</v>
      </c>
      <c r="H10" s="59">
        <v>0</v>
      </c>
      <c r="I10" s="59">
        <v>500</v>
      </c>
      <c r="J10" s="59">
        <v>7160</v>
      </c>
    </row>
    <row r="11" spans="1:10" hidden="1">
      <c r="A11">
        <f t="shared" si="0"/>
        <v>19</v>
      </c>
      <c r="B11" s="100">
        <v>45056</v>
      </c>
      <c r="C11" s="59">
        <v>2879</v>
      </c>
      <c r="D11" s="59">
        <v>400</v>
      </c>
      <c r="E11" s="59">
        <v>126684</v>
      </c>
      <c r="F11" s="59">
        <v>30294</v>
      </c>
      <c r="G11" s="59">
        <v>514</v>
      </c>
      <c r="H11" s="59">
        <v>0</v>
      </c>
      <c r="I11" s="59">
        <v>2479</v>
      </c>
      <c r="J11" s="59">
        <v>188</v>
      </c>
    </row>
    <row r="12" spans="1:10" hidden="1">
      <c r="A12">
        <f t="shared" si="0"/>
        <v>19</v>
      </c>
      <c r="B12" s="100">
        <v>45057</v>
      </c>
      <c r="C12" s="59">
        <v>800</v>
      </c>
      <c r="D12" s="59">
        <v>0</v>
      </c>
      <c r="E12" s="59">
        <v>0</v>
      </c>
      <c r="F12" s="59">
        <v>0</v>
      </c>
      <c r="G12" s="59">
        <v>0</v>
      </c>
      <c r="H12" s="59">
        <v>311</v>
      </c>
      <c r="I12" s="59">
        <v>250</v>
      </c>
      <c r="J12" s="59">
        <v>250</v>
      </c>
    </row>
    <row r="13" spans="1:10" hidden="1">
      <c r="A13">
        <f t="shared" si="0"/>
        <v>19</v>
      </c>
      <c r="B13" s="100">
        <v>45058</v>
      </c>
      <c r="C13" s="59">
        <v>800</v>
      </c>
      <c r="D13" s="59">
        <v>0</v>
      </c>
      <c r="E13" s="59">
        <v>2479</v>
      </c>
      <c r="F13" s="59">
        <v>2479</v>
      </c>
      <c r="G13" s="59">
        <v>477</v>
      </c>
      <c r="H13" s="59">
        <v>0</v>
      </c>
      <c r="I13" s="59">
        <f>4957+2479</f>
        <v>7436</v>
      </c>
      <c r="J13" s="59">
        <f>2679+4957</f>
        <v>7636</v>
      </c>
    </row>
    <row r="14" spans="1:10" hidden="1">
      <c r="A14">
        <f t="shared" si="0"/>
        <v>19</v>
      </c>
      <c r="B14" s="100">
        <v>45059</v>
      </c>
      <c r="C14" s="59"/>
      <c r="D14" s="59"/>
      <c r="E14" s="59"/>
      <c r="F14" s="59"/>
      <c r="G14" s="59"/>
      <c r="H14" s="59"/>
      <c r="I14" s="59"/>
      <c r="J14" s="59"/>
    </row>
    <row r="15" spans="1:10" hidden="1">
      <c r="A15">
        <f t="shared" si="0"/>
        <v>20</v>
      </c>
      <c r="B15" s="100">
        <v>45060</v>
      </c>
      <c r="C15" s="59"/>
      <c r="D15" s="59"/>
      <c r="E15" s="59"/>
      <c r="F15" s="59"/>
      <c r="G15" s="59"/>
      <c r="H15" s="59"/>
      <c r="I15" s="59"/>
      <c r="J15" s="59"/>
    </row>
    <row r="16" spans="1:10" hidden="1">
      <c r="A16">
        <f t="shared" si="0"/>
        <v>20</v>
      </c>
      <c r="B16" s="100">
        <v>45061</v>
      </c>
      <c r="C16" s="59">
        <v>5000</v>
      </c>
      <c r="D16" s="59">
        <v>9914</v>
      </c>
      <c r="E16" s="59">
        <v>0</v>
      </c>
      <c r="F16" s="59">
        <v>0</v>
      </c>
      <c r="G16" s="59">
        <v>24235</v>
      </c>
      <c r="H16" s="59">
        <v>2479</v>
      </c>
      <c r="I16" s="59">
        <v>500</v>
      </c>
      <c r="J16" s="59">
        <v>500</v>
      </c>
    </row>
    <row r="17" spans="1:10" hidden="1">
      <c r="A17">
        <f t="shared" si="0"/>
        <v>20</v>
      </c>
      <c r="B17" s="100">
        <v>45062</v>
      </c>
      <c r="C17" s="59">
        <v>3000</v>
      </c>
      <c r="D17" s="59">
        <v>5000</v>
      </c>
      <c r="E17" s="59">
        <v>0</v>
      </c>
      <c r="F17" s="59">
        <v>0</v>
      </c>
      <c r="G17" s="59">
        <v>0</v>
      </c>
      <c r="H17" s="59">
        <v>0</v>
      </c>
      <c r="I17" s="59">
        <v>1500</v>
      </c>
      <c r="J17" s="59">
        <v>2479</v>
      </c>
    </row>
    <row r="18" spans="1:10" hidden="1">
      <c r="A18">
        <f t="shared" si="0"/>
        <v>20</v>
      </c>
      <c r="B18" s="100">
        <v>45063</v>
      </c>
      <c r="C18" s="59">
        <v>5000</v>
      </c>
      <c r="D18" s="59">
        <v>800</v>
      </c>
      <c r="E18" s="59">
        <v>2479</v>
      </c>
      <c r="F18" s="59">
        <v>2479</v>
      </c>
      <c r="G18" s="59">
        <v>0</v>
      </c>
      <c r="H18" s="59">
        <v>231</v>
      </c>
      <c r="I18" s="59">
        <v>500</v>
      </c>
      <c r="J18" s="59">
        <v>12116</v>
      </c>
    </row>
    <row r="19" spans="1:10" hidden="1">
      <c r="A19">
        <f t="shared" si="0"/>
        <v>20</v>
      </c>
      <c r="B19" s="100">
        <v>45064</v>
      </c>
      <c r="C19" s="59"/>
      <c r="D19" s="59"/>
      <c r="E19" s="59"/>
      <c r="F19" s="59"/>
      <c r="G19" s="59"/>
      <c r="H19" s="59"/>
      <c r="I19" s="59"/>
      <c r="J19" s="59"/>
    </row>
    <row r="20" spans="1:10" hidden="1">
      <c r="A20">
        <f t="shared" si="0"/>
        <v>20</v>
      </c>
      <c r="B20" s="100">
        <v>45065</v>
      </c>
      <c r="C20" s="59">
        <v>2479</v>
      </c>
      <c r="D20" s="59">
        <v>400</v>
      </c>
      <c r="E20" s="59">
        <v>2479</v>
      </c>
      <c r="F20" s="59">
        <v>2479</v>
      </c>
      <c r="G20" s="59">
        <f>7160+500</f>
        <v>7660</v>
      </c>
      <c r="H20" s="59">
        <f>502+2479</f>
        <v>2981</v>
      </c>
      <c r="I20" s="59">
        <v>4957</v>
      </c>
      <c r="J20" s="59">
        <v>4957</v>
      </c>
    </row>
    <row r="21" spans="1:10" hidden="1">
      <c r="A21">
        <f t="shared" si="0"/>
        <v>20</v>
      </c>
      <c r="B21" s="100">
        <v>45066</v>
      </c>
      <c r="C21" s="59"/>
      <c r="D21" s="59"/>
      <c r="E21" s="59"/>
      <c r="F21" s="59"/>
      <c r="G21" s="59"/>
      <c r="H21" s="59"/>
      <c r="I21" s="59"/>
      <c r="J21" s="59"/>
    </row>
    <row r="22" spans="1:10" hidden="1">
      <c r="A22">
        <f t="shared" si="0"/>
        <v>21</v>
      </c>
      <c r="B22" s="100">
        <v>45067</v>
      </c>
      <c r="C22" s="59"/>
      <c r="D22" s="59"/>
      <c r="E22" s="59"/>
      <c r="F22" s="59"/>
      <c r="G22" s="59"/>
      <c r="H22" s="59"/>
      <c r="I22" s="59"/>
      <c r="J22" s="59"/>
    </row>
    <row r="23" spans="1:10" hidden="1">
      <c r="A23">
        <f t="shared" si="0"/>
        <v>21</v>
      </c>
      <c r="B23" s="100">
        <v>45068</v>
      </c>
      <c r="C23" s="59">
        <v>2479</v>
      </c>
      <c r="D23" s="59">
        <v>2479</v>
      </c>
      <c r="E23" s="59">
        <v>0</v>
      </c>
      <c r="F23" s="59">
        <v>0</v>
      </c>
      <c r="G23" s="59">
        <v>4957</v>
      </c>
      <c r="H23" s="59">
        <v>502</v>
      </c>
      <c r="I23" s="59">
        <v>4957</v>
      </c>
      <c r="J23" s="59">
        <v>7160</v>
      </c>
    </row>
    <row r="24" spans="1:10" hidden="1">
      <c r="A24">
        <f t="shared" si="0"/>
        <v>21</v>
      </c>
      <c r="B24" s="100">
        <v>45069</v>
      </c>
      <c r="C24" s="59">
        <v>4957</v>
      </c>
      <c r="D24" s="59">
        <v>4957</v>
      </c>
      <c r="E24" s="59">
        <v>0</v>
      </c>
      <c r="F24" s="59">
        <v>300</v>
      </c>
      <c r="G24" s="59">
        <v>7160</v>
      </c>
      <c r="H24" s="59">
        <v>2479</v>
      </c>
      <c r="I24" s="59">
        <v>12118</v>
      </c>
      <c r="J24" s="59">
        <v>2992</v>
      </c>
    </row>
    <row r="25" spans="1:10" hidden="1">
      <c r="A25">
        <f t="shared" si="0"/>
        <v>21</v>
      </c>
      <c r="B25" s="100">
        <v>45070</v>
      </c>
      <c r="C25" s="59">
        <v>2479</v>
      </c>
      <c r="D25" s="59">
        <v>500</v>
      </c>
      <c r="E25" s="59">
        <v>600</v>
      </c>
      <c r="F25" s="59">
        <v>600</v>
      </c>
      <c r="G25" s="59">
        <v>300</v>
      </c>
      <c r="H25" s="59">
        <v>502</v>
      </c>
      <c r="I25" s="59">
        <v>5470</v>
      </c>
      <c r="J25" s="59">
        <v>500</v>
      </c>
    </row>
    <row r="26" spans="1:10" hidden="1">
      <c r="A26">
        <f t="shared" si="0"/>
        <v>21</v>
      </c>
      <c r="B26" s="100">
        <v>45071</v>
      </c>
      <c r="C26" s="59">
        <v>9914</v>
      </c>
      <c r="D26" s="59">
        <v>5000</v>
      </c>
      <c r="E26" s="59">
        <v>300</v>
      </c>
      <c r="F26" s="59">
        <v>513</v>
      </c>
      <c r="G26" s="59">
        <v>502</v>
      </c>
      <c r="H26" s="59">
        <v>513</v>
      </c>
      <c r="I26" s="59">
        <v>4957</v>
      </c>
      <c r="J26" s="59">
        <v>513</v>
      </c>
    </row>
    <row r="27" spans="1:10" hidden="1">
      <c r="A27">
        <f t="shared" si="0"/>
        <v>21</v>
      </c>
      <c r="B27" s="100">
        <v>45072</v>
      </c>
      <c r="C27" s="59">
        <v>500</v>
      </c>
      <c r="D27" s="59">
        <v>2479</v>
      </c>
      <c r="E27" s="59">
        <v>0</v>
      </c>
      <c r="F27" s="59">
        <v>0</v>
      </c>
      <c r="G27" s="59">
        <v>7160</v>
      </c>
      <c r="H27" s="59">
        <v>4957</v>
      </c>
      <c r="I27" s="59">
        <f>2479+17075</f>
        <v>19554</v>
      </c>
      <c r="J27" s="59">
        <f>513+4957</f>
        <v>5470</v>
      </c>
    </row>
    <row r="28" spans="1:10" hidden="1">
      <c r="A28">
        <f t="shared" si="0"/>
        <v>21</v>
      </c>
      <c r="B28" s="100">
        <v>45073</v>
      </c>
      <c r="C28" s="59"/>
      <c r="D28" s="59"/>
      <c r="E28" s="59"/>
      <c r="F28" s="59"/>
      <c r="G28" s="59"/>
      <c r="H28" s="59"/>
      <c r="I28" s="59"/>
      <c r="J28" s="59"/>
    </row>
    <row r="29" spans="1:10" hidden="1">
      <c r="A29">
        <f t="shared" si="0"/>
        <v>22</v>
      </c>
      <c r="B29" s="100">
        <v>45074</v>
      </c>
      <c r="C29" s="59"/>
      <c r="D29" s="59"/>
      <c r="E29" s="59"/>
      <c r="F29" s="59"/>
      <c r="G29" s="59"/>
      <c r="H29" s="59"/>
      <c r="I29" s="59"/>
      <c r="J29" s="59"/>
    </row>
    <row r="30" spans="1:10" hidden="1">
      <c r="A30">
        <f t="shared" si="0"/>
        <v>22</v>
      </c>
      <c r="B30" s="100">
        <v>45075</v>
      </c>
      <c r="C30" s="59">
        <v>500</v>
      </c>
      <c r="D30" s="59">
        <v>5259</v>
      </c>
      <c r="E30" s="59">
        <v>4957</v>
      </c>
      <c r="F30" s="59">
        <v>0</v>
      </c>
      <c r="G30" s="59">
        <v>7160</v>
      </c>
      <c r="H30" s="59">
        <v>4957</v>
      </c>
      <c r="I30" s="59">
        <v>14320</v>
      </c>
      <c r="J30" s="59">
        <v>2479</v>
      </c>
    </row>
    <row r="31" spans="1:10" hidden="1">
      <c r="A31">
        <f t="shared" si="0"/>
        <v>22</v>
      </c>
      <c r="B31" s="100">
        <v>45076</v>
      </c>
      <c r="C31" s="59">
        <v>7936</v>
      </c>
      <c r="D31" s="59">
        <v>7436</v>
      </c>
      <c r="E31" s="59">
        <v>2479</v>
      </c>
      <c r="F31" s="59">
        <v>5557</v>
      </c>
      <c r="G31" s="59">
        <v>0</v>
      </c>
      <c r="H31" s="59">
        <v>450</v>
      </c>
      <c r="I31" s="59">
        <v>2479</v>
      </c>
      <c r="J31" s="59">
        <v>0</v>
      </c>
    </row>
    <row r="32" spans="1:10" hidden="1">
      <c r="A32">
        <f t="shared" si="0"/>
        <v>22</v>
      </c>
      <c r="B32" s="100">
        <v>45077</v>
      </c>
      <c r="C32" s="59"/>
      <c r="D32" s="59"/>
      <c r="E32" s="59"/>
      <c r="F32" s="59"/>
      <c r="G32" s="59"/>
      <c r="H32" s="59"/>
      <c r="I32" s="59"/>
      <c r="J32" s="59"/>
    </row>
    <row r="33" spans="1:10">
      <c r="A33">
        <f t="shared" si="0"/>
        <v>22</v>
      </c>
      <c r="B33" s="100">
        <v>45078</v>
      </c>
    </row>
    <row r="34" spans="1:10">
      <c r="A34">
        <f t="shared" si="0"/>
        <v>22</v>
      </c>
      <c r="B34" s="100">
        <v>45079</v>
      </c>
    </row>
    <row r="35" spans="1:10">
      <c r="A35">
        <f t="shared" si="0"/>
        <v>22</v>
      </c>
      <c r="B35" s="100">
        <v>45080</v>
      </c>
    </row>
    <row r="36" spans="1:10">
      <c r="A36">
        <f t="shared" si="0"/>
        <v>23</v>
      </c>
      <c r="B36" s="100">
        <v>45081</v>
      </c>
    </row>
    <row r="37" spans="1:10">
      <c r="A37">
        <f t="shared" si="0"/>
        <v>23</v>
      </c>
      <c r="B37" s="100">
        <v>45082</v>
      </c>
      <c r="C37">
        <v>7736</v>
      </c>
      <c r="D37">
        <v>19278</v>
      </c>
      <c r="E37">
        <v>5557</v>
      </c>
      <c r="F37">
        <v>2479</v>
      </c>
      <c r="G37">
        <v>7360</v>
      </c>
      <c r="H37">
        <v>4957</v>
      </c>
      <c r="I37">
        <v>7436</v>
      </c>
      <c r="J37">
        <v>300</v>
      </c>
    </row>
    <row r="38" spans="1:10">
      <c r="A38">
        <f t="shared" si="0"/>
        <v>23</v>
      </c>
      <c r="B38" s="100">
        <v>45083</v>
      </c>
      <c r="C38">
        <v>5000</v>
      </c>
      <c r="D38">
        <v>0</v>
      </c>
      <c r="E38">
        <v>600</v>
      </c>
      <c r="F38">
        <v>7160</v>
      </c>
      <c r="G38">
        <v>7636</v>
      </c>
      <c r="H38">
        <v>19828</v>
      </c>
      <c r="I38">
        <v>2479</v>
      </c>
      <c r="J38">
        <v>3060</v>
      </c>
    </row>
    <row r="39" spans="1:10">
      <c r="A39">
        <f t="shared" si="0"/>
        <v>23</v>
      </c>
      <c r="B39" s="100">
        <v>45084</v>
      </c>
      <c r="C39">
        <v>15000</v>
      </c>
      <c r="D39">
        <v>7160</v>
      </c>
      <c r="E39">
        <v>1300</v>
      </c>
      <c r="F39">
        <v>4957</v>
      </c>
      <c r="G39">
        <v>500</v>
      </c>
      <c r="H39">
        <v>15571</v>
      </c>
      <c r="I39">
        <v>500</v>
      </c>
      <c r="J39">
        <v>2479</v>
      </c>
    </row>
    <row r="40" spans="1:10">
      <c r="A40">
        <f t="shared" si="0"/>
        <v>23</v>
      </c>
      <c r="B40" s="100">
        <v>45085</v>
      </c>
    </row>
    <row r="41" spans="1:10">
      <c r="A41">
        <f t="shared" si="0"/>
        <v>23</v>
      </c>
      <c r="B41" s="100">
        <v>45086</v>
      </c>
    </row>
    <row r="42" spans="1:10">
      <c r="A42">
        <f t="shared" si="0"/>
        <v>23</v>
      </c>
      <c r="B42" s="100">
        <v>45087</v>
      </c>
    </row>
    <row r="43" spans="1:10">
      <c r="A43">
        <f t="shared" si="0"/>
        <v>24</v>
      </c>
      <c r="B43" s="100">
        <v>45088</v>
      </c>
    </row>
    <row r="44" spans="1:10">
      <c r="A44">
        <f t="shared" si="0"/>
        <v>24</v>
      </c>
      <c r="B44" s="100">
        <v>45089</v>
      </c>
    </row>
    <row r="45" spans="1:10">
      <c r="A45">
        <f t="shared" si="0"/>
        <v>24</v>
      </c>
      <c r="B45" s="100">
        <v>45090</v>
      </c>
    </row>
    <row r="46" spans="1:10">
      <c r="A46">
        <f t="shared" si="0"/>
        <v>24</v>
      </c>
      <c r="B46" s="100">
        <v>45091</v>
      </c>
    </row>
    <row r="47" spans="1:10">
      <c r="A47">
        <f t="shared" si="0"/>
        <v>24</v>
      </c>
      <c r="B47" s="100">
        <v>45092</v>
      </c>
    </row>
    <row r="48" spans="1:10">
      <c r="A48">
        <f t="shared" si="0"/>
        <v>24</v>
      </c>
      <c r="B48" s="100">
        <v>45093</v>
      </c>
    </row>
    <row r="49" spans="1:10">
      <c r="A49">
        <f t="shared" si="0"/>
        <v>24</v>
      </c>
      <c r="B49" s="100">
        <v>45094</v>
      </c>
    </row>
    <row r="50" spans="1:10">
      <c r="A50">
        <f t="shared" si="0"/>
        <v>25</v>
      </c>
      <c r="B50" s="100">
        <v>45095</v>
      </c>
    </row>
    <row r="51" spans="1:10">
      <c r="A51">
        <f t="shared" si="0"/>
        <v>25</v>
      </c>
      <c r="B51" s="100">
        <v>45096</v>
      </c>
    </row>
    <row r="52" spans="1:10">
      <c r="A52">
        <f t="shared" si="0"/>
        <v>25</v>
      </c>
      <c r="B52" s="100">
        <v>45097</v>
      </c>
    </row>
    <row r="53" spans="1:10">
      <c r="A53">
        <f t="shared" si="0"/>
        <v>25</v>
      </c>
      <c r="B53" s="100">
        <v>45098</v>
      </c>
    </row>
    <row r="54" spans="1:10">
      <c r="A54">
        <f t="shared" si="0"/>
        <v>25</v>
      </c>
      <c r="B54" s="100">
        <v>45099</v>
      </c>
    </row>
    <row r="55" spans="1:10">
      <c r="A55">
        <f t="shared" si="0"/>
        <v>25</v>
      </c>
      <c r="B55" s="100">
        <v>45100</v>
      </c>
    </row>
    <row r="56" spans="1:10">
      <c r="A56">
        <f t="shared" si="0"/>
        <v>25</v>
      </c>
      <c r="B56" s="100">
        <v>45101</v>
      </c>
    </row>
    <row r="57" spans="1:10">
      <c r="A57">
        <f t="shared" si="0"/>
        <v>26</v>
      </c>
      <c r="B57" s="100">
        <v>45102</v>
      </c>
    </row>
    <row r="58" spans="1:10">
      <c r="A58">
        <f t="shared" si="0"/>
        <v>26</v>
      </c>
      <c r="B58" s="100">
        <v>45103</v>
      </c>
    </row>
    <row r="59" spans="1:10">
      <c r="A59">
        <f t="shared" si="0"/>
        <v>26</v>
      </c>
      <c r="B59" s="100">
        <v>45104</v>
      </c>
    </row>
    <row r="60" spans="1:10">
      <c r="A60">
        <f t="shared" si="0"/>
        <v>26</v>
      </c>
      <c r="B60" s="100">
        <v>45105</v>
      </c>
    </row>
    <row r="61" spans="1:10">
      <c r="A61">
        <f t="shared" si="0"/>
        <v>26</v>
      </c>
      <c r="B61" s="100">
        <v>45106</v>
      </c>
    </row>
    <row r="62" spans="1:10">
      <c r="A62">
        <f t="shared" si="0"/>
        <v>26</v>
      </c>
      <c r="B62" s="100">
        <v>45107</v>
      </c>
    </row>
    <row r="63" spans="1:10">
      <c r="B63"/>
      <c r="C63">
        <f>SUM(C36:C42)</f>
        <v>27736</v>
      </c>
      <c r="D63">
        <f t="shared" ref="D63:J63" si="1">SUM(D36:D42)</f>
        <v>26438</v>
      </c>
      <c r="E63">
        <f t="shared" si="1"/>
        <v>7457</v>
      </c>
      <c r="F63">
        <f t="shared" si="1"/>
        <v>14596</v>
      </c>
      <c r="G63">
        <f t="shared" si="1"/>
        <v>15496</v>
      </c>
      <c r="H63">
        <f t="shared" si="1"/>
        <v>40356</v>
      </c>
      <c r="I63">
        <f t="shared" si="1"/>
        <v>10415</v>
      </c>
      <c r="J63">
        <f t="shared" si="1"/>
        <v>5839</v>
      </c>
    </row>
    <row r="64" spans="1:10">
      <c r="B64"/>
    </row>
    <row r="65" spans="2:2">
      <c r="B65"/>
    </row>
    <row r="66" spans="2:2">
      <c r="B66"/>
    </row>
    <row r="67" spans="2:2">
      <c r="B67"/>
    </row>
    <row r="68" spans="2:2">
      <c r="B68"/>
    </row>
    <row r="69" spans="2:2">
      <c r="B69"/>
    </row>
    <row r="70" spans="2:2">
      <c r="B70"/>
    </row>
    <row r="71" spans="2:2">
      <c r="B71"/>
    </row>
    <row r="72" spans="2:2">
      <c r="B72"/>
    </row>
    <row r="73" spans="2:2">
      <c r="B73"/>
    </row>
    <row r="74" spans="2:2">
      <c r="B74"/>
    </row>
    <row r="75" spans="2:2">
      <c r="B75"/>
    </row>
    <row r="76" spans="2:2">
      <c r="B76"/>
    </row>
    <row r="77" spans="2:2">
      <c r="B77"/>
    </row>
    <row r="78" spans="2:2">
      <c r="B78"/>
    </row>
    <row r="79" spans="2:2">
      <c r="B79"/>
    </row>
  </sheetData>
  <autoFilter ref="A1:J63" xr:uid="{0F62FB34-8A0F-4224-9FED-6C02140E7BD5}">
    <filterColumn colId="1">
      <filters blank="1">
        <dateGroupItem year="2023" month="6" dateTimeGrouping="mont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64163-E70A-4613-8F99-375C9DB6088A}">
  <dimension ref="A1:U13"/>
  <sheetViews>
    <sheetView workbookViewId="0">
      <selection activeCell="B10" sqref="B10"/>
    </sheetView>
  </sheetViews>
  <sheetFormatPr defaultRowHeight="15"/>
  <cols>
    <col min="1" max="1" width="11.85546875" bestFit="1" customWidth="1"/>
    <col min="2" max="2" width="11.28515625" style="59" bestFit="1" customWidth="1"/>
    <col min="3" max="3" width="9.7109375" style="59" bestFit="1" customWidth="1"/>
    <col min="4" max="4" width="9" style="102" bestFit="1" customWidth="1"/>
    <col min="5" max="5" width="12.7109375" style="59" bestFit="1" customWidth="1"/>
    <col min="6" max="6" width="3.7109375" style="50" bestFit="1" customWidth="1"/>
    <col min="7" max="7" width="13.7109375" style="59" bestFit="1" customWidth="1"/>
    <col min="8" max="8" width="9.7109375" style="59" bestFit="1" customWidth="1"/>
    <col min="9" max="9" width="9" style="102" bestFit="1" customWidth="1"/>
    <col min="10" max="10" width="12.7109375" style="59" bestFit="1" customWidth="1"/>
    <col min="11" max="11" width="3.7109375" style="50" bestFit="1" customWidth="1"/>
    <col min="12" max="12" width="15.28515625" style="101" hidden="1" customWidth="1"/>
    <col min="13" max="13" width="9.7109375" style="59" hidden="1" customWidth="1"/>
    <col min="14" max="14" width="5.28515625" style="59" hidden="1" customWidth="1"/>
    <col min="15" max="15" width="12.7109375" style="59" hidden="1" customWidth="1"/>
    <col min="16" max="16" width="3.7109375" style="50" hidden="1" customWidth="1"/>
    <col min="17" max="19" width="0" hidden="1" customWidth="1"/>
  </cols>
  <sheetData>
    <row r="1" spans="1:21">
      <c r="A1" s="126" t="s">
        <v>7252</v>
      </c>
      <c r="B1" s="95" t="s">
        <v>6344</v>
      </c>
      <c r="C1" s="95" t="s">
        <v>6343</v>
      </c>
      <c r="D1" s="97" t="s">
        <v>6342</v>
      </c>
      <c r="E1" s="95" t="s">
        <v>6341</v>
      </c>
      <c r="F1" s="114"/>
      <c r="G1" s="95" t="s">
        <v>6344</v>
      </c>
      <c r="H1" s="95" t="s">
        <v>6343</v>
      </c>
      <c r="I1" s="97" t="s">
        <v>6342</v>
      </c>
      <c r="J1" s="95" t="s">
        <v>6341</v>
      </c>
      <c r="K1" s="114"/>
      <c r="L1" s="112" t="s">
        <v>6344</v>
      </c>
      <c r="M1" s="52" t="s">
        <v>6343</v>
      </c>
      <c r="N1" s="52" t="s">
        <v>6342</v>
      </c>
      <c r="O1" s="52" t="s">
        <v>6341</v>
      </c>
    </row>
    <row r="2" spans="1:21">
      <c r="A2" s="127"/>
      <c r="B2" s="96" t="s">
        <v>6340</v>
      </c>
      <c r="C2" s="96" t="s">
        <v>15</v>
      </c>
      <c r="D2" s="98" t="s">
        <v>15</v>
      </c>
      <c r="E2" s="96" t="s">
        <v>6337</v>
      </c>
      <c r="F2" s="113"/>
      <c r="G2" s="96" t="s">
        <v>6339</v>
      </c>
      <c r="H2" s="96" t="s">
        <v>15</v>
      </c>
      <c r="I2" s="98" t="s">
        <v>15</v>
      </c>
      <c r="J2" s="96" t="s">
        <v>6337</v>
      </c>
      <c r="K2" s="113"/>
      <c r="L2" s="112" t="s">
        <v>6338</v>
      </c>
      <c r="M2" s="52" t="s">
        <v>15</v>
      </c>
      <c r="N2" s="52" t="s">
        <v>15</v>
      </c>
      <c r="O2" s="52" t="s">
        <v>6337</v>
      </c>
      <c r="U2" s="111">
        <f ca="1">MONTH(TODAY())</f>
        <v>6</v>
      </c>
    </row>
    <row r="3" spans="1:21">
      <c r="A3" s="110" t="s">
        <v>7249</v>
      </c>
      <c r="B3" s="108">
        <f t="shared" ref="B3:B10" si="0">G3/4</f>
        <v>30000</v>
      </c>
      <c r="C3" s="108">
        <v>27736</v>
      </c>
      <c r="D3" s="87">
        <f t="shared" ref="D3:D10" si="1">C3-B3</f>
        <v>-2264</v>
      </c>
      <c r="E3" s="88">
        <f t="shared" ref="E3:E11" si="2">C3/B3</f>
        <v>0.92453333333333332</v>
      </c>
      <c r="F3" s="89" t="str">
        <f t="shared" ref="F3:F11" si="3">IF(E3&lt;100%,"L","J")</f>
        <v>L</v>
      </c>
      <c r="G3" s="108">
        <v>120000</v>
      </c>
      <c r="H3" s="108">
        <v>27736</v>
      </c>
      <c r="I3" s="87">
        <f t="shared" ref="I3:I10" si="4">H3-G3</f>
        <v>-92264</v>
      </c>
      <c r="J3" s="88">
        <f t="shared" ref="J3:J11" si="5">H3/G3</f>
        <v>0.23113333333333333</v>
      </c>
      <c r="K3" s="89" t="str">
        <f t="shared" ref="K3:K11" si="6">IF(J3&lt;100%,"L","J")</f>
        <v>L</v>
      </c>
      <c r="L3" s="101">
        <f t="shared" ref="L3:L11" ca="1" si="7">G3*$U$2</f>
        <v>720000</v>
      </c>
      <c r="M3" s="107"/>
      <c r="N3" s="102"/>
      <c r="P3" s="51" t="str">
        <f t="shared" ref="P3:P10" si="8">IF(O3&lt;100%,"L","J")</f>
        <v>L</v>
      </c>
    </row>
    <row r="4" spans="1:21">
      <c r="A4" s="110" t="s">
        <v>7248</v>
      </c>
      <c r="B4" s="108">
        <f t="shared" si="0"/>
        <v>30000</v>
      </c>
      <c r="C4" s="108">
        <v>26438</v>
      </c>
      <c r="D4" s="87">
        <f t="shared" si="1"/>
        <v>-3562</v>
      </c>
      <c r="E4" s="88">
        <f t="shared" si="2"/>
        <v>0.88126666666666664</v>
      </c>
      <c r="F4" s="89" t="str">
        <f t="shared" si="3"/>
        <v>L</v>
      </c>
      <c r="G4" s="108">
        <v>120000</v>
      </c>
      <c r="H4" s="108">
        <v>26438</v>
      </c>
      <c r="I4" s="87">
        <f t="shared" si="4"/>
        <v>-93562</v>
      </c>
      <c r="J4" s="88">
        <f t="shared" si="5"/>
        <v>0.22031666666666666</v>
      </c>
      <c r="K4" s="89" t="str">
        <f t="shared" si="6"/>
        <v>L</v>
      </c>
      <c r="L4" s="101">
        <f t="shared" ca="1" si="7"/>
        <v>720000</v>
      </c>
      <c r="M4" s="107"/>
      <c r="N4" s="102"/>
      <c r="P4" s="51" t="str">
        <f t="shared" si="8"/>
        <v>L</v>
      </c>
    </row>
    <row r="5" spans="1:21">
      <c r="A5" s="110" t="s">
        <v>7247</v>
      </c>
      <c r="B5" s="108">
        <f t="shared" si="0"/>
        <v>30000</v>
      </c>
      <c r="C5" s="108">
        <v>7457</v>
      </c>
      <c r="D5" s="87">
        <f t="shared" si="1"/>
        <v>-22543</v>
      </c>
      <c r="E5" s="88">
        <f t="shared" si="2"/>
        <v>0.24856666666666666</v>
      </c>
      <c r="F5" s="89" t="str">
        <f t="shared" si="3"/>
        <v>L</v>
      </c>
      <c r="G5" s="108">
        <v>120000</v>
      </c>
      <c r="H5" s="108">
        <v>7457</v>
      </c>
      <c r="I5" s="87">
        <f t="shared" si="4"/>
        <v>-112543</v>
      </c>
      <c r="J5" s="88">
        <f t="shared" si="5"/>
        <v>6.2141666666666664E-2</v>
      </c>
      <c r="K5" s="89" t="str">
        <f t="shared" si="6"/>
        <v>L</v>
      </c>
      <c r="L5" s="101">
        <f t="shared" ca="1" si="7"/>
        <v>720000</v>
      </c>
      <c r="M5" s="107"/>
      <c r="N5" s="102"/>
      <c r="P5" s="51" t="str">
        <f t="shared" si="8"/>
        <v>L</v>
      </c>
    </row>
    <row r="6" spans="1:21">
      <c r="A6" s="110" t="s">
        <v>7246</v>
      </c>
      <c r="B6" s="108">
        <f t="shared" si="0"/>
        <v>30000</v>
      </c>
      <c r="C6" s="108">
        <v>14596</v>
      </c>
      <c r="D6" s="87">
        <f t="shared" si="1"/>
        <v>-15404</v>
      </c>
      <c r="E6" s="88">
        <f t="shared" si="2"/>
        <v>0.48653333333333332</v>
      </c>
      <c r="F6" s="89" t="str">
        <f t="shared" si="3"/>
        <v>L</v>
      </c>
      <c r="G6" s="108">
        <v>120000</v>
      </c>
      <c r="H6" s="108">
        <v>14596</v>
      </c>
      <c r="I6" s="87">
        <f t="shared" si="4"/>
        <v>-105404</v>
      </c>
      <c r="J6" s="88">
        <f t="shared" si="5"/>
        <v>0.12163333333333333</v>
      </c>
      <c r="K6" s="89" t="str">
        <f t="shared" si="6"/>
        <v>L</v>
      </c>
      <c r="L6" s="101">
        <f t="shared" ca="1" si="7"/>
        <v>720000</v>
      </c>
      <c r="M6" s="107"/>
      <c r="N6" s="102"/>
      <c r="P6" s="51" t="str">
        <f t="shared" si="8"/>
        <v>L</v>
      </c>
    </row>
    <row r="7" spans="1:21">
      <c r="A7" s="110" t="s">
        <v>7245</v>
      </c>
      <c r="B7" s="108">
        <f t="shared" si="0"/>
        <v>30000</v>
      </c>
      <c r="C7" s="108">
        <v>15496</v>
      </c>
      <c r="D7" s="87">
        <f t="shared" si="1"/>
        <v>-14504</v>
      </c>
      <c r="E7" s="88">
        <f t="shared" si="2"/>
        <v>0.51653333333333329</v>
      </c>
      <c r="F7" s="89" t="str">
        <f t="shared" si="3"/>
        <v>L</v>
      </c>
      <c r="G7" s="108">
        <v>120000</v>
      </c>
      <c r="H7" s="108">
        <v>15496</v>
      </c>
      <c r="I7" s="87">
        <f t="shared" si="4"/>
        <v>-104504</v>
      </c>
      <c r="J7" s="88">
        <f t="shared" si="5"/>
        <v>0.12913333333333332</v>
      </c>
      <c r="K7" s="89" t="str">
        <f t="shared" si="6"/>
        <v>L</v>
      </c>
      <c r="L7" s="101">
        <f t="shared" ca="1" si="7"/>
        <v>720000</v>
      </c>
      <c r="M7" s="107"/>
      <c r="N7" s="102"/>
      <c r="P7" s="51" t="str">
        <f t="shared" si="8"/>
        <v>L</v>
      </c>
    </row>
    <row r="8" spans="1:21">
      <c r="A8" s="110" t="s">
        <v>7244</v>
      </c>
      <c r="B8" s="108">
        <f t="shared" si="0"/>
        <v>30000</v>
      </c>
      <c r="C8" s="108">
        <v>40356</v>
      </c>
      <c r="D8" s="87">
        <f t="shared" si="1"/>
        <v>10356</v>
      </c>
      <c r="E8" s="88">
        <f t="shared" si="2"/>
        <v>1.3452</v>
      </c>
      <c r="F8" s="89" t="str">
        <f t="shared" si="3"/>
        <v>J</v>
      </c>
      <c r="G8" s="108">
        <v>120000</v>
      </c>
      <c r="H8" s="108">
        <v>40356</v>
      </c>
      <c r="I8" s="87">
        <f t="shared" si="4"/>
        <v>-79644</v>
      </c>
      <c r="J8" s="88">
        <f t="shared" si="5"/>
        <v>0.33629999999999999</v>
      </c>
      <c r="K8" s="89" t="str">
        <f t="shared" si="6"/>
        <v>L</v>
      </c>
      <c r="L8" s="101">
        <f t="shared" ca="1" si="7"/>
        <v>720000</v>
      </c>
      <c r="M8" s="107"/>
      <c r="N8" s="102"/>
      <c r="P8" s="51" t="str">
        <f t="shared" si="8"/>
        <v>L</v>
      </c>
    </row>
    <row r="9" spans="1:21">
      <c r="A9" s="110" t="s">
        <v>7243</v>
      </c>
      <c r="B9" s="108">
        <f t="shared" si="0"/>
        <v>30000</v>
      </c>
      <c r="C9" s="108">
        <v>10415</v>
      </c>
      <c r="D9" s="87">
        <f t="shared" si="1"/>
        <v>-19585</v>
      </c>
      <c r="E9" s="88">
        <f t="shared" si="2"/>
        <v>0.34716666666666668</v>
      </c>
      <c r="F9" s="89" t="str">
        <f t="shared" si="3"/>
        <v>L</v>
      </c>
      <c r="G9" s="108">
        <v>120000</v>
      </c>
      <c r="H9" s="108">
        <v>10415</v>
      </c>
      <c r="I9" s="87">
        <f t="shared" si="4"/>
        <v>-109585</v>
      </c>
      <c r="J9" s="88">
        <f t="shared" si="5"/>
        <v>8.679166666666667E-2</v>
      </c>
      <c r="K9" s="89" t="str">
        <f t="shared" si="6"/>
        <v>L</v>
      </c>
      <c r="L9" s="101">
        <f t="shared" ca="1" si="7"/>
        <v>720000</v>
      </c>
      <c r="M9" s="107"/>
      <c r="N9" s="102"/>
      <c r="P9" s="51" t="str">
        <f t="shared" si="8"/>
        <v>L</v>
      </c>
    </row>
    <row r="10" spans="1:21">
      <c r="A10" s="109" t="s">
        <v>7242</v>
      </c>
      <c r="B10" s="108">
        <f t="shared" si="0"/>
        <v>30000</v>
      </c>
      <c r="C10" s="108">
        <v>5839</v>
      </c>
      <c r="D10" s="87">
        <f t="shared" si="1"/>
        <v>-24161</v>
      </c>
      <c r="E10" s="88">
        <f t="shared" si="2"/>
        <v>0.19463333333333332</v>
      </c>
      <c r="F10" s="89" t="str">
        <f t="shared" si="3"/>
        <v>L</v>
      </c>
      <c r="G10" s="108">
        <v>120000</v>
      </c>
      <c r="H10" s="108">
        <v>5839</v>
      </c>
      <c r="I10" s="87">
        <f t="shared" si="4"/>
        <v>-114161</v>
      </c>
      <c r="J10" s="88">
        <f t="shared" si="5"/>
        <v>4.8658333333333331E-2</v>
      </c>
      <c r="K10" s="89" t="str">
        <f t="shared" si="6"/>
        <v>L</v>
      </c>
      <c r="L10" s="101">
        <f t="shared" ca="1" si="7"/>
        <v>720000</v>
      </c>
      <c r="M10" s="107"/>
      <c r="N10" s="102"/>
      <c r="P10" s="51" t="str">
        <f t="shared" si="8"/>
        <v>L</v>
      </c>
    </row>
    <row r="11" spans="1:21">
      <c r="A11" s="106" t="s">
        <v>27</v>
      </c>
      <c r="B11" s="105">
        <f>SUM(B3:B10)</f>
        <v>240000</v>
      </c>
      <c r="C11" s="105">
        <f>SUM(C3:C10)</f>
        <v>148333</v>
      </c>
      <c r="D11" s="104">
        <f>SUM(D3:D10)</f>
        <v>-91667</v>
      </c>
      <c r="E11" s="92">
        <f t="shared" si="2"/>
        <v>0.61805416666666668</v>
      </c>
      <c r="F11" s="89" t="str">
        <f t="shared" si="3"/>
        <v>L</v>
      </c>
      <c r="G11" s="105">
        <f>SUM(G3:G10)</f>
        <v>960000</v>
      </c>
      <c r="H11" s="105">
        <f>SUM(H3:H10)</f>
        <v>148333</v>
      </c>
      <c r="I11" s="104">
        <f>SUM(I3:I10)</f>
        <v>-811667</v>
      </c>
      <c r="J11" s="92">
        <f t="shared" si="5"/>
        <v>0.15451354166666667</v>
      </c>
      <c r="K11" s="89" t="str">
        <f t="shared" si="6"/>
        <v>L</v>
      </c>
      <c r="L11" s="101">
        <f t="shared" ca="1" si="7"/>
        <v>5760000</v>
      </c>
    </row>
    <row r="12" spans="1:21">
      <c r="G12" s="101"/>
    </row>
    <row r="13" spans="1:21">
      <c r="G13" s="103"/>
    </row>
  </sheetData>
  <mergeCells count="1">
    <mergeCell ref="A1:A2"/>
  </mergeCells>
  <conditionalFormatting sqref="F3:F11">
    <cfRule type="containsText" dxfId="21" priority="9" stopIfTrue="1" operator="containsText" text="J">
      <formula>NOT(ISERROR(SEARCH("J",F3)))</formula>
    </cfRule>
    <cfRule type="containsText" dxfId="20" priority="10" stopIfTrue="1" operator="containsText" text="L">
      <formula>NOT(ISERROR(SEARCH("L",F3)))</formula>
    </cfRule>
  </conditionalFormatting>
  <conditionalFormatting sqref="K3:K11">
    <cfRule type="containsText" dxfId="19" priority="7" stopIfTrue="1" operator="containsText" text="J">
      <formula>NOT(ISERROR(SEARCH("J",K3)))</formula>
    </cfRule>
    <cfRule type="containsText" dxfId="18" priority="8" stopIfTrue="1" operator="containsText" text="L">
      <formula>NOT(ISERROR(SEARCH("L",K3)))</formula>
    </cfRule>
  </conditionalFormatting>
  <conditionalFormatting sqref="P3:P10">
    <cfRule type="containsText" dxfId="17" priority="5" stopIfTrue="1" operator="containsText" text="J">
      <formula>NOT(ISERROR(SEARCH("J",P3)))</formula>
    </cfRule>
    <cfRule type="containsText" dxfId="16" priority="6" stopIfTrue="1" operator="containsText" text="L">
      <formula>NOT(ISERROR(SEARCH("L",P3)))</formula>
    </cfRule>
  </conditionalFormatting>
  <conditionalFormatting sqref="E3:E11">
    <cfRule type="cellIs" dxfId="15" priority="3" stopIfTrue="1" operator="greaterThan">
      <formula>1</formula>
    </cfRule>
    <cfRule type="cellIs" dxfId="14" priority="4" stopIfTrue="1" operator="lessThan">
      <formula>1</formula>
    </cfRule>
  </conditionalFormatting>
  <conditionalFormatting sqref="J3:J11">
    <cfRule type="cellIs" dxfId="13" priority="1" stopIfTrue="1" operator="greaterThan">
      <formula>1</formula>
    </cfRule>
    <cfRule type="cellIs" dxfId="12" priority="2" stopIfTrue="1" operator="less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890AD-C4C9-4C15-9DD6-D0B7BDA92A20}">
  <dimension ref="A1:W35"/>
  <sheetViews>
    <sheetView zoomScaleNormal="100" workbookViewId="0">
      <selection activeCell="C2" sqref="B2:W8"/>
    </sheetView>
  </sheetViews>
  <sheetFormatPr defaultRowHeight="12.75"/>
  <cols>
    <col min="1" max="1" width="13.140625" style="49" bestFit="1" customWidth="1"/>
    <col min="2" max="2" width="16.28515625" style="50" bestFit="1" customWidth="1"/>
    <col min="3" max="5" width="8" style="50" bestFit="1" customWidth="1"/>
    <col min="6" max="6" width="11.28515625" style="50" bestFit="1" customWidth="1"/>
    <col min="7" max="7" width="11.28515625" style="49" bestFit="1" customWidth="1"/>
    <col min="8" max="8" width="9.7109375" style="49" bestFit="1" customWidth="1"/>
    <col min="9" max="9" width="11.28515625" style="49" bestFit="1" customWidth="1"/>
    <col min="10" max="10" width="11.7109375" style="49" bestFit="1" customWidth="1"/>
    <col min="11" max="11" width="9" style="49" bestFit="1" customWidth="1"/>
    <col min="12" max="12" width="12.7109375" style="49" bestFit="1" customWidth="1"/>
    <col min="13" max="13" width="3.7109375" style="49" bestFit="1" customWidth="1"/>
    <col min="14" max="15" width="9.7109375" style="49" bestFit="1" customWidth="1"/>
    <col min="16" max="16" width="9.5703125" style="49" bestFit="1" customWidth="1"/>
    <col min="17" max="17" width="12.7109375" style="49" bestFit="1" customWidth="1"/>
    <col min="18" max="18" width="3.7109375" style="49" bestFit="1" customWidth="1"/>
    <col min="19" max="19" width="12.5703125" style="49" bestFit="1" customWidth="1"/>
    <col min="20" max="20" width="9.7109375" style="49" bestFit="1" customWidth="1"/>
    <col min="21" max="21" width="10.5703125" style="85" bestFit="1" customWidth="1"/>
    <col min="22" max="22" width="12.7109375" style="49" bestFit="1" customWidth="1"/>
    <col min="23" max="23" width="3.7109375" style="49" bestFit="1" customWidth="1"/>
    <col min="24" max="16384" width="9.140625" style="49"/>
  </cols>
  <sheetData>
    <row r="1" spans="1:23">
      <c r="H1" s="115">
        <f ca="1">MONTH(TODAY())</f>
        <v>6</v>
      </c>
    </row>
    <row r="2" spans="1:23" ht="15">
      <c r="H2" s="128" t="s">
        <v>6296</v>
      </c>
      <c r="I2" s="95" t="s">
        <v>6344</v>
      </c>
      <c r="J2" s="95" t="s">
        <v>6343</v>
      </c>
      <c r="K2" s="95" t="s">
        <v>6342</v>
      </c>
      <c r="L2" s="95" t="s">
        <v>6341</v>
      </c>
      <c r="M2" s="93"/>
      <c r="N2" s="95" t="s">
        <v>6344</v>
      </c>
      <c r="O2" s="95" t="s">
        <v>6343</v>
      </c>
      <c r="P2" s="95" t="s">
        <v>6342</v>
      </c>
      <c r="Q2" s="95" t="s">
        <v>6341</v>
      </c>
      <c r="R2" s="93"/>
      <c r="S2" s="95" t="s">
        <v>6344</v>
      </c>
      <c r="T2" s="95" t="s">
        <v>6343</v>
      </c>
      <c r="U2" s="97" t="s">
        <v>6342</v>
      </c>
      <c r="V2" s="95" t="s">
        <v>6341</v>
      </c>
      <c r="W2" s="93"/>
    </row>
    <row r="3" spans="1:23" ht="15">
      <c r="H3" s="129"/>
      <c r="I3" s="96" t="s">
        <v>6340</v>
      </c>
      <c r="J3" s="96" t="s">
        <v>15</v>
      </c>
      <c r="K3" s="96" t="s">
        <v>15</v>
      </c>
      <c r="L3" s="96" t="s">
        <v>6337</v>
      </c>
      <c r="M3" s="94"/>
      <c r="N3" s="96" t="s">
        <v>6339</v>
      </c>
      <c r="O3" s="96" t="s">
        <v>15</v>
      </c>
      <c r="P3" s="96" t="s">
        <v>15</v>
      </c>
      <c r="Q3" s="96" t="s">
        <v>6337</v>
      </c>
      <c r="R3" s="94"/>
      <c r="S3" s="96" t="s">
        <v>6338</v>
      </c>
      <c r="T3" s="96" t="s">
        <v>15</v>
      </c>
      <c r="U3" s="98" t="s">
        <v>15</v>
      </c>
      <c r="V3" s="96" t="s">
        <v>6337</v>
      </c>
      <c r="W3" s="94"/>
    </row>
    <row r="4" spans="1:23" ht="15">
      <c r="H4" s="86">
        <v>52551</v>
      </c>
      <c r="I4" s="87">
        <v>40576</v>
      </c>
      <c r="J4" s="87">
        <v>25720</v>
      </c>
      <c r="K4" s="87">
        <f>J4-I4</f>
        <v>-14856</v>
      </c>
      <c r="L4" s="88">
        <f>J4/I4</f>
        <v>0.63387223974763407</v>
      </c>
      <c r="M4" s="89" t="str">
        <f>IF(L4&lt;100%,"L","J")</f>
        <v>L</v>
      </c>
      <c r="N4" s="87">
        <f>I4*4</f>
        <v>162304</v>
      </c>
      <c r="O4" s="87">
        <v>25720</v>
      </c>
      <c r="P4" s="87">
        <f>O4-N4</f>
        <v>-136584</v>
      </c>
      <c r="Q4" s="88">
        <f>O4/N4</f>
        <v>0.15846805993690852</v>
      </c>
      <c r="R4" s="89" t="str">
        <f>IF(Q4&lt;100%,"L","J")</f>
        <v>L</v>
      </c>
      <c r="S4" s="87">
        <f ca="1">N4*$H$1</f>
        <v>973824</v>
      </c>
      <c r="T4" s="87">
        <v>936393</v>
      </c>
      <c r="U4" s="87">
        <f ca="1">T4-S4</f>
        <v>-37431</v>
      </c>
      <c r="V4" s="88">
        <f ca="1">T4/S4</f>
        <v>0.96156286967665616</v>
      </c>
      <c r="W4" s="89" t="str">
        <f ca="1">IF(V4&lt;100%,"L","J")</f>
        <v>L</v>
      </c>
    </row>
    <row r="5" spans="1:23" ht="15">
      <c r="H5" s="86">
        <v>52552</v>
      </c>
      <c r="I5" s="87">
        <v>40576</v>
      </c>
      <c r="J5" s="87">
        <v>13843</v>
      </c>
      <c r="K5" s="87">
        <f>J5-I5</f>
        <v>-26733</v>
      </c>
      <c r="L5" s="88">
        <f>J5/I5</f>
        <v>0.34116226340694006</v>
      </c>
      <c r="M5" s="89" t="str">
        <f>IF(L5&lt;100%,"L","J")</f>
        <v>L</v>
      </c>
      <c r="N5" s="87">
        <f t="shared" ref="N5:N7" si="0">I5*4</f>
        <v>162304</v>
      </c>
      <c r="O5" s="87">
        <v>13843</v>
      </c>
      <c r="P5" s="87">
        <f>O5-N5</f>
        <v>-148461</v>
      </c>
      <c r="Q5" s="88">
        <f>O5/N5</f>
        <v>8.5290565851735015E-2</v>
      </c>
      <c r="R5" s="89" t="str">
        <f>IF(Q5&lt;100%,"L","J")</f>
        <v>L</v>
      </c>
      <c r="S5" s="87">
        <f t="shared" ref="S5:S7" ca="1" si="1">N5*$H$1</f>
        <v>973824</v>
      </c>
      <c r="T5" s="87">
        <v>470113</v>
      </c>
      <c r="U5" s="87">
        <f ca="1">T5-S5</f>
        <v>-503711</v>
      </c>
      <c r="V5" s="88">
        <f ca="1">T5/S5</f>
        <v>0.48274944959253419</v>
      </c>
      <c r="W5" s="89" t="str">
        <f ca="1">IF(V5&lt;100%,"L","J")</f>
        <v>L</v>
      </c>
    </row>
    <row r="6" spans="1:23" ht="15">
      <c r="H6" s="86">
        <v>52553</v>
      </c>
      <c r="I6" s="87">
        <v>40576</v>
      </c>
      <c r="J6" s="87">
        <v>53062</v>
      </c>
      <c r="K6" s="87">
        <f>J6-I6</f>
        <v>12486</v>
      </c>
      <c r="L6" s="88">
        <f>J6/I6</f>
        <v>1.3077188485804416</v>
      </c>
      <c r="M6" s="89" t="str">
        <f>IF(L6&lt;100%,"L","J")</f>
        <v>J</v>
      </c>
      <c r="N6" s="87">
        <f t="shared" si="0"/>
        <v>162304</v>
      </c>
      <c r="O6" s="87">
        <v>53062</v>
      </c>
      <c r="P6" s="87">
        <f>O6-N6</f>
        <v>-109242</v>
      </c>
      <c r="Q6" s="88">
        <f>O6/N6</f>
        <v>0.32692971214511041</v>
      </c>
      <c r="R6" s="89" t="str">
        <f>IF(Q6&lt;100%,"L","J")</f>
        <v>L</v>
      </c>
      <c r="S6" s="87">
        <f t="shared" ca="1" si="1"/>
        <v>973824</v>
      </c>
      <c r="T6" s="87">
        <v>672691</v>
      </c>
      <c r="U6" s="87">
        <f ca="1">T6-S6</f>
        <v>-301133</v>
      </c>
      <c r="V6" s="88">
        <f ca="1">T6/S6</f>
        <v>0.69077266528654047</v>
      </c>
      <c r="W6" s="89" t="str">
        <f ca="1">IF(V6&lt;100%,"L","J")</f>
        <v>L</v>
      </c>
    </row>
    <row r="7" spans="1:23" ht="15">
      <c r="H7" s="86">
        <v>52554</v>
      </c>
      <c r="I7" s="87">
        <v>40576</v>
      </c>
      <c r="J7" s="87">
        <v>21311</v>
      </c>
      <c r="K7" s="87">
        <f>J7-I7</f>
        <v>-19265</v>
      </c>
      <c r="L7" s="88">
        <f>J7/I7</f>
        <v>0.52521194794952686</v>
      </c>
      <c r="M7" s="89" t="str">
        <f>IF(L7&lt;100%,"L","J")</f>
        <v>L</v>
      </c>
      <c r="N7" s="87">
        <f t="shared" si="0"/>
        <v>162304</v>
      </c>
      <c r="O7" s="87">
        <v>21311</v>
      </c>
      <c r="P7" s="87">
        <f>O7-N7</f>
        <v>-140993</v>
      </c>
      <c r="Q7" s="88">
        <f>O7/N7</f>
        <v>0.13130298698738171</v>
      </c>
      <c r="R7" s="89" t="str">
        <f>IF(Q7&lt;100%,"L","J")</f>
        <v>L</v>
      </c>
      <c r="S7" s="87">
        <f t="shared" ca="1" si="1"/>
        <v>973824</v>
      </c>
      <c r="T7" s="87">
        <v>1014177</v>
      </c>
      <c r="U7" s="87">
        <f ca="1">T7-S7</f>
        <v>40353</v>
      </c>
      <c r="V7" s="88">
        <f ca="1">T7/S7</f>
        <v>1.0414376725157728</v>
      </c>
      <c r="W7" s="89" t="str">
        <f ca="1">IF(V7&lt;100%,"L","J")</f>
        <v>J</v>
      </c>
    </row>
    <row r="8" spans="1:23" ht="15">
      <c r="H8" s="90" t="s">
        <v>27</v>
      </c>
      <c r="I8" s="91">
        <f>SUM(I4:I7)</f>
        <v>162304</v>
      </c>
      <c r="J8" s="91">
        <f>SUM(J4:J7)</f>
        <v>113936</v>
      </c>
      <c r="K8" s="91">
        <f>SUM(K4:K7)</f>
        <v>-48368</v>
      </c>
      <c r="L8" s="92">
        <f>J8/I8</f>
        <v>0.7019913249211357</v>
      </c>
      <c r="M8" s="89" t="str">
        <f>IF(L8&lt;100%,"L","J")</f>
        <v>L</v>
      </c>
      <c r="N8" s="91">
        <f>SUM(N4:N7)</f>
        <v>649216</v>
      </c>
      <c r="O8" s="91">
        <f>SUM(O4:O7)</f>
        <v>113936</v>
      </c>
      <c r="P8" s="91">
        <f>SUM(P4:P7)</f>
        <v>-535280</v>
      </c>
      <c r="Q8" s="92">
        <f>O8/N8</f>
        <v>0.17549783123028392</v>
      </c>
      <c r="R8" s="89" t="str">
        <f>IF(Q8&lt;100%,"L","J")</f>
        <v>L</v>
      </c>
      <c r="S8" s="91">
        <f ca="1">SUM(S4:S7)</f>
        <v>3895296</v>
      </c>
      <c r="T8" s="91">
        <f>SUM(T4:T7)</f>
        <v>3093374</v>
      </c>
      <c r="U8" s="91">
        <f ca="1">SUM(U4:U7)</f>
        <v>-801922</v>
      </c>
      <c r="V8" s="92">
        <f ca="1">T8/S8</f>
        <v>0.79413066426787593</v>
      </c>
      <c r="W8" s="89" t="str">
        <f ca="1">IF(V8&lt;100%,"L","J")</f>
        <v>L</v>
      </c>
    </row>
    <row r="9" spans="1:23" ht="15">
      <c r="A9" s="32" t="s">
        <v>12</v>
      </c>
      <c r="B9" t="s">
        <v>7199</v>
      </c>
      <c r="D9" s="59"/>
      <c r="E9" s="59"/>
      <c r="F9" s="59"/>
    </row>
    <row r="10" spans="1:23" ht="15">
      <c r="A10"/>
      <c r="B10"/>
      <c r="D10"/>
      <c r="E10"/>
      <c r="F10"/>
    </row>
    <row r="11" spans="1:23" ht="15">
      <c r="A11" s="32" t="s">
        <v>6304</v>
      </c>
      <c r="B11" s="32" t="s">
        <v>6303</v>
      </c>
      <c r="C11"/>
      <c r="D11"/>
      <c r="E11"/>
      <c r="F11"/>
      <c r="G11"/>
    </row>
    <row r="12" spans="1:23" ht="15">
      <c r="A12" s="32" t="s">
        <v>6297</v>
      </c>
      <c r="B12" t="s">
        <v>6298</v>
      </c>
      <c r="C12" t="s">
        <v>6299</v>
      </c>
      <c r="D12" t="s">
        <v>6300</v>
      </c>
      <c r="E12" t="s">
        <v>6301</v>
      </c>
      <c r="F12" t="s">
        <v>6302</v>
      </c>
      <c r="G12"/>
    </row>
    <row r="13" spans="1:23" ht="15">
      <c r="A13" s="77">
        <v>45078</v>
      </c>
      <c r="B13" s="34"/>
      <c r="C13" s="34"/>
      <c r="D13" s="34"/>
      <c r="E13" s="34">
        <v>4957</v>
      </c>
      <c r="F13" s="34">
        <v>4957</v>
      </c>
      <c r="G13"/>
    </row>
    <row r="14" spans="1:23" ht="15">
      <c r="A14" s="77">
        <v>45082</v>
      </c>
      <c r="B14" s="34">
        <v>20247</v>
      </c>
      <c r="C14" s="34"/>
      <c r="D14" s="34">
        <v>12117</v>
      </c>
      <c r="E14" s="34">
        <v>7955</v>
      </c>
      <c r="F14" s="34">
        <v>40319</v>
      </c>
      <c r="G14"/>
    </row>
    <row r="15" spans="1:23" ht="15">
      <c r="A15" s="77">
        <v>45083</v>
      </c>
      <c r="B15" s="34">
        <v>5473</v>
      </c>
      <c r="C15" s="34">
        <v>8886</v>
      </c>
      <c r="D15" s="34">
        <v>17949</v>
      </c>
      <c r="E15" s="34">
        <v>8399</v>
      </c>
      <c r="F15" s="34">
        <v>40707</v>
      </c>
      <c r="G15"/>
    </row>
    <row r="16" spans="1:23" ht="15">
      <c r="A16" s="77">
        <v>45084</v>
      </c>
      <c r="B16" s="34"/>
      <c r="C16" s="34">
        <v>4957</v>
      </c>
      <c r="D16" s="34">
        <v>22996</v>
      </c>
      <c r="E16" s="34"/>
      <c r="F16" s="34">
        <v>27953</v>
      </c>
      <c r="G16"/>
    </row>
    <row r="17" spans="1:7" ht="15">
      <c r="A17" s="77" t="s">
        <v>6302</v>
      </c>
      <c r="B17" s="34">
        <v>25720</v>
      </c>
      <c r="C17" s="34">
        <v>13843</v>
      </c>
      <c r="D17" s="34">
        <v>53062</v>
      </c>
      <c r="E17" s="34">
        <v>21311</v>
      </c>
      <c r="F17" s="34">
        <v>113936</v>
      </c>
      <c r="G17"/>
    </row>
    <row r="18" spans="1:7" ht="15">
      <c r="A18"/>
      <c r="B18"/>
      <c r="C18"/>
      <c r="D18"/>
      <c r="E18"/>
      <c r="F18"/>
      <c r="G18"/>
    </row>
    <row r="19" spans="1:7" ht="15">
      <c r="A19"/>
      <c r="B19"/>
      <c r="C19"/>
      <c r="D19"/>
      <c r="E19"/>
      <c r="F19"/>
    </row>
    <row r="20" spans="1:7" ht="15">
      <c r="A20"/>
      <c r="B20"/>
      <c r="C20"/>
      <c r="D20"/>
      <c r="E20"/>
      <c r="F20"/>
    </row>
    <row r="21" spans="1:7" ht="15">
      <c r="A21"/>
      <c r="B21"/>
      <c r="C21"/>
      <c r="D21"/>
      <c r="E21"/>
      <c r="F21"/>
    </row>
    <row r="22" spans="1:7" ht="15">
      <c r="A22"/>
      <c r="B22"/>
      <c r="C22"/>
      <c r="D22"/>
      <c r="E22"/>
      <c r="F22"/>
    </row>
    <row r="23" spans="1:7" ht="15">
      <c r="A23"/>
      <c r="B23"/>
      <c r="C23"/>
      <c r="D23"/>
      <c r="E23"/>
      <c r="F23"/>
    </row>
    <row r="24" spans="1:7" ht="15">
      <c r="A24"/>
      <c r="B24"/>
      <c r="C24"/>
      <c r="D24"/>
      <c r="E24"/>
      <c r="F24"/>
    </row>
    <row r="25" spans="1:7" ht="15">
      <c r="A25"/>
      <c r="B25"/>
      <c r="C25"/>
      <c r="D25"/>
      <c r="E25"/>
      <c r="F25"/>
    </row>
    <row r="26" spans="1:7" ht="15">
      <c r="A26"/>
      <c r="B26"/>
      <c r="C26"/>
      <c r="D26"/>
      <c r="E26"/>
      <c r="F26"/>
    </row>
    <row r="27" spans="1:7" ht="15">
      <c r="A27"/>
      <c r="B27"/>
      <c r="C27"/>
      <c r="D27"/>
      <c r="E27"/>
      <c r="F27"/>
    </row>
    <row r="28" spans="1:7" ht="15">
      <c r="A28"/>
      <c r="B28"/>
      <c r="C28"/>
      <c r="D28"/>
      <c r="E28"/>
      <c r="F28"/>
    </row>
    <row r="29" spans="1:7" ht="15">
      <c r="A29"/>
      <c r="B29"/>
      <c r="C29"/>
      <c r="D29"/>
      <c r="E29"/>
      <c r="F29"/>
    </row>
    <row r="30" spans="1:7" ht="15">
      <c r="A30"/>
      <c r="B30"/>
      <c r="C30"/>
      <c r="D30"/>
      <c r="E30"/>
      <c r="F30"/>
    </row>
    <row r="31" spans="1:7" ht="15">
      <c r="A31"/>
      <c r="B31"/>
      <c r="C31"/>
      <c r="D31"/>
      <c r="E31"/>
      <c r="F31"/>
    </row>
    <row r="32" spans="1:7" ht="15">
      <c r="A32"/>
      <c r="B32"/>
      <c r="C32"/>
      <c r="D32"/>
      <c r="E32"/>
      <c r="F32"/>
    </row>
    <row r="33" spans="1:6" ht="15">
      <c r="A33"/>
      <c r="B33"/>
      <c r="C33"/>
      <c r="D33"/>
      <c r="E33"/>
      <c r="F33"/>
    </row>
    <row r="34" spans="1:6" ht="15">
      <c r="A34"/>
      <c r="B34"/>
      <c r="C34"/>
      <c r="D34"/>
      <c r="E34"/>
      <c r="F34"/>
    </row>
    <row r="35" spans="1:6" ht="15">
      <c r="A35"/>
      <c r="B35"/>
      <c r="C35"/>
      <c r="D35"/>
      <c r="E35"/>
      <c r="F35"/>
    </row>
  </sheetData>
  <mergeCells count="1">
    <mergeCell ref="H2:H3"/>
  </mergeCells>
  <conditionalFormatting sqref="L4:L8">
    <cfRule type="cellIs" dxfId="11" priority="6" stopIfTrue="1" operator="greaterThan">
      <formula>1</formula>
    </cfRule>
    <cfRule type="cellIs" dxfId="10" priority="16" stopIfTrue="1" operator="lessThan">
      <formula>1</formula>
    </cfRule>
  </conditionalFormatting>
  <conditionalFormatting sqref="M4:M8">
    <cfRule type="containsText" dxfId="9" priority="5" stopIfTrue="1" operator="containsText" text="J">
      <formula>NOT(ISERROR(SEARCH("J",M4)))</formula>
    </cfRule>
    <cfRule type="containsText" dxfId="8" priority="15" stopIfTrue="1" operator="containsText" text="L">
      <formula>NOT(ISERROR(SEARCH("L",M4)))</formula>
    </cfRule>
  </conditionalFormatting>
  <conditionalFormatting sqref="Q4:Q8">
    <cfRule type="cellIs" dxfId="7" priority="8" stopIfTrue="1" operator="greaterThan">
      <formula>1</formula>
    </cfRule>
    <cfRule type="cellIs" dxfId="6" priority="14" stopIfTrue="1" operator="lessThan">
      <formula>1</formula>
    </cfRule>
  </conditionalFormatting>
  <conditionalFormatting sqref="R4:R8">
    <cfRule type="containsText" dxfId="5" priority="7" stopIfTrue="1" operator="containsText" text="J">
      <formula>NOT(ISERROR(SEARCH("J",R4)))</formula>
    </cfRule>
    <cfRule type="containsText" dxfId="4" priority="13" stopIfTrue="1" operator="containsText" text="L">
      <formula>NOT(ISERROR(SEARCH("L",R4)))</formula>
    </cfRule>
  </conditionalFormatting>
  <conditionalFormatting sqref="V4:V8">
    <cfRule type="cellIs" dxfId="3" priority="2" stopIfTrue="1" operator="greaterThan">
      <formula>1</formula>
    </cfRule>
    <cfRule type="cellIs" dxfId="2" priority="4" stopIfTrue="1" operator="lessThan">
      <formula>1</formula>
    </cfRule>
  </conditionalFormatting>
  <conditionalFormatting sqref="W4:W8">
    <cfRule type="containsText" dxfId="1" priority="1" stopIfTrue="1" operator="containsText" text="J">
      <formula>NOT(ISERROR(SEARCH("J",W4)))</formula>
    </cfRule>
    <cfRule type="containsText" dxfId="0" priority="3" stopIfTrue="1" operator="containsText" text="L">
      <formula>NOT(ISERROR(SEARCH("L",W4)))</formula>
    </cfRule>
  </conditionalFormatting>
  <pageMargins left="0.7" right="0.7" top="0.75" bottom="0.75" header="0.3" footer="0.3"/>
  <pageSetup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E4204-8E0B-4B39-A1DB-2A5370A84107}">
  <dimension ref="A1:AF37"/>
  <sheetViews>
    <sheetView zoomScale="70" zoomScaleNormal="70" workbookViewId="0">
      <selection activeCell="C2" sqref="B2:W8"/>
    </sheetView>
  </sheetViews>
  <sheetFormatPr defaultRowHeight="15"/>
  <cols>
    <col min="1" max="1" width="11" style="53" bestFit="1" customWidth="1"/>
    <col min="2" max="2" width="31.42578125" style="53" bestFit="1" customWidth="1"/>
    <col min="3" max="3" width="16.28515625" style="53" bestFit="1" customWidth="1"/>
    <col min="4" max="4" width="24.28515625" style="53" bestFit="1" customWidth="1"/>
    <col min="5" max="5" width="6" style="53" bestFit="1" customWidth="1"/>
    <col min="6" max="6" width="24.42578125" style="53" bestFit="1" customWidth="1"/>
    <col min="7" max="7" width="7.140625" style="53" bestFit="1" customWidth="1"/>
    <col min="8" max="8" width="7.42578125" style="53" bestFit="1" customWidth="1"/>
    <col min="9" max="9" width="13.42578125" style="53" bestFit="1" customWidth="1"/>
    <col min="10" max="10" width="8.140625" style="53" bestFit="1" customWidth="1"/>
    <col min="11" max="11" width="10.7109375" style="53" bestFit="1" customWidth="1"/>
    <col min="12" max="13" width="12" style="53" bestFit="1" customWidth="1"/>
    <col min="14" max="14" width="13" style="53" bestFit="1" customWidth="1"/>
    <col min="15" max="15" width="11" style="53" bestFit="1" customWidth="1"/>
    <col min="16" max="16" width="14.42578125" style="53" bestFit="1" customWidth="1"/>
    <col min="17" max="17" width="9.28515625" style="53" bestFit="1" customWidth="1"/>
    <col min="18" max="18" width="8.140625" style="53" bestFit="1" customWidth="1"/>
    <col min="19" max="19" width="8.5703125" style="53" bestFit="1" customWidth="1"/>
    <col min="20" max="20" width="12" style="53" bestFit="1" customWidth="1"/>
    <col min="21" max="21" width="12.42578125" style="53" bestFit="1" customWidth="1"/>
    <col min="22" max="22" width="16" style="53" bestFit="1" customWidth="1"/>
    <col min="23" max="23" width="15.7109375" style="53" bestFit="1" customWidth="1"/>
    <col min="24" max="24" width="4.28515625" style="53" bestFit="1" customWidth="1"/>
    <col min="25" max="25" width="4.5703125" style="53" bestFit="1" customWidth="1"/>
    <col min="26" max="26" width="7.140625" style="53" bestFit="1" customWidth="1"/>
    <col min="27" max="27" width="13.140625" style="55" customWidth="1"/>
    <col min="28" max="28" width="17.42578125" style="53" bestFit="1" customWidth="1"/>
    <col min="29" max="29" width="12.42578125" style="53" bestFit="1" customWidth="1"/>
    <col min="30" max="30" width="31.42578125" style="53" bestFit="1" customWidth="1"/>
    <col min="31" max="32" width="8.7109375" style="54" bestFit="1" customWidth="1"/>
    <col min="33" max="16384" width="9.140625" style="53"/>
  </cols>
  <sheetData>
    <row r="1" spans="1:32">
      <c r="A1" s="56" t="s">
        <v>8</v>
      </c>
      <c r="B1" s="56" t="s">
        <v>9</v>
      </c>
      <c r="C1" s="56" t="s">
        <v>10</v>
      </c>
      <c r="D1" s="56" t="s">
        <v>11</v>
      </c>
      <c r="E1" s="56" t="s">
        <v>12</v>
      </c>
      <c r="F1" s="56" t="s">
        <v>13</v>
      </c>
      <c r="G1" s="56" t="s">
        <v>6281</v>
      </c>
      <c r="H1" s="56" t="s">
        <v>14</v>
      </c>
      <c r="I1" s="56" t="s">
        <v>6346</v>
      </c>
      <c r="J1" s="56" t="s">
        <v>15</v>
      </c>
      <c r="K1" s="56" t="s">
        <v>19</v>
      </c>
      <c r="L1" s="56" t="s">
        <v>6283</v>
      </c>
      <c r="M1" s="56" t="s">
        <v>20</v>
      </c>
      <c r="N1" s="56" t="s">
        <v>6285</v>
      </c>
      <c r="O1" s="56" t="s">
        <v>6286</v>
      </c>
      <c r="P1" s="56" t="s">
        <v>6345</v>
      </c>
      <c r="Q1" s="56" t="s">
        <v>24</v>
      </c>
      <c r="R1" s="56" t="s">
        <v>25</v>
      </c>
      <c r="S1" s="56" t="s">
        <v>26</v>
      </c>
      <c r="T1" s="56" t="s">
        <v>6287</v>
      </c>
      <c r="U1" s="56" t="s">
        <v>6288</v>
      </c>
      <c r="V1" s="56" t="s">
        <v>6289</v>
      </c>
      <c r="W1" s="56" t="s">
        <v>6290</v>
      </c>
      <c r="X1" s="56" t="s">
        <v>6308</v>
      </c>
      <c r="Y1" s="56" t="s">
        <v>6309</v>
      </c>
      <c r="Z1" s="56" t="s">
        <v>6310</v>
      </c>
      <c r="AA1" s="57" t="s">
        <v>17</v>
      </c>
      <c r="AB1" s="56" t="s">
        <v>6291</v>
      </c>
      <c r="AC1" s="56" t="s">
        <v>6292</v>
      </c>
      <c r="AD1" s="56" t="s">
        <v>31</v>
      </c>
      <c r="AE1" s="56" t="s">
        <v>6295</v>
      </c>
      <c r="AF1" s="54" t="s">
        <v>6296</v>
      </c>
    </row>
    <row r="2" spans="1:32">
      <c r="A2" s="58">
        <f>Report1!A10</f>
        <v>1</v>
      </c>
      <c r="B2" s="56" t="str">
        <f>Report1!B10</f>
        <v>P2TL/52552/20230606/00003</v>
      </c>
      <c r="C2" s="56" t="str">
        <f>Report1!D10</f>
        <v>523081305764</v>
      </c>
      <c r="D2" s="56" t="str">
        <f>Report1!E10</f>
        <v>MUSHOLA SABILUL M</v>
      </c>
      <c r="E2" s="56" t="str">
        <f>Report1!H10</f>
        <v>K2</v>
      </c>
      <c r="F2" s="56" t="str">
        <f>Report1!I10</f>
        <v>DK KAWUNG    RT.7 R</v>
      </c>
      <c r="G2" s="56" t="str">
        <f t="shared" ref="G2" si="0">LEFT(I2,FIND("/",I2)-1)</f>
        <v>S2T</v>
      </c>
      <c r="H2" s="56">
        <f t="shared" ref="H2" si="1">_xlfn.NUMBERVALUE(MID(I2,FIND("/",I2,1)+1,99))</f>
        <v>900</v>
      </c>
      <c r="I2" s="56" t="str">
        <f>Report1!K10</f>
        <v>S2T/900</v>
      </c>
      <c r="J2" s="58">
        <f>Report1!L10</f>
        <v>817</v>
      </c>
      <c r="K2" s="58">
        <f>Report1!M10</f>
        <v>0</v>
      </c>
      <c r="L2" s="58">
        <f>Report1!N10</f>
        <v>371735</v>
      </c>
      <c r="M2" s="58">
        <f>Report1!P10</f>
        <v>371735</v>
      </c>
      <c r="N2" s="58">
        <f>Report1!Q10</f>
        <v>0</v>
      </c>
      <c r="O2" s="58">
        <f>Report1!T10</f>
        <v>0</v>
      </c>
      <c r="P2" s="58">
        <f>Report1!U10</f>
        <v>0</v>
      </c>
      <c r="Q2" s="58">
        <f>Report1!W10</f>
        <v>33456</v>
      </c>
      <c r="R2" s="58">
        <f>Report1!X10</f>
        <v>0</v>
      </c>
      <c r="S2" s="58">
        <f>Report1!Y10</f>
        <v>0</v>
      </c>
      <c r="T2" s="58">
        <f>Report1!Z10</f>
        <v>405191</v>
      </c>
      <c r="U2" s="58">
        <f>Report1!AB10</f>
        <v>405191</v>
      </c>
      <c r="V2" s="58">
        <f>Report1!AC10</f>
        <v>0</v>
      </c>
      <c r="W2" s="56" t="str">
        <f>Report1!AD10</f>
        <v>06/06/2023</v>
      </c>
      <c r="X2" s="56" t="str">
        <f t="shared" ref="X2" si="2">LEFT(W2,2)</f>
        <v>06</v>
      </c>
      <c r="Y2" s="56" t="str">
        <f t="shared" ref="Y2" si="3">MID(W2,FIND("/",W2,1)+1,2)</f>
        <v>06</v>
      </c>
      <c r="Z2" s="56" t="str">
        <f t="shared" ref="Z2" si="4">RIGHT(W2,4)</f>
        <v>2023</v>
      </c>
      <c r="AA2" s="57">
        <f t="shared" ref="AA2" si="5">DATE(Z2,Y2,X2)</f>
        <v>45083</v>
      </c>
      <c r="AB2" s="56" t="str">
        <f>Report1!AE10</f>
        <v>5255243005059</v>
      </c>
      <c r="AC2" s="56" t="str">
        <f>Report1!AD10</f>
        <v>06/06/2023</v>
      </c>
      <c r="AD2" s="56" t="str">
        <f>Report1!AH10</f>
        <v>P2TL/52552/20230606/00003</v>
      </c>
      <c r="AE2" s="56">
        <v>52550</v>
      </c>
      <c r="AF2" s="54" t="str">
        <f t="shared" ref="AF2" si="6">_xlfn.IFS(LEN(AD2)=19,LEFT(AD2,5),LEN(AD2)=25,MID(AD2,6,5))</f>
        <v>52552</v>
      </c>
    </row>
    <row r="3" spans="1:32">
      <c r="A3" s="58">
        <f>Report1!A11</f>
        <v>2</v>
      </c>
      <c r="B3" s="56" t="str">
        <f>Report1!B11</f>
        <v>P2TL/52552/20230606/00004</v>
      </c>
      <c r="C3" s="56" t="str">
        <f>Report1!D11</f>
        <v>523080912606</v>
      </c>
      <c r="D3" s="56" t="str">
        <f>Report1!E11</f>
        <v>ZAENURROHWAN</v>
      </c>
      <c r="E3" s="56" t="str">
        <f>Report1!H11</f>
        <v>P2</v>
      </c>
      <c r="F3" s="56" t="str">
        <f>Report1!I11</f>
        <v>DS SUKOREJO GUNT</v>
      </c>
      <c r="G3" s="56" t="str">
        <f t="shared" ref="G3" si="7">LEFT(I3,FIND("/",I3)-1)</f>
        <v>R1</v>
      </c>
      <c r="H3" s="56">
        <f t="shared" ref="H3" si="8">_xlfn.NUMBERVALUE(MID(I3,FIND("/",I3,1)+1,99))</f>
        <v>900</v>
      </c>
      <c r="I3" s="56" t="str">
        <f>Report1!K11</f>
        <v>R1/900</v>
      </c>
      <c r="J3" s="58">
        <f>Report1!L11</f>
        <v>4957</v>
      </c>
      <c r="K3" s="58">
        <f>Report1!M11</f>
        <v>0</v>
      </c>
      <c r="L3" s="58">
        <f>Report1!N11</f>
        <v>2453814</v>
      </c>
      <c r="M3" s="58">
        <f>Report1!P11</f>
        <v>2453814</v>
      </c>
      <c r="N3" s="58">
        <f>Report1!Q11</f>
        <v>0</v>
      </c>
      <c r="O3" s="58">
        <f>Report1!T11</f>
        <v>0</v>
      </c>
      <c r="P3" s="58">
        <f>Report1!U11</f>
        <v>188171</v>
      </c>
      <c r="Q3" s="58">
        <f>Report1!W11</f>
        <v>24538</v>
      </c>
      <c r="R3" s="58">
        <f>Report1!X11</f>
        <v>0</v>
      </c>
      <c r="S3" s="58">
        <f>Report1!Y11</f>
        <v>0</v>
      </c>
      <c r="T3" s="58">
        <f>Report1!Z11</f>
        <v>2666523</v>
      </c>
      <c r="U3" s="58">
        <f>Report1!AB11</f>
        <v>2666523</v>
      </c>
      <c r="V3" s="58">
        <f>Report1!AC11</f>
        <v>0</v>
      </c>
      <c r="W3" s="56" t="str">
        <f>Report1!AD11</f>
        <v>06/06/2023</v>
      </c>
      <c r="X3" s="56" t="str">
        <f t="shared" ref="X3" si="9">LEFT(W3,2)</f>
        <v>06</v>
      </c>
      <c r="Y3" s="56" t="str">
        <f t="shared" ref="Y3" si="10">MID(W3,FIND("/",W3,1)+1,2)</f>
        <v>06</v>
      </c>
      <c r="Z3" s="56" t="str">
        <f t="shared" ref="Z3" si="11">RIGHT(W3,4)</f>
        <v>2023</v>
      </c>
      <c r="AA3" s="57">
        <f t="shared" ref="AA3" si="12">DATE(Z3,Y3,X3)</f>
        <v>45083</v>
      </c>
      <c r="AB3" s="56" t="str">
        <f>Report1!AE11</f>
        <v>5255242005060</v>
      </c>
      <c r="AC3" s="56" t="str">
        <f>Report1!AD11</f>
        <v>06/06/2023</v>
      </c>
      <c r="AD3" s="56" t="str">
        <f>Report1!AH11</f>
        <v>P2TL/52552/20230606/00004</v>
      </c>
      <c r="AE3" s="56">
        <f>AE2</f>
        <v>52550</v>
      </c>
      <c r="AF3" s="54" t="str">
        <f t="shared" ref="AF3" si="13">_xlfn.IFS(LEN(AD3)=19,LEFT(AD3,5),LEN(AD3)=25,MID(AD3,6,5))</f>
        <v>52552</v>
      </c>
    </row>
    <row r="4" spans="1:32">
      <c r="A4" s="58">
        <f>Report1!A12</f>
        <v>3</v>
      </c>
      <c r="B4" s="56" t="str">
        <f>Report1!B12</f>
        <v>P2TL/52552/20230606/00002</v>
      </c>
      <c r="C4" s="56" t="str">
        <f>Report1!D12</f>
        <v>523080463973</v>
      </c>
      <c r="D4" s="56" t="str">
        <f>Report1!E12</f>
        <v>ABDUL GHOFUR</v>
      </c>
      <c r="E4" s="56" t="str">
        <f>Report1!H12</f>
        <v>P3</v>
      </c>
      <c r="F4" s="56" t="str">
        <f>Report1!I12</f>
        <v>KL ANTINGAN RT2 RW</v>
      </c>
      <c r="G4" s="56" t="str">
        <f t="shared" ref="G4:G30" si="14">LEFT(I4,FIND("/",I4)-1)</f>
        <v>R1</v>
      </c>
      <c r="H4" s="56">
        <f t="shared" ref="H4:H30" si="15">_xlfn.NUMBERVALUE(MID(I4,FIND("/",I4,1)+1,99))</f>
        <v>450</v>
      </c>
      <c r="I4" s="56" t="str">
        <f>Report1!K12</f>
        <v>R1/450</v>
      </c>
      <c r="J4" s="58">
        <f>Report1!L12</f>
        <v>2479</v>
      </c>
      <c r="K4" s="58">
        <f>Report1!M12</f>
        <v>59400</v>
      </c>
      <c r="L4" s="58">
        <f>Report1!N12</f>
        <v>1226907</v>
      </c>
      <c r="M4" s="58">
        <f>Report1!P12</f>
        <v>1286307</v>
      </c>
      <c r="N4" s="58">
        <f>Report1!Q12</f>
        <v>0</v>
      </c>
      <c r="O4" s="58">
        <f>Report1!T12</f>
        <v>0</v>
      </c>
      <c r="P4" s="58">
        <f>Report1!U12</f>
        <v>274226</v>
      </c>
      <c r="Q4" s="58">
        <f>Report1!W12</f>
        <v>13160</v>
      </c>
      <c r="R4" s="58">
        <f>Report1!X12</f>
        <v>900</v>
      </c>
      <c r="S4" s="58">
        <f>Report1!Y12</f>
        <v>0</v>
      </c>
      <c r="T4" s="58">
        <f>Report1!Z12</f>
        <v>1574593</v>
      </c>
      <c r="U4" s="58">
        <f>Report1!AB12</f>
        <v>1574593</v>
      </c>
      <c r="V4" s="58">
        <f>Report1!AC12</f>
        <v>0</v>
      </c>
      <c r="W4" s="56" t="str">
        <f>Report1!AD12</f>
        <v>06/06/2023</v>
      </c>
      <c r="X4" s="56" t="str">
        <f t="shared" ref="X4:X30" si="16">LEFT(W4,2)</f>
        <v>06</v>
      </c>
      <c r="Y4" s="56" t="str">
        <f t="shared" ref="Y4:Y30" si="17">MID(W4,FIND("/",W4,1)+1,2)</f>
        <v>06</v>
      </c>
      <c r="Z4" s="56" t="str">
        <f t="shared" ref="Z4:Z30" si="18">RIGHT(W4,4)</f>
        <v>2023</v>
      </c>
      <c r="AA4" s="57">
        <f t="shared" ref="AA4:AA30" si="19">DATE(Z4,Y4,X4)</f>
        <v>45083</v>
      </c>
      <c r="AB4" s="56" t="str">
        <f>Report1!AE12</f>
        <v>5255242005058</v>
      </c>
      <c r="AC4" s="56" t="str">
        <f>Report1!AD12</f>
        <v>06/06/2023</v>
      </c>
      <c r="AD4" s="56" t="str">
        <f>Report1!AH12</f>
        <v>P2TL/52552/20230606/00002</v>
      </c>
      <c r="AE4" s="56">
        <f t="shared" ref="AE4:AE29" si="20">AE3</f>
        <v>52550</v>
      </c>
      <c r="AF4" s="54" t="str">
        <f t="shared" ref="AF4:AF30" si="21">_xlfn.IFS(LEN(AD4)=19,LEFT(AD4,5),LEN(AD4)=25,MID(AD4,6,5))</f>
        <v>52552</v>
      </c>
    </row>
    <row r="5" spans="1:32">
      <c r="A5" s="58">
        <f>Report1!A13</f>
        <v>4</v>
      </c>
      <c r="B5" s="56" t="str">
        <f>Report1!B13</f>
        <v>P2TL/52553/20230606/00001</v>
      </c>
      <c r="C5" s="56" t="str">
        <f>Report1!D13</f>
        <v>523071672317</v>
      </c>
      <c r="D5" s="56" t="str">
        <f>Report1!E13</f>
        <v>SAEROZI</v>
      </c>
      <c r="E5" s="56" t="str">
        <f>Report1!H13</f>
        <v>P2</v>
      </c>
      <c r="F5" s="56" t="str">
        <f>Report1!I13</f>
        <v>DK KAUMAN KLAMBU</v>
      </c>
      <c r="G5" s="56" t="str">
        <f t="shared" si="14"/>
        <v>R1</v>
      </c>
      <c r="H5" s="56">
        <f t="shared" si="15"/>
        <v>900</v>
      </c>
      <c r="I5" s="56" t="str">
        <f>Report1!K13</f>
        <v>R1/900</v>
      </c>
      <c r="J5" s="58">
        <f>Report1!L13</f>
        <v>4957</v>
      </c>
      <c r="K5" s="58">
        <f>Report1!M13</f>
        <v>0</v>
      </c>
      <c r="L5" s="58">
        <f>Report1!N13</f>
        <v>2453814</v>
      </c>
      <c r="M5" s="58">
        <f>Report1!P13</f>
        <v>2453814</v>
      </c>
      <c r="N5" s="58">
        <f>Report1!Q13</f>
        <v>0</v>
      </c>
      <c r="O5" s="58">
        <f>Report1!T13</f>
        <v>0</v>
      </c>
      <c r="P5" s="58">
        <f>Report1!U13</f>
        <v>0</v>
      </c>
      <c r="Q5" s="58">
        <f>Report1!W13</f>
        <v>24538</v>
      </c>
      <c r="R5" s="58">
        <f>Report1!X13</f>
        <v>0</v>
      </c>
      <c r="S5" s="58">
        <f>Report1!Y13</f>
        <v>0</v>
      </c>
      <c r="T5" s="58">
        <f>Report1!Z13</f>
        <v>2478352</v>
      </c>
      <c r="U5" s="58">
        <f>Report1!AB13</f>
        <v>1200000</v>
      </c>
      <c r="V5" s="58">
        <f>Report1!AC13</f>
        <v>1278352</v>
      </c>
      <c r="W5" s="56" t="str">
        <f>Report1!AD13</f>
        <v>06/06/2023</v>
      </c>
      <c r="X5" s="56" t="str">
        <f t="shared" si="16"/>
        <v>06</v>
      </c>
      <c r="Y5" s="56" t="str">
        <f t="shared" si="17"/>
        <v>06</v>
      </c>
      <c r="Z5" s="56" t="str">
        <f t="shared" si="18"/>
        <v>2023</v>
      </c>
      <c r="AA5" s="57">
        <f t="shared" si="19"/>
        <v>45083</v>
      </c>
      <c r="AB5" s="56" t="str">
        <f>Report1!AE13</f>
        <v>5255342005087</v>
      </c>
      <c r="AC5" s="56" t="str">
        <f>Report1!AD13</f>
        <v>06/06/2023</v>
      </c>
      <c r="AD5" s="56" t="str">
        <f>Report1!AH13</f>
        <v>P2TL/52553/20230606/00001</v>
      </c>
      <c r="AE5" s="56">
        <f t="shared" si="20"/>
        <v>52550</v>
      </c>
      <c r="AF5" s="54" t="str">
        <f t="shared" si="21"/>
        <v>52553</v>
      </c>
    </row>
    <row r="6" spans="1:32">
      <c r="A6" s="58">
        <f>Report1!A14</f>
        <v>5</v>
      </c>
      <c r="B6" s="56" t="str">
        <f>Report1!B14</f>
        <v>P2TL/52553/20230607/00007</v>
      </c>
      <c r="C6" s="56" t="str">
        <f>Report1!D14</f>
        <v>NONPELANG</v>
      </c>
      <c r="D6" s="56" t="str">
        <f>Report1!E14</f>
        <v>PJ EKO YULIANTO 3</v>
      </c>
      <c r="E6" s="56" t="str">
        <f>Report1!H14</f>
        <v>P4</v>
      </c>
      <c r="F6" s="56" t="str">
        <f>Report1!I14</f>
        <v>DS KRONGGEN BRATI</v>
      </c>
      <c r="G6" s="56" t="str">
        <f t="shared" si="14"/>
        <v>S2</v>
      </c>
      <c r="H6" s="56">
        <f t="shared" si="15"/>
        <v>900</v>
      </c>
      <c r="I6" s="56" t="str">
        <f>Report1!K14</f>
        <v>S2/900</v>
      </c>
      <c r="J6" s="58">
        <f>Report1!L14</f>
        <v>4957</v>
      </c>
      <c r="K6" s="58">
        <f>Report1!M14</f>
        <v>243000</v>
      </c>
      <c r="L6" s="58">
        <f>Report1!N14</f>
        <v>1784592</v>
      </c>
      <c r="M6" s="58">
        <f>Report1!P14</f>
        <v>2027592</v>
      </c>
      <c r="N6" s="58">
        <f>Report1!Q14</f>
        <v>0</v>
      </c>
      <c r="O6" s="58">
        <f>Report1!T14</f>
        <v>0</v>
      </c>
      <c r="P6" s="58">
        <f>Report1!U14</f>
        <v>0</v>
      </c>
      <c r="Q6" s="58">
        <f>Report1!W14</f>
        <v>10138</v>
      </c>
      <c r="R6" s="58">
        <f>Report1!X14</f>
        <v>0</v>
      </c>
      <c r="S6" s="58">
        <f>Report1!Y14</f>
        <v>0</v>
      </c>
      <c r="T6" s="58">
        <f>Report1!Z14</f>
        <v>2037730</v>
      </c>
      <c r="U6" s="58">
        <f>Report1!AB14</f>
        <v>2037730</v>
      </c>
      <c r="V6" s="58">
        <f>Report1!AC14</f>
        <v>0</v>
      </c>
      <c r="W6" s="56" t="str">
        <f>Report1!AD14</f>
        <v>07/06/2023</v>
      </c>
      <c r="X6" s="56" t="str">
        <f t="shared" si="16"/>
        <v>07</v>
      </c>
      <c r="Y6" s="56" t="str">
        <f t="shared" si="17"/>
        <v>06</v>
      </c>
      <c r="Z6" s="56" t="str">
        <f t="shared" si="18"/>
        <v>2023</v>
      </c>
      <c r="AA6" s="57">
        <f t="shared" si="19"/>
        <v>45084</v>
      </c>
      <c r="AB6" s="56" t="str">
        <f>Report1!AE14</f>
        <v>5255342005098</v>
      </c>
      <c r="AC6" s="56" t="str">
        <f>Report1!AD14</f>
        <v>07/06/2023</v>
      </c>
      <c r="AD6" s="56" t="str">
        <f>Report1!AH14</f>
        <v>P2TL/52553/20230607/00007</v>
      </c>
      <c r="AE6" s="56">
        <f t="shared" si="20"/>
        <v>52550</v>
      </c>
      <c r="AF6" s="54" t="str">
        <f t="shared" si="21"/>
        <v>52553</v>
      </c>
    </row>
    <row r="7" spans="1:32">
      <c r="A7" s="58">
        <f>Report1!A15</f>
        <v>6</v>
      </c>
      <c r="B7" s="56" t="str">
        <f>Report1!B15</f>
        <v>P2TL/52553/20230605/00001</v>
      </c>
      <c r="C7" s="56" t="str">
        <f>Report1!D15</f>
        <v>523072374008</v>
      </c>
      <c r="D7" s="56" t="str">
        <f>Report1!E15</f>
        <v>PARDI</v>
      </c>
      <c r="E7" s="56" t="str">
        <f>Report1!H15</f>
        <v>P3</v>
      </c>
      <c r="F7" s="56" t="str">
        <f>Report1!I15</f>
        <v>DS PULO KRGGENEN</v>
      </c>
      <c r="G7" s="56" t="str">
        <f t="shared" si="14"/>
        <v>R1M</v>
      </c>
      <c r="H7" s="56">
        <f t="shared" si="15"/>
        <v>900</v>
      </c>
      <c r="I7" s="56" t="str">
        <f>Report1!K15</f>
        <v>R1M/900</v>
      </c>
      <c r="J7" s="58">
        <f>Report1!L15</f>
        <v>4957</v>
      </c>
      <c r="K7" s="58">
        <f>Report1!M15</f>
        <v>584064</v>
      </c>
      <c r="L7" s="58">
        <f>Report1!N15</f>
        <v>6702134</v>
      </c>
      <c r="M7" s="58">
        <f>Report1!P15</f>
        <v>7286198</v>
      </c>
      <c r="N7" s="58">
        <f>Report1!Q15</f>
        <v>10000</v>
      </c>
      <c r="O7" s="58">
        <f>Report1!T15</f>
        <v>0</v>
      </c>
      <c r="P7" s="58">
        <f>Report1!U15</f>
        <v>0</v>
      </c>
      <c r="Q7" s="58">
        <f>Report1!W15</f>
        <v>75782</v>
      </c>
      <c r="R7" s="58">
        <f>Report1!X15</f>
        <v>0</v>
      </c>
      <c r="S7" s="58">
        <f>Report1!Y15</f>
        <v>0</v>
      </c>
      <c r="T7" s="58">
        <f>Report1!Z15</f>
        <v>7371980</v>
      </c>
      <c r="U7" s="58">
        <f>Report1!AB15</f>
        <v>7371980</v>
      </c>
      <c r="V7" s="58">
        <f>Report1!AC15</f>
        <v>0</v>
      </c>
      <c r="W7" s="56" t="str">
        <f>Report1!AD15</f>
        <v>05/06/2023</v>
      </c>
      <c r="X7" s="56" t="str">
        <f t="shared" si="16"/>
        <v>05</v>
      </c>
      <c r="Y7" s="56" t="str">
        <f t="shared" si="17"/>
        <v>06</v>
      </c>
      <c r="Z7" s="56" t="str">
        <f t="shared" si="18"/>
        <v>2023</v>
      </c>
      <c r="AA7" s="57">
        <f t="shared" si="19"/>
        <v>45082</v>
      </c>
      <c r="AB7" s="56" t="str">
        <f>Report1!AE15</f>
        <v>5255342005086</v>
      </c>
      <c r="AC7" s="56" t="str">
        <f>Report1!AD15</f>
        <v>05/06/2023</v>
      </c>
      <c r="AD7" s="56" t="str">
        <f>Report1!AH15</f>
        <v>P2TL/52553/20230605/00001</v>
      </c>
      <c r="AE7" s="56">
        <f t="shared" si="20"/>
        <v>52550</v>
      </c>
      <c r="AF7" s="54" t="str">
        <f t="shared" si="21"/>
        <v>52553</v>
      </c>
    </row>
    <row r="8" spans="1:32">
      <c r="A8" s="58">
        <f>Report1!A16</f>
        <v>7</v>
      </c>
      <c r="B8" s="56" t="str">
        <f>Report1!B16</f>
        <v>P2TL/52307/20160330/00003</v>
      </c>
      <c r="C8" s="56" t="str">
        <f>Report1!D16</f>
        <v>523073110825</v>
      </c>
      <c r="D8" s="56" t="str">
        <f>Report1!E16</f>
        <v>MARYOTO</v>
      </c>
      <c r="E8" s="56" t="str">
        <f>Report1!H16</f>
        <v>P3</v>
      </c>
      <c r="F8" s="56" t="str">
        <f>Report1!I16</f>
        <v>DK WELAHAN DS TEL</v>
      </c>
      <c r="G8" s="56" t="str">
        <f t="shared" si="14"/>
        <v>R1T</v>
      </c>
      <c r="H8" s="56">
        <f t="shared" si="15"/>
        <v>1300</v>
      </c>
      <c r="I8" s="56" t="str">
        <f>Report1!K16</f>
        <v>R1T/1300</v>
      </c>
      <c r="J8" s="58">
        <f>Report1!L16</f>
        <v>7160</v>
      </c>
      <c r="K8" s="58">
        <f>Report1!M16</f>
        <v>843648</v>
      </c>
      <c r="L8" s="58">
        <f>Report1!N16</f>
        <v>9680861</v>
      </c>
      <c r="M8" s="58">
        <f>Report1!P16</f>
        <v>10524509</v>
      </c>
      <c r="N8" s="58">
        <f>Report1!Q16</f>
        <v>10000</v>
      </c>
      <c r="O8" s="58">
        <f>Report1!T16</f>
        <v>46700</v>
      </c>
      <c r="P8" s="58">
        <f>Report1!U16</f>
        <v>0</v>
      </c>
      <c r="Q8" s="58">
        <f>Report1!W16</f>
        <v>109463</v>
      </c>
      <c r="R8" s="58">
        <f>Report1!X16</f>
        <v>0</v>
      </c>
      <c r="S8" s="58">
        <f>Report1!Y16</f>
        <v>0</v>
      </c>
      <c r="T8" s="58">
        <f>Report1!Z16</f>
        <v>10690672</v>
      </c>
      <c r="U8" s="58">
        <f>Report1!AB16</f>
        <v>3504000</v>
      </c>
      <c r="V8" s="58">
        <f>Report1!AC16</f>
        <v>7186672</v>
      </c>
      <c r="W8" s="56" t="str">
        <f>Report1!AD16</f>
        <v>05/06/2023</v>
      </c>
      <c r="X8" s="56" t="str">
        <f t="shared" si="16"/>
        <v>05</v>
      </c>
      <c r="Y8" s="56" t="str">
        <f t="shared" si="17"/>
        <v>06</v>
      </c>
      <c r="Z8" s="56" t="str">
        <f t="shared" si="18"/>
        <v>2023</v>
      </c>
      <c r="AA8" s="57">
        <f t="shared" si="19"/>
        <v>45082</v>
      </c>
      <c r="AB8" s="56" t="str">
        <f>Report1!AE16</f>
        <v>5230743001847</v>
      </c>
      <c r="AC8" s="56" t="str">
        <f>Report1!AD16</f>
        <v>05/06/2023</v>
      </c>
      <c r="AD8" s="56" t="str">
        <f>Report1!AH16</f>
        <v>P2TL/52553/20160330/00003</v>
      </c>
      <c r="AE8" s="56">
        <f t="shared" si="20"/>
        <v>52550</v>
      </c>
      <c r="AF8" s="54" t="str">
        <f t="shared" si="21"/>
        <v>52553</v>
      </c>
    </row>
    <row r="9" spans="1:32">
      <c r="A9" s="58">
        <f>Report1!A17</f>
        <v>8</v>
      </c>
      <c r="B9" s="56" t="str">
        <f>Report1!B17</f>
        <v>P2TL/52552/20230606/00007</v>
      </c>
      <c r="C9" s="56" t="str">
        <f>Report1!D17</f>
        <v>NONPELANG</v>
      </c>
      <c r="D9" s="56" t="str">
        <f>Report1!E17</f>
        <v>GOR KURNIA LESTARI</v>
      </c>
      <c r="E9" s="56" t="str">
        <f>Report1!H17</f>
        <v>P4</v>
      </c>
      <c r="F9" s="56" t="str">
        <f>Report1!I17</f>
        <v>JL. PERINTIS KEMERD</v>
      </c>
      <c r="G9" s="56" t="str">
        <f t="shared" si="14"/>
        <v>B1</v>
      </c>
      <c r="H9" s="56">
        <f t="shared" si="15"/>
        <v>900</v>
      </c>
      <c r="I9" s="56" t="str">
        <f>Report1!K17</f>
        <v>B1/900</v>
      </c>
      <c r="J9" s="58">
        <f>Report1!L17</f>
        <v>4957</v>
      </c>
      <c r="K9" s="58">
        <f>Report1!M17</f>
        <v>429300</v>
      </c>
      <c r="L9" s="58">
        <f>Report1!N17</f>
        <v>2305098</v>
      </c>
      <c r="M9" s="58">
        <f>Report1!P17</f>
        <v>2734398</v>
      </c>
      <c r="N9" s="58">
        <f>Report1!Q17</f>
        <v>0</v>
      </c>
      <c r="O9" s="58">
        <f>Report1!T17</f>
        <v>0</v>
      </c>
      <c r="P9" s="58">
        <f>Report1!U17</f>
        <v>0</v>
      </c>
      <c r="Q9" s="58">
        <f>Report1!W17</f>
        <v>13672</v>
      </c>
      <c r="R9" s="58">
        <f>Report1!X17</f>
        <v>0</v>
      </c>
      <c r="S9" s="58">
        <f>Report1!Y17</f>
        <v>0</v>
      </c>
      <c r="T9" s="58">
        <f>Report1!Z17</f>
        <v>2748070</v>
      </c>
      <c r="U9" s="58">
        <f>Report1!AB17</f>
        <v>2748070</v>
      </c>
      <c r="V9" s="58">
        <f>Report1!AC17</f>
        <v>0</v>
      </c>
      <c r="W9" s="56" t="str">
        <f>Report1!AD17</f>
        <v>07/06/2023</v>
      </c>
      <c r="X9" s="56" t="str">
        <f t="shared" si="16"/>
        <v>07</v>
      </c>
      <c r="Y9" s="56" t="str">
        <f t="shared" si="17"/>
        <v>06</v>
      </c>
      <c r="Z9" s="56" t="str">
        <f t="shared" si="18"/>
        <v>2023</v>
      </c>
      <c r="AA9" s="57">
        <f t="shared" si="19"/>
        <v>45084</v>
      </c>
      <c r="AB9" s="56" t="str">
        <f>Report1!AE17</f>
        <v>5255242005063</v>
      </c>
      <c r="AC9" s="56" t="str">
        <f>Report1!AD17</f>
        <v>07/06/2023</v>
      </c>
      <c r="AD9" s="56" t="str">
        <f>Report1!AH17</f>
        <v>P2TL/52552/20230606/00007</v>
      </c>
      <c r="AE9" s="56">
        <f t="shared" si="20"/>
        <v>52550</v>
      </c>
      <c r="AF9" s="54" t="str">
        <f t="shared" si="21"/>
        <v>52552</v>
      </c>
    </row>
    <row r="10" spans="1:32">
      <c r="A10" s="58">
        <f>Report1!A18</f>
        <v>9</v>
      </c>
      <c r="B10" s="56" t="str">
        <f>Report1!B18</f>
        <v>P2TL/52554/20230529/00006</v>
      </c>
      <c r="C10" s="56" t="str">
        <f>Report1!D18</f>
        <v>NONPELANG</v>
      </c>
      <c r="D10" s="56" t="str">
        <f>Report1!E18</f>
        <v>SITI MUGIARTI</v>
      </c>
      <c r="E10" s="56" t="str">
        <f>Report1!H18</f>
        <v>P4</v>
      </c>
      <c r="F10" s="56" t="str">
        <f>Report1!I18</f>
        <v>KRADENAN RT 07 RW</v>
      </c>
      <c r="G10" s="56" t="str">
        <f t="shared" si="14"/>
        <v>R1</v>
      </c>
      <c r="H10" s="56">
        <f t="shared" si="15"/>
        <v>450</v>
      </c>
      <c r="I10" s="56" t="str">
        <f>Report1!K18</f>
        <v>R1/450</v>
      </c>
      <c r="J10" s="58">
        <f>Report1!L18</f>
        <v>2479</v>
      </c>
      <c r="K10" s="58">
        <f>Report1!M18</f>
        <v>89100</v>
      </c>
      <c r="L10" s="58">
        <f>Report1!N18</f>
        <v>304320</v>
      </c>
      <c r="M10" s="58">
        <f>Report1!P18</f>
        <v>393420</v>
      </c>
      <c r="N10" s="58">
        <f>Report1!Q18</f>
        <v>0</v>
      </c>
      <c r="O10" s="58">
        <f>Report1!T18</f>
        <v>0</v>
      </c>
      <c r="P10" s="58">
        <f>Report1!U18</f>
        <v>0</v>
      </c>
      <c r="Q10" s="58">
        <f>Report1!W18</f>
        <v>6580</v>
      </c>
      <c r="R10" s="58">
        <f>Report1!X18</f>
        <v>0</v>
      </c>
      <c r="S10" s="58">
        <f>Report1!Y18</f>
        <v>0</v>
      </c>
      <c r="T10" s="58">
        <f>Report1!Z18</f>
        <v>400000</v>
      </c>
      <c r="U10" s="58">
        <f>Report1!AB18</f>
        <v>400000</v>
      </c>
      <c r="V10" s="58">
        <f>Report1!AC18</f>
        <v>0</v>
      </c>
      <c r="W10" s="56" t="str">
        <f>Report1!AD18</f>
        <v>06/06/2023</v>
      </c>
      <c r="X10" s="56" t="str">
        <f t="shared" si="16"/>
        <v>06</v>
      </c>
      <c r="Y10" s="56" t="str">
        <f t="shared" si="17"/>
        <v>06</v>
      </c>
      <c r="Z10" s="56" t="str">
        <f t="shared" si="18"/>
        <v>2023</v>
      </c>
      <c r="AA10" s="57">
        <f t="shared" si="19"/>
        <v>45083</v>
      </c>
      <c r="AB10" s="56" t="str">
        <f>Report1!AE18</f>
        <v>5255442006341</v>
      </c>
      <c r="AC10" s="56" t="str">
        <f>Report1!AD18</f>
        <v>06/06/2023</v>
      </c>
      <c r="AD10" s="56" t="str">
        <f>Report1!AH18</f>
        <v>P2TL/52554/20230529/00006</v>
      </c>
      <c r="AE10" s="56">
        <f t="shared" si="20"/>
        <v>52550</v>
      </c>
      <c r="AF10" s="54" t="str">
        <f t="shared" si="21"/>
        <v>52554</v>
      </c>
    </row>
    <row r="11" spans="1:32">
      <c r="A11" s="58">
        <f>Report1!A19</f>
        <v>10</v>
      </c>
      <c r="B11" s="56" t="str">
        <f>Report1!B19</f>
        <v>P2TL/52553/20230607/00002</v>
      </c>
      <c r="C11" s="56" t="str">
        <f>Report1!D19</f>
        <v>523073117075</v>
      </c>
      <c r="D11" s="56" t="str">
        <f>Report1!E19</f>
        <v>RANYONO</v>
      </c>
      <c r="E11" s="56" t="str">
        <f>Report1!H19</f>
        <v>K2</v>
      </c>
      <c r="F11" s="56" t="str">
        <f>Report1!I19</f>
        <v>DN PREJENGAN, DS S</v>
      </c>
      <c r="G11" s="56" t="str">
        <f t="shared" si="14"/>
        <v>R1MT</v>
      </c>
      <c r="H11" s="56">
        <f t="shared" si="15"/>
        <v>900</v>
      </c>
      <c r="I11" s="56" t="str">
        <f>Report1!K19</f>
        <v>R1MT/900</v>
      </c>
      <c r="J11" s="58">
        <f>Report1!L19</f>
        <v>52</v>
      </c>
      <c r="K11" s="58">
        <f>Report1!M19</f>
        <v>0</v>
      </c>
      <c r="L11" s="58">
        <f>Report1!N19</f>
        <v>70304</v>
      </c>
      <c r="M11" s="58">
        <f>Report1!P19</f>
        <v>70304</v>
      </c>
      <c r="N11" s="58">
        <f>Report1!Q19</f>
        <v>0</v>
      </c>
      <c r="O11" s="58">
        <f>Report1!T19</f>
        <v>0</v>
      </c>
      <c r="P11" s="58">
        <f>Report1!U19</f>
        <v>0</v>
      </c>
      <c r="Q11" s="58">
        <f>Report1!W19</f>
        <v>6327</v>
      </c>
      <c r="R11" s="58">
        <f>Report1!X19</f>
        <v>0</v>
      </c>
      <c r="S11" s="58">
        <f>Report1!Y19</f>
        <v>0</v>
      </c>
      <c r="T11" s="58">
        <f>Report1!Z19</f>
        <v>76631</v>
      </c>
      <c r="U11" s="58">
        <f>Report1!AB19</f>
        <v>76631</v>
      </c>
      <c r="V11" s="58">
        <f>Report1!AC19</f>
        <v>0</v>
      </c>
      <c r="W11" s="56" t="str">
        <f>Report1!AD19</f>
        <v>07/06/2023</v>
      </c>
      <c r="X11" s="56" t="str">
        <f t="shared" si="16"/>
        <v>07</v>
      </c>
      <c r="Y11" s="56" t="str">
        <f t="shared" si="17"/>
        <v>06</v>
      </c>
      <c r="Z11" s="56" t="str">
        <f t="shared" si="18"/>
        <v>2023</v>
      </c>
      <c r="AA11" s="57">
        <f t="shared" si="19"/>
        <v>45084</v>
      </c>
      <c r="AB11" s="56" t="str">
        <f>Report1!AE19</f>
        <v>5255343005093</v>
      </c>
      <c r="AC11" s="56" t="str">
        <f>Report1!AD19</f>
        <v>07/06/2023</v>
      </c>
      <c r="AD11" s="56" t="str">
        <f>Report1!AH19</f>
        <v>P2TL/52553/20230607/00002</v>
      </c>
      <c r="AE11" s="56">
        <f t="shared" si="20"/>
        <v>52550</v>
      </c>
      <c r="AF11" s="54" t="str">
        <f t="shared" si="21"/>
        <v>52553</v>
      </c>
    </row>
    <row r="12" spans="1:32">
      <c r="A12" s="58">
        <f>Report1!A20</f>
        <v>11</v>
      </c>
      <c r="B12" s="56" t="str">
        <f>Report1!B20</f>
        <v>P2TL/52553/20230607/00001</v>
      </c>
      <c r="C12" s="56" t="str">
        <f>Report1!D20</f>
        <v>523073057377</v>
      </c>
      <c r="D12" s="56" t="str">
        <f>Report1!E20</f>
        <v>ANA SETIYANI</v>
      </c>
      <c r="E12" s="56" t="str">
        <f>Report1!H20</f>
        <v>K2</v>
      </c>
      <c r="F12" s="56" t="str">
        <f>Report1!I20</f>
        <v>DN GEDAD MANGIN</v>
      </c>
      <c r="G12" s="56" t="str">
        <f t="shared" si="14"/>
        <v>R1MT</v>
      </c>
      <c r="H12" s="56">
        <f t="shared" si="15"/>
        <v>900</v>
      </c>
      <c r="I12" s="56" t="str">
        <f>Report1!K20</f>
        <v>R1MT/900</v>
      </c>
      <c r="J12" s="58">
        <f>Report1!L20</f>
        <v>637</v>
      </c>
      <c r="K12" s="58">
        <f>Report1!M20</f>
        <v>0</v>
      </c>
      <c r="L12" s="58">
        <f>Report1!N20</f>
        <v>861224</v>
      </c>
      <c r="M12" s="58">
        <f>Report1!P20</f>
        <v>861224</v>
      </c>
      <c r="N12" s="58">
        <f>Report1!Q20</f>
        <v>0</v>
      </c>
      <c r="O12" s="58">
        <f>Report1!T20</f>
        <v>0</v>
      </c>
      <c r="P12" s="58">
        <f>Report1!U20</f>
        <v>0</v>
      </c>
      <c r="Q12" s="58">
        <f>Report1!W20</f>
        <v>77510</v>
      </c>
      <c r="R12" s="58">
        <f>Report1!X20</f>
        <v>0</v>
      </c>
      <c r="S12" s="58">
        <f>Report1!Y20</f>
        <v>0</v>
      </c>
      <c r="T12" s="58">
        <f>Report1!Z20</f>
        <v>938734</v>
      </c>
      <c r="U12" s="58">
        <f>Report1!AB20</f>
        <v>938734</v>
      </c>
      <c r="V12" s="58">
        <f>Report1!AC20</f>
        <v>0</v>
      </c>
      <c r="W12" s="56" t="str">
        <f>Report1!AD20</f>
        <v>07/06/2023</v>
      </c>
      <c r="X12" s="56" t="str">
        <f t="shared" si="16"/>
        <v>07</v>
      </c>
      <c r="Y12" s="56" t="str">
        <f t="shared" si="17"/>
        <v>06</v>
      </c>
      <c r="Z12" s="56" t="str">
        <f t="shared" si="18"/>
        <v>2023</v>
      </c>
      <c r="AA12" s="57">
        <f t="shared" si="19"/>
        <v>45084</v>
      </c>
      <c r="AB12" s="56" t="str">
        <f>Report1!AE20</f>
        <v>5255343005092</v>
      </c>
      <c r="AC12" s="56" t="str">
        <f>Report1!AD20</f>
        <v>07/06/2023</v>
      </c>
      <c r="AD12" s="56" t="str">
        <f>Report1!AH20</f>
        <v>P2TL/52553/20230607/00001</v>
      </c>
      <c r="AE12" s="56">
        <f t="shared" si="20"/>
        <v>52550</v>
      </c>
      <c r="AF12" s="54" t="str">
        <f t="shared" si="21"/>
        <v>52553</v>
      </c>
    </row>
    <row r="13" spans="1:32">
      <c r="A13" s="58">
        <f>Report1!A21</f>
        <v>12</v>
      </c>
      <c r="B13" s="56" t="str">
        <f>Report1!B21</f>
        <v>P2TL/52553/20230607/00003</v>
      </c>
      <c r="C13" s="56" t="str">
        <f>Report1!D21</f>
        <v>NONPELANG</v>
      </c>
      <c r="D13" s="56" t="str">
        <f>Report1!E21</f>
        <v>MULYADI</v>
      </c>
      <c r="E13" s="56" t="str">
        <f>Report1!H21</f>
        <v>P4</v>
      </c>
      <c r="F13" s="56" t="str">
        <f>Report1!I21</f>
        <v>DN WONOHARJO GEY</v>
      </c>
      <c r="G13" s="56" t="str">
        <f t="shared" si="14"/>
        <v>S2</v>
      </c>
      <c r="H13" s="56">
        <f t="shared" si="15"/>
        <v>450</v>
      </c>
      <c r="I13" s="56" t="str">
        <f>Report1!K21</f>
        <v>S2/450</v>
      </c>
      <c r="J13" s="58">
        <f>Report1!L21</f>
        <v>2479</v>
      </c>
      <c r="K13" s="58">
        <f>Report1!M21</f>
        <v>81000</v>
      </c>
      <c r="L13" s="58">
        <f>Report1!N21</f>
        <v>892296</v>
      </c>
      <c r="M13" s="58">
        <f>Report1!P21</f>
        <v>973296</v>
      </c>
      <c r="N13" s="58">
        <f>Report1!Q21</f>
        <v>0</v>
      </c>
      <c r="O13" s="58">
        <f>Report1!T21</f>
        <v>0</v>
      </c>
      <c r="P13" s="58">
        <f>Report1!U21</f>
        <v>0</v>
      </c>
      <c r="Q13" s="58">
        <f>Report1!W21</f>
        <v>4866</v>
      </c>
      <c r="R13" s="58">
        <f>Report1!X21</f>
        <v>0</v>
      </c>
      <c r="S13" s="58">
        <f>Report1!Y21</f>
        <v>0</v>
      </c>
      <c r="T13" s="58">
        <f>Report1!Z21</f>
        <v>978162</v>
      </c>
      <c r="U13" s="58">
        <f>Report1!AB21</f>
        <v>978162</v>
      </c>
      <c r="V13" s="58">
        <f>Report1!AC21</f>
        <v>0</v>
      </c>
      <c r="W13" s="56" t="str">
        <f>Report1!AD21</f>
        <v>07/06/2023</v>
      </c>
      <c r="X13" s="56" t="str">
        <f t="shared" si="16"/>
        <v>07</v>
      </c>
      <c r="Y13" s="56" t="str">
        <f t="shared" si="17"/>
        <v>06</v>
      </c>
      <c r="Z13" s="56" t="str">
        <f t="shared" si="18"/>
        <v>2023</v>
      </c>
      <c r="AA13" s="57">
        <f t="shared" si="19"/>
        <v>45084</v>
      </c>
      <c r="AB13" s="56" t="str">
        <f>Report1!AE21</f>
        <v>5255342005094</v>
      </c>
      <c r="AC13" s="56" t="str">
        <f>Report1!AD21</f>
        <v>07/06/2023</v>
      </c>
      <c r="AD13" s="56" t="str">
        <f>Report1!AH21</f>
        <v>P2TL/52553/20230607/00003</v>
      </c>
      <c r="AE13" s="56">
        <f t="shared" si="20"/>
        <v>52550</v>
      </c>
      <c r="AF13" s="54" t="str">
        <f t="shared" si="21"/>
        <v>52553</v>
      </c>
    </row>
    <row r="14" spans="1:32">
      <c r="A14" s="58">
        <f>Report1!A22</f>
        <v>13</v>
      </c>
      <c r="B14" s="56" t="str">
        <f>Report1!B22</f>
        <v>P2TL/52554/20230531/00003</v>
      </c>
      <c r="C14" s="56" t="str">
        <f>Report1!D22</f>
        <v>NONPELANG</v>
      </c>
      <c r="D14" s="56" t="str">
        <f>Report1!E22</f>
        <v>ABDUL ROSYID</v>
      </c>
      <c r="E14" s="56" t="str">
        <f>Report1!H22</f>
        <v>P4</v>
      </c>
      <c r="F14" s="56" t="str">
        <f>Report1!I22</f>
        <v>DN GRASAK 01/04 DS</v>
      </c>
      <c r="G14" s="56" t="str">
        <f t="shared" si="14"/>
        <v>B1</v>
      </c>
      <c r="H14" s="56">
        <f t="shared" si="15"/>
        <v>900</v>
      </c>
      <c r="I14" s="56" t="str">
        <f>Report1!K22</f>
        <v>B1/900</v>
      </c>
      <c r="J14" s="58">
        <f>Report1!L22</f>
        <v>4957</v>
      </c>
      <c r="K14" s="58">
        <f>Report1!M22</f>
        <v>429300</v>
      </c>
      <c r="L14" s="58">
        <f>Report1!N22</f>
        <v>2305098</v>
      </c>
      <c r="M14" s="58">
        <f>Report1!P22</f>
        <v>2734398</v>
      </c>
      <c r="N14" s="58">
        <f>Report1!Q22</f>
        <v>0</v>
      </c>
      <c r="O14" s="58">
        <f>Report1!T22</f>
        <v>0</v>
      </c>
      <c r="P14" s="58">
        <f>Report1!U22</f>
        <v>0</v>
      </c>
      <c r="Q14" s="58">
        <f>Report1!W22</f>
        <v>13672</v>
      </c>
      <c r="R14" s="58">
        <f>Report1!X22</f>
        <v>0</v>
      </c>
      <c r="S14" s="58">
        <f>Report1!Y22</f>
        <v>0</v>
      </c>
      <c r="T14" s="58">
        <f>Report1!Z22</f>
        <v>2748070</v>
      </c>
      <c r="U14" s="58">
        <f>Report1!AB22</f>
        <v>2748070</v>
      </c>
      <c r="V14" s="58">
        <f>Report1!AC22</f>
        <v>0</v>
      </c>
      <c r="W14" s="56" t="str">
        <f>Report1!AD22</f>
        <v>01/06/2023</v>
      </c>
      <c r="X14" s="56" t="str">
        <f t="shared" si="16"/>
        <v>01</v>
      </c>
      <c r="Y14" s="56" t="str">
        <f t="shared" si="17"/>
        <v>06</v>
      </c>
      <c r="Z14" s="56" t="str">
        <f t="shared" si="18"/>
        <v>2023</v>
      </c>
      <c r="AA14" s="57">
        <f t="shared" si="19"/>
        <v>45078</v>
      </c>
      <c r="AB14" s="56" t="str">
        <f>Report1!AE22</f>
        <v>5255442006366</v>
      </c>
      <c r="AC14" s="56" t="str">
        <f>Report1!AD22</f>
        <v>01/06/2023</v>
      </c>
      <c r="AD14" s="56" t="str">
        <f>Report1!AH22</f>
        <v>P2TL/52554/20230531/00003</v>
      </c>
      <c r="AE14" s="56">
        <f t="shared" si="20"/>
        <v>52550</v>
      </c>
      <c r="AF14" s="54" t="str">
        <f t="shared" si="21"/>
        <v>52554</v>
      </c>
    </row>
    <row r="15" spans="1:32">
      <c r="A15" s="58">
        <f>Report1!A23</f>
        <v>14</v>
      </c>
      <c r="B15" s="56" t="str">
        <f>Report1!B23</f>
        <v>P2TL/52553/20230607/00004</v>
      </c>
      <c r="C15" s="56" t="str">
        <f>Report1!D23</f>
        <v>523070115985</v>
      </c>
      <c r="D15" s="56" t="str">
        <f>Report1!E23</f>
        <v>PARDJI</v>
      </c>
      <c r="E15" s="56" t="str">
        <f>Report1!H23</f>
        <v>P2</v>
      </c>
      <c r="F15" s="56" t="str">
        <f>Report1!I23</f>
        <v>DS  LEDOKSARI</v>
      </c>
      <c r="G15" s="56" t="str">
        <f t="shared" si="14"/>
        <v>R1</v>
      </c>
      <c r="H15" s="56">
        <f t="shared" si="15"/>
        <v>900</v>
      </c>
      <c r="I15" s="56" t="str">
        <f>Report1!K23</f>
        <v>R1/900</v>
      </c>
      <c r="J15" s="58">
        <f>Report1!L23</f>
        <v>4957</v>
      </c>
      <c r="K15" s="58">
        <f>Report1!M23</f>
        <v>0</v>
      </c>
      <c r="L15" s="58">
        <f>Report1!N23</f>
        <v>2453814</v>
      </c>
      <c r="M15" s="58">
        <f>Report1!P23</f>
        <v>2453814</v>
      </c>
      <c r="N15" s="58">
        <f>Report1!Q23</f>
        <v>0</v>
      </c>
      <c r="O15" s="58">
        <f>Report1!T23</f>
        <v>0</v>
      </c>
      <c r="P15" s="58">
        <f>Report1!U23</f>
        <v>0</v>
      </c>
      <c r="Q15" s="58">
        <f>Report1!W23</f>
        <v>24538</v>
      </c>
      <c r="R15" s="58">
        <f>Report1!X23</f>
        <v>0</v>
      </c>
      <c r="S15" s="58">
        <f>Report1!Y23</f>
        <v>0</v>
      </c>
      <c r="T15" s="58">
        <f>Report1!Z23</f>
        <v>2478352</v>
      </c>
      <c r="U15" s="58">
        <f>Report1!AB23</f>
        <v>2478352</v>
      </c>
      <c r="V15" s="58">
        <f>Report1!AC23</f>
        <v>0</v>
      </c>
      <c r="W15" s="56" t="str">
        <f>Report1!AD23</f>
        <v>07/06/2023</v>
      </c>
      <c r="X15" s="56" t="str">
        <f t="shared" si="16"/>
        <v>07</v>
      </c>
      <c r="Y15" s="56" t="str">
        <f t="shared" si="17"/>
        <v>06</v>
      </c>
      <c r="Z15" s="56" t="str">
        <f t="shared" si="18"/>
        <v>2023</v>
      </c>
      <c r="AA15" s="57">
        <f t="shared" si="19"/>
        <v>45084</v>
      </c>
      <c r="AB15" s="56" t="str">
        <f>Report1!AE23</f>
        <v>5255342005095</v>
      </c>
      <c r="AC15" s="56" t="str">
        <f>Report1!AD23</f>
        <v>07/06/2023</v>
      </c>
      <c r="AD15" s="56" t="str">
        <f>Report1!AH23</f>
        <v>P2TL/52553/20230607/00004</v>
      </c>
      <c r="AE15" s="56">
        <f t="shared" si="20"/>
        <v>52550</v>
      </c>
      <c r="AF15" s="54" t="str">
        <f t="shared" si="21"/>
        <v>52553</v>
      </c>
    </row>
    <row r="16" spans="1:32">
      <c r="A16" s="58">
        <f>Report1!A24</f>
        <v>15</v>
      </c>
      <c r="B16" s="56" t="str">
        <f>Report1!B24</f>
        <v>P2TL/52554/20230605/00002</v>
      </c>
      <c r="C16" s="56" t="str">
        <f>Report1!D24</f>
        <v>523073003904</v>
      </c>
      <c r="D16" s="56" t="str">
        <f>Report1!E24</f>
        <v>SUHARNI</v>
      </c>
      <c r="E16" s="56" t="str">
        <f>Report1!H24</f>
        <v>K2</v>
      </c>
      <c r="F16" s="56" t="str">
        <f>Report1!I24</f>
        <v>DS PALANG POJOK</v>
      </c>
      <c r="G16" s="56" t="str">
        <f t="shared" si="14"/>
        <v>R1T</v>
      </c>
      <c r="H16" s="56">
        <f t="shared" si="15"/>
        <v>450</v>
      </c>
      <c r="I16" s="56" t="str">
        <f>Report1!K24</f>
        <v>R1T/450</v>
      </c>
      <c r="J16" s="58">
        <f>Report1!L24</f>
        <v>219</v>
      </c>
      <c r="K16" s="58">
        <f>Report1!M24</f>
        <v>0</v>
      </c>
      <c r="L16" s="58">
        <f>Report1!N24</f>
        <v>90885</v>
      </c>
      <c r="M16" s="58">
        <f>Report1!P24</f>
        <v>90885</v>
      </c>
      <c r="N16" s="58">
        <f>Report1!Q24</f>
        <v>0</v>
      </c>
      <c r="O16" s="58">
        <f>Report1!T24</f>
        <v>0</v>
      </c>
      <c r="P16" s="58">
        <f>Report1!U24</f>
        <v>500</v>
      </c>
      <c r="Q16" s="58">
        <f>Report1!W24</f>
        <v>8180</v>
      </c>
      <c r="R16" s="58">
        <f>Report1!X24</f>
        <v>0</v>
      </c>
      <c r="S16" s="58">
        <f>Report1!Y24</f>
        <v>0</v>
      </c>
      <c r="T16" s="58">
        <f>Report1!Z24</f>
        <v>99565</v>
      </c>
      <c r="U16" s="58">
        <f>Report1!AB24</f>
        <v>99565</v>
      </c>
      <c r="V16" s="58">
        <f>Report1!AC24</f>
        <v>0</v>
      </c>
      <c r="W16" s="56" t="str">
        <f>Report1!AD24</f>
        <v>05/06/2023</v>
      </c>
      <c r="X16" s="56" t="str">
        <f t="shared" si="16"/>
        <v>05</v>
      </c>
      <c r="Y16" s="56" t="str">
        <f t="shared" si="17"/>
        <v>06</v>
      </c>
      <c r="Z16" s="56" t="str">
        <f t="shared" si="18"/>
        <v>2023</v>
      </c>
      <c r="AA16" s="57">
        <f t="shared" si="19"/>
        <v>45082</v>
      </c>
      <c r="AB16" s="56" t="str">
        <f>Report1!AE24</f>
        <v>5255443006368</v>
      </c>
      <c r="AC16" s="56" t="str">
        <f>Report1!AD24</f>
        <v>05/06/2023</v>
      </c>
      <c r="AD16" s="56" t="str">
        <f>Report1!AH24</f>
        <v>P2TL/52554/20230605/00002</v>
      </c>
      <c r="AE16" s="56">
        <f t="shared" si="20"/>
        <v>52550</v>
      </c>
      <c r="AF16" s="54" t="str">
        <f t="shared" si="21"/>
        <v>52554</v>
      </c>
    </row>
    <row r="17" spans="1:32">
      <c r="A17" s="58">
        <f>Report1!A25</f>
        <v>16</v>
      </c>
      <c r="B17" s="56" t="str">
        <f>Report1!B25</f>
        <v>P2TL/52554/20230605/00005</v>
      </c>
      <c r="C17" s="56" t="str">
        <f>Report1!D25</f>
        <v>523073024572</v>
      </c>
      <c r="D17" s="56" t="str">
        <f>Report1!E25</f>
        <v>SAINEM</v>
      </c>
      <c r="E17" s="56" t="str">
        <f>Report1!H25</f>
        <v>K2</v>
      </c>
      <c r="F17" s="56" t="str">
        <f>Report1!I25</f>
        <v>DN LENGKONG DS RA</v>
      </c>
      <c r="G17" s="56" t="str">
        <f t="shared" si="14"/>
        <v>R1T</v>
      </c>
      <c r="H17" s="56">
        <f t="shared" si="15"/>
        <v>450</v>
      </c>
      <c r="I17" s="56" t="str">
        <f>Report1!K25</f>
        <v>R1T/450</v>
      </c>
      <c r="J17" s="58">
        <f>Report1!L25</f>
        <v>543</v>
      </c>
      <c r="K17" s="58">
        <f>Report1!M25</f>
        <v>0</v>
      </c>
      <c r="L17" s="58">
        <f>Report1!N25</f>
        <v>225345</v>
      </c>
      <c r="M17" s="58">
        <f>Report1!P25</f>
        <v>225345</v>
      </c>
      <c r="N17" s="58">
        <f>Report1!Q25</f>
        <v>0</v>
      </c>
      <c r="O17" s="58">
        <f>Report1!T25</f>
        <v>0</v>
      </c>
      <c r="P17" s="58">
        <f>Report1!U25</f>
        <v>0</v>
      </c>
      <c r="Q17" s="58">
        <f>Report1!W25</f>
        <v>20281</v>
      </c>
      <c r="R17" s="58">
        <f>Report1!X25</f>
        <v>0</v>
      </c>
      <c r="S17" s="58">
        <f>Report1!Y25</f>
        <v>0</v>
      </c>
      <c r="T17" s="58">
        <f>Report1!Z25</f>
        <v>245626</v>
      </c>
      <c r="U17" s="58">
        <f>Report1!AB25</f>
        <v>245626</v>
      </c>
      <c r="V17" s="58">
        <f>Report1!AC25</f>
        <v>0</v>
      </c>
      <c r="W17" s="56" t="str">
        <f>Report1!AD25</f>
        <v>06/06/2023</v>
      </c>
      <c r="X17" s="56" t="str">
        <f t="shared" si="16"/>
        <v>06</v>
      </c>
      <c r="Y17" s="56" t="str">
        <f t="shared" si="17"/>
        <v>06</v>
      </c>
      <c r="Z17" s="56" t="str">
        <f t="shared" si="18"/>
        <v>2023</v>
      </c>
      <c r="AA17" s="57">
        <f t="shared" si="19"/>
        <v>45083</v>
      </c>
      <c r="AB17" s="56" t="str">
        <f>Report1!AE25</f>
        <v>5255443006371</v>
      </c>
      <c r="AC17" s="56" t="str">
        <f>Report1!AD25</f>
        <v>06/06/2023</v>
      </c>
      <c r="AD17" s="56" t="str">
        <f>Report1!AH25</f>
        <v>P2TL/52554/20230605/00005</v>
      </c>
      <c r="AE17" s="56">
        <f t="shared" si="20"/>
        <v>52550</v>
      </c>
      <c r="AF17" s="54" t="str">
        <f t="shared" si="21"/>
        <v>52554</v>
      </c>
    </row>
    <row r="18" spans="1:32">
      <c r="A18" s="58">
        <f>Report1!A26</f>
        <v>17</v>
      </c>
      <c r="B18" s="56" t="str">
        <f>Report1!B26</f>
        <v>P2TL/52553/20230607/00005</v>
      </c>
      <c r="C18" s="56" t="str">
        <f>Report1!D26</f>
        <v>NONPELANG</v>
      </c>
      <c r="D18" s="56" t="str">
        <f>Report1!E26</f>
        <v>PJ EKO YULIANTO</v>
      </c>
      <c r="E18" s="56" t="str">
        <f>Report1!H26</f>
        <v>P4</v>
      </c>
      <c r="F18" s="56" t="str">
        <f>Report1!I26</f>
        <v>DS KRONGGEN BRATI</v>
      </c>
      <c r="G18" s="56" t="str">
        <f t="shared" si="14"/>
        <v>S2</v>
      </c>
      <c r="H18" s="56">
        <f t="shared" si="15"/>
        <v>900</v>
      </c>
      <c r="I18" s="56" t="str">
        <f>Report1!K26</f>
        <v>S2/900</v>
      </c>
      <c r="J18" s="58">
        <f>Report1!L26</f>
        <v>4957</v>
      </c>
      <c r="K18" s="58">
        <f>Report1!M26</f>
        <v>243000</v>
      </c>
      <c r="L18" s="58">
        <f>Report1!N26</f>
        <v>1784592</v>
      </c>
      <c r="M18" s="58">
        <f>Report1!P26</f>
        <v>2027592</v>
      </c>
      <c r="N18" s="58">
        <f>Report1!Q26</f>
        <v>0</v>
      </c>
      <c r="O18" s="58">
        <f>Report1!T26</f>
        <v>0</v>
      </c>
      <c r="P18" s="58">
        <f>Report1!U26</f>
        <v>0</v>
      </c>
      <c r="Q18" s="58">
        <f>Report1!W26</f>
        <v>10138</v>
      </c>
      <c r="R18" s="58">
        <f>Report1!X26</f>
        <v>0</v>
      </c>
      <c r="S18" s="58">
        <f>Report1!Y26</f>
        <v>0</v>
      </c>
      <c r="T18" s="58">
        <f>Report1!Z26</f>
        <v>2037730</v>
      </c>
      <c r="U18" s="58">
        <f>Report1!AB26</f>
        <v>2037730</v>
      </c>
      <c r="V18" s="58">
        <f>Report1!AC26</f>
        <v>0</v>
      </c>
      <c r="W18" s="56" t="str">
        <f>Report1!AD26</f>
        <v>07/06/2023</v>
      </c>
      <c r="X18" s="56" t="str">
        <f t="shared" si="16"/>
        <v>07</v>
      </c>
      <c r="Y18" s="56" t="str">
        <f t="shared" si="17"/>
        <v>06</v>
      </c>
      <c r="Z18" s="56" t="str">
        <f t="shared" si="18"/>
        <v>2023</v>
      </c>
      <c r="AA18" s="57">
        <f t="shared" si="19"/>
        <v>45084</v>
      </c>
      <c r="AB18" s="56" t="str">
        <f>Report1!AE26</f>
        <v>5255342005096</v>
      </c>
      <c r="AC18" s="56" t="str">
        <f>Report1!AD26</f>
        <v>07/06/2023</v>
      </c>
      <c r="AD18" s="56" t="str">
        <f>Report1!AH26</f>
        <v>P2TL/52553/20230607/00005</v>
      </c>
      <c r="AE18" s="56">
        <f t="shared" si="20"/>
        <v>52550</v>
      </c>
      <c r="AF18" s="54" t="str">
        <f t="shared" si="21"/>
        <v>52553</v>
      </c>
    </row>
    <row r="19" spans="1:32">
      <c r="A19" s="58">
        <f>Report1!A27</f>
        <v>18</v>
      </c>
      <c r="B19" s="56" t="str">
        <f>Report1!B27</f>
        <v>P2TL/52551/20230605/00003</v>
      </c>
      <c r="C19" s="56" t="str">
        <f>Report1!D27</f>
        <v>523060023190</v>
      </c>
      <c r="D19" s="56" t="str">
        <f>Report1!E27</f>
        <v>BUDI LUKITO</v>
      </c>
      <c r="E19" s="56" t="str">
        <f>Report1!H27</f>
        <v>P3</v>
      </c>
      <c r="F19" s="56" t="str">
        <f>Report1!I27</f>
        <v>KI OS BINTORO NO 5</v>
      </c>
      <c r="G19" s="56" t="str">
        <f t="shared" si="14"/>
        <v>B1</v>
      </c>
      <c r="H19" s="56">
        <f t="shared" si="15"/>
        <v>3500</v>
      </c>
      <c r="I19" s="56" t="str">
        <f>Report1!K27</f>
        <v>B1/3500</v>
      </c>
      <c r="J19" s="58">
        <f>Report1!L27</f>
        <v>19278</v>
      </c>
      <c r="K19" s="58">
        <f>Report1!M27</f>
        <v>1848000</v>
      </c>
      <c r="L19" s="58">
        <f>Report1!N27</f>
        <v>21205800</v>
      </c>
      <c r="M19" s="58">
        <f>Report1!P27</f>
        <v>23053800</v>
      </c>
      <c r="N19" s="58">
        <f>Report1!Q27</f>
        <v>10000</v>
      </c>
      <c r="O19" s="58">
        <f>Report1!T27</f>
        <v>76400</v>
      </c>
      <c r="P19" s="58">
        <f>Report1!U27</f>
        <v>188671</v>
      </c>
      <c r="Q19" s="58">
        <f>Report1!W27</f>
        <v>239778</v>
      </c>
      <c r="R19" s="58">
        <f>Report1!X27</f>
        <v>410000</v>
      </c>
      <c r="S19" s="58">
        <f>Report1!Y27</f>
        <v>0</v>
      </c>
      <c r="T19" s="58">
        <f>Report1!Z27</f>
        <v>23978649</v>
      </c>
      <c r="U19" s="58">
        <f>Report1!AB27</f>
        <v>18000000</v>
      </c>
      <c r="V19" s="58">
        <f>Report1!AC27</f>
        <v>5978649</v>
      </c>
      <c r="W19" s="56" t="str">
        <f>Report1!AD27</f>
        <v>05/06/2023</v>
      </c>
      <c r="X19" s="56" t="str">
        <f t="shared" si="16"/>
        <v>05</v>
      </c>
      <c r="Y19" s="56" t="str">
        <f t="shared" si="17"/>
        <v>06</v>
      </c>
      <c r="Z19" s="56" t="str">
        <f t="shared" si="18"/>
        <v>2023</v>
      </c>
      <c r="AA19" s="57">
        <f t="shared" si="19"/>
        <v>45082</v>
      </c>
      <c r="AB19" s="56" t="str">
        <f>Report1!AE27</f>
        <v>5255142005359</v>
      </c>
      <c r="AC19" s="56" t="str">
        <f>Report1!AD27</f>
        <v>05/06/2023</v>
      </c>
      <c r="AD19" s="56" t="str">
        <f>Report1!AH27</f>
        <v>P2TL/52551/20230605/00003</v>
      </c>
      <c r="AE19" s="56">
        <f t="shared" si="20"/>
        <v>52550</v>
      </c>
      <c r="AF19" s="54" t="str">
        <f t="shared" si="21"/>
        <v>52551</v>
      </c>
    </row>
    <row r="20" spans="1:32">
      <c r="A20" s="58">
        <f>Report1!A28</f>
        <v>19</v>
      </c>
      <c r="B20" s="56" t="str">
        <f>Report1!B28</f>
        <v>P2TL/52554/20230530/00001</v>
      </c>
      <c r="C20" s="56" t="str">
        <f>Report1!D28</f>
        <v>523071949414</v>
      </c>
      <c r="D20" s="56" t="str">
        <f>Report1!E28</f>
        <v>SUWARNO</v>
      </c>
      <c r="E20" s="56" t="str">
        <f>Report1!H28</f>
        <v>P2</v>
      </c>
      <c r="F20" s="56" t="str">
        <f>Report1!I28</f>
        <v>DS DESARAN TRUWO</v>
      </c>
      <c r="G20" s="56" t="str">
        <f t="shared" si="14"/>
        <v>R1M</v>
      </c>
      <c r="H20" s="56">
        <f t="shared" si="15"/>
        <v>900</v>
      </c>
      <c r="I20" s="56" t="str">
        <f>Report1!K28</f>
        <v>R1M/900</v>
      </c>
      <c r="J20" s="58">
        <f>Report1!L28</f>
        <v>4957</v>
      </c>
      <c r="K20" s="58">
        <f>Report1!M28</f>
        <v>0</v>
      </c>
      <c r="L20" s="58">
        <f>Report1!N28</f>
        <v>6702134</v>
      </c>
      <c r="M20" s="58">
        <f>Report1!P28</f>
        <v>6702134</v>
      </c>
      <c r="N20" s="58">
        <f>Report1!Q28</f>
        <v>10000</v>
      </c>
      <c r="O20" s="58">
        <f>Report1!T28</f>
        <v>76400</v>
      </c>
      <c r="P20" s="58">
        <f>Report1!U28</f>
        <v>156912</v>
      </c>
      <c r="Q20" s="58">
        <f>Report1!W28</f>
        <v>67021</v>
      </c>
      <c r="R20" s="58">
        <f>Report1!X28</f>
        <v>0</v>
      </c>
      <c r="S20" s="58">
        <f>Report1!Y28</f>
        <v>0</v>
      </c>
      <c r="T20" s="58">
        <f>Report1!Z28</f>
        <v>7012467</v>
      </c>
      <c r="U20" s="58">
        <f>Report1!AB28</f>
        <v>4000000</v>
      </c>
      <c r="V20" s="58">
        <f>Report1!AC28</f>
        <v>3012467</v>
      </c>
      <c r="W20" s="56" t="str">
        <f>Report1!AD28</f>
        <v>06/06/2023</v>
      </c>
      <c r="X20" s="56" t="str">
        <f t="shared" si="16"/>
        <v>06</v>
      </c>
      <c r="Y20" s="56" t="str">
        <f t="shared" si="17"/>
        <v>06</v>
      </c>
      <c r="Z20" s="56" t="str">
        <f t="shared" si="18"/>
        <v>2023</v>
      </c>
      <c r="AA20" s="57">
        <f t="shared" si="19"/>
        <v>45083</v>
      </c>
      <c r="AB20" s="56" t="str">
        <f>Report1!AE28</f>
        <v>5255442006349</v>
      </c>
      <c r="AC20" s="56" t="str">
        <f>Report1!AD28</f>
        <v>06/06/2023</v>
      </c>
      <c r="AD20" s="56" t="str">
        <f>Report1!AH28</f>
        <v>P2TL/52554/20230530/00001</v>
      </c>
      <c r="AE20" s="56">
        <f t="shared" si="20"/>
        <v>52550</v>
      </c>
      <c r="AF20" s="54" t="str">
        <f t="shared" si="21"/>
        <v>52554</v>
      </c>
    </row>
    <row r="21" spans="1:32">
      <c r="A21" s="58">
        <f>Report1!A29</f>
        <v>20</v>
      </c>
      <c r="B21" s="56" t="str">
        <f>Report1!B29</f>
        <v>P2TL/52551/20230606/00001</v>
      </c>
      <c r="C21" s="56" t="str">
        <f>Report1!D29</f>
        <v>523060507374</v>
      </c>
      <c r="D21" s="56" t="str">
        <f>Report1!E29</f>
        <v>SUYOTO</v>
      </c>
      <c r="E21" s="56" t="str">
        <f>Report1!H29</f>
        <v>P2</v>
      </c>
      <c r="F21" s="56" t="str">
        <f>Report1!I29</f>
        <v>CA NGKRING REMBAN</v>
      </c>
      <c r="G21" s="56" t="str">
        <f t="shared" si="14"/>
        <v>R1</v>
      </c>
      <c r="H21" s="56">
        <f t="shared" si="15"/>
        <v>450</v>
      </c>
      <c r="I21" s="56" t="str">
        <f>Report1!K29</f>
        <v>R1/450</v>
      </c>
      <c r="J21" s="58">
        <f>Report1!L29</f>
        <v>2479</v>
      </c>
      <c r="K21" s="58">
        <f>Report1!M29</f>
        <v>0</v>
      </c>
      <c r="L21" s="58">
        <f>Report1!N29</f>
        <v>1226907</v>
      </c>
      <c r="M21" s="58">
        <f>Report1!P29</f>
        <v>1226907</v>
      </c>
      <c r="N21" s="58">
        <f>Report1!Q29</f>
        <v>0</v>
      </c>
      <c r="O21" s="58">
        <f>Report1!T29</f>
        <v>76400</v>
      </c>
      <c r="P21" s="58">
        <f>Report1!U29</f>
        <v>188671</v>
      </c>
      <c r="Q21" s="58">
        <f>Report1!W29</f>
        <v>12269</v>
      </c>
      <c r="R21" s="58">
        <f>Report1!X29</f>
        <v>13950</v>
      </c>
      <c r="S21" s="58">
        <f>Report1!Y29</f>
        <v>0</v>
      </c>
      <c r="T21" s="58">
        <f>Report1!Z29</f>
        <v>1518197</v>
      </c>
      <c r="U21" s="58">
        <f>Report1!AB29</f>
        <v>1518197</v>
      </c>
      <c r="V21" s="58">
        <f>Report1!AC29</f>
        <v>0</v>
      </c>
      <c r="W21" s="56" t="str">
        <f>Report1!AD29</f>
        <v>06/06/2023</v>
      </c>
      <c r="X21" s="56" t="str">
        <f t="shared" si="16"/>
        <v>06</v>
      </c>
      <c r="Y21" s="56" t="str">
        <f t="shared" si="17"/>
        <v>06</v>
      </c>
      <c r="Z21" s="56" t="str">
        <f t="shared" si="18"/>
        <v>2023</v>
      </c>
      <c r="AA21" s="57">
        <f t="shared" si="19"/>
        <v>45083</v>
      </c>
      <c r="AB21" s="56" t="str">
        <f>Report1!AE29</f>
        <v>5255142005360</v>
      </c>
      <c r="AC21" s="56" t="str">
        <f>Report1!AD29</f>
        <v>06/06/2023</v>
      </c>
      <c r="AD21" s="56" t="str">
        <f>Report1!AH29</f>
        <v>P2TL/52551/20230606/00001</v>
      </c>
      <c r="AE21" s="56">
        <f t="shared" si="20"/>
        <v>52550</v>
      </c>
      <c r="AF21" s="54" t="str">
        <f t="shared" si="21"/>
        <v>52551</v>
      </c>
    </row>
    <row r="22" spans="1:32">
      <c r="A22" s="58">
        <f>Report1!A30</f>
        <v>21</v>
      </c>
      <c r="B22" s="56" t="str">
        <f>Report1!B30</f>
        <v>P2TL/52553/20230606/00005</v>
      </c>
      <c r="C22" s="56" t="str">
        <f>Report1!D30</f>
        <v>523071385989</v>
      </c>
      <c r="D22" s="56" t="str">
        <f>Report1!E30</f>
        <v>ASHURI AMIN</v>
      </c>
      <c r="E22" s="56" t="str">
        <f>Report1!H30</f>
        <v>P2</v>
      </c>
      <c r="F22" s="56" t="str">
        <f>Report1!I30</f>
        <v>DK  BRAKAS TERKESI</v>
      </c>
      <c r="G22" s="56" t="str">
        <f t="shared" si="14"/>
        <v>R1</v>
      </c>
      <c r="H22" s="56">
        <f t="shared" si="15"/>
        <v>450</v>
      </c>
      <c r="I22" s="56" t="str">
        <f>Report1!K30</f>
        <v>R1/450</v>
      </c>
      <c r="J22" s="58">
        <f>Report1!L30</f>
        <v>2479</v>
      </c>
      <c r="K22" s="58">
        <f>Report1!M30</f>
        <v>0</v>
      </c>
      <c r="L22" s="58">
        <f>Report1!N30</f>
        <v>1226907</v>
      </c>
      <c r="M22" s="58">
        <f>Report1!P30</f>
        <v>1226907</v>
      </c>
      <c r="N22" s="58">
        <f>Report1!Q30</f>
        <v>0</v>
      </c>
      <c r="O22" s="58">
        <f>Report1!T30</f>
        <v>0</v>
      </c>
      <c r="P22" s="58">
        <f>Report1!U30</f>
        <v>0</v>
      </c>
      <c r="Q22" s="58">
        <f>Report1!W30</f>
        <v>12269</v>
      </c>
      <c r="R22" s="58">
        <f>Report1!X30</f>
        <v>900</v>
      </c>
      <c r="S22" s="58">
        <f>Report1!Y30</f>
        <v>0</v>
      </c>
      <c r="T22" s="58">
        <f>Report1!Z30</f>
        <v>1240076</v>
      </c>
      <c r="U22" s="58">
        <f>Report1!AB30</f>
        <v>1240076</v>
      </c>
      <c r="V22" s="58">
        <f>Report1!AC30</f>
        <v>0</v>
      </c>
      <c r="W22" s="56" t="str">
        <f>Report1!AD30</f>
        <v>06/06/2023</v>
      </c>
      <c r="X22" s="56" t="str">
        <f t="shared" si="16"/>
        <v>06</v>
      </c>
      <c r="Y22" s="56" t="str">
        <f t="shared" si="17"/>
        <v>06</v>
      </c>
      <c r="Z22" s="56" t="str">
        <f t="shared" si="18"/>
        <v>2023</v>
      </c>
      <c r="AA22" s="57">
        <f t="shared" si="19"/>
        <v>45083</v>
      </c>
      <c r="AB22" s="56" t="str">
        <f>Report1!AE30</f>
        <v>5255342005091</v>
      </c>
      <c r="AC22" s="56" t="str">
        <f>Report1!AD30</f>
        <v>06/06/2023</v>
      </c>
      <c r="AD22" s="56" t="str">
        <f>Report1!AH30</f>
        <v>P2TL/52553/20230606/00005</v>
      </c>
      <c r="AE22" s="56">
        <f t="shared" si="20"/>
        <v>52550</v>
      </c>
      <c r="AF22" s="54" t="str">
        <f t="shared" si="21"/>
        <v>52553</v>
      </c>
    </row>
    <row r="23" spans="1:32">
      <c r="A23" s="58">
        <f>Report1!A31</f>
        <v>22</v>
      </c>
      <c r="B23" s="56" t="str">
        <f>Report1!B31</f>
        <v>P2TL/52553/20230606/00002</v>
      </c>
      <c r="C23" s="56" t="str">
        <f>Report1!D31</f>
        <v>523073060059</v>
      </c>
      <c r="D23" s="56" t="str">
        <f>Report1!E31</f>
        <v>RUSMAN</v>
      </c>
      <c r="E23" s="56" t="str">
        <f>Report1!H31</f>
        <v>K2</v>
      </c>
      <c r="F23" s="56" t="str">
        <f>Report1!I31</f>
        <v>DN JURAGAN    RT.4 R</v>
      </c>
      <c r="G23" s="56" t="str">
        <f t="shared" si="14"/>
        <v>R1MT</v>
      </c>
      <c r="H23" s="56">
        <f t="shared" si="15"/>
        <v>900</v>
      </c>
      <c r="I23" s="56" t="str">
        <f>Report1!K31</f>
        <v>R1MT/900</v>
      </c>
      <c r="J23" s="58">
        <f>Report1!L31</f>
        <v>599</v>
      </c>
      <c r="K23" s="58">
        <f>Report1!M31</f>
        <v>0</v>
      </c>
      <c r="L23" s="58">
        <f>Report1!N31</f>
        <v>809848</v>
      </c>
      <c r="M23" s="58">
        <f>Report1!P31</f>
        <v>809848</v>
      </c>
      <c r="N23" s="58">
        <f>Report1!Q31</f>
        <v>0</v>
      </c>
      <c r="O23" s="58">
        <f>Report1!T31</f>
        <v>0</v>
      </c>
      <c r="P23" s="58">
        <f>Report1!U31</f>
        <v>0</v>
      </c>
      <c r="Q23" s="58">
        <f>Report1!W31</f>
        <v>72886</v>
      </c>
      <c r="R23" s="58">
        <f>Report1!X31</f>
        <v>0</v>
      </c>
      <c r="S23" s="58">
        <f>Report1!Y31</f>
        <v>0</v>
      </c>
      <c r="T23" s="58">
        <f>Report1!Z31</f>
        <v>882734</v>
      </c>
      <c r="U23" s="58">
        <f>Report1!AB31</f>
        <v>882734</v>
      </c>
      <c r="V23" s="58">
        <f>Report1!AC31</f>
        <v>0</v>
      </c>
      <c r="W23" s="56" t="str">
        <f>Report1!AD31</f>
        <v>06/06/2023</v>
      </c>
      <c r="X23" s="56" t="str">
        <f t="shared" si="16"/>
        <v>06</v>
      </c>
      <c r="Y23" s="56" t="str">
        <f t="shared" si="17"/>
        <v>06</v>
      </c>
      <c r="Z23" s="56" t="str">
        <f t="shared" si="18"/>
        <v>2023</v>
      </c>
      <c r="AA23" s="57">
        <f t="shared" si="19"/>
        <v>45083</v>
      </c>
      <c r="AB23" s="56" t="str">
        <f>Report1!AE31</f>
        <v>5255343005088</v>
      </c>
      <c r="AC23" s="56" t="str">
        <f>Report1!AD31</f>
        <v>06/06/2023</v>
      </c>
      <c r="AD23" s="56" t="str">
        <f>Report1!AH31</f>
        <v>P2TL/52553/20230606/00002</v>
      </c>
      <c r="AE23" s="56">
        <f t="shared" si="20"/>
        <v>52550</v>
      </c>
      <c r="AF23" s="54" t="str">
        <f t="shared" si="21"/>
        <v>52553</v>
      </c>
    </row>
    <row r="24" spans="1:32">
      <c r="A24" s="58">
        <f>Report1!A32</f>
        <v>23</v>
      </c>
      <c r="B24" s="56" t="str">
        <f>Report1!B32</f>
        <v>P2TL/52553/20230607/00006</v>
      </c>
      <c r="C24" s="56" t="str">
        <f>Report1!D32</f>
        <v>NONPELANG</v>
      </c>
      <c r="D24" s="56" t="str">
        <f>Report1!E32</f>
        <v>PJ EKO YULIANTO 2</v>
      </c>
      <c r="E24" s="56" t="str">
        <f>Report1!H32</f>
        <v>P4</v>
      </c>
      <c r="F24" s="56" t="str">
        <f>Report1!I32</f>
        <v>DS KRONGGEN BRATI</v>
      </c>
      <c r="G24" s="56" t="str">
        <f t="shared" si="14"/>
        <v>S2</v>
      </c>
      <c r="H24" s="56">
        <f t="shared" si="15"/>
        <v>900</v>
      </c>
      <c r="I24" s="56" t="str">
        <f>Report1!K32</f>
        <v>S2/900</v>
      </c>
      <c r="J24" s="58">
        <f>Report1!L32</f>
        <v>4957</v>
      </c>
      <c r="K24" s="58">
        <f>Report1!M32</f>
        <v>243000</v>
      </c>
      <c r="L24" s="58">
        <f>Report1!N32</f>
        <v>1784592</v>
      </c>
      <c r="M24" s="58">
        <f>Report1!P32</f>
        <v>2027592</v>
      </c>
      <c r="N24" s="58">
        <f>Report1!Q32</f>
        <v>0</v>
      </c>
      <c r="O24" s="58">
        <f>Report1!T32</f>
        <v>0</v>
      </c>
      <c r="P24" s="58">
        <f>Report1!U32</f>
        <v>0</v>
      </c>
      <c r="Q24" s="58">
        <f>Report1!W32</f>
        <v>10138</v>
      </c>
      <c r="R24" s="58">
        <f>Report1!X32</f>
        <v>0</v>
      </c>
      <c r="S24" s="58">
        <f>Report1!Y32</f>
        <v>0</v>
      </c>
      <c r="T24" s="58">
        <f>Report1!Z32</f>
        <v>2037730</v>
      </c>
      <c r="U24" s="58">
        <f>Report1!AB32</f>
        <v>2037730</v>
      </c>
      <c r="V24" s="58">
        <f>Report1!AC32</f>
        <v>0</v>
      </c>
      <c r="W24" s="56" t="str">
        <f>Report1!AD32</f>
        <v>07/06/2023</v>
      </c>
      <c r="X24" s="56" t="str">
        <f t="shared" si="16"/>
        <v>07</v>
      </c>
      <c r="Y24" s="56" t="str">
        <f t="shared" si="17"/>
        <v>06</v>
      </c>
      <c r="Z24" s="56" t="str">
        <f t="shared" si="18"/>
        <v>2023</v>
      </c>
      <c r="AA24" s="57">
        <f t="shared" si="19"/>
        <v>45084</v>
      </c>
      <c r="AB24" s="56" t="str">
        <f>Report1!AE32</f>
        <v>5255342005097</v>
      </c>
      <c r="AC24" s="56" t="str">
        <f>Report1!AD32</f>
        <v>07/06/2023</v>
      </c>
      <c r="AD24" s="56" t="str">
        <f>Report1!AH32</f>
        <v>P2TL/52553/20230607/00006</v>
      </c>
      <c r="AE24" s="56">
        <f t="shared" si="20"/>
        <v>52550</v>
      </c>
      <c r="AF24" s="54" t="str">
        <f t="shared" si="21"/>
        <v>52553</v>
      </c>
    </row>
    <row r="25" spans="1:32">
      <c r="A25" s="58">
        <f>Report1!A33</f>
        <v>24</v>
      </c>
      <c r="B25" s="56" t="str">
        <f>Report1!B33</f>
        <v>P2TL/52553/20230606/00003</v>
      </c>
      <c r="C25" s="56" t="str">
        <f>Report1!D33</f>
        <v>523071423913</v>
      </c>
      <c r="D25" s="56" t="str">
        <f>Report1!E33</f>
        <v>MARSONO</v>
      </c>
      <c r="E25" s="56" t="str">
        <f>Report1!H33</f>
        <v>P3</v>
      </c>
      <c r="F25" s="56" t="str">
        <f>Report1!I33</f>
        <v>DS  SELOJARI RT3/2 K</v>
      </c>
      <c r="G25" s="56" t="str">
        <f t="shared" si="14"/>
        <v>R1M</v>
      </c>
      <c r="H25" s="56">
        <f t="shared" si="15"/>
        <v>900</v>
      </c>
      <c r="I25" s="56" t="str">
        <f>Report1!K33</f>
        <v>R1M/900</v>
      </c>
      <c r="J25" s="58">
        <f>Report1!L33</f>
        <v>4957</v>
      </c>
      <c r="K25" s="58">
        <f>Report1!M33</f>
        <v>584064</v>
      </c>
      <c r="L25" s="58">
        <f>Report1!N33</f>
        <v>6702134</v>
      </c>
      <c r="M25" s="58">
        <f>Report1!P33</f>
        <v>7286198</v>
      </c>
      <c r="N25" s="58">
        <f>Report1!Q33</f>
        <v>10000</v>
      </c>
      <c r="O25" s="58">
        <f>Report1!T33</f>
        <v>0</v>
      </c>
      <c r="P25" s="58">
        <f>Report1!U33</f>
        <v>0</v>
      </c>
      <c r="Q25" s="58">
        <f>Report1!W33</f>
        <v>75782</v>
      </c>
      <c r="R25" s="58">
        <f>Report1!X33</f>
        <v>1800</v>
      </c>
      <c r="S25" s="58">
        <f>Report1!Y33</f>
        <v>0</v>
      </c>
      <c r="T25" s="58">
        <f>Report1!Z33</f>
        <v>7373780</v>
      </c>
      <c r="U25" s="58">
        <f>Report1!AB33</f>
        <v>3400000</v>
      </c>
      <c r="V25" s="58">
        <f>Report1!AC33</f>
        <v>3973780</v>
      </c>
      <c r="W25" s="56" t="str">
        <f>Report1!AD33</f>
        <v>06/06/2023</v>
      </c>
      <c r="X25" s="56" t="str">
        <f t="shared" si="16"/>
        <v>06</v>
      </c>
      <c r="Y25" s="56" t="str">
        <f t="shared" si="17"/>
        <v>06</v>
      </c>
      <c r="Z25" s="56" t="str">
        <f t="shared" si="18"/>
        <v>2023</v>
      </c>
      <c r="AA25" s="57">
        <f t="shared" si="19"/>
        <v>45083</v>
      </c>
      <c r="AB25" s="56" t="str">
        <f>Report1!AE33</f>
        <v>5255342005089</v>
      </c>
      <c r="AC25" s="56" t="str">
        <f>Report1!AD33</f>
        <v>06/06/2023</v>
      </c>
      <c r="AD25" s="56" t="str">
        <f>Report1!AH33</f>
        <v>P2TL/52553/20230606/00003</v>
      </c>
      <c r="AE25" s="56">
        <f t="shared" si="20"/>
        <v>52550</v>
      </c>
      <c r="AF25" s="54" t="str">
        <f t="shared" si="21"/>
        <v>52553</v>
      </c>
    </row>
    <row r="26" spans="1:32">
      <c r="A26" s="58">
        <f>Report1!A34</f>
        <v>25</v>
      </c>
      <c r="B26" s="56" t="str">
        <f>Report1!B34</f>
        <v>P2TL/52551/20230606/00003</v>
      </c>
      <c r="C26" s="56" t="str">
        <f>Report1!D34</f>
        <v>NONPELANG</v>
      </c>
      <c r="D26" s="56" t="str">
        <f>Report1!E34</f>
        <v>PJ SUJIONO</v>
      </c>
      <c r="E26" s="56" t="str">
        <f>Report1!H34</f>
        <v>P4</v>
      </c>
      <c r="F26" s="56" t="str">
        <f>Report1!I34</f>
        <v>DS.TURITEMPEL GUN</v>
      </c>
      <c r="G26" s="56" t="str">
        <f t="shared" si="14"/>
        <v>S2</v>
      </c>
      <c r="H26" s="56">
        <f t="shared" si="15"/>
        <v>450</v>
      </c>
      <c r="I26" s="56" t="str">
        <f>Report1!K34</f>
        <v>S2/450</v>
      </c>
      <c r="J26" s="58">
        <f>Report1!L34</f>
        <v>2479</v>
      </c>
      <c r="K26" s="58">
        <f>Report1!M34</f>
        <v>81000</v>
      </c>
      <c r="L26" s="58">
        <f>Report1!N34</f>
        <v>892296</v>
      </c>
      <c r="M26" s="58">
        <f>Report1!P34</f>
        <v>973296</v>
      </c>
      <c r="N26" s="58">
        <f>Report1!Q34</f>
        <v>0</v>
      </c>
      <c r="O26" s="58">
        <f>Report1!T34</f>
        <v>0</v>
      </c>
      <c r="P26" s="58">
        <f>Report1!U34</f>
        <v>0</v>
      </c>
      <c r="Q26" s="58">
        <f>Report1!W34</f>
        <v>4866</v>
      </c>
      <c r="R26" s="58">
        <f>Report1!X34</f>
        <v>0</v>
      </c>
      <c r="S26" s="58">
        <f>Report1!Y34</f>
        <v>0</v>
      </c>
      <c r="T26" s="58">
        <f>Report1!Z34</f>
        <v>978162</v>
      </c>
      <c r="U26" s="58">
        <f>Report1!AB34</f>
        <v>978162</v>
      </c>
      <c r="V26" s="58">
        <f>Report1!AC34</f>
        <v>0</v>
      </c>
      <c r="W26" s="56" t="str">
        <f>Report1!AD34</f>
        <v>06/06/2023</v>
      </c>
      <c r="X26" s="56" t="str">
        <f t="shared" si="16"/>
        <v>06</v>
      </c>
      <c r="Y26" s="56" t="str">
        <f t="shared" si="17"/>
        <v>06</v>
      </c>
      <c r="Z26" s="56" t="str">
        <f t="shared" si="18"/>
        <v>2023</v>
      </c>
      <c r="AA26" s="57">
        <f t="shared" si="19"/>
        <v>45083</v>
      </c>
      <c r="AB26" s="56" t="str">
        <f>Report1!AE34</f>
        <v>5255142005362</v>
      </c>
      <c r="AC26" s="56" t="str">
        <f>Report1!AD34</f>
        <v>06/06/2023</v>
      </c>
      <c r="AD26" s="56" t="str">
        <f>Report1!AH34</f>
        <v>P2TL/52551/20230606/00003</v>
      </c>
      <c r="AE26" s="56">
        <f t="shared" si="20"/>
        <v>52550</v>
      </c>
      <c r="AF26" s="54" t="str">
        <f t="shared" si="21"/>
        <v>52551</v>
      </c>
    </row>
    <row r="27" spans="1:32">
      <c r="A27" s="58">
        <f>Report1!A35</f>
        <v>26</v>
      </c>
      <c r="B27" s="56" t="str">
        <f>Report1!B35</f>
        <v>P2TL/52551/20230605/00002</v>
      </c>
      <c r="C27" s="56" t="str">
        <f>Report1!D35</f>
        <v>523061782184</v>
      </c>
      <c r="D27" s="56" t="str">
        <f>Report1!E35</f>
        <v>SUMBER RAHAYU</v>
      </c>
      <c r="E27" s="56" t="str">
        <f>Report1!H35</f>
        <v>K2</v>
      </c>
      <c r="F27" s="56" t="str">
        <f>Report1!I35</f>
        <v>DS CANGKRING REMB</v>
      </c>
      <c r="G27" s="56" t="str">
        <f t="shared" si="14"/>
        <v>R1T</v>
      </c>
      <c r="H27" s="56">
        <f t="shared" si="15"/>
        <v>450</v>
      </c>
      <c r="I27" s="56" t="str">
        <f>Report1!K35</f>
        <v>R1T/450</v>
      </c>
      <c r="J27" s="58">
        <f>Report1!L35</f>
        <v>390</v>
      </c>
      <c r="K27" s="58">
        <f>Report1!M35</f>
        <v>0</v>
      </c>
      <c r="L27" s="58">
        <f>Report1!N35</f>
        <v>161850</v>
      </c>
      <c r="M27" s="58">
        <f>Report1!P35</f>
        <v>161850</v>
      </c>
      <c r="N27" s="58">
        <f>Report1!Q35</f>
        <v>0</v>
      </c>
      <c r="O27" s="58">
        <f>Report1!T35</f>
        <v>0</v>
      </c>
      <c r="P27" s="58">
        <f>Report1!U35</f>
        <v>0</v>
      </c>
      <c r="Q27" s="58">
        <f>Report1!W35</f>
        <v>14567</v>
      </c>
      <c r="R27" s="58">
        <f>Report1!X35</f>
        <v>0</v>
      </c>
      <c r="S27" s="58">
        <f>Report1!Y35</f>
        <v>0</v>
      </c>
      <c r="T27" s="58">
        <f>Report1!Z35</f>
        <v>176417</v>
      </c>
      <c r="U27" s="58">
        <f>Report1!AB35</f>
        <v>176417</v>
      </c>
      <c r="V27" s="58">
        <f>Report1!AC35</f>
        <v>0</v>
      </c>
      <c r="W27" s="56" t="str">
        <f>Report1!AD35</f>
        <v>05/06/2023</v>
      </c>
      <c r="X27" s="56" t="str">
        <f t="shared" si="16"/>
        <v>05</v>
      </c>
      <c r="Y27" s="56" t="str">
        <f t="shared" si="17"/>
        <v>06</v>
      </c>
      <c r="Z27" s="56" t="str">
        <f t="shared" si="18"/>
        <v>2023</v>
      </c>
      <c r="AA27" s="57">
        <f t="shared" si="19"/>
        <v>45082</v>
      </c>
      <c r="AB27" s="56" t="str">
        <f>Report1!AE35</f>
        <v>5255143005358</v>
      </c>
      <c r="AC27" s="56" t="str">
        <f>Report1!AD35</f>
        <v>05/06/2023</v>
      </c>
      <c r="AD27" s="56" t="str">
        <f>Report1!AH35</f>
        <v>P2TL/52551/20230605/00002</v>
      </c>
      <c r="AE27" s="56">
        <f t="shared" si="20"/>
        <v>52550</v>
      </c>
      <c r="AF27" s="54" t="str">
        <f t="shared" si="21"/>
        <v>52551</v>
      </c>
    </row>
    <row r="28" spans="1:32">
      <c r="A28" s="58">
        <f>Report1!A36</f>
        <v>27</v>
      </c>
      <c r="B28" s="56" t="str">
        <f>Report1!B36</f>
        <v>P2TL/52551/20230606/00002</v>
      </c>
      <c r="C28" s="56" t="str">
        <f>Report1!D36</f>
        <v>523061803939</v>
      </c>
      <c r="D28" s="56" t="str">
        <f>Report1!E36</f>
        <v>SUMASMINAH</v>
      </c>
      <c r="E28" s="56" t="str">
        <f>Report1!H36</f>
        <v>K2</v>
      </c>
      <c r="F28" s="56" t="str">
        <f>Report1!I36</f>
        <v>DS CANGKRING B KA</v>
      </c>
      <c r="G28" s="56" t="str">
        <f t="shared" si="14"/>
        <v>R1T</v>
      </c>
      <c r="H28" s="56">
        <f t="shared" si="15"/>
        <v>450</v>
      </c>
      <c r="I28" s="56" t="str">
        <f>Report1!K36</f>
        <v>R1T/450</v>
      </c>
      <c r="J28" s="58">
        <f>Report1!L36</f>
        <v>228</v>
      </c>
      <c r="K28" s="58">
        <f>Report1!M36</f>
        <v>0</v>
      </c>
      <c r="L28" s="58">
        <f>Report1!N36</f>
        <v>94620</v>
      </c>
      <c r="M28" s="58">
        <f>Report1!P36</f>
        <v>94620</v>
      </c>
      <c r="N28" s="58">
        <f>Report1!Q36</f>
        <v>0</v>
      </c>
      <c r="O28" s="58">
        <f>Report1!T36</f>
        <v>0</v>
      </c>
      <c r="P28" s="58">
        <f>Report1!U36</f>
        <v>0</v>
      </c>
      <c r="Q28" s="58">
        <f>Report1!W36</f>
        <v>8516</v>
      </c>
      <c r="R28" s="58">
        <f>Report1!X36</f>
        <v>0</v>
      </c>
      <c r="S28" s="58">
        <f>Report1!Y36</f>
        <v>0</v>
      </c>
      <c r="T28" s="58">
        <f>Report1!Z36</f>
        <v>103136</v>
      </c>
      <c r="U28" s="58">
        <f>Report1!AB36</f>
        <v>103136</v>
      </c>
      <c r="V28" s="58">
        <f>Report1!AC36</f>
        <v>0</v>
      </c>
      <c r="W28" s="56" t="str">
        <f>Report1!AD36</f>
        <v>06/06/2023</v>
      </c>
      <c r="X28" s="56" t="str">
        <f t="shared" si="16"/>
        <v>06</v>
      </c>
      <c r="Y28" s="56" t="str">
        <f t="shared" si="17"/>
        <v>06</v>
      </c>
      <c r="Z28" s="56" t="str">
        <f t="shared" si="18"/>
        <v>2023</v>
      </c>
      <c r="AA28" s="57">
        <f t="shared" si="19"/>
        <v>45083</v>
      </c>
      <c r="AB28" s="56" t="str">
        <f>Report1!AE36</f>
        <v>5255143005361</v>
      </c>
      <c r="AC28" s="56" t="str">
        <f>Report1!AD36</f>
        <v>06/06/2023</v>
      </c>
      <c r="AD28" s="56" t="str">
        <f>Report1!AH36</f>
        <v>P2TL/52551/20230606/00002</v>
      </c>
      <c r="AE28" s="56">
        <f t="shared" si="20"/>
        <v>52550</v>
      </c>
      <c r="AF28" s="54" t="str">
        <f t="shared" si="21"/>
        <v>52551</v>
      </c>
    </row>
    <row r="29" spans="1:32">
      <c r="A29" s="58">
        <f>Report1!A37</f>
        <v>28</v>
      </c>
      <c r="B29" s="56" t="str">
        <f>Report1!B37</f>
        <v>P2TL/52552/20230606/00001</v>
      </c>
      <c r="C29" s="56" t="str">
        <f>Report1!D37</f>
        <v>523081281529</v>
      </c>
      <c r="D29" s="56" t="str">
        <f>Report1!E37</f>
        <v>ABDUL AZIS</v>
      </c>
      <c r="E29" s="56" t="str">
        <f>Report1!H37</f>
        <v>K2</v>
      </c>
      <c r="F29" s="56" t="str">
        <f>Report1!I37</f>
        <v>DK WOTAN    RT.12 R</v>
      </c>
      <c r="G29" s="56" t="str">
        <f t="shared" si="14"/>
        <v>R1T</v>
      </c>
      <c r="H29" s="56">
        <f t="shared" si="15"/>
        <v>450</v>
      </c>
      <c r="I29" s="56" t="str">
        <f>Report1!K37</f>
        <v>R1T/450</v>
      </c>
      <c r="J29" s="58">
        <f>Report1!L37</f>
        <v>633</v>
      </c>
      <c r="K29" s="58">
        <f>Report1!M37</f>
        <v>0</v>
      </c>
      <c r="L29" s="58">
        <f>Report1!N37</f>
        <v>262695</v>
      </c>
      <c r="M29" s="58">
        <f>Report1!P37</f>
        <v>262695</v>
      </c>
      <c r="N29" s="58">
        <f>Report1!Q37</f>
        <v>0</v>
      </c>
      <c r="O29" s="58">
        <f>Report1!T37</f>
        <v>0</v>
      </c>
      <c r="P29" s="58">
        <f>Report1!U37</f>
        <v>0</v>
      </c>
      <c r="Q29" s="58">
        <f>Report1!W37</f>
        <v>23643</v>
      </c>
      <c r="R29" s="58">
        <f>Report1!X37</f>
        <v>0</v>
      </c>
      <c r="S29" s="58">
        <f>Report1!Y37</f>
        <v>0</v>
      </c>
      <c r="T29" s="58">
        <f>Report1!Z37</f>
        <v>286338</v>
      </c>
      <c r="U29" s="58">
        <f>Report1!AB37</f>
        <v>286338</v>
      </c>
      <c r="V29" s="58">
        <f>Report1!AC37</f>
        <v>0</v>
      </c>
      <c r="W29" s="56" t="str">
        <f>Report1!AD37</f>
        <v>06/06/2023</v>
      </c>
      <c r="X29" s="56" t="str">
        <f t="shared" si="16"/>
        <v>06</v>
      </c>
      <c r="Y29" s="56" t="str">
        <f t="shared" si="17"/>
        <v>06</v>
      </c>
      <c r="Z29" s="56" t="str">
        <f t="shared" si="18"/>
        <v>2023</v>
      </c>
      <c r="AA29" s="57">
        <f t="shared" si="19"/>
        <v>45083</v>
      </c>
      <c r="AB29" s="56" t="str">
        <f>Report1!AE37</f>
        <v>5255243005057</v>
      </c>
      <c r="AC29" s="56" t="str">
        <f>Report1!AD37</f>
        <v>06/06/2023</v>
      </c>
      <c r="AD29" s="56" t="str">
        <f>Report1!AH37</f>
        <v>P2TL/52552/20230606/00001</v>
      </c>
      <c r="AE29" s="56">
        <f t="shared" si="20"/>
        <v>52550</v>
      </c>
      <c r="AF29" s="54" t="str">
        <f t="shared" si="21"/>
        <v>52552</v>
      </c>
    </row>
    <row r="30" spans="1:32">
      <c r="A30" s="58">
        <f>Report1!A38</f>
        <v>29</v>
      </c>
      <c r="B30" s="56" t="str">
        <f>Report1!B38</f>
        <v>P2TL/52554/20230605/00003</v>
      </c>
      <c r="C30" s="56" t="str">
        <f>Report1!D38</f>
        <v>NONPELANG</v>
      </c>
      <c r="D30" s="56" t="str">
        <f>Report1!E38</f>
        <v>SARLI</v>
      </c>
      <c r="E30" s="56" t="str">
        <f>Report1!H38</f>
        <v>P4</v>
      </c>
      <c r="F30" s="56" t="str">
        <f>Report1!I38</f>
        <v>DN BARENG    RT.7 R</v>
      </c>
      <c r="G30" s="56" t="str">
        <f t="shared" si="14"/>
        <v>B1</v>
      </c>
      <c r="H30" s="56">
        <f t="shared" si="15"/>
        <v>900</v>
      </c>
      <c r="I30" s="56" t="str">
        <f>Report1!K38</f>
        <v>B1/900</v>
      </c>
      <c r="J30" s="58">
        <f>Report1!L38</f>
        <v>4957</v>
      </c>
      <c r="K30" s="58">
        <f>Report1!M38</f>
        <v>429300</v>
      </c>
      <c r="L30" s="58">
        <f>Report1!N38</f>
        <v>2305098</v>
      </c>
      <c r="M30" s="58">
        <f>Report1!P38</f>
        <v>2734398</v>
      </c>
      <c r="N30" s="58">
        <f>Report1!Q38</f>
        <v>0</v>
      </c>
      <c r="O30" s="58">
        <f>Report1!T38</f>
        <v>0</v>
      </c>
      <c r="P30" s="58">
        <f>Report1!U38</f>
        <v>0</v>
      </c>
      <c r="Q30" s="58">
        <f>Report1!W38</f>
        <v>13672</v>
      </c>
      <c r="R30" s="58">
        <f>Report1!X38</f>
        <v>0</v>
      </c>
      <c r="S30" s="58">
        <f>Report1!Y38</f>
        <v>0</v>
      </c>
      <c r="T30" s="58">
        <f>Report1!Z38</f>
        <v>2748070</v>
      </c>
      <c r="U30" s="58">
        <f>Report1!AB38</f>
        <v>2748070</v>
      </c>
      <c r="V30" s="58">
        <f>Report1!AC38</f>
        <v>0</v>
      </c>
      <c r="W30" s="56" t="str">
        <f>Report1!AD38</f>
        <v>05/06/2023</v>
      </c>
      <c r="X30" s="56" t="str">
        <f t="shared" si="16"/>
        <v>05</v>
      </c>
      <c r="Y30" s="56" t="str">
        <f t="shared" si="17"/>
        <v>06</v>
      </c>
      <c r="Z30" s="56" t="str">
        <f t="shared" si="18"/>
        <v>2023</v>
      </c>
      <c r="AA30" s="57">
        <f t="shared" si="19"/>
        <v>45082</v>
      </c>
      <c r="AB30" s="56" t="str">
        <f>Report1!AE38</f>
        <v>5255442006369</v>
      </c>
      <c r="AC30" s="56" t="str">
        <f>Report1!AD38</f>
        <v>05/06/2023</v>
      </c>
      <c r="AD30" s="56" t="str">
        <f>Report1!AH38</f>
        <v>P2TL/52554/20230605/00003</v>
      </c>
      <c r="AE30" s="56">
        <f>AE29</f>
        <v>52550</v>
      </c>
      <c r="AF30" s="54" t="str">
        <f t="shared" si="21"/>
        <v>52554</v>
      </c>
    </row>
    <row r="31" spans="1:32">
      <c r="A31" s="58">
        <f>Report1!A39</f>
        <v>30</v>
      </c>
      <c r="B31" s="56" t="str">
        <f>Report1!B39</f>
        <v>P2TL/52554/20230529/00006</v>
      </c>
      <c r="C31" s="56" t="str">
        <f>Report1!D39</f>
        <v>525540255249</v>
      </c>
      <c r="D31" s="56" t="str">
        <f>Report1!E39</f>
        <v>KIOS SITI MUGIYARTI</v>
      </c>
      <c r="E31" s="56" t="str">
        <f>Report1!H39</f>
        <v>P4</v>
      </c>
      <c r="F31" s="56" t="str">
        <f>Report1!I39</f>
        <v>JL KOMPLEK PASAR K</v>
      </c>
      <c r="G31" s="56" t="str">
        <f t="shared" ref="G31:G37" si="22">LEFT(I31,FIND("/",I31)-1)</f>
        <v>B1T</v>
      </c>
      <c r="H31" s="56">
        <f t="shared" ref="H31:H37" si="23">_xlfn.NUMBERVALUE(MID(I31,FIND("/",I31,1)+1,99))</f>
        <v>2200</v>
      </c>
      <c r="I31" s="56" t="str">
        <f>Report1!K39</f>
        <v>B1T/2200</v>
      </c>
      <c r="J31" s="58">
        <f>Report1!L39</f>
        <v>0</v>
      </c>
      <c r="K31" s="58">
        <f>Report1!M39</f>
        <v>0</v>
      </c>
      <c r="L31" s="58">
        <f>Report1!N39</f>
        <v>922587</v>
      </c>
      <c r="M31" s="58">
        <f>Report1!P39</f>
        <v>922587</v>
      </c>
      <c r="N31" s="58">
        <f>Report1!Q39</f>
        <v>0</v>
      </c>
      <c r="O31" s="58">
        <f>Report1!T39</f>
        <v>0</v>
      </c>
      <c r="P31" s="58">
        <f>Report1!U39</f>
        <v>0</v>
      </c>
      <c r="Q31" s="58">
        <f>Report1!W39</f>
        <v>0</v>
      </c>
      <c r="R31" s="58">
        <f>Report1!X39</f>
        <v>0</v>
      </c>
      <c r="S31" s="58">
        <f>Report1!Y39</f>
        <v>0</v>
      </c>
      <c r="T31" s="58">
        <f>Report1!Z39</f>
        <v>922587</v>
      </c>
      <c r="U31" s="58">
        <f>Report1!AB39</f>
        <v>0</v>
      </c>
      <c r="V31" s="58">
        <f>Report1!AC39</f>
        <v>922587</v>
      </c>
      <c r="W31" s="56" t="str">
        <f>Report1!AD39</f>
        <v>06/06/2023</v>
      </c>
      <c r="X31" s="56" t="str">
        <f t="shared" ref="X31:X37" si="24">LEFT(W31,2)</f>
        <v>06</v>
      </c>
      <c r="Y31" s="56" t="str">
        <f t="shared" ref="Y31:Y37" si="25">MID(W31,FIND("/",W31,1)+1,2)</f>
        <v>06</v>
      </c>
      <c r="Z31" s="56" t="str">
        <f t="shared" ref="Z31:Z37" si="26">RIGHT(W31,4)</f>
        <v>2023</v>
      </c>
      <c r="AA31" s="57">
        <f t="shared" ref="AA31:AA37" si="27">DATE(Z31,Y31,X31)</f>
        <v>45083</v>
      </c>
      <c r="AB31" s="56" t="str">
        <f>Report1!AE39</f>
        <v>5255442006341</v>
      </c>
      <c r="AC31" s="56" t="str">
        <f>Report1!AD39</f>
        <v>06/06/2023</v>
      </c>
      <c r="AD31" s="56" t="str">
        <f>Report1!AH39</f>
        <v>P2TL/52554/20230529/00006</v>
      </c>
      <c r="AE31" s="56">
        <f t="shared" ref="AE31:AE37" si="28">AE30</f>
        <v>52550</v>
      </c>
      <c r="AF31" s="54" t="str">
        <f t="shared" ref="AF31:AF37" si="29">_xlfn.IFS(LEN(AD31)=19,LEFT(AD31,5),LEN(AD31)=25,MID(AD31,6,5))</f>
        <v>52554</v>
      </c>
    </row>
    <row r="32" spans="1:32">
      <c r="A32" s="58">
        <f>Report1!A40</f>
        <v>31</v>
      </c>
      <c r="B32" s="56" t="str">
        <f>Report1!B40</f>
        <v>P2TL/52551/20230606/00004</v>
      </c>
      <c r="C32" s="56" t="str">
        <f>Report1!D40</f>
        <v>523061775399</v>
      </c>
      <c r="D32" s="56" t="str">
        <f>Report1!E40</f>
        <v>SUJIONO</v>
      </c>
      <c r="E32" s="56" t="str">
        <f>Report1!H40</f>
        <v>K2</v>
      </c>
      <c r="F32" s="56" t="str">
        <f>Report1!I40</f>
        <v>DS TURITEMPEL    RT.</v>
      </c>
      <c r="G32" s="56" t="str">
        <f t="shared" si="22"/>
        <v>R1MT</v>
      </c>
      <c r="H32" s="56">
        <f t="shared" si="23"/>
        <v>900</v>
      </c>
      <c r="I32" s="56" t="str">
        <f>Report1!K40</f>
        <v>R1MT/900</v>
      </c>
      <c r="J32" s="58">
        <f>Report1!L40</f>
        <v>287</v>
      </c>
      <c r="K32" s="58">
        <f>Report1!M40</f>
        <v>0</v>
      </c>
      <c r="L32" s="58">
        <f>Report1!N40</f>
        <v>388024</v>
      </c>
      <c r="M32" s="58">
        <f>Report1!P40</f>
        <v>388024</v>
      </c>
      <c r="N32" s="58">
        <f>Report1!Q40</f>
        <v>0</v>
      </c>
      <c r="O32" s="58">
        <f>Report1!T40</f>
        <v>0</v>
      </c>
      <c r="P32" s="58">
        <f>Report1!U40</f>
        <v>0</v>
      </c>
      <c r="Q32" s="58">
        <f>Report1!W40</f>
        <v>34922</v>
      </c>
      <c r="R32" s="58">
        <f>Report1!X40</f>
        <v>0</v>
      </c>
      <c r="S32" s="58">
        <f>Report1!Y40</f>
        <v>0</v>
      </c>
      <c r="T32" s="58">
        <f>Report1!Z40</f>
        <v>422946</v>
      </c>
      <c r="U32" s="58">
        <f>Report1!AB40</f>
        <v>422946</v>
      </c>
      <c r="V32" s="58">
        <f>Report1!AC40</f>
        <v>0</v>
      </c>
      <c r="W32" s="56" t="str">
        <f>Report1!AD40</f>
        <v>06/06/2023</v>
      </c>
      <c r="X32" s="56" t="str">
        <f t="shared" si="24"/>
        <v>06</v>
      </c>
      <c r="Y32" s="56" t="str">
        <f t="shared" si="25"/>
        <v>06</v>
      </c>
      <c r="Z32" s="56" t="str">
        <f t="shared" si="26"/>
        <v>2023</v>
      </c>
      <c r="AA32" s="57">
        <f t="shared" si="27"/>
        <v>45083</v>
      </c>
      <c r="AB32" s="56" t="str">
        <f>Report1!AE40</f>
        <v>5255143005363</v>
      </c>
      <c r="AC32" s="56" t="str">
        <f>Report1!AD40</f>
        <v>06/06/2023</v>
      </c>
      <c r="AD32" s="56" t="str">
        <f>Report1!AH40</f>
        <v>P2TL/52551/20230606/00004</v>
      </c>
      <c r="AE32" s="56">
        <f t="shared" si="28"/>
        <v>52550</v>
      </c>
      <c r="AF32" s="54" t="str">
        <f t="shared" si="29"/>
        <v>52551</v>
      </c>
    </row>
    <row r="33" spans="1:32">
      <c r="A33" s="58">
        <f>Report1!A41</f>
        <v>32</v>
      </c>
      <c r="B33" s="56" t="str">
        <f>Report1!B41</f>
        <v>P2TL/52554/20230605/00001</v>
      </c>
      <c r="C33" s="56" t="str">
        <f>Report1!D41</f>
        <v>523071904794</v>
      </c>
      <c r="D33" s="56" t="str">
        <f>Report1!E41</f>
        <v>PRIYADI</v>
      </c>
      <c r="E33" s="56" t="str">
        <f>Report1!H41</f>
        <v>K2</v>
      </c>
      <c r="F33" s="56" t="str">
        <f>Report1!I41</f>
        <v>DS LODRAN PL KULO</v>
      </c>
      <c r="G33" s="56" t="str">
        <f t="shared" si="22"/>
        <v>R1</v>
      </c>
      <c r="H33" s="56">
        <f t="shared" si="23"/>
        <v>450</v>
      </c>
      <c r="I33" s="56" t="str">
        <f>Report1!K41</f>
        <v>R1/450</v>
      </c>
      <c r="J33" s="58">
        <f>Report1!L41</f>
        <v>300</v>
      </c>
      <c r="K33" s="58">
        <f>Report1!M41</f>
        <v>0</v>
      </c>
      <c r="L33" s="58">
        <f>Report1!N41</f>
        <v>148500</v>
      </c>
      <c r="M33" s="58">
        <f>Report1!P41</f>
        <v>148500</v>
      </c>
      <c r="N33" s="58">
        <f>Report1!Q41</f>
        <v>0</v>
      </c>
      <c r="O33" s="58">
        <f>Report1!T41</f>
        <v>0</v>
      </c>
      <c r="P33" s="58">
        <f>Report1!U41</f>
        <v>500</v>
      </c>
      <c r="Q33" s="58">
        <f>Report1!W41</f>
        <v>13365</v>
      </c>
      <c r="R33" s="58">
        <f>Report1!X41</f>
        <v>0</v>
      </c>
      <c r="S33" s="58">
        <f>Report1!Y41</f>
        <v>0</v>
      </c>
      <c r="T33" s="58">
        <f>Report1!Z41</f>
        <v>162365</v>
      </c>
      <c r="U33" s="58">
        <f>Report1!AB41</f>
        <v>162365</v>
      </c>
      <c r="V33" s="58">
        <f>Report1!AC41</f>
        <v>0</v>
      </c>
      <c r="W33" s="56" t="str">
        <f>Report1!AD41</f>
        <v>05/06/2023</v>
      </c>
      <c r="X33" s="56" t="str">
        <f t="shared" si="24"/>
        <v>05</v>
      </c>
      <c r="Y33" s="56" t="str">
        <f t="shared" si="25"/>
        <v>06</v>
      </c>
      <c r="Z33" s="56" t="str">
        <f t="shared" si="26"/>
        <v>2023</v>
      </c>
      <c r="AA33" s="57">
        <f t="shared" si="27"/>
        <v>45082</v>
      </c>
      <c r="AB33" s="56" t="str">
        <f>Report1!AE41</f>
        <v>5255442006367</v>
      </c>
      <c r="AC33" s="56" t="str">
        <f>Report1!AD41</f>
        <v>05/06/2023</v>
      </c>
      <c r="AD33" s="56" t="str">
        <f>Report1!AH41</f>
        <v>P2TL/52554/20230605/00001</v>
      </c>
      <c r="AE33" s="56">
        <f t="shared" si="28"/>
        <v>52550</v>
      </c>
      <c r="AF33" s="54" t="str">
        <f t="shared" si="29"/>
        <v>52554</v>
      </c>
    </row>
    <row r="34" spans="1:32">
      <c r="A34" s="58">
        <f>Report1!A42</f>
        <v>33</v>
      </c>
      <c r="B34" s="56" t="str">
        <f>Report1!B42</f>
        <v>P2TL/52554/20230606/00001</v>
      </c>
      <c r="C34" s="56" t="str">
        <f>Report1!D42</f>
        <v>523070993587</v>
      </c>
      <c r="D34" s="56" t="str">
        <f>Report1!E42</f>
        <v>SUMAJI</v>
      </c>
      <c r="E34" s="56" t="str">
        <f>Report1!H42</f>
        <v>K2</v>
      </c>
      <c r="F34" s="56" t="str">
        <f>Report1!I42</f>
        <v>DK  KRAJJAN DS TANJ</v>
      </c>
      <c r="G34" s="56" t="str">
        <f t="shared" si="22"/>
        <v>R1M</v>
      </c>
      <c r="H34" s="56">
        <f t="shared" si="23"/>
        <v>900</v>
      </c>
      <c r="I34" s="56" t="str">
        <f>Report1!K42</f>
        <v>R1M/900</v>
      </c>
      <c r="J34" s="58">
        <f>Report1!L42</f>
        <v>420</v>
      </c>
      <c r="K34" s="58">
        <f>Report1!M42</f>
        <v>0</v>
      </c>
      <c r="L34" s="58">
        <f>Report1!N42</f>
        <v>567840</v>
      </c>
      <c r="M34" s="58">
        <f>Report1!P42</f>
        <v>567840</v>
      </c>
      <c r="N34" s="58">
        <f>Report1!Q42</f>
        <v>0</v>
      </c>
      <c r="O34" s="58">
        <f>Report1!T42</f>
        <v>0</v>
      </c>
      <c r="P34" s="58">
        <f>Report1!U42</f>
        <v>0</v>
      </c>
      <c r="Q34" s="58">
        <f>Report1!W42</f>
        <v>51106</v>
      </c>
      <c r="R34" s="58">
        <f>Report1!X42</f>
        <v>0</v>
      </c>
      <c r="S34" s="58">
        <f>Report1!Y42</f>
        <v>0</v>
      </c>
      <c r="T34" s="58">
        <f>Report1!Z42</f>
        <v>618946</v>
      </c>
      <c r="U34" s="58">
        <f>Report1!AB42</f>
        <v>618946</v>
      </c>
      <c r="V34" s="58">
        <f>Report1!AC42</f>
        <v>0</v>
      </c>
      <c r="W34" s="56" t="str">
        <f>Report1!AD42</f>
        <v>06/06/2023</v>
      </c>
      <c r="X34" s="56" t="str">
        <f t="shared" si="24"/>
        <v>06</v>
      </c>
      <c r="Y34" s="56" t="str">
        <f t="shared" si="25"/>
        <v>06</v>
      </c>
      <c r="Z34" s="56" t="str">
        <f t="shared" si="26"/>
        <v>2023</v>
      </c>
      <c r="AA34" s="57">
        <f t="shared" si="27"/>
        <v>45083</v>
      </c>
      <c r="AB34" s="56" t="str">
        <f>Report1!AE42</f>
        <v>5255442006372</v>
      </c>
      <c r="AC34" s="56" t="str">
        <f>Report1!AD42</f>
        <v>06/06/2023</v>
      </c>
      <c r="AD34" s="56" t="str">
        <f>Report1!AH42</f>
        <v>P2TL/52554/20230606/00001</v>
      </c>
      <c r="AE34" s="56">
        <f t="shared" si="28"/>
        <v>52550</v>
      </c>
      <c r="AF34" s="54" t="str">
        <f t="shared" si="29"/>
        <v>52554</v>
      </c>
    </row>
    <row r="35" spans="1:32">
      <c r="A35" s="58">
        <f>Report1!A43</f>
        <v>34</v>
      </c>
      <c r="B35" s="56" t="str">
        <f>Report1!B43</f>
        <v>P2TL/52553/20230606/00004</v>
      </c>
      <c r="C35" s="56" t="str">
        <f>Report1!D43</f>
        <v>523071649834</v>
      </c>
      <c r="D35" s="56" t="str">
        <f>Report1!E43</f>
        <v>PONDOK NURUL FUR</v>
      </c>
      <c r="E35" s="56" t="str">
        <f>Report1!H43</f>
        <v>P2</v>
      </c>
      <c r="F35" s="56" t="str">
        <f>Report1!I43</f>
        <v>DK BRAKAS TERKESI</v>
      </c>
      <c r="G35" s="56" t="str">
        <f t="shared" si="22"/>
        <v>S2</v>
      </c>
      <c r="H35" s="56">
        <f t="shared" si="23"/>
        <v>900</v>
      </c>
      <c r="I35" s="56" t="str">
        <f>Report1!K43</f>
        <v>S2/900</v>
      </c>
      <c r="J35" s="58">
        <f>Report1!L43</f>
        <v>4957</v>
      </c>
      <c r="K35" s="58">
        <f>Report1!M43</f>
        <v>0</v>
      </c>
      <c r="L35" s="58">
        <f>Report1!N43</f>
        <v>1784592</v>
      </c>
      <c r="M35" s="58">
        <f>Report1!P43</f>
        <v>1784592</v>
      </c>
      <c r="N35" s="58">
        <f>Report1!Q43</f>
        <v>0</v>
      </c>
      <c r="O35" s="58">
        <f>Report1!T43</f>
        <v>0</v>
      </c>
      <c r="P35" s="58">
        <f>Report1!U43</f>
        <v>0</v>
      </c>
      <c r="Q35" s="58">
        <f>Report1!W43</f>
        <v>17846</v>
      </c>
      <c r="R35" s="58">
        <f>Report1!X43</f>
        <v>0</v>
      </c>
      <c r="S35" s="58">
        <f>Report1!Y43</f>
        <v>0</v>
      </c>
      <c r="T35" s="58">
        <f>Report1!Z43</f>
        <v>1802438</v>
      </c>
      <c r="U35" s="58">
        <f>Report1!AB43</f>
        <v>1802438</v>
      </c>
      <c r="V35" s="58">
        <f>Report1!AC43</f>
        <v>0</v>
      </c>
      <c r="W35" s="56" t="str">
        <f>Report1!AD43</f>
        <v>06/06/2023</v>
      </c>
      <c r="X35" s="56" t="str">
        <f t="shared" si="24"/>
        <v>06</v>
      </c>
      <c r="Y35" s="56" t="str">
        <f t="shared" si="25"/>
        <v>06</v>
      </c>
      <c r="Z35" s="56" t="str">
        <f t="shared" si="26"/>
        <v>2023</v>
      </c>
      <c r="AA35" s="57">
        <f t="shared" si="27"/>
        <v>45083</v>
      </c>
      <c r="AB35" s="56" t="str">
        <f>Report1!AE43</f>
        <v>5255342005090</v>
      </c>
      <c r="AC35" s="56" t="str">
        <f>Report1!AD43</f>
        <v>06/06/2023</v>
      </c>
      <c r="AD35" s="56" t="str">
        <f>Report1!AH43</f>
        <v>P2TL/52553/20230606/00004</v>
      </c>
      <c r="AE35" s="56">
        <f t="shared" si="28"/>
        <v>52550</v>
      </c>
      <c r="AF35" s="54" t="str">
        <f t="shared" si="29"/>
        <v>52553</v>
      </c>
    </row>
    <row r="36" spans="1:32">
      <c r="A36" s="58">
        <f>Report1!A44</f>
        <v>35</v>
      </c>
      <c r="B36" s="56" t="str">
        <f>Report1!B44</f>
        <v>P2TL/52554/20230605/00004</v>
      </c>
      <c r="C36" s="56" t="str">
        <f>Report1!D44</f>
        <v>NONPELANG</v>
      </c>
      <c r="D36" s="56" t="str">
        <f>Report1!E44</f>
        <v>AYUK WIDYA LESTARI</v>
      </c>
      <c r="E36" s="56" t="str">
        <f>Report1!H44</f>
        <v>P4</v>
      </c>
      <c r="F36" s="56" t="str">
        <f>Report1!I44</f>
        <v>DSN BARENG RT 07/0</v>
      </c>
      <c r="G36" s="56" t="str">
        <f t="shared" si="22"/>
        <v>S2</v>
      </c>
      <c r="H36" s="56">
        <f t="shared" si="23"/>
        <v>450</v>
      </c>
      <c r="I36" s="56" t="str">
        <f>Report1!K44</f>
        <v>S2/450</v>
      </c>
      <c r="J36" s="58">
        <f>Report1!L44</f>
        <v>2479</v>
      </c>
      <c r="K36" s="58">
        <f>Report1!M44</f>
        <v>81000</v>
      </c>
      <c r="L36" s="58">
        <f>Report1!N44</f>
        <v>892296</v>
      </c>
      <c r="M36" s="58">
        <f>Report1!P44</f>
        <v>973296</v>
      </c>
      <c r="N36" s="58">
        <f>Report1!Q44</f>
        <v>0</v>
      </c>
      <c r="O36" s="58">
        <f>Report1!T44</f>
        <v>0</v>
      </c>
      <c r="P36" s="58">
        <f>Report1!U44</f>
        <v>0</v>
      </c>
      <c r="Q36" s="58">
        <f>Report1!W44</f>
        <v>4866</v>
      </c>
      <c r="R36" s="58">
        <f>Report1!X44</f>
        <v>0</v>
      </c>
      <c r="S36" s="58">
        <f>Report1!Y44</f>
        <v>0</v>
      </c>
      <c r="T36" s="58">
        <f>Report1!Z44</f>
        <v>978162</v>
      </c>
      <c r="U36" s="58">
        <f>Report1!AB44</f>
        <v>978162</v>
      </c>
      <c r="V36" s="58">
        <f>Report1!AC44</f>
        <v>0</v>
      </c>
      <c r="W36" s="56" t="str">
        <f>Report1!AD44</f>
        <v>05/06/2023</v>
      </c>
      <c r="X36" s="56" t="str">
        <f t="shared" si="24"/>
        <v>05</v>
      </c>
      <c r="Y36" s="56" t="str">
        <f t="shared" si="25"/>
        <v>06</v>
      </c>
      <c r="Z36" s="56" t="str">
        <f t="shared" si="26"/>
        <v>2023</v>
      </c>
      <c r="AA36" s="57">
        <f t="shared" si="27"/>
        <v>45082</v>
      </c>
      <c r="AB36" s="56" t="str">
        <f>Report1!AE44</f>
        <v>5255442006370</v>
      </c>
      <c r="AC36" s="56" t="str">
        <f>Report1!AD44</f>
        <v>05/06/2023</v>
      </c>
      <c r="AD36" s="56" t="str">
        <f>Report1!AH44</f>
        <v>P2TL/52554/20230605/00004</v>
      </c>
      <c r="AE36" s="56">
        <f t="shared" si="28"/>
        <v>52550</v>
      </c>
      <c r="AF36" s="54" t="str">
        <f t="shared" si="29"/>
        <v>52554</v>
      </c>
    </row>
    <row r="37" spans="1:32">
      <c r="A37" s="58">
        <f>Report1!A45</f>
        <v>36</v>
      </c>
      <c r="B37" s="56" t="str">
        <f>Report1!B45</f>
        <v>P2TL/52551/20230605/00001</v>
      </c>
      <c r="C37" s="56" t="str">
        <f>Report1!D45</f>
        <v>523061782184</v>
      </c>
      <c r="D37" s="56" t="str">
        <f>Report1!E45</f>
        <v>SUMBER RAHAYU</v>
      </c>
      <c r="E37" s="56" t="str">
        <f>Report1!H45</f>
        <v>K2</v>
      </c>
      <c r="F37" s="56" t="str">
        <f>Report1!I45</f>
        <v>DS CANGKRING REMB</v>
      </c>
      <c r="G37" s="56" t="str">
        <f t="shared" si="22"/>
        <v>R1T</v>
      </c>
      <c r="H37" s="56">
        <f t="shared" si="23"/>
        <v>450</v>
      </c>
      <c r="I37" s="56" t="str">
        <f>Report1!K45</f>
        <v>R1T/450</v>
      </c>
      <c r="J37" s="58">
        <f>Report1!L45</f>
        <v>579</v>
      </c>
      <c r="K37" s="58">
        <f>Report1!M45</f>
        <v>0</v>
      </c>
      <c r="L37" s="58">
        <f>Report1!N45</f>
        <v>240285</v>
      </c>
      <c r="M37" s="58">
        <f>Report1!P45</f>
        <v>240285</v>
      </c>
      <c r="N37" s="58">
        <f>Report1!Q45</f>
        <v>0</v>
      </c>
      <c r="O37" s="58">
        <f>Report1!T45</f>
        <v>0</v>
      </c>
      <c r="P37" s="58">
        <f>Report1!U45</f>
        <v>0</v>
      </c>
      <c r="Q37" s="58">
        <f>Report1!W45</f>
        <v>21626</v>
      </c>
      <c r="R37" s="58">
        <f>Report1!X45</f>
        <v>0</v>
      </c>
      <c r="S37" s="58">
        <f>Report1!Y45</f>
        <v>0</v>
      </c>
      <c r="T37" s="58">
        <f>Report1!Z45</f>
        <v>261911</v>
      </c>
      <c r="U37" s="58">
        <f>Report1!AB45</f>
        <v>261911</v>
      </c>
      <c r="V37" s="58">
        <f>Report1!AC45</f>
        <v>0</v>
      </c>
      <c r="W37" s="56" t="str">
        <f>Report1!AD45</f>
        <v>05/06/2023</v>
      </c>
      <c r="X37" s="56" t="str">
        <f t="shared" si="24"/>
        <v>05</v>
      </c>
      <c r="Y37" s="56" t="str">
        <f t="shared" si="25"/>
        <v>06</v>
      </c>
      <c r="Z37" s="56" t="str">
        <f t="shared" si="26"/>
        <v>2023</v>
      </c>
      <c r="AA37" s="57">
        <f t="shared" si="27"/>
        <v>45082</v>
      </c>
      <c r="AB37" s="56" t="str">
        <f>Report1!AE45</f>
        <v>5255143005357</v>
      </c>
      <c r="AC37" s="56" t="str">
        <f>Report1!AD45</f>
        <v>05/06/2023</v>
      </c>
      <c r="AD37" s="56" t="str">
        <f>Report1!AH45</f>
        <v>P2TL/52551/20230605/00001</v>
      </c>
      <c r="AE37" s="56">
        <f t="shared" si="28"/>
        <v>52550</v>
      </c>
      <c r="AF37" s="54" t="str">
        <f t="shared" si="29"/>
        <v>52551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F49A1-736D-47ED-B24B-92497289D35C}">
  <dimension ref="A1:AJ49"/>
  <sheetViews>
    <sheetView topLeftCell="AH1" zoomScaleNormal="100" workbookViewId="0">
      <selection activeCell="C2" sqref="B2:W8"/>
    </sheetView>
  </sheetViews>
  <sheetFormatPr defaultRowHeight="15"/>
  <cols>
    <col min="1" max="1" width="6.85546875" style="1" customWidth="1"/>
    <col min="2" max="2" width="2.28515625" style="1" customWidth="1"/>
    <col min="3" max="3" width="21.42578125" style="1" customWidth="1"/>
    <col min="4" max="4" width="11.7109375" style="1" customWidth="1"/>
    <col min="5" max="5" width="7.5703125" style="1" customWidth="1"/>
    <col min="6" max="6" width="6.28515625" style="1" customWidth="1"/>
    <col min="7" max="7" width="4.85546875" style="1" customWidth="1"/>
    <col min="8" max="8" width="5.85546875" style="1" customWidth="1"/>
    <col min="9" max="9" width="16.28515625" style="1" customWidth="1"/>
    <col min="10" max="10" width="1.7109375" style="1" customWidth="1"/>
    <col min="11" max="11" width="8.42578125" style="1" customWidth="1"/>
    <col min="12" max="12" width="5.42578125" style="1" customWidth="1"/>
    <col min="13" max="13" width="8" style="1" customWidth="1"/>
    <col min="14" max="14" width="2.140625" style="1" customWidth="1"/>
    <col min="15" max="15" width="6.28515625" style="1" customWidth="1"/>
    <col min="16" max="16" width="8.28515625" style="1" customWidth="1"/>
    <col min="17" max="17" width="2.85546875" style="1" customWidth="1"/>
    <col min="18" max="18" width="2.42578125" style="1" customWidth="1"/>
    <col min="19" max="19" width="3.7109375" style="1" customWidth="1"/>
    <col min="20" max="20" width="8.7109375" style="1" customWidth="1"/>
    <col min="21" max="21" width="7" style="1" customWidth="1"/>
    <col min="22" max="22" width="1.85546875" style="1" customWidth="1"/>
    <col min="23" max="23" width="7.7109375" style="1" customWidth="1"/>
    <col min="24" max="24" width="8.7109375" style="1" customWidth="1"/>
    <col min="25" max="25" width="9.5703125" style="1" customWidth="1"/>
    <col min="26" max="26" width="1.5703125" style="1" customWidth="1"/>
    <col min="27" max="27" width="9.85546875" style="1" customWidth="1"/>
    <col min="28" max="28" width="7.85546875" style="1" customWidth="1"/>
    <col min="29" max="29" width="10" style="1" customWidth="1"/>
    <col min="30" max="30" width="9.140625" style="1"/>
    <col min="31" max="31" width="12" style="1" customWidth="1"/>
    <col min="32" max="32" width="3.42578125" style="1" customWidth="1"/>
    <col min="33" max="33" width="5.7109375" style="1" customWidth="1"/>
    <col min="34" max="34" width="11.7109375" style="1" customWidth="1"/>
    <col min="35" max="35" width="13" style="1" customWidth="1"/>
    <col min="36" max="256" width="9.140625" style="1"/>
    <col min="257" max="257" width="6.85546875" style="1" customWidth="1"/>
    <col min="258" max="258" width="2.28515625" style="1" customWidth="1"/>
    <col min="259" max="259" width="21.42578125" style="1" customWidth="1"/>
    <col min="260" max="260" width="11.7109375" style="1" customWidth="1"/>
    <col min="261" max="261" width="7.5703125" style="1" customWidth="1"/>
    <col min="262" max="262" width="6.28515625" style="1" customWidth="1"/>
    <col min="263" max="263" width="4.85546875" style="1" customWidth="1"/>
    <col min="264" max="264" width="5.85546875" style="1" customWidth="1"/>
    <col min="265" max="265" width="16.28515625" style="1" customWidth="1"/>
    <col min="266" max="266" width="1.7109375" style="1" customWidth="1"/>
    <col min="267" max="267" width="8.42578125" style="1" customWidth="1"/>
    <col min="268" max="268" width="5.42578125" style="1" customWidth="1"/>
    <col min="269" max="269" width="8" style="1" customWidth="1"/>
    <col min="270" max="270" width="2.140625" style="1" customWidth="1"/>
    <col min="271" max="271" width="6.28515625" style="1" customWidth="1"/>
    <col min="272" max="272" width="8.28515625" style="1" customWidth="1"/>
    <col min="273" max="273" width="2.85546875" style="1" customWidth="1"/>
    <col min="274" max="274" width="2.42578125" style="1" customWidth="1"/>
    <col min="275" max="275" width="3.7109375" style="1" customWidth="1"/>
    <col min="276" max="276" width="8.7109375" style="1" customWidth="1"/>
    <col min="277" max="277" width="7" style="1" customWidth="1"/>
    <col min="278" max="278" width="1.85546875" style="1" customWidth="1"/>
    <col min="279" max="279" width="7.7109375" style="1" customWidth="1"/>
    <col min="280" max="280" width="8.7109375" style="1" customWidth="1"/>
    <col min="281" max="281" width="9.5703125" style="1" customWidth="1"/>
    <col min="282" max="282" width="1.5703125" style="1" customWidth="1"/>
    <col min="283" max="283" width="9.85546875" style="1" customWidth="1"/>
    <col min="284" max="284" width="7.85546875" style="1" customWidth="1"/>
    <col min="285" max="285" width="10" style="1" customWidth="1"/>
    <col min="286" max="286" width="9.140625" style="1"/>
    <col min="287" max="287" width="12" style="1" customWidth="1"/>
    <col min="288" max="288" width="3.42578125" style="1" customWidth="1"/>
    <col min="289" max="289" width="5.7109375" style="1" customWidth="1"/>
    <col min="290" max="290" width="11.7109375" style="1" customWidth="1"/>
    <col min="291" max="291" width="13" style="1" customWidth="1"/>
    <col min="292" max="512" width="9.140625" style="1"/>
    <col min="513" max="513" width="6.85546875" style="1" customWidth="1"/>
    <col min="514" max="514" width="2.28515625" style="1" customWidth="1"/>
    <col min="515" max="515" width="21.42578125" style="1" customWidth="1"/>
    <col min="516" max="516" width="11.7109375" style="1" customWidth="1"/>
    <col min="517" max="517" width="7.5703125" style="1" customWidth="1"/>
    <col min="518" max="518" width="6.28515625" style="1" customWidth="1"/>
    <col min="519" max="519" width="4.85546875" style="1" customWidth="1"/>
    <col min="520" max="520" width="5.85546875" style="1" customWidth="1"/>
    <col min="521" max="521" width="16.28515625" style="1" customWidth="1"/>
    <col min="522" max="522" width="1.7109375" style="1" customWidth="1"/>
    <col min="523" max="523" width="8.42578125" style="1" customWidth="1"/>
    <col min="524" max="524" width="5.42578125" style="1" customWidth="1"/>
    <col min="525" max="525" width="8" style="1" customWidth="1"/>
    <col min="526" max="526" width="2.140625" style="1" customWidth="1"/>
    <col min="527" max="527" width="6.28515625" style="1" customWidth="1"/>
    <col min="528" max="528" width="8.28515625" style="1" customWidth="1"/>
    <col min="529" max="529" width="2.85546875" style="1" customWidth="1"/>
    <col min="530" max="530" width="2.42578125" style="1" customWidth="1"/>
    <col min="531" max="531" width="3.7109375" style="1" customWidth="1"/>
    <col min="532" max="532" width="8.7109375" style="1" customWidth="1"/>
    <col min="533" max="533" width="7" style="1" customWidth="1"/>
    <col min="534" max="534" width="1.85546875" style="1" customWidth="1"/>
    <col min="535" max="535" width="7.7109375" style="1" customWidth="1"/>
    <col min="536" max="536" width="8.7109375" style="1" customWidth="1"/>
    <col min="537" max="537" width="9.5703125" style="1" customWidth="1"/>
    <col min="538" max="538" width="1.5703125" style="1" customWidth="1"/>
    <col min="539" max="539" width="9.85546875" style="1" customWidth="1"/>
    <col min="540" max="540" width="7.85546875" style="1" customWidth="1"/>
    <col min="541" max="541" width="10" style="1" customWidth="1"/>
    <col min="542" max="542" width="9.140625" style="1"/>
    <col min="543" max="543" width="12" style="1" customWidth="1"/>
    <col min="544" max="544" width="3.42578125" style="1" customWidth="1"/>
    <col min="545" max="545" width="5.7109375" style="1" customWidth="1"/>
    <col min="546" max="546" width="11.7109375" style="1" customWidth="1"/>
    <col min="547" max="547" width="13" style="1" customWidth="1"/>
    <col min="548" max="768" width="9.140625" style="1"/>
    <col min="769" max="769" width="6.85546875" style="1" customWidth="1"/>
    <col min="770" max="770" width="2.28515625" style="1" customWidth="1"/>
    <col min="771" max="771" width="21.42578125" style="1" customWidth="1"/>
    <col min="772" max="772" width="11.7109375" style="1" customWidth="1"/>
    <col min="773" max="773" width="7.5703125" style="1" customWidth="1"/>
    <col min="774" max="774" width="6.28515625" style="1" customWidth="1"/>
    <col min="775" max="775" width="4.85546875" style="1" customWidth="1"/>
    <col min="776" max="776" width="5.85546875" style="1" customWidth="1"/>
    <col min="777" max="777" width="16.28515625" style="1" customWidth="1"/>
    <col min="778" max="778" width="1.7109375" style="1" customWidth="1"/>
    <col min="779" max="779" width="8.42578125" style="1" customWidth="1"/>
    <col min="780" max="780" width="5.42578125" style="1" customWidth="1"/>
    <col min="781" max="781" width="8" style="1" customWidth="1"/>
    <col min="782" max="782" width="2.140625" style="1" customWidth="1"/>
    <col min="783" max="783" width="6.28515625" style="1" customWidth="1"/>
    <col min="784" max="784" width="8.28515625" style="1" customWidth="1"/>
    <col min="785" max="785" width="2.85546875" style="1" customWidth="1"/>
    <col min="786" max="786" width="2.42578125" style="1" customWidth="1"/>
    <col min="787" max="787" width="3.7109375" style="1" customWidth="1"/>
    <col min="788" max="788" width="8.7109375" style="1" customWidth="1"/>
    <col min="789" max="789" width="7" style="1" customWidth="1"/>
    <col min="790" max="790" width="1.85546875" style="1" customWidth="1"/>
    <col min="791" max="791" width="7.7109375" style="1" customWidth="1"/>
    <col min="792" max="792" width="8.7109375" style="1" customWidth="1"/>
    <col min="793" max="793" width="9.5703125" style="1" customWidth="1"/>
    <col min="794" max="794" width="1.5703125" style="1" customWidth="1"/>
    <col min="795" max="795" width="9.85546875" style="1" customWidth="1"/>
    <col min="796" max="796" width="7.85546875" style="1" customWidth="1"/>
    <col min="797" max="797" width="10" style="1" customWidth="1"/>
    <col min="798" max="798" width="9.140625" style="1"/>
    <col min="799" max="799" width="12" style="1" customWidth="1"/>
    <col min="800" max="800" width="3.42578125" style="1" customWidth="1"/>
    <col min="801" max="801" width="5.7109375" style="1" customWidth="1"/>
    <col min="802" max="802" width="11.7109375" style="1" customWidth="1"/>
    <col min="803" max="803" width="13" style="1" customWidth="1"/>
    <col min="804" max="1024" width="9.140625" style="1"/>
    <col min="1025" max="1025" width="6.85546875" style="1" customWidth="1"/>
    <col min="1026" max="1026" width="2.28515625" style="1" customWidth="1"/>
    <col min="1027" max="1027" width="21.42578125" style="1" customWidth="1"/>
    <col min="1028" max="1028" width="11.7109375" style="1" customWidth="1"/>
    <col min="1029" max="1029" width="7.5703125" style="1" customWidth="1"/>
    <col min="1030" max="1030" width="6.28515625" style="1" customWidth="1"/>
    <col min="1031" max="1031" width="4.85546875" style="1" customWidth="1"/>
    <col min="1032" max="1032" width="5.85546875" style="1" customWidth="1"/>
    <col min="1033" max="1033" width="16.28515625" style="1" customWidth="1"/>
    <col min="1034" max="1034" width="1.7109375" style="1" customWidth="1"/>
    <col min="1035" max="1035" width="8.42578125" style="1" customWidth="1"/>
    <col min="1036" max="1036" width="5.42578125" style="1" customWidth="1"/>
    <col min="1037" max="1037" width="8" style="1" customWidth="1"/>
    <col min="1038" max="1038" width="2.140625" style="1" customWidth="1"/>
    <col min="1039" max="1039" width="6.28515625" style="1" customWidth="1"/>
    <col min="1040" max="1040" width="8.28515625" style="1" customWidth="1"/>
    <col min="1041" max="1041" width="2.85546875" style="1" customWidth="1"/>
    <col min="1042" max="1042" width="2.42578125" style="1" customWidth="1"/>
    <col min="1043" max="1043" width="3.7109375" style="1" customWidth="1"/>
    <col min="1044" max="1044" width="8.7109375" style="1" customWidth="1"/>
    <col min="1045" max="1045" width="7" style="1" customWidth="1"/>
    <col min="1046" max="1046" width="1.85546875" style="1" customWidth="1"/>
    <col min="1047" max="1047" width="7.7109375" style="1" customWidth="1"/>
    <col min="1048" max="1048" width="8.7109375" style="1" customWidth="1"/>
    <col min="1049" max="1049" width="9.5703125" style="1" customWidth="1"/>
    <col min="1050" max="1050" width="1.5703125" style="1" customWidth="1"/>
    <col min="1051" max="1051" width="9.85546875" style="1" customWidth="1"/>
    <col min="1052" max="1052" width="7.85546875" style="1" customWidth="1"/>
    <col min="1053" max="1053" width="10" style="1" customWidth="1"/>
    <col min="1054" max="1054" width="9.140625" style="1"/>
    <col min="1055" max="1055" width="12" style="1" customWidth="1"/>
    <col min="1056" max="1056" width="3.42578125" style="1" customWidth="1"/>
    <col min="1057" max="1057" width="5.7109375" style="1" customWidth="1"/>
    <col min="1058" max="1058" width="11.7109375" style="1" customWidth="1"/>
    <col min="1059" max="1059" width="13" style="1" customWidth="1"/>
    <col min="1060" max="1280" width="9.140625" style="1"/>
    <col min="1281" max="1281" width="6.85546875" style="1" customWidth="1"/>
    <col min="1282" max="1282" width="2.28515625" style="1" customWidth="1"/>
    <col min="1283" max="1283" width="21.42578125" style="1" customWidth="1"/>
    <col min="1284" max="1284" width="11.7109375" style="1" customWidth="1"/>
    <col min="1285" max="1285" width="7.5703125" style="1" customWidth="1"/>
    <col min="1286" max="1286" width="6.28515625" style="1" customWidth="1"/>
    <col min="1287" max="1287" width="4.85546875" style="1" customWidth="1"/>
    <col min="1288" max="1288" width="5.85546875" style="1" customWidth="1"/>
    <col min="1289" max="1289" width="16.28515625" style="1" customWidth="1"/>
    <col min="1290" max="1290" width="1.7109375" style="1" customWidth="1"/>
    <col min="1291" max="1291" width="8.42578125" style="1" customWidth="1"/>
    <col min="1292" max="1292" width="5.42578125" style="1" customWidth="1"/>
    <col min="1293" max="1293" width="8" style="1" customWidth="1"/>
    <col min="1294" max="1294" width="2.140625" style="1" customWidth="1"/>
    <col min="1295" max="1295" width="6.28515625" style="1" customWidth="1"/>
    <col min="1296" max="1296" width="8.28515625" style="1" customWidth="1"/>
    <col min="1297" max="1297" width="2.85546875" style="1" customWidth="1"/>
    <col min="1298" max="1298" width="2.42578125" style="1" customWidth="1"/>
    <col min="1299" max="1299" width="3.7109375" style="1" customWidth="1"/>
    <col min="1300" max="1300" width="8.7109375" style="1" customWidth="1"/>
    <col min="1301" max="1301" width="7" style="1" customWidth="1"/>
    <col min="1302" max="1302" width="1.85546875" style="1" customWidth="1"/>
    <col min="1303" max="1303" width="7.7109375" style="1" customWidth="1"/>
    <col min="1304" max="1304" width="8.7109375" style="1" customWidth="1"/>
    <col min="1305" max="1305" width="9.5703125" style="1" customWidth="1"/>
    <col min="1306" max="1306" width="1.5703125" style="1" customWidth="1"/>
    <col min="1307" max="1307" width="9.85546875" style="1" customWidth="1"/>
    <col min="1308" max="1308" width="7.85546875" style="1" customWidth="1"/>
    <col min="1309" max="1309" width="10" style="1" customWidth="1"/>
    <col min="1310" max="1310" width="9.140625" style="1"/>
    <col min="1311" max="1311" width="12" style="1" customWidth="1"/>
    <col min="1312" max="1312" width="3.42578125" style="1" customWidth="1"/>
    <col min="1313" max="1313" width="5.7109375" style="1" customWidth="1"/>
    <col min="1314" max="1314" width="11.7109375" style="1" customWidth="1"/>
    <col min="1315" max="1315" width="13" style="1" customWidth="1"/>
    <col min="1316" max="1536" width="9.140625" style="1"/>
    <col min="1537" max="1537" width="6.85546875" style="1" customWidth="1"/>
    <col min="1538" max="1538" width="2.28515625" style="1" customWidth="1"/>
    <col min="1539" max="1539" width="21.42578125" style="1" customWidth="1"/>
    <col min="1540" max="1540" width="11.7109375" style="1" customWidth="1"/>
    <col min="1541" max="1541" width="7.5703125" style="1" customWidth="1"/>
    <col min="1542" max="1542" width="6.28515625" style="1" customWidth="1"/>
    <col min="1543" max="1543" width="4.85546875" style="1" customWidth="1"/>
    <col min="1544" max="1544" width="5.85546875" style="1" customWidth="1"/>
    <col min="1545" max="1545" width="16.28515625" style="1" customWidth="1"/>
    <col min="1546" max="1546" width="1.7109375" style="1" customWidth="1"/>
    <col min="1547" max="1547" width="8.42578125" style="1" customWidth="1"/>
    <col min="1548" max="1548" width="5.42578125" style="1" customWidth="1"/>
    <col min="1549" max="1549" width="8" style="1" customWidth="1"/>
    <col min="1550" max="1550" width="2.140625" style="1" customWidth="1"/>
    <col min="1551" max="1551" width="6.28515625" style="1" customWidth="1"/>
    <col min="1552" max="1552" width="8.28515625" style="1" customWidth="1"/>
    <col min="1553" max="1553" width="2.85546875" style="1" customWidth="1"/>
    <col min="1554" max="1554" width="2.42578125" style="1" customWidth="1"/>
    <col min="1555" max="1555" width="3.7109375" style="1" customWidth="1"/>
    <col min="1556" max="1556" width="8.7109375" style="1" customWidth="1"/>
    <col min="1557" max="1557" width="7" style="1" customWidth="1"/>
    <col min="1558" max="1558" width="1.85546875" style="1" customWidth="1"/>
    <col min="1559" max="1559" width="7.7109375" style="1" customWidth="1"/>
    <col min="1560" max="1560" width="8.7109375" style="1" customWidth="1"/>
    <col min="1561" max="1561" width="9.5703125" style="1" customWidth="1"/>
    <col min="1562" max="1562" width="1.5703125" style="1" customWidth="1"/>
    <col min="1563" max="1563" width="9.85546875" style="1" customWidth="1"/>
    <col min="1564" max="1564" width="7.85546875" style="1" customWidth="1"/>
    <col min="1565" max="1565" width="10" style="1" customWidth="1"/>
    <col min="1566" max="1566" width="9.140625" style="1"/>
    <col min="1567" max="1567" width="12" style="1" customWidth="1"/>
    <col min="1568" max="1568" width="3.42578125" style="1" customWidth="1"/>
    <col min="1569" max="1569" width="5.7109375" style="1" customWidth="1"/>
    <col min="1570" max="1570" width="11.7109375" style="1" customWidth="1"/>
    <col min="1571" max="1571" width="13" style="1" customWidth="1"/>
    <col min="1572" max="1792" width="9.140625" style="1"/>
    <col min="1793" max="1793" width="6.85546875" style="1" customWidth="1"/>
    <col min="1794" max="1794" width="2.28515625" style="1" customWidth="1"/>
    <col min="1795" max="1795" width="21.42578125" style="1" customWidth="1"/>
    <col min="1796" max="1796" width="11.7109375" style="1" customWidth="1"/>
    <col min="1797" max="1797" width="7.5703125" style="1" customWidth="1"/>
    <col min="1798" max="1798" width="6.28515625" style="1" customWidth="1"/>
    <col min="1799" max="1799" width="4.85546875" style="1" customWidth="1"/>
    <col min="1800" max="1800" width="5.85546875" style="1" customWidth="1"/>
    <col min="1801" max="1801" width="16.28515625" style="1" customWidth="1"/>
    <col min="1802" max="1802" width="1.7109375" style="1" customWidth="1"/>
    <col min="1803" max="1803" width="8.42578125" style="1" customWidth="1"/>
    <col min="1804" max="1804" width="5.42578125" style="1" customWidth="1"/>
    <col min="1805" max="1805" width="8" style="1" customWidth="1"/>
    <col min="1806" max="1806" width="2.140625" style="1" customWidth="1"/>
    <col min="1807" max="1807" width="6.28515625" style="1" customWidth="1"/>
    <col min="1808" max="1808" width="8.28515625" style="1" customWidth="1"/>
    <col min="1809" max="1809" width="2.85546875" style="1" customWidth="1"/>
    <col min="1810" max="1810" width="2.42578125" style="1" customWidth="1"/>
    <col min="1811" max="1811" width="3.7109375" style="1" customWidth="1"/>
    <col min="1812" max="1812" width="8.7109375" style="1" customWidth="1"/>
    <col min="1813" max="1813" width="7" style="1" customWidth="1"/>
    <col min="1814" max="1814" width="1.85546875" style="1" customWidth="1"/>
    <col min="1815" max="1815" width="7.7109375" style="1" customWidth="1"/>
    <col min="1816" max="1816" width="8.7109375" style="1" customWidth="1"/>
    <col min="1817" max="1817" width="9.5703125" style="1" customWidth="1"/>
    <col min="1818" max="1818" width="1.5703125" style="1" customWidth="1"/>
    <col min="1819" max="1819" width="9.85546875" style="1" customWidth="1"/>
    <col min="1820" max="1820" width="7.85546875" style="1" customWidth="1"/>
    <col min="1821" max="1821" width="10" style="1" customWidth="1"/>
    <col min="1822" max="1822" width="9.140625" style="1"/>
    <col min="1823" max="1823" width="12" style="1" customWidth="1"/>
    <col min="1824" max="1824" width="3.42578125" style="1" customWidth="1"/>
    <col min="1825" max="1825" width="5.7109375" style="1" customWidth="1"/>
    <col min="1826" max="1826" width="11.7109375" style="1" customWidth="1"/>
    <col min="1827" max="1827" width="13" style="1" customWidth="1"/>
    <col min="1828" max="2048" width="9.140625" style="1"/>
    <col min="2049" max="2049" width="6.85546875" style="1" customWidth="1"/>
    <col min="2050" max="2050" width="2.28515625" style="1" customWidth="1"/>
    <col min="2051" max="2051" width="21.42578125" style="1" customWidth="1"/>
    <col min="2052" max="2052" width="11.7109375" style="1" customWidth="1"/>
    <col min="2053" max="2053" width="7.5703125" style="1" customWidth="1"/>
    <col min="2054" max="2054" width="6.28515625" style="1" customWidth="1"/>
    <col min="2055" max="2055" width="4.85546875" style="1" customWidth="1"/>
    <col min="2056" max="2056" width="5.85546875" style="1" customWidth="1"/>
    <col min="2057" max="2057" width="16.28515625" style="1" customWidth="1"/>
    <col min="2058" max="2058" width="1.7109375" style="1" customWidth="1"/>
    <col min="2059" max="2059" width="8.42578125" style="1" customWidth="1"/>
    <col min="2060" max="2060" width="5.42578125" style="1" customWidth="1"/>
    <col min="2061" max="2061" width="8" style="1" customWidth="1"/>
    <col min="2062" max="2062" width="2.140625" style="1" customWidth="1"/>
    <col min="2063" max="2063" width="6.28515625" style="1" customWidth="1"/>
    <col min="2064" max="2064" width="8.28515625" style="1" customWidth="1"/>
    <col min="2065" max="2065" width="2.85546875" style="1" customWidth="1"/>
    <col min="2066" max="2066" width="2.42578125" style="1" customWidth="1"/>
    <col min="2067" max="2067" width="3.7109375" style="1" customWidth="1"/>
    <col min="2068" max="2068" width="8.7109375" style="1" customWidth="1"/>
    <col min="2069" max="2069" width="7" style="1" customWidth="1"/>
    <col min="2070" max="2070" width="1.85546875" style="1" customWidth="1"/>
    <col min="2071" max="2071" width="7.7109375" style="1" customWidth="1"/>
    <col min="2072" max="2072" width="8.7109375" style="1" customWidth="1"/>
    <col min="2073" max="2073" width="9.5703125" style="1" customWidth="1"/>
    <col min="2074" max="2074" width="1.5703125" style="1" customWidth="1"/>
    <col min="2075" max="2075" width="9.85546875" style="1" customWidth="1"/>
    <col min="2076" max="2076" width="7.85546875" style="1" customWidth="1"/>
    <col min="2077" max="2077" width="10" style="1" customWidth="1"/>
    <col min="2078" max="2078" width="9.140625" style="1"/>
    <col min="2079" max="2079" width="12" style="1" customWidth="1"/>
    <col min="2080" max="2080" width="3.42578125" style="1" customWidth="1"/>
    <col min="2081" max="2081" width="5.7109375" style="1" customWidth="1"/>
    <col min="2082" max="2082" width="11.7109375" style="1" customWidth="1"/>
    <col min="2083" max="2083" width="13" style="1" customWidth="1"/>
    <col min="2084" max="2304" width="9.140625" style="1"/>
    <col min="2305" max="2305" width="6.85546875" style="1" customWidth="1"/>
    <col min="2306" max="2306" width="2.28515625" style="1" customWidth="1"/>
    <col min="2307" max="2307" width="21.42578125" style="1" customWidth="1"/>
    <col min="2308" max="2308" width="11.7109375" style="1" customWidth="1"/>
    <col min="2309" max="2309" width="7.5703125" style="1" customWidth="1"/>
    <col min="2310" max="2310" width="6.28515625" style="1" customWidth="1"/>
    <col min="2311" max="2311" width="4.85546875" style="1" customWidth="1"/>
    <col min="2312" max="2312" width="5.85546875" style="1" customWidth="1"/>
    <col min="2313" max="2313" width="16.28515625" style="1" customWidth="1"/>
    <col min="2314" max="2314" width="1.7109375" style="1" customWidth="1"/>
    <col min="2315" max="2315" width="8.42578125" style="1" customWidth="1"/>
    <col min="2316" max="2316" width="5.42578125" style="1" customWidth="1"/>
    <col min="2317" max="2317" width="8" style="1" customWidth="1"/>
    <col min="2318" max="2318" width="2.140625" style="1" customWidth="1"/>
    <col min="2319" max="2319" width="6.28515625" style="1" customWidth="1"/>
    <col min="2320" max="2320" width="8.28515625" style="1" customWidth="1"/>
    <col min="2321" max="2321" width="2.85546875" style="1" customWidth="1"/>
    <col min="2322" max="2322" width="2.42578125" style="1" customWidth="1"/>
    <col min="2323" max="2323" width="3.7109375" style="1" customWidth="1"/>
    <col min="2324" max="2324" width="8.7109375" style="1" customWidth="1"/>
    <col min="2325" max="2325" width="7" style="1" customWidth="1"/>
    <col min="2326" max="2326" width="1.85546875" style="1" customWidth="1"/>
    <col min="2327" max="2327" width="7.7109375" style="1" customWidth="1"/>
    <col min="2328" max="2328" width="8.7109375" style="1" customWidth="1"/>
    <col min="2329" max="2329" width="9.5703125" style="1" customWidth="1"/>
    <col min="2330" max="2330" width="1.5703125" style="1" customWidth="1"/>
    <col min="2331" max="2331" width="9.85546875" style="1" customWidth="1"/>
    <col min="2332" max="2332" width="7.85546875" style="1" customWidth="1"/>
    <col min="2333" max="2333" width="10" style="1" customWidth="1"/>
    <col min="2334" max="2334" width="9.140625" style="1"/>
    <col min="2335" max="2335" width="12" style="1" customWidth="1"/>
    <col min="2336" max="2336" width="3.42578125" style="1" customWidth="1"/>
    <col min="2337" max="2337" width="5.7109375" style="1" customWidth="1"/>
    <col min="2338" max="2338" width="11.7109375" style="1" customWidth="1"/>
    <col min="2339" max="2339" width="13" style="1" customWidth="1"/>
    <col min="2340" max="2560" width="9.140625" style="1"/>
    <col min="2561" max="2561" width="6.85546875" style="1" customWidth="1"/>
    <col min="2562" max="2562" width="2.28515625" style="1" customWidth="1"/>
    <col min="2563" max="2563" width="21.42578125" style="1" customWidth="1"/>
    <col min="2564" max="2564" width="11.7109375" style="1" customWidth="1"/>
    <col min="2565" max="2565" width="7.5703125" style="1" customWidth="1"/>
    <col min="2566" max="2566" width="6.28515625" style="1" customWidth="1"/>
    <col min="2567" max="2567" width="4.85546875" style="1" customWidth="1"/>
    <col min="2568" max="2568" width="5.85546875" style="1" customWidth="1"/>
    <col min="2569" max="2569" width="16.28515625" style="1" customWidth="1"/>
    <col min="2570" max="2570" width="1.7109375" style="1" customWidth="1"/>
    <col min="2571" max="2571" width="8.42578125" style="1" customWidth="1"/>
    <col min="2572" max="2572" width="5.42578125" style="1" customWidth="1"/>
    <col min="2573" max="2573" width="8" style="1" customWidth="1"/>
    <col min="2574" max="2574" width="2.140625" style="1" customWidth="1"/>
    <col min="2575" max="2575" width="6.28515625" style="1" customWidth="1"/>
    <col min="2576" max="2576" width="8.28515625" style="1" customWidth="1"/>
    <col min="2577" max="2577" width="2.85546875" style="1" customWidth="1"/>
    <col min="2578" max="2578" width="2.42578125" style="1" customWidth="1"/>
    <col min="2579" max="2579" width="3.7109375" style="1" customWidth="1"/>
    <col min="2580" max="2580" width="8.7109375" style="1" customWidth="1"/>
    <col min="2581" max="2581" width="7" style="1" customWidth="1"/>
    <col min="2582" max="2582" width="1.85546875" style="1" customWidth="1"/>
    <col min="2583" max="2583" width="7.7109375" style="1" customWidth="1"/>
    <col min="2584" max="2584" width="8.7109375" style="1" customWidth="1"/>
    <col min="2585" max="2585" width="9.5703125" style="1" customWidth="1"/>
    <col min="2586" max="2586" width="1.5703125" style="1" customWidth="1"/>
    <col min="2587" max="2587" width="9.85546875" style="1" customWidth="1"/>
    <col min="2588" max="2588" width="7.85546875" style="1" customWidth="1"/>
    <col min="2589" max="2589" width="10" style="1" customWidth="1"/>
    <col min="2590" max="2590" width="9.140625" style="1"/>
    <col min="2591" max="2591" width="12" style="1" customWidth="1"/>
    <col min="2592" max="2592" width="3.42578125" style="1" customWidth="1"/>
    <col min="2593" max="2593" width="5.7109375" style="1" customWidth="1"/>
    <col min="2594" max="2594" width="11.7109375" style="1" customWidth="1"/>
    <col min="2595" max="2595" width="13" style="1" customWidth="1"/>
    <col min="2596" max="2816" width="9.140625" style="1"/>
    <col min="2817" max="2817" width="6.85546875" style="1" customWidth="1"/>
    <col min="2818" max="2818" width="2.28515625" style="1" customWidth="1"/>
    <col min="2819" max="2819" width="21.42578125" style="1" customWidth="1"/>
    <col min="2820" max="2820" width="11.7109375" style="1" customWidth="1"/>
    <col min="2821" max="2821" width="7.5703125" style="1" customWidth="1"/>
    <col min="2822" max="2822" width="6.28515625" style="1" customWidth="1"/>
    <col min="2823" max="2823" width="4.85546875" style="1" customWidth="1"/>
    <col min="2824" max="2824" width="5.85546875" style="1" customWidth="1"/>
    <col min="2825" max="2825" width="16.28515625" style="1" customWidth="1"/>
    <col min="2826" max="2826" width="1.7109375" style="1" customWidth="1"/>
    <col min="2827" max="2827" width="8.42578125" style="1" customWidth="1"/>
    <col min="2828" max="2828" width="5.42578125" style="1" customWidth="1"/>
    <col min="2829" max="2829" width="8" style="1" customWidth="1"/>
    <col min="2830" max="2830" width="2.140625" style="1" customWidth="1"/>
    <col min="2831" max="2831" width="6.28515625" style="1" customWidth="1"/>
    <col min="2832" max="2832" width="8.28515625" style="1" customWidth="1"/>
    <col min="2833" max="2833" width="2.85546875" style="1" customWidth="1"/>
    <col min="2834" max="2834" width="2.42578125" style="1" customWidth="1"/>
    <col min="2835" max="2835" width="3.7109375" style="1" customWidth="1"/>
    <col min="2836" max="2836" width="8.7109375" style="1" customWidth="1"/>
    <col min="2837" max="2837" width="7" style="1" customWidth="1"/>
    <col min="2838" max="2838" width="1.85546875" style="1" customWidth="1"/>
    <col min="2839" max="2839" width="7.7109375" style="1" customWidth="1"/>
    <col min="2840" max="2840" width="8.7109375" style="1" customWidth="1"/>
    <col min="2841" max="2841" width="9.5703125" style="1" customWidth="1"/>
    <col min="2842" max="2842" width="1.5703125" style="1" customWidth="1"/>
    <col min="2843" max="2843" width="9.85546875" style="1" customWidth="1"/>
    <col min="2844" max="2844" width="7.85546875" style="1" customWidth="1"/>
    <col min="2845" max="2845" width="10" style="1" customWidth="1"/>
    <col min="2846" max="2846" width="9.140625" style="1"/>
    <col min="2847" max="2847" width="12" style="1" customWidth="1"/>
    <col min="2848" max="2848" width="3.42578125" style="1" customWidth="1"/>
    <col min="2849" max="2849" width="5.7109375" style="1" customWidth="1"/>
    <col min="2850" max="2850" width="11.7109375" style="1" customWidth="1"/>
    <col min="2851" max="2851" width="13" style="1" customWidth="1"/>
    <col min="2852" max="3072" width="9.140625" style="1"/>
    <col min="3073" max="3073" width="6.85546875" style="1" customWidth="1"/>
    <col min="3074" max="3074" width="2.28515625" style="1" customWidth="1"/>
    <col min="3075" max="3075" width="21.42578125" style="1" customWidth="1"/>
    <col min="3076" max="3076" width="11.7109375" style="1" customWidth="1"/>
    <col min="3077" max="3077" width="7.5703125" style="1" customWidth="1"/>
    <col min="3078" max="3078" width="6.28515625" style="1" customWidth="1"/>
    <col min="3079" max="3079" width="4.85546875" style="1" customWidth="1"/>
    <col min="3080" max="3080" width="5.85546875" style="1" customWidth="1"/>
    <col min="3081" max="3081" width="16.28515625" style="1" customWidth="1"/>
    <col min="3082" max="3082" width="1.7109375" style="1" customWidth="1"/>
    <col min="3083" max="3083" width="8.42578125" style="1" customWidth="1"/>
    <col min="3084" max="3084" width="5.42578125" style="1" customWidth="1"/>
    <col min="3085" max="3085" width="8" style="1" customWidth="1"/>
    <col min="3086" max="3086" width="2.140625" style="1" customWidth="1"/>
    <col min="3087" max="3087" width="6.28515625" style="1" customWidth="1"/>
    <col min="3088" max="3088" width="8.28515625" style="1" customWidth="1"/>
    <col min="3089" max="3089" width="2.85546875" style="1" customWidth="1"/>
    <col min="3090" max="3090" width="2.42578125" style="1" customWidth="1"/>
    <col min="3091" max="3091" width="3.7109375" style="1" customWidth="1"/>
    <col min="3092" max="3092" width="8.7109375" style="1" customWidth="1"/>
    <col min="3093" max="3093" width="7" style="1" customWidth="1"/>
    <col min="3094" max="3094" width="1.85546875" style="1" customWidth="1"/>
    <col min="3095" max="3095" width="7.7109375" style="1" customWidth="1"/>
    <col min="3096" max="3096" width="8.7109375" style="1" customWidth="1"/>
    <col min="3097" max="3097" width="9.5703125" style="1" customWidth="1"/>
    <col min="3098" max="3098" width="1.5703125" style="1" customWidth="1"/>
    <col min="3099" max="3099" width="9.85546875" style="1" customWidth="1"/>
    <col min="3100" max="3100" width="7.85546875" style="1" customWidth="1"/>
    <col min="3101" max="3101" width="10" style="1" customWidth="1"/>
    <col min="3102" max="3102" width="9.140625" style="1"/>
    <col min="3103" max="3103" width="12" style="1" customWidth="1"/>
    <col min="3104" max="3104" width="3.42578125" style="1" customWidth="1"/>
    <col min="3105" max="3105" width="5.7109375" style="1" customWidth="1"/>
    <col min="3106" max="3106" width="11.7109375" style="1" customWidth="1"/>
    <col min="3107" max="3107" width="13" style="1" customWidth="1"/>
    <col min="3108" max="3328" width="9.140625" style="1"/>
    <col min="3329" max="3329" width="6.85546875" style="1" customWidth="1"/>
    <col min="3330" max="3330" width="2.28515625" style="1" customWidth="1"/>
    <col min="3331" max="3331" width="21.42578125" style="1" customWidth="1"/>
    <col min="3332" max="3332" width="11.7109375" style="1" customWidth="1"/>
    <col min="3333" max="3333" width="7.5703125" style="1" customWidth="1"/>
    <col min="3334" max="3334" width="6.28515625" style="1" customWidth="1"/>
    <col min="3335" max="3335" width="4.85546875" style="1" customWidth="1"/>
    <col min="3336" max="3336" width="5.85546875" style="1" customWidth="1"/>
    <col min="3337" max="3337" width="16.28515625" style="1" customWidth="1"/>
    <col min="3338" max="3338" width="1.7109375" style="1" customWidth="1"/>
    <col min="3339" max="3339" width="8.42578125" style="1" customWidth="1"/>
    <col min="3340" max="3340" width="5.42578125" style="1" customWidth="1"/>
    <col min="3341" max="3341" width="8" style="1" customWidth="1"/>
    <col min="3342" max="3342" width="2.140625" style="1" customWidth="1"/>
    <col min="3343" max="3343" width="6.28515625" style="1" customWidth="1"/>
    <col min="3344" max="3344" width="8.28515625" style="1" customWidth="1"/>
    <col min="3345" max="3345" width="2.85546875" style="1" customWidth="1"/>
    <col min="3346" max="3346" width="2.42578125" style="1" customWidth="1"/>
    <col min="3347" max="3347" width="3.7109375" style="1" customWidth="1"/>
    <col min="3348" max="3348" width="8.7109375" style="1" customWidth="1"/>
    <col min="3349" max="3349" width="7" style="1" customWidth="1"/>
    <col min="3350" max="3350" width="1.85546875" style="1" customWidth="1"/>
    <col min="3351" max="3351" width="7.7109375" style="1" customWidth="1"/>
    <col min="3352" max="3352" width="8.7109375" style="1" customWidth="1"/>
    <col min="3353" max="3353" width="9.5703125" style="1" customWidth="1"/>
    <col min="3354" max="3354" width="1.5703125" style="1" customWidth="1"/>
    <col min="3355" max="3355" width="9.85546875" style="1" customWidth="1"/>
    <col min="3356" max="3356" width="7.85546875" style="1" customWidth="1"/>
    <col min="3357" max="3357" width="10" style="1" customWidth="1"/>
    <col min="3358" max="3358" width="9.140625" style="1"/>
    <col min="3359" max="3359" width="12" style="1" customWidth="1"/>
    <col min="3360" max="3360" width="3.42578125" style="1" customWidth="1"/>
    <col min="3361" max="3361" width="5.7109375" style="1" customWidth="1"/>
    <col min="3362" max="3362" width="11.7109375" style="1" customWidth="1"/>
    <col min="3363" max="3363" width="13" style="1" customWidth="1"/>
    <col min="3364" max="3584" width="9.140625" style="1"/>
    <col min="3585" max="3585" width="6.85546875" style="1" customWidth="1"/>
    <col min="3586" max="3586" width="2.28515625" style="1" customWidth="1"/>
    <col min="3587" max="3587" width="21.42578125" style="1" customWidth="1"/>
    <col min="3588" max="3588" width="11.7109375" style="1" customWidth="1"/>
    <col min="3589" max="3589" width="7.5703125" style="1" customWidth="1"/>
    <col min="3590" max="3590" width="6.28515625" style="1" customWidth="1"/>
    <col min="3591" max="3591" width="4.85546875" style="1" customWidth="1"/>
    <col min="3592" max="3592" width="5.85546875" style="1" customWidth="1"/>
    <col min="3593" max="3593" width="16.28515625" style="1" customWidth="1"/>
    <col min="3594" max="3594" width="1.7109375" style="1" customWidth="1"/>
    <col min="3595" max="3595" width="8.42578125" style="1" customWidth="1"/>
    <col min="3596" max="3596" width="5.42578125" style="1" customWidth="1"/>
    <col min="3597" max="3597" width="8" style="1" customWidth="1"/>
    <col min="3598" max="3598" width="2.140625" style="1" customWidth="1"/>
    <col min="3599" max="3599" width="6.28515625" style="1" customWidth="1"/>
    <col min="3600" max="3600" width="8.28515625" style="1" customWidth="1"/>
    <col min="3601" max="3601" width="2.85546875" style="1" customWidth="1"/>
    <col min="3602" max="3602" width="2.42578125" style="1" customWidth="1"/>
    <col min="3603" max="3603" width="3.7109375" style="1" customWidth="1"/>
    <col min="3604" max="3604" width="8.7109375" style="1" customWidth="1"/>
    <col min="3605" max="3605" width="7" style="1" customWidth="1"/>
    <col min="3606" max="3606" width="1.85546875" style="1" customWidth="1"/>
    <col min="3607" max="3607" width="7.7109375" style="1" customWidth="1"/>
    <col min="3608" max="3608" width="8.7109375" style="1" customWidth="1"/>
    <col min="3609" max="3609" width="9.5703125" style="1" customWidth="1"/>
    <col min="3610" max="3610" width="1.5703125" style="1" customWidth="1"/>
    <col min="3611" max="3611" width="9.85546875" style="1" customWidth="1"/>
    <col min="3612" max="3612" width="7.85546875" style="1" customWidth="1"/>
    <col min="3613" max="3613" width="10" style="1" customWidth="1"/>
    <col min="3614" max="3614" width="9.140625" style="1"/>
    <col min="3615" max="3615" width="12" style="1" customWidth="1"/>
    <col min="3616" max="3616" width="3.42578125" style="1" customWidth="1"/>
    <col min="3617" max="3617" width="5.7109375" style="1" customWidth="1"/>
    <col min="3618" max="3618" width="11.7109375" style="1" customWidth="1"/>
    <col min="3619" max="3619" width="13" style="1" customWidth="1"/>
    <col min="3620" max="3840" width="9.140625" style="1"/>
    <col min="3841" max="3841" width="6.85546875" style="1" customWidth="1"/>
    <col min="3842" max="3842" width="2.28515625" style="1" customWidth="1"/>
    <col min="3843" max="3843" width="21.42578125" style="1" customWidth="1"/>
    <col min="3844" max="3844" width="11.7109375" style="1" customWidth="1"/>
    <col min="3845" max="3845" width="7.5703125" style="1" customWidth="1"/>
    <col min="3846" max="3846" width="6.28515625" style="1" customWidth="1"/>
    <col min="3847" max="3847" width="4.85546875" style="1" customWidth="1"/>
    <col min="3848" max="3848" width="5.85546875" style="1" customWidth="1"/>
    <col min="3849" max="3849" width="16.28515625" style="1" customWidth="1"/>
    <col min="3850" max="3850" width="1.7109375" style="1" customWidth="1"/>
    <col min="3851" max="3851" width="8.42578125" style="1" customWidth="1"/>
    <col min="3852" max="3852" width="5.42578125" style="1" customWidth="1"/>
    <col min="3853" max="3853" width="8" style="1" customWidth="1"/>
    <col min="3854" max="3854" width="2.140625" style="1" customWidth="1"/>
    <col min="3855" max="3855" width="6.28515625" style="1" customWidth="1"/>
    <col min="3856" max="3856" width="8.28515625" style="1" customWidth="1"/>
    <col min="3857" max="3857" width="2.85546875" style="1" customWidth="1"/>
    <col min="3858" max="3858" width="2.42578125" style="1" customWidth="1"/>
    <col min="3859" max="3859" width="3.7109375" style="1" customWidth="1"/>
    <col min="3860" max="3860" width="8.7109375" style="1" customWidth="1"/>
    <col min="3861" max="3861" width="7" style="1" customWidth="1"/>
    <col min="3862" max="3862" width="1.85546875" style="1" customWidth="1"/>
    <col min="3863" max="3863" width="7.7109375" style="1" customWidth="1"/>
    <col min="3864" max="3864" width="8.7109375" style="1" customWidth="1"/>
    <col min="3865" max="3865" width="9.5703125" style="1" customWidth="1"/>
    <col min="3866" max="3866" width="1.5703125" style="1" customWidth="1"/>
    <col min="3867" max="3867" width="9.85546875" style="1" customWidth="1"/>
    <col min="3868" max="3868" width="7.85546875" style="1" customWidth="1"/>
    <col min="3869" max="3869" width="10" style="1" customWidth="1"/>
    <col min="3870" max="3870" width="9.140625" style="1"/>
    <col min="3871" max="3871" width="12" style="1" customWidth="1"/>
    <col min="3872" max="3872" width="3.42578125" style="1" customWidth="1"/>
    <col min="3873" max="3873" width="5.7109375" style="1" customWidth="1"/>
    <col min="3874" max="3874" width="11.7109375" style="1" customWidth="1"/>
    <col min="3875" max="3875" width="13" style="1" customWidth="1"/>
    <col min="3876" max="4096" width="9.140625" style="1"/>
    <col min="4097" max="4097" width="6.85546875" style="1" customWidth="1"/>
    <col min="4098" max="4098" width="2.28515625" style="1" customWidth="1"/>
    <col min="4099" max="4099" width="21.42578125" style="1" customWidth="1"/>
    <col min="4100" max="4100" width="11.7109375" style="1" customWidth="1"/>
    <col min="4101" max="4101" width="7.5703125" style="1" customWidth="1"/>
    <col min="4102" max="4102" width="6.28515625" style="1" customWidth="1"/>
    <col min="4103" max="4103" width="4.85546875" style="1" customWidth="1"/>
    <col min="4104" max="4104" width="5.85546875" style="1" customWidth="1"/>
    <col min="4105" max="4105" width="16.28515625" style="1" customWidth="1"/>
    <col min="4106" max="4106" width="1.7109375" style="1" customWidth="1"/>
    <col min="4107" max="4107" width="8.42578125" style="1" customWidth="1"/>
    <col min="4108" max="4108" width="5.42578125" style="1" customWidth="1"/>
    <col min="4109" max="4109" width="8" style="1" customWidth="1"/>
    <col min="4110" max="4110" width="2.140625" style="1" customWidth="1"/>
    <col min="4111" max="4111" width="6.28515625" style="1" customWidth="1"/>
    <col min="4112" max="4112" width="8.28515625" style="1" customWidth="1"/>
    <col min="4113" max="4113" width="2.85546875" style="1" customWidth="1"/>
    <col min="4114" max="4114" width="2.42578125" style="1" customWidth="1"/>
    <col min="4115" max="4115" width="3.7109375" style="1" customWidth="1"/>
    <col min="4116" max="4116" width="8.7109375" style="1" customWidth="1"/>
    <col min="4117" max="4117" width="7" style="1" customWidth="1"/>
    <col min="4118" max="4118" width="1.85546875" style="1" customWidth="1"/>
    <col min="4119" max="4119" width="7.7109375" style="1" customWidth="1"/>
    <col min="4120" max="4120" width="8.7109375" style="1" customWidth="1"/>
    <col min="4121" max="4121" width="9.5703125" style="1" customWidth="1"/>
    <col min="4122" max="4122" width="1.5703125" style="1" customWidth="1"/>
    <col min="4123" max="4123" width="9.85546875" style="1" customWidth="1"/>
    <col min="4124" max="4124" width="7.85546875" style="1" customWidth="1"/>
    <col min="4125" max="4125" width="10" style="1" customWidth="1"/>
    <col min="4126" max="4126" width="9.140625" style="1"/>
    <col min="4127" max="4127" width="12" style="1" customWidth="1"/>
    <col min="4128" max="4128" width="3.42578125" style="1" customWidth="1"/>
    <col min="4129" max="4129" width="5.7109375" style="1" customWidth="1"/>
    <col min="4130" max="4130" width="11.7109375" style="1" customWidth="1"/>
    <col min="4131" max="4131" width="13" style="1" customWidth="1"/>
    <col min="4132" max="4352" width="9.140625" style="1"/>
    <col min="4353" max="4353" width="6.85546875" style="1" customWidth="1"/>
    <col min="4354" max="4354" width="2.28515625" style="1" customWidth="1"/>
    <col min="4355" max="4355" width="21.42578125" style="1" customWidth="1"/>
    <col min="4356" max="4356" width="11.7109375" style="1" customWidth="1"/>
    <col min="4357" max="4357" width="7.5703125" style="1" customWidth="1"/>
    <col min="4358" max="4358" width="6.28515625" style="1" customWidth="1"/>
    <col min="4359" max="4359" width="4.85546875" style="1" customWidth="1"/>
    <col min="4360" max="4360" width="5.85546875" style="1" customWidth="1"/>
    <col min="4361" max="4361" width="16.28515625" style="1" customWidth="1"/>
    <col min="4362" max="4362" width="1.7109375" style="1" customWidth="1"/>
    <col min="4363" max="4363" width="8.42578125" style="1" customWidth="1"/>
    <col min="4364" max="4364" width="5.42578125" style="1" customWidth="1"/>
    <col min="4365" max="4365" width="8" style="1" customWidth="1"/>
    <col min="4366" max="4366" width="2.140625" style="1" customWidth="1"/>
    <col min="4367" max="4367" width="6.28515625" style="1" customWidth="1"/>
    <col min="4368" max="4368" width="8.28515625" style="1" customWidth="1"/>
    <col min="4369" max="4369" width="2.85546875" style="1" customWidth="1"/>
    <col min="4370" max="4370" width="2.42578125" style="1" customWidth="1"/>
    <col min="4371" max="4371" width="3.7109375" style="1" customWidth="1"/>
    <col min="4372" max="4372" width="8.7109375" style="1" customWidth="1"/>
    <col min="4373" max="4373" width="7" style="1" customWidth="1"/>
    <col min="4374" max="4374" width="1.85546875" style="1" customWidth="1"/>
    <col min="4375" max="4375" width="7.7109375" style="1" customWidth="1"/>
    <col min="4376" max="4376" width="8.7109375" style="1" customWidth="1"/>
    <col min="4377" max="4377" width="9.5703125" style="1" customWidth="1"/>
    <col min="4378" max="4378" width="1.5703125" style="1" customWidth="1"/>
    <col min="4379" max="4379" width="9.85546875" style="1" customWidth="1"/>
    <col min="4380" max="4380" width="7.85546875" style="1" customWidth="1"/>
    <col min="4381" max="4381" width="10" style="1" customWidth="1"/>
    <col min="4382" max="4382" width="9.140625" style="1"/>
    <col min="4383" max="4383" width="12" style="1" customWidth="1"/>
    <col min="4384" max="4384" width="3.42578125" style="1" customWidth="1"/>
    <col min="4385" max="4385" width="5.7109375" style="1" customWidth="1"/>
    <col min="4386" max="4386" width="11.7109375" style="1" customWidth="1"/>
    <col min="4387" max="4387" width="13" style="1" customWidth="1"/>
    <col min="4388" max="4608" width="9.140625" style="1"/>
    <col min="4609" max="4609" width="6.85546875" style="1" customWidth="1"/>
    <col min="4610" max="4610" width="2.28515625" style="1" customWidth="1"/>
    <col min="4611" max="4611" width="21.42578125" style="1" customWidth="1"/>
    <col min="4612" max="4612" width="11.7109375" style="1" customWidth="1"/>
    <col min="4613" max="4613" width="7.5703125" style="1" customWidth="1"/>
    <col min="4614" max="4614" width="6.28515625" style="1" customWidth="1"/>
    <col min="4615" max="4615" width="4.85546875" style="1" customWidth="1"/>
    <col min="4616" max="4616" width="5.85546875" style="1" customWidth="1"/>
    <col min="4617" max="4617" width="16.28515625" style="1" customWidth="1"/>
    <col min="4618" max="4618" width="1.7109375" style="1" customWidth="1"/>
    <col min="4619" max="4619" width="8.42578125" style="1" customWidth="1"/>
    <col min="4620" max="4620" width="5.42578125" style="1" customWidth="1"/>
    <col min="4621" max="4621" width="8" style="1" customWidth="1"/>
    <col min="4622" max="4622" width="2.140625" style="1" customWidth="1"/>
    <col min="4623" max="4623" width="6.28515625" style="1" customWidth="1"/>
    <col min="4624" max="4624" width="8.28515625" style="1" customWidth="1"/>
    <col min="4625" max="4625" width="2.85546875" style="1" customWidth="1"/>
    <col min="4626" max="4626" width="2.42578125" style="1" customWidth="1"/>
    <col min="4627" max="4627" width="3.7109375" style="1" customWidth="1"/>
    <col min="4628" max="4628" width="8.7109375" style="1" customWidth="1"/>
    <col min="4629" max="4629" width="7" style="1" customWidth="1"/>
    <col min="4630" max="4630" width="1.85546875" style="1" customWidth="1"/>
    <col min="4631" max="4631" width="7.7109375" style="1" customWidth="1"/>
    <col min="4632" max="4632" width="8.7109375" style="1" customWidth="1"/>
    <col min="4633" max="4633" width="9.5703125" style="1" customWidth="1"/>
    <col min="4634" max="4634" width="1.5703125" style="1" customWidth="1"/>
    <col min="4635" max="4635" width="9.85546875" style="1" customWidth="1"/>
    <col min="4636" max="4636" width="7.85546875" style="1" customWidth="1"/>
    <col min="4637" max="4637" width="10" style="1" customWidth="1"/>
    <col min="4638" max="4638" width="9.140625" style="1"/>
    <col min="4639" max="4639" width="12" style="1" customWidth="1"/>
    <col min="4640" max="4640" width="3.42578125" style="1" customWidth="1"/>
    <col min="4641" max="4641" width="5.7109375" style="1" customWidth="1"/>
    <col min="4642" max="4642" width="11.7109375" style="1" customWidth="1"/>
    <col min="4643" max="4643" width="13" style="1" customWidth="1"/>
    <col min="4644" max="4864" width="9.140625" style="1"/>
    <col min="4865" max="4865" width="6.85546875" style="1" customWidth="1"/>
    <col min="4866" max="4866" width="2.28515625" style="1" customWidth="1"/>
    <col min="4867" max="4867" width="21.42578125" style="1" customWidth="1"/>
    <col min="4868" max="4868" width="11.7109375" style="1" customWidth="1"/>
    <col min="4869" max="4869" width="7.5703125" style="1" customWidth="1"/>
    <col min="4870" max="4870" width="6.28515625" style="1" customWidth="1"/>
    <col min="4871" max="4871" width="4.85546875" style="1" customWidth="1"/>
    <col min="4872" max="4872" width="5.85546875" style="1" customWidth="1"/>
    <col min="4873" max="4873" width="16.28515625" style="1" customWidth="1"/>
    <col min="4874" max="4874" width="1.7109375" style="1" customWidth="1"/>
    <col min="4875" max="4875" width="8.42578125" style="1" customWidth="1"/>
    <col min="4876" max="4876" width="5.42578125" style="1" customWidth="1"/>
    <col min="4877" max="4877" width="8" style="1" customWidth="1"/>
    <col min="4878" max="4878" width="2.140625" style="1" customWidth="1"/>
    <col min="4879" max="4879" width="6.28515625" style="1" customWidth="1"/>
    <col min="4880" max="4880" width="8.28515625" style="1" customWidth="1"/>
    <col min="4881" max="4881" width="2.85546875" style="1" customWidth="1"/>
    <col min="4882" max="4882" width="2.42578125" style="1" customWidth="1"/>
    <col min="4883" max="4883" width="3.7109375" style="1" customWidth="1"/>
    <col min="4884" max="4884" width="8.7109375" style="1" customWidth="1"/>
    <col min="4885" max="4885" width="7" style="1" customWidth="1"/>
    <col min="4886" max="4886" width="1.85546875" style="1" customWidth="1"/>
    <col min="4887" max="4887" width="7.7109375" style="1" customWidth="1"/>
    <col min="4888" max="4888" width="8.7109375" style="1" customWidth="1"/>
    <col min="4889" max="4889" width="9.5703125" style="1" customWidth="1"/>
    <col min="4890" max="4890" width="1.5703125" style="1" customWidth="1"/>
    <col min="4891" max="4891" width="9.85546875" style="1" customWidth="1"/>
    <col min="4892" max="4892" width="7.85546875" style="1" customWidth="1"/>
    <col min="4893" max="4893" width="10" style="1" customWidth="1"/>
    <col min="4894" max="4894" width="9.140625" style="1"/>
    <col min="4895" max="4895" width="12" style="1" customWidth="1"/>
    <col min="4896" max="4896" width="3.42578125" style="1" customWidth="1"/>
    <col min="4897" max="4897" width="5.7109375" style="1" customWidth="1"/>
    <col min="4898" max="4898" width="11.7109375" style="1" customWidth="1"/>
    <col min="4899" max="4899" width="13" style="1" customWidth="1"/>
    <col min="4900" max="5120" width="9.140625" style="1"/>
    <col min="5121" max="5121" width="6.85546875" style="1" customWidth="1"/>
    <col min="5122" max="5122" width="2.28515625" style="1" customWidth="1"/>
    <col min="5123" max="5123" width="21.42578125" style="1" customWidth="1"/>
    <col min="5124" max="5124" width="11.7109375" style="1" customWidth="1"/>
    <col min="5125" max="5125" width="7.5703125" style="1" customWidth="1"/>
    <col min="5126" max="5126" width="6.28515625" style="1" customWidth="1"/>
    <col min="5127" max="5127" width="4.85546875" style="1" customWidth="1"/>
    <col min="5128" max="5128" width="5.85546875" style="1" customWidth="1"/>
    <col min="5129" max="5129" width="16.28515625" style="1" customWidth="1"/>
    <col min="5130" max="5130" width="1.7109375" style="1" customWidth="1"/>
    <col min="5131" max="5131" width="8.42578125" style="1" customWidth="1"/>
    <col min="5132" max="5132" width="5.42578125" style="1" customWidth="1"/>
    <col min="5133" max="5133" width="8" style="1" customWidth="1"/>
    <col min="5134" max="5134" width="2.140625" style="1" customWidth="1"/>
    <col min="5135" max="5135" width="6.28515625" style="1" customWidth="1"/>
    <col min="5136" max="5136" width="8.28515625" style="1" customWidth="1"/>
    <col min="5137" max="5137" width="2.85546875" style="1" customWidth="1"/>
    <col min="5138" max="5138" width="2.42578125" style="1" customWidth="1"/>
    <col min="5139" max="5139" width="3.7109375" style="1" customWidth="1"/>
    <col min="5140" max="5140" width="8.7109375" style="1" customWidth="1"/>
    <col min="5141" max="5141" width="7" style="1" customWidth="1"/>
    <col min="5142" max="5142" width="1.85546875" style="1" customWidth="1"/>
    <col min="5143" max="5143" width="7.7109375" style="1" customWidth="1"/>
    <col min="5144" max="5144" width="8.7109375" style="1" customWidth="1"/>
    <col min="5145" max="5145" width="9.5703125" style="1" customWidth="1"/>
    <col min="5146" max="5146" width="1.5703125" style="1" customWidth="1"/>
    <col min="5147" max="5147" width="9.85546875" style="1" customWidth="1"/>
    <col min="5148" max="5148" width="7.85546875" style="1" customWidth="1"/>
    <col min="5149" max="5149" width="10" style="1" customWidth="1"/>
    <col min="5150" max="5150" width="9.140625" style="1"/>
    <col min="5151" max="5151" width="12" style="1" customWidth="1"/>
    <col min="5152" max="5152" width="3.42578125" style="1" customWidth="1"/>
    <col min="5153" max="5153" width="5.7109375" style="1" customWidth="1"/>
    <col min="5154" max="5154" width="11.7109375" style="1" customWidth="1"/>
    <col min="5155" max="5155" width="13" style="1" customWidth="1"/>
    <col min="5156" max="5376" width="9.140625" style="1"/>
    <col min="5377" max="5377" width="6.85546875" style="1" customWidth="1"/>
    <col min="5378" max="5378" width="2.28515625" style="1" customWidth="1"/>
    <col min="5379" max="5379" width="21.42578125" style="1" customWidth="1"/>
    <col min="5380" max="5380" width="11.7109375" style="1" customWidth="1"/>
    <col min="5381" max="5381" width="7.5703125" style="1" customWidth="1"/>
    <col min="5382" max="5382" width="6.28515625" style="1" customWidth="1"/>
    <col min="5383" max="5383" width="4.85546875" style="1" customWidth="1"/>
    <col min="5384" max="5384" width="5.85546875" style="1" customWidth="1"/>
    <col min="5385" max="5385" width="16.28515625" style="1" customWidth="1"/>
    <col min="5386" max="5386" width="1.7109375" style="1" customWidth="1"/>
    <col min="5387" max="5387" width="8.42578125" style="1" customWidth="1"/>
    <col min="5388" max="5388" width="5.42578125" style="1" customWidth="1"/>
    <col min="5389" max="5389" width="8" style="1" customWidth="1"/>
    <col min="5390" max="5390" width="2.140625" style="1" customWidth="1"/>
    <col min="5391" max="5391" width="6.28515625" style="1" customWidth="1"/>
    <col min="5392" max="5392" width="8.28515625" style="1" customWidth="1"/>
    <col min="5393" max="5393" width="2.85546875" style="1" customWidth="1"/>
    <col min="5394" max="5394" width="2.42578125" style="1" customWidth="1"/>
    <col min="5395" max="5395" width="3.7109375" style="1" customWidth="1"/>
    <col min="5396" max="5396" width="8.7109375" style="1" customWidth="1"/>
    <col min="5397" max="5397" width="7" style="1" customWidth="1"/>
    <col min="5398" max="5398" width="1.85546875" style="1" customWidth="1"/>
    <col min="5399" max="5399" width="7.7109375" style="1" customWidth="1"/>
    <col min="5400" max="5400" width="8.7109375" style="1" customWidth="1"/>
    <col min="5401" max="5401" width="9.5703125" style="1" customWidth="1"/>
    <col min="5402" max="5402" width="1.5703125" style="1" customWidth="1"/>
    <col min="5403" max="5403" width="9.85546875" style="1" customWidth="1"/>
    <col min="5404" max="5404" width="7.85546875" style="1" customWidth="1"/>
    <col min="5405" max="5405" width="10" style="1" customWidth="1"/>
    <col min="5406" max="5406" width="9.140625" style="1"/>
    <col min="5407" max="5407" width="12" style="1" customWidth="1"/>
    <col min="5408" max="5408" width="3.42578125" style="1" customWidth="1"/>
    <col min="5409" max="5409" width="5.7109375" style="1" customWidth="1"/>
    <col min="5410" max="5410" width="11.7109375" style="1" customWidth="1"/>
    <col min="5411" max="5411" width="13" style="1" customWidth="1"/>
    <col min="5412" max="5632" width="9.140625" style="1"/>
    <col min="5633" max="5633" width="6.85546875" style="1" customWidth="1"/>
    <col min="5634" max="5634" width="2.28515625" style="1" customWidth="1"/>
    <col min="5635" max="5635" width="21.42578125" style="1" customWidth="1"/>
    <col min="5636" max="5636" width="11.7109375" style="1" customWidth="1"/>
    <col min="5637" max="5637" width="7.5703125" style="1" customWidth="1"/>
    <col min="5638" max="5638" width="6.28515625" style="1" customWidth="1"/>
    <col min="5639" max="5639" width="4.85546875" style="1" customWidth="1"/>
    <col min="5640" max="5640" width="5.85546875" style="1" customWidth="1"/>
    <col min="5641" max="5641" width="16.28515625" style="1" customWidth="1"/>
    <col min="5642" max="5642" width="1.7109375" style="1" customWidth="1"/>
    <col min="5643" max="5643" width="8.42578125" style="1" customWidth="1"/>
    <col min="5644" max="5644" width="5.42578125" style="1" customWidth="1"/>
    <col min="5645" max="5645" width="8" style="1" customWidth="1"/>
    <col min="5646" max="5646" width="2.140625" style="1" customWidth="1"/>
    <col min="5647" max="5647" width="6.28515625" style="1" customWidth="1"/>
    <col min="5648" max="5648" width="8.28515625" style="1" customWidth="1"/>
    <col min="5649" max="5649" width="2.85546875" style="1" customWidth="1"/>
    <col min="5650" max="5650" width="2.42578125" style="1" customWidth="1"/>
    <col min="5651" max="5651" width="3.7109375" style="1" customWidth="1"/>
    <col min="5652" max="5652" width="8.7109375" style="1" customWidth="1"/>
    <col min="5653" max="5653" width="7" style="1" customWidth="1"/>
    <col min="5654" max="5654" width="1.85546875" style="1" customWidth="1"/>
    <col min="5655" max="5655" width="7.7109375" style="1" customWidth="1"/>
    <col min="5656" max="5656" width="8.7109375" style="1" customWidth="1"/>
    <col min="5657" max="5657" width="9.5703125" style="1" customWidth="1"/>
    <col min="5658" max="5658" width="1.5703125" style="1" customWidth="1"/>
    <col min="5659" max="5659" width="9.85546875" style="1" customWidth="1"/>
    <col min="5660" max="5660" width="7.85546875" style="1" customWidth="1"/>
    <col min="5661" max="5661" width="10" style="1" customWidth="1"/>
    <col min="5662" max="5662" width="9.140625" style="1"/>
    <col min="5663" max="5663" width="12" style="1" customWidth="1"/>
    <col min="5664" max="5664" width="3.42578125" style="1" customWidth="1"/>
    <col min="5665" max="5665" width="5.7109375" style="1" customWidth="1"/>
    <col min="5666" max="5666" width="11.7109375" style="1" customWidth="1"/>
    <col min="5667" max="5667" width="13" style="1" customWidth="1"/>
    <col min="5668" max="5888" width="9.140625" style="1"/>
    <col min="5889" max="5889" width="6.85546875" style="1" customWidth="1"/>
    <col min="5890" max="5890" width="2.28515625" style="1" customWidth="1"/>
    <col min="5891" max="5891" width="21.42578125" style="1" customWidth="1"/>
    <col min="5892" max="5892" width="11.7109375" style="1" customWidth="1"/>
    <col min="5893" max="5893" width="7.5703125" style="1" customWidth="1"/>
    <col min="5894" max="5894" width="6.28515625" style="1" customWidth="1"/>
    <col min="5895" max="5895" width="4.85546875" style="1" customWidth="1"/>
    <col min="5896" max="5896" width="5.85546875" style="1" customWidth="1"/>
    <col min="5897" max="5897" width="16.28515625" style="1" customWidth="1"/>
    <col min="5898" max="5898" width="1.7109375" style="1" customWidth="1"/>
    <col min="5899" max="5899" width="8.42578125" style="1" customWidth="1"/>
    <col min="5900" max="5900" width="5.42578125" style="1" customWidth="1"/>
    <col min="5901" max="5901" width="8" style="1" customWidth="1"/>
    <col min="5902" max="5902" width="2.140625" style="1" customWidth="1"/>
    <col min="5903" max="5903" width="6.28515625" style="1" customWidth="1"/>
    <col min="5904" max="5904" width="8.28515625" style="1" customWidth="1"/>
    <col min="5905" max="5905" width="2.85546875" style="1" customWidth="1"/>
    <col min="5906" max="5906" width="2.42578125" style="1" customWidth="1"/>
    <col min="5907" max="5907" width="3.7109375" style="1" customWidth="1"/>
    <col min="5908" max="5908" width="8.7109375" style="1" customWidth="1"/>
    <col min="5909" max="5909" width="7" style="1" customWidth="1"/>
    <col min="5910" max="5910" width="1.85546875" style="1" customWidth="1"/>
    <col min="5911" max="5911" width="7.7109375" style="1" customWidth="1"/>
    <col min="5912" max="5912" width="8.7109375" style="1" customWidth="1"/>
    <col min="5913" max="5913" width="9.5703125" style="1" customWidth="1"/>
    <col min="5914" max="5914" width="1.5703125" style="1" customWidth="1"/>
    <col min="5915" max="5915" width="9.85546875" style="1" customWidth="1"/>
    <col min="5916" max="5916" width="7.85546875" style="1" customWidth="1"/>
    <col min="5917" max="5917" width="10" style="1" customWidth="1"/>
    <col min="5918" max="5918" width="9.140625" style="1"/>
    <col min="5919" max="5919" width="12" style="1" customWidth="1"/>
    <col min="5920" max="5920" width="3.42578125" style="1" customWidth="1"/>
    <col min="5921" max="5921" width="5.7109375" style="1" customWidth="1"/>
    <col min="5922" max="5922" width="11.7109375" style="1" customWidth="1"/>
    <col min="5923" max="5923" width="13" style="1" customWidth="1"/>
    <col min="5924" max="6144" width="9.140625" style="1"/>
    <col min="6145" max="6145" width="6.85546875" style="1" customWidth="1"/>
    <col min="6146" max="6146" width="2.28515625" style="1" customWidth="1"/>
    <col min="6147" max="6147" width="21.42578125" style="1" customWidth="1"/>
    <col min="6148" max="6148" width="11.7109375" style="1" customWidth="1"/>
    <col min="6149" max="6149" width="7.5703125" style="1" customWidth="1"/>
    <col min="6150" max="6150" width="6.28515625" style="1" customWidth="1"/>
    <col min="6151" max="6151" width="4.85546875" style="1" customWidth="1"/>
    <col min="6152" max="6152" width="5.85546875" style="1" customWidth="1"/>
    <col min="6153" max="6153" width="16.28515625" style="1" customWidth="1"/>
    <col min="6154" max="6154" width="1.7109375" style="1" customWidth="1"/>
    <col min="6155" max="6155" width="8.42578125" style="1" customWidth="1"/>
    <col min="6156" max="6156" width="5.42578125" style="1" customWidth="1"/>
    <col min="6157" max="6157" width="8" style="1" customWidth="1"/>
    <col min="6158" max="6158" width="2.140625" style="1" customWidth="1"/>
    <col min="6159" max="6159" width="6.28515625" style="1" customWidth="1"/>
    <col min="6160" max="6160" width="8.28515625" style="1" customWidth="1"/>
    <col min="6161" max="6161" width="2.85546875" style="1" customWidth="1"/>
    <col min="6162" max="6162" width="2.42578125" style="1" customWidth="1"/>
    <col min="6163" max="6163" width="3.7109375" style="1" customWidth="1"/>
    <col min="6164" max="6164" width="8.7109375" style="1" customWidth="1"/>
    <col min="6165" max="6165" width="7" style="1" customWidth="1"/>
    <col min="6166" max="6166" width="1.85546875" style="1" customWidth="1"/>
    <col min="6167" max="6167" width="7.7109375" style="1" customWidth="1"/>
    <col min="6168" max="6168" width="8.7109375" style="1" customWidth="1"/>
    <col min="6169" max="6169" width="9.5703125" style="1" customWidth="1"/>
    <col min="6170" max="6170" width="1.5703125" style="1" customWidth="1"/>
    <col min="6171" max="6171" width="9.85546875" style="1" customWidth="1"/>
    <col min="6172" max="6172" width="7.85546875" style="1" customWidth="1"/>
    <col min="6173" max="6173" width="10" style="1" customWidth="1"/>
    <col min="6174" max="6174" width="9.140625" style="1"/>
    <col min="6175" max="6175" width="12" style="1" customWidth="1"/>
    <col min="6176" max="6176" width="3.42578125" style="1" customWidth="1"/>
    <col min="6177" max="6177" width="5.7109375" style="1" customWidth="1"/>
    <col min="6178" max="6178" width="11.7109375" style="1" customWidth="1"/>
    <col min="6179" max="6179" width="13" style="1" customWidth="1"/>
    <col min="6180" max="6400" width="9.140625" style="1"/>
    <col min="6401" max="6401" width="6.85546875" style="1" customWidth="1"/>
    <col min="6402" max="6402" width="2.28515625" style="1" customWidth="1"/>
    <col min="6403" max="6403" width="21.42578125" style="1" customWidth="1"/>
    <col min="6404" max="6404" width="11.7109375" style="1" customWidth="1"/>
    <col min="6405" max="6405" width="7.5703125" style="1" customWidth="1"/>
    <col min="6406" max="6406" width="6.28515625" style="1" customWidth="1"/>
    <col min="6407" max="6407" width="4.85546875" style="1" customWidth="1"/>
    <col min="6408" max="6408" width="5.85546875" style="1" customWidth="1"/>
    <col min="6409" max="6409" width="16.28515625" style="1" customWidth="1"/>
    <col min="6410" max="6410" width="1.7109375" style="1" customWidth="1"/>
    <col min="6411" max="6411" width="8.42578125" style="1" customWidth="1"/>
    <col min="6412" max="6412" width="5.42578125" style="1" customWidth="1"/>
    <col min="6413" max="6413" width="8" style="1" customWidth="1"/>
    <col min="6414" max="6414" width="2.140625" style="1" customWidth="1"/>
    <col min="6415" max="6415" width="6.28515625" style="1" customWidth="1"/>
    <col min="6416" max="6416" width="8.28515625" style="1" customWidth="1"/>
    <col min="6417" max="6417" width="2.85546875" style="1" customWidth="1"/>
    <col min="6418" max="6418" width="2.42578125" style="1" customWidth="1"/>
    <col min="6419" max="6419" width="3.7109375" style="1" customWidth="1"/>
    <col min="6420" max="6420" width="8.7109375" style="1" customWidth="1"/>
    <col min="6421" max="6421" width="7" style="1" customWidth="1"/>
    <col min="6422" max="6422" width="1.85546875" style="1" customWidth="1"/>
    <col min="6423" max="6423" width="7.7109375" style="1" customWidth="1"/>
    <col min="6424" max="6424" width="8.7109375" style="1" customWidth="1"/>
    <col min="6425" max="6425" width="9.5703125" style="1" customWidth="1"/>
    <col min="6426" max="6426" width="1.5703125" style="1" customWidth="1"/>
    <col min="6427" max="6427" width="9.85546875" style="1" customWidth="1"/>
    <col min="6428" max="6428" width="7.85546875" style="1" customWidth="1"/>
    <col min="6429" max="6429" width="10" style="1" customWidth="1"/>
    <col min="6430" max="6430" width="9.140625" style="1"/>
    <col min="6431" max="6431" width="12" style="1" customWidth="1"/>
    <col min="6432" max="6432" width="3.42578125" style="1" customWidth="1"/>
    <col min="6433" max="6433" width="5.7109375" style="1" customWidth="1"/>
    <col min="6434" max="6434" width="11.7109375" style="1" customWidth="1"/>
    <col min="6435" max="6435" width="13" style="1" customWidth="1"/>
    <col min="6436" max="6656" width="9.140625" style="1"/>
    <col min="6657" max="6657" width="6.85546875" style="1" customWidth="1"/>
    <col min="6658" max="6658" width="2.28515625" style="1" customWidth="1"/>
    <col min="6659" max="6659" width="21.42578125" style="1" customWidth="1"/>
    <col min="6660" max="6660" width="11.7109375" style="1" customWidth="1"/>
    <col min="6661" max="6661" width="7.5703125" style="1" customWidth="1"/>
    <col min="6662" max="6662" width="6.28515625" style="1" customWidth="1"/>
    <col min="6663" max="6663" width="4.85546875" style="1" customWidth="1"/>
    <col min="6664" max="6664" width="5.85546875" style="1" customWidth="1"/>
    <col min="6665" max="6665" width="16.28515625" style="1" customWidth="1"/>
    <col min="6666" max="6666" width="1.7109375" style="1" customWidth="1"/>
    <col min="6667" max="6667" width="8.42578125" style="1" customWidth="1"/>
    <col min="6668" max="6668" width="5.42578125" style="1" customWidth="1"/>
    <col min="6669" max="6669" width="8" style="1" customWidth="1"/>
    <col min="6670" max="6670" width="2.140625" style="1" customWidth="1"/>
    <col min="6671" max="6671" width="6.28515625" style="1" customWidth="1"/>
    <col min="6672" max="6672" width="8.28515625" style="1" customWidth="1"/>
    <col min="6673" max="6673" width="2.85546875" style="1" customWidth="1"/>
    <col min="6674" max="6674" width="2.42578125" style="1" customWidth="1"/>
    <col min="6675" max="6675" width="3.7109375" style="1" customWidth="1"/>
    <col min="6676" max="6676" width="8.7109375" style="1" customWidth="1"/>
    <col min="6677" max="6677" width="7" style="1" customWidth="1"/>
    <col min="6678" max="6678" width="1.85546875" style="1" customWidth="1"/>
    <col min="6679" max="6679" width="7.7109375" style="1" customWidth="1"/>
    <col min="6680" max="6680" width="8.7109375" style="1" customWidth="1"/>
    <col min="6681" max="6681" width="9.5703125" style="1" customWidth="1"/>
    <col min="6682" max="6682" width="1.5703125" style="1" customWidth="1"/>
    <col min="6683" max="6683" width="9.85546875" style="1" customWidth="1"/>
    <col min="6684" max="6684" width="7.85546875" style="1" customWidth="1"/>
    <col min="6685" max="6685" width="10" style="1" customWidth="1"/>
    <col min="6686" max="6686" width="9.140625" style="1"/>
    <col min="6687" max="6687" width="12" style="1" customWidth="1"/>
    <col min="6688" max="6688" width="3.42578125" style="1" customWidth="1"/>
    <col min="6689" max="6689" width="5.7109375" style="1" customWidth="1"/>
    <col min="6690" max="6690" width="11.7109375" style="1" customWidth="1"/>
    <col min="6691" max="6691" width="13" style="1" customWidth="1"/>
    <col min="6692" max="6912" width="9.140625" style="1"/>
    <col min="6913" max="6913" width="6.85546875" style="1" customWidth="1"/>
    <col min="6914" max="6914" width="2.28515625" style="1" customWidth="1"/>
    <col min="6915" max="6915" width="21.42578125" style="1" customWidth="1"/>
    <col min="6916" max="6916" width="11.7109375" style="1" customWidth="1"/>
    <col min="6917" max="6917" width="7.5703125" style="1" customWidth="1"/>
    <col min="6918" max="6918" width="6.28515625" style="1" customWidth="1"/>
    <col min="6919" max="6919" width="4.85546875" style="1" customWidth="1"/>
    <col min="6920" max="6920" width="5.85546875" style="1" customWidth="1"/>
    <col min="6921" max="6921" width="16.28515625" style="1" customWidth="1"/>
    <col min="6922" max="6922" width="1.7109375" style="1" customWidth="1"/>
    <col min="6923" max="6923" width="8.42578125" style="1" customWidth="1"/>
    <col min="6924" max="6924" width="5.42578125" style="1" customWidth="1"/>
    <col min="6925" max="6925" width="8" style="1" customWidth="1"/>
    <col min="6926" max="6926" width="2.140625" style="1" customWidth="1"/>
    <col min="6927" max="6927" width="6.28515625" style="1" customWidth="1"/>
    <col min="6928" max="6928" width="8.28515625" style="1" customWidth="1"/>
    <col min="6929" max="6929" width="2.85546875" style="1" customWidth="1"/>
    <col min="6930" max="6930" width="2.42578125" style="1" customWidth="1"/>
    <col min="6931" max="6931" width="3.7109375" style="1" customWidth="1"/>
    <col min="6932" max="6932" width="8.7109375" style="1" customWidth="1"/>
    <col min="6933" max="6933" width="7" style="1" customWidth="1"/>
    <col min="6934" max="6934" width="1.85546875" style="1" customWidth="1"/>
    <col min="6935" max="6935" width="7.7109375" style="1" customWidth="1"/>
    <col min="6936" max="6936" width="8.7109375" style="1" customWidth="1"/>
    <col min="6937" max="6937" width="9.5703125" style="1" customWidth="1"/>
    <col min="6938" max="6938" width="1.5703125" style="1" customWidth="1"/>
    <col min="6939" max="6939" width="9.85546875" style="1" customWidth="1"/>
    <col min="6940" max="6940" width="7.85546875" style="1" customWidth="1"/>
    <col min="6941" max="6941" width="10" style="1" customWidth="1"/>
    <col min="6942" max="6942" width="9.140625" style="1"/>
    <col min="6943" max="6943" width="12" style="1" customWidth="1"/>
    <col min="6944" max="6944" width="3.42578125" style="1" customWidth="1"/>
    <col min="6945" max="6945" width="5.7109375" style="1" customWidth="1"/>
    <col min="6946" max="6946" width="11.7109375" style="1" customWidth="1"/>
    <col min="6947" max="6947" width="13" style="1" customWidth="1"/>
    <col min="6948" max="7168" width="9.140625" style="1"/>
    <col min="7169" max="7169" width="6.85546875" style="1" customWidth="1"/>
    <col min="7170" max="7170" width="2.28515625" style="1" customWidth="1"/>
    <col min="7171" max="7171" width="21.42578125" style="1" customWidth="1"/>
    <col min="7172" max="7172" width="11.7109375" style="1" customWidth="1"/>
    <col min="7173" max="7173" width="7.5703125" style="1" customWidth="1"/>
    <col min="7174" max="7174" width="6.28515625" style="1" customWidth="1"/>
    <col min="7175" max="7175" width="4.85546875" style="1" customWidth="1"/>
    <col min="7176" max="7176" width="5.85546875" style="1" customWidth="1"/>
    <col min="7177" max="7177" width="16.28515625" style="1" customWidth="1"/>
    <col min="7178" max="7178" width="1.7109375" style="1" customWidth="1"/>
    <col min="7179" max="7179" width="8.42578125" style="1" customWidth="1"/>
    <col min="7180" max="7180" width="5.42578125" style="1" customWidth="1"/>
    <col min="7181" max="7181" width="8" style="1" customWidth="1"/>
    <col min="7182" max="7182" width="2.140625" style="1" customWidth="1"/>
    <col min="7183" max="7183" width="6.28515625" style="1" customWidth="1"/>
    <col min="7184" max="7184" width="8.28515625" style="1" customWidth="1"/>
    <col min="7185" max="7185" width="2.85546875" style="1" customWidth="1"/>
    <col min="7186" max="7186" width="2.42578125" style="1" customWidth="1"/>
    <col min="7187" max="7187" width="3.7109375" style="1" customWidth="1"/>
    <col min="7188" max="7188" width="8.7109375" style="1" customWidth="1"/>
    <col min="7189" max="7189" width="7" style="1" customWidth="1"/>
    <col min="7190" max="7190" width="1.85546875" style="1" customWidth="1"/>
    <col min="7191" max="7191" width="7.7109375" style="1" customWidth="1"/>
    <col min="7192" max="7192" width="8.7109375" style="1" customWidth="1"/>
    <col min="7193" max="7193" width="9.5703125" style="1" customWidth="1"/>
    <col min="7194" max="7194" width="1.5703125" style="1" customWidth="1"/>
    <col min="7195" max="7195" width="9.85546875" style="1" customWidth="1"/>
    <col min="7196" max="7196" width="7.85546875" style="1" customWidth="1"/>
    <col min="7197" max="7197" width="10" style="1" customWidth="1"/>
    <col min="7198" max="7198" width="9.140625" style="1"/>
    <col min="7199" max="7199" width="12" style="1" customWidth="1"/>
    <col min="7200" max="7200" width="3.42578125" style="1" customWidth="1"/>
    <col min="7201" max="7201" width="5.7109375" style="1" customWidth="1"/>
    <col min="7202" max="7202" width="11.7109375" style="1" customWidth="1"/>
    <col min="7203" max="7203" width="13" style="1" customWidth="1"/>
    <col min="7204" max="7424" width="9.140625" style="1"/>
    <col min="7425" max="7425" width="6.85546875" style="1" customWidth="1"/>
    <col min="7426" max="7426" width="2.28515625" style="1" customWidth="1"/>
    <col min="7427" max="7427" width="21.42578125" style="1" customWidth="1"/>
    <col min="7428" max="7428" width="11.7109375" style="1" customWidth="1"/>
    <col min="7429" max="7429" width="7.5703125" style="1" customWidth="1"/>
    <col min="7430" max="7430" width="6.28515625" style="1" customWidth="1"/>
    <col min="7431" max="7431" width="4.85546875" style="1" customWidth="1"/>
    <col min="7432" max="7432" width="5.85546875" style="1" customWidth="1"/>
    <col min="7433" max="7433" width="16.28515625" style="1" customWidth="1"/>
    <col min="7434" max="7434" width="1.7109375" style="1" customWidth="1"/>
    <col min="7435" max="7435" width="8.42578125" style="1" customWidth="1"/>
    <col min="7436" max="7436" width="5.42578125" style="1" customWidth="1"/>
    <col min="7437" max="7437" width="8" style="1" customWidth="1"/>
    <col min="7438" max="7438" width="2.140625" style="1" customWidth="1"/>
    <col min="7439" max="7439" width="6.28515625" style="1" customWidth="1"/>
    <col min="7440" max="7440" width="8.28515625" style="1" customWidth="1"/>
    <col min="7441" max="7441" width="2.85546875" style="1" customWidth="1"/>
    <col min="7442" max="7442" width="2.42578125" style="1" customWidth="1"/>
    <col min="7443" max="7443" width="3.7109375" style="1" customWidth="1"/>
    <col min="7444" max="7444" width="8.7109375" style="1" customWidth="1"/>
    <col min="7445" max="7445" width="7" style="1" customWidth="1"/>
    <col min="7446" max="7446" width="1.85546875" style="1" customWidth="1"/>
    <col min="7447" max="7447" width="7.7109375" style="1" customWidth="1"/>
    <col min="7448" max="7448" width="8.7109375" style="1" customWidth="1"/>
    <col min="7449" max="7449" width="9.5703125" style="1" customWidth="1"/>
    <col min="7450" max="7450" width="1.5703125" style="1" customWidth="1"/>
    <col min="7451" max="7451" width="9.85546875" style="1" customWidth="1"/>
    <col min="7452" max="7452" width="7.85546875" style="1" customWidth="1"/>
    <col min="7453" max="7453" width="10" style="1" customWidth="1"/>
    <col min="7454" max="7454" width="9.140625" style="1"/>
    <col min="7455" max="7455" width="12" style="1" customWidth="1"/>
    <col min="7456" max="7456" width="3.42578125" style="1" customWidth="1"/>
    <col min="7457" max="7457" width="5.7109375" style="1" customWidth="1"/>
    <col min="7458" max="7458" width="11.7109375" style="1" customWidth="1"/>
    <col min="7459" max="7459" width="13" style="1" customWidth="1"/>
    <col min="7460" max="7680" width="9.140625" style="1"/>
    <col min="7681" max="7681" width="6.85546875" style="1" customWidth="1"/>
    <col min="7682" max="7682" width="2.28515625" style="1" customWidth="1"/>
    <col min="7683" max="7683" width="21.42578125" style="1" customWidth="1"/>
    <col min="7684" max="7684" width="11.7109375" style="1" customWidth="1"/>
    <col min="7685" max="7685" width="7.5703125" style="1" customWidth="1"/>
    <col min="7686" max="7686" width="6.28515625" style="1" customWidth="1"/>
    <col min="7687" max="7687" width="4.85546875" style="1" customWidth="1"/>
    <col min="7688" max="7688" width="5.85546875" style="1" customWidth="1"/>
    <col min="7689" max="7689" width="16.28515625" style="1" customWidth="1"/>
    <col min="7690" max="7690" width="1.7109375" style="1" customWidth="1"/>
    <col min="7691" max="7691" width="8.42578125" style="1" customWidth="1"/>
    <col min="7692" max="7692" width="5.42578125" style="1" customWidth="1"/>
    <col min="7693" max="7693" width="8" style="1" customWidth="1"/>
    <col min="7694" max="7694" width="2.140625" style="1" customWidth="1"/>
    <col min="7695" max="7695" width="6.28515625" style="1" customWidth="1"/>
    <col min="7696" max="7696" width="8.28515625" style="1" customWidth="1"/>
    <col min="7697" max="7697" width="2.85546875" style="1" customWidth="1"/>
    <col min="7698" max="7698" width="2.42578125" style="1" customWidth="1"/>
    <col min="7699" max="7699" width="3.7109375" style="1" customWidth="1"/>
    <col min="7700" max="7700" width="8.7109375" style="1" customWidth="1"/>
    <col min="7701" max="7701" width="7" style="1" customWidth="1"/>
    <col min="7702" max="7702" width="1.85546875" style="1" customWidth="1"/>
    <col min="7703" max="7703" width="7.7109375" style="1" customWidth="1"/>
    <col min="7704" max="7704" width="8.7109375" style="1" customWidth="1"/>
    <col min="7705" max="7705" width="9.5703125" style="1" customWidth="1"/>
    <col min="7706" max="7706" width="1.5703125" style="1" customWidth="1"/>
    <col min="7707" max="7707" width="9.85546875" style="1" customWidth="1"/>
    <col min="7708" max="7708" width="7.85546875" style="1" customWidth="1"/>
    <col min="7709" max="7709" width="10" style="1" customWidth="1"/>
    <col min="7710" max="7710" width="9.140625" style="1"/>
    <col min="7711" max="7711" width="12" style="1" customWidth="1"/>
    <col min="7712" max="7712" width="3.42578125" style="1" customWidth="1"/>
    <col min="7713" max="7713" width="5.7109375" style="1" customWidth="1"/>
    <col min="7714" max="7714" width="11.7109375" style="1" customWidth="1"/>
    <col min="7715" max="7715" width="13" style="1" customWidth="1"/>
    <col min="7716" max="7936" width="9.140625" style="1"/>
    <col min="7937" max="7937" width="6.85546875" style="1" customWidth="1"/>
    <col min="7938" max="7938" width="2.28515625" style="1" customWidth="1"/>
    <col min="7939" max="7939" width="21.42578125" style="1" customWidth="1"/>
    <col min="7940" max="7940" width="11.7109375" style="1" customWidth="1"/>
    <col min="7941" max="7941" width="7.5703125" style="1" customWidth="1"/>
    <col min="7942" max="7942" width="6.28515625" style="1" customWidth="1"/>
    <col min="7943" max="7943" width="4.85546875" style="1" customWidth="1"/>
    <col min="7944" max="7944" width="5.85546875" style="1" customWidth="1"/>
    <col min="7945" max="7945" width="16.28515625" style="1" customWidth="1"/>
    <col min="7946" max="7946" width="1.7109375" style="1" customWidth="1"/>
    <col min="7947" max="7947" width="8.42578125" style="1" customWidth="1"/>
    <col min="7948" max="7948" width="5.42578125" style="1" customWidth="1"/>
    <col min="7949" max="7949" width="8" style="1" customWidth="1"/>
    <col min="7950" max="7950" width="2.140625" style="1" customWidth="1"/>
    <col min="7951" max="7951" width="6.28515625" style="1" customWidth="1"/>
    <col min="7952" max="7952" width="8.28515625" style="1" customWidth="1"/>
    <col min="7953" max="7953" width="2.85546875" style="1" customWidth="1"/>
    <col min="7954" max="7954" width="2.42578125" style="1" customWidth="1"/>
    <col min="7955" max="7955" width="3.7109375" style="1" customWidth="1"/>
    <col min="7956" max="7956" width="8.7109375" style="1" customWidth="1"/>
    <col min="7957" max="7957" width="7" style="1" customWidth="1"/>
    <col min="7958" max="7958" width="1.85546875" style="1" customWidth="1"/>
    <col min="7959" max="7959" width="7.7109375" style="1" customWidth="1"/>
    <col min="7960" max="7960" width="8.7109375" style="1" customWidth="1"/>
    <col min="7961" max="7961" width="9.5703125" style="1" customWidth="1"/>
    <col min="7962" max="7962" width="1.5703125" style="1" customWidth="1"/>
    <col min="7963" max="7963" width="9.85546875" style="1" customWidth="1"/>
    <col min="7964" max="7964" width="7.85546875" style="1" customWidth="1"/>
    <col min="7965" max="7965" width="10" style="1" customWidth="1"/>
    <col min="7966" max="7966" width="9.140625" style="1"/>
    <col min="7967" max="7967" width="12" style="1" customWidth="1"/>
    <col min="7968" max="7968" width="3.42578125" style="1" customWidth="1"/>
    <col min="7969" max="7969" width="5.7109375" style="1" customWidth="1"/>
    <col min="7970" max="7970" width="11.7109375" style="1" customWidth="1"/>
    <col min="7971" max="7971" width="13" style="1" customWidth="1"/>
    <col min="7972" max="8192" width="9.140625" style="1"/>
    <col min="8193" max="8193" width="6.85546875" style="1" customWidth="1"/>
    <col min="8194" max="8194" width="2.28515625" style="1" customWidth="1"/>
    <col min="8195" max="8195" width="21.42578125" style="1" customWidth="1"/>
    <col min="8196" max="8196" width="11.7109375" style="1" customWidth="1"/>
    <col min="8197" max="8197" width="7.5703125" style="1" customWidth="1"/>
    <col min="8198" max="8198" width="6.28515625" style="1" customWidth="1"/>
    <col min="8199" max="8199" width="4.85546875" style="1" customWidth="1"/>
    <col min="8200" max="8200" width="5.85546875" style="1" customWidth="1"/>
    <col min="8201" max="8201" width="16.28515625" style="1" customWidth="1"/>
    <col min="8202" max="8202" width="1.7109375" style="1" customWidth="1"/>
    <col min="8203" max="8203" width="8.42578125" style="1" customWidth="1"/>
    <col min="8204" max="8204" width="5.42578125" style="1" customWidth="1"/>
    <col min="8205" max="8205" width="8" style="1" customWidth="1"/>
    <col min="8206" max="8206" width="2.140625" style="1" customWidth="1"/>
    <col min="8207" max="8207" width="6.28515625" style="1" customWidth="1"/>
    <col min="8208" max="8208" width="8.28515625" style="1" customWidth="1"/>
    <col min="8209" max="8209" width="2.85546875" style="1" customWidth="1"/>
    <col min="8210" max="8210" width="2.42578125" style="1" customWidth="1"/>
    <col min="8211" max="8211" width="3.7109375" style="1" customWidth="1"/>
    <col min="8212" max="8212" width="8.7109375" style="1" customWidth="1"/>
    <col min="8213" max="8213" width="7" style="1" customWidth="1"/>
    <col min="8214" max="8214" width="1.85546875" style="1" customWidth="1"/>
    <col min="8215" max="8215" width="7.7109375" style="1" customWidth="1"/>
    <col min="8216" max="8216" width="8.7109375" style="1" customWidth="1"/>
    <col min="8217" max="8217" width="9.5703125" style="1" customWidth="1"/>
    <col min="8218" max="8218" width="1.5703125" style="1" customWidth="1"/>
    <col min="8219" max="8219" width="9.85546875" style="1" customWidth="1"/>
    <col min="8220" max="8220" width="7.85546875" style="1" customWidth="1"/>
    <col min="8221" max="8221" width="10" style="1" customWidth="1"/>
    <col min="8222" max="8222" width="9.140625" style="1"/>
    <col min="8223" max="8223" width="12" style="1" customWidth="1"/>
    <col min="8224" max="8224" width="3.42578125" style="1" customWidth="1"/>
    <col min="8225" max="8225" width="5.7109375" style="1" customWidth="1"/>
    <col min="8226" max="8226" width="11.7109375" style="1" customWidth="1"/>
    <col min="8227" max="8227" width="13" style="1" customWidth="1"/>
    <col min="8228" max="8448" width="9.140625" style="1"/>
    <col min="8449" max="8449" width="6.85546875" style="1" customWidth="1"/>
    <col min="8450" max="8450" width="2.28515625" style="1" customWidth="1"/>
    <col min="8451" max="8451" width="21.42578125" style="1" customWidth="1"/>
    <col min="8452" max="8452" width="11.7109375" style="1" customWidth="1"/>
    <col min="8453" max="8453" width="7.5703125" style="1" customWidth="1"/>
    <col min="8454" max="8454" width="6.28515625" style="1" customWidth="1"/>
    <col min="8455" max="8455" width="4.85546875" style="1" customWidth="1"/>
    <col min="8456" max="8456" width="5.85546875" style="1" customWidth="1"/>
    <col min="8457" max="8457" width="16.28515625" style="1" customWidth="1"/>
    <col min="8458" max="8458" width="1.7109375" style="1" customWidth="1"/>
    <col min="8459" max="8459" width="8.42578125" style="1" customWidth="1"/>
    <col min="8460" max="8460" width="5.42578125" style="1" customWidth="1"/>
    <col min="8461" max="8461" width="8" style="1" customWidth="1"/>
    <col min="8462" max="8462" width="2.140625" style="1" customWidth="1"/>
    <col min="8463" max="8463" width="6.28515625" style="1" customWidth="1"/>
    <col min="8464" max="8464" width="8.28515625" style="1" customWidth="1"/>
    <col min="8465" max="8465" width="2.85546875" style="1" customWidth="1"/>
    <col min="8466" max="8466" width="2.42578125" style="1" customWidth="1"/>
    <col min="8467" max="8467" width="3.7109375" style="1" customWidth="1"/>
    <col min="8468" max="8468" width="8.7109375" style="1" customWidth="1"/>
    <col min="8469" max="8469" width="7" style="1" customWidth="1"/>
    <col min="8470" max="8470" width="1.85546875" style="1" customWidth="1"/>
    <col min="8471" max="8471" width="7.7109375" style="1" customWidth="1"/>
    <col min="8472" max="8472" width="8.7109375" style="1" customWidth="1"/>
    <col min="8473" max="8473" width="9.5703125" style="1" customWidth="1"/>
    <col min="8474" max="8474" width="1.5703125" style="1" customWidth="1"/>
    <col min="8475" max="8475" width="9.85546875" style="1" customWidth="1"/>
    <col min="8476" max="8476" width="7.85546875" style="1" customWidth="1"/>
    <col min="8477" max="8477" width="10" style="1" customWidth="1"/>
    <col min="8478" max="8478" width="9.140625" style="1"/>
    <col min="8479" max="8479" width="12" style="1" customWidth="1"/>
    <col min="8480" max="8480" width="3.42578125" style="1" customWidth="1"/>
    <col min="8481" max="8481" width="5.7109375" style="1" customWidth="1"/>
    <col min="8482" max="8482" width="11.7109375" style="1" customWidth="1"/>
    <col min="8483" max="8483" width="13" style="1" customWidth="1"/>
    <col min="8484" max="8704" width="9.140625" style="1"/>
    <col min="8705" max="8705" width="6.85546875" style="1" customWidth="1"/>
    <col min="8706" max="8706" width="2.28515625" style="1" customWidth="1"/>
    <col min="8707" max="8707" width="21.42578125" style="1" customWidth="1"/>
    <col min="8708" max="8708" width="11.7109375" style="1" customWidth="1"/>
    <col min="8709" max="8709" width="7.5703125" style="1" customWidth="1"/>
    <col min="8710" max="8710" width="6.28515625" style="1" customWidth="1"/>
    <col min="8711" max="8711" width="4.85546875" style="1" customWidth="1"/>
    <col min="8712" max="8712" width="5.85546875" style="1" customWidth="1"/>
    <col min="8713" max="8713" width="16.28515625" style="1" customWidth="1"/>
    <col min="8714" max="8714" width="1.7109375" style="1" customWidth="1"/>
    <col min="8715" max="8715" width="8.42578125" style="1" customWidth="1"/>
    <col min="8716" max="8716" width="5.42578125" style="1" customWidth="1"/>
    <col min="8717" max="8717" width="8" style="1" customWidth="1"/>
    <col min="8718" max="8718" width="2.140625" style="1" customWidth="1"/>
    <col min="8719" max="8719" width="6.28515625" style="1" customWidth="1"/>
    <col min="8720" max="8720" width="8.28515625" style="1" customWidth="1"/>
    <col min="8721" max="8721" width="2.85546875" style="1" customWidth="1"/>
    <col min="8722" max="8722" width="2.42578125" style="1" customWidth="1"/>
    <col min="8723" max="8723" width="3.7109375" style="1" customWidth="1"/>
    <col min="8724" max="8724" width="8.7109375" style="1" customWidth="1"/>
    <col min="8725" max="8725" width="7" style="1" customWidth="1"/>
    <col min="8726" max="8726" width="1.85546875" style="1" customWidth="1"/>
    <col min="8727" max="8727" width="7.7109375" style="1" customWidth="1"/>
    <col min="8728" max="8728" width="8.7109375" style="1" customWidth="1"/>
    <col min="8729" max="8729" width="9.5703125" style="1" customWidth="1"/>
    <col min="8730" max="8730" width="1.5703125" style="1" customWidth="1"/>
    <col min="8731" max="8731" width="9.85546875" style="1" customWidth="1"/>
    <col min="8732" max="8732" width="7.85546875" style="1" customWidth="1"/>
    <col min="8733" max="8733" width="10" style="1" customWidth="1"/>
    <col min="8734" max="8734" width="9.140625" style="1"/>
    <col min="8735" max="8735" width="12" style="1" customWidth="1"/>
    <col min="8736" max="8736" width="3.42578125" style="1" customWidth="1"/>
    <col min="8737" max="8737" width="5.7109375" style="1" customWidth="1"/>
    <col min="8738" max="8738" width="11.7109375" style="1" customWidth="1"/>
    <col min="8739" max="8739" width="13" style="1" customWidth="1"/>
    <col min="8740" max="8960" width="9.140625" style="1"/>
    <col min="8961" max="8961" width="6.85546875" style="1" customWidth="1"/>
    <col min="8962" max="8962" width="2.28515625" style="1" customWidth="1"/>
    <col min="8963" max="8963" width="21.42578125" style="1" customWidth="1"/>
    <col min="8964" max="8964" width="11.7109375" style="1" customWidth="1"/>
    <col min="8965" max="8965" width="7.5703125" style="1" customWidth="1"/>
    <col min="8966" max="8966" width="6.28515625" style="1" customWidth="1"/>
    <col min="8967" max="8967" width="4.85546875" style="1" customWidth="1"/>
    <col min="8968" max="8968" width="5.85546875" style="1" customWidth="1"/>
    <col min="8969" max="8969" width="16.28515625" style="1" customWidth="1"/>
    <col min="8970" max="8970" width="1.7109375" style="1" customWidth="1"/>
    <col min="8971" max="8971" width="8.42578125" style="1" customWidth="1"/>
    <col min="8972" max="8972" width="5.42578125" style="1" customWidth="1"/>
    <col min="8973" max="8973" width="8" style="1" customWidth="1"/>
    <col min="8974" max="8974" width="2.140625" style="1" customWidth="1"/>
    <col min="8975" max="8975" width="6.28515625" style="1" customWidth="1"/>
    <col min="8976" max="8976" width="8.28515625" style="1" customWidth="1"/>
    <col min="8977" max="8977" width="2.85546875" style="1" customWidth="1"/>
    <col min="8978" max="8978" width="2.42578125" style="1" customWidth="1"/>
    <col min="8979" max="8979" width="3.7109375" style="1" customWidth="1"/>
    <col min="8980" max="8980" width="8.7109375" style="1" customWidth="1"/>
    <col min="8981" max="8981" width="7" style="1" customWidth="1"/>
    <col min="8982" max="8982" width="1.85546875" style="1" customWidth="1"/>
    <col min="8983" max="8983" width="7.7109375" style="1" customWidth="1"/>
    <col min="8984" max="8984" width="8.7109375" style="1" customWidth="1"/>
    <col min="8985" max="8985" width="9.5703125" style="1" customWidth="1"/>
    <col min="8986" max="8986" width="1.5703125" style="1" customWidth="1"/>
    <col min="8987" max="8987" width="9.85546875" style="1" customWidth="1"/>
    <col min="8988" max="8988" width="7.85546875" style="1" customWidth="1"/>
    <col min="8989" max="8989" width="10" style="1" customWidth="1"/>
    <col min="8990" max="8990" width="9.140625" style="1"/>
    <col min="8991" max="8991" width="12" style="1" customWidth="1"/>
    <col min="8992" max="8992" width="3.42578125" style="1" customWidth="1"/>
    <col min="8993" max="8993" width="5.7109375" style="1" customWidth="1"/>
    <col min="8994" max="8994" width="11.7109375" style="1" customWidth="1"/>
    <col min="8995" max="8995" width="13" style="1" customWidth="1"/>
    <col min="8996" max="9216" width="9.140625" style="1"/>
    <col min="9217" max="9217" width="6.85546875" style="1" customWidth="1"/>
    <col min="9218" max="9218" width="2.28515625" style="1" customWidth="1"/>
    <col min="9219" max="9219" width="21.42578125" style="1" customWidth="1"/>
    <col min="9220" max="9220" width="11.7109375" style="1" customWidth="1"/>
    <col min="9221" max="9221" width="7.5703125" style="1" customWidth="1"/>
    <col min="9222" max="9222" width="6.28515625" style="1" customWidth="1"/>
    <col min="9223" max="9223" width="4.85546875" style="1" customWidth="1"/>
    <col min="9224" max="9224" width="5.85546875" style="1" customWidth="1"/>
    <col min="9225" max="9225" width="16.28515625" style="1" customWidth="1"/>
    <col min="9226" max="9226" width="1.7109375" style="1" customWidth="1"/>
    <col min="9227" max="9227" width="8.42578125" style="1" customWidth="1"/>
    <col min="9228" max="9228" width="5.42578125" style="1" customWidth="1"/>
    <col min="9229" max="9229" width="8" style="1" customWidth="1"/>
    <col min="9230" max="9230" width="2.140625" style="1" customWidth="1"/>
    <col min="9231" max="9231" width="6.28515625" style="1" customWidth="1"/>
    <col min="9232" max="9232" width="8.28515625" style="1" customWidth="1"/>
    <col min="9233" max="9233" width="2.85546875" style="1" customWidth="1"/>
    <col min="9234" max="9234" width="2.42578125" style="1" customWidth="1"/>
    <col min="9235" max="9235" width="3.7109375" style="1" customWidth="1"/>
    <col min="9236" max="9236" width="8.7109375" style="1" customWidth="1"/>
    <col min="9237" max="9237" width="7" style="1" customWidth="1"/>
    <col min="9238" max="9238" width="1.85546875" style="1" customWidth="1"/>
    <col min="9239" max="9239" width="7.7109375" style="1" customWidth="1"/>
    <col min="9240" max="9240" width="8.7109375" style="1" customWidth="1"/>
    <col min="9241" max="9241" width="9.5703125" style="1" customWidth="1"/>
    <col min="9242" max="9242" width="1.5703125" style="1" customWidth="1"/>
    <col min="9243" max="9243" width="9.85546875" style="1" customWidth="1"/>
    <col min="9244" max="9244" width="7.85546875" style="1" customWidth="1"/>
    <col min="9245" max="9245" width="10" style="1" customWidth="1"/>
    <col min="9246" max="9246" width="9.140625" style="1"/>
    <col min="9247" max="9247" width="12" style="1" customWidth="1"/>
    <col min="9248" max="9248" width="3.42578125" style="1" customWidth="1"/>
    <col min="9249" max="9249" width="5.7109375" style="1" customWidth="1"/>
    <col min="9250" max="9250" width="11.7109375" style="1" customWidth="1"/>
    <col min="9251" max="9251" width="13" style="1" customWidth="1"/>
    <col min="9252" max="9472" width="9.140625" style="1"/>
    <col min="9473" max="9473" width="6.85546875" style="1" customWidth="1"/>
    <col min="9474" max="9474" width="2.28515625" style="1" customWidth="1"/>
    <col min="9475" max="9475" width="21.42578125" style="1" customWidth="1"/>
    <col min="9476" max="9476" width="11.7109375" style="1" customWidth="1"/>
    <col min="9477" max="9477" width="7.5703125" style="1" customWidth="1"/>
    <col min="9478" max="9478" width="6.28515625" style="1" customWidth="1"/>
    <col min="9479" max="9479" width="4.85546875" style="1" customWidth="1"/>
    <col min="9480" max="9480" width="5.85546875" style="1" customWidth="1"/>
    <col min="9481" max="9481" width="16.28515625" style="1" customWidth="1"/>
    <col min="9482" max="9482" width="1.7109375" style="1" customWidth="1"/>
    <col min="9483" max="9483" width="8.42578125" style="1" customWidth="1"/>
    <col min="9484" max="9484" width="5.42578125" style="1" customWidth="1"/>
    <col min="9485" max="9485" width="8" style="1" customWidth="1"/>
    <col min="9486" max="9486" width="2.140625" style="1" customWidth="1"/>
    <col min="9487" max="9487" width="6.28515625" style="1" customWidth="1"/>
    <col min="9488" max="9488" width="8.28515625" style="1" customWidth="1"/>
    <col min="9489" max="9489" width="2.85546875" style="1" customWidth="1"/>
    <col min="9490" max="9490" width="2.42578125" style="1" customWidth="1"/>
    <col min="9491" max="9491" width="3.7109375" style="1" customWidth="1"/>
    <col min="9492" max="9492" width="8.7109375" style="1" customWidth="1"/>
    <col min="9493" max="9493" width="7" style="1" customWidth="1"/>
    <col min="9494" max="9494" width="1.85546875" style="1" customWidth="1"/>
    <col min="9495" max="9495" width="7.7109375" style="1" customWidth="1"/>
    <col min="9496" max="9496" width="8.7109375" style="1" customWidth="1"/>
    <col min="9497" max="9497" width="9.5703125" style="1" customWidth="1"/>
    <col min="9498" max="9498" width="1.5703125" style="1" customWidth="1"/>
    <col min="9499" max="9499" width="9.85546875" style="1" customWidth="1"/>
    <col min="9500" max="9500" width="7.85546875" style="1" customWidth="1"/>
    <col min="9501" max="9501" width="10" style="1" customWidth="1"/>
    <col min="9502" max="9502" width="9.140625" style="1"/>
    <col min="9503" max="9503" width="12" style="1" customWidth="1"/>
    <col min="9504" max="9504" width="3.42578125" style="1" customWidth="1"/>
    <col min="9505" max="9505" width="5.7109375" style="1" customWidth="1"/>
    <col min="9506" max="9506" width="11.7109375" style="1" customWidth="1"/>
    <col min="9507" max="9507" width="13" style="1" customWidth="1"/>
    <col min="9508" max="9728" width="9.140625" style="1"/>
    <col min="9729" max="9729" width="6.85546875" style="1" customWidth="1"/>
    <col min="9730" max="9730" width="2.28515625" style="1" customWidth="1"/>
    <col min="9731" max="9731" width="21.42578125" style="1" customWidth="1"/>
    <col min="9732" max="9732" width="11.7109375" style="1" customWidth="1"/>
    <col min="9733" max="9733" width="7.5703125" style="1" customWidth="1"/>
    <col min="9734" max="9734" width="6.28515625" style="1" customWidth="1"/>
    <col min="9735" max="9735" width="4.85546875" style="1" customWidth="1"/>
    <col min="9736" max="9736" width="5.85546875" style="1" customWidth="1"/>
    <col min="9737" max="9737" width="16.28515625" style="1" customWidth="1"/>
    <col min="9738" max="9738" width="1.7109375" style="1" customWidth="1"/>
    <col min="9739" max="9739" width="8.42578125" style="1" customWidth="1"/>
    <col min="9740" max="9740" width="5.42578125" style="1" customWidth="1"/>
    <col min="9741" max="9741" width="8" style="1" customWidth="1"/>
    <col min="9742" max="9742" width="2.140625" style="1" customWidth="1"/>
    <col min="9743" max="9743" width="6.28515625" style="1" customWidth="1"/>
    <col min="9744" max="9744" width="8.28515625" style="1" customWidth="1"/>
    <col min="9745" max="9745" width="2.85546875" style="1" customWidth="1"/>
    <col min="9746" max="9746" width="2.42578125" style="1" customWidth="1"/>
    <col min="9747" max="9747" width="3.7109375" style="1" customWidth="1"/>
    <col min="9748" max="9748" width="8.7109375" style="1" customWidth="1"/>
    <col min="9749" max="9749" width="7" style="1" customWidth="1"/>
    <col min="9750" max="9750" width="1.85546875" style="1" customWidth="1"/>
    <col min="9751" max="9751" width="7.7109375" style="1" customWidth="1"/>
    <col min="9752" max="9752" width="8.7109375" style="1" customWidth="1"/>
    <col min="9753" max="9753" width="9.5703125" style="1" customWidth="1"/>
    <col min="9754" max="9754" width="1.5703125" style="1" customWidth="1"/>
    <col min="9755" max="9755" width="9.85546875" style="1" customWidth="1"/>
    <col min="9756" max="9756" width="7.85546875" style="1" customWidth="1"/>
    <col min="9757" max="9757" width="10" style="1" customWidth="1"/>
    <col min="9758" max="9758" width="9.140625" style="1"/>
    <col min="9759" max="9759" width="12" style="1" customWidth="1"/>
    <col min="9760" max="9760" width="3.42578125" style="1" customWidth="1"/>
    <col min="9761" max="9761" width="5.7109375" style="1" customWidth="1"/>
    <col min="9762" max="9762" width="11.7109375" style="1" customWidth="1"/>
    <col min="9763" max="9763" width="13" style="1" customWidth="1"/>
    <col min="9764" max="9984" width="9.140625" style="1"/>
    <col min="9985" max="9985" width="6.85546875" style="1" customWidth="1"/>
    <col min="9986" max="9986" width="2.28515625" style="1" customWidth="1"/>
    <col min="9987" max="9987" width="21.42578125" style="1" customWidth="1"/>
    <col min="9988" max="9988" width="11.7109375" style="1" customWidth="1"/>
    <col min="9989" max="9989" width="7.5703125" style="1" customWidth="1"/>
    <col min="9990" max="9990" width="6.28515625" style="1" customWidth="1"/>
    <col min="9991" max="9991" width="4.85546875" style="1" customWidth="1"/>
    <col min="9992" max="9992" width="5.85546875" style="1" customWidth="1"/>
    <col min="9993" max="9993" width="16.28515625" style="1" customWidth="1"/>
    <col min="9994" max="9994" width="1.7109375" style="1" customWidth="1"/>
    <col min="9995" max="9995" width="8.42578125" style="1" customWidth="1"/>
    <col min="9996" max="9996" width="5.42578125" style="1" customWidth="1"/>
    <col min="9997" max="9997" width="8" style="1" customWidth="1"/>
    <col min="9998" max="9998" width="2.140625" style="1" customWidth="1"/>
    <col min="9999" max="9999" width="6.28515625" style="1" customWidth="1"/>
    <col min="10000" max="10000" width="8.28515625" style="1" customWidth="1"/>
    <col min="10001" max="10001" width="2.85546875" style="1" customWidth="1"/>
    <col min="10002" max="10002" width="2.42578125" style="1" customWidth="1"/>
    <col min="10003" max="10003" width="3.7109375" style="1" customWidth="1"/>
    <col min="10004" max="10004" width="8.7109375" style="1" customWidth="1"/>
    <col min="10005" max="10005" width="7" style="1" customWidth="1"/>
    <col min="10006" max="10006" width="1.85546875" style="1" customWidth="1"/>
    <col min="10007" max="10007" width="7.7109375" style="1" customWidth="1"/>
    <col min="10008" max="10008" width="8.7109375" style="1" customWidth="1"/>
    <col min="10009" max="10009" width="9.5703125" style="1" customWidth="1"/>
    <col min="10010" max="10010" width="1.5703125" style="1" customWidth="1"/>
    <col min="10011" max="10011" width="9.85546875" style="1" customWidth="1"/>
    <col min="10012" max="10012" width="7.85546875" style="1" customWidth="1"/>
    <col min="10013" max="10013" width="10" style="1" customWidth="1"/>
    <col min="10014" max="10014" width="9.140625" style="1"/>
    <col min="10015" max="10015" width="12" style="1" customWidth="1"/>
    <col min="10016" max="10016" width="3.42578125" style="1" customWidth="1"/>
    <col min="10017" max="10017" width="5.7109375" style="1" customWidth="1"/>
    <col min="10018" max="10018" width="11.7109375" style="1" customWidth="1"/>
    <col min="10019" max="10019" width="13" style="1" customWidth="1"/>
    <col min="10020" max="10240" width="9.140625" style="1"/>
    <col min="10241" max="10241" width="6.85546875" style="1" customWidth="1"/>
    <col min="10242" max="10242" width="2.28515625" style="1" customWidth="1"/>
    <col min="10243" max="10243" width="21.42578125" style="1" customWidth="1"/>
    <col min="10244" max="10244" width="11.7109375" style="1" customWidth="1"/>
    <col min="10245" max="10245" width="7.5703125" style="1" customWidth="1"/>
    <col min="10246" max="10246" width="6.28515625" style="1" customWidth="1"/>
    <col min="10247" max="10247" width="4.85546875" style="1" customWidth="1"/>
    <col min="10248" max="10248" width="5.85546875" style="1" customWidth="1"/>
    <col min="10249" max="10249" width="16.28515625" style="1" customWidth="1"/>
    <col min="10250" max="10250" width="1.7109375" style="1" customWidth="1"/>
    <col min="10251" max="10251" width="8.42578125" style="1" customWidth="1"/>
    <col min="10252" max="10252" width="5.42578125" style="1" customWidth="1"/>
    <col min="10253" max="10253" width="8" style="1" customWidth="1"/>
    <col min="10254" max="10254" width="2.140625" style="1" customWidth="1"/>
    <col min="10255" max="10255" width="6.28515625" style="1" customWidth="1"/>
    <col min="10256" max="10256" width="8.28515625" style="1" customWidth="1"/>
    <col min="10257" max="10257" width="2.85546875" style="1" customWidth="1"/>
    <col min="10258" max="10258" width="2.42578125" style="1" customWidth="1"/>
    <col min="10259" max="10259" width="3.7109375" style="1" customWidth="1"/>
    <col min="10260" max="10260" width="8.7109375" style="1" customWidth="1"/>
    <col min="10261" max="10261" width="7" style="1" customWidth="1"/>
    <col min="10262" max="10262" width="1.85546875" style="1" customWidth="1"/>
    <col min="10263" max="10263" width="7.7109375" style="1" customWidth="1"/>
    <col min="10264" max="10264" width="8.7109375" style="1" customWidth="1"/>
    <col min="10265" max="10265" width="9.5703125" style="1" customWidth="1"/>
    <col min="10266" max="10266" width="1.5703125" style="1" customWidth="1"/>
    <col min="10267" max="10267" width="9.85546875" style="1" customWidth="1"/>
    <col min="10268" max="10268" width="7.85546875" style="1" customWidth="1"/>
    <col min="10269" max="10269" width="10" style="1" customWidth="1"/>
    <col min="10270" max="10270" width="9.140625" style="1"/>
    <col min="10271" max="10271" width="12" style="1" customWidth="1"/>
    <col min="10272" max="10272" width="3.42578125" style="1" customWidth="1"/>
    <col min="10273" max="10273" width="5.7109375" style="1" customWidth="1"/>
    <col min="10274" max="10274" width="11.7109375" style="1" customWidth="1"/>
    <col min="10275" max="10275" width="13" style="1" customWidth="1"/>
    <col min="10276" max="10496" width="9.140625" style="1"/>
    <col min="10497" max="10497" width="6.85546875" style="1" customWidth="1"/>
    <col min="10498" max="10498" width="2.28515625" style="1" customWidth="1"/>
    <col min="10499" max="10499" width="21.42578125" style="1" customWidth="1"/>
    <col min="10500" max="10500" width="11.7109375" style="1" customWidth="1"/>
    <col min="10501" max="10501" width="7.5703125" style="1" customWidth="1"/>
    <col min="10502" max="10502" width="6.28515625" style="1" customWidth="1"/>
    <col min="10503" max="10503" width="4.85546875" style="1" customWidth="1"/>
    <col min="10504" max="10504" width="5.85546875" style="1" customWidth="1"/>
    <col min="10505" max="10505" width="16.28515625" style="1" customWidth="1"/>
    <col min="10506" max="10506" width="1.7109375" style="1" customWidth="1"/>
    <col min="10507" max="10507" width="8.42578125" style="1" customWidth="1"/>
    <col min="10508" max="10508" width="5.42578125" style="1" customWidth="1"/>
    <col min="10509" max="10509" width="8" style="1" customWidth="1"/>
    <col min="10510" max="10510" width="2.140625" style="1" customWidth="1"/>
    <col min="10511" max="10511" width="6.28515625" style="1" customWidth="1"/>
    <col min="10512" max="10512" width="8.28515625" style="1" customWidth="1"/>
    <col min="10513" max="10513" width="2.85546875" style="1" customWidth="1"/>
    <col min="10514" max="10514" width="2.42578125" style="1" customWidth="1"/>
    <col min="10515" max="10515" width="3.7109375" style="1" customWidth="1"/>
    <col min="10516" max="10516" width="8.7109375" style="1" customWidth="1"/>
    <col min="10517" max="10517" width="7" style="1" customWidth="1"/>
    <col min="10518" max="10518" width="1.85546875" style="1" customWidth="1"/>
    <col min="10519" max="10519" width="7.7109375" style="1" customWidth="1"/>
    <col min="10520" max="10520" width="8.7109375" style="1" customWidth="1"/>
    <col min="10521" max="10521" width="9.5703125" style="1" customWidth="1"/>
    <col min="10522" max="10522" width="1.5703125" style="1" customWidth="1"/>
    <col min="10523" max="10523" width="9.85546875" style="1" customWidth="1"/>
    <col min="10524" max="10524" width="7.85546875" style="1" customWidth="1"/>
    <col min="10525" max="10525" width="10" style="1" customWidth="1"/>
    <col min="10526" max="10526" width="9.140625" style="1"/>
    <col min="10527" max="10527" width="12" style="1" customWidth="1"/>
    <col min="10528" max="10528" width="3.42578125" style="1" customWidth="1"/>
    <col min="10529" max="10529" width="5.7109375" style="1" customWidth="1"/>
    <col min="10530" max="10530" width="11.7109375" style="1" customWidth="1"/>
    <col min="10531" max="10531" width="13" style="1" customWidth="1"/>
    <col min="10532" max="10752" width="9.140625" style="1"/>
    <col min="10753" max="10753" width="6.85546875" style="1" customWidth="1"/>
    <col min="10754" max="10754" width="2.28515625" style="1" customWidth="1"/>
    <col min="10755" max="10755" width="21.42578125" style="1" customWidth="1"/>
    <col min="10756" max="10756" width="11.7109375" style="1" customWidth="1"/>
    <col min="10757" max="10757" width="7.5703125" style="1" customWidth="1"/>
    <col min="10758" max="10758" width="6.28515625" style="1" customWidth="1"/>
    <col min="10759" max="10759" width="4.85546875" style="1" customWidth="1"/>
    <col min="10760" max="10760" width="5.85546875" style="1" customWidth="1"/>
    <col min="10761" max="10761" width="16.28515625" style="1" customWidth="1"/>
    <col min="10762" max="10762" width="1.7109375" style="1" customWidth="1"/>
    <col min="10763" max="10763" width="8.42578125" style="1" customWidth="1"/>
    <col min="10764" max="10764" width="5.42578125" style="1" customWidth="1"/>
    <col min="10765" max="10765" width="8" style="1" customWidth="1"/>
    <col min="10766" max="10766" width="2.140625" style="1" customWidth="1"/>
    <col min="10767" max="10767" width="6.28515625" style="1" customWidth="1"/>
    <col min="10768" max="10768" width="8.28515625" style="1" customWidth="1"/>
    <col min="10769" max="10769" width="2.85546875" style="1" customWidth="1"/>
    <col min="10770" max="10770" width="2.42578125" style="1" customWidth="1"/>
    <col min="10771" max="10771" width="3.7109375" style="1" customWidth="1"/>
    <col min="10772" max="10772" width="8.7109375" style="1" customWidth="1"/>
    <col min="10773" max="10773" width="7" style="1" customWidth="1"/>
    <col min="10774" max="10774" width="1.85546875" style="1" customWidth="1"/>
    <col min="10775" max="10775" width="7.7109375" style="1" customWidth="1"/>
    <col min="10776" max="10776" width="8.7109375" style="1" customWidth="1"/>
    <col min="10777" max="10777" width="9.5703125" style="1" customWidth="1"/>
    <col min="10778" max="10778" width="1.5703125" style="1" customWidth="1"/>
    <col min="10779" max="10779" width="9.85546875" style="1" customWidth="1"/>
    <col min="10780" max="10780" width="7.85546875" style="1" customWidth="1"/>
    <col min="10781" max="10781" width="10" style="1" customWidth="1"/>
    <col min="10782" max="10782" width="9.140625" style="1"/>
    <col min="10783" max="10783" width="12" style="1" customWidth="1"/>
    <col min="10784" max="10784" width="3.42578125" style="1" customWidth="1"/>
    <col min="10785" max="10785" width="5.7109375" style="1" customWidth="1"/>
    <col min="10786" max="10786" width="11.7109375" style="1" customWidth="1"/>
    <col min="10787" max="10787" width="13" style="1" customWidth="1"/>
    <col min="10788" max="11008" width="9.140625" style="1"/>
    <col min="11009" max="11009" width="6.85546875" style="1" customWidth="1"/>
    <col min="11010" max="11010" width="2.28515625" style="1" customWidth="1"/>
    <col min="11011" max="11011" width="21.42578125" style="1" customWidth="1"/>
    <col min="11012" max="11012" width="11.7109375" style="1" customWidth="1"/>
    <col min="11013" max="11013" width="7.5703125" style="1" customWidth="1"/>
    <col min="11014" max="11014" width="6.28515625" style="1" customWidth="1"/>
    <col min="11015" max="11015" width="4.85546875" style="1" customWidth="1"/>
    <col min="11016" max="11016" width="5.85546875" style="1" customWidth="1"/>
    <col min="11017" max="11017" width="16.28515625" style="1" customWidth="1"/>
    <col min="11018" max="11018" width="1.7109375" style="1" customWidth="1"/>
    <col min="11019" max="11019" width="8.42578125" style="1" customWidth="1"/>
    <col min="11020" max="11020" width="5.42578125" style="1" customWidth="1"/>
    <col min="11021" max="11021" width="8" style="1" customWidth="1"/>
    <col min="11022" max="11022" width="2.140625" style="1" customWidth="1"/>
    <col min="11023" max="11023" width="6.28515625" style="1" customWidth="1"/>
    <col min="11024" max="11024" width="8.28515625" style="1" customWidth="1"/>
    <col min="11025" max="11025" width="2.85546875" style="1" customWidth="1"/>
    <col min="11026" max="11026" width="2.42578125" style="1" customWidth="1"/>
    <col min="11027" max="11027" width="3.7109375" style="1" customWidth="1"/>
    <col min="11028" max="11028" width="8.7109375" style="1" customWidth="1"/>
    <col min="11029" max="11029" width="7" style="1" customWidth="1"/>
    <col min="11030" max="11030" width="1.85546875" style="1" customWidth="1"/>
    <col min="11031" max="11031" width="7.7109375" style="1" customWidth="1"/>
    <col min="11032" max="11032" width="8.7109375" style="1" customWidth="1"/>
    <col min="11033" max="11033" width="9.5703125" style="1" customWidth="1"/>
    <col min="11034" max="11034" width="1.5703125" style="1" customWidth="1"/>
    <col min="11035" max="11035" width="9.85546875" style="1" customWidth="1"/>
    <col min="11036" max="11036" width="7.85546875" style="1" customWidth="1"/>
    <col min="11037" max="11037" width="10" style="1" customWidth="1"/>
    <col min="11038" max="11038" width="9.140625" style="1"/>
    <col min="11039" max="11039" width="12" style="1" customWidth="1"/>
    <col min="11040" max="11040" width="3.42578125" style="1" customWidth="1"/>
    <col min="11041" max="11041" width="5.7109375" style="1" customWidth="1"/>
    <col min="11042" max="11042" width="11.7109375" style="1" customWidth="1"/>
    <col min="11043" max="11043" width="13" style="1" customWidth="1"/>
    <col min="11044" max="11264" width="9.140625" style="1"/>
    <col min="11265" max="11265" width="6.85546875" style="1" customWidth="1"/>
    <col min="11266" max="11266" width="2.28515625" style="1" customWidth="1"/>
    <col min="11267" max="11267" width="21.42578125" style="1" customWidth="1"/>
    <col min="11268" max="11268" width="11.7109375" style="1" customWidth="1"/>
    <col min="11269" max="11269" width="7.5703125" style="1" customWidth="1"/>
    <col min="11270" max="11270" width="6.28515625" style="1" customWidth="1"/>
    <col min="11271" max="11271" width="4.85546875" style="1" customWidth="1"/>
    <col min="11272" max="11272" width="5.85546875" style="1" customWidth="1"/>
    <col min="11273" max="11273" width="16.28515625" style="1" customWidth="1"/>
    <col min="11274" max="11274" width="1.7109375" style="1" customWidth="1"/>
    <col min="11275" max="11275" width="8.42578125" style="1" customWidth="1"/>
    <col min="11276" max="11276" width="5.42578125" style="1" customWidth="1"/>
    <col min="11277" max="11277" width="8" style="1" customWidth="1"/>
    <col min="11278" max="11278" width="2.140625" style="1" customWidth="1"/>
    <col min="11279" max="11279" width="6.28515625" style="1" customWidth="1"/>
    <col min="11280" max="11280" width="8.28515625" style="1" customWidth="1"/>
    <col min="11281" max="11281" width="2.85546875" style="1" customWidth="1"/>
    <col min="11282" max="11282" width="2.42578125" style="1" customWidth="1"/>
    <col min="11283" max="11283" width="3.7109375" style="1" customWidth="1"/>
    <col min="11284" max="11284" width="8.7109375" style="1" customWidth="1"/>
    <col min="11285" max="11285" width="7" style="1" customWidth="1"/>
    <col min="11286" max="11286" width="1.85546875" style="1" customWidth="1"/>
    <col min="11287" max="11287" width="7.7109375" style="1" customWidth="1"/>
    <col min="11288" max="11288" width="8.7109375" style="1" customWidth="1"/>
    <col min="11289" max="11289" width="9.5703125" style="1" customWidth="1"/>
    <col min="11290" max="11290" width="1.5703125" style="1" customWidth="1"/>
    <col min="11291" max="11291" width="9.85546875" style="1" customWidth="1"/>
    <col min="11292" max="11292" width="7.85546875" style="1" customWidth="1"/>
    <col min="11293" max="11293" width="10" style="1" customWidth="1"/>
    <col min="11294" max="11294" width="9.140625" style="1"/>
    <col min="11295" max="11295" width="12" style="1" customWidth="1"/>
    <col min="11296" max="11296" width="3.42578125" style="1" customWidth="1"/>
    <col min="11297" max="11297" width="5.7109375" style="1" customWidth="1"/>
    <col min="11298" max="11298" width="11.7109375" style="1" customWidth="1"/>
    <col min="11299" max="11299" width="13" style="1" customWidth="1"/>
    <col min="11300" max="11520" width="9.140625" style="1"/>
    <col min="11521" max="11521" width="6.85546875" style="1" customWidth="1"/>
    <col min="11522" max="11522" width="2.28515625" style="1" customWidth="1"/>
    <col min="11523" max="11523" width="21.42578125" style="1" customWidth="1"/>
    <col min="11524" max="11524" width="11.7109375" style="1" customWidth="1"/>
    <col min="11525" max="11525" width="7.5703125" style="1" customWidth="1"/>
    <col min="11526" max="11526" width="6.28515625" style="1" customWidth="1"/>
    <col min="11527" max="11527" width="4.85546875" style="1" customWidth="1"/>
    <col min="11528" max="11528" width="5.85546875" style="1" customWidth="1"/>
    <col min="11529" max="11529" width="16.28515625" style="1" customWidth="1"/>
    <col min="11530" max="11530" width="1.7109375" style="1" customWidth="1"/>
    <col min="11531" max="11531" width="8.42578125" style="1" customWidth="1"/>
    <col min="11532" max="11532" width="5.42578125" style="1" customWidth="1"/>
    <col min="11533" max="11533" width="8" style="1" customWidth="1"/>
    <col min="11534" max="11534" width="2.140625" style="1" customWidth="1"/>
    <col min="11535" max="11535" width="6.28515625" style="1" customWidth="1"/>
    <col min="11536" max="11536" width="8.28515625" style="1" customWidth="1"/>
    <col min="11537" max="11537" width="2.85546875" style="1" customWidth="1"/>
    <col min="11538" max="11538" width="2.42578125" style="1" customWidth="1"/>
    <col min="11539" max="11539" width="3.7109375" style="1" customWidth="1"/>
    <col min="11540" max="11540" width="8.7109375" style="1" customWidth="1"/>
    <col min="11541" max="11541" width="7" style="1" customWidth="1"/>
    <col min="11542" max="11542" width="1.85546875" style="1" customWidth="1"/>
    <col min="11543" max="11543" width="7.7109375" style="1" customWidth="1"/>
    <col min="11544" max="11544" width="8.7109375" style="1" customWidth="1"/>
    <col min="11545" max="11545" width="9.5703125" style="1" customWidth="1"/>
    <col min="11546" max="11546" width="1.5703125" style="1" customWidth="1"/>
    <col min="11547" max="11547" width="9.85546875" style="1" customWidth="1"/>
    <col min="11548" max="11548" width="7.85546875" style="1" customWidth="1"/>
    <col min="11549" max="11549" width="10" style="1" customWidth="1"/>
    <col min="11550" max="11550" width="9.140625" style="1"/>
    <col min="11551" max="11551" width="12" style="1" customWidth="1"/>
    <col min="11552" max="11552" width="3.42578125" style="1" customWidth="1"/>
    <col min="11553" max="11553" width="5.7109375" style="1" customWidth="1"/>
    <col min="11554" max="11554" width="11.7109375" style="1" customWidth="1"/>
    <col min="11555" max="11555" width="13" style="1" customWidth="1"/>
    <col min="11556" max="11776" width="9.140625" style="1"/>
    <col min="11777" max="11777" width="6.85546875" style="1" customWidth="1"/>
    <col min="11778" max="11778" width="2.28515625" style="1" customWidth="1"/>
    <col min="11779" max="11779" width="21.42578125" style="1" customWidth="1"/>
    <col min="11780" max="11780" width="11.7109375" style="1" customWidth="1"/>
    <col min="11781" max="11781" width="7.5703125" style="1" customWidth="1"/>
    <col min="11782" max="11782" width="6.28515625" style="1" customWidth="1"/>
    <col min="11783" max="11783" width="4.85546875" style="1" customWidth="1"/>
    <col min="11784" max="11784" width="5.85546875" style="1" customWidth="1"/>
    <col min="11785" max="11785" width="16.28515625" style="1" customWidth="1"/>
    <col min="11786" max="11786" width="1.7109375" style="1" customWidth="1"/>
    <col min="11787" max="11787" width="8.42578125" style="1" customWidth="1"/>
    <col min="11788" max="11788" width="5.42578125" style="1" customWidth="1"/>
    <col min="11789" max="11789" width="8" style="1" customWidth="1"/>
    <col min="11790" max="11790" width="2.140625" style="1" customWidth="1"/>
    <col min="11791" max="11791" width="6.28515625" style="1" customWidth="1"/>
    <col min="11792" max="11792" width="8.28515625" style="1" customWidth="1"/>
    <col min="11793" max="11793" width="2.85546875" style="1" customWidth="1"/>
    <col min="11794" max="11794" width="2.42578125" style="1" customWidth="1"/>
    <col min="11795" max="11795" width="3.7109375" style="1" customWidth="1"/>
    <col min="11796" max="11796" width="8.7109375" style="1" customWidth="1"/>
    <col min="11797" max="11797" width="7" style="1" customWidth="1"/>
    <col min="11798" max="11798" width="1.85546875" style="1" customWidth="1"/>
    <col min="11799" max="11799" width="7.7109375" style="1" customWidth="1"/>
    <col min="11800" max="11800" width="8.7109375" style="1" customWidth="1"/>
    <col min="11801" max="11801" width="9.5703125" style="1" customWidth="1"/>
    <col min="11802" max="11802" width="1.5703125" style="1" customWidth="1"/>
    <col min="11803" max="11803" width="9.85546875" style="1" customWidth="1"/>
    <col min="11804" max="11804" width="7.85546875" style="1" customWidth="1"/>
    <col min="11805" max="11805" width="10" style="1" customWidth="1"/>
    <col min="11806" max="11806" width="9.140625" style="1"/>
    <col min="11807" max="11807" width="12" style="1" customWidth="1"/>
    <col min="11808" max="11808" width="3.42578125" style="1" customWidth="1"/>
    <col min="11809" max="11809" width="5.7109375" style="1" customWidth="1"/>
    <col min="11810" max="11810" width="11.7109375" style="1" customWidth="1"/>
    <col min="11811" max="11811" width="13" style="1" customWidth="1"/>
    <col min="11812" max="12032" width="9.140625" style="1"/>
    <col min="12033" max="12033" width="6.85546875" style="1" customWidth="1"/>
    <col min="12034" max="12034" width="2.28515625" style="1" customWidth="1"/>
    <col min="12035" max="12035" width="21.42578125" style="1" customWidth="1"/>
    <col min="12036" max="12036" width="11.7109375" style="1" customWidth="1"/>
    <col min="12037" max="12037" width="7.5703125" style="1" customWidth="1"/>
    <col min="12038" max="12038" width="6.28515625" style="1" customWidth="1"/>
    <col min="12039" max="12039" width="4.85546875" style="1" customWidth="1"/>
    <col min="12040" max="12040" width="5.85546875" style="1" customWidth="1"/>
    <col min="12041" max="12041" width="16.28515625" style="1" customWidth="1"/>
    <col min="12042" max="12042" width="1.7109375" style="1" customWidth="1"/>
    <col min="12043" max="12043" width="8.42578125" style="1" customWidth="1"/>
    <col min="12044" max="12044" width="5.42578125" style="1" customWidth="1"/>
    <col min="12045" max="12045" width="8" style="1" customWidth="1"/>
    <col min="12046" max="12046" width="2.140625" style="1" customWidth="1"/>
    <col min="12047" max="12047" width="6.28515625" style="1" customWidth="1"/>
    <col min="12048" max="12048" width="8.28515625" style="1" customWidth="1"/>
    <col min="12049" max="12049" width="2.85546875" style="1" customWidth="1"/>
    <col min="12050" max="12050" width="2.42578125" style="1" customWidth="1"/>
    <col min="12051" max="12051" width="3.7109375" style="1" customWidth="1"/>
    <col min="12052" max="12052" width="8.7109375" style="1" customWidth="1"/>
    <col min="12053" max="12053" width="7" style="1" customWidth="1"/>
    <col min="12054" max="12054" width="1.85546875" style="1" customWidth="1"/>
    <col min="12055" max="12055" width="7.7109375" style="1" customWidth="1"/>
    <col min="12056" max="12056" width="8.7109375" style="1" customWidth="1"/>
    <col min="12057" max="12057" width="9.5703125" style="1" customWidth="1"/>
    <col min="12058" max="12058" width="1.5703125" style="1" customWidth="1"/>
    <col min="12059" max="12059" width="9.85546875" style="1" customWidth="1"/>
    <col min="12060" max="12060" width="7.85546875" style="1" customWidth="1"/>
    <col min="12061" max="12061" width="10" style="1" customWidth="1"/>
    <col min="12062" max="12062" width="9.140625" style="1"/>
    <col min="12063" max="12063" width="12" style="1" customWidth="1"/>
    <col min="12064" max="12064" width="3.42578125" style="1" customWidth="1"/>
    <col min="12065" max="12065" width="5.7109375" style="1" customWidth="1"/>
    <col min="12066" max="12066" width="11.7109375" style="1" customWidth="1"/>
    <col min="12067" max="12067" width="13" style="1" customWidth="1"/>
    <col min="12068" max="12288" width="9.140625" style="1"/>
    <col min="12289" max="12289" width="6.85546875" style="1" customWidth="1"/>
    <col min="12290" max="12290" width="2.28515625" style="1" customWidth="1"/>
    <col min="12291" max="12291" width="21.42578125" style="1" customWidth="1"/>
    <col min="12292" max="12292" width="11.7109375" style="1" customWidth="1"/>
    <col min="12293" max="12293" width="7.5703125" style="1" customWidth="1"/>
    <col min="12294" max="12294" width="6.28515625" style="1" customWidth="1"/>
    <col min="12295" max="12295" width="4.85546875" style="1" customWidth="1"/>
    <col min="12296" max="12296" width="5.85546875" style="1" customWidth="1"/>
    <col min="12297" max="12297" width="16.28515625" style="1" customWidth="1"/>
    <col min="12298" max="12298" width="1.7109375" style="1" customWidth="1"/>
    <col min="12299" max="12299" width="8.42578125" style="1" customWidth="1"/>
    <col min="12300" max="12300" width="5.42578125" style="1" customWidth="1"/>
    <col min="12301" max="12301" width="8" style="1" customWidth="1"/>
    <col min="12302" max="12302" width="2.140625" style="1" customWidth="1"/>
    <col min="12303" max="12303" width="6.28515625" style="1" customWidth="1"/>
    <col min="12304" max="12304" width="8.28515625" style="1" customWidth="1"/>
    <col min="12305" max="12305" width="2.85546875" style="1" customWidth="1"/>
    <col min="12306" max="12306" width="2.42578125" style="1" customWidth="1"/>
    <col min="12307" max="12307" width="3.7109375" style="1" customWidth="1"/>
    <col min="12308" max="12308" width="8.7109375" style="1" customWidth="1"/>
    <col min="12309" max="12309" width="7" style="1" customWidth="1"/>
    <col min="12310" max="12310" width="1.85546875" style="1" customWidth="1"/>
    <col min="12311" max="12311" width="7.7109375" style="1" customWidth="1"/>
    <col min="12312" max="12312" width="8.7109375" style="1" customWidth="1"/>
    <col min="12313" max="12313" width="9.5703125" style="1" customWidth="1"/>
    <col min="12314" max="12314" width="1.5703125" style="1" customWidth="1"/>
    <col min="12315" max="12315" width="9.85546875" style="1" customWidth="1"/>
    <col min="12316" max="12316" width="7.85546875" style="1" customWidth="1"/>
    <col min="12317" max="12317" width="10" style="1" customWidth="1"/>
    <col min="12318" max="12318" width="9.140625" style="1"/>
    <col min="12319" max="12319" width="12" style="1" customWidth="1"/>
    <col min="12320" max="12320" width="3.42578125" style="1" customWidth="1"/>
    <col min="12321" max="12321" width="5.7109375" style="1" customWidth="1"/>
    <col min="12322" max="12322" width="11.7109375" style="1" customWidth="1"/>
    <col min="12323" max="12323" width="13" style="1" customWidth="1"/>
    <col min="12324" max="12544" width="9.140625" style="1"/>
    <col min="12545" max="12545" width="6.85546875" style="1" customWidth="1"/>
    <col min="12546" max="12546" width="2.28515625" style="1" customWidth="1"/>
    <col min="12547" max="12547" width="21.42578125" style="1" customWidth="1"/>
    <col min="12548" max="12548" width="11.7109375" style="1" customWidth="1"/>
    <col min="12549" max="12549" width="7.5703125" style="1" customWidth="1"/>
    <col min="12550" max="12550" width="6.28515625" style="1" customWidth="1"/>
    <col min="12551" max="12551" width="4.85546875" style="1" customWidth="1"/>
    <col min="12552" max="12552" width="5.85546875" style="1" customWidth="1"/>
    <col min="12553" max="12553" width="16.28515625" style="1" customWidth="1"/>
    <col min="12554" max="12554" width="1.7109375" style="1" customWidth="1"/>
    <col min="12555" max="12555" width="8.42578125" style="1" customWidth="1"/>
    <col min="12556" max="12556" width="5.42578125" style="1" customWidth="1"/>
    <col min="12557" max="12557" width="8" style="1" customWidth="1"/>
    <col min="12558" max="12558" width="2.140625" style="1" customWidth="1"/>
    <col min="12559" max="12559" width="6.28515625" style="1" customWidth="1"/>
    <col min="12560" max="12560" width="8.28515625" style="1" customWidth="1"/>
    <col min="12561" max="12561" width="2.85546875" style="1" customWidth="1"/>
    <col min="12562" max="12562" width="2.42578125" style="1" customWidth="1"/>
    <col min="12563" max="12563" width="3.7109375" style="1" customWidth="1"/>
    <col min="12564" max="12564" width="8.7109375" style="1" customWidth="1"/>
    <col min="12565" max="12565" width="7" style="1" customWidth="1"/>
    <col min="12566" max="12566" width="1.85546875" style="1" customWidth="1"/>
    <col min="12567" max="12567" width="7.7109375" style="1" customWidth="1"/>
    <col min="12568" max="12568" width="8.7109375" style="1" customWidth="1"/>
    <col min="12569" max="12569" width="9.5703125" style="1" customWidth="1"/>
    <col min="12570" max="12570" width="1.5703125" style="1" customWidth="1"/>
    <col min="12571" max="12571" width="9.85546875" style="1" customWidth="1"/>
    <col min="12572" max="12572" width="7.85546875" style="1" customWidth="1"/>
    <col min="12573" max="12573" width="10" style="1" customWidth="1"/>
    <col min="12574" max="12574" width="9.140625" style="1"/>
    <col min="12575" max="12575" width="12" style="1" customWidth="1"/>
    <col min="12576" max="12576" width="3.42578125" style="1" customWidth="1"/>
    <col min="12577" max="12577" width="5.7109375" style="1" customWidth="1"/>
    <col min="12578" max="12578" width="11.7109375" style="1" customWidth="1"/>
    <col min="12579" max="12579" width="13" style="1" customWidth="1"/>
    <col min="12580" max="12800" width="9.140625" style="1"/>
    <col min="12801" max="12801" width="6.85546875" style="1" customWidth="1"/>
    <col min="12802" max="12802" width="2.28515625" style="1" customWidth="1"/>
    <col min="12803" max="12803" width="21.42578125" style="1" customWidth="1"/>
    <col min="12804" max="12804" width="11.7109375" style="1" customWidth="1"/>
    <col min="12805" max="12805" width="7.5703125" style="1" customWidth="1"/>
    <col min="12806" max="12806" width="6.28515625" style="1" customWidth="1"/>
    <col min="12807" max="12807" width="4.85546875" style="1" customWidth="1"/>
    <col min="12808" max="12808" width="5.85546875" style="1" customWidth="1"/>
    <col min="12809" max="12809" width="16.28515625" style="1" customWidth="1"/>
    <col min="12810" max="12810" width="1.7109375" style="1" customWidth="1"/>
    <col min="12811" max="12811" width="8.42578125" style="1" customWidth="1"/>
    <col min="12812" max="12812" width="5.42578125" style="1" customWidth="1"/>
    <col min="12813" max="12813" width="8" style="1" customWidth="1"/>
    <col min="12814" max="12814" width="2.140625" style="1" customWidth="1"/>
    <col min="12815" max="12815" width="6.28515625" style="1" customWidth="1"/>
    <col min="12816" max="12816" width="8.28515625" style="1" customWidth="1"/>
    <col min="12817" max="12817" width="2.85546875" style="1" customWidth="1"/>
    <col min="12818" max="12818" width="2.42578125" style="1" customWidth="1"/>
    <col min="12819" max="12819" width="3.7109375" style="1" customWidth="1"/>
    <col min="12820" max="12820" width="8.7109375" style="1" customWidth="1"/>
    <col min="12821" max="12821" width="7" style="1" customWidth="1"/>
    <col min="12822" max="12822" width="1.85546875" style="1" customWidth="1"/>
    <col min="12823" max="12823" width="7.7109375" style="1" customWidth="1"/>
    <col min="12824" max="12824" width="8.7109375" style="1" customWidth="1"/>
    <col min="12825" max="12825" width="9.5703125" style="1" customWidth="1"/>
    <col min="12826" max="12826" width="1.5703125" style="1" customWidth="1"/>
    <col min="12827" max="12827" width="9.85546875" style="1" customWidth="1"/>
    <col min="12828" max="12828" width="7.85546875" style="1" customWidth="1"/>
    <col min="12829" max="12829" width="10" style="1" customWidth="1"/>
    <col min="12830" max="12830" width="9.140625" style="1"/>
    <col min="12831" max="12831" width="12" style="1" customWidth="1"/>
    <col min="12832" max="12832" width="3.42578125" style="1" customWidth="1"/>
    <col min="12833" max="12833" width="5.7109375" style="1" customWidth="1"/>
    <col min="12834" max="12834" width="11.7109375" style="1" customWidth="1"/>
    <col min="12835" max="12835" width="13" style="1" customWidth="1"/>
    <col min="12836" max="13056" width="9.140625" style="1"/>
    <col min="13057" max="13057" width="6.85546875" style="1" customWidth="1"/>
    <col min="13058" max="13058" width="2.28515625" style="1" customWidth="1"/>
    <col min="13059" max="13059" width="21.42578125" style="1" customWidth="1"/>
    <col min="13060" max="13060" width="11.7109375" style="1" customWidth="1"/>
    <col min="13061" max="13061" width="7.5703125" style="1" customWidth="1"/>
    <col min="13062" max="13062" width="6.28515625" style="1" customWidth="1"/>
    <col min="13063" max="13063" width="4.85546875" style="1" customWidth="1"/>
    <col min="13064" max="13064" width="5.85546875" style="1" customWidth="1"/>
    <col min="13065" max="13065" width="16.28515625" style="1" customWidth="1"/>
    <col min="13066" max="13066" width="1.7109375" style="1" customWidth="1"/>
    <col min="13067" max="13067" width="8.42578125" style="1" customWidth="1"/>
    <col min="13068" max="13068" width="5.42578125" style="1" customWidth="1"/>
    <col min="13069" max="13069" width="8" style="1" customWidth="1"/>
    <col min="13070" max="13070" width="2.140625" style="1" customWidth="1"/>
    <col min="13071" max="13071" width="6.28515625" style="1" customWidth="1"/>
    <col min="13072" max="13072" width="8.28515625" style="1" customWidth="1"/>
    <col min="13073" max="13073" width="2.85546875" style="1" customWidth="1"/>
    <col min="13074" max="13074" width="2.42578125" style="1" customWidth="1"/>
    <col min="13075" max="13075" width="3.7109375" style="1" customWidth="1"/>
    <col min="13076" max="13076" width="8.7109375" style="1" customWidth="1"/>
    <col min="13077" max="13077" width="7" style="1" customWidth="1"/>
    <col min="13078" max="13078" width="1.85546875" style="1" customWidth="1"/>
    <col min="13079" max="13079" width="7.7109375" style="1" customWidth="1"/>
    <col min="13080" max="13080" width="8.7109375" style="1" customWidth="1"/>
    <col min="13081" max="13081" width="9.5703125" style="1" customWidth="1"/>
    <col min="13082" max="13082" width="1.5703125" style="1" customWidth="1"/>
    <col min="13083" max="13083" width="9.85546875" style="1" customWidth="1"/>
    <col min="13084" max="13084" width="7.85546875" style="1" customWidth="1"/>
    <col min="13085" max="13085" width="10" style="1" customWidth="1"/>
    <col min="13086" max="13086" width="9.140625" style="1"/>
    <col min="13087" max="13087" width="12" style="1" customWidth="1"/>
    <col min="13088" max="13088" width="3.42578125" style="1" customWidth="1"/>
    <col min="13089" max="13089" width="5.7109375" style="1" customWidth="1"/>
    <col min="13090" max="13090" width="11.7109375" style="1" customWidth="1"/>
    <col min="13091" max="13091" width="13" style="1" customWidth="1"/>
    <col min="13092" max="13312" width="9.140625" style="1"/>
    <col min="13313" max="13313" width="6.85546875" style="1" customWidth="1"/>
    <col min="13314" max="13314" width="2.28515625" style="1" customWidth="1"/>
    <col min="13315" max="13315" width="21.42578125" style="1" customWidth="1"/>
    <col min="13316" max="13316" width="11.7109375" style="1" customWidth="1"/>
    <col min="13317" max="13317" width="7.5703125" style="1" customWidth="1"/>
    <col min="13318" max="13318" width="6.28515625" style="1" customWidth="1"/>
    <col min="13319" max="13319" width="4.85546875" style="1" customWidth="1"/>
    <col min="13320" max="13320" width="5.85546875" style="1" customWidth="1"/>
    <col min="13321" max="13321" width="16.28515625" style="1" customWidth="1"/>
    <col min="13322" max="13322" width="1.7109375" style="1" customWidth="1"/>
    <col min="13323" max="13323" width="8.42578125" style="1" customWidth="1"/>
    <col min="13324" max="13324" width="5.42578125" style="1" customWidth="1"/>
    <col min="13325" max="13325" width="8" style="1" customWidth="1"/>
    <col min="13326" max="13326" width="2.140625" style="1" customWidth="1"/>
    <col min="13327" max="13327" width="6.28515625" style="1" customWidth="1"/>
    <col min="13328" max="13328" width="8.28515625" style="1" customWidth="1"/>
    <col min="13329" max="13329" width="2.85546875" style="1" customWidth="1"/>
    <col min="13330" max="13330" width="2.42578125" style="1" customWidth="1"/>
    <col min="13331" max="13331" width="3.7109375" style="1" customWidth="1"/>
    <col min="13332" max="13332" width="8.7109375" style="1" customWidth="1"/>
    <col min="13333" max="13333" width="7" style="1" customWidth="1"/>
    <col min="13334" max="13334" width="1.85546875" style="1" customWidth="1"/>
    <col min="13335" max="13335" width="7.7109375" style="1" customWidth="1"/>
    <col min="13336" max="13336" width="8.7109375" style="1" customWidth="1"/>
    <col min="13337" max="13337" width="9.5703125" style="1" customWidth="1"/>
    <col min="13338" max="13338" width="1.5703125" style="1" customWidth="1"/>
    <col min="13339" max="13339" width="9.85546875" style="1" customWidth="1"/>
    <col min="13340" max="13340" width="7.85546875" style="1" customWidth="1"/>
    <col min="13341" max="13341" width="10" style="1" customWidth="1"/>
    <col min="13342" max="13342" width="9.140625" style="1"/>
    <col min="13343" max="13343" width="12" style="1" customWidth="1"/>
    <col min="13344" max="13344" width="3.42578125" style="1" customWidth="1"/>
    <col min="13345" max="13345" width="5.7109375" style="1" customWidth="1"/>
    <col min="13346" max="13346" width="11.7109375" style="1" customWidth="1"/>
    <col min="13347" max="13347" width="13" style="1" customWidth="1"/>
    <col min="13348" max="13568" width="9.140625" style="1"/>
    <col min="13569" max="13569" width="6.85546875" style="1" customWidth="1"/>
    <col min="13570" max="13570" width="2.28515625" style="1" customWidth="1"/>
    <col min="13571" max="13571" width="21.42578125" style="1" customWidth="1"/>
    <col min="13572" max="13572" width="11.7109375" style="1" customWidth="1"/>
    <col min="13573" max="13573" width="7.5703125" style="1" customWidth="1"/>
    <col min="13574" max="13574" width="6.28515625" style="1" customWidth="1"/>
    <col min="13575" max="13575" width="4.85546875" style="1" customWidth="1"/>
    <col min="13576" max="13576" width="5.85546875" style="1" customWidth="1"/>
    <col min="13577" max="13577" width="16.28515625" style="1" customWidth="1"/>
    <col min="13578" max="13578" width="1.7109375" style="1" customWidth="1"/>
    <col min="13579" max="13579" width="8.42578125" style="1" customWidth="1"/>
    <col min="13580" max="13580" width="5.42578125" style="1" customWidth="1"/>
    <col min="13581" max="13581" width="8" style="1" customWidth="1"/>
    <col min="13582" max="13582" width="2.140625" style="1" customWidth="1"/>
    <col min="13583" max="13583" width="6.28515625" style="1" customWidth="1"/>
    <col min="13584" max="13584" width="8.28515625" style="1" customWidth="1"/>
    <col min="13585" max="13585" width="2.85546875" style="1" customWidth="1"/>
    <col min="13586" max="13586" width="2.42578125" style="1" customWidth="1"/>
    <col min="13587" max="13587" width="3.7109375" style="1" customWidth="1"/>
    <col min="13588" max="13588" width="8.7109375" style="1" customWidth="1"/>
    <col min="13589" max="13589" width="7" style="1" customWidth="1"/>
    <col min="13590" max="13590" width="1.85546875" style="1" customWidth="1"/>
    <col min="13591" max="13591" width="7.7109375" style="1" customWidth="1"/>
    <col min="13592" max="13592" width="8.7109375" style="1" customWidth="1"/>
    <col min="13593" max="13593" width="9.5703125" style="1" customWidth="1"/>
    <col min="13594" max="13594" width="1.5703125" style="1" customWidth="1"/>
    <col min="13595" max="13595" width="9.85546875" style="1" customWidth="1"/>
    <col min="13596" max="13596" width="7.85546875" style="1" customWidth="1"/>
    <col min="13597" max="13597" width="10" style="1" customWidth="1"/>
    <col min="13598" max="13598" width="9.140625" style="1"/>
    <col min="13599" max="13599" width="12" style="1" customWidth="1"/>
    <col min="13600" max="13600" width="3.42578125" style="1" customWidth="1"/>
    <col min="13601" max="13601" width="5.7109375" style="1" customWidth="1"/>
    <col min="13602" max="13602" width="11.7109375" style="1" customWidth="1"/>
    <col min="13603" max="13603" width="13" style="1" customWidth="1"/>
    <col min="13604" max="13824" width="9.140625" style="1"/>
    <col min="13825" max="13825" width="6.85546875" style="1" customWidth="1"/>
    <col min="13826" max="13826" width="2.28515625" style="1" customWidth="1"/>
    <col min="13827" max="13827" width="21.42578125" style="1" customWidth="1"/>
    <col min="13828" max="13828" width="11.7109375" style="1" customWidth="1"/>
    <col min="13829" max="13829" width="7.5703125" style="1" customWidth="1"/>
    <col min="13830" max="13830" width="6.28515625" style="1" customWidth="1"/>
    <col min="13831" max="13831" width="4.85546875" style="1" customWidth="1"/>
    <col min="13832" max="13832" width="5.85546875" style="1" customWidth="1"/>
    <col min="13833" max="13833" width="16.28515625" style="1" customWidth="1"/>
    <col min="13834" max="13834" width="1.7109375" style="1" customWidth="1"/>
    <col min="13835" max="13835" width="8.42578125" style="1" customWidth="1"/>
    <col min="13836" max="13836" width="5.42578125" style="1" customWidth="1"/>
    <col min="13837" max="13837" width="8" style="1" customWidth="1"/>
    <col min="13838" max="13838" width="2.140625" style="1" customWidth="1"/>
    <col min="13839" max="13839" width="6.28515625" style="1" customWidth="1"/>
    <col min="13840" max="13840" width="8.28515625" style="1" customWidth="1"/>
    <col min="13841" max="13841" width="2.85546875" style="1" customWidth="1"/>
    <col min="13842" max="13842" width="2.42578125" style="1" customWidth="1"/>
    <col min="13843" max="13843" width="3.7109375" style="1" customWidth="1"/>
    <col min="13844" max="13844" width="8.7109375" style="1" customWidth="1"/>
    <col min="13845" max="13845" width="7" style="1" customWidth="1"/>
    <col min="13846" max="13846" width="1.85546875" style="1" customWidth="1"/>
    <col min="13847" max="13847" width="7.7109375" style="1" customWidth="1"/>
    <col min="13848" max="13848" width="8.7109375" style="1" customWidth="1"/>
    <col min="13849" max="13849" width="9.5703125" style="1" customWidth="1"/>
    <col min="13850" max="13850" width="1.5703125" style="1" customWidth="1"/>
    <col min="13851" max="13851" width="9.85546875" style="1" customWidth="1"/>
    <col min="13852" max="13852" width="7.85546875" style="1" customWidth="1"/>
    <col min="13853" max="13853" width="10" style="1" customWidth="1"/>
    <col min="13854" max="13854" width="9.140625" style="1"/>
    <col min="13855" max="13855" width="12" style="1" customWidth="1"/>
    <col min="13856" max="13856" width="3.42578125" style="1" customWidth="1"/>
    <col min="13857" max="13857" width="5.7109375" style="1" customWidth="1"/>
    <col min="13858" max="13858" width="11.7109375" style="1" customWidth="1"/>
    <col min="13859" max="13859" width="13" style="1" customWidth="1"/>
    <col min="13860" max="14080" width="9.140625" style="1"/>
    <col min="14081" max="14081" width="6.85546875" style="1" customWidth="1"/>
    <col min="14082" max="14082" width="2.28515625" style="1" customWidth="1"/>
    <col min="14083" max="14083" width="21.42578125" style="1" customWidth="1"/>
    <col min="14084" max="14084" width="11.7109375" style="1" customWidth="1"/>
    <col min="14085" max="14085" width="7.5703125" style="1" customWidth="1"/>
    <col min="14086" max="14086" width="6.28515625" style="1" customWidth="1"/>
    <col min="14087" max="14087" width="4.85546875" style="1" customWidth="1"/>
    <col min="14088" max="14088" width="5.85546875" style="1" customWidth="1"/>
    <col min="14089" max="14089" width="16.28515625" style="1" customWidth="1"/>
    <col min="14090" max="14090" width="1.7109375" style="1" customWidth="1"/>
    <col min="14091" max="14091" width="8.42578125" style="1" customWidth="1"/>
    <col min="14092" max="14092" width="5.42578125" style="1" customWidth="1"/>
    <col min="14093" max="14093" width="8" style="1" customWidth="1"/>
    <col min="14094" max="14094" width="2.140625" style="1" customWidth="1"/>
    <col min="14095" max="14095" width="6.28515625" style="1" customWidth="1"/>
    <col min="14096" max="14096" width="8.28515625" style="1" customWidth="1"/>
    <col min="14097" max="14097" width="2.85546875" style="1" customWidth="1"/>
    <col min="14098" max="14098" width="2.42578125" style="1" customWidth="1"/>
    <col min="14099" max="14099" width="3.7109375" style="1" customWidth="1"/>
    <col min="14100" max="14100" width="8.7109375" style="1" customWidth="1"/>
    <col min="14101" max="14101" width="7" style="1" customWidth="1"/>
    <col min="14102" max="14102" width="1.85546875" style="1" customWidth="1"/>
    <col min="14103" max="14103" width="7.7109375" style="1" customWidth="1"/>
    <col min="14104" max="14104" width="8.7109375" style="1" customWidth="1"/>
    <col min="14105" max="14105" width="9.5703125" style="1" customWidth="1"/>
    <col min="14106" max="14106" width="1.5703125" style="1" customWidth="1"/>
    <col min="14107" max="14107" width="9.85546875" style="1" customWidth="1"/>
    <col min="14108" max="14108" width="7.85546875" style="1" customWidth="1"/>
    <col min="14109" max="14109" width="10" style="1" customWidth="1"/>
    <col min="14110" max="14110" width="9.140625" style="1"/>
    <col min="14111" max="14111" width="12" style="1" customWidth="1"/>
    <col min="14112" max="14112" width="3.42578125" style="1" customWidth="1"/>
    <col min="14113" max="14113" width="5.7109375" style="1" customWidth="1"/>
    <col min="14114" max="14114" width="11.7109375" style="1" customWidth="1"/>
    <col min="14115" max="14115" width="13" style="1" customWidth="1"/>
    <col min="14116" max="14336" width="9.140625" style="1"/>
    <col min="14337" max="14337" width="6.85546875" style="1" customWidth="1"/>
    <col min="14338" max="14338" width="2.28515625" style="1" customWidth="1"/>
    <col min="14339" max="14339" width="21.42578125" style="1" customWidth="1"/>
    <col min="14340" max="14340" width="11.7109375" style="1" customWidth="1"/>
    <col min="14341" max="14341" width="7.5703125" style="1" customWidth="1"/>
    <col min="14342" max="14342" width="6.28515625" style="1" customWidth="1"/>
    <col min="14343" max="14343" width="4.85546875" style="1" customWidth="1"/>
    <col min="14344" max="14344" width="5.85546875" style="1" customWidth="1"/>
    <col min="14345" max="14345" width="16.28515625" style="1" customWidth="1"/>
    <col min="14346" max="14346" width="1.7109375" style="1" customWidth="1"/>
    <col min="14347" max="14347" width="8.42578125" style="1" customWidth="1"/>
    <col min="14348" max="14348" width="5.42578125" style="1" customWidth="1"/>
    <col min="14349" max="14349" width="8" style="1" customWidth="1"/>
    <col min="14350" max="14350" width="2.140625" style="1" customWidth="1"/>
    <col min="14351" max="14351" width="6.28515625" style="1" customWidth="1"/>
    <col min="14352" max="14352" width="8.28515625" style="1" customWidth="1"/>
    <col min="14353" max="14353" width="2.85546875" style="1" customWidth="1"/>
    <col min="14354" max="14354" width="2.42578125" style="1" customWidth="1"/>
    <col min="14355" max="14355" width="3.7109375" style="1" customWidth="1"/>
    <col min="14356" max="14356" width="8.7109375" style="1" customWidth="1"/>
    <col min="14357" max="14357" width="7" style="1" customWidth="1"/>
    <col min="14358" max="14358" width="1.85546875" style="1" customWidth="1"/>
    <col min="14359" max="14359" width="7.7109375" style="1" customWidth="1"/>
    <col min="14360" max="14360" width="8.7109375" style="1" customWidth="1"/>
    <col min="14361" max="14361" width="9.5703125" style="1" customWidth="1"/>
    <col min="14362" max="14362" width="1.5703125" style="1" customWidth="1"/>
    <col min="14363" max="14363" width="9.85546875" style="1" customWidth="1"/>
    <col min="14364" max="14364" width="7.85546875" style="1" customWidth="1"/>
    <col min="14365" max="14365" width="10" style="1" customWidth="1"/>
    <col min="14366" max="14366" width="9.140625" style="1"/>
    <col min="14367" max="14367" width="12" style="1" customWidth="1"/>
    <col min="14368" max="14368" width="3.42578125" style="1" customWidth="1"/>
    <col min="14369" max="14369" width="5.7109375" style="1" customWidth="1"/>
    <col min="14370" max="14370" width="11.7109375" style="1" customWidth="1"/>
    <col min="14371" max="14371" width="13" style="1" customWidth="1"/>
    <col min="14372" max="14592" width="9.140625" style="1"/>
    <col min="14593" max="14593" width="6.85546875" style="1" customWidth="1"/>
    <col min="14594" max="14594" width="2.28515625" style="1" customWidth="1"/>
    <col min="14595" max="14595" width="21.42578125" style="1" customWidth="1"/>
    <col min="14596" max="14596" width="11.7109375" style="1" customWidth="1"/>
    <col min="14597" max="14597" width="7.5703125" style="1" customWidth="1"/>
    <col min="14598" max="14598" width="6.28515625" style="1" customWidth="1"/>
    <col min="14599" max="14599" width="4.85546875" style="1" customWidth="1"/>
    <col min="14600" max="14600" width="5.85546875" style="1" customWidth="1"/>
    <col min="14601" max="14601" width="16.28515625" style="1" customWidth="1"/>
    <col min="14602" max="14602" width="1.7109375" style="1" customWidth="1"/>
    <col min="14603" max="14603" width="8.42578125" style="1" customWidth="1"/>
    <col min="14604" max="14604" width="5.42578125" style="1" customWidth="1"/>
    <col min="14605" max="14605" width="8" style="1" customWidth="1"/>
    <col min="14606" max="14606" width="2.140625" style="1" customWidth="1"/>
    <col min="14607" max="14607" width="6.28515625" style="1" customWidth="1"/>
    <col min="14608" max="14608" width="8.28515625" style="1" customWidth="1"/>
    <col min="14609" max="14609" width="2.85546875" style="1" customWidth="1"/>
    <col min="14610" max="14610" width="2.42578125" style="1" customWidth="1"/>
    <col min="14611" max="14611" width="3.7109375" style="1" customWidth="1"/>
    <col min="14612" max="14612" width="8.7109375" style="1" customWidth="1"/>
    <col min="14613" max="14613" width="7" style="1" customWidth="1"/>
    <col min="14614" max="14614" width="1.85546875" style="1" customWidth="1"/>
    <col min="14615" max="14615" width="7.7109375" style="1" customWidth="1"/>
    <col min="14616" max="14616" width="8.7109375" style="1" customWidth="1"/>
    <col min="14617" max="14617" width="9.5703125" style="1" customWidth="1"/>
    <col min="14618" max="14618" width="1.5703125" style="1" customWidth="1"/>
    <col min="14619" max="14619" width="9.85546875" style="1" customWidth="1"/>
    <col min="14620" max="14620" width="7.85546875" style="1" customWidth="1"/>
    <col min="14621" max="14621" width="10" style="1" customWidth="1"/>
    <col min="14622" max="14622" width="9.140625" style="1"/>
    <col min="14623" max="14623" width="12" style="1" customWidth="1"/>
    <col min="14624" max="14624" width="3.42578125" style="1" customWidth="1"/>
    <col min="14625" max="14625" width="5.7109375" style="1" customWidth="1"/>
    <col min="14626" max="14626" width="11.7109375" style="1" customWidth="1"/>
    <col min="14627" max="14627" width="13" style="1" customWidth="1"/>
    <col min="14628" max="14848" width="9.140625" style="1"/>
    <col min="14849" max="14849" width="6.85546875" style="1" customWidth="1"/>
    <col min="14850" max="14850" width="2.28515625" style="1" customWidth="1"/>
    <col min="14851" max="14851" width="21.42578125" style="1" customWidth="1"/>
    <col min="14852" max="14852" width="11.7109375" style="1" customWidth="1"/>
    <col min="14853" max="14853" width="7.5703125" style="1" customWidth="1"/>
    <col min="14854" max="14854" width="6.28515625" style="1" customWidth="1"/>
    <col min="14855" max="14855" width="4.85546875" style="1" customWidth="1"/>
    <col min="14856" max="14856" width="5.85546875" style="1" customWidth="1"/>
    <col min="14857" max="14857" width="16.28515625" style="1" customWidth="1"/>
    <col min="14858" max="14858" width="1.7109375" style="1" customWidth="1"/>
    <col min="14859" max="14859" width="8.42578125" style="1" customWidth="1"/>
    <col min="14860" max="14860" width="5.42578125" style="1" customWidth="1"/>
    <col min="14861" max="14861" width="8" style="1" customWidth="1"/>
    <col min="14862" max="14862" width="2.140625" style="1" customWidth="1"/>
    <col min="14863" max="14863" width="6.28515625" style="1" customWidth="1"/>
    <col min="14864" max="14864" width="8.28515625" style="1" customWidth="1"/>
    <col min="14865" max="14865" width="2.85546875" style="1" customWidth="1"/>
    <col min="14866" max="14866" width="2.42578125" style="1" customWidth="1"/>
    <col min="14867" max="14867" width="3.7109375" style="1" customWidth="1"/>
    <col min="14868" max="14868" width="8.7109375" style="1" customWidth="1"/>
    <col min="14869" max="14869" width="7" style="1" customWidth="1"/>
    <col min="14870" max="14870" width="1.85546875" style="1" customWidth="1"/>
    <col min="14871" max="14871" width="7.7109375" style="1" customWidth="1"/>
    <col min="14872" max="14872" width="8.7109375" style="1" customWidth="1"/>
    <col min="14873" max="14873" width="9.5703125" style="1" customWidth="1"/>
    <col min="14874" max="14874" width="1.5703125" style="1" customWidth="1"/>
    <col min="14875" max="14875" width="9.85546875" style="1" customWidth="1"/>
    <col min="14876" max="14876" width="7.85546875" style="1" customWidth="1"/>
    <col min="14877" max="14877" width="10" style="1" customWidth="1"/>
    <col min="14878" max="14878" width="9.140625" style="1"/>
    <col min="14879" max="14879" width="12" style="1" customWidth="1"/>
    <col min="14880" max="14880" width="3.42578125" style="1" customWidth="1"/>
    <col min="14881" max="14881" width="5.7109375" style="1" customWidth="1"/>
    <col min="14882" max="14882" width="11.7109375" style="1" customWidth="1"/>
    <col min="14883" max="14883" width="13" style="1" customWidth="1"/>
    <col min="14884" max="15104" width="9.140625" style="1"/>
    <col min="15105" max="15105" width="6.85546875" style="1" customWidth="1"/>
    <col min="15106" max="15106" width="2.28515625" style="1" customWidth="1"/>
    <col min="15107" max="15107" width="21.42578125" style="1" customWidth="1"/>
    <col min="15108" max="15108" width="11.7109375" style="1" customWidth="1"/>
    <col min="15109" max="15109" width="7.5703125" style="1" customWidth="1"/>
    <col min="15110" max="15110" width="6.28515625" style="1" customWidth="1"/>
    <col min="15111" max="15111" width="4.85546875" style="1" customWidth="1"/>
    <col min="15112" max="15112" width="5.85546875" style="1" customWidth="1"/>
    <col min="15113" max="15113" width="16.28515625" style="1" customWidth="1"/>
    <col min="15114" max="15114" width="1.7109375" style="1" customWidth="1"/>
    <col min="15115" max="15115" width="8.42578125" style="1" customWidth="1"/>
    <col min="15116" max="15116" width="5.42578125" style="1" customWidth="1"/>
    <col min="15117" max="15117" width="8" style="1" customWidth="1"/>
    <col min="15118" max="15118" width="2.140625" style="1" customWidth="1"/>
    <col min="15119" max="15119" width="6.28515625" style="1" customWidth="1"/>
    <col min="15120" max="15120" width="8.28515625" style="1" customWidth="1"/>
    <col min="15121" max="15121" width="2.85546875" style="1" customWidth="1"/>
    <col min="15122" max="15122" width="2.42578125" style="1" customWidth="1"/>
    <col min="15123" max="15123" width="3.7109375" style="1" customWidth="1"/>
    <col min="15124" max="15124" width="8.7109375" style="1" customWidth="1"/>
    <col min="15125" max="15125" width="7" style="1" customWidth="1"/>
    <col min="15126" max="15126" width="1.85546875" style="1" customWidth="1"/>
    <col min="15127" max="15127" width="7.7109375" style="1" customWidth="1"/>
    <col min="15128" max="15128" width="8.7109375" style="1" customWidth="1"/>
    <col min="15129" max="15129" width="9.5703125" style="1" customWidth="1"/>
    <col min="15130" max="15130" width="1.5703125" style="1" customWidth="1"/>
    <col min="15131" max="15131" width="9.85546875" style="1" customWidth="1"/>
    <col min="15132" max="15132" width="7.85546875" style="1" customWidth="1"/>
    <col min="15133" max="15133" width="10" style="1" customWidth="1"/>
    <col min="15134" max="15134" width="9.140625" style="1"/>
    <col min="15135" max="15135" width="12" style="1" customWidth="1"/>
    <col min="15136" max="15136" width="3.42578125" style="1" customWidth="1"/>
    <col min="15137" max="15137" width="5.7109375" style="1" customWidth="1"/>
    <col min="15138" max="15138" width="11.7109375" style="1" customWidth="1"/>
    <col min="15139" max="15139" width="13" style="1" customWidth="1"/>
    <col min="15140" max="15360" width="9.140625" style="1"/>
    <col min="15361" max="15361" width="6.85546875" style="1" customWidth="1"/>
    <col min="15362" max="15362" width="2.28515625" style="1" customWidth="1"/>
    <col min="15363" max="15363" width="21.42578125" style="1" customWidth="1"/>
    <col min="15364" max="15364" width="11.7109375" style="1" customWidth="1"/>
    <col min="15365" max="15365" width="7.5703125" style="1" customWidth="1"/>
    <col min="15366" max="15366" width="6.28515625" style="1" customWidth="1"/>
    <col min="15367" max="15367" width="4.85546875" style="1" customWidth="1"/>
    <col min="15368" max="15368" width="5.85546875" style="1" customWidth="1"/>
    <col min="15369" max="15369" width="16.28515625" style="1" customWidth="1"/>
    <col min="15370" max="15370" width="1.7109375" style="1" customWidth="1"/>
    <col min="15371" max="15371" width="8.42578125" style="1" customWidth="1"/>
    <col min="15372" max="15372" width="5.42578125" style="1" customWidth="1"/>
    <col min="15373" max="15373" width="8" style="1" customWidth="1"/>
    <col min="15374" max="15374" width="2.140625" style="1" customWidth="1"/>
    <col min="15375" max="15375" width="6.28515625" style="1" customWidth="1"/>
    <col min="15376" max="15376" width="8.28515625" style="1" customWidth="1"/>
    <col min="15377" max="15377" width="2.85546875" style="1" customWidth="1"/>
    <col min="15378" max="15378" width="2.42578125" style="1" customWidth="1"/>
    <col min="15379" max="15379" width="3.7109375" style="1" customWidth="1"/>
    <col min="15380" max="15380" width="8.7109375" style="1" customWidth="1"/>
    <col min="15381" max="15381" width="7" style="1" customWidth="1"/>
    <col min="15382" max="15382" width="1.85546875" style="1" customWidth="1"/>
    <col min="15383" max="15383" width="7.7109375" style="1" customWidth="1"/>
    <col min="15384" max="15384" width="8.7109375" style="1" customWidth="1"/>
    <col min="15385" max="15385" width="9.5703125" style="1" customWidth="1"/>
    <col min="15386" max="15386" width="1.5703125" style="1" customWidth="1"/>
    <col min="15387" max="15387" width="9.85546875" style="1" customWidth="1"/>
    <col min="15388" max="15388" width="7.85546875" style="1" customWidth="1"/>
    <col min="15389" max="15389" width="10" style="1" customWidth="1"/>
    <col min="15390" max="15390" width="9.140625" style="1"/>
    <col min="15391" max="15391" width="12" style="1" customWidth="1"/>
    <col min="15392" max="15392" width="3.42578125" style="1" customWidth="1"/>
    <col min="15393" max="15393" width="5.7109375" style="1" customWidth="1"/>
    <col min="15394" max="15394" width="11.7109375" style="1" customWidth="1"/>
    <col min="15395" max="15395" width="13" style="1" customWidth="1"/>
    <col min="15396" max="15616" width="9.140625" style="1"/>
    <col min="15617" max="15617" width="6.85546875" style="1" customWidth="1"/>
    <col min="15618" max="15618" width="2.28515625" style="1" customWidth="1"/>
    <col min="15619" max="15619" width="21.42578125" style="1" customWidth="1"/>
    <col min="15620" max="15620" width="11.7109375" style="1" customWidth="1"/>
    <col min="15621" max="15621" width="7.5703125" style="1" customWidth="1"/>
    <col min="15622" max="15622" width="6.28515625" style="1" customWidth="1"/>
    <col min="15623" max="15623" width="4.85546875" style="1" customWidth="1"/>
    <col min="15624" max="15624" width="5.85546875" style="1" customWidth="1"/>
    <col min="15625" max="15625" width="16.28515625" style="1" customWidth="1"/>
    <col min="15626" max="15626" width="1.7109375" style="1" customWidth="1"/>
    <col min="15627" max="15627" width="8.42578125" style="1" customWidth="1"/>
    <col min="15628" max="15628" width="5.42578125" style="1" customWidth="1"/>
    <col min="15629" max="15629" width="8" style="1" customWidth="1"/>
    <col min="15630" max="15630" width="2.140625" style="1" customWidth="1"/>
    <col min="15631" max="15631" width="6.28515625" style="1" customWidth="1"/>
    <col min="15632" max="15632" width="8.28515625" style="1" customWidth="1"/>
    <col min="15633" max="15633" width="2.85546875" style="1" customWidth="1"/>
    <col min="15634" max="15634" width="2.42578125" style="1" customWidth="1"/>
    <col min="15635" max="15635" width="3.7109375" style="1" customWidth="1"/>
    <col min="15636" max="15636" width="8.7109375" style="1" customWidth="1"/>
    <col min="15637" max="15637" width="7" style="1" customWidth="1"/>
    <col min="15638" max="15638" width="1.85546875" style="1" customWidth="1"/>
    <col min="15639" max="15639" width="7.7109375" style="1" customWidth="1"/>
    <col min="15640" max="15640" width="8.7109375" style="1" customWidth="1"/>
    <col min="15641" max="15641" width="9.5703125" style="1" customWidth="1"/>
    <col min="15642" max="15642" width="1.5703125" style="1" customWidth="1"/>
    <col min="15643" max="15643" width="9.85546875" style="1" customWidth="1"/>
    <col min="15644" max="15644" width="7.85546875" style="1" customWidth="1"/>
    <col min="15645" max="15645" width="10" style="1" customWidth="1"/>
    <col min="15646" max="15646" width="9.140625" style="1"/>
    <col min="15647" max="15647" width="12" style="1" customWidth="1"/>
    <col min="15648" max="15648" width="3.42578125" style="1" customWidth="1"/>
    <col min="15649" max="15649" width="5.7109375" style="1" customWidth="1"/>
    <col min="15650" max="15650" width="11.7109375" style="1" customWidth="1"/>
    <col min="15651" max="15651" width="13" style="1" customWidth="1"/>
    <col min="15652" max="15872" width="9.140625" style="1"/>
    <col min="15873" max="15873" width="6.85546875" style="1" customWidth="1"/>
    <col min="15874" max="15874" width="2.28515625" style="1" customWidth="1"/>
    <col min="15875" max="15875" width="21.42578125" style="1" customWidth="1"/>
    <col min="15876" max="15876" width="11.7109375" style="1" customWidth="1"/>
    <col min="15877" max="15877" width="7.5703125" style="1" customWidth="1"/>
    <col min="15878" max="15878" width="6.28515625" style="1" customWidth="1"/>
    <col min="15879" max="15879" width="4.85546875" style="1" customWidth="1"/>
    <col min="15880" max="15880" width="5.85546875" style="1" customWidth="1"/>
    <col min="15881" max="15881" width="16.28515625" style="1" customWidth="1"/>
    <col min="15882" max="15882" width="1.7109375" style="1" customWidth="1"/>
    <col min="15883" max="15883" width="8.42578125" style="1" customWidth="1"/>
    <col min="15884" max="15884" width="5.42578125" style="1" customWidth="1"/>
    <col min="15885" max="15885" width="8" style="1" customWidth="1"/>
    <col min="15886" max="15886" width="2.140625" style="1" customWidth="1"/>
    <col min="15887" max="15887" width="6.28515625" style="1" customWidth="1"/>
    <col min="15888" max="15888" width="8.28515625" style="1" customWidth="1"/>
    <col min="15889" max="15889" width="2.85546875" style="1" customWidth="1"/>
    <col min="15890" max="15890" width="2.42578125" style="1" customWidth="1"/>
    <col min="15891" max="15891" width="3.7109375" style="1" customWidth="1"/>
    <col min="15892" max="15892" width="8.7109375" style="1" customWidth="1"/>
    <col min="15893" max="15893" width="7" style="1" customWidth="1"/>
    <col min="15894" max="15894" width="1.85546875" style="1" customWidth="1"/>
    <col min="15895" max="15895" width="7.7109375" style="1" customWidth="1"/>
    <col min="15896" max="15896" width="8.7109375" style="1" customWidth="1"/>
    <col min="15897" max="15897" width="9.5703125" style="1" customWidth="1"/>
    <col min="15898" max="15898" width="1.5703125" style="1" customWidth="1"/>
    <col min="15899" max="15899" width="9.85546875" style="1" customWidth="1"/>
    <col min="15900" max="15900" width="7.85546875" style="1" customWidth="1"/>
    <col min="15901" max="15901" width="10" style="1" customWidth="1"/>
    <col min="15902" max="15902" width="9.140625" style="1"/>
    <col min="15903" max="15903" width="12" style="1" customWidth="1"/>
    <col min="15904" max="15904" width="3.42578125" style="1" customWidth="1"/>
    <col min="15905" max="15905" width="5.7109375" style="1" customWidth="1"/>
    <col min="15906" max="15906" width="11.7109375" style="1" customWidth="1"/>
    <col min="15907" max="15907" width="13" style="1" customWidth="1"/>
    <col min="15908" max="16128" width="9.140625" style="1"/>
    <col min="16129" max="16129" width="6.85546875" style="1" customWidth="1"/>
    <col min="16130" max="16130" width="2.28515625" style="1" customWidth="1"/>
    <col min="16131" max="16131" width="21.42578125" style="1" customWidth="1"/>
    <col min="16132" max="16132" width="11.7109375" style="1" customWidth="1"/>
    <col min="16133" max="16133" width="7.5703125" style="1" customWidth="1"/>
    <col min="16134" max="16134" width="6.28515625" style="1" customWidth="1"/>
    <col min="16135" max="16135" width="4.85546875" style="1" customWidth="1"/>
    <col min="16136" max="16136" width="5.85546875" style="1" customWidth="1"/>
    <col min="16137" max="16137" width="16.28515625" style="1" customWidth="1"/>
    <col min="16138" max="16138" width="1.7109375" style="1" customWidth="1"/>
    <col min="16139" max="16139" width="8.42578125" style="1" customWidth="1"/>
    <col min="16140" max="16140" width="5.42578125" style="1" customWidth="1"/>
    <col min="16141" max="16141" width="8" style="1" customWidth="1"/>
    <col min="16142" max="16142" width="2.140625" style="1" customWidth="1"/>
    <col min="16143" max="16143" width="6.28515625" style="1" customWidth="1"/>
    <col min="16144" max="16144" width="8.28515625" style="1" customWidth="1"/>
    <col min="16145" max="16145" width="2.85546875" style="1" customWidth="1"/>
    <col min="16146" max="16146" width="2.42578125" style="1" customWidth="1"/>
    <col min="16147" max="16147" width="3.7109375" style="1" customWidth="1"/>
    <col min="16148" max="16148" width="8.7109375" style="1" customWidth="1"/>
    <col min="16149" max="16149" width="7" style="1" customWidth="1"/>
    <col min="16150" max="16150" width="1.85546875" style="1" customWidth="1"/>
    <col min="16151" max="16151" width="7.7109375" style="1" customWidth="1"/>
    <col min="16152" max="16152" width="8.7109375" style="1" customWidth="1"/>
    <col min="16153" max="16153" width="9.5703125" style="1" customWidth="1"/>
    <col min="16154" max="16154" width="1.5703125" style="1" customWidth="1"/>
    <col min="16155" max="16155" width="9.85546875" style="1" customWidth="1"/>
    <col min="16156" max="16156" width="7.85546875" style="1" customWidth="1"/>
    <col min="16157" max="16157" width="10" style="1" customWidth="1"/>
    <col min="16158" max="16158" width="9.140625" style="1"/>
    <col min="16159" max="16159" width="12" style="1" customWidth="1"/>
    <col min="16160" max="16160" width="3.42578125" style="1" customWidth="1"/>
    <col min="16161" max="16161" width="5.7109375" style="1" customWidth="1"/>
    <col min="16162" max="16162" width="11.7109375" style="1" customWidth="1"/>
    <col min="16163" max="16163" width="13" style="1" customWidth="1"/>
    <col min="16164" max="16384" width="9.140625" style="1"/>
  </cols>
  <sheetData>
    <row r="1" spans="1:36">
      <c r="C1" s="142" t="s">
        <v>0</v>
      </c>
      <c r="D1" s="142"/>
      <c r="E1" s="142"/>
      <c r="F1" s="142"/>
      <c r="G1" s="142"/>
      <c r="H1" s="142"/>
      <c r="I1" s="142"/>
    </row>
    <row r="2" spans="1:36">
      <c r="C2" s="142" t="s">
        <v>1</v>
      </c>
      <c r="D2" s="142"/>
      <c r="E2" s="142"/>
      <c r="F2" s="142"/>
      <c r="G2" s="142"/>
      <c r="H2" s="142"/>
      <c r="I2" s="142"/>
    </row>
    <row r="3" spans="1:36">
      <c r="F3" s="143" t="s">
        <v>2</v>
      </c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</row>
    <row r="4" spans="1:36">
      <c r="G4" s="143" t="s">
        <v>7193</v>
      </c>
      <c r="H4" s="143"/>
      <c r="I4" s="143"/>
      <c r="J4" s="143"/>
      <c r="K4" s="143"/>
      <c r="L4" s="143"/>
      <c r="M4" s="143"/>
      <c r="N4" s="143"/>
    </row>
    <row r="5" spans="1:36">
      <c r="A5" s="2"/>
      <c r="B5" s="3"/>
      <c r="C5" s="4"/>
      <c r="D5" s="2"/>
      <c r="E5" s="3"/>
      <c r="F5" s="5"/>
      <c r="G5" s="4"/>
      <c r="H5" s="2"/>
      <c r="I5" s="3"/>
      <c r="J5" s="4"/>
      <c r="K5" s="118" t="s">
        <v>4</v>
      </c>
      <c r="L5" s="144" t="s">
        <v>5</v>
      </c>
      <c r="M5" s="145"/>
      <c r="N5" s="145"/>
      <c r="O5" s="145"/>
      <c r="P5" s="146"/>
      <c r="Q5" s="3"/>
      <c r="R5" s="5"/>
      <c r="S5" s="5"/>
      <c r="T5" s="5"/>
      <c r="U5" s="5"/>
      <c r="V5" s="5"/>
      <c r="W5" s="5"/>
      <c r="X5" s="5"/>
      <c r="Y5" s="4"/>
      <c r="Z5" s="3"/>
      <c r="AA5" s="145" t="s">
        <v>6</v>
      </c>
      <c r="AB5" s="145"/>
      <c r="AC5" s="145"/>
      <c r="AD5" s="145"/>
      <c r="AE5" s="145"/>
      <c r="AF5" s="145"/>
      <c r="AG5" s="145"/>
      <c r="AH5" s="145"/>
      <c r="AI5" s="146"/>
    </row>
    <row r="6" spans="1:36">
      <c r="A6" s="7"/>
      <c r="D6" s="7"/>
      <c r="H6" s="7"/>
      <c r="K6" s="7"/>
      <c r="Q6" s="8"/>
      <c r="R6" s="147" t="s">
        <v>7</v>
      </c>
      <c r="S6" s="147"/>
      <c r="T6" s="147"/>
      <c r="U6" s="147"/>
      <c r="Z6" s="9"/>
      <c r="AJ6" s="8"/>
    </row>
    <row r="7" spans="1:36">
      <c r="A7" s="119" t="s">
        <v>8</v>
      </c>
      <c r="B7" s="148" t="s">
        <v>9</v>
      </c>
      <c r="C7" s="149"/>
      <c r="D7" s="119" t="s">
        <v>10</v>
      </c>
      <c r="E7" s="148" t="s">
        <v>11</v>
      </c>
      <c r="F7" s="147"/>
      <c r="G7" s="149"/>
      <c r="H7" s="119" t="s">
        <v>12</v>
      </c>
      <c r="I7" s="148" t="s">
        <v>13</v>
      </c>
      <c r="J7" s="149"/>
      <c r="K7" s="119" t="s">
        <v>14</v>
      </c>
      <c r="L7" s="118" t="s">
        <v>15</v>
      </c>
      <c r="M7" s="11"/>
      <c r="N7" s="12"/>
      <c r="O7" s="13"/>
      <c r="P7" s="11"/>
      <c r="Z7" s="12"/>
      <c r="AA7" s="14"/>
      <c r="AB7" s="121" t="s">
        <v>16</v>
      </c>
      <c r="AC7" s="13"/>
      <c r="AD7" s="118" t="s">
        <v>17</v>
      </c>
      <c r="AE7" s="118" t="s">
        <v>18</v>
      </c>
      <c r="AF7" s="144" t="s">
        <v>17</v>
      </c>
      <c r="AG7" s="146"/>
      <c r="AH7" s="144" t="s">
        <v>18</v>
      </c>
      <c r="AI7" s="146"/>
    </row>
    <row r="8" spans="1:36">
      <c r="A8" s="16"/>
      <c r="D8" s="16"/>
      <c r="H8" s="16"/>
      <c r="K8" s="16"/>
      <c r="M8" s="120" t="s">
        <v>19</v>
      </c>
      <c r="N8" s="152" t="s">
        <v>15</v>
      </c>
      <c r="O8" s="153"/>
      <c r="P8" s="120" t="s">
        <v>20</v>
      </c>
      <c r="Q8" s="152" t="s">
        <v>21</v>
      </c>
      <c r="R8" s="154"/>
      <c r="S8" s="153"/>
      <c r="T8" s="120" t="s">
        <v>22</v>
      </c>
      <c r="U8" s="152" t="s">
        <v>23</v>
      </c>
      <c r="V8" s="154"/>
      <c r="W8" s="122" t="s">
        <v>24</v>
      </c>
      <c r="X8" s="120" t="s">
        <v>25</v>
      </c>
      <c r="Y8" s="120" t="s">
        <v>26</v>
      </c>
      <c r="Z8" s="152" t="s">
        <v>27</v>
      </c>
      <c r="AA8" s="153"/>
      <c r="AB8" s="120" t="s">
        <v>28</v>
      </c>
      <c r="AC8" s="120" t="s">
        <v>29</v>
      </c>
      <c r="AD8" s="123" t="s">
        <v>30</v>
      </c>
      <c r="AE8" s="123" t="s">
        <v>30</v>
      </c>
      <c r="AF8" s="150" t="s">
        <v>31</v>
      </c>
      <c r="AG8" s="151"/>
      <c r="AH8" s="150" t="s">
        <v>31</v>
      </c>
      <c r="AI8" s="151"/>
    </row>
    <row r="9" spans="1:36">
      <c r="A9" s="120" t="s">
        <v>32</v>
      </c>
      <c r="B9" s="152" t="s">
        <v>33</v>
      </c>
      <c r="C9" s="153"/>
      <c r="D9" s="120" t="s">
        <v>34</v>
      </c>
      <c r="E9" s="152" t="s">
        <v>35</v>
      </c>
      <c r="F9" s="154"/>
      <c r="G9" s="153"/>
      <c r="H9" s="120" t="s">
        <v>36</v>
      </c>
      <c r="I9" s="152" t="s">
        <v>37</v>
      </c>
      <c r="J9" s="153"/>
      <c r="K9" s="120" t="s">
        <v>38</v>
      </c>
      <c r="L9" s="120" t="s">
        <v>39</v>
      </c>
      <c r="M9" s="120" t="s">
        <v>40</v>
      </c>
      <c r="N9" s="152" t="s">
        <v>41</v>
      </c>
      <c r="O9" s="153"/>
      <c r="P9" s="120" t="s">
        <v>42</v>
      </c>
      <c r="Q9" s="152" t="s">
        <v>43</v>
      </c>
      <c r="R9" s="154"/>
      <c r="S9" s="153"/>
      <c r="T9" s="120" t="s">
        <v>44</v>
      </c>
      <c r="U9" s="152" t="s">
        <v>45</v>
      </c>
      <c r="V9" s="154"/>
      <c r="W9" s="122" t="s">
        <v>46</v>
      </c>
      <c r="X9" s="120" t="s">
        <v>47</v>
      </c>
      <c r="Y9" s="120" t="s">
        <v>48</v>
      </c>
      <c r="Z9" s="155" t="s">
        <v>49</v>
      </c>
      <c r="AA9" s="156"/>
      <c r="AB9" s="120" t="s">
        <v>50</v>
      </c>
      <c r="AC9" s="120" t="s">
        <v>51</v>
      </c>
      <c r="AD9" s="120" t="s">
        <v>52</v>
      </c>
      <c r="AE9" s="120" t="s">
        <v>53</v>
      </c>
      <c r="AF9" s="152" t="s">
        <v>54</v>
      </c>
      <c r="AG9" s="153"/>
      <c r="AH9" s="152" t="s">
        <v>55</v>
      </c>
      <c r="AI9" s="153"/>
    </row>
    <row r="10" spans="1:36">
      <c r="A10" s="20">
        <v>1</v>
      </c>
      <c r="B10" s="136" t="s">
        <v>7253</v>
      </c>
      <c r="C10" s="137"/>
      <c r="D10" s="124" t="s">
        <v>7254</v>
      </c>
      <c r="E10" s="136" t="s">
        <v>7255</v>
      </c>
      <c r="F10" s="138"/>
      <c r="G10" s="137"/>
      <c r="H10" s="124" t="s">
        <v>66</v>
      </c>
      <c r="I10" s="136" t="s">
        <v>7256</v>
      </c>
      <c r="J10" s="137"/>
      <c r="K10" s="124" t="s">
        <v>545</v>
      </c>
      <c r="L10" s="20">
        <v>817</v>
      </c>
      <c r="M10" s="20">
        <v>0</v>
      </c>
      <c r="N10" s="139">
        <v>371735</v>
      </c>
      <c r="O10" s="140"/>
      <c r="P10" s="20">
        <v>371735</v>
      </c>
      <c r="Q10" s="139">
        <v>0</v>
      </c>
      <c r="R10" s="141"/>
      <c r="S10" s="140"/>
      <c r="T10" s="20">
        <v>0</v>
      </c>
      <c r="U10" s="139">
        <v>0</v>
      </c>
      <c r="V10" s="141"/>
      <c r="W10" s="116">
        <v>33456</v>
      </c>
      <c r="X10" s="20">
        <v>0</v>
      </c>
      <c r="Y10" s="20">
        <v>0</v>
      </c>
      <c r="Z10" s="139">
        <v>405191</v>
      </c>
      <c r="AA10" s="140"/>
      <c r="AB10" s="20">
        <v>405191</v>
      </c>
      <c r="AC10" s="20">
        <v>0</v>
      </c>
      <c r="AD10" s="124" t="s">
        <v>7257</v>
      </c>
      <c r="AE10" s="124" t="s">
        <v>7258</v>
      </c>
      <c r="AF10" s="136" t="s">
        <v>7257</v>
      </c>
      <c r="AG10" s="137"/>
      <c r="AH10" s="136" t="s">
        <v>7253</v>
      </c>
      <c r="AI10" s="137"/>
    </row>
    <row r="11" spans="1:36">
      <c r="A11" s="20">
        <v>2</v>
      </c>
      <c r="B11" s="136" t="s">
        <v>7259</v>
      </c>
      <c r="C11" s="137"/>
      <c r="D11" s="124" t="s">
        <v>7260</v>
      </c>
      <c r="E11" s="136" t="s">
        <v>7261</v>
      </c>
      <c r="F11" s="138"/>
      <c r="G11" s="137"/>
      <c r="H11" s="124" t="s">
        <v>156</v>
      </c>
      <c r="I11" s="136" t="s">
        <v>7262</v>
      </c>
      <c r="J11" s="137"/>
      <c r="K11" s="124" t="s">
        <v>295</v>
      </c>
      <c r="L11" s="20">
        <v>4957</v>
      </c>
      <c r="M11" s="20">
        <v>0</v>
      </c>
      <c r="N11" s="139">
        <v>2453814</v>
      </c>
      <c r="O11" s="140"/>
      <c r="P11" s="20">
        <v>2453814</v>
      </c>
      <c r="Q11" s="139">
        <v>0</v>
      </c>
      <c r="R11" s="141"/>
      <c r="S11" s="140"/>
      <c r="T11" s="20">
        <v>0</v>
      </c>
      <c r="U11" s="139">
        <v>188171</v>
      </c>
      <c r="V11" s="141"/>
      <c r="W11" s="116">
        <v>24538</v>
      </c>
      <c r="X11" s="20">
        <v>0</v>
      </c>
      <c r="Y11" s="20">
        <v>0</v>
      </c>
      <c r="Z11" s="139">
        <v>2666523</v>
      </c>
      <c r="AA11" s="140"/>
      <c r="AB11" s="20">
        <v>2666523</v>
      </c>
      <c r="AC11" s="20">
        <v>0</v>
      </c>
      <c r="AD11" s="124" t="s">
        <v>7257</v>
      </c>
      <c r="AE11" s="124" t="s">
        <v>7263</v>
      </c>
      <c r="AF11" s="136" t="s">
        <v>7257</v>
      </c>
      <c r="AG11" s="137"/>
      <c r="AH11" s="136" t="s">
        <v>7259</v>
      </c>
      <c r="AI11" s="137"/>
    </row>
    <row r="12" spans="1:36">
      <c r="A12" s="20">
        <v>3</v>
      </c>
      <c r="B12" s="136" t="s">
        <v>7264</v>
      </c>
      <c r="C12" s="137"/>
      <c r="D12" s="124" t="s">
        <v>7265</v>
      </c>
      <c r="E12" s="136" t="s">
        <v>4206</v>
      </c>
      <c r="F12" s="138"/>
      <c r="G12" s="137"/>
      <c r="H12" s="124" t="s">
        <v>325</v>
      </c>
      <c r="I12" s="136" t="s">
        <v>7266</v>
      </c>
      <c r="J12" s="137"/>
      <c r="K12" s="124" t="s">
        <v>60</v>
      </c>
      <c r="L12" s="20">
        <v>2479</v>
      </c>
      <c r="M12" s="20">
        <v>59400</v>
      </c>
      <c r="N12" s="139">
        <v>1226907</v>
      </c>
      <c r="O12" s="140"/>
      <c r="P12" s="20">
        <v>1286307</v>
      </c>
      <c r="Q12" s="139">
        <v>0</v>
      </c>
      <c r="R12" s="141"/>
      <c r="S12" s="140"/>
      <c r="T12" s="20">
        <v>0</v>
      </c>
      <c r="U12" s="139">
        <v>274226</v>
      </c>
      <c r="V12" s="141"/>
      <c r="W12" s="116">
        <v>13160</v>
      </c>
      <c r="X12" s="20">
        <v>900</v>
      </c>
      <c r="Y12" s="20">
        <v>0</v>
      </c>
      <c r="Z12" s="139">
        <v>1574593</v>
      </c>
      <c r="AA12" s="140"/>
      <c r="AB12" s="20">
        <v>1574593</v>
      </c>
      <c r="AC12" s="20">
        <v>0</v>
      </c>
      <c r="AD12" s="124" t="s">
        <v>7257</v>
      </c>
      <c r="AE12" s="124" t="s">
        <v>7267</v>
      </c>
      <c r="AF12" s="136" t="s">
        <v>7257</v>
      </c>
      <c r="AG12" s="137"/>
      <c r="AH12" s="136" t="s">
        <v>7264</v>
      </c>
      <c r="AI12" s="137"/>
    </row>
    <row r="13" spans="1:36">
      <c r="A13" s="20">
        <v>4</v>
      </c>
      <c r="B13" s="136" t="s">
        <v>7268</v>
      </c>
      <c r="C13" s="137"/>
      <c r="D13" s="124" t="s">
        <v>7269</v>
      </c>
      <c r="E13" s="136" t="s">
        <v>7270</v>
      </c>
      <c r="F13" s="138"/>
      <c r="G13" s="137"/>
      <c r="H13" s="124" t="s">
        <v>156</v>
      </c>
      <c r="I13" s="136" t="s">
        <v>7271</v>
      </c>
      <c r="J13" s="137"/>
      <c r="K13" s="124" t="s">
        <v>295</v>
      </c>
      <c r="L13" s="20">
        <v>4957</v>
      </c>
      <c r="M13" s="20">
        <v>0</v>
      </c>
      <c r="N13" s="139">
        <v>2453814</v>
      </c>
      <c r="O13" s="140"/>
      <c r="P13" s="20">
        <v>2453814</v>
      </c>
      <c r="Q13" s="139">
        <v>0</v>
      </c>
      <c r="R13" s="141"/>
      <c r="S13" s="140"/>
      <c r="T13" s="20">
        <v>0</v>
      </c>
      <c r="U13" s="139">
        <v>0</v>
      </c>
      <c r="V13" s="141"/>
      <c r="W13" s="116">
        <v>24538</v>
      </c>
      <c r="X13" s="20">
        <v>0</v>
      </c>
      <c r="Y13" s="20">
        <v>0</v>
      </c>
      <c r="Z13" s="139">
        <v>2478352</v>
      </c>
      <c r="AA13" s="140"/>
      <c r="AB13" s="20">
        <v>1200000</v>
      </c>
      <c r="AC13" s="20">
        <v>1278352</v>
      </c>
      <c r="AD13" s="124" t="s">
        <v>7257</v>
      </c>
      <c r="AE13" s="124" t="s">
        <v>7272</v>
      </c>
      <c r="AF13" s="136" t="s">
        <v>7257</v>
      </c>
      <c r="AG13" s="137"/>
      <c r="AH13" s="136" t="s">
        <v>7268</v>
      </c>
      <c r="AI13" s="137"/>
    </row>
    <row r="14" spans="1:36">
      <c r="A14" s="20">
        <v>5</v>
      </c>
      <c r="B14" s="136" t="s">
        <v>7334</v>
      </c>
      <c r="C14" s="137"/>
      <c r="D14" s="124" t="s">
        <v>108</v>
      </c>
      <c r="E14" s="136" t="s">
        <v>7335</v>
      </c>
      <c r="F14" s="138"/>
      <c r="G14" s="137"/>
      <c r="H14" s="124" t="s">
        <v>110</v>
      </c>
      <c r="I14" s="136" t="s">
        <v>7336</v>
      </c>
      <c r="J14" s="137"/>
      <c r="K14" s="124" t="s">
        <v>118</v>
      </c>
      <c r="L14" s="20">
        <v>4957</v>
      </c>
      <c r="M14" s="20">
        <v>243000</v>
      </c>
      <c r="N14" s="139">
        <v>1784592</v>
      </c>
      <c r="O14" s="140"/>
      <c r="P14" s="20">
        <v>2027592</v>
      </c>
      <c r="Q14" s="139">
        <v>0</v>
      </c>
      <c r="R14" s="141"/>
      <c r="S14" s="140"/>
      <c r="T14" s="20">
        <v>0</v>
      </c>
      <c r="U14" s="139">
        <v>0</v>
      </c>
      <c r="V14" s="141"/>
      <c r="W14" s="116">
        <v>10138</v>
      </c>
      <c r="X14" s="20">
        <v>0</v>
      </c>
      <c r="Y14" s="20">
        <v>0</v>
      </c>
      <c r="Z14" s="139">
        <v>2037730</v>
      </c>
      <c r="AA14" s="140"/>
      <c r="AB14" s="20">
        <v>2037730</v>
      </c>
      <c r="AC14" s="20">
        <v>0</v>
      </c>
      <c r="AD14" s="124" t="s">
        <v>7337</v>
      </c>
      <c r="AE14" s="124" t="s">
        <v>7338</v>
      </c>
      <c r="AF14" s="136" t="s">
        <v>7337</v>
      </c>
      <c r="AG14" s="137"/>
      <c r="AH14" s="136" t="s">
        <v>7334</v>
      </c>
      <c r="AI14" s="137"/>
    </row>
    <row r="15" spans="1:36">
      <c r="A15" s="20">
        <v>6</v>
      </c>
      <c r="B15" s="136" t="s">
        <v>7200</v>
      </c>
      <c r="C15" s="137"/>
      <c r="D15" s="124" t="s">
        <v>7201</v>
      </c>
      <c r="E15" s="136" t="s">
        <v>7202</v>
      </c>
      <c r="F15" s="138"/>
      <c r="G15" s="137"/>
      <c r="H15" s="124" t="s">
        <v>325</v>
      </c>
      <c r="I15" s="136" t="s">
        <v>7203</v>
      </c>
      <c r="J15" s="137"/>
      <c r="K15" s="124" t="s">
        <v>125</v>
      </c>
      <c r="L15" s="20">
        <v>4957</v>
      </c>
      <c r="M15" s="20">
        <v>584064</v>
      </c>
      <c r="N15" s="139">
        <v>6702134</v>
      </c>
      <c r="O15" s="140"/>
      <c r="P15" s="20">
        <v>7286198</v>
      </c>
      <c r="Q15" s="139">
        <v>10000</v>
      </c>
      <c r="R15" s="141"/>
      <c r="S15" s="140"/>
      <c r="T15" s="20">
        <v>0</v>
      </c>
      <c r="U15" s="139">
        <v>0</v>
      </c>
      <c r="V15" s="141"/>
      <c r="W15" s="116">
        <v>75782</v>
      </c>
      <c r="X15" s="20">
        <v>0</v>
      </c>
      <c r="Y15" s="20">
        <v>0</v>
      </c>
      <c r="Z15" s="139">
        <v>7371980</v>
      </c>
      <c r="AA15" s="140"/>
      <c r="AB15" s="20">
        <v>7371980</v>
      </c>
      <c r="AC15" s="20">
        <v>0</v>
      </c>
      <c r="AD15" s="124" t="s">
        <v>7204</v>
      </c>
      <c r="AE15" s="124" t="s">
        <v>7205</v>
      </c>
      <c r="AF15" s="136" t="s">
        <v>7204</v>
      </c>
      <c r="AG15" s="137"/>
      <c r="AH15" s="136" t="s">
        <v>7200</v>
      </c>
      <c r="AI15" s="137"/>
    </row>
    <row r="16" spans="1:36">
      <c r="A16" s="20">
        <v>7</v>
      </c>
      <c r="B16" s="136" t="s">
        <v>7206</v>
      </c>
      <c r="C16" s="137"/>
      <c r="D16" s="124" t="s">
        <v>7207</v>
      </c>
      <c r="E16" s="136" t="s">
        <v>7208</v>
      </c>
      <c r="F16" s="138"/>
      <c r="G16" s="137"/>
      <c r="H16" s="124" t="s">
        <v>325</v>
      </c>
      <c r="I16" s="136" t="s">
        <v>7209</v>
      </c>
      <c r="J16" s="137"/>
      <c r="K16" s="124" t="s">
        <v>540</v>
      </c>
      <c r="L16" s="20">
        <v>7160</v>
      </c>
      <c r="M16" s="20">
        <v>843648</v>
      </c>
      <c r="N16" s="139">
        <v>9680861</v>
      </c>
      <c r="O16" s="140"/>
      <c r="P16" s="20">
        <v>10524509</v>
      </c>
      <c r="Q16" s="139">
        <v>10000</v>
      </c>
      <c r="R16" s="141"/>
      <c r="S16" s="140"/>
      <c r="T16" s="20">
        <v>46700</v>
      </c>
      <c r="U16" s="139">
        <v>0</v>
      </c>
      <c r="V16" s="141"/>
      <c r="W16" s="116">
        <v>109463</v>
      </c>
      <c r="X16" s="20">
        <v>0</v>
      </c>
      <c r="Y16" s="20">
        <v>0</v>
      </c>
      <c r="Z16" s="139">
        <v>10690672</v>
      </c>
      <c r="AA16" s="140"/>
      <c r="AB16" s="20">
        <v>3504000</v>
      </c>
      <c r="AC16" s="20">
        <v>7186672</v>
      </c>
      <c r="AD16" s="124" t="s">
        <v>7204</v>
      </c>
      <c r="AE16" s="124" t="s">
        <v>7210</v>
      </c>
      <c r="AF16" s="136" t="s">
        <v>7204</v>
      </c>
      <c r="AG16" s="137"/>
      <c r="AH16" s="136" t="s">
        <v>7240</v>
      </c>
      <c r="AI16" s="137"/>
    </row>
    <row r="17" spans="1:35">
      <c r="A17" s="20">
        <v>8</v>
      </c>
      <c r="B17" s="136" t="s">
        <v>7339</v>
      </c>
      <c r="C17" s="137"/>
      <c r="D17" s="124" t="s">
        <v>108</v>
      </c>
      <c r="E17" s="136" t="s">
        <v>7340</v>
      </c>
      <c r="F17" s="138"/>
      <c r="G17" s="137"/>
      <c r="H17" s="124" t="s">
        <v>110</v>
      </c>
      <c r="I17" s="136" t="s">
        <v>7341</v>
      </c>
      <c r="J17" s="137"/>
      <c r="K17" s="124" t="s">
        <v>112</v>
      </c>
      <c r="L17" s="20">
        <v>4957</v>
      </c>
      <c r="M17" s="20">
        <v>429300</v>
      </c>
      <c r="N17" s="139">
        <v>2305098</v>
      </c>
      <c r="O17" s="140"/>
      <c r="P17" s="20">
        <v>2734398</v>
      </c>
      <c r="Q17" s="139">
        <v>0</v>
      </c>
      <c r="R17" s="141"/>
      <c r="S17" s="140"/>
      <c r="T17" s="20">
        <v>0</v>
      </c>
      <c r="U17" s="139">
        <v>0</v>
      </c>
      <c r="V17" s="141"/>
      <c r="W17" s="116">
        <v>13672</v>
      </c>
      <c r="X17" s="20">
        <v>0</v>
      </c>
      <c r="Y17" s="20">
        <v>0</v>
      </c>
      <c r="Z17" s="139">
        <v>2748070</v>
      </c>
      <c r="AA17" s="140"/>
      <c r="AB17" s="20">
        <v>2748070</v>
      </c>
      <c r="AC17" s="20">
        <v>0</v>
      </c>
      <c r="AD17" s="124" t="s">
        <v>7337</v>
      </c>
      <c r="AE17" s="124" t="s">
        <v>7342</v>
      </c>
      <c r="AF17" s="136" t="s">
        <v>7337</v>
      </c>
      <c r="AG17" s="137"/>
      <c r="AH17" s="136" t="s">
        <v>7339</v>
      </c>
      <c r="AI17" s="137"/>
    </row>
    <row r="18" spans="1:35">
      <c r="A18" s="20">
        <v>9</v>
      </c>
      <c r="B18" s="136" t="s">
        <v>7273</v>
      </c>
      <c r="C18" s="137"/>
      <c r="D18" s="124" t="s">
        <v>108</v>
      </c>
      <c r="E18" s="136" t="s">
        <v>7274</v>
      </c>
      <c r="F18" s="138"/>
      <c r="G18" s="137"/>
      <c r="H18" s="124" t="s">
        <v>110</v>
      </c>
      <c r="I18" s="136" t="s">
        <v>7275</v>
      </c>
      <c r="J18" s="137"/>
      <c r="K18" s="124" t="s">
        <v>60</v>
      </c>
      <c r="L18" s="20">
        <v>2479</v>
      </c>
      <c r="M18" s="20">
        <v>89100</v>
      </c>
      <c r="N18" s="139">
        <v>304320</v>
      </c>
      <c r="O18" s="140"/>
      <c r="P18" s="20">
        <v>393420</v>
      </c>
      <c r="Q18" s="139">
        <v>0</v>
      </c>
      <c r="R18" s="141"/>
      <c r="S18" s="140"/>
      <c r="T18" s="20">
        <v>0</v>
      </c>
      <c r="U18" s="139">
        <v>0</v>
      </c>
      <c r="V18" s="141"/>
      <c r="W18" s="116">
        <v>6580</v>
      </c>
      <c r="X18" s="20">
        <v>0</v>
      </c>
      <c r="Y18" s="20">
        <v>0</v>
      </c>
      <c r="Z18" s="139">
        <v>400000</v>
      </c>
      <c r="AA18" s="140"/>
      <c r="AB18" s="20">
        <v>400000</v>
      </c>
      <c r="AC18" s="20">
        <v>0</v>
      </c>
      <c r="AD18" s="124" t="s">
        <v>7257</v>
      </c>
      <c r="AE18" s="124" t="s">
        <v>7276</v>
      </c>
      <c r="AF18" s="136" t="s">
        <v>7257</v>
      </c>
      <c r="AG18" s="137"/>
      <c r="AH18" s="136" t="s">
        <v>7273</v>
      </c>
      <c r="AI18" s="137"/>
    </row>
    <row r="19" spans="1:35">
      <c r="A19" s="20">
        <v>10</v>
      </c>
      <c r="B19" s="136" t="s">
        <v>7343</v>
      </c>
      <c r="C19" s="137"/>
      <c r="D19" s="124" t="s">
        <v>7344</v>
      </c>
      <c r="E19" s="136" t="s">
        <v>7345</v>
      </c>
      <c r="F19" s="138"/>
      <c r="G19" s="137"/>
      <c r="H19" s="124" t="s">
        <v>66</v>
      </c>
      <c r="I19" s="136" t="s">
        <v>7346</v>
      </c>
      <c r="J19" s="137"/>
      <c r="K19" s="124" t="s">
        <v>68</v>
      </c>
      <c r="L19" s="20">
        <v>52</v>
      </c>
      <c r="M19" s="20">
        <v>0</v>
      </c>
      <c r="N19" s="139">
        <v>70304</v>
      </c>
      <c r="O19" s="140"/>
      <c r="P19" s="20">
        <v>70304</v>
      </c>
      <c r="Q19" s="139">
        <v>0</v>
      </c>
      <c r="R19" s="141"/>
      <c r="S19" s="140"/>
      <c r="T19" s="20">
        <v>0</v>
      </c>
      <c r="U19" s="139">
        <v>0</v>
      </c>
      <c r="V19" s="141"/>
      <c r="W19" s="116">
        <v>6327</v>
      </c>
      <c r="X19" s="20">
        <v>0</v>
      </c>
      <c r="Y19" s="20">
        <v>0</v>
      </c>
      <c r="Z19" s="139">
        <v>76631</v>
      </c>
      <c r="AA19" s="140"/>
      <c r="AB19" s="20">
        <v>76631</v>
      </c>
      <c r="AC19" s="20">
        <v>0</v>
      </c>
      <c r="AD19" s="124" t="s">
        <v>7337</v>
      </c>
      <c r="AE19" s="124" t="s">
        <v>7347</v>
      </c>
      <c r="AF19" s="136" t="s">
        <v>7337</v>
      </c>
      <c r="AG19" s="137"/>
      <c r="AH19" s="136" t="s">
        <v>7343</v>
      </c>
      <c r="AI19" s="137"/>
    </row>
    <row r="20" spans="1:35">
      <c r="A20" s="20">
        <v>11</v>
      </c>
      <c r="B20" s="136" t="s">
        <v>7348</v>
      </c>
      <c r="C20" s="137"/>
      <c r="D20" s="124" t="s">
        <v>7349</v>
      </c>
      <c r="E20" s="136" t="s">
        <v>7350</v>
      </c>
      <c r="F20" s="138"/>
      <c r="G20" s="137"/>
      <c r="H20" s="124" t="s">
        <v>66</v>
      </c>
      <c r="I20" s="136" t="s">
        <v>7351</v>
      </c>
      <c r="J20" s="137"/>
      <c r="K20" s="124" t="s">
        <v>68</v>
      </c>
      <c r="L20" s="20">
        <v>637</v>
      </c>
      <c r="M20" s="20">
        <v>0</v>
      </c>
      <c r="N20" s="139">
        <v>861224</v>
      </c>
      <c r="O20" s="140"/>
      <c r="P20" s="20">
        <v>861224</v>
      </c>
      <c r="Q20" s="139">
        <v>0</v>
      </c>
      <c r="R20" s="141"/>
      <c r="S20" s="140"/>
      <c r="T20" s="20">
        <v>0</v>
      </c>
      <c r="U20" s="139">
        <v>0</v>
      </c>
      <c r="V20" s="141"/>
      <c r="W20" s="116">
        <v>77510</v>
      </c>
      <c r="X20" s="20">
        <v>0</v>
      </c>
      <c r="Y20" s="20">
        <v>0</v>
      </c>
      <c r="Z20" s="139">
        <v>938734</v>
      </c>
      <c r="AA20" s="140"/>
      <c r="AB20" s="20">
        <v>938734</v>
      </c>
      <c r="AC20" s="20">
        <v>0</v>
      </c>
      <c r="AD20" s="124" t="s">
        <v>7337</v>
      </c>
      <c r="AE20" s="124" t="s">
        <v>7352</v>
      </c>
      <c r="AF20" s="136" t="s">
        <v>7337</v>
      </c>
      <c r="AG20" s="137"/>
      <c r="AH20" s="136" t="s">
        <v>7348</v>
      </c>
      <c r="AI20" s="137"/>
    </row>
    <row r="21" spans="1:35">
      <c r="A21" s="20">
        <v>12</v>
      </c>
      <c r="B21" s="136" t="s">
        <v>7353</v>
      </c>
      <c r="C21" s="137"/>
      <c r="D21" s="124" t="s">
        <v>108</v>
      </c>
      <c r="E21" s="136" t="s">
        <v>6407</v>
      </c>
      <c r="F21" s="138"/>
      <c r="G21" s="137"/>
      <c r="H21" s="124" t="s">
        <v>110</v>
      </c>
      <c r="I21" s="136" t="s">
        <v>7354</v>
      </c>
      <c r="J21" s="137"/>
      <c r="K21" s="124" t="s">
        <v>130</v>
      </c>
      <c r="L21" s="20">
        <v>2479</v>
      </c>
      <c r="M21" s="20">
        <v>81000</v>
      </c>
      <c r="N21" s="139">
        <v>892296</v>
      </c>
      <c r="O21" s="140"/>
      <c r="P21" s="20">
        <v>973296</v>
      </c>
      <c r="Q21" s="139">
        <v>0</v>
      </c>
      <c r="R21" s="141"/>
      <c r="S21" s="140"/>
      <c r="T21" s="20">
        <v>0</v>
      </c>
      <c r="U21" s="139">
        <v>0</v>
      </c>
      <c r="V21" s="141"/>
      <c r="W21" s="116">
        <v>4866</v>
      </c>
      <c r="X21" s="20">
        <v>0</v>
      </c>
      <c r="Y21" s="20">
        <v>0</v>
      </c>
      <c r="Z21" s="139">
        <v>978162</v>
      </c>
      <c r="AA21" s="140"/>
      <c r="AB21" s="20">
        <v>978162</v>
      </c>
      <c r="AC21" s="20">
        <v>0</v>
      </c>
      <c r="AD21" s="124" t="s">
        <v>7337</v>
      </c>
      <c r="AE21" s="124" t="s">
        <v>7355</v>
      </c>
      <c r="AF21" s="136" t="s">
        <v>7337</v>
      </c>
      <c r="AG21" s="137"/>
      <c r="AH21" s="136" t="s">
        <v>7353</v>
      </c>
      <c r="AI21" s="137"/>
    </row>
    <row r="22" spans="1:35">
      <c r="A22" s="20">
        <v>13</v>
      </c>
      <c r="B22" s="136" t="s">
        <v>7194</v>
      </c>
      <c r="C22" s="137"/>
      <c r="D22" s="124" t="s">
        <v>108</v>
      </c>
      <c r="E22" s="136" t="s">
        <v>7195</v>
      </c>
      <c r="F22" s="138"/>
      <c r="G22" s="137"/>
      <c r="H22" s="124" t="s">
        <v>110</v>
      </c>
      <c r="I22" s="136" t="s">
        <v>7196</v>
      </c>
      <c r="J22" s="137"/>
      <c r="K22" s="124" t="s">
        <v>112</v>
      </c>
      <c r="L22" s="20">
        <v>4957</v>
      </c>
      <c r="M22" s="20">
        <v>429300</v>
      </c>
      <c r="N22" s="139">
        <v>2305098</v>
      </c>
      <c r="O22" s="140"/>
      <c r="P22" s="20">
        <v>2734398</v>
      </c>
      <c r="Q22" s="139">
        <v>0</v>
      </c>
      <c r="R22" s="141"/>
      <c r="S22" s="140"/>
      <c r="T22" s="20">
        <v>0</v>
      </c>
      <c r="U22" s="139">
        <v>0</v>
      </c>
      <c r="V22" s="141"/>
      <c r="W22" s="116">
        <v>13672</v>
      </c>
      <c r="X22" s="20">
        <v>0</v>
      </c>
      <c r="Y22" s="20">
        <v>0</v>
      </c>
      <c r="Z22" s="139">
        <v>2748070</v>
      </c>
      <c r="AA22" s="140"/>
      <c r="AB22" s="20">
        <v>2748070</v>
      </c>
      <c r="AC22" s="20">
        <v>0</v>
      </c>
      <c r="AD22" s="124" t="s">
        <v>7197</v>
      </c>
      <c r="AE22" s="124" t="s">
        <v>7198</v>
      </c>
      <c r="AF22" s="136" t="s">
        <v>7197</v>
      </c>
      <c r="AG22" s="137"/>
      <c r="AH22" s="136" t="s">
        <v>7194</v>
      </c>
      <c r="AI22" s="137"/>
    </row>
    <row r="23" spans="1:35">
      <c r="A23" s="20">
        <v>14</v>
      </c>
      <c r="B23" s="136" t="s">
        <v>7356</v>
      </c>
      <c r="C23" s="137"/>
      <c r="D23" s="124" t="s">
        <v>7357</v>
      </c>
      <c r="E23" s="136" t="s">
        <v>7358</v>
      </c>
      <c r="F23" s="138"/>
      <c r="G23" s="137"/>
      <c r="H23" s="124" t="s">
        <v>156</v>
      </c>
      <c r="I23" s="136" t="s">
        <v>7359</v>
      </c>
      <c r="J23" s="137"/>
      <c r="K23" s="124" t="s">
        <v>295</v>
      </c>
      <c r="L23" s="20">
        <v>4957</v>
      </c>
      <c r="M23" s="20">
        <v>0</v>
      </c>
      <c r="N23" s="139">
        <v>2453814</v>
      </c>
      <c r="O23" s="140"/>
      <c r="P23" s="20">
        <v>2453814</v>
      </c>
      <c r="Q23" s="139">
        <v>0</v>
      </c>
      <c r="R23" s="141"/>
      <c r="S23" s="140"/>
      <c r="T23" s="20">
        <v>0</v>
      </c>
      <c r="U23" s="139">
        <v>0</v>
      </c>
      <c r="V23" s="141"/>
      <c r="W23" s="116">
        <v>24538</v>
      </c>
      <c r="X23" s="20">
        <v>0</v>
      </c>
      <c r="Y23" s="20">
        <v>0</v>
      </c>
      <c r="Z23" s="139">
        <v>2478352</v>
      </c>
      <c r="AA23" s="140"/>
      <c r="AB23" s="20">
        <v>2478352</v>
      </c>
      <c r="AC23" s="20">
        <v>0</v>
      </c>
      <c r="AD23" s="124" t="s">
        <v>7337</v>
      </c>
      <c r="AE23" s="124" t="s">
        <v>7360</v>
      </c>
      <c r="AF23" s="136" t="s">
        <v>7337</v>
      </c>
      <c r="AG23" s="137"/>
      <c r="AH23" s="136" t="s">
        <v>7356</v>
      </c>
      <c r="AI23" s="137"/>
    </row>
    <row r="24" spans="1:35">
      <c r="A24" s="20">
        <v>15</v>
      </c>
      <c r="B24" s="136" t="s">
        <v>7211</v>
      </c>
      <c r="C24" s="137"/>
      <c r="D24" s="124" t="s">
        <v>7212</v>
      </c>
      <c r="E24" s="136" t="s">
        <v>7213</v>
      </c>
      <c r="F24" s="138"/>
      <c r="G24" s="137"/>
      <c r="H24" s="124" t="s">
        <v>66</v>
      </c>
      <c r="I24" s="136" t="s">
        <v>5776</v>
      </c>
      <c r="J24" s="137"/>
      <c r="K24" s="124" t="s">
        <v>252</v>
      </c>
      <c r="L24" s="20">
        <v>219</v>
      </c>
      <c r="M24" s="20">
        <v>0</v>
      </c>
      <c r="N24" s="139">
        <v>90885</v>
      </c>
      <c r="O24" s="140"/>
      <c r="P24" s="20">
        <v>90885</v>
      </c>
      <c r="Q24" s="139">
        <v>0</v>
      </c>
      <c r="R24" s="141"/>
      <c r="S24" s="140"/>
      <c r="T24" s="20">
        <v>0</v>
      </c>
      <c r="U24" s="139">
        <v>500</v>
      </c>
      <c r="V24" s="141"/>
      <c r="W24" s="116">
        <v>8180</v>
      </c>
      <c r="X24" s="20">
        <v>0</v>
      </c>
      <c r="Y24" s="20">
        <v>0</v>
      </c>
      <c r="Z24" s="139">
        <v>99565</v>
      </c>
      <c r="AA24" s="140"/>
      <c r="AB24" s="20">
        <v>99565</v>
      </c>
      <c r="AC24" s="20">
        <v>0</v>
      </c>
      <c r="AD24" s="124" t="s">
        <v>7204</v>
      </c>
      <c r="AE24" s="124" t="s">
        <v>7214</v>
      </c>
      <c r="AF24" s="136" t="s">
        <v>7204</v>
      </c>
      <c r="AG24" s="137"/>
      <c r="AH24" s="136" t="s">
        <v>7211</v>
      </c>
      <c r="AI24" s="137"/>
    </row>
    <row r="25" spans="1:35">
      <c r="A25" s="20">
        <v>16</v>
      </c>
      <c r="B25" s="136" t="s">
        <v>7277</v>
      </c>
      <c r="C25" s="137"/>
      <c r="D25" s="124" t="s">
        <v>7278</v>
      </c>
      <c r="E25" s="136" t="s">
        <v>7279</v>
      </c>
      <c r="F25" s="138"/>
      <c r="G25" s="137"/>
      <c r="H25" s="124" t="s">
        <v>66</v>
      </c>
      <c r="I25" s="136" t="s">
        <v>7280</v>
      </c>
      <c r="J25" s="137"/>
      <c r="K25" s="124" t="s">
        <v>252</v>
      </c>
      <c r="L25" s="20">
        <v>543</v>
      </c>
      <c r="M25" s="20">
        <v>0</v>
      </c>
      <c r="N25" s="139">
        <v>225345</v>
      </c>
      <c r="O25" s="140"/>
      <c r="P25" s="20">
        <v>225345</v>
      </c>
      <c r="Q25" s="139">
        <v>0</v>
      </c>
      <c r="R25" s="141"/>
      <c r="S25" s="140"/>
      <c r="T25" s="20">
        <v>0</v>
      </c>
      <c r="U25" s="139">
        <v>0</v>
      </c>
      <c r="V25" s="141"/>
      <c r="W25" s="116">
        <v>20281</v>
      </c>
      <c r="X25" s="20">
        <v>0</v>
      </c>
      <c r="Y25" s="20">
        <v>0</v>
      </c>
      <c r="Z25" s="139">
        <v>245626</v>
      </c>
      <c r="AA25" s="140"/>
      <c r="AB25" s="20">
        <v>245626</v>
      </c>
      <c r="AC25" s="20">
        <v>0</v>
      </c>
      <c r="AD25" s="124" t="s">
        <v>7257</v>
      </c>
      <c r="AE25" s="124" t="s">
        <v>7281</v>
      </c>
      <c r="AF25" s="136" t="s">
        <v>7257</v>
      </c>
      <c r="AG25" s="137"/>
      <c r="AH25" s="136" t="s">
        <v>7277</v>
      </c>
      <c r="AI25" s="137"/>
    </row>
    <row r="26" spans="1:35">
      <c r="A26" s="20">
        <v>17</v>
      </c>
      <c r="B26" s="136" t="s">
        <v>7361</v>
      </c>
      <c r="C26" s="137"/>
      <c r="D26" s="124" t="s">
        <v>108</v>
      </c>
      <c r="E26" s="136" t="s">
        <v>7362</v>
      </c>
      <c r="F26" s="138"/>
      <c r="G26" s="137"/>
      <c r="H26" s="124" t="s">
        <v>110</v>
      </c>
      <c r="I26" s="136" t="s">
        <v>7336</v>
      </c>
      <c r="J26" s="137"/>
      <c r="K26" s="124" t="s">
        <v>118</v>
      </c>
      <c r="L26" s="20">
        <v>4957</v>
      </c>
      <c r="M26" s="20">
        <v>243000</v>
      </c>
      <c r="N26" s="139">
        <v>1784592</v>
      </c>
      <c r="O26" s="140"/>
      <c r="P26" s="20">
        <v>2027592</v>
      </c>
      <c r="Q26" s="139">
        <v>0</v>
      </c>
      <c r="R26" s="141"/>
      <c r="S26" s="140"/>
      <c r="T26" s="20">
        <v>0</v>
      </c>
      <c r="U26" s="139">
        <v>0</v>
      </c>
      <c r="V26" s="141"/>
      <c r="W26" s="116">
        <v>10138</v>
      </c>
      <c r="X26" s="20">
        <v>0</v>
      </c>
      <c r="Y26" s="20">
        <v>0</v>
      </c>
      <c r="Z26" s="139">
        <v>2037730</v>
      </c>
      <c r="AA26" s="140"/>
      <c r="AB26" s="20">
        <v>2037730</v>
      </c>
      <c r="AC26" s="20">
        <v>0</v>
      </c>
      <c r="AD26" s="124" t="s">
        <v>7337</v>
      </c>
      <c r="AE26" s="124" t="s">
        <v>7363</v>
      </c>
      <c r="AF26" s="136" t="s">
        <v>7337</v>
      </c>
      <c r="AG26" s="137"/>
      <c r="AH26" s="136" t="s">
        <v>7361</v>
      </c>
      <c r="AI26" s="137"/>
    </row>
    <row r="27" spans="1:35">
      <c r="A27" s="20">
        <v>18</v>
      </c>
      <c r="B27" s="136" t="s">
        <v>7215</v>
      </c>
      <c r="C27" s="137"/>
      <c r="D27" s="124" t="s">
        <v>7216</v>
      </c>
      <c r="E27" s="136" t="s">
        <v>7217</v>
      </c>
      <c r="F27" s="138"/>
      <c r="G27" s="137"/>
      <c r="H27" s="124" t="s">
        <v>325</v>
      </c>
      <c r="I27" s="136" t="s">
        <v>7218</v>
      </c>
      <c r="J27" s="137"/>
      <c r="K27" s="124" t="s">
        <v>4459</v>
      </c>
      <c r="L27" s="20">
        <v>19278</v>
      </c>
      <c r="M27" s="20">
        <v>1848000</v>
      </c>
      <c r="N27" s="139">
        <v>21205800</v>
      </c>
      <c r="O27" s="140"/>
      <c r="P27" s="20">
        <v>23053800</v>
      </c>
      <c r="Q27" s="139">
        <v>10000</v>
      </c>
      <c r="R27" s="141"/>
      <c r="S27" s="140"/>
      <c r="T27" s="20">
        <v>76400</v>
      </c>
      <c r="U27" s="139">
        <v>188671</v>
      </c>
      <c r="V27" s="141"/>
      <c r="W27" s="116">
        <v>239778</v>
      </c>
      <c r="X27" s="20">
        <v>410000</v>
      </c>
      <c r="Y27" s="20">
        <v>0</v>
      </c>
      <c r="Z27" s="139">
        <v>23978649</v>
      </c>
      <c r="AA27" s="140"/>
      <c r="AB27" s="20">
        <v>18000000</v>
      </c>
      <c r="AC27" s="20">
        <v>5978649</v>
      </c>
      <c r="AD27" s="124" t="s">
        <v>7204</v>
      </c>
      <c r="AE27" s="124" t="s">
        <v>7219</v>
      </c>
      <c r="AF27" s="136" t="s">
        <v>7204</v>
      </c>
      <c r="AG27" s="137"/>
      <c r="AH27" s="136" t="s">
        <v>7215</v>
      </c>
      <c r="AI27" s="137"/>
    </row>
    <row r="28" spans="1:35">
      <c r="A28" s="20">
        <v>19</v>
      </c>
      <c r="B28" s="136" t="s">
        <v>7282</v>
      </c>
      <c r="C28" s="137"/>
      <c r="D28" s="124" t="s">
        <v>7283</v>
      </c>
      <c r="E28" s="136" t="s">
        <v>5983</v>
      </c>
      <c r="F28" s="138"/>
      <c r="G28" s="137"/>
      <c r="H28" s="124" t="s">
        <v>156</v>
      </c>
      <c r="I28" s="136" t="s">
        <v>7284</v>
      </c>
      <c r="J28" s="137"/>
      <c r="K28" s="124" t="s">
        <v>125</v>
      </c>
      <c r="L28" s="20">
        <v>4957</v>
      </c>
      <c r="M28" s="20">
        <v>0</v>
      </c>
      <c r="N28" s="139">
        <v>6702134</v>
      </c>
      <c r="O28" s="140"/>
      <c r="P28" s="20">
        <v>6702134</v>
      </c>
      <c r="Q28" s="139">
        <v>10000</v>
      </c>
      <c r="R28" s="141"/>
      <c r="S28" s="140"/>
      <c r="T28" s="20">
        <v>76400</v>
      </c>
      <c r="U28" s="139">
        <v>156912</v>
      </c>
      <c r="V28" s="141"/>
      <c r="W28" s="116">
        <v>67021</v>
      </c>
      <c r="X28" s="20">
        <v>0</v>
      </c>
      <c r="Y28" s="20">
        <v>0</v>
      </c>
      <c r="Z28" s="139">
        <v>7012467</v>
      </c>
      <c r="AA28" s="140"/>
      <c r="AB28" s="20">
        <v>4000000</v>
      </c>
      <c r="AC28" s="20">
        <v>3012467</v>
      </c>
      <c r="AD28" s="124" t="s">
        <v>7257</v>
      </c>
      <c r="AE28" s="124" t="s">
        <v>7285</v>
      </c>
      <c r="AF28" s="136" t="s">
        <v>7257</v>
      </c>
      <c r="AG28" s="137"/>
      <c r="AH28" s="136" t="s">
        <v>7282</v>
      </c>
      <c r="AI28" s="137"/>
    </row>
    <row r="29" spans="1:35">
      <c r="A29" s="20">
        <v>20</v>
      </c>
      <c r="B29" s="136" t="s">
        <v>7286</v>
      </c>
      <c r="C29" s="137"/>
      <c r="D29" s="124" t="s">
        <v>7287</v>
      </c>
      <c r="E29" s="136" t="s">
        <v>7288</v>
      </c>
      <c r="F29" s="138"/>
      <c r="G29" s="137"/>
      <c r="H29" s="124" t="s">
        <v>156</v>
      </c>
      <c r="I29" s="136" t="s">
        <v>7289</v>
      </c>
      <c r="J29" s="137"/>
      <c r="K29" s="124" t="s">
        <v>60</v>
      </c>
      <c r="L29" s="20">
        <v>2479</v>
      </c>
      <c r="M29" s="20">
        <v>0</v>
      </c>
      <c r="N29" s="139">
        <v>1226907</v>
      </c>
      <c r="O29" s="140"/>
      <c r="P29" s="20">
        <v>1226907</v>
      </c>
      <c r="Q29" s="139">
        <v>0</v>
      </c>
      <c r="R29" s="141"/>
      <c r="S29" s="140"/>
      <c r="T29" s="20">
        <v>76400</v>
      </c>
      <c r="U29" s="139">
        <v>188671</v>
      </c>
      <c r="V29" s="141"/>
      <c r="W29" s="116">
        <v>12269</v>
      </c>
      <c r="X29" s="20">
        <v>13950</v>
      </c>
      <c r="Y29" s="20">
        <v>0</v>
      </c>
      <c r="Z29" s="139">
        <v>1518197</v>
      </c>
      <c r="AA29" s="140"/>
      <c r="AB29" s="20">
        <v>1518197</v>
      </c>
      <c r="AC29" s="20">
        <v>0</v>
      </c>
      <c r="AD29" s="124" t="s">
        <v>7257</v>
      </c>
      <c r="AE29" s="124" t="s">
        <v>7290</v>
      </c>
      <c r="AF29" s="136" t="s">
        <v>7257</v>
      </c>
      <c r="AG29" s="137"/>
      <c r="AH29" s="136" t="s">
        <v>7286</v>
      </c>
      <c r="AI29" s="137"/>
    </row>
    <row r="30" spans="1:35">
      <c r="A30" s="20">
        <v>21</v>
      </c>
      <c r="B30" s="136" t="s">
        <v>7291</v>
      </c>
      <c r="C30" s="137"/>
      <c r="D30" s="124" t="s">
        <v>7292</v>
      </c>
      <c r="E30" s="136" t="s">
        <v>7293</v>
      </c>
      <c r="F30" s="138"/>
      <c r="G30" s="137"/>
      <c r="H30" s="124" t="s">
        <v>156</v>
      </c>
      <c r="I30" s="136" t="s">
        <v>7294</v>
      </c>
      <c r="J30" s="137"/>
      <c r="K30" s="124" t="s">
        <v>60</v>
      </c>
      <c r="L30" s="20">
        <v>2479</v>
      </c>
      <c r="M30" s="20">
        <v>0</v>
      </c>
      <c r="N30" s="139">
        <v>1226907</v>
      </c>
      <c r="O30" s="140"/>
      <c r="P30" s="20">
        <v>1226907</v>
      </c>
      <c r="Q30" s="139">
        <v>0</v>
      </c>
      <c r="R30" s="141"/>
      <c r="S30" s="140"/>
      <c r="T30" s="20">
        <v>0</v>
      </c>
      <c r="U30" s="139">
        <v>0</v>
      </c>
      <c r="V30" s="141"/>
      <c r="W30" s="116">
        <v>12269</v>
      </c>
      <c r="X30" s="20">
        <v>900</v>
      </c>
      <c r="Y30" s="20">
        <v>0</v>
      </c>
      <c r="Z30" s="139">
        <v>1240076</v>
      </c>
      <c r="AA30" s="140"/>
      <c r="AB30" s="20">
        <v>1240076</v>
      </c>
      <c r="AC30" s="20">
        <v>0</v>
      </c>
      <c r="AD30" s="124" t="s">
        <v>7257</v>
      </c>
      <c r="AE30" s="124" t="s">
        <v>7295</v>
      </c>
      <c r="AF30" s="136" t="s">
        <v>7257</v>
      </c>
      <c r="AG30" s="137"/>
      <c r="AH30" s="136" t="s">
        <v>7291</v>
      </c>
      <c r="AI30" s="137"/>
    </row>
    <row r="31" spans="1:35">
      <c r="A31" s="20">
        <v>22</v>
      </c>
      <c r="B31" s="136" t="s">
        <v>7296</v>
      </c>
      <c r="C31" s="137"/>
      <c r="D31" s="124" t="s">
        <v>7297</v>
      </c>
      <c r="E31" s="136" t="s">
        <v>7298</v>
      </c>
      <c r="F31" s="138"/>
      <c r="G31" s="137"/>
      <c r="H31" s="124" t="s">
        <v>66</v>
      </c>
      <c r="I31" s="136" t="s">
        <v>7299</v>
      </c>
      <c r="J31" s="137"/>
      <c r="K31" s="124" t="s">
        <v>68</v>
      </c>
      <c r="L31" s="20">
        <v>599</v>
      </c>
      <c r="M31" s="20">
        <v>0</v>
      </c>
      <c r="N31" s="139">
        <v>809848</v>
      </c>
      <c r="O31" s="140"/>
      <c r="P31" s="20">
        <v>809848</v>
      </c>
      <c r="Q31" s="139">
        <v>0</v>
      </c>
      <c r="R31" s="141"/>
      <c r="S31" s="140"/>
      <c r="T31" s="20">
        <v>0</v>
      </c>
      <c r="U31" s="139">
        <v>0</v>
      </c>
      <c r="V31" s="141"/>
      <c r="W31" s="116">
        <v>72886</v>
      </c>
      <c r="X31" s="20">
        <v>0</v>
      </c>
      <c r="Y31" s="20">
        <v>0</v>
      </c>
      <c r="Z31" s="139">
        <v>882734</v>
      </c>
      <c r="AA31" s="140"/>
      <c r="AB31" s="20">
        <v>882734</v>
      </c>
      <c r="AC31" s="20">
        <v>0</v>
      </c>
      <c r="AD31" s="124" t="s">
        <v>7257</v>
      </c>
      <c r="AE31" s="124" t="s">
        <v>7300</v>
      </c>
      <c r="AF31" s="136" t="s">
        <v>7257</v>
      </c>
      <c r="AG31" s="137"/>
      <c r="AH31" s="136" t="s">
        <v>7296</v>
      </c>
      <c r="AI31" s="137"/>
    </row>
    <row r="32" spans="1:35">
      <c r="A32" s="20">
        <v>23</v>
      </c>
      <c r="B32" s="136" t="s">
        <v>7364</v>
      </c>
      <c r="C32" s="137"/>
      <c r="D32" s="124" t="s">
        <v>108</v>
      </c>
      <c r="E32" s="136" t="s">
        <v>7365</v>
      </c>
      <c r="F32" s="138"/>
      <c r="G32" s="137"/>
      <c r="H32" s="124" t="s">
        <v>110</v>
      </c>
      <c r="I32" s="136" t="s">
        <v>7336</v>
      </c>
      <c r="J32" s="137"/>
      <c r="K32" s="124" t="s">
        <v>118</v>
      </c>
      <c r="L32" s="20">
        <v>4957</v>
      </c>
      <c r="M32" s="20">
        <v>243000</v>
      </c>
      <c r="N32" s="139">
        <v>1784592</v>
      </c>
      <c r="O32" s="140"/>
      <c r="P32" s="20">
        <v>2027592</v>
      </c>
      <c r="Q32" s="139">
        <v>0</v>
      </c>
      <c r="R32" s="141"/>
      <c r="S32" s="140"/>
      <c r="T32" s="20">
        <v>0</v>
      </c>
      <c r="U32" s="139">
        <v>0</v>
      </c>
      <c r="V32" s="141"/>
      <c r="W32" s="116">
        <v>10138</v>
      </c>
      <c r="X32" s="20">
        <v>0</v>
      </c>
      <c r="Y32" s="20">
        <v>0</v>
      </c>
      <c r="Z32" s="139">
        <v>2037730</v>
      </c>
      <c r="AA32" s="140"/>
      <c r="AB32" s="20">
        <v>2037730</v>
      </c>
      <c r="AC32" s="20">
        <v>0</v>
      </c>
      <c r="AD32" s="124" t="s">
        <v>7337</v>
      </c>
      <c r="AE32" s="124" t="s">
        <v>7366</v>
      </c>
      <c r="AF32" s="136" t="s">
        <v>7337</v>
      </c>
      <c r="AG32" s="137"/>
      <c r="AH32" s="136" t="s">
        <v>7364</v>
      </c>
      <c r="AI32" s="137"/>
    </row>
    <row r="33" spans="1:35">
      <c r="A33" s="20">
        <v>24</v>
      </c>
      <c r="B33" s="136" t="s">
        <v>7301</v>
      </c>
      <c r="C33" s="137"/>
      <c r="D33" s="124" t="s">
        <v>7302</v>
      </c>
      <c r="E33" s="136" t="s">
        <v>7303</v>
      </c>
      <c r="F33" s="138"/>
      <c r="G33" s="137"/>
      <c r="H33" s="124" t="s">
        <v>325</v>
      </c>
      <c r="I33" s="136" t="s">
        <v>7304</v>
      </c>
      <c r="J33" s="137"/>
      <c r="K33" s="124" t="s">
        <v>125</v>
      </c>
      <c r="L33" s="20">
        <v>4957</v>
      </c>
      <c r="M33" s="20">
        <v>584064</v>
      </c>
      <c r="N33" s="139">
        <v>6702134</v>
      </c>
      <c r="O33" s="140"/>
      <c r="P33" s="20">
        <v>7286198</v>
      </c>
      <c r="Q33" s="139">
        <v>10000</v>
      </c>
      <c r="R33" s="141"/>
      <c r="S33" s="140"/>
      <c r="T33" s="20">
        <v>0</v>
      </c>
      <c r="U33" s="139">
        <v>0</v>
      </c>
      <c r="V33" s="141"/>
      <c r="W33" s="116">
        <v>75782</v>
      </c>
      <c r="X33" s="20">
        <v>1800</v>
      </c>
      <c r="Y33" s="20">
        <v>0</v>
      </c>
      <c r="Z33" s="139">
        <v>7373780</v>
      </c>
      <c r="AA33" s="140"/>
      <c r="AB33" s="20">
        <v>3400000</v>
      </c>
      <c r="AC33" s="20">
        <v>3973780</v>
      </c>
      <c r="AD33" s="124" t="s">
        <v>7257</v>
      </c>
      <c r="AE33" s="124" t="s">
        <v>7305</v>
      </c>
      <c r="AF33" s="136" t="s">
        <v>7257</v>
      </c>
      <c r="AG33" s="137"/>
      <c r="AH33" s="136" t="s">
        <v>7301</v>
      </c>
      <c r="AI33" s="137"/>
    </row>
    <row r="34" spans="1:35">
      <c r="A34" s="20">
        <v>25</v>
      </c>
      <c r="B34" s="136" t="s">
        <v>7306</v>
      </c>
      <c r="C34" s="137"/>
      <c r="D34" s="124" t="s">
        <v>108</v>
      </c>
      <c r="E34" s="136" t="s">
        <v>7307</v>
      </c>
      <c r="F34" s="138"/>
      <c r="G34" s="137"/>
      <c r="H34" s="124" t="s">
        <v>110</v>
      </c>
      <c r="I34" s="136" t="s">
        <v>7308</v>
      </c>
      <c r="J34" s="137"/>
      <c r="K34" s="124" t="s">
        <v>130</v>
      </c>
      <c r="L34" s="20">
        <v>2479</v>
      </c>
      <c r="M34" s="20">
        <v>81000</v>
      </c>
      <c r="N34" s="139">
        <v>892296</v>
      </c>
      <c r="O34" s="140"/>
      <c r="P34" s="20">
        <v>973296</v>
      </c>
      <c r="Q34" s="139">
        <v>0</v>
      </c>
      <c r="R34" s="141"/>
      <c r="S34" s="140"/>
      <c r="T34" s="20">
        <v>0</v>
      </c>
      <c r="U34" s="139">
        <v>0</v>
      </c>
      <c r="V34" s="141"/>
      <c r="W34" s="116">
        <v>4866</v>
      </c>
      <c r="X34" s="20">
        <v>0</v>
      </c>
      <c r="Y34" s="20">
        <v>0</v>
      </c>
      <c r="Z34" s="139">
        <v>978162</v>
      </c>
      <c r="AA34" s="140"/>
      <c r="AB34" s="20">
        <v>978162</v>
      </c>
      <c r="AC34" s="20">
        <v>0</v>
      </c>
      <c r="AD34" s="124" t="s">
        <v>7257</v>
      </c>
      <c r="AE34" s="124" t="s">
        <v>7309</v>
      </c>
      <c r="AF34" s="136" t="s">
        <v>7257</v>
      </c>
      <c r="AG34" s="137"/>
      <c r="AH34" s="136" t="s">
        <v>7306</v>
      </c>
      <c r="AI34" s="137"/>
    </row>
    <row r="35" spans="1:35">
      <c r="A35" s="20">
        <v>26</v>
      </c>
      <c r="B35" s="136" t="s">
        <v>7220</v>
      </c>
      <c r="C35" s="137"/>
      <c r="D35" s="124" t="s">
        <v>7221</v>
      </c>
      <c r="E35" s="136" t="s">
        <v>7222</v>
      </c>
      <c r="F35" s="138"/>
      <c r="G35" s="137"/>
      <c r="H35" s="124" t="s">
        <v>66</v>
      </c>
      <c r="I35" s="136" t="s">
        <v>4575</v>
      </c>
      <c r="J35" s="137"/>
      <c r="K35" s="124" t="s">
        <v>252</v>
      </c>
      <c r="L35" s="20">
        <v>390</v>
      </c>
      <c r="M35" s="20">
        <v>0</v>
      </c>
      <c r="N35" s="139">
        <v>161850</v>
      </c>
      <c r="O35" s="140"/>
      <c r="P35" s="20">
        <v>161850</v>
      </c>
      <c r="Q35" s="139">
        <v>0</v>
      </c>
      <c r="R35" s="141"/>
      <c r="S35" s="140"/>
      <c r="T35" s="20">
        <v>0</v>
      </c>
      <c r="U35" s="139">
        <v>0</v>
      </c>
      <c r="V35" s="141"/>
      <c r="W35" s="116">
        <v>14567</v>
      </c>
      <c r="X35" s="20">
        <v>0</v>
      </c>
      <c r="Y35" s="20">
        <v>0</v>
      </c>
      <c r="Z35" s="139">
        <v>176417</v>
      </c>
      <c r="AA35" s="140"/>
      <c r="AB35" s="20">
        <v>176417</v>
      </c>
      <c r="AC35" s="20">
        <v>0</v>
      </c>
      <c r="AD35" s="124" t="s">
        <v>7204</v>
      </c>
      <c r="AE35" s="124" t="s">
        <v>7223</v>
      </c>
      <c r="AF35" s="136" t="s">
        <v>7204</v>
      </c>
      <c r="AG35" s="137"/>
      <c r="AH35" s="136" t="s">
        <v>7220</v>
      </c>
      <c r="AI35" s="137"/>
    </row>
    <row r="36" spans="1:35">
      <c r="A36" s="20">
        <v>27</v>
      </c>
      <c r="B36" s="136" t="s">
        <v>7315</v>
      </c>
      <c r="C36" s="137"/>
      <c r="D36" s="124" t="s">
        <v>7024</v>
      </c>
      <c r="E36" s="136" t="s">
        <v>7025</v>
      </c>
      <c r="F36" s="138"/>
      <c r="G36" s="137"/>
      <c r="H36" s="124" t="s">
        <v>66</v>
      </c>
      <c r="I36" s="136" t="s">
        <v>7026</v>
      </c>
      <c r="J36" s="137"/>
      <c r="K36" s="124" t="s">
        <v>252</v>
      </c>
      <c r="L36" s="20">
        <v>228</v>
      </c>
      <c r="M36" s="20">
        <v>0</v>
      </c>
      <c r="N36" s="139">
        <v>94620</v>
      </c>
      <c r="O36" s="140"/>
      <c r="P36" s="20">
        <v>94620</v>
      </c>
      <c r="Q36" s="139">
        <v>0</v>
      </c>
      <c r="R36" s="141"/>
      <c r="S36" s="140"/>
      <c r="T36" s="20">
        <v>0</v>
      </c>
      <c r="U36" s="139">
        <v>0</v>
      </c>
      <c r="V36" s="141"/>
      <c r="W36" s="116">
        <v>8516</v>
      </c>
      <c r="X36" s="20">
        <v>0</v>
      </c>
      <c r="Y36" s="20">
        <v>0</v>
      </c>
      <c r="Z36" s="139">
        <v>103136</v>
      </c>
      <c r="AA36" s="140"/>
      <c r="AB36" s="20">
        <v>103136</v>
      </c>
      <c r="AC36" s="20">
        <v>0</v>
      </c>
      <c r="AD36" s="124" t="s">
        <v>7257</v>
      </c>
      <c r="AE36" s="124" t="s">
        <v>7316</v>
      </c>
      <c r="AF36" s="136" t="s">
        <v>7257</v>
      </c>
      <c r="AG36" s="137"/>
      <c r="AH36" s="136" t="s">
        <v>7315</v>
      </c>
      <c r="AI36" s="137"/>
    </row>
    <row r="37" spans="1:35">
      <c r="A37" s="20">
        <v>28</v>
      </c>
      <c r="B37" s="136" t="s">
        <v>7310</v>
      </c>
      <c r="C37" s="137"/>
      <c r="D37" s="124" t="s">
        <v>7311</v>
      </c>
      <c r="E37" s="136" t="s">
        <v>7312</v>
      </c>
      <c r="F37" s="138"/>
      <c r="G37" s="137"/>
      <c r="H37" s="124" t="s">
        <v>66</v>
      </c>
      <c r="I37" s="136" t="s">
        <v>7313</v>
      </c>
      <c r="J37" s="137"/>
      <c r="K37" s="124" t="s">
        <v>252</v>
      </c>
      <c r="L37" s="20">
        <v>633</v>
      </c>
      <c r="M37" s="20">
        <v>0</v>
      </c>
      <c r="N37" s="139">
        <v>262695</v>
      </c>
      <c r="O37" s="140"/>
      <c r="P37" s="20">
        <v>262695</v>
      </c>
      <c r="Q37" s="139">
        <v>0</v>
      </c>
      <c r="R37" s="141"/>
      <c r="S37" s="140"/>
      <c r="T37" s="20">
        <v>0</v>
      </c>
      <c r="U37" s="139">
        <v>0</v>
      </c>
      <c r="V37" s="141"/>
      <c r="W37" s="116">
        <v>23643</v>
      </c>
      <c r="X37" s="20">
        <v>0</v>
      </c>
      <c r="Y37" s="20">
        <v>0</v>
      </c>
      <c r="Z37" s="139">
        <v>286338</v>
      </c>
      <c r="AA37" s="140"/>
      <c r="AB37" s="20">
        <v>286338</v>
      </c>
      <c r="AC37" s="20">
        <v>0</v>
      </c>
      <c r="AD37" s="124" t="s">
        <v>7257</v>
      </c>
      <c r="AE37" s="124" t="s">
        <v>7314</v>
      </c>
      <c r="AF37" s="136" t="s">
        <v>7257</v>
      </c>
      <c r="AG37" s="137"/>
      <c r="AH37" s="136" t="s">
        <v>7310</v>
      </c>
      <c r="AI37" s="137"/>
    </row>
    <row r="38" spans="1:35">
      <c r="A38" s="20">
        <v>29</v>
      </c>
      <c r="B38" s="136" t="s">
        <v>7224</v>
      </c>
      <c r="C38" s="137"/>
      <c r="D38" s="124" t="s">
        <v>108</v>
      </c>
      <c r="E38" s="136" t="s">
        <v>7225</v>
      </c>
      <c r="F38" s="138"/>
      <c r="G38" s="137"/>
      <c r="H38" s="124" t="s">
        <v>110</v>
      </c>
      <c r="I38" s="136" t="s">
        <v>7226</v>
      </c>
      <c r="J38" s="137"/>
      <c r="K38" s="124" t="s">
        <v>112</v>
      </c>
      <c r="L38" s="20">
        <v>4957</v>
      </c>
      <c r="M38" s="20">
        <v>429300</v>
      </c>
      <c r="N38" s="139">
        <v>2305098</v>
      </c>
      <c r="O38" s="140"/>
      <c r="P38" s="20">
        <v>2734398</v>
      </c>
      <c r="Q38" s="139">
        <v>0</v>
      </c>
      <c r="R38" s="141"/>
      <c r="S38" s="140"/>
      <c r="T38" s="20">
        <v>0</v>
      </c>
      <c r="U38" s="139">
        <v>0</v>
      </c>
      <c r="V38" s="141"/>
      <c r="W38" s="116">
        <v>13672</v>
      </c>
      <c r="X38" s="20">
        <v>0</v>
      </c>
      <c r="Y38" s="20">
        <v>0</v>
      </c>
      <c r="Z38" s="139">
        <v>2748070</v>
      </c>
      <c r="AA38" s="140"/>
      <c r="AB38" s="20">
        <v>2748070</v>
      </c>
      <c r="AC38" s="20">
        <v>0</v>
      </c>
      <c r="AD38" s="124" t="s">
        <v>7204</v>
      </c>
      <c r="AE38" s="124" t="s">
        <v>7227</v>
      </c>
      <c r="AF38" s="136" t="s">
        <v>7204</v>
      </c>
      <c r="AG38" s="137"/>
      <c r="AH38" s="136" t="s">
        <v>7224</v>
      </c>
      <c r="AI38" s="137"/>
    </row>
    <row r="39" spans="1:35">
      <c r="A39" s="20">
        <v>30</v>
      </c>
      <c r="B39" s="136" t="s">
        <v>7273</v>
      </c>
      <c r="C39" s="137"/>
      <c r="D39" s="124" t="s">
        <v>7317</v>
      </c>
      <c r="E39" s="136" t="s">
        <v>7318</v>
      </c>
      <c r="F39" s="138"/>
      <c r="G39" s="137"/>
      <c r="H39" s="124" t="s">
        <v>110</v>
      </c>
      <c r="I39" s="136" t="s">
        <v>7319</v>
      </c>
      <c r="J39" s="137"/>
      <c r="K39" s="124" t="s">
        <v>2492</v>
      </c>
      <c r="L39" s="20">
        <v>0</v>
      </c>
      <c r="M39" s="20">
        <v>0</v>
      </c>
      <c r="N39" s="139">
        <v>922587</v>
      </c>
      <c r="O39" s="140"/>
      <c r="P39" s="20">
        <v>922587</v>
      </c>
      <c r="Q39" s="139">
        <v>0</v>
      </c>
      <c r="R39" s="141"/>
      <c r="S39" s="140"/>
      <c r="T39" s="20">
        <v>0</v>
      </c>
      <c r="U39" s="139">
        <v>0</v>
      </c>
      <c r="V39" s="141"/>
      <c r="W39" s="116">
        <v>0</v>
      </c>
      <c r="X39" s="20">
        <v>0</v>
      </c>
      <c r="Y39" s="20">
        <v>0</v>
      </c>
      <c r="Z39" s="139">
        <v>922587</v>
      </c>
      <c r="AA39" s="140"/>
      <c r="AB39" s="20">
        <v>0</v>
      </c>
      <c r="AC39" s="20">
        <v>922587</v>
      </c>
      <c r="AD39" s="124" t="s">
        <v>7257</v>
      </c>
      <c r="AE39" s="124" t="s">
        <v>7276</v>
      </c>
      <c r="AF39" s="136" t="s">
        <v>7257</v>
      </c>
      <c r="AG39" s="137"/>
      <c r="AH39" s="136" t="s">
        <v>7273</v>
      </c>
      <c r="AI39" s="137"/>
    </row>
    <row r="40" spans="1:35">
      <c r="A40" s="20">
        <v>31</v>
      </c>
      <c r="B40" s="136" t="s">
        <v>7320</v>
      </c>
      <c r="C40" s="137"/>
      <c r="D40" s="124" t="s">
        <v>7321</v>
      </c>
      <c r="E40" s="136" t="s">
        <v>7322</v>
      </c>
      <c r="F40" s="138"/>
      <c r="G40" s="137"/>
      <c r="H40" s="124" t="s">
        <v>66</v>
      </c>
      <c r="I40" s="136" t="s">
        <v>7323</v>
      </c>
      <c r="J40" s="137"/>
      <c r="K40" s="124" t="s">
        <v>68</v>
      </c>
      <c r="L40" s="20">
        <v>287</v>
      </c>
      <c r="M40" s="20">
        <v>0</v>
      </c>
      <c r="N40" s="139">
        <v>388024</v>
      </c>
      <c r="O40" s="140"/>
      <c r="P40" s="20">
        <v>388024</v>
      </c>
      <c r="Q40" s="139">
        <v>0</v>
      </c>
      <c r="R40" s="141"/>
      <c r="S40" s="140"/>
      <c r="T40" s="20">
        <v>0</v>
      </c>
      <c r="U40" s="139">
        <v>0</v>
      </c>
      <c r="V40" s="141"/>
      <c r="W40" s="116">
        <v>34922</v>
      </c>
      <c r="X40" s="20">
        <v>0</v>
      </c>
      <c r="Y40" s="20">
        <v>0</v>
      </c>
      <c r="Z40" s="139">
        <v>422946</v>
      </c>
      <c r="AA40" s="140"/>
      <c r="AB40" s="20">
        <v>422946</v>
      </c>
      <c r="AC40" s="20">
        <v>0</v>
      </c>
      <c r="AD40" s="124" t="s">
        <v>7257</v>
      </c>
      <c r="AE40" s="124" t="s">
        <v>7324</v>
      </c>
      <c r="AF40" s="136" t="s">
        <v>7257</v>
      </c>
      <c r="AG40" s="137"/>
      <c r="AH40" s="136" t="s">
        <v>7320</v>
      </c>
      <c r="AI40" s="137"/>
    </row>
    <row r="41" spans="1:35">
      <c r="A41" s="20">
        <v>32</v>
      </c>
      <c r="B41" s="136" t="s">
        <v>7228</v>
      </c>
      <c r="C41" s="137"/>
      <c r="D41" s="124" t="s">
        <v>7229</v>
      </c>
      <c r="E41" s="136" t="s">
        <v>7230</v>
      </c>
      <c r="F41" s="138"/>
      <c r="G41" s="137"/>
      <c r="H41" s="124" t="s">
        <v>66</v>
      </c>
      <c r="I41" s="136" t="s">
        <v>7231</v>
      </c>
      <c r="J41" s="137"/>
      <c r="K41" s="124" t="s">
        <v>60</v>
      </c>
      <c r="L41" s="20">
        <v>300</v>
      </c>
      <c r="M41" s="20">
        <v>0</v>
      </c>
      <c r="N41" s="139">
        <v>148500</v>
      </c>
      <c r="O41" s="140"/>
      <c r="P41" s="20">
        <v>148500</v>
      </c>
      <c r="Q41" s="139">
        <v>0</v>
      </c>
      <c r="R41" s="141"/>
      <c r="S41" s="140"/>
      <c r="T41" s="20">
        <v>0</v>
      </c>
      <c r="U41" s="139">
        <v>500</v>
      </c>
      <c r="V41" s="141"/>
      <c r="W41" s="116">
        <v>13365</v>
      </c>
      <c r="X41" s="20">
        <v>0</v>
      </c>
      <c r="Y41" s="20">
        <v>0</v>
      </c>
      <c r="Z41" s="139">
        <v>162365</v>
      </c>
      <c r="AA41" s="140"/>
      <c r="AB41" s="20">
        <v>162365</v>
      </c>
      <c r="AC41" s="20">
        <v>0</v>
      </c>
      <c r="AD41" s="124" t="s">
        <v>7204</v>
      </c>
      <c r="AE41" s="124" t="s">
        <v>7232</v>
      </c>
      <c r="AF41" s="136" t="s">
        <v>7204</v>
      </c>
      <c r="AG41" s="137"/>
      <c r="AH41" s="136" t="s">
        <v>7228</v>
      </c>
      <c r="AI41" s="137"/>
    </row>
    <row r="42" spans="1:35">
      <c r="A42" s="20">
        <v>33</v>
      </c>
      <c r="B42" s="136" t="s">
        <v>7325</v>
      </c>
      <c r="C42" s="137"/>
      <c r="D42" s="124" t="s">
        <v>7326</v>
      </c>
      <c r="E42" s="136" t="s">
        <v>2815</v>
      </c>
      <c r="F42" s="138"/>
      <c r="G42" s="137"/>
      <c r="H42" s="124" t="s">
        <v>66</v>
      </c>
      <c r="I42" s="136" t="s">
        <v>7327</v>
      </c>
      <c r="J42" s="137"/>
      <c r="K42" s="124" t="s">
        <v>125</v>
      </c>
      <c r="L42" s="20">
        <v>420</v>
      </c>
      <c r="M42" s="20">
        <v>0</v>
      </c>
      <c r="N42" s="139">
        <v>567840</v>
      </c>
      <c r="O42" s="140"/>
      <c r="P42" s="20">
        <v>567840</v>
      </c>
      <c r="Q42" s="139">
        <v>0</v>
      </c>
      <c r="R42" s="141"/>
      <c r="S42" s="140"/>
      <c r="T42" s="20">
        <v>0</v>
      </c>
      <c r="U42" s="139">
        <v>0</v>
      </c>
      <c r="V42" s="141"/>
      <c r="W42" s="116">
        <v>51106</v>
      </c>
      <c r="X42" s="20">
        <v>0</v>
      </c>
      <c r="Y42" s="20">
        <v>0</v>
      </c>
      <c r="Z42" s="139">
        <v>618946</v>
      </c>
      <c r="AA42" s="140"/>
      <c r="AB42" s="20">
        <v>618946</v>
      </c>
      <c r="AC42" s="20">
        <v>0</v>
      </c>
      <c r="AD42" s="124" t="s">
        <v>7257</v>
      </c>
      <c r="AE42" s="124" t="s">
        <v>7328</v>
      </c>
      <c r="AF42" s="136" t="s">
        <v>7257</v>
      </c>
      <c r="AG42" s="137"/>
      <c r="AH42" s="136" t="s">
        <v>7325</v>
      </c>
      <c r="AI42" s="137"/>
    </row>
    <row r="43" spans="1:35">
      <c r="A43" s="20">
        <v>34</v>
      </c>
      <c r="B43" s="136" t="s">
        <v>7329</v>
      </c>
      <c r="C43" s="137"/>
      <c r="D43" s="124" t="s">
        <v>7330</v>
      </c>
      <c r="E43" s="136" t="s">
        <v>7331</v>
      </c>
      <c r="F43" s="138"/>
      <c r="G43" s="137"/>
      <c r="H43" s="124" t="s">
        <v>156</v>
      </c>
      <c r="I43" s="136" t="s">
        <v>7332</v>
      </c>
      <c r="J43" s="137"/>
      <c r="K43" s="124" t="s">
        <v>118</v>
      </c>
      <c r="L43" s="20">
        <v>4957</v>
      </c>
      <c r="M43" s="20">
        <v>0</v>
      </c>
      <c r="N43" s="139">
        <v>1784592</v>
      </c>
      <c r="O43" s="140"/>
      <c r="P43" s="20">
        <v>1784592</v>
      </c>
      <c r="Q43" s="139">
        <v>0</v>
      </c>
      <c r="R43" s="141"/>
      <c r="S43" s="140"/>
      <c r="T43" s="20">
        <v>0</v>
      </c>
      <c r="U43" s="139">
        <v>0</v>
      </c>
      <c r="V43" s="141"/>
      <c r="W43" s="116">
        <v>17846</v>
      </c>
      <c r="X43" s="20">
        <v>0</v>
      </c>
      <c r="Y43" s="20">
        <v>0</v>
      </c>
      <c r="Z43" s="139">
        <v>1802438</v>
      </c>
      <c r="AA43" s="140"/>
      <c r="AB43" s="20">
        <v>1802438</v>
      </c>
      <c r="AC43" s="20">
        <v>0</v>
      </c>
      <c r="AD43" s="124" t="s">
        <v>7257</v>
      </c>
      <c r="AE43" s="124" t="s">
        <v>7333</v>
      </c>
      <c r="AF43" s="136" t="s">
        <v>7257</v>
      </c>
      <c r="AG43" s="137"/>
      <c r="AH43" s="136" t="s">
        <v>7329</v>
      </c>
      <c r="AI43" s="137"/>
    </row>
    <row r="44" spans="1:35">
      <c r="A44" s="20">
        <v>35</v>
      </c>
      <c r="B44" s="136" t="s">
        <v>7233</v>
      </c>
      <c r="C44" s="137"/>
      <c r="D44" s="124" t="s">
        <v>108</v>
      </c>
      <c r="E44" s="136" t="s">
        <v>7234</v>
      </c>
      <c r="F44" s="138"/>
      <c r="G44" s="137"/>
      <c r="H44" s="124" t="s">
        <v>110</v>
      </c>
      <c r="I44" s="136" t="s">
        <v>7235</v>
      </c>
      <c r="J44" s="137"/>
      <c r="K44" s="124" t="s">
        <v>130</v>
      </c>
      <c r="L44" s="20">
        <v>2479</v>
      </c>
      <c r="M44" s="20">
        <v>81000</v>
      </c>
      <c r="N44" s="139">
        <v>892296</v>
      </c>
      <c r="O44" s="140"/>
      <c r="P44" s="20">
        <v>973296</v>
      </c>
      <c r="Q44" s="139">
        <v>0</v>
      </c>
      <c r="R44" s="141"/>
      <c r="S44" s="140"/>
      <c r="T44" s="20">
        <v>0</v>
      </c>
      <c r="U44" s="139">
        <v>0</v>
      </c>
      <c r="V44" s="141"/>
      <c r="W44" s="116">
        <v>4866</v>
      </c>
      <c r="X44" s="20">
        <v>0</v>
      </c>
      <c r="Y44" s="20">
        <v>0</v>
      </c>
      <c r="Z44" s="139">
        <v>978162</v>
      </c>
      <c r="AA44" s="140"/>
      <c r="AB44" s="20">
        <v>978162</v>
      </c>
      <c r="AC44" s="20">
        <v>0</v>
      </c>
      <c r="AD44" s="124" t="s">
        <v>7204</v>
      </c>
      <c r="AE44" s="124" t="s">
        <v>7236</v>
      </c>
      <c r="AF44" s="136" t="s">
        <v>7204</v>
      </c>
      <c r="AG44" s="137"/>
      <c r="AH44" s="136" t="s">
        <v>7233</v>
      </c>
      <c r="AI44" s="137"/>
    </row>
    <row r="45" spans="1:35">
      <c r="A45" s="20">
        <v>36</v>
      </c>
      <c r="B45" s="136" t="s">
        <v>7237</v>
      </c>
      <c r="C45" s="137"/>
      <c r="D45" s="124" t="s">
        <v>7221</v>
      </c>
      <c r="E45" s="136" t="s">
        <v>7222</v>
      </c>
      <c r="F45" s="138"/>
      <c r="G45" s="137"/>
      <c r="H45" s="124" t="s">
        <v>66</v>
      </c>
      <c r="I45" s="136" t="s">
        <v>4575</v>
      </c>
      <c r="J45" s="137"/>
      <c r="K45" s="124" t="s">
        <v>252</v>
      </c>
      <c r="L45" s="20">
        <v>579</v>
      </c>
      <c r="M45" s="20">
        <v>0</v>
      </c>
      <c r="N45" s="139">
        <v>240285</v>
      </c>
      <c r="O45" s="140"/>
      <c r="P45" s="20">
        <v>240285</v>
      </c>
      <c r="Q45" s="139">
        <v>0</v>
      </c>
      <c r="R45" s="141"/>
      <c r="S45" s="140"/>
      <c r="T45" s="20">
        <v>0</v>
      </c>
      <c r="U45" s="139">
        <v>0</v>
      </c>
      <c r="V45" s="141"/>
      <c r="W45" s="116">
        <v>21626</v>
      </c>
      <c r="X45" s="20">
        <v>0</v>
      </c>
      <c r="Y45" s="20">
        <v>0</v>
      </c>
      <c r="Z45" s="139">
        <v>261911</v>
      </c>
      <c r="AA45" s="140"/>
      <c r="AB45" s="20">
        <v>261911</v>
      </c>
      <c r="AC45" s="20">
        <v>0</v>
      </c>
      <c r="AD45" s="124" t="s">
        <v>7204</v>
      </c>
      <c r="AE45" s="124" t="s">
        <v>7238</v>
      </c>
      <c r="AF45" s="136" t="s">
        <v>7204</v>
      </c>
      <c r="AG45" s="137"/>
      <c r="AH45" s="136" t="s">
        <v>7237</v>
      </c>
      <c r="AI45" s="137"/>
    </row>
    <row r="46" spans="1:35">
      <c r="A46" s="11"/>
      <c r="B46" s="130" t="s">
        <v>27</v>
      </c>
      <c r="C46" s="131"/>
      <c r="D46" s="11"/>
      <c r="E46" s="12"/>
      <c r="F46" s="14"/>
      <c r="G46" s="13"/>
      <c r="H46" s="11"/>
      <c r="I46" s="12"/>
      <c r="J46" s="13"/>
      <c r="K46" s="11"/>
      <c r="L46" s="76">
        <v>113936</v>
      </c>
      <c r="M46" s="76">
        <v>6268176</v>
      </c>
      <c r="N46" s="132">
        <v>84285838</v>
      </c>
      <c r="O46" s="133"/>
      <c r="P46" s="76">
        <v>90554014</v>
      </c>
      <c r="Q46" s="132">
        <v>50000</v>
      </c>
      <c r="R46" s="134"/>
      <c r="S46" s="133"/>
      <c r="T46" s="76">
        <v>275900</v>
      </c>
      <c r="U46" s="132">
        <v>997651</v>
      </c>
      <c r="V46" s="134"/>
      <c r="W46" s="117">
        <v>1175977</v>
      </c>
      <c r="X46" s="76">
        <v>427550</v>
      </c>
      <c r="Y46" s="76">
        <v>0</v>
      </c>
      <c r="Z46" s="132">
        <v>93481092</v>
      </c>
      <c r="AA46" s="133"/>
      <c r="AB46" s="76">
        <v>71128585</v>
      </c>
      <c r="AC46" s="76">
        <v>22352507</v>
      </c>
      <c r="AD46" s="11"/>
      <c r="AE46" s="11"/>
      <c r="AF46" s="12"/>
      <c r="AG46" s="13"/>
      <c r="AH46" s="12"/>
      <c r="AI46" s="13"/>
    </row>
    <row r="47" spans="1:35">
      <c r="A47" s="2"/>
      <c r="D47" s="2"/>
      <c r="H47" s="2"/>
      <c r="K47" s="2"/>
      <c r="M47" s="2"/>
      <c r="P47" s="2"/>
      <c r="T47" s="2"/>
      <c r="V47" s="3"/>
      <c r="X47" s="2"/>
      <c r="Z47" s="3"/>
      <c r="AB47" s="2"/>
    </row>
    <row r="48" spans="1:35">
      <c r="AG48" s="135">
        <v>45085</v>
      </c>
      <c r="AH48" s="135"/>
    </row>
    <row r="49" spans="34:34">
      <c r="AH49" s="125" t="s">
        <v>7239</v>
      </c>
    </row>
  </sheetData>
  <mergeCells count="357">
    <mergeCell ref="AF37:AG37"/>
    <mergeCell ref="AH37:AI37"/>
    <mergeCell ref="E38:G38"/>
    <mergeCell ref="I38:J38"/>
    <mergeCell ref="AF38:AG38"/>
    <mergeCell ref="AH38:AI38"/>
    <mergeCell ref="B39:C39"/>
    <mergeCell ref="E39:G39"/>
    <mergeCell ref="I39:J39"/>
    <mergeCell ref="N39:O39"/>
    <mergeCell ref="Q39:S39"/>
    <mergeCell ref="B38:C38"/>
    <mergeCell ref="N38:O38"/>
    <mergeCell ref="Q38:S38"/>
    <mergeCell ref="U38:V38"/>
    <mergeCell ref="Z38:AA38"/>
    <mergeCell ref="B37:C37"/>
    <mergeCell ref="E37:G37"/>
    <mergeCell ref="I37:J37"/>
    <mergeCell ref="N37:O37"/>
    <mergeCell ref="Q37:S37"/>
    <mergeCell ref="U37:V37"/>
    <mergeCell ref="Z37:AA37"/>
    <mergeCell ref="U39:V39"/>
    <mergeCell ref="B36:C36"/>
    <mergeCell ref="E36:G36"/>
    <mergeCell ref="I36:J36"/>
    <mergeCell ref="N36:O36"/>
    <mergeCell ref="Q36:S36"/>
    <mergeCell ref="U36:V36"/>
    <mergeCell ref="Z36:AA36"/>
    <mergeCell ref="AF36:AG36"/>
    <mergeCell ref="AH36:AI36"/>
    <mergeCell ref="B35:C35"/>
    <mergeCell ref="E35:G35"/>
    <mergeCell ref="I35:J35"/>
    <mergeCell ref="N35:O35"/>
    <mergeCell ref="Q35:S35"/>
    <mergeCell ref="U35:V35"/>
    <mergeCell ref="Z35:AA35"/>
    <mergeCell ref="AF35:AG35"/>
    <mergeCell ref="AH35:AI35"/>
    <mergeCell ref="B34:C34"/>
    <mergeCell ref="E34:G34"/>
    <mergeCell ref="I34:J34"/>
    <mergeCell ref="N34:O34"/>
    <mergeCell ref="Q34:S34"/>
    <mergeCell ref="U34:V34"/>
    <mergeCell ref="Z34:AA34"/>
    <mergeCell ref="AF34:AG34"/>
    <mergeCell ref="AH34:AI34"/>
    <mergeCell ref="B33:C33"/>
    <mergeCell ref="E33:G33"/>
    <mergeCell ref="I33:J33"/>
    <mergeCell ref="N33:O33"/>
    <mergeCell ref="Q33:S33"/>
    <mergeCell ref="U33:V33"/>
    <mergeCell ref="Z33:AA33"/>
    <mergeCell ref="AF33:AG33"/>
    <mergeCell ref="AH33:AI33"/>
    <mergeCell ref="B32:C32"/>
    <mergeCell ref="E32:G32"/>
    <mergeCell ref="I32:J32"/>
    <mergeCell ref="N32:O32"/>
    <mergeCell ref="Q32:S32"/>
    <mergeCell ref="U32:V32"/>
    <mergeCell ref="Z32:AA32"/>
    <mergeCell ref="AF32:AG32"/>
    <mergeCell ref="AH32:AI32"/>
    <mergeCell ref="B31:C31"/>
    <mergeCell ref="E31:G31"/>
    <mergeCell ref="I31:J31"/>
    <mergeCell ref="N31:O31"/>
    <mergeCell ref="Q31:S31"/>
    <mergeCell ref="U31:V31"/>
    <mergeCell ref="Z31:AA31"/>
    <mergeCell ref="AF31:AG31"/>
    <mergeCell ref="AH31:AI31"/>
    <mergeCell ref="B30:C30"/>
    <mergeCell ref="E30:G30"/>
    <mergeCell ref="I30:J30"/>
    <mergeCell ref="N30:O30"/>
    <mergeCell ref="Q30:S30"/>
    <mergeCell ref="U30:V30"/>
    <mergeCell ref="Z30:AA30"/>
    <mergeCell ref="AF30:AG30"/>
    <mergeCell ref="AH30:AI30"/>
    <mergeCell ref="B29:C29"/>
    <mergeCell ref="E29:G29"/>
    <mergeCell ref="I29:J29"/>
    <mergeCell ref="N29:O29"/>
    <mergeCell ref="Q29:S29"/>
    <mergeCell ref="U29:V29"/>
    <mergeCell ref="Z29:AA29"/>
    <mergeCell ref="AF29:AG29"/>
    <mergeCell ref="AH29:AI29"/>
    <mergeCell ref="B28:C28"/>
    <mergeCell ref="E28:G28"/>
    <mergeCell ref="I28:J28"/>
    <mergeCell ref="N28:O28"/>
    <mergeCell ref="Q28:S28"/>
    <mergeCell ref="U28:V28"/>
    <mergeCell ref="Z28:AA28"/>
    <mergeCell ref="AF28:AG28"/>
    <mergeCell ref="AH28:AI28"/>
    <mergeCell ref="B27:C27"/>
    <mergeCell ref="E27:G27"/>
    <mergeCell ref="I27:J27"/>
    <mergeCell ref="N27:O27"/>
    <mergeCell ref="Q27:S27"/>
    <mergeCell ref="U27:V27"/>
    <mergeCell ref="Z27:AA27"/>
    <mergeCell ref="AF27:AG27"/>
    <mergeCell ref="AH27:AI27"/>
    <mergeCell ref="B26:C26"/>
    <mergeCell ref="E26:G26"/>
    <mergeCell ref="I26:J26"/>
    <mergeCell ref="N26:O26"/>
    <mergeCell ref="Q26:S26"/>
    <mergeCell ref="U26:V26"/>
    <mergeCell ref="Z26:AA26"/>
    <mergeCell ref="AF26:AG26"/>
    <mergeCell ref="AH26:AI26"/>
    <mergeCell ref="B25:C25"/>
    <mergeCell ref="E25:G25"/>
    <mergeCell ref="I25:J25"/>
    <mergeCell ref="N25:O25"/>
    <mergeCell ref="Q25:S25"/>
    <mergeCell ref="U25:V25"/>
    <mergeCell ref="Z25:AA25"/>
    <mergeCell ref="AF25:AG25"/>
    <mergeCell ref="AH25:AI25"/>
    <mergeCell ref="B24:C24"/>
    <mergeCell ref="E24:G24"/>
    <mergeCell ref="I24:J24"/>
    <mergeCell ref="N24:O24"/>
    <mergeCell ref="Q24:S24"/>
    <mergeCell ref="U24:V24"/>
    <mergeCell ref="Z24:AA24"/>
    <mergeCell ref="AF24:AG24"/>
    <mergeCell ref="AH24:AI24"/>
    <mergeCell ref="B23:C23"/>
    <mergeCell ref="E23:G23"/>
    <mergeCell ref="I23:J23"/>
    <mergeCell ref="N23:O23"/>
    <mergeCell ref="Q23:S23"/>
    <mergeCell ref="U23:V23"/>
    <mergeCell ref="Z23:AA23"/>
    <mergeCell ref="AF23:AG23"/>
    <mergeCell ref="AH23:AI23"/>
    <mergeCell ref="U21:V21"/>
    <mergeCell ref="Z21:AA21"/>
    <mergeCell ref="AF21:AG21"/>
    <mergeCell ref="AH21:AI21"/>
    <mergeCell ref="B22:C22"/>
    <mergeCell ref="E22:G22"/>
    <mergeCell ref="I22:J22"/>
    <mergeCell ref="N22:O22"/>
    <mergeCell ref="Q22:S22"/>
    <mergeCell ref="U22:V22"/>
    <mergeCell ref="Z22:AA22"/>
    <mergeCell ref="AF22:AG22"/>
    <mergeCell ref="AH22:AI22"/>
    <mergeCell ref="B21:C21"/>
    <mergeCell ref="E21:G21"/>
    <mergeCell ref="I21:J21"/>
    <mergeCell ref="N21:O21"/>
    <mergeCell ref="Q21:S21"/>
    <mergeCell ref="U19:V19"/>
    <mergeCell ref="Z19:AA19"/>
    <mergeCell ref="AF19:AG19"/>
    <mergeCell ref="AH19:AI19"/>
    <mergeCell ref="B20:C20"/>
    <mergeCell ref="N20:O20"/>
    <mergeCell ref="Q20:S20"/>
    <mergeCell ref="U20:V20"/>
    <mergeCell ref="Z20:AA20"/>
    <mergeCell ref="B19:C19"/>
    <mergeCell ref="E19:G19"/>
    <mergeCell ref="I19:J19"/>
    <mergeCell ref="N19:O19"/>
    <mergeCell ref="Q19:S19"/>
    <mergeCell ref="E20:G20"/>
    <mergeCell ref="I20:J20"/>
    <mergeCell ref="AF20:AG20"/>
    <mergeCell ref="AH20:AI20"/>
    <mergeCell ref="U17:V17"/>
    <mergeCell ref="Z17:AA17"/>
    <mergeCell ref="AF17:AG17"/>
    <mergeCell ref="AH17:AI17"/>
    <mergeCell ref="B18:C18"/>
    <mergeCell ref="E18:G18"/>
    <mergeCell ref="I18:J18"/>
    <mergeCell ref="N18:O18"/>
    <mergeCell ref="Q18:S18"/>
    <mergeCell ref="U18:V18"/>
    <mergeCell ref="Z18:AA18"/>
    <mergeCell ref="AF18:AG18"/>
    <mergeCell ref="AH18:AI18"/>
    <mergeCell ref="B17:C17"/>
    <mergeCell ref="E17:G17"/>
    <mergeCell ref="I17:J17"/>
    <mergeCell ref="N17:O17"/>
    <mergeCell ref="Q17:S17"/>
    <mergeCell ref="U15:V15"/>
    <mergeCell ref="Z15:AA15"/>
    <mergeCell ref="AF15:AG15"/>
    <mergeCell ref="AH15:AI15"/>
    <mergeCell ref="B16:C16"/>
    <mergeCell ref="E16:G16"/>
    <mergeCell ref="I16:J16"/>
    <mergeCell ref="N16:O16"/>
    <mergeCell ref="Q16:S16"/>
    <mergeCell ref="U16:V16"/>
    <mergeCell ref="Z16:AA16"/>
    <mergeCell ref="AF16:AG16"/>
    <mergeCell ref="AH16:AI16"/>
    <mergeCell ref="B15:C15"/>
    <mergeCell ref="E15:G15"/>
    <mergeCell ref="I15:J15"/>
    <mergeCell ref="N15:O15"/>
    <mergeCell ref="Q15:S15"/>
    <mergeCell ref="U13:V13"/>
    <mergeCell ref="Z13:AA13"/>
    <mergeCell ref="AF13:AG13"/>
    <mergeCell ref="AH13:AI13"/>
    <mergeCell ref="B14:C14"/>
    <mergeCell ref="E14:G14"/>
    <mergeCell ref="I14:J14"/>
    <mergeCell ref="N14:O14"/>
    <mergeCell ref="Q14:S14"/>
    <mergeCell ref="U14:V14"/>
    <mergeCell ref="Z14:AA14"/>
    <mergeCell ref="AF14:AG14"/>
    <mergeCell ref="AH14:AI14"/>
    <mergeCell ref="B13:C13"/>
    <mergeCell ref="E13:G13"/>
    <mergeCell ref="I13:J13"/>
    <mergeCell ref="N13:O13"/>
    <mergeCell ref="Q13:S13"/>
    <mergeCell ref="AF11:AG11"/>
    <mergeCell ref="AH11:AI11"/>
    <mergeCell ref="B12:C12"/>
    <mergeCell ref="E12:G12"/>
    <mergeCell ref="I12:J12"/>
    <mergeCell ref="N12:O12"/>
    <mergeCell ref="Q12:S12"/>
    <mergeCell ref="U12:V12"/>
    <mergeCell ref="Z12:AA12"/>
    <mergeCell ref="AF12:AG12"/>
    <mergeCell ref="AH12:AI12"/>
    <mergeCell ref="B11:C11"/>
    <mergeCell ref="N11:O11"/>
    <mergeCell ref="Q11:S11"/>
    <mergeCell ref="U11:V11"/>
    <mergeCell ref="Z11:AA11"/>
    <mergeCell ref="E11:G11"/>
    <mergeCell ref="I11:J11"/>
    <mergeCell ref="AH8:AI8"/>
    <mergeCell ref="B9:C9"/>
    <mergeCell ref="E9:G9"/>
    <mergeCell ref="I9:J9"/>
    <mergeCell ref="N9:O9"/>
    <mergeCell ref="Q9:S9"/>
    <mergeCell ref="U9:V9"/>
    <mergeCell ref="Z9:AA9"/>
    <mergeCell ref="AF9:AG9"/>
    <mergeCell ref="AH9:AI9"/>
    <mergeCell ref="N8:O8"/>
    <mergeCell ref="Q8:S8"/>
    <mergeCell ref="U8:V8"/>
    <mergeCell ref="Z8:AA8"/>
    <mergeCell ref="AF8:AG8"/>
    <mergeCell ref="C1:I1"/>
    <mergeCell ref="C2:I2"/>
    <mergeCell ref="F3:R3"/>
    <mergeCell ref="G4:N4"/>
    <mergeCell ref="L5:P5"/>
    <mergeCell ref="AA5:AI5"/>
    <mergeCell ref="R6:U6"/>
    <mergeCell ref="B7:C7"/>
    <mergeCell ref="E7:G7"/>
    <mergeCell ref="I7:J7"/>
    <mergeCell ref="AF7:AG7"/>
    <mergeCell ref="AH7:AI7"/>
    <mergeCell ref="U10:V10"/>
    <mergeCell ref="Z10:AA10"/>
    <mergeCell ref="AF10:AG10"/>
    <mergeCell ref="AH10:AI10"/>
    <mergeCell ref="B10:C10"/>
    <mergeCell ref="E10:G10"/>
    <mergeCell ref="I10:J10"/>
    <mergeCell ref="N10:O10"/>
    <mergeCell ref="Q10:S10"/>
    <mergeCell ref="Z39:AA39"/>
    <mergeCell ref="AF39:AG39"/>
    <mergeCell ref="AH39:AI39"/>
    <mergeCell ref="B40:C40"/>
    <mergeCell ref="E40:G40"/>
    <mergeCell ref="I40:J40"/>
    <mergeCell ref="N40:O40"/>
    <mergeCell ref="Q40:S40"/>
    <mergeCell ref="U40:V40"/>
    <mergeCell ref="Z40:AA40"/>
    <mergeCell ref="AF40:AG40"/>
    <mergeCell ref="AH40:AI40"/>
    <mergeCell ref="B41:C41"/>
    <mergeCell ref="E41:G41"/>
    <mergeCell ref="I41:J41"/>
    <mergeCell ref="N41:O41"/>
    <mergeCell ref="Q41:S41"/>
    <mergeCell ref="U41:V41"/>
    <mergeCell ref="Z41:AA41"/>
    <mergeCell ref="AF41:AG41"/>
    <mergeCell ref="AH41:AI41"/>
    <mergeCell ref="B42:C42"/>
    <mergeCell ref="E42:G42"/>
    <mergeCell ref="I42:J42"/>
    <mergeCell ref="N42:O42"/>
    <mergeCell ref="Q42:S42"/>
    <mergeCell ref="U42:V42"/>
    <mergeCell ref="Z42:AA42"/>
    <mergeCell ref="AF42:AG42"/>
    <mergeCell ref="AH42:AI42"/>
    <mergeCell ref="B43:C43"/>
    <mergeCell ref="E43:G43"/>
    <mergeCell ref="I43:J43"/>
    <mergeCell ref="N43:O43"/>
    <mergeCell ref="Q43:S43"/>
    <mergeCell ref="U43:V43"/>
    <mergeCell ref="Z43:AA43"/>
    <mergeCell ref="AF43:AG43"/>
    <mergeCell ref="AH43:AI43"/>
    <mergeCell ref="B44:C44"/>
    <mergeCell ref="E44:G44"/>
    <mergeCell ref="I44:J44"/>
    <mergeCell ref="N44:O44"/>
    <mergeCell ref="Q44:S44"/>
    <mergeCell ref="U44:V44"/>
    <mergeCell ref="Z44:AA44"/>
    <mergeCell ref="AF44:AG44"/>
    <mergeCell ref="AH44:AI44"/>
    <mergeCell ref="B46:C46"/>
    <mergeCell ref="N46:O46"/>
    <mergeCell ref="Q46:S46"/>
    <mergeCell ref="U46:V46"/>
    <mergeCell ref="Z46:AA46"/>
    <mergeCell ref="AG48:AH48"/>
    <mergeCell ref="B45:C45"/>
    <mergeCell ref="E45:G45"/>
    <mergeCell ref="I45:J45"/>
    <mergeCell ref="N45:O45"/>
    <mergeCell ref="Q45:S45"/>
    <mergeCell ref="U45:V45"/>
    <mergeCell ref="Z45:AA45"/>
    <mergeCell ref="AF45:AG45"/>
    <mergeCell ref="AH45:AI4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983C-F01E-4CC2-843A-EC0A2B37D6D8}">
  <dimension ref="A1:F11"/>
  <sheetViews>
    <sheetView workbookViewId="0">
      <selection activeCell="C2" sqref="B2:W8"/>
    </sheetView>
  </sheetViews>
  <sheetFormatPr defaultRowHeight="15"/>
  <cols>
    <col min="1" max="1" width="13.140625" bestFit="1" customWidth="1"/>
    <col min="2" max="2" width="17.85546875" bestFit="1" customWidth="1"/>
    <col min="3" max="4" width="9" bestFit="1" customWidth="1"/>
    <col min="5" max="5" width="10.5703125" bestFit="1" customWidth="1"/>
    <col min="6" max="6" width="11.28515625" bestFit="1" customWidth="1"/>
    <col min="7" max="7" width="9" bestFit="1" customWidth="1"/>
    <col min="8" max="8" width="10.85546875" bestFit="1" customWidth="1"/>
    <col min="9" max="11" width="9" bestFit="1" customWidth="1"/>
    <col min="12" max="12" width="11.28515625" bestFit="1" customWidth="1"/>
    <col min="13" max="14" width="9" bestFit="1" customWidth="1"/>
    <col min="15" max="15" width="10.85546875" bestFit="1" customWidth="1"/>
    <col min="16" max="16" width="11.28515625" bestFit="1" customWidth="1"/>
    <col min="17" max="19" width="9" bestFit="1" customWidth="1"/>
    <col min="20" max="20" width="10.85546875" bestFit="1" customWidth="1"/>
    <col min="21" max="21" width="11.28515625" bestFit="1" customWidth="1"/>
    <col min="22" max="24" width="9" bestFit="1" customWidth="1"/>
    <col min="25" max="25" width="10.85546875" bestFit="1" customWidth="1"/>
    <col min="26" max="26" width="11.28515625" bestFit="1" customWidth="1"/>
    <col min="27" max="27" width="9" bestFit="1" customWidth="1"/>
    <col min="28" max="28" width="10.85546875" bestFit="1" customWidth="1"/>
    <col min="29" max="29" width="11.28515625" bestFit="1" customWidth="1"/>
    <col min="30" max="30" width="7" bestFit="1" customWidth="1"/>
    <col min="31" max="31" width="8" bestFit="1" customWidth="1"/>
    <col min="32" max="32" width="11.28515625" bestFit="1" customWidth="1"/>
  </cols>
  <sheetData>
    <row r="1" spans="1:6">
      <c r="A1" s="32" t="s">
        <v>12</v>
      </c>
      <c r="B1" t="s">
        <v>6336</v>
      </c>
    </row>
    <row r="3" spans="1:6">
      <c r="A3" s="32" t="s">
        <v>6304</v>
      </c>
      <c r="B3" s="32" t="s">
        <v>6303</v>
      </c>
    </row>
    <row r="4" spans="1:6">
      <c r="A4" s="32" t="s">
        <v>6297</v>
      </c>
      <c r="B4" t="s">
        <v>6298</v>
      </c>
      <c r="C4" t="s">
        <v>6299</v>
      </c>
      <c r="D4" t="s">
        <v>6300</v>
      </c>
      <c r="E4" t="s">
        <v>6301</v>
      </c>
      <c r="F4" t="s">
        <v>6302</v>
      </c>
    </row>
    <row r="5" spans="1:6">
      <c r="A5" s="33" t="s">
        <v>6311</v>
      </c>
      <c r="B5" s="34">
        <v>237938</v>
      </c>
      <c r="C5" s="34">
        <v>143972</v>
      </c>
      <c r="D5" s="34">
        <v>72772</v>
      </c>
      <c r="E5" s="34">
        <v>271823</v>
      </c>
      <c r="F5" s="34">
        <v>726505</v>
      </c>
    </row>
    <row r="6" spans="1:6">
      <c r="A6" s="33" t="s">
        <v>6312</v>
      </c>
      <c r="B6" s="34">
        <v>265713</v>
      </c>
      <c r="C6" s="34">
        <v>114165</v>
      </c>
      <c r="D6" s="34">
        <v>103044</v>
      </c>
      <c r="E6" s="34">
        <v>211020</v>
      </c>
      <c r="F6" s="34">
        <v>693942</v>
      </c>
    </row>
    <row r="7" spans="1:6">
      <c r="A7" s="33" t="s">
        <v>6313</v>
      </c>
      <c r="B7" s="34">
        <v>146140</v>
      </c>
      <c r="C7" s="34">
        <v>115341</v>
      </c>
      <c r="D7" s="34">
        <v>124655</v>
      </c>
      <c r="E7" s="34">
        <v>192464</v>
      </c>
      <c r="F7" s="34">
        <v>578600</v>
      </c>
    </row>
    <row r="8" spans="1:6">
      <c r="A8" s="33" t="s">
        <v>6314</v>
      </c>
      <c r="B8" s="34">
        <v>135900</v>
      </c>
      <c r="C8" s="34">
        <v>41509</v>
      </c>
      <c r="D8" s="34">
        <v>55443</v>
      </c>
      <c r="E8" s="34">
        <v>164871</v>
      </c>
      <c r="F8" s="34">
        <v>397723</v>
      </c>
    </row>
    <row r="9" spans="1:6">
      <c r="A9" s="33" t="s">
        <v>6315</v>
      </c>
      <c r="B9" s="34">
        <v>124982</v>
      </c>
      <c r="C9" s="34">
        <v>41283</v>
      </c>
      <c r="D9" s="34">
        <v>263715</v>
      </c>
      <c r="E9" s="34">
        <v>152688</v>
      </c>
      <c r="F9" s="34">
        <v>582668</v>
      </c>
    </row>
    <row r="10" spans="1:6">
      <c r="A10" s="33" t="s">
        <v>7241</v>
      </c>
      <c r="B10" s="34">
        <v>25720</v>
      </c>
      <c r="C10" s="34">
        <v>13843</v>
      </c>
      <c r="D10" s="34">
        <v>53062</v>
      </c>
      <c r="E10" s="34">
        <v>21311</v>
      </c>
      <c r="F10" s="34">
        <v>113936</v>
      </c>
    </row>
    <row r="11" spans="1:6">
      <c r="A11" s="33" t="s">
        <v>6302</v>
      </c>
      <c r="B11" s="34">
        <v>936393</v>
      </c>
      <c r="C11" s="34">
        <v>470113</v>
      </c>
      <c r="D11" s="34">
        <v>672691</v>
      </c>
      <c r="E11" s="34">
        <v>1014177</v>
      </c>
      <c r="F11" s="34">
        <v>3093374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02CBB-FA5E-49B3-AB54-111F8BF2AE10}">
  <dimension ref="A1:AF1584"/>
  <sheetViews>
    <sheetView topLeftCell="A1566" zoomScale="85" zoomScaleNormal="85" workbookViewId="0">
      <selection activeCell="C2" sqref="B2:W8"/>
    </sheetView>
  </sheetViews>
  <sheetFormatPr defaultRowHeight="15"/>
  <cols>
    <col min="1" max="1" width="4.140625" style="28" bestFit="1" customWidth="1"/>
    <col min="2" max="2" width="26.42578125" style="28" bestFit="1" customWidth="1"/>
    <col min="3" max="3" width="13.42578125" style="28" bestFit="1" customWidth="1"/>
    <col min="4" max="4" width="22.140625" style="28" bestFit="1" customWidth="1"/>
    <col min="5" max="5" width="5.28515625" style="28" bestFit="1" customWidth="1"/>
    <col min="6" max="6" width="21.85546875" style="28" bestFit="1" customWidth="1"/>
    <col min="7" max="8" width="8.42578125" style="28" bestFit="1" customWidth="1"/>
    <col min="9" max="9" width="12.7109375" style="28" bestFit="1" customWidth="1"/>
    <col min="10" max="10" width="7.7109375" style="83" bestFit="1" customWidth="1"/>
    <col min="11" max="11" width="9.28515625" style="83" bestFit="1" customWidth="1"/>
    <col min="12" max="14" width="11.28515625" style="83" bestFit="1" customWidth="1"/>
    <col min="15" max="15" width="8.5703125" style="83" bestFit="1" customWidth="1"/>
    <col min="16" max="16" width="11.28515625" style="83" bestFit="1" customWidth="1"/>
    <col min="17" max="17" width="9.28515625" style="83" bestFit="1" customWidth="1"/>
    <col min="18" max="18" width="7.7109375" style="83" bestFit="1" customWidth="1"/>
    <col min="19" max="19" width="7" style="83" bestFit="1" customWidth="1"/>
    <col min="20" max="21" width="11.28515625" style="83" bestFit="1" customWidth="1"/>
    <col min="22" max="22" width="13.5703125" style="83" bestFit="1" customWidth="1"/>
    <col min="23" max="23" width="12.7109375" style="37" bestFit="1" customWidth="1"/>
    <col min="24" max="26" width="9.140625" style="28"/>
    <col min="27" max="27" width="11.28515625" style="46" bestFit="1" customWidth="1"/>
    <col min="28" max="28" width="14.42578125" style="28" bestFit="1" customWidth="1"/>
    <col min="29" max="29" width="14.42578125" style="46" bestFit="1" customWidth="1"/>
    <col min="30" max="30" width="26.42578125" style="28" bestFit="1" customWidth="1"/>
    <col min="31" max="32" width="9.140625" style="31"/>
    <col min="33" max="16384" width="9.140625" style="28"/>
  </cols>
  <sheetData>
    <row r="1" spans="1:32" s="27" customFormat="1">
      <c r="A1" s="26" t="s">
        <v>8</v>
      </c>
      <c r="B1" s="26" t="s">
        <v>9</v>
      </c>
      <c r="C1" s="26" t="s">
        <v>10</v>
      </c>
      <c r="D1" s="26" t="s">
        <v>11</v>
      </c>
      <c r="E1" s="26" t="s">
        <v>12</v>
      </c>
      <c r="F1" s="26" t="s">
        <v>13</v>
      </c>
      <c r="G1" s="26" t="s">
        <v>6281</v>
      </c>
      <c r="H1" s="26" t="s">
        <v>14</v>
      </c>
      <c r="I1" s="26" t="s">
        <v>6282</v>
      </c>
      <c r="J1" s="79" t="s">
        <v>15</v>
      </c>
      <c r="K1" s="79" t="s">
        <v>6293</v>
      </c>
      <c r="L1" s="80" t="s">
        <v>6283</v>
      </c>
      <c r="M1" s="80" t="s">
        <v>6284</v>
      </c>
      <c r="N1" s="81" t="s">
        <v>6285</v>
      </c>
      <c r="O1" s="81" t="s">
        <v>6286</v>
      </c>
      <c r="P1" s="81" t="s">
        <v>6285</v>
      </c>
      <c r="Q1" s="79" t="s">
        <v>24</v>
      </c>
      <c r="R1" s="79" t="s">
        <v>25</v>
      </c>
      <c r="S1" s="79" t="s">
        <v>26</v>
      </c>
      <c r="T1" s="80" t="s">
        <v>6287</v>
      </c>
      <c r="U1" s="79" t="s">
        <v>6288</v>
      </c>
      <c r="V1" s="79" t="s">
        <v>6289</v>
      </c>
      <c r="W1" s="35" t="s">
        <v>6290</v>
      </c>
      <c r="X1" s="29" t="s">
        <v>6308</v>
      </c>
      <c r="Y1" s="29" t="s">
        <v>6309</v>
      </c>
      <c r="Z1" s="29" t="s">
        <v>6310</v>
      </c>
      <c r="AA1" s="47" t="s">
        <v>17</v>
      </c>
      <c r="AB1" s="26" t="s">
        <v>6291</v>
      </c>
      <c r="AC1" s="44" t="s">
        <v>6292</v>
      </c>
      <c r="AD1" s="26" t="s">
        <v>6294</v>
      </c>
      <c r="AE1" s="26" t="s">
        <v>6295</v>
      </c>
      <c r="AF1" s="29" t="s">
        <v>6296</v>
      </c>
    </row>
    <row r="2" spans="1:32">
      <c r="A2" s="30">
        <f>Report2!A10</f>
        <v>1</v>
      </c>
      <c r="B2" s="31" t="str">
        <f>Report2!B10</f>
        <v>5255105723010600122</v>
      </c>
      <c r="C2" s="31" t="str">
        <f>Report2!D10</f>
        <v>523060581236</v>
      </c>
      <c r="D2" s="31" t="str">
        <f>Report2!E10</f>
        <v>BASORI</v>
      </c>
      <c r="E2" s="31">
        <f>Report2!H10</f>
        <v>0</v>
      </c>
      <c r="F2" s="31" t="str">
        <f>Report2!I10</f>
        <v>DS  JALI RT 08/02 BON</v>
      </c>
      <c r="G2" s="31" t="str">
        <f>LEFT(I2,FIND("/",I2)-1)</f>
        <v>R1</v>
      </c>
      <c r="H2" s="31">
        <f>_xlfn.NUMBERVALUE(MID(I2,FIND("/",I2,1)+1,99))</f>
        <v>450</v>
      </c>
      <c r="I2" s="31" t="str">
        <f>Report2!K10</f>
        <v>R1/450</v>
      </c>
      <c r="J2" s="82">
        <f>Report2!L10</f>
        <v>31</v>
      </c>
      <c r="K2" s="82">
        <f>Report2!M10</f>
        <v>0</v>
      </c>
      <c r="L2" s="82">
        <f>Report2!N10</f>
        <v>15345</v>
      </c>
      <c r="M2" s="82">
        <f>Report2!P10</f>
        <v>15345</v>
      </c>
      <c r="N2" s="82">
        <f>Report2!Q10</f>
        <v>0</v>
      </c>
      <c r="O2" s="82">
        <f>Report2!T10</f>
        <v>0</v>
      </c>
      <c r="P2" s="82">
        <f>Report2!U10</f>
        <v>0</v>
      </c>
      <c r="Q2" s="82">
        <f>Report2!W10</f>
        <v>0</v>
      </c>
      <c r="R2" s="82">
        <f>Report2!X10</f>
        <v>0</v>
      </c>
      <c r="S2" s="82">
        <f>Report2!Y10</f>
        <v>0</v>
      </c>
      <c r="T2" s="82">
        <f>Report2!Z10</f>
        <v>15345</v>
      </c>
      <c r="U2" s="82">
        <f>Report2!AB10</f>
        <v>0</v>
      </c>
      <c r="V2" s="82">
        <f>Report2!AC10</f>
        <v>15345</v>
      </c>
      <c r="W2" s="36" t="str">
        <f>Report2!AD10</f>
        <v>06/01/2023</v>
      </c>
      <c r="X2" s="48" t="str">
        <f t="shared" ref="X2" si="0">LEFT(W2,2)</f>
        <v>06</v>
      </c>
      <c r="Y2" s="31" t="str">
        <f t="shared" ref="Y2" si="1">MID(W2,FIND("/",W2,1)+1,2)</f>
        <v>01</v>
      </c>
      <c r="Z2" s="31" t="str">
        <f t="shared" ref="Z2" si="2">RIGHT(W2,4)</f>
        <v>2023</v>
      </c>
      <c r="AA2" s="45">
        <f>DATE(Z2,Y2,X2)</f>
        <v>44932</v>
      </c>
      <c r="AB2" s="31" t="str">
        <f>Report2!AE10</f>
        <v>5255134000122</v>
      </c>
      <c r="AC2" s="45" t="str">
        <f>Report2!AF10</f>
        <v>06/01/2023</v>
      </c>
      <c r="AD2" s="31" t="str">
        <f>Report2!AH10</f>
        <v>5255105723010600122</v>
      </c>
      <c r="AE2" s="31">
        <v>52550</v>
      </c>
      <c r="AF2" s="31" t="str">
        <f>_xlfn.IFS(LEN(AD2)=19,LEFT(AD2,5),LEN(AD2)=25,MID(AD2,6,5))</f>
        <v>52551</v>
      </c>
    </row>
    <row r="3" spans="1:32">
      <c r="A3" s="30">
        <f>Report2!A11</f>
        <v>2</v>
      </c>
      <c r="B3" s="31" t="str">
        <f>Report2!B11</f>
        <v>P2TL/52551/20230118/00002</v>
      </c>
      <c r="C3" s="31" t="str">
        <f>Report2!D11</f>
        <v>525510019455</v>
      </c>
      <c r="D3" s="31" t="str">
        <f>Report2!E11</f>
        <v>JUARIYAH</v>
      </c>
      <c r="E3" s="31" t="str">
        <f>Report2!H11</f>
        <v>K2</v>
      </c>
      <c r="F3" s="31" t="str">
        <f>Report2!I11</f>
        <v>DS BANDUNG REJO</v>
      </c>
      <c r="G3" s="31" t="str">
        <f t="shared" ref="G3:G66" si="3">LEFT(I3,FIND("/",I3)-1)</f>
        <v>R1MT</v>
      </c>
      <c r="H3" s="31">
        <f t="shared" ref="H3:H66" si="4">_xlfn.NUMBERVALUE(MID(I3,FIND("/",I3,1)+1,99))</f>
        <v>900</v>
      </c>
      <c r="I3" s="31" t="str">
        <f>Report2!K11</f>
        <v>R1MT/900</v>
      </c>
      <c r="J3" s="82">
        <f>Report2!L11</f>
        <v>628</v>
      </c>
      <c r="K3" s="82">
        <f>Report2!M11</f>
        <v>0</v>
      </c>
      <c r="L3" s="82">
        <f>Report2!N11</f>
        <v>849056</v>
      </c>
      <c r="M3" s="82">
        <f>Report2!P11</f>
        <v>849056</v>
      </c>
      <c r="N3" s="82">
        <f>Report2!Q11</f>
        <v>0</v>
      </c>
      <c r="O3" s="82">
        <f>Report2!T11</f>
        <v>0</v>
      </c>
      <c r="P3" s="82">
        <f>Report2!U11</f>
        <v>0</v>
      </c>
      <c r="Q3" s="82">
        <f>Report2!W11</f>
        <v>76415</v>
      </c>
      <c r="R3" s="82">
        <f>Report2!X11</f>
        <v>0</v>
      </c>
      <c r="S3" s="82">
        <f>Report2!Y11</f>
        <v>0</v>
      </c>
      <c r="T3" s="82">
        <f>Report2!Z11</f>
        <v>925471</v>
      </c>
      <c r="U3" s="82">
        <f>Report2!AB11</f>
        <v>925471</v>
      </c>
      <c r="V3" s="82">
        <f>Report2!AC11</f>
        <v>0</v>
      </c>
      <c r="W3" s="36" t="str">
        <f>Report2!AD11</f>
        <v>18/01/2023</v>
      </c>
      <c r="X3" s="48" t="str">
        <f t="shared" ref="X3:X66" si="5">LEFT(W3,2)</f>
        <v>18</v>
      </c>
      <c r="Y3" s="31" t="str">
        <f t="shared" ref="Y3:Y66" si="6">MID(W3,FIND("/",W3,1)+1,2)</f>
        <v>01</v>
      </c>
      <c r="Z3" s="31" t="str">
        <f t="shared" ref="Z3:Z66" si="7">RIGHT(W3,4)</f>
        <v>2023</v>
      </c>
      <c r="AA3" s="45">
        <f t="shared" ref="AA3:AA66" si="8">DATE(Z3,Y3,X3)</f>
        <v>44944</v>
      </c>
      <c r="AB3" s="31" t="str">
        <f>Report2!AE11</f>
        <v>5255143005066</v>
      </c>
      <c r="AC3" s="45" t="str">
        <f>Report2!AF11</f>
        <v>18/01/2023</v>
      </c>
      <c r="AD3" s="31" t="str">
        <f>Report2!AH11</f>
        <v>P2TL/52551/20230118/00002</v>
      </c>
      <c r="AE3" s="31">
        <f>AE2</f>
        <v>52550</v>
      </c>
      <c r="AF3" s="31" t="str">
        <f t="shared" ref="AF3:AF66" si="9">_xlfn.IFS(LEN(AD3)=19,LEFT(AD3,5),LEN(AD3)=25,MID(AD3,6,5))</f>
        <v>52551</v>
      </c>
    </row>
    <row r="4" spans="1:32">
      <c r="A4" s="30">
        <f>Report2!A12</f>
        <v>3</v>
      </c>
      <c r="B4" s="31" t="str">
        <f>Report2!B12</f>
        <v>5255105723010600091</v>
      </c>
      <c r="C4" s="31" t="str">
        <f>Report2!D12</f>
        <v>523060532830</v>
      </c>
      <c r="D4" s="31" t="str">
        <f>Report2!E12</f>
        <v>SUGIRI</v>
      </c>
      <c r="E4" s="31">
        <f>Report2!H12</f>
        <v>0</v>
      </c>
      <c r="F4" s="31" t="str">
        <f>Report2!I12</f>
        <v>DS  DOMBO RT1/3 SA</v>
      </c>
      <c r="G4" s="31" t="str">
        <f t="shared" si="3"/>
        <v>R1</v>
      </c>
      <c r="H4" s="31">
        <f t="shared" si="4"/>
        <v>450</v>
      </c>
      <c r="I4" s="31" t="str">
        <f>Report2!K12</f>
        <v>R1/450</v>
      </c>
      <c r="J4" s="82">
        <f>Report2!L12</f>
        <v>46</v>
      </c>
      <c r="K4" s="82">
        <f>Report2!M12</f>
        <v>0</v>
      </c>
      <c r="L4" s="82">
        <f>Report2!N12</f>
        <v>22770</v>
      </c>
      <c r="M4" s="82">
        <f>Report2!P12</f>
        <v>22770</v>
      </c>
      <c r="N4" s="82">
        <f>Report2!Q12</f>
        <v>0</v>
      </c>
      <c r="O4" s="82">
        <f>Report2!T12</f>
        <v>0</v>
      </c>
      <c r="P4" s="82">
        <f>Report2!U12</f>
        <v>0</v>
      </c>
      <c r="Q4" s="82">
        <f>Report2!W12</f>
        <v>0</v>
      </c>
      <c r="R4" s="82">
        <f>Report2!X12</f>
        <v>0</v>
      </c>
      <c r="S4" s="82">
        <f>Report2!Y12</f>
        <v>0</v>
      </c>
      <c r="T4" s="82">
        <f>Report2!Z12</f>
        <v>22770</v>
      </c>
      <c r="U4" s="82">
        <f>Report2!AB12</f>
        <v>0</v>
      </c>
      <c r="V4" s="82">
        <f>Report2!AC12</f>
        <v>22770</v>
      </c>
      <c r="W4" s="36" t="str">
        <f>Report2!AD12</f>
        <v>06/01/2023</v>
      </c>
      <c r="X4" s="48" t="str">
        <f t="shared" si="5"/>
        <v>06</v>
      </c>
      <c r="Y4" s="31" t="str">
        <f t="shared" si="6"/>
        <v>01</v>
      </c>
      <c r="Z4" s="31" t="str">
        <f t="shared" si="7"/>
        <v>2023</v>
      </c>
      <c r="AA4" s="45">
        <f t="shared" si="8"/>
        <v>44932</v>
      </c>
      <c r="AB4" s="31" t="str">
        <f>Report2!AE12</f>
        <v>5255134000091</v>
      </c>
      <c r="AC4" s="45" t="str">
        <f>Report2!AF12</f>
        <v>06/01/2023</v>
      </c>
      <c r="AD4" s="31" t="str">
        <f>Report2!AH12</f>
        <v>5255105723010600091</v>
      </c>
      <c r="AE4" s="31">
        <f t="shared" ref="AE4:AE67" si="10">AE3</f>
        <v>52550</v>
      </c>
      <c r="AF4" s="31" t="str">
        <f t="shared" si="9"/>
        <v>52551</v>
      </c>
    </row>
    <row r="5" spans="1:32">
      <c r="A5" s="30">
        <f>Report2!A13</f>
        <v>4</v>
      </c>
      <c r="B5" s="31" t="str">
        <f>Report2!B13</f>
        <v>5255305723011700422</v>
      </c>
      <c r="C5" s="31" t="str">
        <f>Report2!D13</f>
        <v>523070841357</v>
      </c>
      <c r="D5" s="31" t="str">
        <f>Report2!E13</f>
        <v>PARJO KARTOPIDJO</v>
      </c>
      <c r="E5" s="31">
        <f>Report2!H13</f>
        <v>0</v>
      </c>
      <c r="F5" s="31" t="str">
        <f>Report2!I13</f>
        <v>LE JOK MOJOAGUNG</v>
      </c>
      <c r="G5" s="31" t="str">
        <f t="shared" si="3"/>
        <v>R1</v>
      </c>
      <c r="H5" s="31">
        <f t="shared" si="4"/>
        <v>450</v>
      </c>
      <c r="I5" s="31" t="str">
        <f>Report2!K13</f>
        <v>R1/450</v>
      </c>
      <c r="J5" s="82">
        <f>Report2!L13</f>
        <v>29</v>
      </c>
      <c r="K5" s="82">
        <f>Report2!M13</f>
        <v>0</v>
      </c>
      <c r="L5" s="82">
        <f>Report2!N13</f>
        <v>4901</v>
      </c>
      <c r="M5" s="82">
        <f>Report2!P13</f>
        <v>4901</v>
      </c>
      <c r="N5" s="82">
        <f>Report2!Q13</f>
        <v>0</v>
      </c>
      <c r="O5" s="82">
        <f>Report2!T13</f>
        <v>0</v>
      </c>
      <c r="P5" s="82">
        <f>Report2!U13</f>
        <v>0</v>
      </c>
      <c r="Q5" s="82">
        <f>Report2!W13</f>
        <v>0</v>
      </c>
      <c r="R5" s="82">
        <f>Report2!X13</f>
        <v>0</v>
      </c>
      <c r="S5" s="82">
        <f>Report2!Y13</f>
        <v>0</v>
      </c>
      <c r="T5" s="82">
        <f>Report2!Z13</f>
        <v>4901</v>
      </c>
      <c r="U5" s="82">
        <f>Report2!AB13</f>
        <v>0</v>
      </c>
      <c r="V5" s="82">
        <f>Report2!AC13</f>
        <v>4901</v>
      </c>
      <c r="W5" s="36" t="str">
        <f>Report2!AD13</f>
        <v>19/01/2023</v>
      </c>
      <c r="X5" s="48" t="str">
        <f t="shared" si="5"/>
        <v>19</v>
      </c>
      <c r="Y5" s="31" t="str">
        <f t="shared" si="6"/>
        <v>01</v>
      </c>
      <c r="Z5" s="31" t="str">
        <f t="shared" si="7"/>
        <v>2023</v>
      </c>
      <c r="AA5" s="45">
        <f t="shared" si="8"/>
        <v>44945</v>
      </c>
      <c r="AB5" s="31" t="str">
        <f>Report2!AE13</f>
        <v>5255334000419</v>
      </c>
      <c r="AC5" s="45" t="str">
        <f>Report2!AF13</f>
        <v>19/01/2023</v>
      </c>
      <c r="AD5" s="31" t="str">
        <f>Report2!AH13</f>
        <v>5255305723011700422</v>
      </c>
      <c r="AE5" s="31">
        <f t="shared" si="10"/>
        <v>52550</v>
      </c>
      <c r="AF5" s="31" t="str">
        <f t="shared" si="9"/>
        <v>52553</v>
      </c>
    </row>
    <row r="6" spans="1:32">
      <c r="A6" s="30">
        <f>Report2!A14</f>
        <v>5</v>
      </c>
      <c r="B6" s="31" t="str">
        <f>Report2!B14</f>
        <v>5255305723011700470</v>
      </c>
      <c r="C6" s="31" t="str">
        <f>Report2!D14</f>
        <v>523072188499</v>
      </c>
      <c r="D6" s="31" t="str">
        <f>Report2!E14</f>
        <v>SUTARNO</v>
      </c>
      <c r="E6" s="31">
        <f>Report2!H14</f>
        <v>0</v>
      </c>
      <c r="F6" s="31" t="str">
        <f>Report2!I14</f>
        <v>DS DEPOK SELATAN</v>
      </c>
      <c r="G6" s="31" t="str">
        <f t="shared" si="3"/>
        <v>R1</v>
      </c>
      <c r="H6" s="31">
        <f t="shared" si="4"/>
        <v>1300</v>
      </c>
      <c r="I6" s="31" t="str">
        <f>Report2!K14</f>
        <v>R1/1300</v>
      </c>
      <c r="J6" s="82">
        <f>Report2!L14</f>
        <v>100</v>
      </c>
      <c r="K6" s="82">
        <f>Report2!M14</f>
        <v>0</v>
      </c>
      <c r="L6" s="82">
        <f>Report2!N14</f>
        <v>144470</v>
      </c>
      <c r="M6" s="82">
        <f>Report2!P14</f>
        <v>144470</v>
      </c>
      <c r="N6" s="82">
        <f>Report2!Q14</f>
        <v>0</v>
      </c>
      <c r="O6" s="82">
        <f>Report2!T14</f>
        <v>0</v>
      </c>
      <c r="P6" s="82">
        <f>Report2!U14</f>
        <v>0</v>
      </c>
      <c r="Q6" s="82">
        <f>Report2!W14</f>
        <v>0</v>
      </c>
      <c r="R6" s="82">
        <f>Report2!X14</f>
        <v>0</v>
      </c>
      <c r="S6" s="82">
        <f>Report2!Y14</f>
        <v>0</v>
      </c>
      <c r="T6" s="82">
        <f>Report2!Z14</f>
        <v>144470</v>
      </c>
      <c r="U6" s="82">
        <f>Report2!AB14</f>
        <v>0</v>
      </c>
      <c r="V6" s="82">
        <f>Report2!AC14</f>
        <v>144470</v>
      </c>
      <c r="W6" s="36" t="str">
        <f>Report2!AD14</f>
        <v>19/01/2023</v>
      </c>
      <c r="X6" s="48" t="str">
        <f t="shared" si="5"/>
        <v>19</v>
      </c>
      <c r="Y6" s="31" t="str">
        <f t="shared" si="6"/>
        <v>01</v>
      </c>
      <c r="Z6" s="31" t="str">
        <f t="shared" si="7"/>
        <v>2023</v>
      </c>
      <c r="AA6" s="45">
        <f t="shared" si="8"/>
        <v>44945</v>
      </c>
      <c r="AB6" s="31" t="str">
        <f>Report2!AE14</f>
        <v>5255334000466</v>
      </c>
      <c r="AC6" s="45" t="str">
        <f>Report2!AF14</f>
        <v>19/01/2023</v>
      </c>
      <c r="AD6" s="31" t="str">
        <f>Report2!AH14</f>
        <v>5255305723011700470</v>
      </c>
      <c r="AE6" s="31">
        <f t="shared" si="10"/>
        <v>52550</v>
      </c>
      <c r="AF6" s="31" t="str">
        <f t="shared" si="9"/>
        <v>52553</v>
      </c>
    </row>
    <row r="7" spans="1:32">
      <c r="A7" s="30">
        <f>Report2!A15</f>
        <v>6</v>
      </c>
      <c r="B7" s="31" t="str">
        <f>Report2!B15</f>
        <v>P2TL/52551/20230118/00003</v>
      </c>
      <c r="C7" s="31" t="str">
        <f>Report2!D15</f>
        <v>525510019455</v>
      </c>
      <c r="D7" s="31" t="str">
        <f>Report2!E15</f>
        <v>JUARIYAH</v>
      </c>
      <c r="E7" s="31" t="str">
        <f>Report2!H15</f>
        <v>K2</v>
      </c>
      <c r="F7" s="31" t="str">
        <f>Report2!I15</f>
        <v>DS BANDUNG REJO</v>
      </c>
      <c r="G7" s="31" t="str">
        <f t="shared" si="3"/>
        <v>R1MT</v>
      </c>
      <c r="H7" s="31">
        <f t="shared" si="4"/>
        <v>900</v>
      </c>
      <c r="I7" s="31" t="str">
        <f>Report2!K15</f>
        <v>R1MT/900</v>
      </c>
      <c r="J7" s="82">
        <f>Report2!L15</f>
        <v>583</v>
      </c>
      <c r="K7" s="82">
        <f>Report2!M15</f>
        <v>0</v>
      </c>
      <c r="L7" s="82">
        <f>Report2!N15</f>
        <v>788216</v>
      </c>
      <c r="M7" s="82">
        <f>Report2!P15</f>
        <v>788216</v>
      </c>
      <c r="N7" s="82">
        <f>Report2!Q15</f>
        <v>0</v>
      </c>
      <c r="O7" s="82">
        <f>Report2!T15</f>
        <v>0</v>
      </c>
      <c r="P7" s="82">
        <f>Report2!U15</f>
        <v>0</v>
      </c>
      <c r="Q7" s="82">
        <f>Report2!W15</f>
        <v>70939</v>
      </c>
      <c r="R7" s="82">
        <f>Report2!X15</f>
        <v>0</v>
      </c>
      <c r="S7" s="82">
        <f>Report2!Y15</f>
        <v>0</v>
      </c>
      <c r="T7" s="82">
        <f>Report2!Z15</f>
        <v>859155</v>
      </c>
      <c r="U7" s="82">
        <f>Report2!AB15</f>
        <v>859155</v>
      </c>
      <c r="V7" s="82">
        <f>Report2!AC15</f>
        <v>0</v>
      </c>
      <c r="W7" s="36" t="str">
        <f>Report2!AD15</f>
        <v>18/01/2023</v>
      </c>
      <c r="X7" s="48" t="str">
        <f t="shared" si="5"/>
        <v>18</v>
      </c>
      <c r="Y7" s="31" t="str">
        <f t="shared" si="6"/>
        <v>01</v>
      </c>
      <c r="Z7" s="31" t="str">
        <f t="shared" si="7"/>
        <v>2023</v>
      </c>
      <c r="AA7" s="45">
        <f t="shared" si="8"/>
        <v>44944</v>
      </c>
      <c r="AB7" s="31" t="str">
        <f>Report2!AE15</f>
        <v>5255143005067</v>
      </c>
      <c r="AC7" s="45" t="str">
        <f>Report2!AF15</f>
        <v>18/01/2023</v>
      </c>
      <c r="AD7" s="31" t="str">
        <f>Report2!AH15</f>
        <v>P2TL/52551/20230118/00003</v>
      </c>
      <c r="AE7" s="31">
        <f t="shared" si="10"/>
        <v>52550</v>
      </c>
      <c r="AF7" s="31" t="str">
        <f t="shared" si="9"/>
        <v>52551</v>
      </c>
    </row>
    <row r="8" spans="1:32">
      <c r="A8" s="30">
        <f>Report2!A16</f>
        <v>7</v>
      </c>
      <c r="B8" s="31" t="str">
        <f>Report2!B16</f>
        <v>5255305723011700445</v>
      </c>
      <c r="C8" s="31" t="str">
        <f>Report2!D16</f>
        <v>523070071895</v>
      </c>
      <c r="D8" s="31" t="str">
        <f>Report2!E16</f>
        <v>DJAMIN BIN PARDJO</v>
      </c>
      <c r="E8" s="31">
        <f>Report2!H16</f>
        <v>0</v>
      </c>
      <c r="F8" s="31" t="str">
        <f>Report2!I16</f>
        <v>DS  WOLO</v>
      </c>
      <c r="G8" s="31" t="str">
        <f t="shared" si="3"/>
        <v>R1</v>
      </c>
      <c r="H8" s="31">
        <f t="shared" si="4"/>
        <v>450</v>
      </c>
      <c r="I8" s="31" t="str">
        <f>Report2!K16</f>
        <v>R1/450</v>
      </c>
      <c r="J8" s="82">
        <f>Report2!L16</f>
        <v>55</v>
      </c>
      <c r="K8" s="82">
        <f>Report2!M16</f>
        <v>0</v>
      </c>
      <c r="L8" s="82">
        <f>Report2!N16</f>
        <v>9295</v>
      </c>
      <c r="M8" s="82">
        <f>Report2!P16</f>
        <v>9295</v>
      </c>
      <c r="N8" s="82">
        <f>Report2!Q16</f>
        <v>0</v>
      </c>
      <c r="O8" s="82">
        <f>Report2!T16</f>
        <v>0</v>
      </c>
      <c r="P8" s="82">
        <f>Report2!U16</f>
        <v>0</v>
      </c>
      <c r="Q8" s="82">
        <f>Report2!W16</f>
        <v>0</v>
      </c>
      <c r="R8" s="82">
        <f>Report2!X16</f>
        <v>0</v>
      </c>
      <c r="S8" s="82">
        <f>Report2!Y16</f>
        <v>0</v>
      </c>
      <c r="T8" s="82">
        <f>Report2!Z16</f>
        <v>9295</v>
      </c>
      <c r="U8" s="82">
        <f>Report2!AB16</f>
        <v>0</v>
      </c>
      <c r="V8" s="82">
        <f>Report2!AC16</f>
        <v>9295</v>
      </c>
      <c r="W8" s="36" t="str">
        <f>Report2!AD16</f>
        <v>19/01/2023</v>
      </c>
      <c r="X8" s="48" t="str">
        <f t="shared" si="5"/>
        <v>19</v>
      </c>
      <c r="Y8" s="31" t="str">
        <f t="shared" si="6"/>
        <v>01</v>
      </c>
      <c r="Z8" s="31" t="str">
        <f t="shared" si="7"/>
        <v>2023</v>
      </c>
      <c r="AA8" s="45">
        <f t="shared" si="8"/>
        <v>44945</v>
      </c>
      <c r="AB8" s="31" t="str">
        <f>Report2!AE16</f>
        <v>5255334000442</v>
      </c>
      <c r="AC8" s="45" t="str">
        <f>Report2!AF16</f>
        <v>19/01/2023</v>
      </c>
      <c r="AD8" s="31" t="str">
        <f>Report2!AH16</f>
        <v>5255305723011700445</v>
      </c>
      <c r="AE8" s="31">
        <f t="shared" si="10"/>
        <v>52550</v>
      </c>
      <c r="AF8" s="31" t="str">
        <f t="shared" si="9"/>
        <v>52553</v>
      </c>
    </row>
    <row r="9" spans="1:32">
      <c r="A9" s="30">
        <f>Report2!A17</f>
        <v>8</v>
      </c>
      <c r="B9" s="31" t="str">
        <f>Report2!B17</f>
        <v>P2TL/52553/20230111/00001</v>
      </c>
      <c r="C9" s="31" t="str">
        <f>Report2!D17</f>
        <v>523071745078</v>
      </c>
      <c r="D9" s="31" t="str">
        <f>Report2!E17</f>
        <v>EDI SUDARSONO</v>
      </c>
      <c r="E9" s="31" t="str">
        <f>Report2!H17</f>
        <v>P1</v>
      </c>
      <c r="F9" s="31" t="str">
        <f>Report2!I17</f>
        <v>DS JANGKUNGHARJO</v>
      </c>
      <c r="G9" s="31" t="str">
        <f t="shared" si="3"/>
        <v>R1</v>
      </c>
      <c r="H9" s="31">
        <f t="shared" si="4"/>
        <v>450</v>
      </c>
      <c r="I9" s="31" t="str">
        <f>Report2!K17</f>
        <v>R1/450</v>
      </c>
      <c r="J9" s="82">
        <f>Report2!L17</f>
        <v>0</v>
      </c>
      <c r="K9" s="82">
        <f>Report2!M17</f>
        <v>59400</v>
      </c>
      <c r="L9" s="82">
        <f>Report2!N17</f>
        <v>0</v>
      </c>
      <c r="M9" s="82">
        <f>Report2!P17</f>
        <v>59400</v>
      </c>
      <c r="N9" s="82">
        <f>Report2!Q17</f>
        <v>0</v>
      </c>
      <c r="O9" s="82">
        <f>Report2!T17</f>
        <v>74600</v>
      </c>
      <c r="P9" s="82">
        <f>Report2!U17</f>
        <v>0</v>
      </c>
      <c r="Q9" s="82">
        <f>Report2!W17</f>
        <v>891</v>
      </c>
      <c r="R9" s="82">
        <f>Report2!X17</f>
        <v>0</v>
      </c>
      <c r="S9" s="82">
        <f>Report2!Y17</f>
        <v>0</v>
      </c>
      <c r="T9" s="82">
        <f>Report2!Z17</f>
        <v>134891</v>
      </c>
      <c r="U9" s="82">
        <f>Report2!AB17</f>
        <v>134891</v>
      </c>
      <c r="V9" s="82">
        <f>Report2!AC17</f>
        <v>0</v>
      </c>
      <c r="W9" s="36" t="str">
        <f>Report2!AD17</f>
        <v>11/01/2023</v>
      </c>
      <c r="X9" s="48" t="str">
        <f t="shared" si="5"/>
        <v>11</v>
      </c>
      <c r="Y9" s="31" t="str">
        <f t="shared" si="6"/>
        <v>01</v>
      </c>
      <c r="Z9" s="31" t="str">
        <f t="shared" si="7"/>
        <v>2023</v>
      </c>
      <c r="AA9" s="45">
        <f t="shared" si="8"/>
        <v>44937</v>
      </c>
      <c r="AB9" s="31" t="str">
        <f>Report2!AE17</f>
        <v>5255342004798</v>
      </c>
      <c r="AC9" s="45" t="str">
        <f>Report2!AF17</f>
        <v>11/01/2023</v>
      </c>
      <c r="AD9" s="31" t="str">
        <f>Report2!AH17</f>
        <v>P2TL/52553/20230111/00001</v>
      </c>
      <c r="AE9" s="31">
        <f t="shared" si="10"/>
        <v>52550</v>
      </c>
      <c r="AF9" s="31" t="str">
        <f t="shared" si="9"/>
        <v>52553</v>
      </c>
    </row>
    <row r="10" spans="1:32">
      <c r="A10" s="30">
        <f>Report2!A18</f>
        <v>9</v>
      </c>
      <c r="B10" s="31" t="str">
        <f>Report2!B18</f>
        <v>5255105723010600080</v>
      </c>
      <c r="C10" s="31" t="str">
        <f>Report2!D18</f>
        <v>523060505814</v>
      </c>
      <c r="D10" s="31" t="str">
        <f>Report2!E18</f>
        <v>PAIJO</v>
      </c>
      <c r="E10" s="31">
        <f>Report2!H18</f>
        <v>0</v>
      </c>
      <c r="F10" s="31" t="str">
        <f>Report2!I18</f>
        <v>DS  BOTOREJO RT14/</v>
      </c>
      <c r="G10" s="31" t="str">
        <f t="shared" si="3"/>
        <v>R1</v>
      </c>
      <c r="H10" s="31">
        <f t="shared" si="4"/>
        <v>450</v>
      </c>
      <c r="I10" s="31" t="str">
        <f>Report2!K18</f>
        <v>R1/450</v>
      </c>
      <c r="J10" s="82">
        <f>Report2!L18</f>
        <v>50</v>
      </c>
      <c r="K10" s="82">
        <f>Report2!M18</f>
        <v>0</v>
      </c>
      <c r="L10" s="82">
        <f>Report2!N18</f>
        <v>24750</v>
      </c>
      <c r="M10" s="82">
        <f>Report2!P18</f>
        <v>24750</v>
      </c>
      <c r="N10" s="82">
        <f>Report2!Q18</f>
        <v>0</v>
      </c>
      <c r="O10" s="82">
        <f>Report2!T18</f>
        <v>0</v>
      </c>
      <c r="P10" s="82">
        <f>Report2!U18</f>
        <v>0</v>
      </c>
      <c r="Q10" s="82">
        <f>Report2!W18</f>
        <v>0</v>
      </c>
      <c r="R10" s="82">
        <f>Report2!X18</f>
        <v>0</v>
      </c>
      <c r="S10" s="82">
        <f>Report2!Y18</f>
        <v>0</v>
      </c>
      <c r="T10" s="82">
        <f>Report2!Z18</f>
        <v>24750</v>
      </c>
      <c r="U10" s="82">
        <f>Report2!AB18</f>
        <v>0</v>
      </c>
      <c r="V10" s="82">
        <f>Report2!AC18</f>
        <v>24750</v>
      </c>
      <c r="W10" s="36" t="str">
        <f>Report2!AD18</f>
        <v>06/01/2023</v>
      </c>
      <c r="X10" s="48" t="str">
        <f t="shared" si="5"/>
        <v>06</v>
      </c>
      <c r="Y10" s="31" t="str">
        <f t="shared" si="6"/>
        <v>01</v>
      </c>
      <c r="Z10" s="31" t="str">
        <f t="shared" si="7"/>
        <v>2023</v>
      </c>
      <c r="AA10" s="45">
        <f t="shared" si="8"/>
        <v>44932</v>
      </c>
      <c r="AB10" s="31" t="str">
        <f>Report2!AE18</f>
        <v>5255134000080</v>
      </c>
      <c r="AC10" s="45" t="str">
        <f>Report2!AF18</f>
        <v>06/01/2023</v>
      </c>
      <c r="AD10" s="31" t="str">
        <f>Report2!AH18</f>
        <v>5255105723010600080</v>
      </c>
      <c r="AE10" s="31">
        <f t="shared" si="10"/>
        <v>52550</v>
      </c>
      <c r="AF10" s="31" t="str">
        <f t="shared" si="9"/>
        <v>52551</v>
      </c>
    </row>
    <row r="11" spans="1:32">
      <c r="A11" s="30">
        <f>Report2!A19</f>
        <v>10</v>
      </c>
      <c r="B11" s="31" t="str">
        <f>Report2!B19</f>
        <v>P2TL/52551/20230112/00007</v>
      </c>
      <c r="C11" s="31" t="str">
        <f>Report2!D19</f>
        <v>NONPELANG</v>
      </c>
      <c r="D11" s="31" t="str">
        <f>Report2!E19</f>
        <v>AHMAD ZAZULI</v>
      </c>
      <c r="E11" s="31" t="str">
        <f>Report2!H19</f>
        <v>P4</v>
      </c>
      <c r="F11" s="31" t="str">
        <f>Report2!I19</f>
        <v>DS.SIDOREJO RT2 RW</v>
      </c>
      <c r="G11" s="31" t="str">
        <f t="shared" si="3"/>
        <v>B1</v>
      </c>
      <c r="H11" s="31">
        <f t="shared" si="4"/>
        <v>900</v>
      </c>
      <c r="I11" s="31" t="str">
        <f>Report2!K19</f>
        <v>B1/900</v>
      </c>
      <c r="J11" s="82">
        <f>Report2!L19</f>
        <v>4957</v>
      </c>
      <c r="K11" s="82">
        <f>Report2!M19</f>
        <v>429300</v>
      </c>
      <c r="L11" s="82">
        <f>Report2!N19</f>
        <v>2305098</v>
      </c>
      <c r="M11" s="82">
        <f>Report2!P19</f>
        <v>2734398</v>
      </c>
      <c r="N11" s="82">
        <f>Report2!Q19</f>
        <v>0</v>
      </c>
      <c r="O11" s="82">
        <f>Report2!T19</f>
        <v>0</v>
      </c>
      <c r="P11" s="82">
        <f>Report2!U19</f>
        <v>0</v>
      </c>
      <c r="Q11" s="82">
        <f>Report2!W19</f>
        <v>13672</v>
      </c>
      <c r="R11" s="82">
        <f>Report2!X19</f>
        <v>0</v>
      </c>
      <c r="S11" s="82">
        <f>Report2!Y19</f>
        <v>0</v>
      </c>
      <c r="T11" s="82">
        <f>Report2!Z19</f>
        <v>2748070</v>
      </c>
      <c r="U11" s="82">
        <f>Report2!AB19</f>
        <v>2748070</v>
      </c>
      <c r="V11" s="82">
        <f>Report2!AC19</f>
        <v>0</v>
      </c>
      <c r="W11" s="36" t="str">
        <f>Report2!AD19</f>
        <v>12/01/2023</v>
      </c>
      <c r="X11" s="48" t="str">
        <f t="shared" si="5"/>
        <v>12</v>
      </c>
      <c r="Y11" s="31" t="str">
        <f t="shared" si="6"/>
        <v>01</v>
      </c>
      <c r="Z11" s="31" t="str">
        <f t="shared" si="7"/>
        <v>2023</v>
      </c>
      <c r="AA11" s="45">
        <f t="shared" si="8"/>
        <v>44938</v>
      </c>
      <c r="AB11" s="31" t="str">
        <f>Report2!AE19</f>
        <v>5255142005055</v>
      </c>
      <c r="AC11" s="45" t="str">
        <f>Report2!AF19</f>
        <v>12/01/2023</v>
      </c>
      <c r="AD11" s="31" t="str">
        <f>Report2!AH19</f>
        <v>P2TL/52551/20230112/00007</v>
      </c>
      <c r="AE11" s="31">
        <f t="shared" si="10"/>
        <v>52550</v>
      </c>
      <c r="AF11" s="31" t="str">
        <f t="shared" si="9"/>
        <v>52551</v>
      </c>
    </row>
    <row r="12" spans="1:32">
      <c r="A12" s="30">
        <f>Report2!A20</f>
        <v>11</v>
      </c>
      <c r="B12" s="31" t="str">
        <f>Report2!B20</f>
        <v>P2TL/52554/20230109/00007</v>
      </c>
      <c r="C12" s="31" t="str">
        <f>Report2!D20</f>
        <v>NONPELANG</v>
      </c>
      <c r="D12" s="31" t="str">
        <f>Report2!E20</f>
        <v>JOKO SUKWANDIANT</v>
      </c>
      <c r="E12" s="31" t="str">
        <f>Report2!H20</f>
        <v>P4</v>
      </c>
      <c r="F12" s="31" t="str">
        <f>Report2!I20</f>
        <v>KEDUSAN WIROSARI</v>
      </c>
      <c r="G12" s="31" t="str">
        <f t="shared" si="3"/>
        <v>S2</v>
      </c>
      <c r="H12" s="31">
        <f t="shared" si="4"/>
        <v>900</v>
      </c>
      <c r="I12" s="31" t="str">
        <f>Report2!K20</f>
        <v>S2/900</v>
      </c>
      <c r="J12" s="82">
        <f>Report2!L20</f>
        <v>4957</v>
      </c>
      <c r="K12" s="82">
        <f>Report2!M20</f>
        <v>243000</v>
      </c>
      <c r="L12" s="82">
        <f>Report2!N20</f>
        <v>1784592</v>
      </c>
      <c r="M12" s="82">
        <f>Report2!P20</f>
        <v>2027592</v>
      </c>
      <c r="N12" s="82">
        <f>Report2!Q20</f>
        <v>0</v>
      </c>
      <c r="O12" s="82">
        <f>Report2!T20</f>
        <v>0</v>
      </c>
      <c r="P12" s="82">
        <f>Report2!U20</f>
        <v>0</v>
      </c>
      <c r="Q12" s="82">
        <f>Report2!W20</f>
        <v>10138</v>
      </c>
      <c r="R12" s="82">
        <f>Report2!X20</f>
        <v>0</v>
      </c>
      <c r="S12" s="82">
        <f>Report2!Y20</f>
        <v>0</v>
      </c>
      <c r="T12" s="82">
        <f>Report2!Z20</f>
        <v>2037730</v>
      </c>
      <c r="U12" s="82">
        <f>Report2!AB20</f>
        <v>2037730</v>
      </c>
      <c r="V12" s="82">
        <f>Report2!AC20</f>
        <v>0</v>
      </c>
      <c r="W12" s="36" t="str">
        <f>Report2!AD20</f>
        <v>09/01/2023</v>
      </c>
      <c r="X12" s="48" t="str">
        <f t="shared" si="5"/>
        <v>09</v>
      </c>
      <c r="Y12" s="31" t="str">
        <f t="shared" si="6"/>
        <v>01</v>
      </c>
      <c r="Z12" s="31" t="str">
        <f t="shared" si="7"/>
        <v>2023</v>
      </c>
      <c r="AA12" s="45">
        <f t="shared" si="8"/>
        <v>44935</v>
      </c>
      <c r="AB12" s="31" t="str">
        <f>Report2!AE20</f>
        <v>5255442005818</v>
      </c>
      <c r="AC12" s="45" t="str">
        <f>Report2!AF20</f>
        <v>09/01/2023</v>
      </c>
      <c r="AD12" s="31" t="str">
        <f>Report2!AH20</f>
        <v>P2TL/52554/20230109/00007</v>
      </c>
      <c r="AE12" s="31">
        <f t="shared" si="10"/>
        <v>52550</v>
      </c>
      <c r="AF12" s="31" t="str">
        <f t="shared" si="9"/>
        <v>52554</v>
      </c>
    </row>
    <row r="13" spans="1:32">
      <c r="A13" s="30">
        <f>Report2!A21</f>
        <v>12</v>
      </c>
      <c r="B13" s="31" t="str">
        <f>Report2!B21</f>
        <v>P2TL/52553/20230109/00001</v>
      </c>
      <c r="C13" s="31" t="str">
        <f>Report2!D21</f>
        <v>523070977435</v>
      </c>
      <c r="D13" s="31" t="str">
        <f>Report2!E21</f>
        <v>KAMBALI</v>
      </c>
      <c r="E13" s="31" t="str">
        <f>Report2!H21</f>
        <v>K2</v>
      </c>
      <c r="F13" s="31" t="str">
        <f>Report2!I21</f>
        <v>DS  TEGALREJO PAJE</v>
      </c>
      <c r="G13" s="31" t="str">
        <f t="shared" si="3"/>
        <v>R1M</v>
      </c>
      <c r="H13" s="31">
        <f t="shared" si="4"/>
        <v>900</v>
      </c>
      <c r="I13" s="31" t="str">
        <f>Report2!K21</f>
        <v>R1M/900</v>
      </c>
      <c r="J13" s="82">
        <f>Report2!L21</f>
        <v>120</v>
      </c>
      <c r="K13" s="82">
        <f>Report2!M21</f>
        <v>0</v>
      </c>
      <c r="L13" s="82">
        <f>Report2!N21</f>
        <v>162240</v>
      </c>
      <c r="M13" s="82">
        <f>Report2!P21</f>
        <v>162240</v>
      </c>
      <c r="N13" s="82">
        <f>Report2!Q21</f>
        <v>0</v>
      </c>
      <c r="O13" s="82">
        <f>Report2!T21</f>
        <v>0</v>
      </c>
      <c r="P13" s="82">
        <f>Report2!U21</f>
        <v>0</v>
      </c>
      <c r="Q13" s="82">
        <f>Report2!W21</f>
        <v>14602</v>
      </c>
      <c r="R13" s="82">
        <f>Report2!X21</f>
        <v>0</v>
      </c>
      <c r="S13" s="82">
        <f>Report2!Y21</f>
        <v>0</v>
      </c>
      <c r="T13" s="82">
        <f>Report2!Z21</f>
        <v>176842</v>
      </c>
      <c r="U13" s="82">
        <f>Report2!AB21</f>
        <v>176842</v>
      </c>
      <c r="V13" s="82">
        <f>Report2!AC21</f>
        <v>0</v>
      </c>
      <c r="W13" s="36" t="str">
        <f>Report2!AD21</f>
        <v>09/01/2023</v>
      </c>
      <c r="X13" s="48" t="str">
        <f t="shared" si="5"/>
        <v>09</v>
      </c>
      <c r="Y13" s="31" t="str">
        <f t="shared" si="6"/>
        <v>01</v>
      </c>
      <c r="Z13" s="31" t="str">
        <f t="shared" si="7"/>
        <v>2023</v>
      </c>
      <c r="AA13" s="45">
        <f t="shared" si="8"/>
        <v>44935</v>
      </c>
      <c r="AB13" s="31" t="str">
        <f>Report2!AE21</f>
        <v>5255342004796</v>
      </c>
      <c r="AC13" s="45" t="str">
        <f>Report2!AF21</f>
        <v>09/01/2023</v>
      </c>
      <c r="AD13" s="31" t="str">
        <f>Report2!AH21</f>
        <v>P2TL/52553/20230109/00001</v>
      </c>
      <c r="AE13" s="31">
        <f t="shared" si="10"/>
        <v>52550</v>
      </c>
      <c r="AF13" s="31" t="str">
        <f t="shared" si="9"/>
        <v>52553</v>
      </c>
    </row>
    <row r="14" spans="1:32">
      <c r="A14" s="30">
        <f>Report2!A22</f>
        <v>13</v>
      </c>
      <c r="B14" s="31" t="str">
        <f>Report2!B22</f>
        <v>P2TL/52552/20230117/00003</v>
      </c>
      <c r="C14" s="31" t="str">
        <f>Report2!D22</f>
        <v>NONPELANG</v>
      </c>
      <c r="D14" s="31" t="str">
        <f>Report2!E22</f>
        <v>H FIKA AHSANUL KHU</v>
      </c>
      <c r="E14" s="31" t="str">
        <f>Report2!H22</f>
        <v>P4</v>
      </c>
      <c r="F14" s="31" t="str">
        <f>Report2!I22</f>
        <v>JL. RAYA PEMUDA GU</v>
      </c>
      <c r="G14" s="31" t="str">
        <f t="shared" si="3"/>
        <v>S2</v>
      </c>
      <c r="H14" s="31">
        <f t="shared" si="4"/>
        <v>450</v>
      </c>
      <c r="I14" s="31" t="str">
        <f>Report2!K22</f>
        <v>S2/450</v>
      </c>
      <c r="J14" s="82">
        <f>Report2!L22</f>
        <v>2479</v>
      </c>
      <c r="K14" s="82">
        <f>Report2!M22</f>
        <v>81000</v>
      </c>
      <c r="L14" s="82">
        <f>Report2!N22</f>
        <v>892296</v>
      </c>
      <c r="M14" s="82">
        <f>Report2!P22</f>
        <v>973296</v>
      </c>
      <c r="N14" s="82">
        <f>Report2!Q22</f>
        <v>0</v>
      </c>
      <c r="O14" s="82">
        <f>Report2!T22</f>
        <v>0</v>
      </c>
      <c r="P14" s="82">
        <f>Report2!U22</f>
        <v>0</v>
      </c>
      <c r="Q14" s="82">
        <f>Report2!W22</f>
        <v>4866</v>
      </c>
      <c r="R14" s="82">
        <f>Report2!X22</f>
        <v>0</v>
      </c>
      <c r="S14" s="82">
        <f>Report2!Y22</f>
        <v>0</v>
      </c>
      <c r="T14" s="82">
        <f>Report2!Z22</f>
        <v>978162</v>
      </c>
      <c r="U14" s="82">
        <f>Report2!AB22</f>
        <v>978162</v>
      </c>
      <c r="V14" s="82">
        <f>Report2!AC22</f>
        <v>0</v>
      </c>
      <c r="W14" s="36" t="str">
        <f>Report2!AD22</f>
        <v>17/01/2023</v>
      </c>
      <c r="X14" s="48" t="str">
        <f t="shared" si="5"/>
        <v>17</v>
      </c>
      <c r="Y14" s="31" t="str">
        <f t="shared" si="6"/>
        <v>01</v>
      </c>
      <c r="Z14" s="31" t="str">
        <f t="shared" si="7"/>
        <v>2023</v>
      </c>
      <c r="AA14" s="45">
        <f t="shared" si="8"/>
        <v>44943</v>
      </c>
      <c r="AB14" s="31" t="str">
        <f>Report2!AE22</f>
        <v>5255242004819</v>
      </c>
      <c r="AC14" s="45" t="str">
        <f>Report2!AF22</f>
        <v>17/01/2023</v>
      </c>
      <c r="AD14" s="31" t="str">
        <f>Report2!AH22</f>
        <v>P2TL/52552/20230117/00003</v>
      </c>
      <c r="AE14" s="31">
        <f t="shared" si="10"/>
        <v>52550</v>
      </c>
      <c r="AF14" s="31" t="str">
        <f t="shared" si="9"/>
        <v>52552</v>
      </c>
    </row>
    <row r="15" spans="1:32">
      <c r="A15" s="30">
        <f>Report2!A23</f>
        <v>14</v>
      </c>
      <c r="B15" s="31" t="str">
        <f>Report2!B23</f>
        <v>P2TL/52551/20230112/00008</v>
      </c>
      <c r="C15" s="31" t="str">
        <f>Report2!D23</f>
        <v>NONPELANG</v>
      </c>
      <c r="D15" s="31" t="str">
        <f>Report2!E23</f>
        <v>NASIHAH</v>
      </c>
      <c r="E15" s="31" t="str">
        <f>Report2!H23</f>
        <v>P4</v>
      </c>
      <c r="F15" s="31" t="str">
        <f>Report2!I23</f>
        <v>SIDOREJO 2/5 SAYUN</v>
      </c>
      <c r="G15" s="31" t="str">
        <f t="shared" si="3"/>
        <v>S2</v>
      </c>
      <c r="H15" s="31">
        <f t="shared" si="4"/>
        <v>1300</v>
      </c>
      <c r="I15" s="31" t="str">
        <f>Report2!K23</f>
        <v>S2/1300</v>
      </c>
      <c r="J15" s="82">
        <f>Report2!L23</f>
        <v>7160</v>
      </c>
      <c r="K15" s="82">
        <f>Report2!M23</f>
        <v>662688</v>
      </c>
      <c r="L15" s="82">
        <f>Report2!N23</f>
        <v>1098651</v>
      </c>
      <c r="M15" s="82">
        <f>Report2!P23</f>
        <v>1761339</v>
      </c>
      <c r="N15" s="82">
        <f>Report2!Q23</f>
        <v>10000</v>
      </c>
      <c r="O15" s="82">
        <f>Report2!T23</f>
        <v>0</v>
      </c>
      <c r="P15" s="82">
        <f>Report2!U23</f>
        <v>0</v>
      </c>
      <c r="Q15" s="82">
        <f>Report2!W23</f>
        <v>28661</v>
      </c>
      <c r="R15" s="82">
        <f>Report2!X23</f>
        <v>0</v>
      </c>
      <c r="S15" s="82">
        <f>Report2!Y23</f>
        <v>0</v>
      </c>
      <c r="T15" s="82">
        <f>Report2!Z23</f>
        <v>1800000</v>
      </c>
      <c r="U15" s="82">
        <f>Report2!AB23</f>
        <v>1800000</v>
      </c>
      <c r="V15" s="82">
        <f>Report2!AC23</f>
        <v>0</v>
      </c>
      <c r="W15" s="36" t="str">
        <f>Report2!AD23</f>
        <v>12/01/2023</v>
      </c>
      <c r="X15" s="48" t="str">
        <f t="shared" si="5"/>
        <v>12</v>
      </c>
      <c r="Y15" s="31" t="str">
        <f t="shared" si="6"/>
        <v>01</v>
      </c>
      <c r="Z15" s="31" t="str">
        <f t="shared" si="7"/>
        <v>2023</v>
      </c>
      <c r="AA15" s="45">
        <f t="shared" si="8"/>
        <v>44938</v>
      </c>
      <c r="AB15" s="31" t="str">
        <f>Report2!AE23</f>
        <v>5255142005056</v>
      </c>
      <c r="AC15" s="45" t="str">
        <f>Report2!AF23</f>
        <v>12/01/2023</v>
      </c>
      <c r="AD15" s="31" t="str">
        <f>Report2!AH23</f>
        <v>P2TL/52551/20230112/00008</v>
      </c>
      <c r="AE15" s="31">
        <f t="shared" si="10"/>
        <v>52550</v>
      </c>
      <c r="AF15" s="31" t="str">
        <f t="shared" si="9"/>
        <v>52551</v>
      </c>
    </row>
    <row r="16" spans="1:32">
      <c r="A16" s="30">
        <f>Report2!A24</f>
        <v>15</v>
      </c>
      <c r="B16" s="31" t="str">
        <f>Report2!B24</f>
        <v>P2TL/52551/20230112/00008</v>
      </c>
      <c r="C16" s="31" t="str">
        <f>Report2!D24</f>
        <v>525510218547</v>
      </c>
      <c r="D16" s="31" t="str">
        <f>Report2!E24</f>
        <v>"ARTO MORO" (VANA</v>
      </c>
      <c r="E16" s="31" t="str">
        <f>Report2!H24</f>
        <v>P4</v>
      </c>
      <c r="F16" s="31" t="str">
        <f>Report2!I24</f>
        <v>DK SAMPIT SIDOREJO</v>
      </c>
      <c r="G16" s="31" t="str">
        <f t="shared" si="3"/>
        <v>B1T</v>
      </c>
      <c r="H16" s="31">
        <f t="shared" si="4"/>
        <v>5500</v>
      </c>
      <c r="I16" s="31" t="str">
        <f>Report2!K24</f>
        <v>B1T/5500</v>
      </c>
      <c r="J16" s="82">
        <f>Report2!L24</f>
        <v>0</v>
      </c>
      <c r="K16" s="82">
        <f>Report2!M24</f>
        <v>0</v>
      </c>
      <c r="L16" s="82">
        <f>Report2!N24</f>
        <v>3970912</v>
      </c>
      <c r="M16" s="82">
        <f>Report2!P24</f>
        <v>3970912</v>
      </c>
      <c r="N16" s="82">
        <f>Report2!Q24</f>
        <v>0</v>
      </c>
      <c r="O16" s="82">
        <f>Report2!T24</f>
        <v>0</v>
      </c>
      <c r="P16" s="82">
        <f>Report2!U24</f>
        <v>0</v>
      </c>
      <c r="Q16" s="82">
        <f>Report2!W24</f>
        <v>0</v>
      </c>
      <c r="R16" s="82">
        <f>Report2!X24</f>
        <v>0</v>
      </c>
      <c r="S16" s="82">
        <f>Report2!Y24</f>
        <v>0</v>
      </c>
      <c r="T16" s="82">
        <f>Report2!Z24</f>
        <v>3970912</v>
      </c>
      <c r="U16" s="82">
        <f>Report2!AB24</f>
        <v>0</v>
      </c>
      <c r="V16" s="82">
        <f>Report2!AC24</f>
        <v>3970912</v>
      </c>
      <c r="W16" s="36" t="str">
        <f>Report2!AD24</f>
        <v>12/01/2023</v>
      </c>
      <c r="X16" s="48" t="str">
        <f t="shared" si="5"/>
        <v>12</v>
      </c>
      <c r="Y16" s="31" t="str">
        <f t="shared" si="6"/>
        <v>01</v>
      </c>
      <c r="Z16" s="31" t="str">
        <f t="shared" si="7"/>
        <v>2023</v>
      </c>
      <c r="AA16" s="45">
        <f t="shared" si="8"/>
        <v>44938</v>
      </c>
      <c r="AB16" s="31" t="str">
        <f>Report2!AE24</f>
        <v>5255142005056</v>
      </c>
      <c r="AC16" s="45" t="str">
        <f>Report2!AF24</f>
        <v>12/01/2023</v>
      </c>
      <c r="AD16" s="31" t="str">
        <f>Report2!AH24</f>
        <v>P2TL/52551/20230112/00008</v>
      </c>
      <c r="AE16" s="31">
        <f t="shared" si="10"/>
        <v>52550</v>
      </c>
      <c r="AF16" s="31" t="str">
        <f t="shared" si="9"/>
        <v>52551</v>
      </c>
    </row>
    <row r="17" spans="1:32">
      <c r="A17" s="30">
        <f>Report2!A25</f>
        <v>16</v>
      </c>
      <c r="B17" s="31" t="str">
        <f>Report2!B25</f>
        <v>P2TL/52553/20230127/00001</v>
      </c>
      <c r="C17" s="31" t="str">
        <f>Report2!D25</f>
        <v>523071942547</v>
      </c>
      <c r="D17" s="31" t="str">
        <f>Report2!E25</f>
        <v>SUYITNO</v>
      </c>
      <c r="E17" s="31" t="str">
        <f>Report2!H25</f>
        <v>K2</v>
      </c>
      <c r="F17" s="31" t="str">
        <f>Report2!I25</f>
        <v>DK LAJER PENGGING</v>
      </c>
      <c r="G17" s="31" t="str">
        <f t="shared" si="3"/>
        <v>R1</v>
      </c>
      <c r="H17" s="31">
        <f t="shared" si="4"/>
        <v>450</v>
      </c>
      <c r="I17" s="31" t="str">
        <f>Report2!K25</f>
        <v>R1/450</v>
      </c>
      <c r="J17" s="82">
        <f>Report2!L25</f>
        <v>250</v>
      </c>
      <c r="K17" s="82">
        <f>Report2!M25</f>
        <v>0</v>
      </c>
      <c r="L17" s="82">
        <f>Report2!N25</f>
        <v>123750</v>
      </c>
      <c r="M17" s="82">
        <f>Report2!P25</f>
        <v>123750</v>
      </c>
      <c r="N17" s="82">
        <f>Report2!Q25</f>
        <v>0</v>
      </c>
      <c r="O17" s="82">
        <f>Report2!T25</f>
        <v>0</v>
      </c>
      <c r="P17" s="82">
        <f>Report2!U25</f>
        <v>0</v>
      </c>
      <c r="Q17" s="82">
        <f>Report2!W25</f>
        <v>11138</v>
      </c>
      <c r="R17" s="82">
        <f>Report2!X25</f>
        <v>0</v>
      </c>
      <c r="S17" s="82">
        <f>Report2!Y25</f>
        <v>0</v>
      </c>
      <c r="T17" s="82">
        <f>Report2!Z25</f>
        <v>134888</v>
      </c>
      <c r="U17" s="82">
        <f>Report2!AB25</f>
        <v>134888</v>
      </c>
      <c r="V17" s="82">
        <f>Report2!AC25</f>
        <v>0</v>
      </c>
      <c r="W17" s="36" t="str">
        <f>Report2!AD25</f>
        <v>27/01/2023</v>
      </c>
      <c r="X17" s="48" t="str">
        <f t="shared" si="5"/>
        <v>27</v>
      </c>
      <c r="Y17" s="31" t="str">
        <f t="shared" si="6"/>
        <v>01</v>
      </c>
      <c r="Z17" s="31" t="str">
        <f t="shared" si="7"/>
        <v>2023</v>
      </c>
      <c r="AA17" s="45">
        <f t="shared" si="8"/>
        <v>44953</v>
      </c>
      <c r="AB17" s="31" t="str">
        <f>Report2!AE25</f>
        <v>5255342004812</v>
      </c>
      <c r="AC17" s="45" t="str">
        <f>Report2!AF25</f>
        <v>27/01/2023</v>
      </c>
      <c r="AD17" s="31" t="str">
        <f>Report2!AH25</f>
        <v>P2TL/52553/20230127/00001</v>
      </c>
      <c r="AE17" s="31">
        <f t="shared" si="10"/>
        <v>52550</v>
      </c>
      <c r="AF17" s="31" t="str">
        <f t="shared" si="9"/>
        <v>52553</v>
      </c>
    </row>
    <row r="18" spans="1:32">
      <c r="A18" s="30">
        <f>Report2!A26</f>
        <v>17</v>
      </c>
      <c r="B18" s="31" t="str">
        <f>Report2!B26</f>
        <v>5255105723010500028</v>
      </c>
      <c r="C18" s="31" t="str">
        <f>Report2!D26</f>
        <v>523060594058</v>
      </c>
      <c r="D18" s="31" t="str">
        <f>Report2!E26</f>
        <v>SUYONO B WAGIRAN</v>
      </c>
      <c r="E18" s="31">
        <f>Report2!H26</f>
        <v>0</v>
      </c>
      <c r="F18" s="31" t="str">
        <f>Report2!I26</f>
        <v>DS  TRENGGULI 03/08</v>
      </c>
      <c r="G18" s="31" t="str">
        <f t="shared" si="3"/>
        <v>R1</v>
      </c>
      <c r="H18" s="31">
        <f t="shared" si="4"/>
        <v>450</v>
      </c>
      <c r="I18" s="31" t="str">
        <f>Report2!K26</f>
        <v>R1/450</v>
      </c>
      <c r="J18" s="82">
        <f>Report2!L26</f>
        <v>60</v>
      </c>
      <c r="K18" s="82">
        <f>Report2!M26</f>
        <v>0</v>
      </c>
      <c r="L18" s="82">
        <f>Report2!N26</f>
        <v>29700</v>
      </c>
      <c r="M18" s="82">
        <f>Report2!P26</f>
        <v>29700</v>
      </c>
      <c r="N18" s="82">
        <f>Report2!Q26</f>
        <v>0</v>
      </c>
      <c r="O18" s="82">
        <f>Report2!T26</f>
        <v>0</v>
      </c>
      <c r="P18" s="82">
        <f>Report2!U26</f>
        <v>0</v>
      </c>
      <c r="Q18" s="82">
        <f>Report2!W26</f>
        <v>0</v>
      </c>
      <c r="R18" s="82">
        <f>Report2!X26</f>
        <v>0</v>
      </c>
      <c r="S18" s="82">
        <f>Report2!Y26</f>
        <v>0</v>
      </c>
      <c r="T18" s="82">
        <f>Report2!Z26</f>
        <v>29700</v>
      </c>
      <c r="U18" s="82">
        <f>Report2!AB26</f>
        <v>0</v>
      </c>
      <c r="V18" s="82">
        <f>Report2!AC26</f>
        <v>29700</v>
      </c>
      <c r="W18" s="36" t="str">
        <f>Report2!AD26</f>
        <v>06/01/2023</v>
      </c>
      <c r="X18" s="48" t="str">
        <f t="shared" si="5"/>
        <v>06</v>
      </c>
      <c r="Y18" s="31" t="str">
        <f t="shared" si="6"/>
        <v>01</v>
      </c>
      <c r="Z18" s="31" t="str">
        <f t="shared" si="7"/>
        <v>2023</v>
      </c>
      <c r="AA18" s="45">
        <f t="shared" si="8"/>
        <v>44932</v>
      </c>
      <c r="AB18" s="31" t="str">
        <f>Report2!AE26</f>
        <v>5255134000028</v>
      </c>
      <c r="AC18" s="45" t="str">
        <f>Report2!AF26</f>
        <v>06/01/2023</v>
      </c>
      <c r="AD18" s="31" t="str">
        <f>Report2!AH26</f>
        <v>5255105723010500028</v>
      </c>
      <c r="AE18" s="31">
        <f t="shared" si="10"/>
        <v>52550</v>
      </c>
      <c r="AF18" s="31" t="str">
        <f t="shared" si="9"/>
        <v>52551</v>
      </c>
    </row>
    <row r="19" spans="1:32">
      <c r="A19" s="30">
        <f>Report2!A27</f>
        <v>18</v>
      </c>
      <c r="B19" s="31" t="str">
        <f>Report2!B27</f>
        <v>P2TL/52554/20230117/00004</v>
      </c>
      <c r="C19" s="31" t="str">
        <f>Report2!D27</f>
        <v>523071522701</v>
      </c>
      <c r="D19" s="31" t="str">
        <f>Report2!E27</f>
        <v>SARWIDI</v>
      </c>
      <c r="E19" s="31" t="str">
        <f>Report2!H27</f>
        <v>P2</v>
      </c>
      <c r="F19" s="31" t="str">
        <f>Report2!I27</f>
        <v>DS  KALIPANG</v>
      </c>
      <c r="G19" s="31" t="str">
        <f t="shared" si="3"/>
        <v>R1M</v>
      </c>
      <c r="H19" s="31">
        <f t="shared" si="4"/>
        <v>900</v>
      </c>
      <c r="I19" s="31" t="str">
        <f>Report2!K27</f>
        <v>R1M/900</v>
      </c>
      <c r="J19" s="82">
        <f>Report2!L27</f>
        <v>4957</v>
      </c>
      <c r="K19" s="82">
        <f>Report2!M27</f>
        <v>0</v>
      </c>
      <c r="L19" s="82">
        <f>Report2!N27</f>
        <v>6702134</v>
      </c>
      <c r="M19" s="82">
        <f>Report2!P27</f>
        <v>6702134</v>
      </c>
      <c r="N19" s="82">
        <f>Report2!Q27</f>
        <v>10000</v>
      </c>
      <c r="O19" s="82">
        <f>Report2!T27</f>
        <v>0</v>
      </c>
      <c r="P19" s="82">
        <f>Report2!U27</f>
        <v>192231</v>
      </c>
      <c r="Q19" s="82">
        <f>Report2!W27</f>
        <v>67021</v>
      </c>
      <c r="R19" s="82">
        <f>Report2!X27</f>
        <v>0</v>
      </c>
      <c r="S19" s="82">
        <f>Report2!Y27</f>
        <v>0</v>
      </c>
      <c r="T19" s="82">
        <f>Report2!Z27</f>
        <v>6971386</v>
      </c>
      <c r="U19" s="82">
        <f>Report2!AB27</f>
        <v>3486000</v>
      </c>
      <c r="V19" s="82">
        <f>Report2!AC27</f>
        <v>3485386</v>
      </c>
      <c r="W19" s="36" t="str">
        <f>Report2!AD27</f>
        <v>18/01/2023</v>
      </c>
      <c r="X19" s="48" t="str">
        <f t="shared" si="5"/>
        <v>18</v>
      </c>
      <c r="Y19" s="31" t="str">
        <f t="shared" si="6"/>
        <v>01</v>
      </c>
      <c r="Z19" s="31" t="str">
        <f t="shared" si="7"/>
        <v>2023</v>
      </c>
      <c r="AA19" s="45">
        <f t="shared" si="8"/>
        <v>44944</v>
      </c>
      <c r="AB19" s="31" t="str">
        <f>Report2!AE27</f>
        <v>5255442005872</v>
      </c>
      <c r="AC19" s="45" t="str">
        <f>Report2!AF27</f>
        <v>18/01/2023</v>
      </c>
      <c r="AD19" s="31" t="str">
        <f>Report2!AH27</f>
        <v>P2TL/52554/20230117/00004</v>
      </c>
      <c r="AE19" s="31">
        <f t="shared" si="10"/>
        <v>52550</v>
      </c>
      <c r="AF19" s="31" t="str">
        <f t="shared" si="9"/>
        <v>52554</v>
      </c>
    </row>
    <row r="20" spans="1:32">
      <c r="A20" s="30">
        <f>Report2!A28</f>
        <v>19</v>
      </c>
      <c r="B20" s="31" t="str">
        <f>Report2!B28</f>
        <v>P2TL/52552/20230121/00002</v>
      </c>
      <c r="C20" s="31" t="str">
        <f>Report2!D28</f>
        <v>NONPELANG</v>
      </c>
      <c r="D20" s="31" t="str">
        <f>Report2!E28</f>
        <v>ABDUL ROHMAN 2</v>
      </c>
      <c r="E20" s="31" t="str">
        <f>Report2!H28</f>
        <v>P4</v>
      </c>
      <c r="F20" s="31" t="str">
        <f>Report2!I28</f>
        <v>DUSUN KEDOH RT 2/3</v>
      </c>
      <c r="G20" s="31" t="str">
        <f t="shared" si="3"/>
        <v>S2</v>
      </c>
      <c r="H20" s="31">
        <f t="shared" si="4"/>
        <v>900</v>
      </c>
      <c r="I20" s="31" t="str">
        <f>Report2!K28</f>
        <v>S2/900</v>
      </c>
      <c r="J20" s="82">
        <f>Report2!L28</f>
        <v>4957</v>
      </c>
      <c r="K20" s="82">
        <f>Report2!M28</f>
        <v>243000</v>
      </c>
      <c r="L20" s="82">
        <f>Report2!N28</f>
        <v>1784592</v>
      </c>
      <c r="M20" s="82">
        <f>Report2!P28</f>
        <v>2027592</v>
      </c>
      <c r="N20" s="82">
        <f>Report2!Q28</f>
        <v>0</v>
      </c>
      <c r="O20" s="82">
        <f>Report2!T28</f>
        <v>0</v>
      </c>
      <c r="P20" s="82">
        <f>Report2!U28</f>
        <v>0</v>
      </c>
      <c r="Q20" s="82">
        <f>Report2!W28</f>
        <v>10138</v>
      </c>
      <c r="R20" s="82">
        <f>Report2!X28</f>
        <v>0</v>
      </c>
      <c r="S20" s="82">
        <f>Report2!Y28</f>
        <v>0</v>
      </c>
      <c r="T20" s="82">
        <f>Report2!Z28</f>
        <v>2037730</v>
      </c>
      <c r="U20" s="82">
        <f>Report2!AB28</f>
        <v>2037730</v>
      </c>
      <c r="V20" s="82">
        <f>Report2!AC28</f>
        <v>0</v>
      </c>
      <c r="W20" s="36" t="str">
        <f>Report2!AD28</f>
        <v>21/01/2023</v>
      </c>
      <c r="X20" s="48" t="str">
        <f t="shared" si="5"/>
        <v>21</v>
      </c>
      <c r="Y20" s="31" t="str">
        <f t="shared" si="6"/>
        <v>01</v>
      </c>
      <c r="Z20" s="31" t="str">
        <f t="shared" si="7"/>
        <v>2023</v>
      </c>
      <c r="AA20" s="45">
        <f t="shared" si="8"/>
        <v>44947</v>
      </c>
      <c r="AB20" s="31" t="str">
        <f>Report2!AE28</f>
        <v>5255242004845</v>
      </c>
      <c r="AC20" s="45" t="str">
        <f>Report2!AF28</f>
        <v>21/01/2023</v>
      </c>
      <c r="AD20" s="31" t="str">
        <f>Report2!AH28</f>
        <v>P2TL/52552/20230121/00002</v>
      </c>
      <c r="AE20" s="31">
        <f t="shared" si="10"/>
        <v>52550</v>
      </c>
      <c r="AF20" s="31" t="str">
        <f t="shared" si="9"/>
        <v>52552</v>
      </c>
    </row>
    <row r="21" spans="1:32">
      <c r="A21" s="30">
        <f>Report2!A29</f>
        <v>20</v>
      </c>
      <c r="B21" s="31" t="str">
        <f>Report2!B29</f>
        <v>P2TL/52554/20230130/00003</v>
      </c>
      <c r="C21" s="31" t="str">
        <f>Report2!D29</f>
        <v>523071490672</v>
      </c>
      <c r="D21" s="31" t="str">
        <f>Report2!E29</f>
        <v>MOHAMMAD KHOMAR</v>
      </c>
      <c r="E21" s="31" t="str">
        <f>Report2!H29</f>
        <v>K2</v>
      </c>
      <c r="F21" s="31" t="str">
        <f>Report2!I29</f>
        <v>DS  TUKO</v>
      </c>
      <c r="G21" s="31" t="str">
        <f t="shared" si="3"/>
        <v>R1</v>
      </c>
      <c r="H21" s="31">
        <f t="shared" si="4"/>
        <v>450</v>
      </c>
      <c r="I21" s="31" t="str">
        <f>Report2!K29</f>
        <v>R1/450</v>
      </c>
      <c r="J21" s="82">
        <f>Report2!L29</f>
        <v>445</v>
      </c>
      <c r="K21" s="82">
        <f>Report2!M29</f>
        <v>0</v>
      </c>
      <c r="L21" s="82">
        <f>Report2!N29</f>
        <v>220275</v>
      </c>
      <c r="M21" s="82">
        <f>Report2!P29</f>
        <v>220275</v>
      </c>
      <c r="N21" s="82">
        <f>Report2!Q29</f>
        <v>0</v>
      </c>
      <c r="O21" s="82">
        <f>Report2!T29</f>
        <v>0</v>
      </c>
      <c r="P21" s="82">
        <f>Report2!U29</f>
        <v>0</v>
      </c>
      <c r="Q21" s="82">
        <f>Report2!W29</f>
        <v>19825</v>
      </c>
      <c r="R21" s="82">
        <f>Report2!X29</f>
        <v>0</v>
      </c>
      <c r="S21" s="82">
        <f>Report2!Y29</f>
        <v>0</v>
      </c>
      <c r="T21" s="82">
        <f>Report2!Z29</f>
        <v>240100</v>
      </c>
      <c r="U21" s="82">
        <f>Report2!AB29</f>
        <v>20000</v>
      </c>
      <c r="V21" s="82">
        <f>Report2!AC29</f>
        <v>220100</v>
      </c>
      <c r="W21" s="36" t="str">
        <f>Report2!AD29</f>
        <v>30/01/2023</v>
      </c>
      <c r="X21" s="48" t="str">
        <f t="shared" si="5"/>
        <v>30</v>
      </c>
      <c r="Y21" s="31" t="str">
        <f t="shared" si="6"/>
        <v>01</v>
      </c>
      <c r="Z21" s="31" t="str">
        <f t="shared" si="7"/>
        <v>2023</v>
      </c>
      <c r="AA21" s="45">
        <f t="shared" si="8"/>
        <v>44956</v>
      </c>
      <c r="AB21" s="31" t="str">
        <f>Report2!AE29</f>
        <v>5255442005919</v>
      </c>
      <c r="AC21" s="45" t="str">
        <f>Report2!AF29</f>
        <v>30/01/2023</v>
      </c>
      <c r="AD21" s="31" t="str">
        <f>Report2!AH29</f>
        <v>P2TL/52554/20230130/00003</v>
      </c>
      <c r="AE21" s="31">
        <f t="shared" si="10"/>
        <v>52550</v>
      </c>
      <c r="AF21" s="31" t="str">
        <f t="shared" si="9"/>
        <v>52554</v>
      </c>
    </row>
    <row r="22" spans="1:32">
      <c r="A22" s="30">
        <f>Report2!A30</f>
        <v>21</v>
      </c>
      <c r="B22" s="31" t="str">
        <f>Report2!B30</f>
        <v>P2TL/52551/20230112/00001</v>
      </c>
      <c r="C22" s="31" t="str">
        <f>Report2!D30</f>
        <v>525510218547</v>
      </c>
      <c r="D22" s="31" t="str">
        <f>Report2!E30</f>
        <v>"ARTO MORO" (VANA</v>
      </c>
      <c r="E22" s="31" t="str">
        <f>Report2!H30</f>
        <v>K2</v>
      </c>
      <c r="F22" s="31" t="str">
        <f>Report2!I30</f>
        <v>DK SAMPIT SIDOREJO</v>
      </c>
      <c r="G22" s="31" t="str">
        <f t="shared" si="3"/>
        <v>B1T</v>
      </c>
      <c r="H22" s="31">
        <f t="shared" si="4"/>
        <v>5500</v>
      </c>
      <c r="I22" s="31" t="str">
        <f>Report2!K30</f>
        <v>B1T/5500</v>
      </c>
      <c r="J22" s="82">
        <f>Report2!L30</f>
        <v>827</v>
      </c>
      <c r="K22" s="82">
        <f>Report2!M30</f>
        <v>0</v>
      </c>
      <c r="L22" s="82">
        <f>Report2!N30</f>
        <v>909700</v>
      </c>
      <c r="M22" s="82">
        <f>Report2!P30</f>
        <v>909700</v>
      </c>
      <c r="N22" s="82">
        <f>Report2!Q30</f>
        <v>0</v>
      </c>
      <c r="O22" s="82">
        <f>Report2!T30</f>
        <v>0</v>
      </c>
      <c r="P22" s="82">
        <f>Report2!U30</f>
        <v>0</v>
      </c>
      <c r="Q22" s="82">
        <f>Report2!W30</f>
        <v>81873</v>
      </c>
      <c r="R22" s="82">
        <f>Report2!X30</f>
        <v>0</v>
      </c>
      <c r="S22" s="82">
        <f>Report2!Y30</f>
        <v>0</v>
      </c>
      <c r="T22" s="82">
        <f>Report2!Z30</f>
        <v>991573</v>
      </c>
      <c r="U22" s="82">
        <f>Report2!AB30</f>
        <v>991573</v>
      </c>
      <c r="V22" s="82">
        <f>Report2!AC30</f>
        <v>0</v>
      </c>
      <c r="W22" s="36" t="str">
        <f>Report2!AD30</f>
        <v>12/01/2023</v>
      </c>
      <c r="X22" s="48" t="str">
        <f t="shared" si="5"/>
        <v>12</v>
      </c>
      <c r="Y22" s="31" t="str">
        <f t="shared" si="6"/>
        <v>01</v>
      </c>
      <c r="Z22" s="31" t="str">
        <f t="shared" si="7"/>
        <v>2023</v>
      </c>
      <c r="AA22" s="45">
        <f t="shared" si="8"/>
        <v>44938</v>
      </c>
      <c r="AB22" s="31" t="str">
        <f>Report2!AE30</f>
        <v>5255143005049</v>
      </c>
      <c r="AC22" s="45" t="str">
        <f>Report2!AF30</f>
        <v>12/01/2023</v>
      </c>
      <c r="AD22" s="31" t="str">
        <f>Report2!AH30</f>
        <v>P2TL/52551/20230112/00001</v>
      </c>
      <c r="AE22" s="31">
        <f t="shared" si="10"/>
        <v>52550</v>
      </c>
      <c r="AF22" s="31" t="str">
        <f t="shared" si="9"/>
        <v>52551</v>
      </c>
    </row>
    <row r="23" spans="1:32">
      <c r="A23" s="30">
        <f>Report2!A31</f>
        <v>22</v>
      </c>
      <c r="B23" s="31" t="str">
        <f>Report2!B31</f>
        <v>5255305723011700444</v>
      </c>
      <c r="C23" s="31" t="str">
        <f>Report2!D31</f>
        <v>523071298825</v>
      </c>
      <c r="D23" s="31" t="str">
        <f>Report2!E31</f>
        <v>PARTIWI</v>
      </c>
      <c r="E23" s="31">
        <f>Report2!H31</f>
        <v>0</v>
      </c>
      <c r="F23" s="31" t="str">
        <f>Report2!I31</f>
        <v>DS  WERDOYO GODO</v>
      </c>
      <c r="G23" s="31" t="str">
        <f t="shared" si="3"/>
        <v>R1</v>
      </c>
      <c r="H23" s="31">
        <f t="shared" si="4"/>
        <v>450</v>
      </c>
      <c r="I23" s="31" t="str">
        <f>Report2!K31</f>
        <v>R1/450</v>
      </c>
      <c r="J23" s="82">
        <f>Report2!L31</f>
        <v>55</v>
      </c>
      <c r="K23" s="82">
        <f>Report2!M31</f>
        <v>0</v>
      </c>
      <c r="L23" s="82">
        <f>Report2!N31</f>
        <v>9295</v>
      </c>
      <c r="M23" s="82">
        <f>Report2!P31</f>
        <v>9295</v>
      </c>
      <c r="N23" s="82">
        <f>Report2!Q31</f>
        <v>0</v>
      </c>
      <c r="O23" s="82">
        <f>Report2!T31</f>
        <v>0</v>
      </c>
      <c r="P23" s="82">
        <f>Report2!U31</f>
        <v>0</v>
      </c>
      <c r="Q23" s="82">
        <f>Report2!W31</f>
        <v>0</v>
      </c>
      <c r="R23" s="82">
        <f>Report2!X31</f>
        <v>0</v>
      </c>
      <c r="S23" s="82">
        <f>Report2!Y31</f>
        <v>0</v>
      </c>
      <c r="T23" s="82">
        <f>Report2!Z31</f>
        <v>9295</v>
      </c>
      <c r="U23" s="82">
        <f>Report2!AB31</f>
        <v>0</v>
      </c>
      <c r="V23" s="82">
        <f>Report2!AC31</f>
        <v>9295</v>
      </c>
      <c r="W23" s="36" t="str">
        <f>Report2!AD31</f>
        <v>19/01/2023</v>
      </c>
      <c r="X23" s="48" t="str">
        <f t="shared" si="5"/>
        <v>19</v>
      </c>
      <c r="Y23" s="31" t="str">
        <f t="shared" si="6"/>
        <v>01</v>
      </c>
      <c r="Z23" s="31" t="str">
        <f t="shared" si="7"/>
        <v>2023</v>
      </c>
      <c r="AA23" s="45">
        <f t="shared" si="8"/>
        <v>44945</v>
      </c>
      <c r="AB23" s="31" t="str">
        <f>Report2!AE31</f>
        <v>5255334000441</v>
      </c>
      <c r="AC23" s="45" t="str">
        <f>Report2!AF31</f>
        <v>19/01/2023</v>
      </c>
      <c r="AD23" s="31" t="str">
        <f>Report2!AH31</f>
        <v>5255305723011700444</v>
      </c>
      <c r="AE23" s="31">
        <f t="shared" si="10"/>
        <v>52550</v>
      </c>
      <c r="AF23" s="31" t="str">
        <f t="shared" si="9"/>
        <v>52553</v>
      </c>
    </row>
    <row r="24" spans="1:32">
      <c r="A24" s="30">
        <f>Report2!A32</f>
        <v>23</v>
      </c>
      <c r="B24" s="31" t="str">
        <f>Report2!B32</f>
        <v>P2TL/52551/20230118/00006</v>
      </c>
      <c r="C24" s="31" t="str">
        <f>Report2!D32</f>
        <v>523060987918</v>
      </c>
      <c r="D24" s="31" t="str">
        <f>Report2!E32</f>
        <v>P D A M</v>
      </c>
      <c r="E24" s="31" t="str">
        <f>Report2!H32</f>
        <v>K2</v>
      </c>
      <c r="F24" s="31" t="str">
        <f>Report2!I32</f>
        <v>DS DERO</v>
      </c>
      <c r="G24" s="31" t="str">
        <f t="shared" si="3"/>
        <v>I2</v>
      </c>
      <c r="H24" s="31">
        <f t="shared" si="4"/>
        <v>164000</v>
      </c>
      <c r="I24" s="31" t="str">
        <f>Report2!K32</f>
        <v>I2/164000</v>
      </c>
      <c r="J24" s="82">
        <f>Report2!L32</f>
        <v>66884</v>
      </c>
      <c r="K24" s="82">
        <f>Report2!M32</f>
        <v>0</v>
      </c>
      <c r="L24" s="82">
        <f>Report2!N32</f>
        <v>97516872</v>
      </c>
      <c r="M24" s="82">
        <f>Report2!P32</f>
        <v>97516872</v>
      </c>
      <c r="N24" s="82">
        <f>Report2!Q32</f>
        <v>10000</v>
      </c>
      <c r="O24" s="82">
        <f>Report2!T32</f>
        <v>0</v>
      </c>
      <c r="P24" s="82">
        <f>Report2!U32</f>
        <v>0</v>
      </c>
      <c r="Q24" s="82">
        <f>Report2!W32</f>
        <v>2925506</v>
      </c>
      <c r="R24" s="82">
        <f>Report2!X32</f>
        <v>0</v>
      </c>
      <c r="S24" s="82">
        <f>Report2!Y32</f>
        <v>0</v>
      </c>
      <c r="T24" s="82">
        <f>Report2!Z32</f>
        <v>100452378</v>
      </c>
      <c r="U24" s="82">
        <f>Report2!AB32</f>
        <v>30500000</v>
      </c>
      <c r="V24" s="82">
        <f>Report2!AC32</f>
        <v>69952378</v>
      </c>
      <c r="W24" s="36" t="str">
        <f>Report2!AD32</f>
        <v>20/01/2023</v>
      </c>
      <c r="X24" s="48" t="str">
        <f t="shared" si="5"/>
        <v>20</v>
      </c>
      <c r="Y24" s="31" t="str">
        <f t="shared" si="6"/>
        <v>01</v>
      </c>
      <c r="Z24" s="31" t="str">
        <f t="shared" si="7"/>
        <v>2023</v>
      </c>
      <c r="AA24" s="45">
        <f t="shared" si="8"/>
        <v>44946</v>
      </c>
      <c r="AB24" s="31" t="str">
        <f>Report2!AE32</f>
        <v>5255142005070</v>
      </c>
      <c r="AC24" s="45" t="str">
        <f>Report2!AF32</f>
        <v>20/01/2023</v>
      </c>
      <c r="AD24" s="31" t="str">
        <f>Report2!AH32</f>
        <v>P2TL/52551/20230118/00006</v>
      </c>
      <c r="AE24" s="31">
        <f t="shared" si="10"/>
        <v>52550</v>
      </c>
      <c r="AF24" s="31" t="str">
        <f t="shared" si="9"/>
        <v>52551</v>
      </c>
    </row>
    <row r="25" spans="1:32">
      <c r="A25" s="30">
        <f>Report2!A33</f>
        <v>24</v>
      </c>
      <c r="B25" s="31" t="str">
        <f>Report2!B33</f>
        <v>5255305723011700488</v>
      </c>
      <c r="C25" s="31" t="str">
        <f>Report2!D33</f>
        <v>523070350474</v>
      </c>
      <c r="D25" s="31" t="str">
        <f>Report2!E33</f>
        <v>SUTRISNO</v>
      </c>
      <c r="E25" s="31">
        <f>Report2!H33</f>
        <v>0</v>
      </c>
      <c r="F25" s="31" t="str">
        <f>Report2!I33</f>
        <v>BA NGLE SAMBUNG</v>
      </c>
      <c r="G25" s="31" t="str">
        <f t="shared" si="3"/>
        <v>R1M</v>
      </c>
      <c r="H25" s="31">
        <f t="shared" si="4"/>
        <v>900</v>
      </c>
      <c r="I25" s="31" t="str">
        <f>Report2!K33</f>
        <v>R1M/900</v>
      </c>
      <c r="J25" s="82">
        <f>Report2!L33</f>
        <v>30</v>
      </c>
      <c r="K25" s="82">
        <f>Report2!M33</f>
        <v>0</v>
      </c>
      <c r="L25" s="82">
        <f>Report2!N33</f>
        <v>40560</v>
      </c>
      <c r="M25" s="82">
        <f>Report2!P33</f>
        <v>40560</v>
      </c>
      <c r="N25" s="82">
        <f>Report2!Q33</f>
        <v>0</v>
      </c>
      <c r="O25" s="82">
        <f>Report2!T33</f>
        <v>0</v>
      </c>
      <c r="P25" s="82">
        <f>Report2!U33</f>
        <v>0</v>
      </c>
      <c r="Q25" s="82">
        <f>Report2!W33</f>
        <v>0</v>
      </c>
      <c r="R25" s="82">
        <f>Report2!X33</f>
        <v>0</v>
      </c>
      <c r="S25" s="82">
        <f>Report2!Y33</f>
        <v>0</v>
      </c>
      <c r="T25" s="82">
        <f>Report2!Z33</f>
        <v>40560</v>
      </c>
      <c r="U25" s="82">
        <f>Report2!AB33</f>
        <v>0</v>
      </c>
      <c r="V25" s="82">
        <f>Report2!AC33</f>
        <v>40560</v>
      </c>
      <c r="W25" s="36" t="str">
        <f>Report2!AD33</f>
        <v>19/01/2023</v>
      </c>
      <c r="X25" s="48" t="str">
        <f t="shared" si="5"/>
        <v>19</v>
      </c>
      <c r="Y25" s="31" t="str">
        <f t="shared" si="6"/>
        <v>01</v>
      </c>
      <c r="Z25" s="31" t="str">
        <f t="shared" si="7"/>
        <v>2023</v>
      </c>
      <c r="AA25" s="45">
        <f t="shared" si="8"/>
        <v>44945</v>
      </c>
      <c r="AB25" s="31" t="str">
        <f>Report2!AE33</f>
        <v>5255334000484</v>
      </c>
      <c r="AC25" s="45" t="str">
        <f>Report2!AF33</f>
        <v>19/01/2023</v>
      </c>
      <c r="AD25" s="31" t="str">
        <f>Report2!AH33</f>
        <v>5255305723011700488</v>
      </c>
      <c r="AE25" s="31">
        <f t="shared" si="10"/>
        <v>52550</v>
      </c>
      <c r="AF25" s="31" t="str">
        <f t="shared" si="9"/>
        <v>52553</v>
      </c>
    </row>
    <row r="26" spans="1:32">
      <c r="A26" s="30">
        <f>Report2!A34</f>
        <v>25</v>
      </c>
      <c r="B26" s="31" t="str">
        <f>Report2!B34</f>
        <v>5255305723011700490</v>
      </c>
      <c r="C26" s="31" t="str">
        <f>Report2!D34</f>
        <v>523071801055</v>
      </c>
      <c r="D26" s="31" t="str">
        <f>Report2!E34</f>
        <v>MASRURI</v>
      </c>
      <c r="E26" s="31">
        <f>Report2!H34</f>
        <v>0</v>
      </c>
      <c r="F26" s="31" t="str">
        <f>Report2!I34</f>
        <v>DS LEYANGAN PN WA</v>
      </c>
      <c r="G26" s="31" t="str">
        <f t="shared" si="3"/>
        <v>R1M</v>
      </c>
      <c r="H26" s="31">
        <f t="shared" si="4"/>
        <v>900</v>
      </c>
      <c r="I26" s="31" t="str">
        <f>Report2!K34</f>
        <v>R1M/900</v>
      </c>
      <c r="J26" s="82">
        <f>Report2!L34</f>
        <v>26</v>
      </c>
      <c r="K26" s="82">
        <f>Report2!M34</f>
        <v>0</v>
      </c>
      <c r="L26" s="82">
        <f>Report2!N34</f>
        <v>35152</v>
      </c>
      <c r="M26" s="82">
        <f>Report2!P34</f>
        <v>35152</v>
      </c>
      <c r="N26" s="82">
        <f>Report2!Q34</f>
        <v>0</v>
      </c>
      <c r="O26" s="82">
        <f>Report2!T34</f>
        <v>0</v>
      </c>
      <c r="P26" s="82">
        <f>Report2!U34</f>
        <v>0</v>
      </c>
      <c r="Q26" s="82">
        <f>Report2!W34</f>
        <v>0</v>
      </c>
      <c r="R26" s="82">
        <f>Report2!X34</f>
        <v>0</v>
      </c>
      <c r="S26" s="82">
        <f>Report2!Y34</f>
        <v>0</v>
      </c>
      <c r="T26" s="82">
        <f>Report2!Z34</f>
        <v>35152</v>
      </c>
      <c r="U26" s="82">
        <f>Report2!AB34</f>
        <v>0</v>
      </c>
      <c r="V26" s="82">
        <f>Report2!AC34</f>
        <v>35152</v>
      </c>
      <c r="W26" s="36" t="str">
        <f>Report2!AD34</f>
        <v>19/01/2023</v>
      </c>
      <c r="X26" s="48" t="str">
        <f t="shared" si="5"/>
        <v>19</v>
      </c>
      <c r="Y26" s="31" t="str">
        <f t="shared" si="6"/>
        <v>01</v>
      </c>
      <c r="Z26" s="31" t="str">
        <f t="shared" si="7"/>
        <v>2023</v>
      </c>
      <c r="AA26" s="45">
        <f t="shared" si="8"/>
        <v>44945</v>
      </c>
      <c r="AB26" s="31" t="str">
        <f>Report2!AE34</f>
        <v>5255334000486</v>
      </c>
      <c r="AC26" s="45" t="str">
        <f>Report2!AF34</f>
        <v>19/01/2023</v>
      </c>
      <c r="AD26" s="31" t="str">
        <f>Report2!AH34</f>
        <v>5255305723011700490</v>
      </c>
      <c r="AE26" s="31">
        <f t="shared" si="10"/>
        <v>52550</v>
      </c>
      <c r="AF26" s="31" t="str">
        <f t="shared" si="9"/>
        <v>52553</v>
      </c>
    </row>
    <row r="27" spans="1:32">
      <c r="A27" s="30">
        <f>Report2!A35</f>
        <v>26</v>
      </c>
      <c r="B27" s="31" t="str">
        <f>Report2!B35</f>
        <v>5255105723010600115</v>
      </c>
      <c r="C27" s="31" t="str">
        <f>Report2!D35</f>
        <v>523061176602</v>
      </c>
      <c r="D27" s="31" t="str">
        <f>Report2!E35</f>
        <v>MUKLISIN</v>
      </c>
      <c r="E27" s="31">
        <f>Report2!H35</f>
        <v>0</v>
      </c>
      <c r="F27" s="31" t="str">
        <f>Report2!I35</f>
        <v>DS SIDOHARJO   RT.0</v>
      </c>
      <c r="G27" s="31" t="str">
        <f t="shared" si="3"/>
        <v>R1</v>
      </c>
      <c r="H27" s="31">
        <f t="shared" si="4"/>
        <v>450</v>
      </c>
      <c r="I27" s="31" t="str">
        <f>Report2!K35</f>
        <v>R1/450</v>
      </c>
      <c r="J27" s="82">
        <f>Report2!L35</f>
        <v>32</v>
      </c>
      <c r="K27" s="82">
        <f>Report2!M35</f>
        <v>0</v>
      </c>
      <c r="L27" s="82">
        <f>Report2!N35</f>
        <v>15840</v>
      </c>
      <c r="M27" s="82">
        <f>Report2!P35</f>
        <v>15840</v>
      </c>
      <c r="N27" s="82">
        <f>Report2!Q35</f>
        <v>0</v>
      </c>
      <c r="O27" s="82">
        <f>Report2!T35</f>
        <v>0</v>
      </c>
      <c r="P27" s="82">
        <f>Report2!U35</f>
        <v>0</v>
      </c>
      <c r="Q27" s="82">
        <f>Report2!W35</f>
        <v>0</v>
      </c>
      <c r="R27" s="82">
        <f>Report2!X35</f>
        <v>0</v>
      </c>
      <c r="S27" s="82">
        <f>Report2!Y35</f>
        <v>0</v>
      </c>
      <c r="T27" s="82">
        <f>Report2!Z35</f>
        <v>15840</v>
      </c>
      <c r="U27" s="82">
        <f>Report2!AB35</f>
        <v>0</v>
      </c>
      <c r="V27" s="82">
        <f>Report2!AC35</f>
        <v>15840</v>
      </c>
      <c r="W27" s="36" t="str">
        <f>Report2!AD35</f>
        <v>06/01/2023</v>
      </c>
      <c r="X27" s="48" t="str">
        <f t="shared" si="5"/>
        <v>06</v>
      </c>
      <c r="Y27" s="31" t="str">
        <f t="shared" si="6"/>
        <v>01</v>
      </c>
      <c r="Z27" s="31" t="str">
        <f t="shared" si="7"/>
        <v>2023</v>
      </c>
      <c r="AA27" s="45">
        <f t="shared" si="8"/>
        <v>44932</v>
      </c>
      <c r="AB27" s="31" t="str">
        <f>Report2!AE35</f>
        <v>5255134000115</v>
      </c>
      <c r="AC27" s="45" t="str">
        <f>Report2!AF35</f>
        <v>06/01/2023</v>
      </c>
      <c r="AD27" s="31" t="str">
        <f>Report2!AH35</f>
        <v>5255105723010600115</v>
      </c>
      <c r="AE27" s="31">
        <f t="shared" si="10"/>
        <v>52550</v>
      </c>
      <c r="AF27" s="31" t="str">
        <f t="shared" si="9"/>
        <v>52551</v>
      </c>
    </row>
    <row r="28" spans="1:32">
      <c r="A28" s="30">
        <f>Report2!A36</f>
        <v>27</v>
      </c>
      <c r="B28" s="31" t="str">
        <f>Report2!B36</f>
        <v>5255305723011700440</v>
      </c>
      <c r="C28" s="31" t="str">
        <f>Report2!D36</f>
        <v>523070409764</v>
      </c>
      <c r="D28" s="31" t="str">
        <f>Report2!E36</f>
        <v>SLAMET</v>
      </c>
      <c r="E28" s="31">
        <f>Report2!H36</f>
        <v>0</v>
      </c>
      <c r="F28" s="31" t="str">
        <f>Report2!I36</f>
        <v>TE GUHAN SELATAN</v>
      </c>
      <c r="G28" s="31" t="str">
        <f t="shared" si="3"/>
        <v>R1</v>
      </c>
      <c r="H28" s="31">
        <f t="shared" si="4"/>
        <v>450</v>
      </c>
      <c r="I28" s="31" t="str">
        <f>Report2!K36</f>
        <v>R1/450</v>
      </c>
      <c r="J28" s="82">
        <f>Report2!L36</f>
        <v>44</v>
      </c>
      <c r="K28" s="82">
        <f>Report2!M36</f>
        <v>0</v>
      </c>
      <c r="L28" s="82">
        <f>Report2!N36</f>
        <v>7436</v>
      </c>
      <c r="M28" s="82">
        <f>Report2!P36</f>
        <v>7436</v>
      </c>
      <c r="N28" s="82">
        <f>Report2!Q36</f>
        <v>0</v>
      </c>
      <c r="O28" s="82">
        <f>Report2!T36</f>
        <v>0</v>
      </c>
      <c r="P28" s="82">
        <f>Report2!U36</f>
        <v>0</v>
      </c>
      <c r="Q28" s="82">
        <f>Report2!W36</f>
        <v>0</v>
      </c>
      <c r="R28" s="82">
        <f>Report2!X36</f>
        <v>0</v>
      </c>
      <c r="S28" s="82">
        <f>Report2!Y36</f>
        <v>0</v>
      </c>
      <c r="T28" s="82">
        <f>Report2!Z36</f>
        <v>7436</v>
      </c>
      <c r="U28" s="82">
        <f>Report2!AB36</f>
        <v>0</v>
      </c>
      <c r="V28" s="82">
        <f>Report2!AC36</f>
        <v>7436</v>
      </c>
      <c r="W28" s="36" t="str">
        <f>Report2!AD36</f>
        <v>19/01/2023</v>
      </c>
      <c r="X28" s="48" t="str">
        <f t="shared" si="5"/>
        <v>19</v>
      </c>
      <c r="Y28" s="31" t="str">
        <f t="shared" si="6"/>
        <v>01</v>
      </c>
      <c r="Z28" s="31" t="str">
        <f t="shared" si="7"/>
        <v>2023</v>
      </c>
      <c r="AA28" s="45">
        <f t="shared" si="8"/>
        <v>44945</v>
      </c>
      <c r="AB28" s="31" t="str">
        <f>Report2!AE36</f>
        <v>5255334000437</v>
      </c>
      <c r="AC28" s="45" t="str">
        <f>Report2!AF36</f>
        <v>19/01/2023</v>
      </c>
      <c r="AD28" s="31" t="str">
        <f>Report2!AH36</f>
        <v>5255305723011700440</v>
      </c>
      <c r="AE28" s="31">
        <f t="shared" si="10"/>
        <v>52550</v>
      </c>
      <c r="AF28" s="31" t="str">
        <f t="shared" si="9"/>
        <v>52553</v>
      </c>
    </row>
    <row r="29" spans="1:32">
      <c r="A29" s="30">
        <f>Report2!A37</f>
        <v>28</v>
      </c>
      <c r="B29" s="31" t="str">
        <f>Report2!B37</f>
        <v>P2TL/52552/20230126/00003</v>
      </c>
      <c r="C29" s="31" t="str">
        <f>Report2!D37</f>
        <v>NONPELANG</v>
      </c>
      <c r="D29" s="31" t="str">
        <f>Report2!E37</f>
        <v>TUTIK MUJAWATI</v>
      </c>
      <c r="E29" s="31" t="str">
        <f>Report2!H37</f>
        <v>P4</v>
      </c>
      <c r="F29" s="31" t="str">
        <f>Report2!I37</f>
        <v>DUSUN KRAJAN RT 3/</v>
      </c>
      <c r="G29" s="31" t="str">
        <f t="shared" si="3"/>
        <v>S2</v>
      </c>
      <c r="H29" s="31">
        <f t="shared" si="4"/>
        <v>450</v>
      </c>
      <c r="I29" s="31" t="str">
        <f>Report2!K37</f>
        <v>S2/450</v>
      </c>
      <c r="J29" s="82">
        <f>Report2!L37</f>
        <v>2479</v>
      </c>
      <c r="K29" s="82">
        <f>Report2!M37</f>
        <v>81000</v>
      </c>
      <c r="L29" s="82">
        <f>Report2!N37</f>
        <v>892296</v>
      </c>
      <c r="M29" s="82">
        <f>Report2!P37</f>
        <v>973296</v>
      </c>
      <c r="N29" s="82">
        <f>Report2!Q37</f>
        <v>0</v>
      </c>
      <c r="O29" s="82">
        <f>Report2!T37</f>
        <v>0</v>
      </c>
      <c r="P29" s="82">
        <f>Report2!U37</f>
        <v>0</v>
      </c>
      <c r="Q29" s="82">
        <f>Report2!W37</f>
        <v>4866</v>
      </c>
      <c r="R29" s="82">
        <f>Report2!X37</f>
        <v>0</v>
      </c>
      <c r="S29" s="82">
        <f>Report2!Y37</f>
        <v>0</v>
      </c>
      <c r="T29" s="82">
        <f>Report2!Z37</f>
        <v>978162</v>
      </c>
      <c r="U29" s="82">
        <f>Report2!AB37</f>
        <v>978162</v>
      </c>
      <c r="V29" s="82">
        <f>Report2!AC37</f>
        <v>0</v>
      </c>
      <c r="W29" s="36" t="str">
        <f>Report2!AD37</f>
        <v>26/01/2023</v>
      </c>
      <c r="X29" s="48" t="str">
        <f t="shared" si="5"/>
        <v>26</v>
      </c>
      <c r="Y29" s="31" t="str">
        <f t="shared" si="6"/>
        <v>01</v>
      </c>
      <c r="Z29" s="31" t="str">
        <f t="shared" si="7"/>
        <v>2023</v>
      </c>
      <c r="AA29" s="45">
        <f t="shared" si="8"/>
        <v>44952</v>
      </c>
      <c r="AB29" s="31" t="str">
        <f>Report2!AE37</f>
        <v>5255242004864</v>
      </c>
      <c r="AC29" s="45" t="str">
        <f>Report2!AF37</f>
        <v>26/01/2023</v>
      </c>
      <c r="AD29" s="31" t="str">
        <f>Report2!AH37</f>
        <v>P2TL/52552/20230126/00003</v>
      </c>
      <c r="AE29" s="31">
        <f t="shared" si="10"/>
        <v>52550</v>
      </c>
      <c r="AF29" s="31" t="str">
        <f t="shared" si="9"/>
        <v>52552</v>
      </c>
    </row>
    <row r="30" spans="1:32">
      <c r="A30" s="30">
        <f>Report2!A38</f>
        <v>29</v>
      </c>
      <c r="B30" s="31" t="str">
        <f>Report2!B38</f>
        <v>5255105723010500036</v>
      </c>
      <c r="C30" s="31" t="str">
        <f>Report2!D38</f>
        <v>523060731730</v>
      </c>
      <c r="D30" s="31" t="str">
        <f>Report2!E38</f>
        <v>MUNADIS S</v>
      </c>
      <c r="E30" s="31">
        <f>Report2!H38</f>
        <v>0</v>
      </c>
      <c r="F30" s="31" t="str">
        <f>Report2!I38</f>
        <v>DS  BABALAN RT6/4</v>
      </c>
      <c r="G30" s="31" t="str">
        <f t="shared" si="3"/>
        <v>R1</v>
      </c>
      <c r="H30" s="31">
        <f t="shared" si="4"/>
        <v>450</v>
      </c>
      <c r="I30" s="31" t="str">
        <f>Report2!K38</f>
        <v>R1/450</v>
      </c>
      <c r="J30" s="82">
        <f>Report2!L38</f>
        <v>52</v>
      </c>
      <c r="K30" s="82">
        <f>Report2!M38</f>
        <v>0</v>
      </c>
      <c r="L30" s="82">
        <f>Report2!N38</f>
        <v>25740</v>
      </c>
      <c r="M30" s="82">
        <f>Report2!P38</f>
        <v>25740</v>
      </c>
      <c r="N30" s="82">
        <f>Report2!Q38</f>
        <v>0</v>
      </c>
      <c r="O30" s="82">
        <f>Report2!T38</f>
        <v>0</v>
      </c>
      <c r="P30" s="82">
        <f>Report2!U38</f>
        <v>0</v>
      </c>
      <c r="Q30" s="82">
        <f>Report2!W38</f>
        <v>0</v>
      </c>
      <c r="R30" s="82">
        <f>Report2!X38</f>
        <v>0</v>
      </c>
      <c r="S30" s="82">
        <f>Report2!Y38</f>
        <v>0</v>
      </c>
      <c r="T30" s="82">
        <f>Report2!Z38</f>
        <v>25740</v>
      </c>
      <c r="U30" s="82">
        <f>Report2!AB38</f>
        <v>0</v>
      </c>
      <c r="V30" s="82">
        <f>Report2!AC38</f>
        <v>25740</v>
      </c>
      <c r="W30" s="36" t="str">
        <f>Report2!AD38</f>
        <v>06/01/2023</v>
      </c>
      <c r="X30" s="48" t="str">
        <f t="shared" si="5"/>
        <v>06</v>
      </c>
      <c r="Y30" s="31" t="str">
        <f t="shared" si="6"/>
        <v>01</v>
      </c>
      <c r="Z30" s="31" t="str">
        <f t="shared" si="7"/>
        <v>2023</v>
      </c>
      <c r="AA30" s="45">
        <f t="shared" si="8"/>
        <v>44932</v>
      </c>
      <c r="AB30" s="31" t="str">
        <f>Report2!AE38</f>
        <v>5255134000036</v>
      </c>
      <c r="AC30" s="45" t="str">
        <f>Report2!AF38</f>
        <v>06/01/2023</v>
      </c>
      <c r="AD30" s="31" t="str">
        <f>Report2!AH38</f>
        <v>5255105723010500036</v>
      </c>
      <c r="AE30" s="31">
        <f t="shared" si="10"/>
        <v>52550</v>
      </c>
      <c r="AF30" s="31" t="str">
        <f t="shared" si="9"/>
        <v>52551</v>
      </c>
    </row>
    <row r="31" spans="1:32">
      <c r="A31" s="30">
        <f>Report2!A39</f>
        <v>30</v>
      </c>
      <c r="B31" s="31" t="str">
        <f>Report2!B39</f>
        <v>P2TL/52554/20230113/00001</v>
      </c>
      <c r="C31" s="31" t="str">
        <f>Report2!D39</f>
        <v>NONPELANG</v>
      </c>
      <c r="D31" s="31" t="str">
        <f>Report2!E39</f>
        <v>POS KAMPLING</v>
      </c>
      <c r="E31" s="31" t="str">
        <f>Report2!H39</f>
        <v>P4</v>
      </c>
      <c r="F31" s="31" t="str">
        <f>Report2!I39</f>
        <v>KRAJAN PANUNGGAL</v>
      </c>
      <c r="G31" s="31" t="str">
        <f t="shared" si="3"/>
        <v>S2</v>
      </c>
      <c r="H31" s="31">
        <f t="shared" si="4"/>
        <v>900</v>
      </c>
      <c r="I31" s="31" t="str">
        <f>Report2!K39</f>
        <v>S2/900</v>
      </c>
      <c r="J31" s="82">
        <f>Report2!L39</f>
        <v>4957</v>
      </c>
      <c r="K31" s="82">
        <f>Report2!M39</f>
        <v>243000</v>
      </c>
      <c r="L31" s="82">
        <f>Report2!N39</f>
        <v>1784592</v>
      </c>
      <c r="M31" s="82">
        <f>Report2!P39</f>
        <v>2027592</v>
      </c>
      <c r="N31" s="82">
        <f>Report2!Q39</f>
        <v>0</v>
      </c>
      <c r="O31" s="82">
        <f>Report2!T39</f>
        <v>0</v>
      </c>
      <c r="P31" s="82">
        <f>Report2!U39</f>
        <v>0</v>
      </c>
      <c r="Q31" s="82">
        <f>Report2!W39</f>
        <v>10138</v>
      </c>
      <c r="R31" s="82">
        <f>Report2!X39</f>
        <v>0</v>
      </c>
      <c r="S31" s="82">
        <f>Report2!Y39</f>
        <v>0</v>
      </c>
      <c r="T31" s="82">
        <f>Report2!Z39</f>
        <v>2037730</v>
      </c>
      <c r="U31" s="82">
        <f>Report2!AB39</f>
        <v>2037730</v>
      </c>
      <c r="V31" s="82">
        <f>Report2!AC39</f>
        <v>0</v>
      </c>
      <c r="W31" s="36" t="str">
        <f>Report2!AD39</f>
        <v>18/01/2023</v>
      </c>
      <c r="X31" s="48" t="str">
        <f t="shared" si="5"/>
        <v>18</v>
      </c>
      <c r="Y31" s="31" t="str">
        <f t="shared" si="6"/>
        <v>01</v>
      </c>
      <c r="Z31" s="31" t="str">
        <f t="shared" si="7"/>
        <v>2023</v>
      </c>
      <c r="AA31" s="45">
        <f t="shared" si="8"/>
        <v>44944</v>
      </c>
      <c r="AB31" s="31" t="str">
        <f>Report2!AE39</f>
        <v>5255442005859</v>
      </c>
      <c r="AC31" s="45" t="str">
        <f>Report2!AF39</f>
        <v>18/01/2023</v>
      </c>
      <c r="AD31" s="31" t="str">
        <f>Report2!AH39</f>
        <v>P2TL/52554/20230113/00001</v>
      </c>
      <c r="AE31" s="31">
        <f t="shared" si="10"/>
        <v>52550</v>
      </c>
      <c r="AF31" s="31" t="str">
        <f t="shared" si="9"/>
        <v>52554</v>
      </c>
    </row>
    <row r="32" spans="1:32">
      <c r="A32" s="30">
        <f>Report2!A40</f>
        <v>31</v>
      </c>
      <c r="B32" s="31" t="str">
        <f>Report2!B40</f>
        <v>5255305723011700492</v>
      </c>
      <c r="C32" s="31" t="str">
        <f>Report2!D40</f>
        <v>523071035907</v>
      </c>
      <c r="D32" s="31" t="str">
        <f>Report2!E40</f>
        <v>TOMO SUWARDI</v>
      </c>
      <c r="E32" s="31">
        <f>Report2!H40</f>
        <v>0</v>
      </c>
      <c r="F32" s="31" t="str">
        <f>Report2!I40</f>
        <v>KA RANGWUNI 1/9 SE</v>
      </c>
      <c r="G32" s="31" t="str">
        <f t="shared" si="3"/>
        <v>R1</v>
      </c>
      <c r="H32" s="31">
        <f t="shared" si="4"/>
        <v>450</v>
      </c>
      <c r="I32" s="31" t="str">
        <f>Report2!K40</f>
        <v>R1/450</v>
      </c>
      <c r="J32" s="82">
        <f>Report2!L40</f>
        <v>192</v>
      </c>
      <c r="K32" s="82">
        <f>Report2!M40</f>
        <v>0</v>
      </c>
      <c r="L32" s="82">
        <f>Report2!N40</f>
        <v>32448</v>
      </c>
      <c r="M32" s="82">
        <f>Report2!P40</f>
        <v>32448</v>
      </c>
      <c r="N32" s="82">
        <f>Report2!Q40</f>
        <v>0</v>
      </c>
      <c r="O32" s="82">
        <f>Report2!T40</f>
        <v>0</v>
      </c>
      <c r="P32" s="82">
        <f>Report2!U40</f>
        <v>0</v>
      </c>
      <c r="Q32" s="82">
        <f>Report2!W40</f>
        <v>0</v>
      </c>
      <c r="R32" s="82">
        <f>Report2!X40</f>
        <v>0</v>
      </c>
      <c r="S32" s="82">
        <f>Report2!Y40</f>
        <v>0</v>
      </c>
      <c r="T32" s="82">
        <f>Report2!Z40</f>
        <v>32448</v>
      </c>
      <c r="U32" s="82">
        <f>Report2!AB40</f>
        <v>0</v>
      </c>
      <c r="V32" s="82">
        <f>Report2!AC40</f>
        <v>32448</v>
      </c>
      <c r="W32" s="36" t="str">
        <f>Report2!AD40</f>
        <v>19/01/2023</v>
      </c>
      <c r="X32" s="48" t="str">
        <f t="shared" si="5"/>
        <v>19</v>
      </c>
      <c r="Y32" s="31" t="str">
        <f t="shared" si="6"/>
        <v>01</v>
      </c>
      <c r="Z32" s="31" t="str">
        <f t="shared" si="7"/>
        <v>2023</v>
      </c>
      <c r="AA32" s="45">
        <f t="shared" si="8"/>
        <v>44945</v>
      </c>
      <c r="AB32" s="31" t="str">
        <f>Report2!AE40</f>
        <v>5255334000488</v>
      </c>
      <c r="AC32" s="45" t="str">
        <f>Report2!AF40</f>
        <v>19/01/2023</v>
      </c>
      <c r="AD32" s="31" t="str">
        <f>Report2!AH40</f>
        <v>5255305723011700492</v>
      </c>
      <c r="AE32" s="31">
        <f t="shared" si="10"/>
        <v>52550</v>
      </c>
      <c r="AF32" s="31" t="str">
        <f t="shared" si="9"/>
        <v>52553</v>
      </c>
    </row>
    <row r="33" spans="1:32">
      <c r="A33" s="30">
        <f>Report2!A41</f>
        <v>32</v>
      </c>
      <c r="B33" s="31" t="str">
        <f>Report2!B41</f>
        <v>P2TL/52554/20230110/00005</v>
      </c>
      <c r="C33" s="31" t="str">
        <f>Report2!D41</f>
        <v>523071212999</v>
      </c>
      <c r="D33" s="31" t="str">
        <f>Report2!E41</f>
        <v>SUKARMAN</v>
      </c>
      <c r="E33" s="31" t="str">
        <f>Report2!H41</f>
        <v>K2</v>
      </c>
      <c r="F33" s="31" t="str">
        <f>Report2!I41</f>
        <v>DS  NGLINDUK RT01/0</v>
      </c>
      <c r="G33" s="31" t="str">
        <f t="shared" si="3"/>
        <v>R1</v>
      </c>
      <c r="H33" s="31">
        <f t="shared" si="4"/>
        <v>450</v>
      </c>
      <c r="I33" s="31" t="str">
        <f>Report2!K41</f>
        <v>R1/450</v>
      </c>
      <c r="J33" s="82">
        <f>Report2!L41</f>
        <v>300</v>
      </c>
      <c r="K33" s="82">
        <f>Report2!M41</f>
        <v>0</v>
      </c>
      <c r="L33" s="82">
        <f>Report2!N41</f>
        <v>148500</v>
      </c>
      <c r="M33" s="82">
        <f>Report2!P41</f>
        <v>148500</v>
      </c>
      <c r="N33" s="82">
        <f>Report2!Q41</f>
        <v>0</v>
      </c>
      <c r="O33" s="82">
        <f>Report2!T41</f>
        <v>0</v>
      </c>
      <c r="P33" s="82">
        <f>Report2!U41</f>
        <v>0</v>
      </c>
      <c r="Q33" s="82">
        <f>Report2!W41</f>
        <v>13365</v>
      </c>
      <c r="R33" s="82">
        <f>Report2!X41</f>
        <v>0</v>
      </c>
      <c r="S33" s="82">
        <f>Report2!Y41</f>
        <v>0</v>
      </c>
      <c r="T33" s="82">
        <f>Report2!Z41</f>
        <v>161865</v>
      </c>
      <c r="U33" s="82">
        <f>Report2!AB41</f>
        <v>161865</v>
      </c>
      <c r="V33" s="82">
        <f>Report2!AC41</f>
        <v>0</v>
      </c>
      <c r="W33" s="36" t="str">
        <f>Report2!AD41</f>
        <v>10/01/2023</v>
      </c>
      <c r="X33" s="48" t="str">
        <f t="shared" si="5"/>
        <v>10</v>
      </c>
      <c r="Y33" s="31" t="str">
        <f t="shared" si="6"/>
        <v>01</v>
      </c>
      <c r="Z33" s="31" t="str">
        <f t="shared" si="7"/>
        <v>2023</v>
      </c>
      <c r="AA33" s="45">
        <f t="shared" si="8"/>
        <v>44936</v>
      </c>
      <c r="AB33" s="31" t="str">
        <f>Report2!AE41</f>
        <v>5255442005827</v>
      </c>
      <c r="AC33" s="45" t="str">
        <f>Report2!AF41</f>
        <v>10/01/2023</v>
      </c>
      <c r="AD33" s="31" t="str">
        <f>Report2!AH41</f>
        <v>P2TL/52554/20230110/00005</v>
      </c>
      <c r="AE33" s="31">
        <f t="shared" si="10"/>
        <v>52550</v>
      </c>
      <c r="AF33" s="31" t="str">
        <f t="shared" si="9"/>
        <v>52554</v>
      </c>
    </row>
    <row r="34" spans="1:32">
      <c r="A34" s="30">
        <f>Report2!A42</f>
        <v>33</v>
      </c>
      <c r="B34" s="31" t="str">
        <f>Report2!B42</f>
        <v>P2TL/52554/20230118/00002</v>
      </c>
      <c r="C34" s="31" t="str">
        <f>Report2!D42</f>
        <v>523070939291</v>
      </c>
      <c r="D34" s="31" t="str">
        <f>Report2!E42</f>
        <v>SAMURI</v>
      </c>
      <c r="E34" s="31" t="str">
        <f>Report2!H42</f>
        <v>K2</v>
      </c>
      <c r="F34" s="31" t="str">
        <f>Report2!I42</f>
        <v>DK  TUNGGULSARI RT</v>
      </c>
      <c r="G34" s="31" t="str">
        <f t="shared" si="3"/>
        <v>R1</v>
      </c>
      <c r="H34" s="31">
        <f t="shared" si="4"/>
        <v>450</v>
      </c>
      <c r="I34" s="31" t="str">
        <f>Report2!K42</f>
        <v>R1/450</v>
      </c>
      <c r="J34" s="82">
        <f>Report2!L42</f>
        <v>516</v>
      </c>
      <c r="K34" s="82">
        <f>Report2!M42</f>
        <v>0</v>
      </c>
      <c r="L34" s="82">
        <f>Report2!N42</f>
        <v>255420</v>
      </c>
      <c r="M34" s="82">
        <f>Report2!P42</f>
        <v>255420</v>
      </c>
      <c r="N34" s="82">
        <f>Report2!Q42</f>
        <v>0</v>
      </c>
      <c r="O34" s="82">
        <f>Report2!T42</f>
        <v>0</v>
      </c>
      <c r="P34" s="82">
        <f>Report2!U42</f>
        <v>0</v>
      </c>
      <c r="Q34" s="82">
        <f>Report2!W42</f>
        <v>22988</v>
      </c>
      <c r="R34" s="82">
        <f>Report2!X42</f>
        <v>0</v>
      </c>
      <c r="S34" s="82">
        <f>Report2!Y42</f>
        <v>0</v>
      </c>
      <c r="T34" s="82">
        <f>Report2!Z42</f>
        <v>278408</v>
      </c>
      <c r="U34" s="82">
        <f>Report2!AB42</f>
        <v>278408</v>
      </c>
      <c r="V34" s="82">
        <f>Report2!AC42</f>
        <v>0</v>
      </c>
      <c r="W34" s="36" t="str">
        <f>Report2!AD42</f>
        <v>18/01/2023</v>
      </c>
      <c r="X34" s="48" t="str">
        <f t="shared" si="5"/>
        <v>18</v>
      </c>
      <c r="Y34" s="31" t="str">
        <f t="shared" si="6"/>
        <v>01</v>
      </c>
      <c r="Z34" s="31" t="str">
        <f t="shared" si="7"/>
        <v>2023</v>
      </c>
      <c r="AA34" s="45">
        <f t="shared" si="8"/>
        <v>44944</v>
      </c>
      <c r="AB34" s="31" t="str">
        <f>Report2!AE42</f>
        <v>5255442005875</v>
      </c>
      <c r="AC34" s="45" t="str">
        <f>Report2!AF42</f>
        <v>18/01/2023</v>
      </c>
      <c r="AD34" s="31" t="str">
        <f>Report2!AH42</f>
        <v>P2TL/52554/20230118/00002</v>
      </c>
      <c r="AE34" s="31">
        <f t="shared" si="10"/>
        <v>52550</v>
      </c>
      <c r="AF34" s="31" t="str">
        <f t="shared" si="9"/>
        <v>52554</v>
      </c>
    </row>
    <row r="35" spans="1:32">
      <c r="A35" s="30">
        <f>Report2!A43</f>
        <v>34</v>
      </c>
      <c r="B35" s="31" t="str">
        <f>Report2!B43</f>
        <v>P2TL/52554/20230110/00004</v>
      </c>
      <c r="C35" s="31" t="str">
        <f>Report2!D43</f>
        <v>NONPELANG</v>
      </c>
      <c r="D35" s="31" t="str">
        <f>Report2!E43</f>
        <v>SUPOMO PJ2</v>
      </c>
      <c r="E35" s="31" t="str">
        <f>Report2!H43</f>
        <v>P4</v>
      </c>
      <c r="F35" s="31" t="str">
        <f>Report2!I43</f>
        <v>GABUS</v>
      </c>
      <c r="G35" s="31" t="str">
        <f t="shared" si="3"/>
        <v>S2</v>
      </c>
      <c r="H35" s="31">
        <f t="shared" si="4"/>
        <v>900</v>
      </c>
      <c r="I35" s="31" t="str">
        <f>Report2!K43</f>
        <v>S2/900</v>
      </c>
      <c r="J35" s="82">
        <f>Report2!L43</f>
        <v>4957</v>
      </c>
      <c r="K35" s="82">
        <f>Report2!M43</f>
        <v>243000</v>
      </c>
      <c r="L35" s="82">
        <f>Report2!N43</f>
        <v>1784592</v>
      </c>
      <c r="M35" s="82">
        <f>Report2!P43</f>
        <v>2027592</v>
      </c>
      <c r="N35" s="82">
        <f>Report2!Q43</f>
        <v>0</v>
      </c>
      <c r="O35" s="82">
        <f>Report2!T43</f>
        <v>0</v>
      </c>
      <c r="P35" s="82">
        <f>Report2!U43</f>
        <v>0</v>
      </c>
      <c r="Q35" s="82">
        <f>Report2!W43</f>
        <v>10138</v>
      </c>
      <c r="R35" s="82">
        <f>Report2!X43</f>
        <v>0</v>
      </c>
      <c r="S35" s="82">
        <f>Report2!Y43</f>
        <v>0</v>
      </c>
      <c r="T35" s="82">
        <f>Report2!Z43</f>
        <v>2037730</v>
      </c>
      <c r="U35" s="82">
        <f>Report2!AB43</f>
        <v>2037730</v>
      </c>
      <c r="V35" s="82">
        <f>Report2!AC43</f>
        <v>0</v>
      </c>
      <c r="W35" s="36" t="str">
        <f>Report2!AD43</f>
        <v>10/01/2023</v>
      </c>
      <c r="X35" s="48" t="str">
        <f t="shared" si="5"/>
        <v>10</v>
      </c>
      <c r="Y35" s="31" t="str">
        <f t="shared" si="6"/>
        <v>01</v>
      </c>
      <c r="Z35" s="31" t="str">
        <f t="shared" si="7"/>
        <v>2023</v>
      </c>
      <c r="AA35" s="45">
        <f t="shared" si="8"/>
        <v>44936</v>
      </c>
      <c r="AB35" s="31" t="str">
        <f>Report2!AE43</f>
        <v>5255442005826</v>
      </c>
      <c r="AC35" s="45" t="str">
        <f>Report2!AF43</f>
        <v>10/01/2023</v>
      </c>
      <c r="AD35" s="31" t="str">
        <f>Report2!AH43</f>
        <v>P2TL/52554/20230110/00004</v>
      </c>
      <c r="AE35" s="31">
        <f t="shared" si="10"/>
        <v>52550</v>
      </c>
      <c r="AF35" s="31" t="str">
        <f t="shared" si="9"/>
        <v>52554</v>
      </c>
    </row>
    <row r="36" spans="1:32">
      <c r="A36" s="30">
        <f>Report2!A44</f>
        <v>35</v>
      </c>
      <c r="B36" s="31" t="str">
        <f>Report2!B44</f>
        <v>5255305723011700386</v>
      </c>
      <c r="C36" s="31" t="str">
        <f>Report2!D44</f>
        <v>523070187622</v>
      </c>
      <c r="D36" s="31" t="str">
        <f>Report2!E44</f>
        <v>KALAM</v>
      </c>
      <c r="E36" s="31">
        <f>Report2!H44</f>
        <v>0</v>
      </c>
      <c r="F36" s="31" t="str">
        <f>Report2!I44</f>
        <v>GE NUKSURAN</v>
      </c>
      <c r="G36" s="31" t="str">
        <f t="shared" si="3"/>
        <v>R1</v>
      </c>
      <c r="H36" s="31">
        <f t="shared" si="4"/>
        <v>450</v>
      </c>
      <c r="I36" s="31" t="str">
        <f>Report2!K44</f>
        <v>R1/450</v>
      </c>
      <c r="J36" s="82">
        <f>Report2!L44</f>
        <v>1</v>
      </c>
      <c r="K36" s="82">
        <f>Report2!M44</f>
        <v>0</v>
      </c>
      <c r="L36" s="82">
        <f>Report2!N44</f>
        <v>225</v>
      </c>
      <c r="M36" s="82">
        <f>Report2!P44</f>
        <v>225</v>
      </c>
      <c r="N36" s="82">
        <f>Report2!Q44</f>
        <v>0</v>
      </c>
      <c r="O36" s="82">
        <f>Report2!T44</f>
        <v>0</v>
      </c>
      <c r="P36" s="82">
        <f>Report2!U44</f>
        <v>0</v>
      </c>
      <c r="Q36" s="82">
        <f>Report2!W44</f>
        <v>0</v>
      </c>
      <c r="R36" s="82">
        <f>Report2!X44</f>
        <v>0</v>
      </c>
      <c r="S36" s="82">
        <f>Report2!Y44</f>
        <v>0</v>
      </c>
      <c r="T36" s="82">
        <f>Report2!Z44</f>
        <v>225</v>
      </c>
      <c r="U36" s="82">
        <f>Report2!AB44</f>
        <v>0</v>
      </c>
      <c r="V36" s="82">
        <f>Report2!AC44</f>
        <v>225</v>
      </c>
      <c r="W36" s="36" t="str">
        <f>Report2!AD44</f>
        <v>19/01/2023</v>
      </c>
      <c r="X36" s="48" t="str">
        <f t="shared" si="5"/>
        <v>19</v>
      </c>
      <c r="Y36" s="31" t="str">
        <f t="shared" si="6"/>
        <v>01</v>
      </c>
      <c r="Z36" s="31" t="str">
        <f t="shared" si="7"/>
        <v>2023</v>
      </c>
      <c r="AA36" s="45">
        <f t="shared" si="8"/>
        <v>44945</v>
      </c>
      <c r="AB36" s="31" t="str">
        <f>Report2!AE44</f>
        <v>5255334000383</v>
      </c>
      <c r="AC36" s="45" t="str">
        <f>Report2!AF44</f>
        <v>19/01/2023</v>
      </c>
      <c r="AD36" s="31" t="str">
        <f>Report2!AH44</f>
        <v>5255305723011700386</v>
      </c>
      <c r="AE36" s="31">
        <f t="shared" si="10"/>
        <v>52550</v>
      </c>
      <c r="AF36" s="31" t="str">
        <f t="shared" si="9"/>
        <v>52553</v>
      </c>
    </row>
    <row r="37" spans="1:32">
      <c r="A37" s="30">
        <f>Report2!A45</f>
        <v>36</v>
      </c>
      <c r="B37" s="31" t="str">
        <f>Report2!B45</f>
        <v>5255105723010600125</v>
      </c>
      <c r="C37" s="31" t="str">
        <f>Report2!D45</f>
        <v>523060777875</v>
      </c>
      <c r="D37" s="31" t="str">
        <f>Report2!E45</f>
        <v>M. ZAINUDDIN</v>
      </c>
      <c r="E37" s="31">
        <f>Report2!H45</f>
        <v>0</v>
      </c>
      <c r="F37" s="31" t="str">
        <f>Report2!I45</f>
        <v>DS  HARJOWINANGUN</v>
      </c>
      <c r="G37" s="31" t="str">
        <f t="shared" si="3"/>
        <v>R1</v>
      </c>
      <c r="H37" s="31">
        <f t="shared" si="4"/>
        <v>450</v>
      </c>
      <c r="I37" s="31" t="str">
        <f>Report2!K45</f>
        <v>R1/450</v>
      </c>
      <c r="J37" s="82">
        <f>Report2!L45</f>
        <v>30</v>
      </c>
      <c r="K37" s="82">
        <f>Report2!M45</f>
        <v>0</v>
      </c>
      <c r="L37" s="82">
        <f>Report2!N45</f>
        <v>14850</v>
      </c>
      <c r="M37" s="82">
        <f>Report2!P45</f>
        <v>14850</v>
      </c>
      <c r="N37" s="82">
        <f>Report2!Q45</f>
        <v>0</v>
      </c>
      <c r="O37" s="82">
        <f>Report2!T45</f>
        <v>0</v>
      </c>
      <c r="P37" s="82">
        <f>Report2!U45</f>
        <v>0</v>
      </c>
      <c r="Q37" s="82">
        <f>Report2!W45</f>
        <v>0</v>
      </c>
      <c r="R37" s="82">
        <f>Report2!X45</f>
        <v>0</v>
      </c>
      <c r="S37" s="82">
        <f>Report2!Y45</f>
        <v>0</v>
      </c>
      <c r="T37" s="82">
        <f>Report2!Z45</f>
        <v>14850</v>
      </c>
      <c r="U37" s="82">
        <f>Report2!AB45</f>
        <v>0</v>
      </c>
      <c r="V37" s="82">
        <f>Report2!AC45</f>
        <v>14850</v>
      </c>
      <c r="W37" s="36" t="str">
        <f>Report2!AD45</f>
        <v>06/01/2023</v>
      </c>
      <c r="X37" s="48" t="str">
        <f t="shared" si="5"/>
        <v>06</v>
      </c>
      <c r="Y37" s="31" t="str">
        <f t="shared" si="6"/>
        <v>01</v>
      </c>
      <c r="Z37" s="31" t="str">
        <f t="shared" si="7"/>
        <v>2023</v>
      </c>
      <c r="AA37" s="45">
        <f t="shared" si="8"/>
        <v>44932</v>
      </c>
      <c r="AB37" s="31" t="str">
        <f>Report2!AE45</f>
        <v>5255134000125</v>
      </c>
      <c r="AC37" s="45" t="str">
        <f>Report2!AF45</f>
        <v>06/01/2023</v>
      </c>
      <c r="AD37" s="31" t="str">
        <f>Report2!AH45</f>
        <v>5255105723010600125</v>
      </c>
      <c r="AE37" s="31">
        <f t="shared" si="10"/>
        <v>52550</v>
      </c>
      <c r="AF37" s="31" t="str">
        <f t="shared" si="9"/>
        <v>52551</v>
      </c>
    </row>
    <row r="38" spans="1:32">
      <c r="A38" s="30">
        <f>Report2!A46</f>
        <v>37</v>
      </c>
      <c r="B38" s="31" t="str">
        <f>Report2!B46</f>
        <v>P2TL/52551/20230109/00003</v>
      </c>
      <c r="C38" s="31" t="str">
        <f>Report2!D46</f>
        <v>523061773510</v>
      </c>
      <c r="D38" s="31" t="str">
        <f>Report2!E46</f>
        <v>SUTARMAN</v>
      </c>
      <c r="E38" s="31" t="str">
        <f>Report2!H46</f>
        <v>K2</v>
      </c>
      <c r="F38" s="31" t="str">
        <f>Report2!I46</f>
        <v>DS SIDOMULYO    RT.1</v>
      </c>
      <c r="G38" s="31" t="str">
        <f t="shared" si="3"/>
        <v>R1T</v>
      </c>
      <c r="H38" s="31">
        <f t="shared" si="4"/>
        <v>450</v>
      </c>
      <c r="I38" s="31" t="str">
        <f>Report2!K46</f>
        <v>R1T/450</v>
      </c>
      <c r="J38" s="82">
        <f>Report2!L46</f>
        <v>381</v>
      </c>
      <c r="K38" s="82">
        <f>Report2!M46</f>
        <v>0</v>
      </c>
      <c r="L38" s="82">
        <f>Report2!N46</f>
        <v>158115</v>
      </c>
      <c r="M38" s="82">
        <f>Report2!P46</f>
        <v>158115</v>
      </c>
      <c r="N38" s="82">
        <f>Report2!Q46</f>
        <v>0</v>
      </c>
      <c r="O38" s="82">
        <f>Report2!T46</f>
        <v>0</v>
      </c>
      <c r="P38" s="82">
        <f>Report2!U46</f>
        <v>0</v>
      </c>
      <c r="Q38" s="82">
        <f>Report2!W46</f>
        <v>14230</v>
      </c>
      <c r="R38" s="82">
        <f>Report2!X46</f>
        <v>0</v>
      </c>
      <c r="S38" s="82">
        <f>Report2!Y46</f>
        <v>0</v>
      </c>
      <c r="T38" s="82">
        <f>Report2!Z46</f>
        <v>172345</v>
      </c>
      <c r="U38" s="82">
        <f>Report2!AB46</f>
        <v>172345</v>
      </c>
      <c r="V38" s="82">
        <f>Report2!AC46</f>
        <v>0</v>
      </c>
      <c r="W38" s="36" t="str">
        <f>Report2!AD46</f>
        <v>09/01/2023</v>
      </c>
      <c r="X38" s="48" t="str">
        <f t="shared" si="5"/>
        <v>09</v>
      </c>
      <c r="Y38" s="31" t="str">
        <f t="shared" si="6"/>
        <v>01</v>
      </c>
      <c r="Z38" s="31" t="str">
        <f t="shared" si="7"/>
        <v>2023</v>
      </c>
      <c r="AA38" s="45">
        <f t="shared" si="8"/>
        <v>44935</v>
      </c>
      <c r="AB38" s="31" t="str">
        <f>Report2!AE46</f>
        <v>5255143005040</v>
      </c>
      <c r="AC38" s="45" t="str">
        <f>Report2!AF46</f>
        <v>09/01/2023</v>
      </c>
      <c r="AD38" s="31" t="str">
        <f>Report2!AH46</f>
        <v>P2TL/52551/20230109/00003</v>
      </c>
      <c r="AE38" s="31">
        <f t="shared" si="10"/>
        <v>52550</v>
      </c>
      <c r="AF38" s="31" t="str">
        <f t="shared" si="9"/>
        <v>52551</v>
      </c>
    </row>
    <row r="39" spans="1:32">
      <c r="A39" s="30">
        <f>Report2!A47</f>
        <v>38</v>
      </c>
      <c r="B39" s="31" t="str">
        <f>Report2!B47</f>
        <v>P2TL/52554/20230112/00002</v>
      </c>
      <c r="C39" s="31" t="str">
        <f>Report2!D47</f>
        <v>523072999875</v>
      </c>
      <c r="D39" s="31" t="str">
        <f>Report2!E47</f>
        <v>PALIJO / SITI MARKAM</v>
      </c>
      <c r="E39" s="31" t="str">
        <f>Report2!H47</f>
        <v>K2</v>
      </c>
      <c r="F39" s="31" t="str">
        <f>Report2!I47</f>
        <v>DS NGRUNUT 0  RT.1</v>
      </c>
      <c r="G39" s="31" t="str">
        <f t="shared" si="3"/>
        <v>R1T</v>
      </c>
      <c r="H39" s="31">
        <f t="shared" si="4"/>
        <v>450</v>
      </c>
      <c r="I39" s="31" t="str">
        <f>Report2!K47</f>
        <v>R1T/450</v>
      </c>
      <c r="J39" s="82">
        <f>Report2!L47</f>
        <v>201</v>
      </c>
      <c r="K39" s="82">
        <f>Report2!M47</f>
        <v>0</v>
      </c>
      <c r="L39" s="82">
        <f>Report2!N47</f>
        <v>83415</v>
      </c>
      <c r="M39" s="82">
        <f>Report2!P47</f>
        <v>83415</v>
      </c>
      <c r="N39" s="82">
        <f>Report2!Q47</f>
        <v>0</v>
      </c>
      <c r="O39" s="82">
        <f>Report2!T47</f>
        <v>0</v>
      </c>
      <c r="P39" s="82">
        <f>Report2!U47</f>
        <v>0</v>
      </c>
      <c r="Q39" s="82">
        <f>Report2!W47</f>
        <v>7507</v>
      </c>
      <c r="R39" s="82">
        <f>Report2!X47</f>
        <v>0</v>
      </c>
      <c r="S39" s="82">
        <f>Report2!Y47</f>
        <v>0</v>
      </c>
      <c r="T39" s="82">
        <f>Report2!Z47</f>
        <v>90922</v>
      </c>
      <c r="U39" s="82">
        <f>Report2!AB47</f>
        <v>90922</v>
      </c>
      <c r="V39" s="82">
        <f>Report2!AC47</f>
        <v>0</v>
      </c>
      <c r="W39" s="36" t="str">
        <f>Report2!AD47</f>
        <v>12/01/2023</v>
      </c>
      <c r="X39" s="48" t="str">
        <f t="shared" si="5"/>
        <v>12</v>
      </c>
      <c r="Y39" s="31" t="str">
        <f t="shared" si="6"/>
        <v>01</v>
      </c>
      <c r="Z39" s="31" t="str">
        <f t="shared" si="7"/>
        <v>2023</v>
      </c>
      <c r="AA39" s="45">
        <f t="shared" si="8"/>
        <v>44938</v>
      </c>
      <c r="AB39" s="31" t="str">
        <f>Report2!AE47</f>
        <v>5255443005854</v>
      </c>
      <c r="AC39" s="45" t="str">
        <f>Report2!AF47</f>
        <v>12/01/2023</v>
      </c>
      <c r="AD39" s="31" t="str">
        <f>Report2!AH47</f>
        <v>P2TL/52554/20230112/00002</v>
      </c>
      <c r="AE39" s="31">
        <f t="shared" si="10"/>
        <v>52550</v>
      </c>
      <c r="AF39" s="31" t="str">
        <f t="shared" si="9"/>
        <v>52554</v>
      </c>
    </row>
    <row r="40" spans="1:32">
      <c r="A40" s="30">
        <f>Report2!A48</f>
        <v>39</v>
      </c>
      <c r="B40" s="31" t="str">
        <f>Report2!B48</f>
        <v>5255105723010600098</v>
      </c>
      <c r="C40" s="31" t="str">
        <f>Report2!D48</f>
        <v>523060292624</v>
      </c>
      <c r="D40" s="31" t="str">
        <f>Report2!E48</f>
        <v>SALIM</v>
      </c>
      <c r="E40" s="31">
        <f>Report2!H48</f>
        <v>0</v>
      </c>
      <c r="F40" s="31" t="str">
        <f>Report2!I48</f>
        <v>DS  BOGO SAMBIROT</v>
      </c>
      <c r="G40" s="31" t="str">
        <f t="shared" si="3"/>
        <v>R1</v>
      </c>
      <c r="H40" s="31">
        <f t="shared" si="4"/>
        <v>450</v>
      </c>
      <c r="I40" s="31" t="str">
        <f>Report2!K48</f>
        <v>R1/450</v>
      </c>
      <c r="J40" s="82">
        <f>Report2!L48</f>
        <v>40</v>
      </c>
      <c r="K40" s="82">
        <f>Report2!M48</f>
        <v>0</v>
      </c>
      <c r="L40" s="82">
        <f>Report2!N48</f>
        <v>19800</v>
      </c>
      <c r="M40" s="82">
        <f>Report2!P48</f>
        <v>19800</v>
      </c>
      <c r="N40" s="82">
        <f>Report2!Q48</f>
        <v>0</v>
      </c>
      <c r="O40" s="82">
        <f>Report2!T48</f>
        <v>0</v>
      </c>
      <c r="P40" s="82">
        <f>Report2!U48</f>
        <v>0</v>
      </c>
      <c r="Q40" s="82">
        <f>Report2!W48</f>
        <v>0</v>
      </c>
      <c r="R40" s="82">
        <f>Report2!X48</f>
        <v>0</v>
      </c>
      <c r="S40" s="82">
        <f>Report2!Y48</f>
        <v>0</v>
      </c>
      <c r="T40" s="82">
        <f>Report2!Z48</f>
        <v>19800</v>
      </c>
      <c r="U40" s="82">
        <f>Report2!AB48</f>
        <v>0</v>
      </c>
      <c r="V40" s="82">
        <f>Report2!AC48</f>
        <v>19800</v>
      </c>
      <c r="W40" s="36" t="str">
        <f>Report2!AD48</f>
        <v>06/01/2023</v>
      </c>
      <c r="X40" s="48" t="str">
        <f t="shared" si="5"/>
        <v>06</v>
      </c>
      <c r="Y40" s="31" t="str">
        <f t="shared" si="6"/>
        <v>01</v>
      </c>
      <c r="Z40" s="31" t="str">
        <f t="shared" si="7"/>
        <v>2023</v>
      </c>
      <c r="AA40" s="45">
        <f t="shared" si="8"/>
        <v>44932</v>
      </c>
      <c r="AB40" s="31" t="str">
        <f>Report2!AE48</f>
        <v>5255134000098</v>
      </c>
      <c r="AC40" s="45" t="str">
        <f>Report2!AF48</f>
        <v>06/01/2023</v>
      </c>
      <c r="AD40" s="31" t="str">
        <f>Report2!AH48</f>
        <v>5255105723010600098</v>
      </c>
      <c r="AE40" s="31">
        <f t="shared" si="10"/>
        <v>52550</v>
      </c>
      <c r="AF40" s="31" t="str">
        <f t="shared" si="9"/>
        <v>52551</v>
      </c>
    </row>
    <row r="41" spans="1:32">
      <c r="A41" s="30">
        <f>Report2!A49</f>
        <v>40</v>
      </c>
      <c r="B41" s="31" t="str">
        <f>Report2!B49</f>
        <v>P2TL/52553/20230102/00001</v>
      </c>
      <c r="C41" s="31" t="str">
        <f>Report2!D49</f>
        <v>523070492457</v>
      </c>
      <c r="D41" s="31" t="str">
        <f>Report2!E49</f>
        <v>DARMO</v>
      </c>
      <c r="E41" s="31" t="str">
        <f>Report2!H49</f>
        <v>K2</v>
      </c>
      <c r="F41" s="31" t="str">
        <f>Report2!I49</f>
        <v>TA NGKIS PANGKALA</v>
      </c>
      <c r="G41" s="31" t="str">
        <f t="shared" si="3"/>
        <v>R1</v>
      </c>
      <c r="H41" s="31">
        <f t="shared" si="4"/>
        <v>450</v>
      </c>
      <c r="I41" s="31" t="str">
        <f>Report2!K49</f>
        <v>R1/450</v>
      </c>
      <c r="J41" s="82">
        <f>Report2!L49</f>
        <v>310</v>
      </c>
      <c r="K41" s="82">
        <f>Report2!M49</f>
        <v>0</v>
      </c>
      <c r="L41" s="82">
        <f>Report2!N49</f>
        <v>153450</v>
      </c>
      <c r="M41" s="82">
        <f>Report2!P49</f>
        <v>153450</v>
      </c>
      <c r="N41" s="82">
        <f>Report2!Q49</f>
        <v>0</v>
      </c>
      <c r="O41" s="82">
        <f>Report2!T49</f>
        <v>0</v>
      </c>
      <c r="P41" s="82">
        <f>Report2!U49</f>
        <v>0</v>
      </c>
      <c r="Q41" s="82">
        <f>Report2!W49</f>
        <v>13811</v>
      </c>
      <c r="R41" s="82">
        <f>Report2!X49</f>
        <v>0</v>
      </c>
      <c r="S41" s="82">
        <f>Report2!Y49</f>
        <v>0</v>
      </c>
      <c r="T41" s="82">
        <f>Report2!Z49</f>
        <v>167261</v>
      </c>
      <c r="U41" s="82">
        <f>Report2!AB49</f>
        <v>167261</v>
      </c>
      <c r="V41" s="82">
        <f>Report2!AC49</f>
        <v>0</v>
      </c>
      <c r="W41" s="36" t="str">
        <f>Report2!AD49</f>
        <v>02/01/2023</v>
      </c>
      <c r="X41" s="48" t="str">
        <f t="shared" si="5"/>
        <v>02</v>
      </c>
      <c r="Y41" s="31" t="str">
        <f t="shared" si="6"/>
        <v>01</v>
      </c>
      <c r="Z41" s="31" t="str">
        <f t="shared" si="7"/>
        <v>2023</v>
      </c>
      <c r="AA41" s="45">
        <f t="shared" si="8"/>
        <v>44928</v>
      </c>
      <c r="AB41" s="31" t="str">
        <f>Report2!AE49</f>
        <v>5255342004786</v>
      </c>
      <c r="AC41" s="45" t="str">
        <f>Report2!AF49</f>
        <v>02/01/2023</v>
      </c>
      <c r="AD41" s="31" t="str">
        <f>Report2!AH49</f>
        <v>P2TL/52553/20230102/00001</v>
      </c>
      <c r="AE41" s="31">
        <f t="shared" si="10"/>
        <v>52550</v>
      </c>
      <c r="AF41" s="31" t="str">
        <f t="shared" si="9"/>
        <v>52553</v>
      </c>
    </row>
    <row r="42" spans="1:32">
      <c r="A42" s="30">
        <f>Report2!A50</f>
        <v>41</v>
      </c>
      <c r="B42" s="31" t="str">
        <f>Report2!B50</f>
        <v>P2TL/52551/20230113/00001</v>
      </c>
      <c r="C42" s="31" t="str">
        <f>Report2!D50</f>
        <v>523060626264</v>
      </c>
      <c r="D42" s="31" t="str">
        <f>Report2!E50</f>
        <v>ZUHRI</v>
      </c>
      <c r="E42" s="31" t="str">
        <f>Report2!H50</f>
        <v>P2</v>
      </c>
      <c r="F42" s="31" t="str">
        <f>Report2!I50</f>
        <v>DS  JALI RT4/1</v>
      </c>
      <c r="G42" s="31" t="str">
        <f t="shared" si="3"/>
        <v>R1</v>
      </c>
      <c r="H42" s="31">
        <f t="shared" si="4"/>
        <v>450</v>
      </c>
      <c r="I42" s="31" t="str">
        <f>Report2!K50</f>
        <v>R1/450</v>
      </c>
      <c r="J42" s="82">
        <f>Report2!L50</f>
        <v>2479</v>
      </c>
      <c r="K42" s="82">
        <f>Report2!M50</f>
        <v>0</v>
      </c>
      <c r="L42" s="82">
        <f>Report2!N50</f>
        <v>1226907</v>
      </c>
      <c r="M42" s="82">
        <f>Report2!P50</f>
        <v>1226907</v>
      </c>
      <c r="N42" s="82">
        <f>Report2!Q50</f>
        <v>0</v>
      </c>
      <c r="O42" s="82">
        <f>Report2!T50</f>
        <v>76400</v>
      </c>
      <c r="P42" s="82">
        <f>Report2!U50</f>
        <v>188671</v>
      </c>
      <c r="Q42" s="82">
        <f>Report2!W50</f>
        <v>12269</v>
      </c>
      <c r="R42" s="82">
        <f>Report2!X50</f>
        <v>13950</v>
      </c>
      <c r="S42" s="82">
        <f>Report2!Y50</f>
        <v>0</v>
      </c>
      <c r="T42" s="82">
        <f>Report2!Z50</f>
        <v>1518197</v>
      </c>
      <c r="U42" s="82">
        <f>Report2!AB50</f>
        <v>1518197</v>
      </c>
      <c r="V42" s="82">
        <f>Report2!AC50</f>
        <v>0</v>
      </c>
      <c r="W42" s="36" t="str">
        <f>Report2!AD50</f>
        <v>13/01/2023</v>
      </c>
      <c r="X42" s="48" t="str">
        <f t="shared" si="5"/>
        <v>13</v>
      </c>
      <c r="Y42" s="31" t="str">
        <f t="shared" si="6"/>
        <v>01</v>
      </c>
      <c r="Z42" s="31" t="str">
        <f t="shared" si="7"/>
        <v>2023</v>
      </c>
      <c r="AA42" s="45">
        <f t="shared" si="8"/>
        <v>44939</v>
      </c>
      <c r="AB42" s="31" t="str">
        <f>Report2!AE50</f>
        <v>5255142005059</v>
      </c>
      <c r="AC42" s="45" t="str">
        <f>Report2!AF50</f>
        <v>13/01/2023</v>
      </c>
      <c r="AD42" s="31" t="str">
        <f>Report2!AH50</f>
        <v>P2TL/52551/20230113/00001</v>
      </c>
      <c r="AE42" s="31">
        <f t="shared" si="10"/>
        <v>52550</v>
      </c>
      <c r="AF42" s="31" t="str">
        <f t="shared" si="9"/>
        <v>52551</v>
      </c>
    </row>
    <row r="43" spans="1:32">
      <c r="A43" s="30">
        <f>Report2!A51</f>
        <v>42</v>
      </c>
      <c r="B43" s="31" t="str">
        <f>Report2!B51</f>
        <v>5255305723011700417</v>
      </c>
      <c r="C43" s="31" t="str">
        <f>Report2!D51</f>
        <v>523070901048</v>
      </c>
      <c r="D43" s="31" t="str">
        <f>Report2!E51</f>
        <v>MARMO</v>
      </c>
      <c r="E43" s="31">
        <f>Report2!H51</f>
        <v>0</v>
      </c>
      <c r="F43" s="31" t="str">
        <f>Report2!I51</f>
        <v>DS  CANDISARI</v>
      </c>
      <c r="G43" s="31" t="str">
        <f t="shared" si="3"/>
        <v>R1</v>
      </c>
      <c r="H43" s="31">
        <f t="shared" si="4"/>
        <v>450</v>
      </c>
      <c r="I43" s="31" t="str">
        <f>Report2!K51</f>
        <v>R1/450</v>
      </c>
      <c r="J43" s="82">
        <f>Report2!L51</f>
        <v>24</v>
      </c>
      <c r="K43" s="82">
        <f>Report2!M51</f>
        <v>0</v>
      </c>
      <c r="L43" s="82">
        <f>Report2!N51</f>
        <v>4056</v>
      </c>
      <c r="M43" s="82">
        <f>Report2!P51</f>
        <v>4056</v>
      </c>
      <c r="N43" s="82">
        <f>Report2!Q51</f>
        <v>0</v>
      </c>
      <c r="O43" s="82">
        <f>Report2!T51</f>
        <v>0</v>
      </c>
      <c r="P43" s="82">
        <f>Report2!U51</f>
        <v>0</v>
      </c>
      <c r="Q43" s="82">
        <f>Report2!W51</f>
        <v>0</v>
      </c>
      <c r="R43" s="82">
        <f>Report2!X51</f>
        <v>0</v>
      </c>
      <c r="S43" s="82">
        <f>Report2!Y51</f>
        <v>0</v>
      </c>
      <c r="T43" s="82">
        <f>Report2!Z51</f>
        <v>4056</v>
      </c>
      <c r="U43" s="82">
        <f>Report2!AB51</f>
        <v>0</v>
      </c>
      <c r="V43" s="82">
        <f>Report2!AC51</f>
        <v>4056</v>
      </c>
      <c r="W43" s="36" t="str">
        <f>Report2!AD51</f>
        <v>19/01/2023</v>
      </c>
      <c r="X43" s="48" t="str">
        <f t="shared" si="5"/>
        <v>19</v>
      </c>
      <c r="Y43" s="31" t="str">
        <f t="shared" si="6"/>
        <v>01</v>
      </c>
      <c r="Z43" s="31" t="str">
        <f t="shared" si="7"/>
        <v>2023</v>
      </c>
      <c r="AA43" s="45">
        <f t="shared" si="8"/>
        <v>44945</v>
      </c>
      <c r="AB43" s="31" t="str">
        <f>Report2!AE51</f>
        <v>5255334000414</v>
      </c>
      <c r="AC43" s="45" t="str">
        <f>Report2!AF51</f>
        <v>19/01/2023</v>
      </c>
      <c r="AD43" s="31" t="str">
        <f>Report2!AH51</f>
        <v>5255305723011700417</v>
      </c>
      <c r="AE43" s="31">
        <f t="shared" si="10"/>
        <v>52550</v>
      </c>
      <c r="AF43" s="31" t="str">
        <f t="shared" si="9"/>
        <v>52553</v>
      </c>
    </row>
    <row r="44" spans="1:32">
      <c r="A44" s="30">
        <f>Report2!A52</f>
        <v>43</v>
      </c>
      <c r="B44" s="31" t="str">
        <f>Report2!B52</f>
        <v>P2TL/52554/20230111/00014</v>
      </c>
      <c r="C44" s="31" t="str">
        <f>Report2!D52</f>
        <v>523071479443</v>
      </c>
      <c r="D44" s="31" t="str">
        <f>Report2!E52</f>
        <v>KIMAN</v>
      </c>
      <c r="E44" s="31" t="str">
        <f>Report2!H52</f>
        <v>K2</v>
      </c>
      <c r="F44" s="31" t="str">
        <f>Report2!I52</f>
        <v>DK  BERU RT4/5 TAHU</v>
      </c>
      <c r="G44" s="31" t="str">
        <f t="shared" si="3"/>
        <v>R1M</v>
      </c>
      <c r="H44" s="31">
        <f t="shared" si="4"/>
        <v>900</v>
      </c>
      <c r="I44" s="31" t="str">
        <f>Report2!K52</f>
        <v>R1M/900</v>
      </c>
      <c r="J44" s="82">
        <f>Report2!L52</f>
        <v>542</v>
      </c>
      <c r="K44" s="82">
        <f>Report2!M52</f>
        <v>0</v>
      </c>
      <c r="L44" s="82">
        <f>Report2!N52</f>
        <v>732784</v>
      </c>
      <c r="M44" s="82">
        <f>Report2!P52</f>
        <v>732784</v>
      </c>
      <c r="N44" s="82">
        <f>Report2!Q52</f>
        <v>0</v>
      </c>
      <c r="O44" s="82">
        <f>Report2!T52</f>
        <v>0</v>
      </c>
      <c r="P44" s="82">
        <f>Report2!U52</f>
        <v>0</v>
      </c>
      <c r="Q44" s="82">
        <f>Report2!W52</f>
        <v>65951</v>
      </c>
      <c r="R44" s="82">
        <f>Report2!X52</f>
        <v>0</v>
      </c>
      <c r="S44" s="82">
        <f>Report2!Y52</f>
        <v>0</v>
      </c>
      <c r="T44" s="82">
        <f>Report2!Z52</f>
        <v>798735</v>
      </c>
      <c r="U44" s="82">
        <f>Report2!AB52</f>
        <v>798735</v>
      </c>
      <c r="V44" s="82">
        <f>Report2!AC52</f>
        <v>0</v>
      </c>
      <c r="W44" s="36" t="str">
        <f>Report2!AD52</f>
        <v>11/01/2023</v>
      </c>
      <c r="X44" s="48" t="str">
        <f t="shared" si="5"/>
        <v>11</v>
      </c>
      <c r="Y44" s="31" t="str">
        <f t="shared" si="6"/>
        <v>01</v>
      </c>
      <c r="Z44" s="31" t="str">
        <f t="shared" si="7"/>
        <v>2023</v>
      </c>
      <c r="AA44" s="45">
        <f t="shared" si="8"/>
        <v>44937</v>
      </c>
      <c r="AB44" s="31" t="str">
        <f>Report2!AE52</f>
        <v>5255442005852</v>
      </c>
      <c r="AC44" s="45" t="str">
        <f>Report2!AF52</f>
        <v>11/01/2023</v>
      </c>
      <c r="AD44" s="31" t="str">
        <f>Report2!AH52</f>
        <v>P2TL/52554/20230111/00014</v>
      </c>
      <c r="AE44" s="31">
        <f t="shared" si="10"/>
        <v>52550</v>
      </c>
      <c r="AF44" s="31" t="str">
        <f t="shared" si="9"/>
        <v>52554</v>
      </c>
    </row>
    <row r="45" spans="1:32">
      <c r="A45" s="30">
        <f>Report2!A53</f>
        <v>44</v>
      </c>
      <c r="B45" s="31" t="str">
        <f>Report2!B53</f>
        <v>5255305723011700396</v>
      </c>
      <c r="C45" s="31" t="str">
        <f>Report2!D53</f>
        <v>523070612548</v>
      </c>
      <c r="D45" s="31" t="str">
        <f>Report2!E53</f>
        <v>TARJO</v>
      </c>
      <c r="E45" s="31">
        <f>Report2!H53</f>
        <v>0</v>
      </c>
      <c r="F45" s="31" t="str">
        <f>Report2!I53</f>
        <v>DS  KATEKAN</v>
      </c>
      <c r="G45" s="31" t="str">
        <f t="shared" si="3"/>
        <v>R1</v>
      </c>
      <c r="H45" s="31">
        <f t="shared" si="4"/>
        <v>450</v>
      </c>
      <c r="I45" s="31" t="str">
        <f>Report2!K53</f>
        <v>R1/450</v>
      </c>
      <c r="J45" s="82">
        <f>Report2!L53</f>
        <v>8</v>
      </c>
      <c r="K45" s="82">
        <f>Report2!M53</f>
        <v>0</v>
      </c>
      <c r="L45" s="82">
        <f>Report2!N53</f>
        <v>1352</v>
      </c>
      <c r="M45" s="82">
        <f>Report2!P53</f>
        <v>1352</v>
      </c>
      <c r="N45" s="82">
        <f>Report2!Q53</f>
        <v>0</v>
      </c>
      <c r="O45" s="82">
        <f>Report2!T53</f>
        <v>0</v>
      </c>
      <c r="P45" s="82">
        <f>Report2!U53</f>
        <v>0</v>
      </c>
      <c r="Q45" s="82">
        <f>Report2!W53</f>
        <v>0</v>
      </c>
      <c r="R45" s="82">
        <f>Report2!X53</f>
        <v>0</v>
      </c>
      <c r="S45" s="82">
        <f>Report2!Y53</f>
        <v>0</v>
      </c>
      <c r="T45" s="82">
        <f>Report2!Z53</f>
        <v>1352</v>
      </c>
      <c r="U45" s="82">
        <f>Report2!AB53</f>
        <v>0</v>
      </c>
      <c r="V45" s="82">
        <f>Report2!AC53</f>
        <v>1352</v>
      </c>
      <c r="W45" s="36" t="str">
        <f>Report2!AD53</f>
        <v>19/01/2023</v>
      </c>
      <c r="X45" s="48" t="str">
        <f t="shared" si="5"/>
        <v>19</v>
      </c>
      <c r="Y45" s="31" t="str">
        <f t="shared" si="6"/>
        <v>01</v>
      </c>
      <c r="Z45" s="31" t="str">
        <f t="shared" si="7"/>
        <v>2023</v>
      </c>
      <c r="AA45" s="45">
        <f t="shared" si="8"/>
        <v>44945</v>
      </c>
      <c r="AB45" s="31" t="str">
        <f>Report2!AE53</f>
        <v>5255334000393</v>
      </c>
      <c r="AC45" s="45" t="str">
        <f>Report2!AF53</f>
        <v>19/01/2023</v>
      </c>
      <c r="AD45" s="31" t="str">
        <f>Report2!AH53</f>
        <v>5255305723011700396</v>
      </c>
      <c r="AE45" s="31">
        <f t="shared" si="10"/>
        <v>52550</v>
      </c>
      <c r="AF45" s="31" t="str">
        <f t="shared" si="9"/>
        <v>52553</v>
      </c>
    </row>
    <row r="46" spans="1:32">
      <c r="A46" s="30">
        <f>Report2!A54</f>
        <v>45</v>
      </c>
      <c r="B46" s="31" t="str">
        <f>Report2!B54</f>
        <v>P2TL/52552/20230109/00001</v>
      </c>
      <c r="C46" s="31" t="str">
        <f>Report2!D54</f>
        <v>523080870872</v>
      </c>
      <c r="D46" s="31" t="str">
        <f>Report2!E54</f>
        <v>ROSIDI</v>
      </c>
      <c r="E46" s="31" t="str">
        <f>Report2!H54</f>
        <v>P2</v>
      </c>
      <c r="F46" s="31" t="str">
        <f>Report2!I54</f>
        <v>DS KUWARON   RT.01</v>
      </c>
      <c r="G46" s="31" t="str">
        <f t="shared" si="3"/>
        <v>R1</v>
      </c>
      <c r="H46" s="31">
        <f t="shared" si="4"/>
        <v>900</v>
      </c>
      <c r="I46" s="31" t="str">
        <f>Report2!K54</f>
        <v>R1/900</v>
      </c>
      <c r="J46" s="82">
        <f>Report2!L54</f>
        <v>4957</v>
      </c>
      <c r="K46" s="82">
        <f>Report2!M54</f>
        <v>0</v>
      </c>
      <c r="L46" s="82">
        <f>Report2!N54</f>
        <v>2453814</v>
      </c>
      <c r="M46" s="82">
        <f>Report2!P54</f>
        <v>2453814</v>
      </c>
      <c r="N46" s="82">
        <f>Report2!Q54</f>
        <v>0</v>
      </c>
      <c r="O46" s="82">
        <f>Report2!T54</f>
        <v>0</v>
      </c>
      <c r="P46" s="82">
        <f>Report2!U54</f>
        <v>156912</v>
      </c>
      <c r="Q46" s="82">
        <f>Report2!W54</f>
        <v>24538</v>
      </c>
      <c r="R46" s="82">
        <f>Report2!X54</f>
        <v>0</v>
      </c>
      <c r="S46" s="82">
        <f>Report2!Y54</f>
        <v>0</v>
      </c>
      <c r="T46" s="82">
        <f>Report2!Z54</f>
        <v>2635264</v>
      </c>
      <c r="U46" s="82">
        <f>Report2!AB54</f>
        <v>2635264</v>
      </c>
      <c r="V46" s="82">
        <f>Report2!AC54</f>
        <v>0</v>
      </c>
      <c r="W46" s="36" t="str">
        <f>Report2!AD54</f>
        <v>09/01/2023</v>
      </c>
      <c r="X46" s="48" t="str">
        <f t="shared" si="5"/>
        <v>09</v>
      </c>
      <c r="Y46" s="31" t="str">
        <f t="shared" si="6"/>
        <v>01</v>
      </c>
      <c r="Z46" s="31" t="str">
        <f t="shared" si="7"/>
        <v>2023</v>
      </c>
      <c r="AA46" s="45">
        <f t="shared" si="8"/>
        <v>44935</v>
      </c>
      <c r="AB46" s="31" t="str">
        <f>Report2!AE54</f>
        <v>5255242004814</v>
      </c>
      <c r="AC46" s="45" t="str">
        <f>Report2!AF54</f>
        <v>09/01/2023</v>
      </c>
      <c r="AD46" s="31" t="str">
        <f>Report2!AH54</f>
        <v>P2TL/52552/20230109/00001</v>
      </c>
      <c r="AE46" s="31">
        <f t="shared" si="10"/>
        <v>52550</v>
      </c>
      <c r="AF46" s="31" t="str">
        <f t="shared" si="9"/>
        <v>52552</v>
      </c>
    </row>
    <row r="47" spans="1:32">
      <c r="A47" s="30">
        <f>Report2!A55</f>
        <v>46</v>
      </c>
      <c r="B47" s="31" t="str">
        <f>Report2!B55</f>
        <v>5255305723011700410</v>
      </c>
      <c r="C47" s="31" t="str">
        <f>Report2!D55</f>
        <v>523072385033</v>
      </c>
      <c r="D47" s="31" t="str">
        <f>Report2!E55</f>
        <v>JUMINAH</v>
      </c>
      <c r="E47" s="31">
        <f>Report2!H55</f>
        <v>0</v>
      </c>
      <c r="F47" s="31" t="str">
        <f>Report2!I55</f>
        <v>DS GANDOK GENENG</v>
      </c>
      <c r="G47" s="31" t="str">
        <f t="shared" si="3"/>
        <v>R1</v>
      </c>
      <c r="H47" s="31">
        <f t="shared" si="4"/>
        <v>900</v>
      </c>
      <c r="I47" s="31" t="str">
        <f>Report2!K55</f>
        <v>R1/900</v>
      </c>
      <c r="J47" s="82">
        <f>Report2!L55</f>
        <v>7</v>
      </c>
      <c r="K47" s="82">
        <f>Report2!M55</f>
        <v>0</v>
      </c>
      <c r="L47" s="82">
        <f>Report2!N55</f>
        <v>3465</v>
      </c>
      <c r="M47" s="82">
        <f>Report2!P55</f>
        <v>3465</v>
      </c>
      <c r="N47" s="82">
        <f>Report2!Q55</f>
        <v>0</v>
      </c>
      <c r="O47" s="82">
        <f>Report2!T55</f>
        <v>0</v>
      </c>
      <c r="P47" s="82">
        <f>Report2!U55</f>
        <v>0</v>
      </c>
      <c r="Q47" s="82">
        <f>Report2!W55</f>
        <v>0</v>
      </c>
      <c r="R47" s="82">
        <f>Report2!X55</f>
        <v>0</v>
      </c>
      <c r="S47" s="82">
        <f>Report2!Y55</f>
        <v>0</v>
      </c>
      <c r="T47" s="82">
        <f>Report2!Z55</f>
        <v>3465</v>
      </c>
      <c r="U47" s="82">
        <f>Report2!AB55</f>
        <v>0</v>
      </c>
      <c r="V47" s="82">
        <f>Report2!AC55</f>
        <v>3465</v>
      </c>
      <c r="W47" s="36" t="str">
        <f>Report2!AD55</f>
        <v>19/01/2023</v>
      </c>
      <c r="X47" s="48" t="str">
        <f t="shared" si="5"/>
        <v>19</v>
      </c>
      <c r="Y47" s="31" t="str">
        <f t="shared" si="6"/>
        <v>01</v>
      </c>
      <c r="Z47" s="31" t="str">
        <f t="shared" si="7"/>
        <v>2023</v>
      </c>
      <c r="AA47" s="45">
        <f t="shared" si="8"/>
        <v>44945</v>
      </c>
      <c r="AB47" s="31" t="str">
        <f>Report2!AE55</f>
        <v>5255334000407</v>
      </c>
      <c r="AC47" s="45" t="str">
        <f>Report2!AF55</f>
        <v>19/01/2023</v>
      </c>
      <c r="AD47" s="31" t="str">
        <f>Report2!AH55</f>
        <v>5255305723011700410</v>
      </c>
      <c r="AE47" s="31">
        <f t="shared" si="10"/>
        <v>52550</v>
      </c>
      <c r="AF47" s="31" t="str">
        <f t="shared" si="9"/>
        <v>52553</v>
      </c>
    </row>
    <row r="48" spans="1:32">
      <c r="A48" s="30">
        <f>Report2!A56</f>
        <v>47</v>
      </c>
      <c r="B48" s="31" t="str">
        <f>Report2!B56</f>
        <v>P2TL/52554/20230127/00005</v>
      </c>
      <c r="C48" s="31" t="str">
        <f>Report2!D56</f>
        <v>NONPELANG</v>
      </c>
      <c r="D48" s="31" t="str">
        <f>Report2!E56</f>
        <v>SUKARDI C</v>
      </c>
      <c r="E48" s="31" t="str">
        <f>Report2!H56</f>
        <v>P4</v>
      </c>
      <c r="F48" s="31" t="str">
        <f>Report2!I56</f>
        <v>DESA KALIPANG RT 0</v>
      </c>
      <c r="G48" s="31" t="str">
        <f t="shared" si="3"/>
        <v>S2</v>
      </c>
      <c r="H48" s="31">
        <f t="shared" si="4"/>
        <v>900</v>
      </c>
      <c r="I48" s="31" t="str">
        <f>Report2!K56</f>
        <v>S2/900</v>
      </c>
      <c r="J48" s="82">
        <f>Report2!L56</f>
        <v>4957</v>
      </c>
      <c r="K48" s="82">
        <f>Report2!M56</f>
        <v>243000</v>
      </c>
      <c r="L48" s="82">
        <f>Report2!N56</f>
        <v>1784592</v>
      </c>
      <c r="M48" s="82">
        <f>Report2!P56</f>
        <v>2027592</v>
      </c>
      <c r="N48" s="82">
        <f>Report2!Q56</f>
        <v>0</v>
      </c>
      <c r="O48" s="82">
        <f>Report2!T56</f>
        <v>0</v>
      </c>
      <c r="P48" s="82">
        <f>Report2!U56</f>
        <v>0</v>
      </c>
      <c r="Q48" s="82">
        <f>Report2!W56</f>
        <v>10138</v>
      </c>
      <c r="R48" s="82">
        <f>Report2!X56</f>
        <v>0</v>
      </c>
      <c r="S48" s="82">
        <f>Report2!Y56</f>
        <v>0</v>
      </c>
      <c r="T48" s="82">
        <f>Report2!Z56</f>
        <v>2037730</v>
      </c>
      <c r="U48" s="82">
        <f>Report2!AB56</f>
        <v>2037730</v>
      </c>
      <c r="V48" s="82">
        <f>Report2!AC56</f>
        <v>0</v>
      </c>
      <c r="W48" s="36" t="str">
        <f>Report2!AD56</f>
        <v>27/01/2023</v>
      </c>
      <c r="X48" s="48" t="str">
        <f t="shared" si="5"/>
        <v>27</v>
      </c>
      <c r="Y48" s="31" t="str">
        <f t="shared" si="6"/>
        <v>01</v>
      </c>
      <c r="Z48" s="31" t="str">
        <f t="shared" si="7"/>
        <v>2023</v>
      </c>
      <c r="AA48" s="45">
        <f t="shared" si="8"/>
        <v>44953</v>
      </c>
      <c r="AB48" s="31" t="str">
        <f>Report2!AE56</f>
        <v>5255442005912</v>
      </c>
      <c r="AC48" s="45" t="str">
        <f>Report2!AF56</f>
        <v>27/01/2023</v>
      </c>
      <c r="AD48" s="31" t="str">
        <f>Report2!AH56</f>
        <v>P2TL/52554/20230127/00005</v>
      </c>
      <c r="AE48" s="31">
        <f t="shared" si="10"/>
        <v>52550</v>
      </c>
      <c r="AF48" s="31" t="str">
        <f t="shared" si="9"/>
        <v>52554</v>
      </c>
    </row>
    <row r="49" spans="1:32">
      <c r="A49" s="30">
        <f>Report2!A57</f>
        <v>48</v>
      </c>
      <c r="B49" s="31" t="str">
        <f>Report2!B57</f>
        <v>5255305723011700394</v>
      </c>
      <c r="C49" s="31" t="str">
        <f>Report2!D57</f>
        <v>523070676611</v>
      </c>
      <c r="D49" s="31" t="str">
        <f>Report2!E57</f>
        <v>RONO KARSO</v>
      </c>
      <c r="E49" s="31">
        <f>Report2!H57</f>
        <v>0</v>
      </c>
      <c r="F49" s="31" t="str">
        <f>Report2!I57</f>
        <v>DS  NAMPU</v>
      </c>
      <c r="G49" s="31" t="str">
        <f t="shared" si="3"/>
        <v>R1</v>
      </c>
      <c r="H49" s="31">
        <f t="shared" si="4"/>
        <v>450</v>
      </c>
      <c r="I49" s="31" t="str">
        <f>Report2!K57</f>
        <v>R1/450</v>
      </c>
      <c r="J49" s="82">
        <f>Report2!L57</f>
        <v>7</v>
      </c>
      <c r="K49" s="82">
        <f>Report2!M57</f>
        <v>0</v>
      </c>
      <c r="L49" s="82">
        <f>Report2!N57</f>
        <v>1183</v>
      </c>
      <c r="M49" s="82">
        <f>Report2!P57</f>
        <v>1183</v>
      </c>
      <c r="N49" s="82">
        <f>Report2!Q57</f>
        <v>0</v>
      </c>
      <c r="O49" s="82">
        <f>Report2!T57</f>
        <v>0</v>
      </c>
      <c r="P49" s="82">
        <f>Report2!U57</f>
        <v>0</v>
      </c>
      <c r="Q49" s="82">
        <f>Report2!W57</f>
        <v>0</v>
      </c>
      <c r="R49" s="82">
        <f>Report2!X57</f>
        <v>0</v>
      </c>
      <c r="S49" s="82">
        <f>Report2!Y57</f>
        <v>0</v>
      </c>
      <c r="T49" s="82">
        <f>Report2!Z57</f>
        <v>1183</v>
      </c>
      <c r="U49" s="82">
        <f>Report2!AB57</f>
        <v>0</v>
      </c>
      <c r="V49" s="82">
        <f>Report2!AC57</f>
        <v>1183</v>
      </c>
      <c r="W49" s="36" t="str">
        <f>Report2!AD57</f>
        <v>19/01/2023</v>
      </c>
      <c r="X49" s="48" t="str">
        <f t="shared" si="5"/>
        <v>19</v>
      </c>
      <c r="Y49" s="31" t="str">
        <f t="shared" si="6"/>
        <v>01</v>
      </c>
      <c r="Z49" s="31" t="str">
        <f t="shared" si="7"/>
        <v>2023</v>
      </c>
      <c r="AA49" s="45">
        <f t="shared" si="8"/>
        <v>44945</v>
      </c>
      <c r="AB49" s="31" t="str">
        <f>Report2!AE57</f>
        <v>5255334000391</v>
      </c>
      <c r="AC49" s="45" t="str">
        <f>Report2!AF57</f>
        <v>19/01/2023</v>
      </c>
      <c r="AD49" s="31" t="str">
        <f>Report2!AH57</f>
        <v>5255305723011700394</v>
      </c>
      <c r="AE49" s="31">
        <f t="shared" si="10"/>
        <v>52550</v>
      </c>
      <c r="AF49" s="31" t="str">
        <f t="shared" si="9"/>
        <v>52553</v>
      </c>
    </row>
    <row r="50" spans="1:32">
      <c r="A50" s="30">
        <f>Report2!A58</f>
        <v>49</v>
      </c>
      <c r="B50" s="31" t="str">
        <f>Report2!B58</f>
        <v>P2TL/52552/20230103/00007</v>
      </c>
      <c r="C50" s="31" t="str">
        <f>Report2!D58</f>
        <v>523080637366</v>
      </c>
      <c r="D50" s="31" t="str">
        <f>Report2!E58</f>
        <v>PARJIYAH</v>
      </c>
      <c r="E50" s="31" t="str">
        <f>Report2!H58</f>
        <v>K2</v>
      </c>
      <c r="F50" s="31" t="str">
        <f>Report2!I58</f>
        <v>DK  KAUMAN DS KUW</v>
      </c>
      <c r="G50" s="31" t="str">
        <f t="shared" si="3"/>
        <v>R1M</v>
      </c>
      <c r="H50" s="31">
        <f t="shared" si="4"/>
        <v>900</v>
      </c>
      <c r="I50" s="31" t="str">
        <f>Report2!K58</f>
        <v>R1M/900</v>
      </c>
      <c r="J50" s="82">
        <f>Report2!L58</f>
        <v>302</v>
      </c>
      <c r="K50" s="82">
        <f>Report2!M58</f>
        <v>0</v>
      </c>
      <c r="L50" s="82">
        <f>Report2!N58</f>
        <v>408304</v>
      </c>
      <c r="M50" s="82">
        <f>Report2!P58</f>
        <v>408304</v>
      </c>
      <c r="N50" s="82">
        <f>Report2!Q58</f>
        <v>0</v>
      </c>
      <c r="O50" s="82">
        <f>Report2!T58</f>
        <v>0</v>
      </c>
      <c r="P50" s="82">
        <f>Report2!U58</f>
        <v>0</v>
      </c>
      <c r="Q50" s="82">
        <f>Report2!W58</f>
        <v>36747</v>
      </c>
      <c r="R50" s="82">
        <f>Report2!X58</f>
        <v>0</v>
      </c>
      <c r="S50" s="82">
        <f>Report2!Y58</f>
        <v>0</v>
      </c>
      <c r="T50" s="82">
        <f>Report2!Z58</f>
        <v>445051</v>
      </c>
      <c r="U50" s="82">
        <f>Report2!AB58</f>
        <v>445051</v>
      </c>
      <c r="V50" s="82">
        <f>Report2!AC58</f>
        <v>0</v>
      </c>
      <c r="W50" s="36" t="str">
        <f>Report2!AD58</f>
        <v>03/01/2023</v>
      </c>
      <c r="X50" s="48" t="str">
        <f t="shared" si="5"/>
        <v>03</v>
      </c>
      <c r="Y50" s="31" t="str">
        <f t="shared" si="6"/>
        <v>01</v>
      </c>
      <c r="Z50" s="31" t="str">
        <f t="shared" si="7"/>
        <v>2023</v>
      </c>
      <c r="AA50" s="45">
        <f t="shared" si="8"/>
        <v>44929</v>
      </c>
      <c r="AB50" s="31" t="str">
        <f>Report2!AE58</f>
        <v>5255242004808</v>
      </c>
      <c r="AC50" s="45" t="str">
        <f>Report2!AF58</f>
        <v>03/01/2023</v>
      </c>
      <c r="AD50" s="31" t="str">
        <f>Report2!AH58</f>
        <v>P2TL/52552/20230103/00007</v>
      </c>
      <c r="AE50" s="31">
        <f t="shared" si="10"/>
        <v>52550</v>
      </c>
      <c r="AF50" s="31" t="str">
        <f t="shared" si="9"/>
        <v>52552</v>
      </c>
    </row>
    <row r="51" spans="1:32">
      <c r="A51" s="30">
        <f>Report2!A59</f>
        <v>50</v>
      </c>
      <c r="B51" s="31" t="str">
        <f>Report2!B59</f>
        <v>5255305723011700496</v>
      </c>
      <c r="C51" s="31" t="str">
        <f>Report2!D59</f>
        <v>523070970956</v>
      </c>
      <c r="D51" s="31" t="str">
        <f>Report2!E59</f>
        <v>MUKAYIN BIN RUSDI</v>
      </c>
      <c r="E51" s="31">
        <f>Report2!H59</f>
        <v>0</v>
      </c>
      <c r="F51" s="31" t="str">
        <f>Report2!I59</f>
        <v>DK  METUK MENDURA</v>
      </c>
      <c r="G51" s="31" t="str">
        <f t="shared" si="3"/>
        <v>R1</v>
      </c>
      <c r="H51" s="31">
        <f t="shared" si="4"/>
        <v>450</v>
      </c>
      <c r="I51" s="31" t="str">
        <f>Report2!K59</f>
        <v>R1/450</v>
      </c>
      <c r="J51" s="82">
        <f>Report2!L59</f>
        <v>148</v>
      </c>
      <c r="K51" s="82">
        <f>Report2!M59</f>
        <v>0</v>
      </c>
      <c r="L51" s="82">
        <f>Report2!N59</f>
        <v>25012</v>
      </c>
      <c r="M51" s="82">
        <f>Report2!P59</f>
        <v>25012</v>
      </c>
      <c r="N51" s="82">
        <f>Report2!Q59</f>
        <v>0</v>
      </c>
      <c r="O51" s="82">
        <f>Report2!T59</f>
        <v>0</v>
      </c>
      <c r="P51" s="82">
        <f>Report2!U59</f>
        <v>0</v>
      </c>
      <c r="Q51" s="82">
        <f>Report2!W59</f>
        <v>0</v>
      </c>
      <c r="R51" s="82">
        <f>Report2!X59</f>
        <v>0</v>
      </c>
      <c r="S51" s="82">
        <f>Report2!Y59</f>
        <v>0</v>
      </c>
      <c r="T51" s="82">
        <f>Report2!Z59</f>
        <v>25012</v>
      </c>
      <c r="U51" s="82">
        <f>Report2!AB59</f>
        <v>0</v>
      </c>
      <c r="V51" s="82">
        <f>Report2!AC59</f>
        <v>25012</v>
      </c>
      <c r="W51" s="36" t="str">
        <f>Report2!AD59</f>
        <v>19/01/2023</v>
      </c>
      <c r="X51" s="48" t="str">
        <f t="shared" si="5"/>
        <v>19</v>
      </c>
      <c r="Y51" s="31" t="str">
        <f t="shared" si="6"/>
        <v>01</v>
      </c>
      <c r="Z51" s="31" t="str">
        <f t="shared" si="7"/>
        <v>2023</v>
      </c>
      <c r="AA51" s="45">
        <f t="shared" si="8"/>
        <v>44945</v>
      </c>
      <c r="AB51" s="31" t="str">
        <f>Report2!AE59</f>
        <v>5255334000492</v>
      </c>
      <c r="AC51" s="45" t="str">
        <f>Report2!AF59</f>
        <v>19/01/2023</v>
      </c>
      <c r="AD51" s="31" t="str">
        <f>Report2!AH59</f>
        <v>5255305723011700496</v>
      </c>
      <c r="AE51" s="31">
        <f t="shared" si="10"/>
        <v>52550</v>
      </c>
      <c r="AF51" s="31" t="str">
        <f t="shared" si="9"/>
        <v>52553</v>
      </c>
    </row>
    <row r="52" spans="1:32">
      <c r="A52" s="30">
        <f>Report2!A60</f>
        <v>51</v>
      </c>
      <c r="B52" s="31" t="str">
        <f>Report2!B60</f>
        <v>P2TL/52551/20230127/00004</v>
      </c>
      <c r="C52" s="31" t="str">
        <f>Report2!D60</f>
        <v>525510056612</v>
      </c>
      <c r="D52" s="31" t="str">
        <f>Report2!E60</f>
        <v>PAMSIMAS TIRTO MUL</v>
      </c>
      <c r="E52" s="31" t="str">
        <f>Report2!H60</f>
        <v>P3</v>
      </c>
      <c r="F52" s="31" t="str">
        <f>Report2!I60</f>
        <v>DS HARJOWINANGUN</v>
      </c>
      <c r="G52" s="31" t="str">
        <f t="shared" si="3"/>
        <v>B2T</v>
      </c>
      <c r="H52" s="31">
        <f t="shared" si="4"/>
        <v>7700</v>
      </c>
      <c r="I52" s="31" t="str">
        <f>Report2!K60</f>
        <v>B2T/7700</v>
      </c>
      <c r="J52" s="82">
        <f>Report2!L60</f>
        <v>42412</v>
      </c>
      <c r="K52" s="82">
        <f>Report2!M60</f>
        <v>5339611</v>
      </c>
      <c r="L52" s="82">
        <f>Report2!N60</f>
        <v>61272039</v>
      </c>
      <c r="M52" s="82">
        <f>Report2!P60</f>
        <v>66611650</v>
      </c>
      <c r="N52" s="82">
        <f>Report2!Q60</f>
        <v>10000</v>
      </c>
      <c r="O52" s="82">
        <f>Report2!T60</f>
        <v>76400</v>
      </c>
      <c r="P52" s="82">
        <f>Report2!U60</f>
        <v>433957</v>
      </c>
      <c r="Q52" s="82">
        <f>Report2!W60</f>
        <v>692815</v>
      </c>
      <c r="R52" s="82">
        <f>Report2!X60</f>
        <v>0</v>
      </c>
      <c r="S52" s="82">
        <f>Report2!Y60</f>
        <v>0</v>
      </c>
      <c r="T52" s="82">
        <f>Report2!Z60</f>
        <v>67824822</v>
      </c>
      <c r="U52" s="82">
        <f>Report2!AB60</f>
        <v>21000000</v>
      </c>
      <c r="V52" s="82">
        <f>Report2!AC60</f>
        <v>46824822</v>
      </c>
      <c r="W52" s="36" t="str">
        <f>Report2!AD60</f>
        <v>27/01/2023</v>
      </c>
      <c r="X52" s="48" t="str">
        <f t="shared" si="5"/>
        <v>27</v>
      </c>
      <c r="Y52" s="31" t="str">
        <f t="shared" si="6"/>
        <v>01</v>
      </c>
      <c r="Z52" s="31" t="str">
        <f t="shared" si="7"/>
        <v>2023</v>
      </c>
      <c r="AA52" s="45">
        <f t="shared" si="8"/>
        <v>44953</v>
      </c>
      <c r="AB52" s="31" t="str">
        <f>Report2!AE60</f>
        <v>5255143005086</v>
      </c>
      <c r="AC52" s="45" t="str">
        <f>Report2!AF60</f>
        <v>27/01/2023</v>
      </c>
      <c r="AD52" s="31" t="str">
        <f>Report2!AH60</f>
        <v>P2TL/52551/20230127/00004</v>
      </c>
      <c r="AE52" s="31">
        <f t="shared" si="10"/>
        <v>52550</v>
      </c>
      <c r="AF52" s="31" t="str">
        <f t="shared" si="9"/>
        <v>52551</v>
      </c>
    </row>
    <row r="53" spans="1:32">
      <c r="A53" s="30">
        <f>Report2!A61</f>
        <v>52</v>
      </c>
      <c r="B53" s="31" t="str">
        <f>Report2!B61</f>
        <v>5255305723011700428</v>
      </c>
      <c r="C53" s="31" t="str">
        <f>Report2!D61</f>
        <v>523070493363</v>
      </c>
      <c r="D53" s="31" t="str">
        <f>Report2!E61</f>
        <v>SUKUR</v>
      </c>
      <c r="E53" s="31">
        <f>Report2!H61</f>
        <v>0</v>
      </c>
      <c r="F53" s="31" t="str">
        <f>Report2!I61</f>
        <v>DE MPEL KR RAYUNG</v>
      </c>
      <c r="G53" s="31" t="str">
        <f t="shared" si="3"/>
        <v>R1</v>
      </c>
      <c r="H53" s="31">
        <f t="shared" si="4"/>
        <v>450</v>
      </c>
      <c r="I53" s="31" t="str">
        <f>Report2!K61</f>
        <v>R1/450</v>
      </c>
      <c r="J53" s="82">
        <f>Report2!L61</f>
        <v>33</v>
      </c>
      <c r="K53" s="82">
        <f>Report2!M61</f>
        <v>0</v>
      </c>
      <c r="L53" s="82">
        <f>Report2!N61</f>
        <v>5577</v>
      </c>
      <c r="M53" s="82">
        <f>Report2!P61</f>
        <v>5577</v>
      </c>
      <c r="N53" s="82">
        <f>Report2!Q61</f>
        <v>0</v>
      </c>
      <c r="O53" s="82">
        <f>Report2!T61</f>
        <v>0</v>
      </c>
      <c r="P53" s="82">
        <f>Report2!U61</f>
        <v>0</v>
      </c>
      <c r="Q53" s="82">
        <f>Report2!W61</f>
        <v>0</v>
      </c>
      <c r="R53" s="82">
        <f>Report2!X61</f>
        <v>0</v>
      </c>
      <c r="S53" s="82">
        <f>Report2!Y61</f>
        <v>0</v>
      </c>
      <c r="T53" s="82">
        <f>Report2!Z61</f>
        <v>5577</v>
      </c>
      <c r="U53" s="82">
        <f>Report2!AB61</f>
        <v>0</v>
      </c>
      <c r="V53" s="82">
        <f>Report2!AC61</f>
        <v>5577</v>
      </c>
      <c r="W53" s="36" t="str">
        <f>Report2!AD61</f>
        <v>19/01/2023</v>
      </c>
      <c r="X53" s="48" t="str">
        <f t="shared" si="5"/>
        <v>19</v>
      </c>
      <c r="Y53" s="31" t="str">
        <f t="shared" si="6"/>
        <v>01</v>
      </c>
      <c r="Z53" s="31" t="str">
        <f t="shared" si="7"/>
        <v>2023</v>
      </c>
      <c r="AA53" s="45">
        <f t="shared" si="8"/>
        <v>44945</v>
      </c>
      <c r="AB53" s="31" t="str">
        <f>Report2!AE61</f>
        <v>5255334000425</v>
      </c>
      <c r="AC53" s="45" t="str">
        <f>Report2!AF61</f>
        <v>19/01/2023</v>
      </c>
      <c r="AD53" s="31" t="str">
        <f>Report2!AH61</f>
        <v>5255305723011700428</v>
      </c>
      <c r="AE53" s="31">
        <f t="shared" si="10"/>
        <v>52550</v>
      </c>
      <c r="AF53" s="31" t="str">
        <f t="shared" si="9"/>
        <v>52553</v>
      </c>
    </row>
    <row r="54" spans="1:32">
      <c r="A54" s="30">
        <f>Report2!A62</f>
        <v>53</v>
      </c>
      <c r="B54" s="31" t="str">
        <f>Report2!B62</f>
        <v>5255105723010600127</v>
      </c>
      <c r="C54" s="31" t="str">
        <f>Report2!D62</f>
        <v>523061188208</v>
      </c>
      <c r="D54" s="31" t="str">
        <f>Report2!E62</f>
        <v>MUCHIT</v>
      </c>
      <c r="E54" s="31">
        <f>Report2!H62</f>
        <v>0</v>
      </c>
      <c r="F54" s="31" t="str">
        <f>Report2!I62</f>
        <v>DS WEDING BARAT   R</v>
      </c>
      <c r="G54" s="31" t="str">
        <f t="shared" si="3"/>
        <v>R1</v>
      </c>
      <c r="H54" s="31">
        <f t="shared" si="4"/>
        <v>450</v>
      </c>
      <c r="I54" s="31" t="str">
        <f>Report2!K62</f>
        <v>R1/450</v>
      </c>
      <c r="J54" s="82">
        <f>Report2!L62</f>
        <v>29</v>
      </c>
      <c r="K54" s="82">
        <f>Report2!M62</f>
        <v>0</v>
      </c>
      <c r="L54" s="82">
        <f>Report2!N62</f>
        <v>14355</v>
      </c>
      <c r="M54" s="82">
        <f>Report2!P62</f>
        <v>14355</v>
      </c>
      <c r="N54" s="82">
        <f>Report2!Q62</f>
        <v>0</v>
      </c>
      <c r="O54" s="82">
        <f>Report2!T62</f>
        <v>0</v>
      </c>
      <c r="P54" s="82">
        <f>Report2!U62</f>
        <v>0</v>
      </c>
      <c r="Q54" s="82">
        <f>Report2!W62</f>
        <v>0</v>
      </c>
      <c r="R54" s="82">
        <f>Report2!X62</f>
        <v>0</v>
      </c>
      <c r="S54" s="82">
        <f>Report2!Y62</f>
        <v>0</v>
      </c>
      <c r="T54" s="82">
        <f>Report2!Z62</f>
        <v>14355</v>
      </c>
      <c r="U54" s="82">
        <f>Report2!AB62</f>
        <v>0</v>
      </c>
      <c r="V54" s="82">
        <f>Report2!AC62</f>
        <v>14355</v>
      </c>
      <c r="W54" s="36" t="str">
        <f>Report2!AD62</f>
        <v>06/01/2023</v>
      </c>
      <c r="X54" s="48" t="str">
        <f t="shared" si="5"/>
        <v>06</v>
      </c>
      <c r="Y54" s="31" t="str">
        <f t="shared" si="6"/>
        <v>01</v>
      </c>
      <c r="Z54" s="31" t="str">
        <f t="shared" si="7"/>
        <v>2023</v>
      </c>
      <c r="AA54" s="45">
        <f t="shared" si="8"/>
        <v>44932</v>
      </c>
      <c r="AB54" s="31" t="str">
        <f>Report2!AE62</f>
        <v>5255134000127</v>
      </c>
      <c r="AC54" s="45" t="str">
        <f>Report2!AF62</f>
        <v>06/01/2023</v>
      </c>
      <c r="AD54" s="31" t="str">
        <f>Report2!AH62</f>
        <v>5255105723010600127</v>
      </c>
      <c r="AE54" s="31">
        <f t="shared" si="10"/>
        <v>52550</v>
      </c>
      <c r="AF54" s="31" t="str">
        <f t="shared" si="9"/>
        <v>52551</v>
      </c>
    </row>
    <row r="55" spans="1:32">
      <c r="A55" s="30">
        <f>Report2!A63</f>
        <v>54</v>
      </c>
      <c r="B55" s="31" t="str">
        <f>Report2!B63</f>
        <v>P2TL/52553/20230130/00001</v>
      </c>
      <c r="C55" s="31" t="str">
        <f>Report2!D63</f>
        <v>523070217308</v>
      </c>
      <c r="D55" s="31" t="str">
        <f>Report2!E63</f>
        <v>MUNGIN</v>
      </c>
      <c r="E55" s="31" t="str">
        <f>Report2!H63</f>
        <v>K2</v>
      </c>
      <c r="F55" s="31" t="str">
        <f>Report2!I63</f>
        <v>NG EMBAK RT07/RWI</v>
      </c>
      <c r="G55" s="31" t="str">
        <f t="shared" si="3"/>
        <v>R1MT</v>
      </c>
      <c r="H55" s="31">
        <f t="shared" si="4"/>
        <v>900</v>
      </c>
      <c r="I55" s="31" t="str">
        <f>Report2!K63</f>
        <v>R1MT/900</v>
      </c>
      <c r="J55" s="82">
        <f>Report2!L63</f>
        <v>50</v>
      </c>
      <c r="K55" s="82">
        <f>Report2!M63</f>
        <v>0</v>
      </c>
      <c r="L55" s="82">
        <f>Report2!N63</f>
        <v>67600</v>
      </c>
      <c r="M55" s="82">
        <f>Report2!P63</f>
        <v>67600</v>
      </c>
      <c r="N55" s="82">
        <f>Report2!Q63</f>
        <v>0</v>
      </c>
      <c r="O55" s="82">
        <f>Report2!T63</f>
        <v>0</v>
      </c>
      <c r="P55" s="82">
        <f>Report2!U63</f>
        <v>0</v>
      </c>
      <c r="Q55" s="82">
        <f>Report2!W63</f>
        <v>6084</v>
      </c>
      <c r="R55" s="82">
        <f>Report2!X63</f>
        <v>0</v>
      </c>
      <c r="S55" s="82">
        <f>Report2!Y63</f>
        <v>0</v>
      </c>
      <c r="T55" s="82">
        <f>Report2!Z63</f>
        <v>73684</v>
      </c>
      <c r="U55" s="82">
        <f>Report2!AB63</f>
        <v>73684</v>
      </c>
      <c r="V55" s="82">
        <f>Report2!AC63</f>
        <v>0</v>
      </c>
      <c r="W55" s="36" t="str">
        <f>Report2!AD63</f>
        <v>30/01/2023</v>
      </c>
      <c r="X55" s="48" t="str">
        <f t="shared" si="5"/>
        <v>30</v>
      </c>
      <c r="Y55" s="31" t="str">
        <f t="shared" si="6"/>
        <v>01</v>
      </c>
      <c r="Z55" s="31" t="str">
        <f t="shared" si="7"/>
        <v>2023</v>
      </c>
      <c r="AA55" s="45">
        <f t="shared" si="8"/>
        <v>44956</v>
      </c>
      <c r="AB55" s="31" t="str">
        <f>Report2!AE63</f>
        <v>5255343004814</v>
      </c>
      <c r="AC55" s="45" t="str">
        <f>Report2!AF63</f>
        <v>30/01/2023</v>
      </c>
      <c r="AD55" s="31" t="str">
        <f>Report2!AH63</f>
        <v>P2TL/52553/20230130/00001</v>
      </c>
      <c r="AE55" s="31">
        <f t="shared" si="10"/>
        <v>52550</v>
      </c>
      <c r="AF55" s="31" t="str">
        <f t="shared" si="9"/>
        <v>52553</v>
      </c>
    </row>
    <row r="56" spans="1:32">
      <c r="A56" s="30">
        <f>Report2!A64</f>
        <v>55</v>
      </c>
      <c r="B56" s="31" t="str">
        <f>Report2!B64</f>
        <v>P2TL/52552/20230118/00003</v>
      </c>
      <c r="C56" s="31" t="str">
        <f>Report2!D64</f>
        <v>NONPELANG</v>
      </c>
      <c r="D56" s="31" t="str">
        <f>Report2!E64</f>
        <v>SONIA</v>
      </c>
      <c r="E56" s="31" t="str">
        <f>Report2!H64</f>
        <v>P4</v>
      </c>
      <c r="F56" s="31" t="str">
        <f>Report2!I64</f>
        <v>BRAMBANG RT4 RW10</v>
      </c>
      <c r="G56" s="31" t="str">
        <f t="shared" si="3"/>
        <v>S2</v>
      </c>
      <c r="H56" s="31">
        <f t="shared" si="4"/>
        <v>900</v>
      </c>
      <c r="I56" s="31" t="str">
        <f>Report2!K64</f>
        <v>S2/900</v>
      </c>
      <c r="J56" s="82">
        <f>Report2!L64</f>
        <v>4957</v>
      </c>
      <c r="K56" s="82">
        <f>Report2!M64</f>
        <v>243000</v>
      </c>
      <c r="L56" s="82">
        <f>Report2!N64</f>
        <v>246862</v>
      </c>
      <c r="M56" s="82">
        <f>Report2!P64</f>
        <v>489862</v>
      </c>
      <c r="N56" s="82">
        <f>Report2!Q64</f>
        <v>0</v>
      </c>
      <c r="O56" s="82">
        <f>Report2!T64</f>
        <v>0</v>
      </c>
      <c r="P56" s="82">
        <f>Report2!U64</f>
        <v>0</v>
      </c>
      <c r="Q56" s="82">
        <f>Report2!W64</f>
        <v>10138</v>
      </c>
      <c r="R56" s="82">
        <f>Report2!X64</f>
        <v>0</v>
      </c>
      <c r="S56" s="82">
        <f>Report2!Y64</f>
        <v>0</v>
      </c>
      <c r="T56" s="82">
        <f>Report2!Z64</f>
        <v>500000</v>
      </c>
      <c r="U56" s="82">
        <f>Report2!AB64</f>
        <v>500000</v>
      </c>
      <c r="V56" s="82">
        <f>Report2!AC64</f>
        <v>0</v>
      </c>
      <c r="W56" s="36" t="str">
        <f>Report2!AD64</f>
        <v>18/01/2023</v>
      </c>
      <c r="X56" s="48" t="str">
        <f t="shared" si="5"/>
        <v>18</v>
      </c>
      <c r="Y56" s="31" t="str">
        <f t="shared" si="6"/>
        <v>01</v>
      </c>
      <c r="Z56" s="31" t="str">
        <f t="shared" si="7"/>
        <v>2023</v>
      </c>
      <c r="AA56" s="45">
        <f t="shared" si="8"/>
        <v>44944</v>
      </c>
      <c r="AB56" s="31" t="str">
        <f>Report2!AE64</f>
        <v>5255242004834</v>
      </c>
      <c r="AC56" s="45" t="str">
        <f>Report2!AF64</f>
        <v>18/01/2023</v>
      </c>
      <c r="AD56" s="31" t="str">
        <f>Report2!AH64</f>
        <v>P2TL/52552/20230118/00003</v>
      </c>
      <c r="AE56" s="31">
        <f t="shared" si="10"/>
        <v>52550</v>
      </c>
      <c r="AF56" s="31" t="str">
        <f t="shared" si="9"/>
        <v>52552</v>
      </c>
    </row>
    <row r="57" spans="1:32">
      <c r="A57" s="30">
        <f>Report2!A65</f>
        <v>56</v>
      </c>
      <c r="B57" s="31" t="str">
        <f>Report2!B65</f>
        <v>5255305723011700475</v>
      </c>
      <c r="C57" s="31" t="str">
        <f>Report2!D65</f>
        <v>523071508261</v>
      </c>
      <c r="D57" s="31" t="str">
        <f>Report2!E65</f>
        <v>SENEN</v>
      </c>
      <c r="E57" s="31">
        <f>Report2!H65</f>
        <v>0</v>
      </c>
      <c r="F57" s="31" t="str">
        <f>Report2!I65</f>
        <v>DK  JIMBAR NGRANDU</v>
      </c>
      <c r="G57" s="31" t="str">
        <f t="shared" si="3"/>
        <v>R1</v>
      </c>
      <c r="H57" s="31">
        <f t="shared" si="4"/>
        <v>900</v>
      </c>
      <c r="I57" s="31" t="str">
        <f>Report2!K65</f>
        <v>R1/900</v>
      </c>
      <c r="J57" s="82">
        <f>Report2!L65</f>
        <v>159</v>
      </c>
      <c r="K57" s="82">
        <f>Report2!M65</f>
        <v>0</v>
      </c>
      <c r="L57" s="82">
        <f>Report2!N65</f>
        <v>78210</v>
      </c>
      <c r="M57" s="82">
        <f>Report2!P65</f>
        <v>78210</v>
      </c>
      <c r="N57" s="82">
        <f>Report2!Q65</f>
        <v>0</v>
      </c>
      <c r="O57" s="82">
        <f>Report2!T65</f>
        <v>0</v>
      </c>
      <c r="P57" s="82">
        <f>Report2!U65</f>
        <v>0</v>
      </c>
      <c r="Q57" s="82">
        <f>Report2!W65</f>
        <v>0</v>
      </c>
      <c r="R57" s="82">
        <f>Report2!X65</f>
        <v>0</v>
      </c>
      <c r="S57" s="82">
        <f>Report2!Y65</f>
        <v>0</v>
      </c>
      <c r="T57" s="82">
        <f>Report2!Z65</f>
        <v>78210</v>
      </c>
      <c r="U57" s="82">
        <f>Report2!AB65</f>
        <v>0</v>
      </c>
      <c r="V57" s="82">
        <f>Report2!AC65</f>
        <v>78210</v>
      </c>
      <c r="W57" s="36" t="str">
        <f>Report2!AD65</f>
        <v>19/01/2023</v>
      </c>
      <c r="X57" s="48" t="str">
        <f t="shared" si="5"/>
        <v>19</v>
      </c>
      <c r="Y57" s="31" t="str">
        <f t="shared" si="6"/>
        <v>01</v>
      </c>
      <c r="Z57" s="31" t="str">
        <f t="shared" si="7"/>
        <v>2023</v>
      </c>
      <c r="AA57" s="45">
        <f t="shared" si="8"/>
        <v>44945</v>
      </c>
      <c r="AB57" s="31" t="str">
        <f>Report2!AE65</f>
        <v>5255334000471</v>
      </c>
      <c r="AC57" s="45" t="str">
        <f>Report2!AF65</f>
        <v>19/01/2023</v>
      </c>
      <c r="AD57" s="31" t="str">
        <f>Report2!AH65</f>
        <v>5255305723011700475</v>
      </c>
      <c r="AE57" s="31">
        <f t="shared" si="10"/>
        <v>52550</v>
      </c>
      <c r="AF57" s="31" t="str">
        <f t="shared" si="9"/>
        <v>52553</v>
      </c>
    </row>
    <row r="58" spans="1:32">
      <c r="A58" s="30">
        <f>Report2!A66</f>
        <v>57</v>
      </c>
      <c r="B58" s="31" t="str">
        <f>Report2!B66</f>
        <v>P2TL/52552/20230118/00002</v>
      </c>
      <c r="C58" s="31" t="str">
        <f>Report2!D66</f>
        <v>523080777416</v>
      </c>
      <c r="D58" s="31" t="str">
        <f>Report2!E66</f>
        <v>LAILA SARI ANGGRAE</v>
      </c>
      <c r="E58" s="31" t="str">
        <f>Report2!H66</f>
        <v>P2</v>
      </c>
      <c r="F58" s="31" t="str">
        <f>Report2!I66</f>
        <v>DS BRAMBANG   RT.04</v>
      </c>
      <c r="G58" s="31" t="str">
        <f t="shared" si="3"/>
        <v>R1MT</v>
      </c>
      <c r="H58" s="31">
        <f t="shared" si="4"/>
        <v>900</v>
      </c>
      <c r="I58" s="31" t="str">
        <f>Report2!K66</f>
        <v>R1MT/900</v>
      </c>
      <c r="J58" s="82">
        <f>Report2!L66</f>
        <v>4957</v>
      </c>
      <c r="K58" s="82">
        <f>Report2!M66</f>
        <v>0</v>
      </c>
      <c r="L58" s="82">
        <f>Report2!N66</f>
        <v>6702134</v>
      </c>
      <c r="M58" s="82">
        <f>Report2!P66</f>
        <v>6702134</v>
      </c>
      <c r="N58" s="82">
        <f>Report2!Q66</f>
        <v>10000</v>
      </c>
      <c r="O58" s="82">
        <f>Report2!T66</f>
        <v>0</v>
      </c>
      <c r="P58" s="82">
        <f>Report2!U66</f>
        <v>188171</v>
      </c>
      <c r="Q58" s="82">
        <f>Report2!W66</f>
        <v>67021</v>
      </c>
      <c r="R58" s="82">
        <f>Report2!X66</f>
        <v>0</v>
      </c>
      <c r="S58" s="82">
        <f>Report2!Y66</f>
        <v>0</v>
      </c>
      <c r="T58" s="82">
        <f>Report2!Z66</f>
        <v>6967326</v>
      </c>
      <c r="U58" s="82">
        <f>Report2!AB66</f>
        <v>3000000</v>
      </c>
      <c r="V58" s="82">
        <f>Report2!AC66</f>
        <v>3967326</v>
      </c>
      <c r="W58" s="36" t="str">
        <f>Report2!AD66</f>
        <v>18/01/2023</v>
      </c>
      <c r="X58" s="48" t="str">
        <f t="shared" si="5"/>
        <v>18</v>
      </c>
      <c r="Y58" s="31" t="str">
        <f t="shared" si="6"/>
        <v>01</v>
      </c>
      <c r="Z58" s="31" t="str">
        <f t="shared" si="7"/>
        <v>2023</v>
      </c>
      <c r="AA58" s="45">
        <f t="shared" si="8"/>
        <v>44944</v>
      </c>
      <c r="AB58" s="31" t="str">
        <f>Report2!AE66</f>
        <v>5255243004827</v>
      </c>
      <c r="AC58" s="45" t="str">
        <f>Report2!AF66</f>
        <v>18/01/2023</v>
      </c>
      <c r="AD58" s="31" t="str">
        <f>Report2!AH66</f>
        <v>P2TL/52552/20230118/00002</v>
      </c>
      <c r="AE58" s="31">
        <f t="shared" si="10"/>
        <v>52550</v>
      </c>
      <c r="AF58" s="31" t="str">
        <f t="shared" si="9"/>
        <v>52552</v>
      </c>
    </row>
    <row r="59" spans="1:32">
      <c r="A59" s="30">
        <f>Report2!A67</f>
        <v>58</v>
      </c>
      <c r="B59" s="31" t="str">
        <f>Report2!B67</f>
        <v>P2TL/52554/20230111/00010</v>
      </c>
      <c r="C59" s="31" t="str">
        <f>Report2!D67</f>
        <v>523072215726</v>
      </c>
      <c r="D59" s="31" t="str">
        <f>Report2!E67</f>
        <v>MASDURI</v>
      </c>
      <c r="E59" s="31" t="str">
        <f>Report2!H67</f>
        <v>K2</v>
      </c>
      <c r="F59" s="31" t="str">
        <f>Report2!I67</f>
        <v>DK NGAMPEL PANUN</v>
      </c>
      <c r="G59" s="31" t="str">
        <f t="shared" si="3"/>
        <v>R1M</v>
      </c>
      <c r="H59" s="31">
        <f t="shared" si="4"/>
        <v>900</v>
      </c>
      <c r="I59" s="31" t="str">
        <f>Report2!K67</f>
        <v>R1M/900</v>
      </c>
      <c r="J59" s="82">
        <f>Report2!L67</f>
        <v>542</v>
      </c>
      <c r="K59" s="82">
        <f>Report2!M67</f>
        <v>0</v>
      </c>
      <c r="L59" s="82">
        <f>Report2!N67</f>
        <v>732784</v>
      </c>
      <c r="M59" s="82">
        <f>Report2!P67</f>
        <v>732784</v>
      </c>
      <c r="N59" s="82">
        <f>Report2!Q67</f>
        <v>0</v>
      </c>
      <c r="O59" s="82">
        <f>Report2!T67</f>
        <v>0</v>
      </c>
      <c r="P59" s="82">
        <f>Report2!U67</f>
        <v>0</v>
      </c>
      <c r="Q59" s="82">
        <f>Report2!W67</f>
        <v>65951</v>
      </c>
      <c r="R59" s="82">
        <f>Report2!X67</f>
        <v>0</v>
      </c>
      <c r="S59" s="82">
        <f>Report2!Y67</f>
        <v>0</v>
      </c>
      <c r="T59" s="82">
        <f>Report2!Z67</f>
        <v>798735</v>
      </c>
      <c r="U59" s="82">
        <f>Report2!AB67</f>
        <v>798735</v>
      </c>
      <c r="V59" s="82">
        <f>Report2!AC67</f>
        <v>0</v>
      </c>
      <c r="W59" s="36" t="str">
        <f>Report2!AD67</f>
        <v>11/01/2023</v>
      </c>
      <c r="X59" s="48" t="str">
        <f t="shared" si="5"/>
        <v>11</v>
      </c>
      <c r="Y59" s="31" t="str">
        <f t="shared" si="6"/>
        <v>01</v>
      </c>
      <c r="Z59" s="31" t="str">
        <f t="shared" si="7"/>
        <v>2023</v>
      </c>
      <c r="AA59" s="45">
        <f t="shared" si="8"/>
        <v>44937</v>
      </c>
      <c r="AB59" s="31" t="str">
        <f>Report2!AE67</f>
        <v>5255442005848</v>
      </c>
      <c r="AC59" s="45" t="str">
        <f>Report2!AF67</f>
        <v>11/01/2023</v>
      </c>
      <c r="AD59" s="31" t="str">
        <f>Report2!AH67</f>
        <v>P2TL/52554/20230111/00010</v>
      </c>
      <c r="AE59" s="31">
        <f t="shared" si="10"/>
        <v>52550</v>
      </c>
      <c r="AF59" s="31" t="str">
        <f t="shared" si="9"/>
        <v>52554</v>
      </c>
    </row>
    <row r="60" spans="1:32">
      <c r="A60" s="30">
        <f>Report2!A68</f>
        <v>59</v>
      </c>
      <c r="B60" s="31" t="str">
        <f>Report2!B68</f>
        <v>P2TL/52551/20230112/00006</v>
      </c>
      <c r="C60" s="31" t="str">
        <f>Report2!D68</f>
        <v>NONPELANG</v>
      </c>
      <c r="D60" s="31" t="str">
        <f>Report2!E68</f>
        <v>NASIHAH</v>
      </c>
      <c r="E60" s="31" t="str">
        <f>Report2!H68</f>
        <v>P4</v>
      </c>
      <c r="F60" s="31" t="str">
        <f>Report2!I68</f>
        <v>DS.SIDOREJO RT2 RW</v>
      </c>
      <c r="G60" s="31" t="str">
        <f t="shared" si="3"/>
        <v>B1</v>
      </c>
      <c r="H60" s="31">
        <f t="shared" si="4"/>
        <v>450</v>
      </c>
      <c r="I60" s="31" t="str">
        <f>Report2!K68</f>
        <v>B1/450</v>
      </c>
      <c r="J60" s="82">
        <f>Report2!L68</f>
        <v>2479</v>
      </c>
      <c r="K60" s="82">
        <f>Report2!M68</f>
        <v>190350</v>
      </c>
      <c r="L60" s="82">
        <f>Report2!N68</f>
        <v>1041012</v>
      </c>
      <c r="M60" s="82">
        <f>Report2!P68</f>
        <v>1231362</v>
      </c>
      <c r="N60" s="82">
        <f>Report2!Q68</f>
        <v>0</v>
      </c>
      <c r="O60" s="82">
        <f>Report2!T68</f>
        <v>0</v>
      </c>
      <c r="P60" s="82">
        <f>Report2!U68</f>
        <v>0</v>
      </c>
      <c r="Q60" s="82">
        <f>Report2!W68</f>
        <v>6157</v>
      </c>
      <c r="R60" s="82">
        <f>Report2!X68</f>
        <v>0</v>
      </c>
      <c r="S60" s="82">
        <f>Report2!Y68</f>
        <v>0</v>
      </c>
      <c r="T60" s="82">
        <f>Report2!Z68</f>
        <v>1237519</v>
      </c>
      <c r="U60" s="82">
        <f>Report2!AB68</f>
        <v>1237519</v>
      </c>
      <c r="V60" s="82">
        <f>Report2!AC68</f>
        <v>0</v>
      </c>
      <c r="W60" s="36" t="str">
        <f>Report2!AD68</f>
        <v>12/01/2023</v>
      </c>
      <c r="X60" s="48" t="str">
        <f t="shared" si="5"/>
        <v>12</v>
      </c>
      <c r="Y60" s="31" t="str">
        <f t="shared" si="6"/>
        <v>01</v>
      </c>
      <c r="Z60" s="31" t="str">
        <f t="shared" si="7"/>
        <v>2023</v>
      </c>
      <c r="AA60" s="45">
        <f t="shared" si="8"/>
        <v>44938</v>
      </c>
      <c r="AB60" s="31" t="str">
        <f>Report2!AE68</f>
        <v>5255142005054</v>
      </c>
      <c r="AC60" s="45" t="str">
        <f>Report2!AF68</f>
        <v>12/01/2023</v>
      </c>
      <c r="AD60" s="31" t="str">
        <f>Report2!AH68</f>
        <v>P2TL/52551/20230112/00006</v>
      </c>
      <c r="AE60" s="31">
        <f t="shared" si="10"/>
        <v>52550</v>
      </c>
      <c r="AF60" s="31" t="str">
        <f t="shared" si="9"/>
        <v>52551</v>
      </c>
    </row>
    <row r="61" spans="1:32">
      <c r="A61" s="30">
        <f>Report2!A69</f>
        <v>60</v>
      </c>
      <c r="B61" s="31" t="str">
        <f>Report2!B69</f>
        <v>P2TL/52553/20230106/00002</v>
      </c>
      <c r="C61" s="31" t="str">
        <f>Report2!D69</f>
        <v>523072619917</v>
      </c>
      <c r="D61" s="31" t="str">
        <f>Report2!E69</f>
        <v>SUTOYO</v>
      </c>
      <c r="E61" s="31" t="str">
        <f>Report2!H69</f>
        <v>P3</v>
      </c>
      <c r="F61" s="31" t="str">
        <f>Report2!I69</f>
        <v>DN JIPANG KRAJAN</v>
      </c>
      <c r="G61" s="31" t="str">
        <f t="shared" si="3"/>
        <v>R1T</v>
      </c>
      <c r="H61" s="31">
        <f t="shared" si="4"/>
        <v>900</v>
      </c>
      <c r="I61" s="31" t="str">
        <f>Report2!K69</f>
        <v>R1T/900</v>
      </c>
      <c r="J61" s="82">
        <f>Report2!L69</f>
        <v>4957</v>
      </c>
      <c r="K61" s="82">
        <f>Report2!M69</f>
        <v>216000</v>
      </c>
      <c r="L61" s="82">
        <f>Report2!N69</f>
        <v>2453814</v>
      </c>
      <c r="M61" s="82">
        <f>Report2!P69</f>
        <v>2669814</v>
      </c>
      <c r="N61" s="82">
        <f>Report2!Q69</f>
        <v>0</v>
      </c>
      <c r="O61" s="82">
        <f>Report2!T69</f>
        <v>76400</v>
      </c>
      <c r="P61" s="82">
        <f>Report2!U69</f>
        <v>0</v>
      </c>
      <c r="Q61" s="82">
        <f>Report2!W69</f>
        <v>27778</v>
      </c>
      <c r="R61" s="82">
        <f>Report2!X69</f>
        <v>0</v>
      </c>
      <c r="S61" s="82">
        <f>Report2!Y69</f>
        <v>0</v>
      </c>
      <c r="T61" s="82">
        <f>Report2!Z69</f>
        <v>2773992</v>
      </c>
      <c r="U61" s="82">
        <f>Report2!AB69</f>
        <v>2773992</v>
      </c>
      <c r="V61" s="82">
        <f>Report2!AC69</f>
        <v>0</v>
      </c>
      <c r="W61" s="36" t="str">
        <f>Report2!AD69</f>
        <v>06/01/2023</v>
      </c>
      <c r="X61" s="48" t="str">
        <f t="shared" si="5"/>
        <v>06</v>
      </c>
      <c r="Y61" s="31" t="str">
        <f t="shared" si="6"/>
        <v>01</v>
      </c>
      <c r="Z61" s="31" t="str">
        <f t="shared" si="7"/>
        <v>2023</v>
      </c>
      <c r="AA61" s="45">
        <f t="shared" si="8"/>
        <v>44932</v>
      </c>
      <c r="AB61" s="31" t="str">
        <f>Report2!AE69</f>
        <v>5255343004795</v>
      </c>
      <c r="AC61" s="45" t="str">
        <f>Report2!AF69</f>
        <v>06/01/2023</v>
      </c>
      <c r="AD61" s="31" t="str">
        <f>Report2!AH69</f>
        <v>P2TL/52553/20230106/00002</v>
      </c>
      <c r="AE61" s="31">
        <f t="shared" si="10"/>
        <v>52550</v>
      </c>
      <c r="AF61" s="31" t="str">
        <f t="shared" si="9"/>
        <v>52553</v>
      </c>
    </row>
    <row r="62" spans="1:32">
      <c r="A62" s="30">
        <f>Report2!A70</f>
        <v>61</v>
      </c>
      <c r="B62" s="31" t="str">
        <f>Report2!B70</f>
        <v>P2TL/52551/20230127/00003</v>
      </c>
      <c r="C62" s="31" t="str">
        <f>Report2!D70</f>
        <v>523061673794</v>
      </c>
      <c r="D62" s="31" t="str">
        <f>Report2!E70</f>
        <v>AHMAD HABIB</v>
      </c>
      <c r="E62" s="31" t="str">
        <f>Report2!H70</f>
        <v>P3</v>
      </c>
      <c r="F62" s="31" t="str">
        <f>Report2!I70</f>
        <v>DS WONOSALAM    RT</v>
      </c>
      <c r="G62" s="31" t="str">
        <f t="shared" si="3"/>
        <v>R1MT</v>
      </c>
      <c r="H62" s="31">
        <f t="shared" si="4"/>
        <v>900</v>
      </c>
      <c r="I62" s="31" t="str">
        <f>Report2!K70</f>
        <v>R1MT/900</v>
      </c>
      <c r="J62" s="82">
        <f>Report2!L70</f>
        <v>4957</v>
      </c>
      <c r="K62" s="82">
        <f>Report2!M70</f>
        <v>584064</v>
      </c>
      <c r="L62" s="82">
        <f>Report2!N70</f>
        <v>6702134</v>
      </c>
      <c r="M62" s="82">
        <f>Report2!P70</f>
        <v>7286198</v>
      </c>
      <c r="N62" s="82">
        <f>Report2!Q70</f>
        <v>10000</v>
      </c>
      <c r="O62" s="82">
        <f>Report2!T70</f>
        <v>76400</v>
      </c>
      <c r="P62" s="82">
        <f>Report2!U70</f>
        <v>433957</v>
      </c>
      <c r="Q62" s="82">
        <f>Report2!W70</f>
        <v>75782</v>
      </c>
      <c r="R62" s="82">
        <f>Report2!X70</f>
        <v>0</v>
      </c>
      <c r="S62" s="82">
        <f>Report2!Y70</f>
        <v>0</v>
      </c>
      <c r="T62" s="82">
        <f>Report2!Z70</f>
        <v>7882337</v>
      </c>
      <c r="U62" s="82">
        <f>Report2!AB70</f>
        <v>4500000</v>
      </c>
      <c r="V62" s="82">
        <f>Report2!AC70</f>
        <v>3382337</v>
      </c>
      <c r="W62" s="36" t="str">
        <f>Report2!AD70</f>
        <v>27/01/2023</v>
      </c>
      <c r="X62" s="48" t="str">
        <f t="shared" si="5"/>
        <v>27</v>
      </c>
      <c r="Y62" s="31" t="str">
        <f t="shared" si="6"/>
        <v>01</v>
      </c>
      <c r="Z62" s="31" t="str">
        <f t="shared" si="7"/>
        <v>2023</v>
      </c>
      <c r="AA62" s="45">
        <f t="shared" si="8"/>
        <v>44953</v>
      </c>
      <c r="AB62" s="31" t="str">
        <f>Report2!AE70</f>
        <v>5255143005082</v>
      </c>
      <c r="AC62" s="45" t="str">
        <f>Report2!AF70</f>
        <v>27/01/2023</v>
      </c>
      <c r="AD62" s="31" t="str">
        <f>Report2!AH70</f>
        <v>P2TL/52551/20230127/00003</v>
      </c>
      <c r="AE62" s="31">
        <f t="shared" si="10"/>
        <v>52550</v>
      </c>
      <c r="AF62" s="31" t="str">
        <f t="shared" si="9"/>
        <v>52551</v>
      </c>
    </row>
    <row r="63" spans="1:32">
      <c r="A63" s="30">
        <f>Report2!A71</f>
        <v>62</v>
      </c>
      <c r="B63" s="31" t="str">
        <f>Report2!B71</f>
        <v>5255305723011700441</v>
      </c>
      <c r="C63" s="31" t="str">
        <f>Report2!D71</f>
        <v>523070865910</v>
      </c>
      <c r="D63" s="31" t="str">
        <f>Report2!E71</f>
        <v>SRI PURYATI</v>
      </c>
      <c r="E63" s="31">
        <f>Report2!H71</f>
        <v>0</v>
      </c>
      <c r="F63" s="31" t="str">
        <f>Report2!I71</f>
        <v>DK  CANDISARI</v>
      </c>
      <c r="G63" s="31" t="str">
        <f t="shared" si="3"/>
        <v>R1</v>
      </c>
      <c r="H63" s="31">
        <f t="shared" si="4"/>
        <v>450</v>
      </c>
      <c r="I63" s="31" t="str">
        <f>Report2!K71</f>
        <v>R1/450</v>
      </c>
      <c r="J63" s="82">
        <f>Report2!L71</f>
        <v>52</v>
      </c>
      <c r="K63" s="82">
        <f>Report2!M71</f>
        <v>0</v>
      </c>
      <c r="L63" s="82">
        <f>Report2!N71</f>
        <v>8788</v>
      </c>
      <c r="M63" s="82">
        <f>Report2!P71</f>
        <v>8788</v>
      </c>
      <c r="N63" s="82">
        <f>Report2!Q71</f>
        <v>0</v>
      </c>
      <c r="O63" s="82">
        <f>Report2!T71</f>
        <v>0</v>
      </c>
      <c r="P63" s="82">
        <f>Report2!U71</f>
        <v>0</v>
      </c>
      <c r="Q63" s="82">
        <f>Report2!W71</f>
        <v>0</v>
      </c>
      <c r="R63" s="82">
        <f>Report2!X71</f>
        <v>0</v>
      </c>
      <c r="S63" s="82">
        <f>Report2!Y71</f>
        <v>0</v>
      </c>
      <c r="T63" s="82">
        <f>Report2!Z71</f>
        <v>8788</v>
      </c>
      <c r="U63" s="82">
        <f>Report2!AB71</f>
        <v>0</v>
      </c>
      <c r="V63" s="82">
        <f>Report2!AC71</f>
        <v>8788</v>
      </c>
      <c r="W63" s="36" t="str">
        <f>Report2!AD71</f>
        <v>19/01/2023</v>
      </c>
      <c r="X63" s="48" t="str">
        <f t="shared" si="5"/>
        <v>19</v>
      </c>
      <c r="Y63" s="31" t="str">
        <f t="shared" si="6"/>
        <v>01</v>
      </c>
      <c r="Z63" s="31" t="str">
        <f t="shared" si="7"/>
        <v>2023</v>
      </c>
      <c r="AA63" s="45">
        <f t="shared" si="8"/>
        <v>44945</v>
      </c>
      <c r="AB63" s="31" t="str">
        <f>Report2!AE71</f>
        <v>5255334000438</v>
      </c>
      <c r="AC63" s="45" t="str">
        <f>Report2!AF71</f>
        <v>19/01/2023</v>
      </c>
      <c r="AD63" s="31" t="str">
        <f>Report2!AH71</f>
        <v>5255305723011700441</v>
      </c>
      <c r="AE63" s="31">
        <f t="shared" si="10"/>
        <v>52550</v>
      </c>
      <c r="AF63" s="31" t="str">
        <f t="shared" si="9"/>
        <v>52553</v>
      </c>
    </row>
    <row r="64" spans="1:32">
      <c r="A64" s="30">
        <f>Report2!A72</f>
        <v>63</v>
      </c>
      <c r="B64" s="31" t="str">
        <f>Report2!B72</f>
        <v>P2TL/52551/20230112/00002</v>
      </c>
      <c r="C64" s="31" t="str">
        <f>Report2!D72</f>
        <v>NONPELANG</v>
      </c>
      <c r="D64" s="31" t="str">
        <f>Report2!E72</f>
        <v>AHMAD ZAZULI</v>
      </c>
      <c r="E64" s="31" t="str">
        <f>Report2!H72</f>
        <v>P4</v>
      </c>
      <c r="F64" s="31" t="str">
        <f>Report2!I72</f>
        <v>DS.SIDOREJO RT2 RW</v>
      </c>
      <c r="G64" s="31" t="str">
        <f t="shared" si="3"/>
        <v>B1</v>
      </c>
      <c r="H64" s="31">
        <f t="shared" si="4"/>
        <v>900</v>
      </c>
      <c r="I64" s="31" t="str">
        <f>Report2!K72</f>
        <v>B1/900</v>
      </c>
      <c r="J64" s="82">
        <f>Report2!L72</f>
        <v>4957</v>
      </c>
      <c r="K64" s="82">
        <f>Report2!M72</f>
        <v>429300</v>
      </c>
      <c r="L64" s="82">
        <f>Report2!N72</f>
        <v>2305098</v>
      </c>
      <c r="M64" s="82">
        <f>Report2!P72</f>
        <v>2734398</v>
      </c>
      <c r="N64" s="82">
        <f>Report2!Q72</f>
        <v>0</v>
      </c>
      <c r="O64" s="82">
        <f>Report2!T72</f>
        <v>0</v>
      </c>
      <c r="P64" s="82">
        <f>Report2!U72</f>
        <v>0</v>
      </c>
      <c r="Q64" s="82">
        <f>Report2!W72</f>
        <v>13672</v>
      </c>
      <c r="R64" s="82">
        <f>Report2!X72</f>
        <v>0</v>
      </c>
      <c r="S64" s="82">
        <f>Report2!Y72</f>
        <v>0</v>
      </c>
      <c r="T64" s="82">
        <f>Report2!Z72</f>
        <v>2748070</v>
      </c>
      <c r="U64" s="82">
        <f>Report2!AB72</f>
        <v>2748070</v>
      </c>
      <c r="V64" s="82">
        <f>Report2!AC72</f>
        <v>0</v>
      </c>
      <c r="W64" s="36" t="str">
        <f>Report2!AD72</f>
        <v>12/01/2023</v>
      </c>
      <c r="X64" s="48" t="str">
        <f t="shared" si="5"/>
        <v>12</v>
      </c>
      <c r="Y64" s="31" t="str">
        <f t="shared" si="6"/>
        <v>01</v>
      </c>
      <c r="Z64" s="31" t="str">
        <f t="shared" si="7"/>
        <v>2023</v>
      </c>
      <c r="AA64" s="45">
        <f t="shared" si="8"/>
        <v>44938</v>
      </c>
      <c r="AB64" s="31" t="str">
        <f>Report2!AE72</f>
        <v>5255142005050</v>
      </c>
      <c r="AC64" s="45" t="str">
        <f>Report2!AF72</f>
        <v>12/01/2023</v>
      </c>
      <c r="AD64" s="31" t="str">
        <f>Report2!AH72</f>
        <v>P2TL/52551/20230112/00002</v>
      </c>
      <c r="AE64" s="31">
        <f t="shared" si="10"/>
        <v>52550</v>
      </c>
      <c r="AF64" s="31" t="str">
        <f t="shared" si="9"/>
        <v>52551</v>
      </c>
    </row>
    <row r="65" spans="1:32">
      <c r="A65" s="30">
        <f>Report2!A73</f>
        <v>64</v>
      </c>
      <c r="B65" s="31" t="str">
        <f>Report2!B73</f>
        <v>5255305723011700418</v>
      </c>
      <c r="C65" s="31" t="str">
        <f>Report2!D73</f>
        <v>523070433654</v>
      </c>
      <c r="D65" s="31" t="str">
        <f>Report2!E73</f>
        <v>MARGONO</v>
      </c>
      <c r="E65" s="31">
        <f>Report2!H73</f>
        <v>0</v>
      </c>
      <c r="F65" s="31" t="str">
        <f>Report2!I73</f>
        <v>PO NDOK PLOSO HAR</v>
      </c>
      <c r="G65" s="31" t="str">
        <f t="shared" si="3"/>
        <v>R1</v>
      </c>
      <c r="H65" s="31">
        <f t="shared" si="4"/>
        <v>450</v>
      </c>
      <c r="I65" s="31" t="str">
        <f>Report2!K73</f>
        <v>R1/450</v>
      </c>
      <c r="J65" s="82">
        <f>Report2!L73</f>
        <v>25</v>
      </c>
      <c r="K65" s="82">
        <f>Report2!M73</f>
        <v>0</v>
      </c>
      <c r="L65" s="82">
        <f>Report2!N73</f>
        <v>4225</v>
      </c>
      <c r="M65" s="82">
        <f>Report2!P73</f>
        <v>4225</v>
      </c>
      <c r="N65" s="82">
        <f>Report2!Q73</f>
        <v>0</v>
      </c>
      <c r="O65" s="82">
        <f>Report2!T73</f>
        <v>0</v>
      </c>
      <c r="P65" s="82">
        <f>Report2!U73</f>
        <v>0</v>
      </c>
      <c r="Q65" s="82">
        <f>Report2!W73</f>
        <v>0</v>
      </c>
      <c r="R65" s="82">
        <f>Report2!X73</f>
        <v>0</v>
      </c>
      <c r="S65" s="82">
        <f>Report2!Y73</f>
        <v>0</v>
      </c>
      <c r="T65" s="82">
        <f>Report2!Z73</f>
        <v>4225</v>
      </c>
      <c r="U65" s="82">
        <f>Report2!AB73</f>
        <v>0</v>
      </c>
      <c r="V65" s="82">
        <f>Report2!AC73</f>
        <v>4225</v>
      </c>
      <c r="W65" s="36" t="str">
        <f>Report2!AD73</f>
        <v>19/01/2023</v>
      </c>
      <c r="X65" s="48" t="str">
        <f t="shared" si="5"/>
        <v>19</v>
      </c>
      <c r="Y65" s="31" t="str">
        <f t="shared" si="6"/>
        <v>01</v>
      </c>
      <c r="Z65" s="31" t="str">
        <f t="shared" si="7"/>
        <v>2023</v>
      </c>
      <c r="AA65" s="45">
        <f t="shared" si="8"/>
        <v>44945</v>
      </c>
      <c r="AB65" s="31" t="str">
        <f>Report2!AE73</f>
        <v>5255334000415</v>
      </c>
      <c r="AC65" s="45" t="str">
        <f>Report2!AF73</f>
        <v>19/01/2023</v>
      </c>
      <c r="AD65" s="31" t="str">
        <f>Report2!AH73</f>
        <v>5255305723011700418</v>
      </c>
      <c r="AE65" s="31">
        <f t="shared" si="10"/>
        <v>52550</v>
      </c>
      <c r="AF65" s="31" t="str">
        <f t="shared" si="9"/>
        <v>52553</v>
      </c>
    </row>
    <row r="66" spans="1:32">
      <c r="A66" s="30">
        <f>Report2!A74</f>
        <v>65</v>
      </c>
      <c r="B66" s="31" t="str">
        <f>Report2!B74</f>
        <v>5255305723011700388</v>
      </c>
      <c r="C66" s="31" t="str">
        <f>Report2!D74</f>
        <v>523071289030</v>
      </c>
      <c r="D66" s="31" t="str">
        <f>Report2!E74</f>
        <v>MARTOYO</v>
      </c>
      <c r="E66" s="31">
        <f>Report2!H74</f>
        <v>0</v>
      </c>
      <c r="F66" s="31" t="str">
        <f>Report2!I74</f>
        <v>KE PUH TAMBIREJO</v>
      </c>
      <c r="G66" s="31" t="str">
        <f t="shared" si="3"/>
        <v>R1</v>
      </c>
      <c r="H66" s="31">
        <f t="shared" si="4"/>
        <v>450</v>
      </c>
      <c r="I66" s="31" t="str">
        <f>Report2!K74</f>
        <v>R1/450</v>
      </c>
      <c r="J66" s="82">
        <f>Report2!L74</f>
        <v>2</v>
      </c>
      <c r="K66" s="82">
        <f>Report2!M74</f>
        <v>0</v>
      </c>
      <c r="L66" s="82">
        <f>Report2!N74</f>
        <v>338</v>
      </c>
      <c r="M66" s="82">
        <f>Report2!P74</f>
        <v>338</v>
      </c>
      <c r="N66" s="82">
        <f>Report2!Q74</f>
        <v>0</v>
      </c>
      <c r="O66" s="82">
        <f>Report2!T74</f>
        <v>0</v>
      </c>
      <c r="P66" s="82">
        <f>Report2!U74</f>
        <v>0</v>
      </c>
      <c r="Q66" s="82">
        <f>Report2!W74</f>
        <v>0</v>
      </c>
      <c r="R66" s="82">
        <f>Report2!X74</f>
        <v>0</v>
      </c>
      <c r="S66" s="82">
        <f>Report2!Y74</f>
        <v>0</v>
      </c>
      <c r="T66" s="82">
        <f>Report2!Z74</f>
        <v>338</v>
      </c>
      <c r="U66" s="82">
        <f>Report2!AB74</f>
        <v>0</v>
      </c>
      <c r="V66" s="82">
        <f>Report2!AC74</f>
        <v>338</v>
      </c>
      <c r="W66" s="36" t="str">
        <f>Report2!AD74</f>
        <v>19/01/2023</v>
      </c>
      <c r="X66" s="48" t="str">
        <f t="shared" si="5"/>
        <v>19</v>
      </c>
      <c r="Y66" s="31" t="str">
        <f t="shared" si="6"/>
        <v>01</v>
      </c>
      <c r="Z66" s="31" t="str">
        <f t="shared" si="7"/>
        <v>2023</v>
      </c>
      <c r="AA66" s="45">
        <f t="shared" si="8"/>
        <v>44945</v>
      </c>
      <c r="AB66" s="31" t="str">
        <f>Report2!AE74</f>
        <v>5255334000385</v>
      </c>
      <c r="AC66" s="45" t="str">
        <f>Report2!AF74</f>
        <v>19/01/2023</v>
      </c>
      <c r="AD66" s="31" t="str">
        <f>Report2!AH74</f>
        <v>5255305723011700388</v>
      </c>
      <c r="AE66" s="31">
        <f t="shared" si="10"/>
        <v>52550</v>
      </c>
      <c r="AF66" s="31" t="str">
        <f t="shared" si="9"/>
        <v>52553</v>
      </c>
    </row>
    <row r="67" spans="1:32">
      <c r="A67" s="30">
        <f>Report2!A75</f>
        <v>66</v>
      </c>
      <c r="B67" s="31" t="str">
        <f>Report2!B75</f>
        <v>P2TL/52554/20230124/00005</v>
      </c>
      <c r="C67" s="31" t="str">
        <f>Report2!D75</f>
        <v>523072998243</v>
      </c>
      <c r="D67" s="31" t="str">
        <f>Report2!E75</f>
        <v>PURWANTINI</v>
      </c>
      <c r="E67" s="31" t="str">
        <f>Report2!H75</f>
        <v>K2</v>
      </c>
      <c r="F67" s="31" t="str">
        <f>Report2!I75</f>
        <v>DN MOJOROTO    RT.2</v>
      </c>
      <c r="G67" s="31" t="str">
        <f t="shared" ref="G67:G130" si="11">LEFT(I67,FIND("/",I67)-1)</f>
        <v>R1T</v>
      </c>
      <c r="H67" s="31">
        <f t="shared" ref="H67:H130" si="12">_xlfn.NUMBERVALUE(MID(I67,FIND("/",I67,1)+1,99))</f>
        <v>450</v>
      </c>
      <c r="I67" s="31" t="str">
        <f>Report2!K75</f>
        <v>R1T/450</v>
      </c>
      <c r="J67" s="82">
        <f>Report2!L75</f>
        <v>375</v>
      </c>
      <c r="K67" s="82">
        <f>Report2!M75</f>
        <v>0</v>
      </c>
      <c r="L67" s="82">
        <f>Report2!N75</f>
        <v>155625</v>
      </c>
      <c r="M67" s="82">
        <f>Report2!P75</f>
        <v>155625</v>
      </c>
      <c r="N67" s="82">
        <f>Report2!Q75</f>
        <v>0</v>
      </c>
      <c r="O67" s="82">
        <f>Report2!T75</f>
        <v>0</v>
      </c>
      <c r="P67" s="82">
        <f>Report2!U75</f>
        <v>500</v>
      </c>
      <c r="Q67" s="82">
        <f>Report2!W75</f>
        <v>14006</v>
      </c>
      <c r="R67" s="82">
        <f>Report2!X75</f>
        <v>0</v>
      </c>
      <c r="S67" s="82">
        <f>Report2!Y75</f>
        <v>0</v>
      </c>
      <c r="T67" s="82">
        <f>Report2!Z75</f>
        <v>170131</v>
      </c>
      <c r="U67" s="82">
        <f>Report2!AB75</f>
        <v>170131</v>
      </c>
      <c r="V67" s="82">
        <f>Report2!AC75</f>
        <v>0</v>
      </c>
      <c r="W67" s="36" t="str">
        <f>Report2!AD75</f>
        <v>25/01/2023</v>
      </c>
      <c r="X67" s="48" t="str">
        <f t="shared" ref="X67:X130" si="13">LEFT(W67,2)</f>
        <v>25</v>
      </c>
      <c r="Y67" s="31" t="str">
        <f t="shared" ref="Y67:Y130" si="14">MID(W67,FIND("/",W67,1)+1,2)</f>
        <v>01</v>
      </c>
      <c r="Z67" s="31" t="str">
        <f t="shared" ref="Z67:Z130" si="15">RIGHT(W67,4)</f>
        <v>2023</v>
      </c>
      <c r="AA67" s="45">
        <f t="shared" ref="AA67:AA130" si="16">DATE(Z67,Y67,X67)</f>
        <v>44951</v>
      </c>
      <c r="AB67" s="31" t="str">
        <f>Report2!AE75</f>
        <v>5255443005899</v>
      </c>
      <c r="AC67" s="45" t="str">
        <f>Report2!AF75</f>
        <v>25/01/2023</v>
      </c>
      <c r="AD67" s="31" t="str">
        <f>Report2!AH75</f>
        <v>P2TL/52554/20230124/00005</v>
      </c>
      <c r="AE67" s="31">
        <f t="shared" si="10"/>
        <v>52550</v>
      </c>
      <c r="AF67" s="31" t="str">
        <f t="shared" ref="AF67:AF130" si="17">_xlfn.IFS(LEN(AD67)=19,LEFT(AD67,5),LEN(AD67)=25,MID(AD67,6,5))</f>
        <v>52554</v>
      </c>
    </row>
    <row r="68" spans="1:32">
      <c r="A68" s="30">
        <f>Report2!A76</f>
        <v>67</v>
      </c>
      <c r="B68" s="31" t="str">
        <f>Report2!B76</f>
        <v>P2TL/52554/20230103/00002</v>
      </c>
      <c r="C68" s="31" t="str">
        <f>Report2!D76</f>
        <v>523070722552</v>
      </c>
      <c r="D68" s="31" t="str">
        <f>Report2!E76</f>
        <v>MONDORI</v>
      </c>
      <c r="E68" s="31" t="str">
        <f>Report2!H76</f>
        <v>P2</v>
      </c>
      <c r="F68" s="31" t="str">
        <f>Report2!I76</f>
        <v>DS  KALIPANG GABUS</v>
      </c>
      <c r="G68" s="31" t="str">
        <f t="shared" si="11"/>
        <v>R1</v>
      </c>
      <c r="H68" s="31">
        <f t="shared" si="12"/>
        <v>450</v>
      </c>
      <c r="I68" s="31" t="str">
        <f>Report2!K76</f>
        <v>R1/450</v>
      </c>
      <c r="J68" s="82">
        <f>Report2!L76</f>
        <v>2479</v>
      </c>
      <c r="K68" s="82">
        <f>Report2!M76</f>
        <v>0</v>
      </c>
      <c r="L68" s="82">
        <f>Report2!N76</f>
        <v>1226907</v>
      </c>
      <c r="M68" s="82">
        <f>Report2!P76</f>
        <v>1226907</v>
      </c>
      <c r="N68" s="82">
        <f>Report2!Q76</f>
        <v>0</v>
      </c>
      <c r="O68" s="82">
        <f>Report2!T76</f>
        <v>76400</v>
      </c>
      <c r="P68" s="82">
        <f>Report2!U76</f>
        <v>156912</v>
      </c>
      <c r="Q68" s="82">
        <f>Report2!W76</f>
        <v>12269</v>
      </c>
      <c r="R68" s="82">
        <f>Report2!X76</f>
        <v>0</v>
      </c>
      <c r="S68" s="82">
        <f>Report2!Y76</f>
        <v>0</v>
      </c>
      <c r="T68" s="82">
        <f>Report2!Z76</f>
        <v>1472488</v>
      </c>
      <c r="U68" s="82">
        <f>Report2!AB76</f>
        <v>1472488</v>
      </c>
      <c r="V68" s="82">
        <f>Report2!AC76</f>
        <v>0</v>
      </c>
      <c r="W68" s="36" t="str">
        <f>Report2!AD76</f>
        <v>03/01/2023</v>
      </c>
      <c r="X68" s="48" t="str">
        <f t="shared" si="13"/>
        <v>03</v>
      </c>
      <c r="Y68" s="31" t="str">
        <f t="shared" si="14"/>
        <v>01</v>
      </c>
      <c r="Z68" s="31" t="str">
        <f t="shared" si="15"/>
        <v>2023</v>
      </c>
      <c r="AA68" s="45">
        <f t="shared" si="16"/>
        <v>44929</v>
      </c>
      <c r="AB68" s="31" t="str">
        <f>Report2!AE76</f>
        <v>5255442005798</v>
      </c>
      <c r="AC68" s="45" t="str">
        <f>Report2!AF76</f>
        <v>03/01/2023</v>
      </c>
      <c r="AD68" s="31" t="str">
        <f>Report2!AH76</f>
        <v>P2TL/52554/20230103/00002</v>
      </c>
      <c r="AE68" s="31">
        <f t="shared" ref="AE68:AE131" si="18">AE67</f>
        <v>52550</v>
      </c>
      <c r="AF68" s="31" t="str">
        <f t="shared" si="17"/>
        <v>52554</v>
      </c>
    </row>
    <row r="69" spans="1:32">
      <c r="A69" s="30">
        <f>Report2!A77</f>
        <v>68</v>
      </c>
      <c r="B69" s="31" t="str">
        <f>Report2!B77</f>
        <v>P2TL/52554/20230119/00001</v>
      </c>
      <c r="C69" s="31" t="str">
        <f>Report2!D77</f>
        <v>523070403043</v>
      </c>
      <c r="D69" s="31" t="str">
        <f>Report2!E77</f>
        <v>MANURI</v>
      </c>
      <c r="E69" s="31" t="str">
        <f>Report2!H77</f>
        <v>P2</v>
      </c>
      <c r="F69" s="31" t="str">
        <f>Report2!I77</f>
        <v>DK  CENTONG BENDO</v>
      </c>
      <c r="G69" s="31" t="str">
        <f t="shared" si="11"/>
        <v>R1M</v>
      </c>
      <c r="H69" s="31">
        <f t="shared" si="12"/>
        <v>900</v>
      </c>
      <c r="I69" s="31" t="str">
        <f>Report2!K77</f>
        <v>R1M/900</v>
      </c>
      <c r="J69" s="82">
        <f>Report2!L77</f>
        <v>4957</v>
      </c>
      <c r="K69" s="82">
        <f>Report2!M77</f>
        <v>0</v>
      </c>
      <c r="L69" s="82">
        <f>Report2!N77</f>
        <v>6702134</v>
      </c>
      <c r="M69" s="82">
        <f>Report2!P77</f>
        <v>6702134</v>
      </c>
      <c r="N69" s="82">
        <f>Report2!Q77</f>
        <v>10000</v>
      </c>
      <c r="O69" s="82">
        <f>Report2!T77</f>
        <v>76400</v>
      </c>
      <c r="P69" s="82">
        <f>Report2!U77</f>
        <v>156912</v>
      </c>
      <c r="Q69" s="82">
        <f>Report2!W77</f>
        <v>67021</v>
      </c>
      <c r="R69" s="82">
        <f>Report2!X77</f>
        <v>0</v>
      </c>
      <c r="S69" s="82">
        <f>Report2!Y77</f>
        <v>0</v>
      </c>
      <c r="T69" s="82">
        <f>Report2!Z77</f>
        <v>7012467</v>
      </c>
      <c r="U69" s="82">
        <f>Report2!AB77</f>
        <v>7012467</v>
      </c>
      <c r="V69" s="82">
        <f>Report2!AC77</f>
        <v>0</v>
      </c>
      <c r="W69" s="36" t="str">
        <f>Report2!AD77</f>
        <v>19/01/2023</v>
      </c>
      <c r="X69" s="48" t="str">
        <f t="shared" si="13"/>
        <v>19</v>
      </c>
      <c r="Y69" s="31" t="str">
        <f t="shared" si="14"/>
        <v>01</v>
      </c>
      <c r="Z69" s="31" t="str">
        <f t="shared" si="15"/>
        <v>2023</v>
      </c>
      <c r="AA69" s="45">
        <f t="shared" si="16"/>
        <v>44945</v>
      </c>
      <c r="AB69" s="31" t="str">
        <f>Report2!AE77</f>
        <v>5255442005884</v>
      </c>
      <c r="AC69" s="45" t="str">
        <f>Report2!AF77</f>
        <v>19/01/2023</v>
      </c>
      <c r="AD69" s="31" t="str">
        <f>Report2!AH77</f>
        <v>P2TL/52554/20230119/00001</v>
      </c>
      <c r="AE69" s="31">
        <f t="shared" si="18"/>
        <v>52550</v>
      </c>
      <c r="AF69" s="31" t="str">
        <f t="shared" si="17"/>
        <v>52554</v>
      </c>
    </row>
    <row r="70" spans="1:32">
      <c r="A70" s="30">
        <f>Report2!A78</f>
        <v>69</v>
      </c>
      <c r="B70" s="31" t="str">
        <f>Report2!B78</f>
        <v>P2TL/52552/20230125/00004</v>
      </c>
      <c r="C70" s="31" t="str">
        <f>Report2!D78</f>
        <v>523080216443</v>
      </c>
      <c r="D70" s="31" t="str">
        <f>Report2!E78</f>
        <v>SLAMET</v>
      </c>
      <c r="E70" s="31" t="str">
        <f>Report2!H78</f>
        <v>P3</v>
      </c>
      <c r="F70" s="31" t="str">
        <f>Report2!I78</f>
        <v>A  YANI 131 GUBUG</v>
      </c>
      <c r="G70" s="31" t="str">
        <f t="shared" si="11"/>
        <v>B1T</v>
      </c>
      <c r="H70" s="31">
        <f t="shared" si="12"/>
        <v>1300</v>
      </c>
      <c r="I70" s="31" t="str">
        <f>Report2!K78</f>
        <v>B1T/1300</v>
      </c>
      <c r="J70" s="82">
        <f>Report2!L78</f>
        <v>7160</v>
      </c>
      <c r="K70" s="82">
        <f>Report2!M78</f>
        <v>602784</v>
      </c>
      <c r="L70" s="82">
        <f>Report2!N78</f>
        <v>6916946</v>
      </c>
      <c r="M70" s="82">
        <f>Report2!P78</f>
        <v>7519730</v>
      </c>
      <c r="N70" s="82">
        <f>Report2!Q78</f>
        <v>10000</v>
      </c>
      <c r="O70" s="82">
        <f>Report2!T78</f>
        <v>0</v>
      </c>
      <c r="P70" s="82">
        <f>Report2!U78</f>
        <v>215007</v>
      </c>
      <c r="Q70" s="82">
        <f>Report2!W78</f>
        <v>78211</v>
      </c>
      <c r="R70" s="82">
        <f>Report2!X78</f>
        <v>0</v>
      </c>
      <c r="S70" s="82">
        <f>Report2!Y78</f>
        <v>0</v>
      </c>
      <c r="T70" s="82">
        <f>Report2!Z78</f>
        <v>7822948</v>
      </c>
      <c r="U70" s="82">
        <f>Report2!AB78</f>
        <v>2500000</v>
      </c>
      <c r="V70" s="82">
        <f>Report2!AC78</f>
        <v>5322948</v>
      </c>
      <c r="W70" s="36" t="str">
        <f>Report2!AD78</f>
        <v>25/01/2023</v>
      </c>
      <c r="X70" s="48" t="str">
        <f t="shared" si="13"/>
        <v>25</v>
      </c>
      <c r="Y70" s="31" t="str">
        <f t="shared" si="14"/>
        <v>01</v>
      </c>
      <c r="Z70" s="31" t="str">
        <f t="shared" si="15"/>
        <v>2023</v>
      </c>
      <c r="AA70" s="45">
        <f t="shared" si="16"/>
        <v>44951</v>
      </c>
      <c r="AB70" s="31" t="str">
        <f>Report2!AE78</f>
        <v>5255243004856</v>
      </c>
      <c r="AC70" s="45" t="str">
        <f>Report2!AF78</f>
        <v>25/01/2023</v>
      </c>
      <c r="AD70" s="31" t="str">
        <f>Report2!AH78</f>
        <v>P2TL/52552/20230125/00004</v>
      </c>
      <c r="AE70" s="31">
        <f t="shared" si="18"/>
        <v>52550</v>
      </c>
      <c r="AF70" s="31" t="str">
        <f t="shared" si="17"/>
        <v>52552</v>
      </c>
    </row>
    <row r="71" spans="1:32">
      <c r="A71" s="30">
        <f>Report2!A79</f>
        <v>70</v>
      </c>
      <c r="B71" s="31" t="str">
        <f>Report2!B79</f>
        <v>P2TL/52552/20230121/00003</v>
      </c>
      <c r="C71" s="31" t="str">
        <f>Report2!D79</f>
        <v>NONPELANG</v>
      </c>
      <c r="D71" s="31" t="str">
        <f>Report2!E79</f>
        <v>ABDUL ROHMAN 3</v>
      </c>
      <c r="E71" s="31" t="str">
        <f>Report2!H79</f>
        <v>P4</v>
      </c>
      <c r="F71" s="31" t="str">
        <f>Report2!I79</f>
        <v>DUSUN KEDOH RT 2/3</v>
      </c>
      <c r="G71" s="31" t="str">
        <f t="shared" si="11"/>
        <v>S2</v>
      </c>
      <c r="H71" s="31">
        <f t="shared" si="12"/>
        <v>900</v>
      </c>
      <c r="I71" s="31" t="str">
        <f>Report2!K79</f>
        <v>S2/900</v>
      </c>
      <c r="J71" s="82">
        <f>Report2!L79</f>
        <v>4957</v>
      </c>
      <c r="K71" s="82">
        <f>Report2!M79</f>
        <v>243000</v>
      </c>
      <c r="L71" s="82">
        <f>Report2!N79</f>
        <v>1784592</v>
      </c>
      <c r="M71" s="82">
        <f>Report2!P79</f>
        <v>2027592</v>
      </c>
      <c r="N71" s="82">
        <f>Report2!Q79</f>
        <v>0</v>
      </c>
      <c r="O71" s="82">
        <f>Report2!T79</f>
        <v>0</v>
      </c>
      <c r="P71" s="82">
        <f>Report2!U79</f>
        <v>0</v>
      </c>
      <c r="Q71" s="82">
        <f>Report2!W79</f>
        <v>10138</v>
      </c>
      <c r="R71" s="82">
        <f>Report2!X79</f>
        <v>0</v>
      </c>
      <c r="S71" s="82">
        <f>Report2!Y79</f>
        <v>0</v>
      </c>
      <c r="T71" s="82">
        <f>Report2!Z79</f>
        <v>2037730</v>
      </c>
      <c r="U71" s="82">
        <f>Report2!AB79</f>
        <v>2037730</v>
      </c>
      <c r="V71" s="82">
        <f>Report2!AC79</f>
        <v>0</v>
      </c>
      <c r="W71" s="36" t="str">
        <f>Report2!AD79</f>
        <v>21/01/2023</v>
      </c>
      <c r="X71" s="48" t="str">
        <f t="shared" si="13"/>
        <v>21</v>
      </c>
      <c r="Y71" s="31" t="str">
        <f t="shared" si="14"/>
        <v>01</v>
      </c>
      <c r="Z71" s="31" t="str">
        <f t="shared" si="15"/>
        <v>2023</v>
      </c>
      <c r="AA71" s="45">
        <f t="shared" si="16"/>
        <v>44947</v>
      </c>
      <c r="AB71" s="31" t="str">
        <f>Report2!AE79</f>
        <v>5255242004846</v>
      </c>
      <c r="AC71" s="45" t="str">
        <f>Report2!AF79</f>
        <v>21/01/2023</v>
      </c>
      <c r="AD71" s="31" t="str">
        <f>Report2!AH79</f>
        <v>P2TL/52552/20230121/00003</v>
      </c>
      <c r="AE71" s="31">
        <f t="shared" si="18"/>
        <v>52550</v>
      </c>
      <c r="AF71" s="31" t="str">
        <f t="shared" si="17"/>
        <v>52552</v>
      </c>
    </row>
    <row r="72" spans="1:32">
      <c r="A72" s="30">
        <f>Report2!A80</f>
        <v>71</v>
      </c>
      <c r="B72" s="31" t="str">
        <f>Report2!B80</f>
        <v>P2TL/52551/20230116/00001</v>
      </c>
      <c r="C72" s="31" t="str">
        <f>Report2!D80</f>
        <v>523060443714</v>
      </c>
      <c r="D72" s="31" t="str">
        <f>Report2!E80</f>
        <v>MAT MUHARI</v>
      </c>
      <c r="E72" s="31" t="str">
        <f>Report2!H80</f>
        <v>P2</v>
      </c>
      <c r="F72" s="31" t="str">
        <f>Report2!I80</f>
        <v>DS  JALI RT 3/1</v>
      </c>
      <c r="G72" s="31" t="str">
        <f t="shared" si="11"/>
        <v>R1</v>
      </c>
      <c r="H72" s="31">
        <f t="shared" si="12"/>
        <v>450</v>
      </c>
      <c r="I72" s="31" t="str">
        <f>Report2!K80</f>
        <v>R1/450</v>
      </c>
      <c r="J72" s="82">
        <f>Report2!L80</f>
        <v>2479</v>
      </c>
      <c r="K72" s="82">
        <f>Report2!M80</f>
        <v>0</v>
      </c>
      <c r="L72" s="82">
        <f>Report2!N80</f>
        <v>1226907</v>
      </c>
      <c r="M72" s="82">
        <f>Report2!P80</f>
        <v>1226907</v>
      </c>
      <c r="N72" s="82">
        <f>Report2!Q80</f>
        <v>0</v>
      </c>
      <c r="O72" s="82">
        <f>Report2!T80</f>
        <v>76400</v>
      </c>
      <c r="P72" s="82">
        <f>Report2!U80</f>
        <v>188671</v>
      </c>
      <c r="Q72" s="82">
        <f>Report2!W80</f>
        <v>12269</v>
      </c>
      <c r="R72" s="82">
        <f>Report2!X80</f>
        <v>0</v>
      </c>
      <c r="S72" s="82">
        <f>Report2!Y80</f>
        <v>0</v>
      </c>
      <c r="T72" s="82">
        <f>Report2!Z80</f>
        <v>1504247</v>
      </c>
      <c r="U72" s="82">
        <f>Report2!AB80</f>
        <v>1504247</v>
      </c>
      <c r="V72" s="82">
        <f>Report2!AC80</f>
        <v>0</v>
      </c>
      <c r="W72" s="36" t="str">
        <f>Report2!AD80</f>
        <v>16/01/2023</v>
      </c>
      <c r="X72" s="48" t="str">
        <f t="shared" si="13"/>
        <v>16</v>
      </c>
      <c r="Y72" s="31" t="str">
        <f t="shared" si="14"/>
        <v>01</v>
      </c>
      <c r="Z72" s="31" t="str">
        <f t="shared" si="15"/>
        <v>2023</v>
      </c>
      <c r="AA72" s="45">
        <f t="shared" si="16"/>
        <v>44942</v>
      </c>
      <c r="AB72" s="31" t="str">
        <f>Report2!AE80</f>
        <v>5255142005060</v>
      </c>
      <c r="AC72" s="45" t="str">
        <f>Report2!AF80</f>
        <v>16/01/2023</v>
      </c>
      <c r="AD72" s="31" t="str">
        <f>Report2!AH80</f>
        <v>P2TL/52551/20230116/00001</v>
      </c>
      <c r="AE72" s="31">
        <f t="shared" si="18"/>
        <v>52550</v>
      </c>
      <c r="AF72" s="31" t="str">
        <f t="shared" si="17"/>
        <v>52551</v>
      </c>
    </row>
    <row r="73" spans="1:32">
      <c r="A73" s="30">
        <f>Report2!A81</f>
        <v>72</v>
      </c>
      <c r="B73" s="31" t="str">
        <f>Report2!B81</f>
        <v>5255305723011700471</v>
      </c>
      <c r="C73" s="31" t="str">
        <f>Report2!D81</f>
        <v>523070698663</v>
      </c>
      <c r="D73" s="31" t="str">
        <f>Report2!E81</f>
        <v>SUWANDI</v>
      </c>
      <c r="E73" s="31">
        <f>Report2!H81</f>
        <v>0</v>
      </c>
      <c r="F73" s="31" t="str">
        <f>Report2!I81</f>
        <v>KP  PLENDUNGAN KU</v>
      </c>
      <c r="G73" s="31" t="str">
        <f t="shared" si="11"/>
        <v>R1</v>
      </c>
      <c r="H73" s="31">
        <f t="shared" si="12"/>
        <v>1300</v>
      </c>
      <c r="I73" s="31" t="str">
        <f>Report2!K81</f>
        <v>R1/1300</v>
      </c>
      <c r="J73" s="82">
        <f>Report2!L81</f>
        <v>100</v>
      </c>
      <c r="K73" s="82">
        <f>Report2!M81</f>
        <v>0</v>
      </c>
      <c r="L73" s="82">
        <f>Report2!N81</f>
        <v>144470</v>
      </c>
      <c r="M73" s="82">
        <f>Report2!P81</f>
        <v>144470</v>
      </c>
      <c r="N73" s="82">
        <f>Report2!Q81</f>
        <v>0</v>
      </c>
      <c r="O73" s="82">
        <f>Report2!T81</f>
        <v>0</v>
      </c>
      <c r="P73" s="82">
        <f>Report2!U81</f>
        <v>0</v>
      </c>
      <c r="Q73" s="82">
        <f>Report2!W81</f>
        <v>0</v>
      </c>
      <c r="R73" s="82">
        <f>Report2!X81</f>
        <v>0</v>
      </c>
      <c r="S73" s="82">
        <f>Report2!Y81</f>
        <v>0</v>
      </c>
      <c r="T73" s="82">
        <f>Report2!Z81</f>
        <v>144470</v>
      </c>
      <c r="U73" s="82">
        <f>Report2!AB81</f>
        <v>0</v>
      </c>
      <c r="V73" s="82">
        <f>Report2!AC81</f>
        <v>144470</v>
      </c>
      <c r="W73" s="36" t="str">
        <f>Report2!AD81</f>
        <v>19/01/2023</v>
      </c>
      <c r="X73" s="48" t="str">
        <f t="shared" si="13"/>
        <v>19</v>
      </c>
      <c r="Y73" s="31" t="str">
        <f t="shared" si="14"/>
        <v>01</v>
      </c>
      <c r="Z73" s="31" t="str">
        <f t="shared" si="15"/>
        <v>2023</v>
      </c>
      <c r="AA73" s="45">
        <f t="shared" si="16"/>
        <v>44945</v>
      </c>
      <c r="AB73" s="31" t="str">
        <f>Report2!AE81</f>
        <v>5255334000467</v>
      </c>
      <c r="AC73" s="45" t="str">
        <f>Report2!AF81</f>
        <v>19/01/2023</v>
      </c>
      <c r="AD73" s="31" t="str">
        <f>Report2!AH81</f>
        <v>5255305723011700471</v>
      </c>
      <c r="AE73" s="31">
        <f t="shared" si="18"/>
        <v>52550</v>
      </c>
      <c r="AF73" s="31" t="str">
        <f t="shared" si="17"/>
        <v>52553</v>
      </c>
    </row>
    <row r="74" spans="1:32">
      <c r="A74" s="30">
        <f>Report2!A82</f>
        <v>73</v>
      </c>
      <c r="B74" s="31" t="str">
        <f>Report2!B82</f>
        <v>P2TL/52551/20190711/00002</v>
      </c>
      <c r="C74" s="31" t="str">
        <f>Report2!D82</f>
        <v>523060237352</v>
      </c>
      <c r="D74" s="31" t="str">
        <f>Report2!E82</f>
        <v>ABDUL MUNIF MASHU</v>
      </c>
      <c r="E74" s="31" t="str">
        <f>Report2!H82</f>
        <v>P1</v>
      </c>
      <c r="F74" s="31" t="str">
        <f>Report2!I82</f>
        <v>DS  TLOGOBOYO</v>
      </c>
      <c r="G74" s="31" t="str">
        <f t="shared" si="11"/>
        <v>R1</v>
      </c>
      <c r="H74" s="31">
        <f t="shared" si="12"/>
        <v>2200</v>
      </c>
      <c r="I74" s="31" t="str">
        <f>Report2!K82</f>
        <v>R1/2200</v>
      </c>
      <c r="J74" s="82">
        <f>Report2!L82</f>
        <v>0</v>
      </c>
      <c r="K74" s="82">
        <f>Report2!M82</f>
        <v>915583</v>
      </c>
      <c r="L74" s="82">
        <f>Report2!N82</f>
        <v>0</v>
      </c>
      <c r="M74" s="82">
        <f>Report2!P82</f>
        <v>915583</v>
      </c>
      <c r="N74" s="82">
        <f>Report2!Q82</f>
        <v>0</v>
      </c>
      <c r="O74" s="82">
        <f>Report2!T82</f>
        <v>76400</v>
      </c>
      <c r="P74" s="82">
        <f>Report2!U82</f>
        <v>32259</v>
      </c>
      <c r="Q74" s="82">
        <f>Report2!W82</f>
        <v>13734</v>
      </c>
      <c r="R74" s="82">
        <f>Report2!X82</f>
        <v>0</v>
      </c>
      <c r="S74" s="82">
        <f>Report2!Y82</f>
        <v>0</v>
      </c>
      <c r="T74" s="82">
        <f>Report2!Z82</f>
        <v>1037976</v>
      </c>
      <c r="U74" s="82">
        <f>Report2!AB82</f>
        <v>1037976</v>
      </c>
      <c r="V74" s="82">
        <f>Report2!AC82</f>
        <v>0</v>
      </c>
      <c r="W74" s="36" t="str">
        <f>Report2!AD82</f>
        <v>18/01/2023</v>
      </c>
      <c r="X74" s="48" t="str">
        <f t="shared" si="13"/>
        <v>18</v>
      </c>
      <c r="Y74" s="31" t="str">
        <f t="shared" si="14"/>
        <v>01</v>
      </c>
      <c r="Z74" s="31" t="str">
        <f t="shared" si="15"/>
        <v>2023</v>
      </c>
      <c r="AA74" s="45">
        <f t="shared" si="16"/>
        <v>44944</v>
      </c>
      <c r="AB74" s="31" t="str">
        <f>Report2!AE82</f>
        <v>5255142001501</v>
      </c>
      <c r="AC74" s="45" t="str">
        <f>Report2!AF82</f>
        <v>18/01/2023</v>
      </c>
      <c r="AD74" s="31" t="str">
        <f>Report2!AH82</f>
        <v>P2TL/52551/20190711/00002</v>
      </c>
      <c r="AE74" s="31">
        <f t="shared" si="18"/>
        <v>52550</v>
      </c>
      <c r="AF74" s="31" t="str">
        <f t="shared" si="17"/>
        <v>52551</v>
      </c>
    </row>
    <row r="75" spans="1:32">
      <c r="A75" s="30">
        <f>Report2!A83</f>
        <v>74</v>
      </c>
      <c r="B75" s="31" t="str">
        <f>Report2!B83</f>
        <v>P2TL/52551/20230105/00006</v>
      </c>
      <c r="C75" s="31" t="str">
        <f>Report2!D83</f>
        <v>523060516703</v>
      </c>
      <c r="D75" s="31" t="str">
        <f>Report2!E83</f>
        <v>KUSNADI NS</v>
      </c>
      <c r="E75" s="31" t="str">
        <f>Report2!H83</f>
        <v>P3</v>
      </c>
      <c r="F75" s="31" t="str">
        <f>Report2!I83</f>
        <v>DS  KEBONSARI RT2/2</v>
      </c>
      <c r="G75" s="31" t="str">
        <f t="shared" si="11"/>
        <v>R1MT</v>
      </c>
      <c r="H75" s="31">
        <f t="shared" si="12"/>
        <v>900</v>
      </c>
      <c r="I75" s="31" t="str">
        <f>Report2!K83</f>
        <v>R1MT/900</v>
      </c>
      <c r="J75" s="82">
        <f>Report2!L83</f>
        <v>4957</v>
      </c>
      <c r="K75" s="82">
        <f>Report2!M83</f>
        <v>584064</v>
      </c>
      <c r="L75" s="82">
        <f>Report2!N83</f>
        <v>6702134</v>
      </c>
      <c r="M75" s="82">
        <f>Report2!P83</f>
        <v>7286198</v>
      </c>
      <c r="N75" s="82">
        <f>Report2!Q83</f>
        <v>10000</v>
      </c>
      <c r="O75" s="82">
        <f>Report2!T83</f>
        <v>76400</v>
      </c>
      <c r="P75" s="82">
        <f>Report2!U83</f>
        <v>433957</v>
      </c>
      <c r="Q75" s="82">
        <f>Report2!W83</f>
        <v>75782</v>
      </c>
      <c r="R75" s="82">
        <f>Report2!X83</f>
        <v>0</v>
      </c>
      <c r="S75" s="82">
        <f>Report2!Y83</f>
        <v>0</v>
      </c>
      <c r="T75" s="82">
        <f>Report2!Z83</f>
        <v>7882337</v>
      </c>
      <c r="U75" s="82">
        <f>Report2!AB83</f>
        <v>7882337</v>
      </c>
      <c r="V75" s="82">
        <f>Report2!AC83</f>
        <v>0</v>
      </c>
      <c r="W75" s="36" t="str">
        <f>Report2!AD83</f>
        <v>05/01/2023</v>
      </c>
      <c r="X75" s="48" t="str">
        <f t="shared" si="13"/>
        <v>05</v>
      </c>
      <c r="Y75" s="31" t="str">
        <f t="shared" si="14"/>
        <v>01</v>
      </c>
      <c r="Z75" s="31" t="str">
        <f t="shared" si="15"/>
        <v>2023</v>
      </c>
      <c r="AA75" s="45">
        <f t="shared" si="16"/>
        <v>44931</v>
      </c>
      <c r="AB75" s="31" t="str">
        <f>Report2!AE83</f>
        <v>5255143005037</v>
      </c>
      <c r="AC75" s="45" t="str">
        <f>Report2!AF83</f>
        <v>05/01/2023</v>
      </c>
      <c r="AD75" s="31" t="str">
        <f>Report2!AH83</f>
        <v>P2TL/52551/20230105/00006</v>
      </c>
      <c r="AE75" s="31">
        <f t="shared" si="18"/>
        <v>52550</v>
      </c>
      <c r="AF75" s="31" t="str">
        <f t="shared" si="17"/>
        <v>52551</v>
      </c>
    </row>
    <row r="76" spans="1:32">
      <c r="A76" s="30">
        <f>Report2!A84</f>
        <v>75</v>
      </c>
      <c r="B76" s="31" t="str">
        <f>Report2!B84</f>
        <v>5255305723011700485</v>
      </c>
      <c r="C76" s="31" t="str">
        <f>Report2!D84</f>
        <v>523070773758</v>
      </c>
      <c r="D76" s="31" t="str">
        <f>Report2!E84</f>
        <v>SAWIYEM</v>
      </c>
      <c r="E76" s="31">
        <f>Report2!H84</f>
        <v>0</v>
      </c>
      <c r="F76" s="31" t="str">
        <f>Report2!I84</f>
        <v>BA YO RT1/8 LEDOKD</v>
      </c>
      <c r="G76" s="31" t="str">
        <f t="shared" si="11"/>
        <v>R1M</v>
      </c>
      <c r="H76" s="31">
        <f t="shared" si="12"/>
        <v>900</v>
      </c>
      <c r="I76" s="31" t="str">
        <f>Report2!K84</f>
        <v>R1M/900</v>
      </c>
      <c r="J76" s="82">
        <f>Report2!L84</f>
        <v>36</v>
      </c>
      <c r="K76" s="82">
        <f>Report2!M84</f>
        <v>0</v>
      </c>
      <c r="L76" s="82">
        <f>Report2!N84</f>
        <v>47320</v>
      </c>
      <c r="M76" s="82">
        <f>Report2!P84</f>
        <v>47320</v>
      </c>
      <c r="N76" s="82">
        <f>Report2!Q84</f>
        <v>0</v>
      </c>
      <c r="O76" s="82">
        <f>Report2!T84</f>
        <v>0</v>
      </c>
      <c r="P76" s="82">
        <f>Report2!U84</f>
        <v>0</v>
      </c>
      <c r="Q76" s="82">
        <f>Report2!W84</f>
        <v>0</v>
      </c>
      <c r="R76" s="82">
        <f>Report2!X84</f>
        <v>0</v>
      </c>
      <c r="S76" s="82">
        <f>Report2!Y84</f>
        <v>0</v>
      </c>
      <c r="T76" s="82">
        <f>Report2!Z84</f>
        <v>47320</v>
      </c>
      <c r="U76" s="82">
        <f>Report2!AB84</f>
        <v>0</v>
      </c>
      <c r="V76" s="82">
        <f>Report2!AC84</f>
        <v>47320</v>
      </c>
      <c r="W76" s="36" t="str">
        <f>Report2!AD84</f>
        <v>19/01/2023</v>
      </c>
      <c r="X76" s="48" t="str">
        <f t="shared" si="13"/>
        <v>19</v>
      </c>
      <c r="Y76" s="31" t="str">
        <f t="shared" si="14"/>
        <v>01</v>
      </c>
      <c r="Z76" s="31" t="str">
        <f t="shared" si="15"/>
        <v>2023</v>
      </c>
      <c r="AA76" s="45">
        <f t="shared" si="16"/>
        <v>44945</v>
      </c>
      <c r="AB76" s="31" t="str">
        <f>Report2!AE84</f>
        <v>5255334000481</v>
      </c>
      <c r="AC76" s="45" t="str">
        <f>Report2!AF84</f>
        <v>19/01/2023</v>
      </c>
      <c r="AD76" s="31" t="str">
        <f>Report2!AH84</f>
        <v>5255305723011700485</v>
      </c>
      <c r="AE76" s="31">
        <f t="shared" si="18"/>
        <v>52550</v>
      </c>
      <c r="AF76" s="31" t="str">
        <f t="shared" si="17"/>
        <v>52553</v>
      </c>
    </row>
    <row r="77" spans="1:32">
      <c r="A77" s="30">
        <f>Report2!A85</f>
        <v>76</v>
      </c>
      <c r="B77" s="31" t="str">
        <f>Report2!B85</f>
        <v>5255305723011900501</v>
      </c>
      <c r="C77" s="31" t="str">
        <f>Report2!D85</f>
        <v>525530048916</v>
      </c>
      <c r="D77" s="31" t="str">
        <f>Report2!E85</f>
        <v>PT SMART TELECOM</v>
      </c>
      <c r="E77" s="31">
        <f>Report2!H85</f>
        <v>0</v>
      </c>
      <c r="F77" s="31" t="str">
        <f>Report2!I85</f>
        <v>DS NAMBUHAN 0  RT.1</v>
      </c>
      <c r="G77" s="31" t="str">
        <f t="shared" si="11"/>
        <v>B1</v>
      </c>
      <c r="H77" s="31">
        <f t="shared" si="12"/>
        <v>5500</v>
      </c>
      <c r="I77" s="31" t="str">
        <f>Report2!K85</f>
        <v>B1/5500</v>
      </c>
      <c r="J77" s="82">
        <f>Report2!L85</f>
        <v>1626</v>
      </c>
      <c r="K77" s="82">
        <f>Report2!M85</f>
        <v>0</v>
      </c>
      <c r="L77" s="82">
        <f>Report2!N85</f>
        <v>1788600</v>
      </c>
      <c r="M77" s="82">
        <f>Report2!P85</f>
        <v>1788600</v>
      </c>
      <c r="N77" s="82">
        <f>Report2!Q85</f>
        <v>0</v>
      </c>
      <c r="O77" s="82">
        <f>Report2!T85</f>
        <v>0</v>
      </c>
      <c r="P77" s="82">
        <f>Report2!U85</f>
        <v>0</v>
      </c>
      <c r="Q77" s="82">
        <f>Report2!W85</f>
        <v>0</v>
      </c>
      <c r="R77" s="82">
        <f>Report2!X85</f>
        <v>0</v>
      </c>
      <c r="S77" s="82">
        <f>Report2!Y85</f>
        <v>0</v>
      </c>
      <c r="T77" s="82">
        <f>Report2!Z85</f>
        <v>1788600</v>
      </c>
      <c r="U77" s="82">
        <f>Report2!AB85</f>
        <v>0</v>
      </c>
      <c r="V77" s="82">
        <f>Report2!AC85</f>
        <v>1788600</v>
      </c>
      <c r="W77" s="36" t="str">
        <f>Report2!AD85</f>
        <v>19/01/2023</v>
      </c>
      <c r="X77" s="48" t="str">
        <f t="shared" si="13"/>
        <v>19</v>
      </c>
      <c r="Y77" s="31" t="str">
        <f t="shared" si="14"/>
        <v>01</v>
      </c>
      <c r="Z77" s="31" t="str">
        <f t="shared" si="15"/>
        <v>2023</v>
      </c>
      <c r="AA77" s="45">
        <f t="shared" si="16"/>
        <v>44945</v>
      </c>
      <c r="AB77" s="31" t="str">
        <f>Report2!AE85</f>
        <v>5255334000497</v>
      </c>
      <c r="AC77" s="45" t="str">
        <f>Report2!AF85</f>
        <v>19/01/2023</v>
      </c>
      <c r="AD77" s="31" t="str">
        <f>Report2!AH85</f>
        <v>5255305723011900501</v>
      </c>
      <c r="AE77" s="31">
        <f t="shared" si="18"/>
        <v>52550</v>
      </c>
      <c r="AF77" s="31" t="str">
        <f t="shared" si="17"/>
        <v>52553</v>
      </c>
    </row>
    <row r="78" spans="1:32">
      <c r="A78" s="30">
        <f>Report2!A86</f>
        <v>77</v>
      </c>
      <c r="B78" s="31" t="str">
        <f>Report2!B86</f>
        <v>P2TL/52554/20230120/00001</v>
      </c>
      <c r="C78" s="31" t="str">
        <f>Report2!D86</f>
        <v>523072421875</v>
      </c>
      <c r="D78" s="31" t="str">
        <f>Report2!E86</f>
        <v>SADONO</v>
      </c>
      <c r="E78" s="31" t="str">
        <f>Report2!H86</f>
        <v>K2</v>
      </c>
      <c r="F78" s="31" t="str">
        <f>Report2!I86</f>
        <v>DS TANGGUNGHARJO</v>
      </c>
      <c r="G78" s="31" t="str">
        <f t="shared" si="11"/>
        <v>R1M</v>
      </c>
      <c r="H78" s="31">
        <f t="shared" si="12"/>
        <v>900</v>
      </c>
      <c r="I78" s="31" t="str">
        <f>Report2!K86</f>
        <v>R1M/900</v>
      </c>
      <c r="J78" s="82">
        <f>Report2!L86</f>
        <v>300</v>
      </c>
      <c r="K78" s="82">
        <f>Report2!M86</f>
        <v>0</v>
      </c>
      <c r="L78" s="82">
        <f>Report2!N86</f>
        <v>405600</v>
      </c>
      <c r="M78" s="82">
        <f>Report2!P86</f>
        <v>405600</v>
      </c>
      <c r="N78" s="82">
        <f>Report2!Q86</f>
        <v>0</v>
      </c>
      <c r="O78" s="82">
        <f>Report2!T86</f>
        <v>0</v>
      </c>
      <c r="P78" s="82">
        <f>Report2!U86</f>
        <v>0</v>
      </c>
      <c r="Q78" s="82">
        <f>Report2!W86</f>
        <v>36504</v>
      </c>
      <c r="R78" s="82">
        <f>Report2!X86</f>
        <v>0</v>
      </c>
      <c r="S78" s="82">
        <f>Report2!Y86</f>
        <v>0</v>
      </c>
      <c r="T78" s="82">
        <f>Report2!Z86</f>
        <v>442104</v>
      </c>
      <c r="U78" s="82">
        <f>Report2!AB86</f>
        <v>442104</v>
      </c>
      <c r="V78" s="82">
        <f>Report2!AC86</f>
        <v>0</v>
      </c>
      <c r="W78" s="36" t="str">
        <f>Report2!AD86</f>
        <v>20/01/2023</v>
      </c>
      <c r="X78" s="48" t="str">
        <f t="shared" si="13"/>
        <v>20</v>
      </c>
      <c r="Y78" s="31" t="str">
        <f t="shared" si="14"/>
        <v>01</v>
      </c>
      <c r="Z78" s="31" t="str">
        <f t="shared" si="15"/>
        <v>2023</v>
      </c>
      <c r="AA78" s="45">
        <f t="shared" si="16"/>
        <v>44946</v>
      </c>
      <c r="AB78" s="31" t="str">
        <f>Report2!AE86</f>
        <v>5255442005887</v>
      </c>
      <c r="AC78" s="45" t="str">
        <f>Report2!AF86</f>
        <v>20/01/2023</v>
      </c>
      <c r="AD78" s="31" t="str">
        <f>Report2!AH86</f>
        <v>P2TL/52554/20230120/00001</v>
      </c>
      <c r="AE78" s="31">
        <f t="shared" si="18"/>
        <v>52550</v>
      </c>
      <c r="AF78" s="31" t="str">
        <f t="shared" si="17"/>
        <v>52554</v>
      </c>
    </row>
    <row r="79" spans="1:32">
      <c r="A79" s="30">
        <f>Report2!A87</f>
        <v>78</v>
      </c>
      <c r="B79" s="31" t="str">
        <f>Report2!B87</f>
        <v>P2TL/52554/20230117/00005</v>
      </c>
      <c r="C79" s="31" t="str">
        <f>Report2!D87</f>
        <v>523071842818</v>
      </c>
      <c r="D79" s="31" t="str">
        <f>Report2!E87</f>
        <v>SUWADI</v>
      </c>
      <c r="E79" s="31" t="str">
        <f>Report2!H87</f>
        <v>P2</v>
      </c>
      <c r="F79" s="31" t="str">
        <f>Report2!I87</f>
        <v>DK DIREN KR ANYAR</v>
      </c>
      <c r="G79" s="31" t="str">
        <f t="shared" si="11"/>
        <v>R1</v>
      </c>
      <c r="H79" s="31">
        <f t="shared" si="12"/>
        <v>450</v>
      </c>
      <c r="I79" s="31" t="str">
        <f>Report2!K87</f>
        <v>R1/450</v>
      </c>
      <c r="J79" s="82">
        <f>Report2!L87</f>
        <v>2479</v>
      </c>
      <c r="K79" s="82">
        <f>Report2!M87</f>
        <v>0</v>
      </c>
      <c r="L79" s="82">
        <f>Report2!N87</f>
        <v>1226907</v>
      </c>
      <c r="M79" s="82">
        <f>Report2!P87</f>
        <v>1226907</v>
      </c>
      <c r="N79" s="82">
        <f>Report2!Q87</f>
        <v>0</v>
      </c>
      <c r="O79" s="82">
        <f>Report2!T87</f>
        <v>76400</v>
      </c>
      <c r="P79" s="82">
        <f>Report2!U87</f>
        <v>156912</v>
      </c>
      <c r="Q79" s="82">
        <f>Report2!W87</f>
        <v>12269</v>
      </c>
      <c r="R79" s="82">
        <f>Report2!X87</f>
        <v>0</v>
      </c>
      <c r="S79" s="82">
        <f>Report2!Y87</f>
        <v>0</v>
      </c>
      <c r="T79" s="82">
        <f>Report2!Z87</f>
        <v>1472488</v>
      </c>
      <c r="U79" s="82">
        <f>Report2!AB87</f>
        <v>1472488</v>
      </c>
      <c r="V79" s="82">
        <f>Report2!AC87</f>
        <v>0</v>
      </c>
      <c r="W79" s="36" t="str">
        <f>Report2!AD87</f>
        <v>17/01/2023</v>
      </c>
      <c r="X79" s="48" t="str">
        <f t="shared" si="13"/>
        <v>17</v>
      </c>
      <c r="Y79" s="31" t="str">
        <f t="shared" si="14"/>
        <v>01</v>
      </c>
      <c r="Z79" s="31" t="str">
        <f t="shared" si="15"/>
        <v>2023</v>
      </c>
      <c r="AA79" s="45">
        <f t="shared" si="16"/>
        <v>44943</v>
      </c>
      <c r="AB79" s="31" t="str">
        <f>Report2!AE87</f>
        <v>5255442005873</v>
      </c>
      <c r="AC79" s="45" t="str">
        <f>Report2!AF87</f>
        <v>17/01/2023</v>
      </c>
      <c r="AD79" s="31" t="str">
        <f>Report2!AH87</f>
        <v>P2TL/52554/20230117/00005</v>
      </c>
      <c r="AE79" s="31">
        <f t="shared" si="18"/>
        <v>52550</v>
      </c>
      <c r="AF79" s="31" t="str">
        <f t="shared" si="17"/>
        <v>52554</v>
      </c>
    </row>
    <row r="80" spans="1:32">
      <c r="A80" s="30">
        <f>Report2!A88</f>
        <v>79</v>
      </c>
      <c r="B80" s="31" t="str">
        <f>Report2!B88</f>
        <v>P2TL/52554/20230118/00004</v>
      </c>
      <c r="C80" s="31" t="str">
        <f>Report2!D88</f>
        <v>523071465096</v>
      </c>
      <c r="D80" s="31" t="str">
        <f>Report2!E88</f>
        <v>SAJAM</v>
      </c>
      <c r="E80" s="31" t="str">
        <f>Report2!H88</f>
        <v>K2</v>
      </c>
      <c r="F80" s="31" t="str">
        <f>Report2!I88</f>
        <v>DS  KARANGANYAR</v>
      </c>
      <c r="G80" s="31" t="str">
        <f t="shared" si="11"/>
        <v>R1</v>
      </c>
      <c r="H80" s="31">
        <f t="shared" si="12"/>
        <v>900</v>
      </c>
      <c r="I80" s="31" t="str">
        <f>Report2!K88</f>
        <v>R1/900</v>
      </c>
      <c r="J80" s="82">
        <f>Report2!L88</f>
        <v>137</v>
      </c>
      <c r="K80" s="82">
        <f>Report2!M88</f>
        <v>0</v>
      </c>
      <c r="L80" s="82">
        <f>Report2!N88</f>
        <v>67815</v>
      </c>
      <c r="M80" s="82">
        <f>Report2!P88</f>
        <v>67815</v>
      </c>
      <c r="N80" s="82">
        <f>Report2!Q88</f>
        <v>0</v>
      </c>
      <c r="O80" s="82">
        <f>Report2!T88</f>
        <v>0</v>
      </c>
      <c r="P80" s="82">
        <f>Report2!U88</f>
        <v>500</v>
      </c>
      <c r="Q80" s="82">
        <f>Report2!W88</f>
        <v>6103</v>
      </c>
      <c r="R80" s="82">
        <f>Report2!X88</f>
        <v>0</v>
      </c>
      <c r="S80" s="82">
        <f>Report2!Y88</f>
        <v>0</v>
      </c>
      <c r="T80" s="82">
        <f>Report2!Z88</f>
        <v>74418</v>
      </c>
      <c r="U80" s="82">
        <f>Report2!AB88</f>
        <v>74418</v>
      </c>
      <c r="V80" s="82">
        <f>Report2!AC88</f>
        <v>0</v>
      </c>
      <c r="W80" s="36" t="str">
        <f>Report2!AD88</f>
        <v>18/01/2023</v>
      </c>
      <c r="X80" s="48" t="str">
        <f t="shared" si="13"/>
        <v>18</v>
      </c>
      <c r="Y80" s="31" t="str">
        <f t="shared" si="14"/>
        <v>01</v>
      </c>
      <c r="Z80" s="31" t="str">
        <f t="shared" si="15"/>
        <v>2023</v>
      </c>
      <c r="AA80" s="45">
        <f t="shared" si="16"/>
        <v>44944</v>
      </c>
      <c r="AB80" s="31" t="str">
        <f>Report2!AE88</f>
        <v>5255442005877</v>
      </c>
      <c r="AC80" s="45" t="str">
        <f>Report2!AF88</f>
        <v>18/01/2023</v>
      </c>
      <c r="AD80" s="31" t="str">
        <f>Report2!AH88</f>
        <v>P2TL/52554/20230118/00004</v>
      </c>
      <c r="AE80" s="31">
        <f t="shared" si="18"/>
        <v>52550</v>
      </c>
      <c r="AF80" s="31" t="str">
        <f t="shared" si="17"/>
        <v>52554</v>
      </c>
    </row>
    <row r="81" spans="1:32">
      <c r="A81" s="30">
        <f>Report2!A89</f>
        <v>80</v>
      </c>
      <c r="B81" s="31" t="str">
        <f>Report2!B89</f>
        <v>5255305723011700405</v>
      </c>
      <c r="C81" s="31" t="str">
        <f>Report2!D89</f>
        <v>523071089736</v>
      </c>
      <c r="D81" s="31" t="str">
        <f>Report2!E89</f>
        <v>MUSTAKIM</v>
      </c>
      <c r="E81" s="31">
        <f>Report2!H89</f>
        <v>0</v>
      </c>
      <c r="F81" s="31" t="str">
        <f>Report2!I89</f>
        <v>DK  POJOK RT02/02 WI</v>
      </c>
      <c r="G81" s="31" t="str">
        <f t="shared" si="11"/>
        <v>R1</v>
      </c>
      <c r="H81" s="31">
        <f t="shared" si="12"/>
        <v>450</v>
      </c>
      <c r="I81" s="31" t="str">
        <f>Report2!K89</f>
        <v>R1/450</v>
      </c>
      <c r="J81" s="82">
        <f>Report2!L89</f>
        <v>17</v>
      </c>
      <c r="K81" s="82">
        <f>Report2!M89</f>
        <v>0</v>
      </c>
      <c r="L81" s="82">
        <f>Report2!N89</f>
        <v>2873</v>
      </c>
      <c r="M81" s="82">
        <f>Report2!P89</f>
        <v>2873</v>
      </c>
      <c r="N81" s="82">
        <f>Report2!Q89</f>
        <v>0</v>
      </c>
      <c r="O81" s="82">
        <f>Report2!T89</f>
        <v>0</v>
      </c>
      <c r="P81" s="82">
        <f>Report2!U89</f>
        <v>0</v>
      </c>
      <c r="Q81" s="82">
        <f>Report2!W89</f>
        <v>0</v>
      </c>
      <c r="R81" s="82">
        <f>Report2!X89</f>
        <v>0</v>
      </c>
      <c r="S81" s="82">
        <f>Report2!Y89</f>
        <v>0</v>
      </c>
      <c r="T81" s="82">
        <f>Report2!Z89</f>
        <v>2873</v>
      </c>
      <c r="U81" s="82">
        <f>Report2!AB89</f>
        <v>0</v>
      </c>
      <c r="V81" s="82">
        <f>Report2!AC89</f>
        <v>2873</v>
      </c>
      <c r="W81" s="36" t="str">
        <f>Report2!AD89</f>
        <v>19/01/2023</v>
      </c>
      <c r="X81" s="48" t="str">
        <f t="shared" si="13"/>
        <v>19</v>
      </c>
      <c r="Y81" s="31" t="str">
        <f t="shared" si="14"/>
        <v>01</v>
      </c>
      <c r="Z81" s="31" t="str">
        <f t="shared" si="15"/>
        <v>2023</v>
      </c>
      <c r="AA81" s="45">
        <f t="shared" si="16"/>
        <v>44945</v>
      </c>
      <c r="AB81" s="31" t="str">
        <f>Report2!AE89</f>
        <v>5255334000402</v>
      </c>
      <c r="AC81" s="45" t="str">
        <f>Report2!AF89</f>
        <v>19/01/2023</v>
      </c>
      <c r="AD81" s="31" t="str">
        <f>Report2!AH89</f>
        <v>5255305723011700405</v>
      </c>
      <c r="AE81" s="31">
        <f t="shared" si="18"/>
        <v>52550</v>
      </c>
      <c r="AF81" s="31" t="str">
        <f t="shared" si="17"/>
        <v>52553</v>
      </c>
    </row>
    <row r="82" spans="1:32">
      <c r="A82" s="30">
        <f>Report2!A90</f>
        <v>81</v>
      </c>
      <c r="B82" s="31" t="str">
        <f>Report2!B90</f>
        <v>P2TL/52554/20230127/00001</v>
      </c>
      <c r="C82" s="31" t="str">
        <f>Report2!D90</f>
        <v>523071996487</v>
      </c>
      <c r="D82" s="31" t="str">
        <f>Report2!E90</f>
        <v>NGADIMIN</v>
      </c>
      <c r="E82" s="31" t="str">
        <f>Report2!H90</f>
        <v>P3</v>
      </c>
      <c r="F82" s="31" t="str">
        <f>Report2!I90</f>
        <v>DK NONGKO SUMBER</v>
      </c>
      <c r="G82" s="31" t="str">
        <f t="shared" si="11"/>
        <v>R1</v>
      </c>
      <c r="H82" s="31">
        <f t="shared" si="12"/>
        <v>450</v>
      </c>
      <c r="I82" s="31" t="str">
        <f>Report2!K90</f>
        <v>R1/450</v>
      </c>
      <c r="J82" s="82">
        <f>Report2!L90</f>
        <v>2479</v>
      </c>
      <c r="K82" s="82">
        <f>Report2!M90</f>
        <v>59400</v>
      </c>
      <c r="L82" s="82">
        <f>Report2!N90</f>
        <v>1226907</v>
      </c>
      <c r="M82" s="82">
        <f>Report2!P90</f>
        <v>1286307</v>
      </c>
      <c r="N82" s="82">
        <f>Report2!Q90</f>
        <v>0</v>
      </c>
      <c r="O82" s="82">
        <f>Report2!T90</f>
        <v>76400</v>
      </c>
      <c r="P82" s="82">
        <f>Report2!U90</f>
        <v>188171</v>
      </c>
      <c r="Q82" s="82">
        <f>Report2!W90</f>
        <v>13160</v>
      </c>
      <c r="R82" s="82">
        <f>Report2!X90</f>
        <v>0</v>
      </c>
      <c r="S82" s="82">
        <f>Report2!Y90</f>
        <v>0</v>
      </c>
      <c r="T82" s="82">
        <f>Report2!Z90</f>
        <v>1564038</v>
      </c>
      <c r="U82" s="82">
        <f>Report2!AB90</f>
        <v>1564038</v>
      </c>
      <c r="V82" s="82">
        <f>Report2!AC90</f>
        <v>0</v>
      </c>
      <c r="W82" s="36" t="str">
        <f>Report2!AD90</f>
        <v>29/01/2023</v>
      </c>
      <c r="X82" s="48" t="str">
        <f t="shared" si="13"/>
        <v>29</v>
      </c>
      <c r="Y82" s="31" t="str">
        <f t="shared" si="14"/>
        <v>01</v>
      </c>
      <c r="Z82" s="31" t="str">
        <f t="shared" si="15"/>
        <v>2023</v>
      </c>
      <c r="AA82" s="45">
        <f t="shared" si="16"/>
        <v>44955</v>
      </c>
      <c r="AB82" s="31" t="str">
        <f>Report2!AE90</f>
        <v>5255442005908</v>
      </c>
      <c r="AC82" s="45" t="str">
        <f>Report2!AF90</f>
        <v>29/01/2023</v>
      </c>
      <c r="AD82" s="31" t="str">
        <f>Report2!AH90</f>
        <v>P2TL/52554/20230127/00001</v>
      </c>
      <c r="AE82" s="31">
        <f t="shared" si="18"/>
        <v>52550</v>
      </c>
      <c r="AF82" s="31" t="str">
        <f t="shared" si="17"/>
        <v>52554</v>
      </c>
    </row>
    <row r="83" spans="1:32">
      <c r="A83" s="30">
        <f>Report2!A91</f>
        <v>82</v>
      </c>
      <c r="B83" s="31" t="str">
        <f>Report2!B91</f>
        <v>5255105723010600114</v>
      </c>
      <c r="C83" s="31" t="str">
        <f>Report2!D91</f>
        <v>523060605081</v>
      </c>
      <c r="D83" s="31" t="str">
        <f>Report2!E91</f>
        <v>SRIYATI</v>
      </c>
      <c r="E83" s="31">
        <f>Report2!H91</f>
        <v>0</v>
      </c>
      <c r="F83" s="31" t="str">
        <f>Report2!I91</f>
        <v>DS  BANGO RT4/3</v>
      </c>
      <c r="G83" s="31" t="str">
        <f t="shared" si="11"/>
        <v>R1</v>
      </c>
      <c r="H83" s="31">
        <f t="shared" si="12"/>
        <v>450</v>
      </c>
      <c r="I83" s="31" t="str">
        <f>Report2!K91</f>
        <v>R1/450</v>
      </c>
      <c r="J83" s="82">
        <f>Report2!L91</f>
        <v>34</v>
      </c>
      <c r="K83" s="82">
        <f>Report2!M91</f>
        <v>0</v>
      </c>
      <c r="L83" s="82">
        <f>Report2!N91</f>
        <v>16830</v>
      </c>
      <c r="M83" s="82">
        <f>Report2!P91</f>
        <v>16830</v>
      </c>
      <c r="N83" s="82">
        <f>Report2!Q91</f>
        <v>0</v>
      </c>
      <c r="O83" s="82">
        <f>Report2!T91</f>
        <v>0</v>
      </c>
      <c r="P83" s="82">
        <f>Report2!U91</f>
        <v>0</v>
      </c>
      <c r="Q83" s="82">
        <f>Report2!W91</f>
        <v>0</v>
      </c>
      <c r="R83" s="82">
        <f>Report2!X91</f>
        <v>0</v>
      </c>
      <c r="S83" s="82">
        <f>Report2!Y91</f>
        <v>0</v>
      </c>
      <c r="T83" s="82">
        <f>Report2!Z91</f>
        <v>16830</v>
      </c>
      <c r="U83" s="82">
        <f>Report2!AB91</f>
        <v>0</v>
      </c>
      <c r="V83" s="82">
        <f>Report2!AC91</f>
        <v>16830</v>
      </c>
      <c r="W83" s="36" t="str">
        <f>Report2!AD91</f>
        <v>06/01/2023</v>
      </c>
      <c r="X83" s="48" t="str">
        <f t="shared" si="13"/>
        <v>06</v>
      </c>
      <c r="Y83" s="31" t="str">
        <f t="shared" si="14"/>
        <v>01</v>
      </c>
      <c r="Z83" s="31" t="str">
        <f t="shared" si="15"/>
        <v>2023</v>
      </c>
      <c r="AA83" s="45">
        <f t="shared" si="16"/>
        <v>44932</v>
      </c>
      <c r="AB83" s="31" t="str">
        <f>Report2!AE91</f>
        <v>5255134000114</v>
      </c>
      <c r="AC83" s="45" t="str">
        <f>Report2!AF91</f>
        <v>06/01/2023</v>
      </c>
      <c r="AD83" s="31" t="str">
        <f>Report2!AH91</f>
        <v>5255105723010600114</v>
      </c>
      <c r="AE83" s="31">
        <f t="shared" si="18"/>
        <v>52550</v>
      </c>
      <c r="AF83" s="31" t="str">
        <f t="shared" si="17"/>
        <v>52551</v>
      </c>
    </row>
    <row r="84" spans="1:32">
      <c r="A84" s="30">
        <f>Report2!A92</f>
        <v>83</v>
      </c>
      <c r="B84" s="31" t="str">
        <f>Report2!B92</f>
        <v>P2TL/52553/20230119/00001</v>
      </c>
      <c r="C84" s="31" t="str">
        <f>Report2!D92</f>
        <v>523072947005</v>
      </c>
      <c r="D84" s="31" t="str">
        <f>Report2!E92</f>
        <v>POS KAMPLING</v>
      </c>
      <c r="E84" s="31" t="str">
        <f>Report2!H92</f>
        <v>P2</v>
      </c>
      <c r="F84" s="31" t="str">
        <f>Report2!I92</f>
        <v>KP JENGGLONG TIMU</v>
      </c>
      <c r="G84" s="31" t="str">
        <f t="shared" si="11"/>
        <v>S2T</v>
      </c>
      <c r="H84" s="31">
        <f t="shared" si="12"/>
        <v>450</v>
      </c>
      <c r="I84" s="31" t="str">
        <f>Report2!K92</f>
        <v>S2T/450</v>
      </c>
      <c r="J84" s="82">
        <f>Report2!L92</f>
        <v>2479</v>
      </c>
      <c r="K84" s="82">
        <f>Report2!M92</f>
        <v>0</v>
      </c>
      <c r="L84" s="82">
        <f>Report2!N92</f>
        <v>892296</v>
      </c>
      <c r="M84" s="82">
        <f>Report2!P92</f>
        <v>892296</v>
      </c>
      <c r="N84" s="82">
        <f>Report2!Q92</f>
        <v>0</v>
      </c>
      <c r="O84" s="82">
        <f>Report2!T92</f>
        <v>0</v>
      </c>
      <c r="P84" s="82">
        <f>Report2!U92</f>
        <v>0</v>
      </c>
      <c r="Q84" s="82">
        <f>Report2!W92</f>
        <v>8923</v>
      </c>
      <c r="R84" s="82">
        <f>Report2!X92</f>
        <v>0</v>
      </c>
      <c r="S84" s="82">
        <f>Report2!Y92</f>
        <v>0</v>
      </c>
      <c r="T84" s="82">
        <f>Report2!Z92</f>
        <v>901219</v>
      </c>
      <c r="U84" s="82">
        <f>Report2!AB92</f>
        <v>901219</v>
      </c>
      <c r="V84" s="82">
        <f>Report2!AC92</f>
        <v>0</v>
      </c>
      <c r="W84" s="36" t="str">
        <f>Report2!AD92</f>
        <v>19/01/2023</v>
      </c>
      <c r="X84" s="48" t="str">
        <f t="shared" si="13"/>
        <v>19</v>
      </c>
      <c r="Y84" s="31" t="str">
        <f t="shared" si="14"/>
        <v>01</v>
      </c>
      <c r="Z84" s="31" t="str">
        <f t="shared" si="15"/>
        <v>2023</v>
      </c>
      <c r="AA84" s="45">
        <f t="shared" si="16"/>
        <v>44945</v>
      </c>
      <c r="AB84" s="31" t="str">
        <f>Report2!AE92</f>
        <v>5255343004806</v>
      </c>
      <c r="AC84" s="45" t="str">
        <f>Report2!AF92</f>
        <v>19/01/2023</v>
      </c>
      <c r="AD84" s="31" t="str">
        <f>Report2!AH92</f>
        <v>P2TL/52553/20230119/00001</v>
      </c>
      <c r="AE84" s="31">
        <f t="shared" si="18"/>
        <v>52550</v>
      </c>
      <c r="AF84" s="31" t="str">
        <f t="shared" si="17"/>
        <v>52553</v>
      </c>
    </row>
    <row r="85" spans="1:32">
      <c r="A85" s="30">
        <f>Report2!A93</f>
        <v>84</v>
      </c>
      <c r="B85" s="31" t="str">
        <f>Report2!B93</f>
        <v>P2TL/52551/20230124/00002</v>
      </c>
      <c r="C85" s="31" t="str">
        <f>Report2!D93</f>
        <v>523060785272</v>
      </c>
      <c r="D85" s="31" t="str">
        <f>Report2!E93</f>
        <v>AGUS PRRASETYO</v>
      </c>
      <c r="E85" s="31" t="str">
        <f>Report2!H93</f>
        <v>P2</v>
      </c>
      <c r="F85" s="31" t="str">
        <f>Report2!I93</f>
        <v>DS  SOLOWIRE RT 4/1</v>
      </c>
      <c r="G85" s="31" t="str">
        <f t="shared" si="11"/>
        <v>R1</v>
      </c>
      <c r="H85" s="31">
        <f t="shared" si="12"/>
        <v>450</v>
      </c>
      <c r="I85" s="31" t="str">
        <f>Report2!K93</f>
        <v>R1/450</v>
      </c>
      <c r="J85" s="82">
        <f>Report2!L93</f>
        <v>2479</v>
      </c>
      <c r="K85" s="82">
        <f>Report2!M93</f>
        <v>0</v>
      </c>
      <c r="L85" s="82">
        <f>Report2!N93</f>
        <v>1226907</v>
      </c>
      <c r="M85" s="82">
        <f>Report2!P93</f>
        <v>1226907</v>
      </c>
      <c r="N85" s="82">
        <f>Report2!Q93</f>
        <v>0</v>
      </c>
      <c r="O85" s="82">
        <f>Report2!T93</f>
        <v>76400</v>
      </c>
      <c r="P85" s="82">
        <f>Report2!U93</f>
        <v>223990</v>
      </c>
      <c r="Q85" s="82">
        <f>Report2!W93</f>
        <v>12269</v>
      </c>
      <c r="R85" s="82">
        <f>Report2!X93</f>
        <v>900</v>
      </c>
      <c r="S85" s="82">
        <f>Report2!Y93</f>
        <v>0</v>
      </c>
      <c r="T85" s="82">
        <f>Report2!Z93</f>
        <v>1540466</v>
      </c>
      <c r="U85" s="82">
        <f>Report2!AB93</f>
        <v>1540466</v>
      </c>
      <c r="V85" s="82">
        <f>Report2!AC93</f>
        <v>0</v>
      </c>
      <c r="W85" s="36" t="str">
        <f>Report2!AD93</f>
        <v>24/01/2023</v>
      </c>
      <c r="X85" s="48" t="str">
        <f t="shared" si="13"/>
        <v>24</v>
      </c>
      <c r="Y85" s="31" t="str">
        <f t="shared" si="14"/>
        <v>01</v>
      </c>
      <c r="Z85" s="31" t="str">
        <f t="shared" si="15"/>
        <v>2023</v>
      </c>
      <c r="AA85" s="45">
        <f t="shared" si="16"/>
        <v>44950</v>
      </c>
      <c r="AB85" s="31" t="str">
        <f>Report2!AE93</f>
        <v>5255142005077</v>
      </c>
      <c r="AC85" s="45" t="str">
        <f>Report2!AF93</f>
        <v>24/01/2023</v>
      </c>
      <c r="AD85" s="31" t="str">
        <f>Report2!AH93</f>
        <v>P2TL/52551/20230124/00002</v>
      </c>
      <c r="AE85" s="31">
        <f t="shared" si="18"/>
        <v>52550</v>
      </c>
      <c r="AF85" s="31" t="str">
        <f t="shared" si="17"/>
        <v>52551</v>
      </c>
    </row>
    <row r="86" spans="1:32">
      <c r="A86" s="30">
        <f>Report2!A94</f>
        <v>85</v>
      </c>
      <c r="B86" s="31" t="str">
        <f>Report2!B94</f>
        <v>5255305723011700401</v>
      </c>
      <c r="C86" s="31" t="str">
        <f>Report2!D94</f>
        <v>523070319558</v>
      </c>
      <c r="D86" s="31" t="str">
        <f>Report2!E94</f>
        <v>JAYADI</v>
      </c>
      <c r="E86" s="31">
        <f>Report2!H94</f>
        <v>0</v>
      </c>
      <c r="F86" s="31" t="str">
        <f>Report2!I94</f>
        <v>DS  MANGGARMAS G</v>
      </c>
      <c r="G86" s="31" t="str">
        <f t="shared" si="11"/>
        <v>R1</v>
      </c>
      <c r="H86" s="31">
        <f t="shared" si="12"/>
        <v>450</v>
      </c>
      <c r="I86" s="31" t="str">
        <f>Report2!K94</f>
        <v>R1/450</v>
      </c>
      <c r="J86" s="82">
        <f>Report2!L94</f>
        <v>13</v>
      </c>
      <c r="K86" s="82">
        <f>Report2!M94</f>
        <v>0</v>
      </c>
      <c r="L86" s="82">
        <f>Report2!N94</f>
        <v>2197</v>
      </c>
      <c r="M86" s="82">
        <f>Report2!P94</f>
        <v>2197</v>
      </c>
      <c r="N86" s="82">
        <f>Report2!Q94</f>
        <v>0</v>
      </c>
      <c r="O86" s="82">
        <f>Report2!T94</f>
        <v>0</v>
      </c>
      <c r="P86" s="82">
        <f>Report2!U94</f>
        <v>0</v>
      </c>
      <c r="Q86" s="82">
        <f>Report2!W94</f>
        <v>0</v>
      </c>
      <c r="R86" s="82">
        <f>Report2!X94</f>
        <v>0</v>
      </c>
      <c r="S86" s="82">
        <f>Report2!Y94</f>
        <v>0</v>
      </c>
      <c r="T86" s="82">
        <f>Report2!Z94</f>
        <v>2197</v>
      </c>
      <c r="U86" s="82">
        <f>Report2!AB94</f>
        <v>0</v>
      </c>
      <c r="V86" s="82">
        <f>Report2!AC94</f>
        <v>2197</v>
      </c>
      <c r="W86" s="36" t="str">
        <f>Report2!AD94</f>
        <v>19/01/2023</v>
      </c>
      <c r="X86" s="48" t="str">
        <f t="shared" si="13"/>
        <v>19</v>
      </c>
      <c r="Y86" s="31" t="str">
        <f t="shared" si="14"/>
        <v>01</v>
      </c>
      <c r="Z86" s="31" t="str">
        <f t="shared" si="15"/>
        <v>2023</v>
      </c>
      <c r="AA86" s="45">
        <f t="shared" si="16"/>
        <v>44945</v>
      </c>
      <c r="AB86" s="31" t="str">
        <f>Report2!AE94</f>
        <v>5255334000398</v>
      </c>
      <c r="AC86" s="45" t="str">
        <f>Report2!AF94</f>
        <v>19/01/2023</v>
      </c>
      <c r="AD86" s="31" t="str">
        <f>Report2!AH94</f>
        <v>5255305723011700401</v>
      </c>
      <c r="AE86" s="31">
        <f t="shared" si="18"/>
        <v>52550</v>
      </c>
      <c r="AF86" s="31" t="str">
        <f t="shared" si="17"/>
        <v>52553</v>
      </c>
    </row>
    <row r="87" spans="1:32">
      <c r="A87" s="30">
        <f>Report2!A95</f>
        <v>86</v>
      </c>
      <c r="B87" s="31" t="str">
        <f>Report2!B95</f>
        <v>P2TL/52551/20230127/00001</v>
      </c>
      <c r="C87" s="31" t="str">
        <f>Report2!D95</f>
        <v>523060754378</v>
      </c>
      <c r="D87" s="31" t="str">
        <f>Report2!E95</f>
        <v>SITI KHOERIYAH</v>
      </c>
      <c r="E87" s="31" t="str">
        <f>Report2!H95</f>
        <v>P3</v>
      </c>
      <c r="F87" s="31" t="str">
        <f>Report2!I95</f>
        <v>DS  WONOSALAM RT5</v>
      </c>
      <c r="G87" s="31" t="str">
        <f t="shared" si="11"/>
        <v>R1</v>
      </c>
      <c r="H87" s="31">
        <f t="shared" si="12"/>
        <v>450</v>
      </c>
      <c r="I87" s="31" t="str">
        <f>Report2!K95</f>
        <v>R1/450</v>
      </c>
      <c r="J87" s="82">
        <f>Report2!L95</f>
        <v>2479</v>
      </c>
      <c r="K87" s="82">
        <f>Report2!M95</f>
        <v>59400</v>
      </c>
      <c r="L87" s="82">
        <f>Report2!N95</f>
        <v>1226907</v>
      </c>
      <c r="M87" s="82">
        <f>Report2!P95</f>
        <v>1286307</v>
      </c>
      <c r="N87" s="82">
        <f>Report2!Q95</f>
        <v>0</v>
      </c>
      <c r="O87" s="82">
        <f>Report2!T95</f>
        <v>76400</v>
      </c>
      <c r="P87" s="82">
        <f>Report2!U95</f>
        <v>227401</v>
      </c>
      <c r="Q87" s="82">
        <f>Report2!W95</f>
        <v>13160</v>
      </c>
      <c r="R87" s="82">
        <f>Report2!X95</f>
        <v>900</v>
      </c>
      <c r="S87" s="82">
        <f>Report2!Y95</f>
        <v>0</v>
      </c>
      <c r="T87" s="82">
        <f>Report2!Z95</f>
        <v>1604168</v>
      </c>
      <c r="U87" s="82">
        <f>Report2!AB95</f>
        <v>1604168</v>
      </c>
      <c r="V87" s="82">
        <f>Report2!AC95</f>
        <v>0</v>
      </c>
      <c r="W87" s="36" t="str">
        <f>Report2!AD95</f>
        <v>27/01/2023</v>
      </c>
      <c r="X87" s="48" t="str">
        <f t="shared" si="13"/>
        <v>27</v>
      </c>
      <c r="Y87" s="31" t="str">
        <f t="shared" si="14"/>
        <v>01</v>
      </c>
      <c r="Z87" s="31" t="str">
        <f t="shared" si="15"/>
        <v>2023</v>
      </c>
      <c r="AA87" s="45">
        <f t="shared" si="16"/>
        <v>44953</v>
      </c>
      <c r="AB87" s="31" t="str">
        <f>Report2!AE95</f>
        <v>5255142005080</v>
      </c>
      <c r="AC87" s="45" t="str">
        <f>Report2!AF95</f>
        <v>27/01/2023</v>
      </c>
      <c r="AD87" s="31" t="str">
        <f>Report2!AH95</f>
        <v>P2TL/52551/20230127/00001</v>
      </c>
      <c r="AE87" s="31">
        <f t="shared" si="18"/>
        <v>52550</v>
      </c>
      <c r="AF87" s="31" t="str">
        <f t="shared" si="17"/>
        <v>52551</v>
      </c>
    </row>
    <row r="88" spans="1:32">
      <c r="A88" s="30">
        <f>Report2!A96</f>
        <v>87</v>
      </c>
      <c r="B88" s="31" t="str">
        <f>Report2!B96</f>
        <v>P2TL/52551/20230124/00001</v>
      </c>
      <c r="C88" s="31" t="str">
        <f>Report2!D96</f>
        <v>523060293563</v>
      </c>
      <c r="D88" s="31" t="str">
        <f>Report2!E96</f>
        <v>A.RIFA I</v>
      </c>
      <c r="E88" s="31" t="str">
        <f>Report2!H96</f>
        <v>K2</v>
      </c>
      <c r="F88" s="31" t="str">
        <f>Report2!I96</f>
        <v>DS .JATIREJO KR ANY</v>
      </c>
      <c r="G88" s="31" t="str">
        <f t="shared" si="11"/>
        <v>R1</v>
      </c>
      <c r="H88" s="31">
        <f t="shared" si="12"/>
        <v>450</v>
      </c>
      <c r="I88" s="31" t="str">
        <f>Report2!K96</f>
        <v>R1/450</v>
      </c>
      <c r="J88" s="82">
        <f>Report2!L96</f>
        <v>100</v>
      </c>
      <c r="K88" s="82">
        <f>Report2!M96</f>
        <v>0</v>
      </c>
      <c r="L88" s="82">
        <f>Report2!N96</f>
        <v>49500</v>
      </c>
      <c r="M88" s="82">
        <f>Report2!P96</f>
        <v>49500</v>
      </c>
      <c r="N88" s="82">
        <f>Report2!Q96</f>
        <v>0</v>
      </c>
      <c r="O88" s="82">
        <f>Report2!T96</f>
        <v>76400</v>
      </c>
      <c r="P88" s="82">
        <f>Report2!U96</f>
        <v>31259</v>
      </c>
      <c r="Q88" s="82">
        <f>Report2!W96</f>
        <v>4455</v>
      </c>
      <c r="R88" s="82">
        <f>Report2!X96</f>
        <v>0</v>
      </c>
      <c r="S88" s="82">
        <f>Report2!Y96</f>
        <v>0</v>
      </c>
      <c r="T88" s="82">
        <f>Report2!Z96</f>
        <v>161614</v>
      </c>
      <c r="U88" s="82">
        <f>Report2!AB96</f>
        <v>161614</v>
      </c>
      <c r="V88" s="82">
        <f>Report2!AC96</f>
        <v>0</v>
      </c>
      <c r="W88" s="36" t="str">
        <f>Report2!AD96</f>
        <v>24/01/2023</v>
      </c>
      <c r="X88" s="48" t="str">
        <f t="shared" si="13"/>
        <v>24</v>
      </c>
      <c r="Y88" s="31" t="str">
        <f t="shared" si="14"/>
        <v>01</v>
      </c>
      <c r="Z88" s="31" t="str">
        <f t="shared" si="15"/>
        <v>2023</v>
      </c>
      <c r="AA88" s="45">
        <f t="shared" si="16"/>
        <v>44950</v>
      </c>
      <c r="AB88" s="31" t="str">
        <f>Report2!AE96</f>
        <v>5255142005076</v>
      </c>
      <c r="AC88" s="45" t="str">
        <f>Report2!AF96</f>
        <v>24/01/2023</v>
      </c>
      <c r="AD88" s="31" t="str">
        <f>Report2!AH96</f>
        <v>P2TL/52551/20230124/00001</v>
      </c>
      <c r="AE88" s="31">
        <f t="shared" si="18"/>
        <v>52550</v>
      </c>
      <c r="AF88" s="31" t="str">
        <f t="shared" si="17"/>
        <v>52551</v>
      </c>
    </row>
    <row r="89" spans="1:32">
      <c r="A89" s="30">
        <f>Report2!A97</f>
        <v>88</v>
      </c>
      <c r="B89" s="31" t="str">
        <f>Report2!B97</f>
        <v>5255105723010600083</v>
      </c>
      <c r="C89" s="31" t="str">
        <f>Report2!D97</f>
        <v>523061070713</v>
      </c>
      <c r="D89" s="31" t="str">
        <f>Report2!E97</f>
        <v>KASMIRAH</v>
      </c>
      <c r="E89" s="31">
        <f>Report2!H97</f>
        <v>0</v>
      </c>
      <c r="F89" s="31" t="str">
        <f>Report2!I97</f>
        <v>DS JATIREJO   RT.08 R</v>
      </c>
      <c r="G89" s="31" t="str">
        <f t="shared" si="11"/>
        <v>R1</v>
      </c>
      <c r="H89" s="31">
        <f t="shared" si="12"/>
        <v>450</v>
      </c>
      <c r="I89" s="31" t="str">
        <f>Report2!K97</f>
        <v>R1/450</v>
      </c>
      <c r="J89" s="82">
        <f>Report2!L97</f>
        <v>48</v>
      </c>
      <c r="K89" s="82">
        <f>Report2!M97</f>
        <v>0</v>
      </c>
      <c r="L89" s="82">
        <f>Report2!N97</f>
        <v>23760</v>
      </c>
      <c r="M89" s="82">
        <f>Report2!P97</f>
        <v>23760</v>
      </c>
      <c r="N89" s="82">
        <f>Report2!Q97</f>
        <v>0</v>
      </c>
      <c r="O89" s="82">
        <f>Report2!T97</f>
        <v>0</v>
      </c>
      <c r="P89" s="82">
        <f>Report2!U97</f>
        <v>0</v>
      </c>
      <c r="Q89" s="82">
        <f>Report2!W97</f>
        <v>0</v>
      </c>
      <c r="R89" s="82">
        <f>Report2!X97</f>
        <v>0</v>
      </c>
      <c r="S89" s="82">
        <f>Report2!Y97</f>
        <v>0</v>
      </c>
      <c r="T89" s="82">
        <f>Report2!Z97</f>
        <v>23760</v>
      </c>
      <c r="U89" s="82">
        <f>Report2!AB97</f>
        <v>0</v>
      </c>
      <c r="V89" s="82">
        <f>Report2!AC97</f>
        <v>23760</v>
      </c>
      <c r="W89" s="36" t="str">
        <f>Report2!AD97</f>
        <v>06/01/2023</v>
      </c>
      <c r="X89" s="48" t="str">
        <f t="shared" si="13"/>
        <v>06</v>
      </c>
      <c r="Y89" s="31" t="str">
        <f t="shared" si="14"/>
        <v>01</v>
      </c>
      <c r="Z89" s="31" t="str">
        <f t="shared" si="15"/>
        <v>2023</v>
      </c>
      <c r="AA89" s="45">
        <f t="shared" si="16"/>
        <v>44932</v>
      </c>
      <c r="AB89" s="31" t="str">
        <f>Report2!AE97</f>
        <v>5255134000083</v>
      </c>
      <c r="AC89" s="45" t="str">
        <f>Report2!AF97</f>
        <v>06/01/2023</v>
      </c>
      <c r="AD89" s="31" t="str">
        <f>Report2!AH97</f>
        <v>5255105723010600083</v>
      </c>
      <c r="AE89" s="31">
        <f t="shared" si="18"/>
        <v>52550</v>
      </c>
      <c r="AF89" s="31" t="str">
        <f t="shared" si="17"/>
        <v>52551</v>
      </c>
    </row>
    <row r="90" spans="1:32">
      <c r="A90" s="30">
        <f>Report2!A98</f>
        <v>89</v>
      </c>
      <c r="B90" s="31" t="str">
        <f>Report2!B98</f>
        <v>P2TL/52553/20230104/00001</v>
      </c>
      <c r="C90" s="31" t="str">
        <f>Report2!D98</f>
        <v>523070889759</v>
      </c>
      <c r="D90" s="31" t="str">
        <f>Report2!E98</f>
        <v>TURYADI</v>
      </c>
      <c r="E90" s="31" t="str">
        <f>Report2!H98</f>
        <v>P2</v>
      </c>
      <c r="F90" s="31" t="str">
        <f>Report2!I98</f>
        <v>KE BONAGUNG</v>
      </c>
      <c r="G90" s="31" t="str">
        <f t="shared" si="11"/>
        <v>R1M</v>
      </c>
      <c r="H90" s="31">
        <f t="shared" si="12"/>
        <v>900</v>
      </c>
      <c r="I90" s="31" t="str">
        <f>Report2!K98</f>
        <v>R1M/900</v>
      </c>
      <c r="J90" s="82">
        <f>Report2!L98</f>
        <v>4957</v>
      </c>
      <c r="K90" s="82">
        <f>Report2!M98</f>
        <v>0</v>
      </c>
      <c r="L90" s="82">
        <f>Report2!N98</f>
        <v>6702134</v>
      </c>
      <c r="M90" s="82">
        <f>Report2!P98</f>
        <v>6702134</v>
      </c>
      <c r="N90" s="82">
        <f>Report2!Q98</f>
        <v>10000</v>
      </c>
      <c r="O90" s="82">
        <f>Report2!T98</f>
        <v>76400</v>
      </c>
      <c r="P90" s="82">
        <f>Report2!U98</f>
        <v>0</v>
      </c>
      <c r="Q90" s="82">
        <f>Report2!W98</f>
        <v>67021</v>
      </c>
      <c r="R90" s="82">
        <f>Report2!X98</f>
        <v>0</v>
      </c>
      <c r="S90" s="82">
        <f>Report2!Y98</f>
        <v>0</v>
      </c>
      <c r="T90" s="82">
        <f>Report2!Z98</f>
        <v>6855555</v>
      </c>
      <c r="U90" s="82">
        <f>Report2!AB98</f>
        <v>3500000</v>
      </c>
      <c r="V90" s="82">
        <f>Report2!AC98</f>
        <v>3355555</v>
      </c>
      <c r="W90" s="36" t="str">
        <f>Report2!AD98</f>
        <v>04/01/2023</v>
      </c>
      <c r="X90" s="48" t="str">
        <f t="shared" si="13"/>
        <v>04</v>
      </c>
      <c r="Y90" s="31" t="str">
        <f t="shared" si="14"/>
        <v>01</v>
      </c>
      <c r="Z90" s="31" t="str">
        <f t="shared" si="15"/>
        <v>2023</v>
      </c>
      <c r="AA90" s="45">
        <f t="shared" si="16"/>
        <v>44930</v>
      </c>
      <c r="AB90" s="31" t="str">
        <f>Report2!AE98</f>
        <v>5255342004787</v>
      </c>
      <c r="AC90" s="45" t="str">
        <f>Report2!AF98</f>
        <v>04/01/2023</v>
      </c>
      <c r="AD90" s="31" t="str">
        <f>Report2!AH98</f>
        <v>P2TL/52553/20230104/00001</v>
      </c>
      <c r="AE90" s="31">
        <f t="shared" si="18"/>
        <v>52550</v>
      </c>
      <c r="AF90" s="31" t="str">
        <f t="shared" si="17"/>
        <v>52553</v>
      </c>
    </row>
    <row r="91" spans="1:32">
      <c r="A91" s="30">
        <f>Report2!A99</f>
        <v>90</v>
      </c>
      <c r="B91" s="31" t="str">
        <f>Report2!B99</f>
        <v>5255105723010600109</v>
      </c>
      <c r="C91" s="31" t="str">
        <f>Report2!D99</f>
        <v>523060319514</v>
      </c>
      <c r="D91" s="31" t="str">
        <f>Report2!E99</f>
        <v>PURWAWI</v>
      </c>
      <c r="E91" s="31">
        <f>Report2!H99</f>
        <v>0</v>
      </c>
      <c r="F91" s="31" t="str">
        <f>Report2!I99</f>
        <v>DS  BUMIHARJO GUNT</v>
      </c>
      <c r="G91" s="31" t="str">
        <f t="shared" si="11"/>
        <v>R1</v>
      </c>
      <c r="H91" s="31">
        <f t="shared" si="12"/>
        <v>450</v>
      </c>
      <c r="I91" s="31" t="str">
        <f>Report2!K99</f>
        <v>R1/450</v>
      </c>
      <c r="J91" s="82">
        <f>Report2!L99</f>
        <v>36</v>
      </c>
      <c r="K91" s="82">
        <f>Report2!M99</f>
        <v>0</v>
      </c>
      <c r="L91" s="82">
        <f>Report2!N99</f>
        <v>17820</v>
      </c>
      <c r="M91" s="82">
        <f>Report2!P99</f>
        <v>17820</v>
      </c>
      <c r="N91" s="82">
        <f>Report2!Q99</f>
        <v>0</v>
      </c>
      <c r="O91" s="82">
        <f>Report2!T99</f>
        <v>0</v>
      </c>
      <c r="P91" s="82">
        <f>Report2!U99</f>
        <v>0</v>
      </c>
      <c r="Q91" s="82">
        <f>Report2!W99</f>
        <v>0</v>
      </c>
      <c r="R91" s="82">
        <f>Report2!X99</f>
        <v>0</v>
      </c>
      <c r="S91" s="82">
        <f>Report2!Y99</f>
        <v>0</v>
      </c>
      <c r="T91" s="82">
        <f>Report2!Z99</f>
        <v>17820</v>
      </c>
      <c r="U91" s="82">
        <f>Report2!AB99</f>
        <v>0</v>
      </c>
      <c r="V91" s="82">
        <f>Report2!AC99</f>
        <v>17820</v>
      </c>
      <c r="W91" s="36" t="str">
        <f>Report2!AD99</f>
        <v>06/01/2023</v>
      </c>
      <c r="X91" s="48" t="str">
        <f t="shared" si="13"/>
        <v>06</v>
      </c>
      <c r="Y91" s="31" t="str">
        <f t="shared" si="14"/>
        <v>01</v>
      </c>
      <c r="Z91" s="31" t="str">
        <f t="shared" si="15"/>
        <v>2023</v>
      </c>
      <c r="AA91" s="45">
        <f t="shared" si="16"/>
        <v>44932</v>
      </c>
      <c r="AB91" s="31" t="str">
        <f>Report2!AE99</f>
        <v>5255134000109</v>
      </c>
      <c r="AC91" s="45" t="str">
        <f>Report2!AF99</f>
        <v>06/01/2023</v>
      </c>
      <c r="AD91" s="31" t="str">
        <f>Report2!AH99</f>
        <v>5255105723010600109</v>
      </c>
      <c r="AE91" s="31">
        <f t="shared" si="18"/>
        <v>52550</v>
      </c>
      <c r="AF91" s="31" t="str">
        <f t="shared" si="17"/>
        <v>52551</v>
      </c>
    </row>
    <row r="92" spans="1:32">
      <c r="A92" s="30">
        <f>Report2!A100</f>
        <v>91</v>
      </c>
      <c r="B92" s="31" t="str">
        <f>Report2!B100</f>
        <v>5255305723011700463</v>
      </c>
      <c r="C92" s="31" t="str">
        <f>Report2!D100</f>
        <v>523070728619</v>
      </c>
      <c r="D92" s="31" t="str">
        <f>Report2!E100</f>
        <v>ISNARNI</v>
      </c>
      <c r="E92" s="31">
        <f>Report2!H100</f>
        <v>0</v>
      </c>
      <c r="F92" s="31" t="str">
        <f>Report2!I100</f>
        <v>DS .KANDANGAN RT1/</v>
      </c>
      <c r="G92" s="31" t="str">
        <f t="shared" si="11"/>
        <v>R1</v>
      </c>
      <c r="H92" s="31">
        <f t="shared" si="12"/>
        <v>450</v>
      </c>
      <c r="I92" s="31" t="str">
        <f>Report2!K100</f>
        <v>R1/450</v>
      </c>
      <c r="J92" s="82">
        <f>Report2!L100</f>
        <v>102</v>
      </c>
      <c r="K92" s="82">
        <f>Report2!M100</f>
        <v>0</v>
      </c>
      <c r="L92" s="82">
        <f>Report2!N100</f>
        <v>17238</v>
      </c>
      <c r="M92" s="82">
        <f>Report2!P100</f>
        <v>17238</v>
      </c>
      <c r="N92" s="82">
        <f>Report2!Q100</f>
        <v>0</v>
      </c>
      <c r="O92" s="82">
        <f>Report2!T100</f>
        <v>0</v>
      </c>
      <c r="P92" s="82">
        <f>Report2!U100</f>
        <v>0</v>
      </c>
      <c r="Q92" s="82">
        <f>Report2!W100</f>
        <v>0</v>
      </c>
      <c r="R92" s="82">
        <f>Report2!X100</f>
        <v>0</v>
      </c>
      <c r="S92" s="82">
        <f>Report2!Y100</f>
        <v>0</v>
      </c>
      <c r="T92" s="82">
        <f>Report2!Z100</f>
        <v>17238</v>
      </c>
      <c r="U92" s="82">
        <f>Report2!AB100</f>
        <v>0</v>
      </c>
      <c r="V92" s="82">
        <f>Report2!AC100</f>
        <v>17238</v>
      </c>
      <c r="W92" s="36" t="str">
        <f>Report2!AD100</f>
        <v>19/01/2023</v>
      </c>
      <c r="X92" s="48" t="str">
        <f t="shared" si="13"/>
        <v>19</v>
      </c>
      <c r="Y92" s="31" t="str">
        <f t="shared" si="14"/>
        <v>01</v>
      </c>
      <c r="Z92" s="31" t="str">
        <f t="shared" si="15"/>
        <v>2023</v>
      </c>
      <c r="AA92" s="45">
        <f t="shared" si="16"/>
        <v>44945</v>
      </c>
      <c r="AB92" s="31" t="str">
        <f>Report2!AE100</f>
        <v>5255334000459</v>
      </c>
      <c r="AC92" s="45" t="str">
        <f>Report2!AF100</f>
        <v>19/01/2023</v>
      </c>
      <c r="AD92" s="31" t="str">
        <f>Report2!AH100</f>
        <v>5255305723011700463</v>
      </c>
      <c r="AE92" s="31">
        <f t="shared" si="18"/>
        <v>52550</v>
      </c>
      <c r="AF92" s="31" t="str">
        <f t="shared" si="17"/>
        <v>52553</v>
      </c>
    </row>
    <row r="93" spans="1:32">
      <c r="A93" s="30">
        <f>Report2!A101</f>
        <v>92</v>
      </c>
      <c r="B93" s="31" t="str">
        <f>Report2!B101</f>
        <v>P2TL/52551/20230110/00001</v>
      </c>
      <c r="C93" s="31" t="str">
        <f>Report2!D101</f>
        <v>523060913799</v>
      </c>
      <c r="D93" s="31" t="str">
        <f>Report2!E101</f>
        <v>MUSSETIOWATI DJUM</v>
      </c>
      <c r="E93" s="31" t="str">
        <f>Report2!H101</f>
        <v>P2</v>
      </c>
      <c r="F93" s="31" t="str">
        <f>Report2!I101</f>
        <v>KP SETINGGIL</v>
      </c>
      <c r="G93" s="31" t="str">
        <f t="shared" si="11"/>
        <v>R1T</v>
      </c>
      <c r="H93" s="31">
        <f t="shared" si="12"/>
        <v>2200</v>
      </c>
      <c r="I93" s="31" t="str">
        <f>Report2!K101</f>
        <v>R1T/2200</v>
      </c>
      <c r="J93" s="82">
        <f>Report2!L101</f>
        <v>12118</v>
      </c>
      <c r="K93" s="82">
        <f>Report2!M101</f>
        <v>0</v>
      </c>
      <c r="L93" s="82">
        <f>Report2!N101</f>
        <v>17506297</v>
      </c>
      <c r="M93" s="82">
        <f>Report2!P101</f>
        <v>17506297</v>
      </c>
      <c r="N93" s="82">
        <f>Report2!Q101</f>
        <v>10000</v>
      </c>
      <c r="O93" s="82">
        <f>Report2!T101</f>
        <v>76400</v>
      </c>
      <c r="P93" s="82">
        <f>Report2!U101</f>
        <v>433957</v>
      </c>
      <c r="Q93" s="82">
        <f>Report2!W101</f>
        <v>175063</v>
      </c>
      <c r="R93" s="82">
        <f>Report2!X101</f>
        <v>0</v>
      </c>
      <c r="S93" s="82">
        <f>Report2!Y101</f>
        <v>0</v>
      </c>
      <c r="T93" s="82">
        <f>Report2!Z101</f>
        <v>18201717</v>
      </c>
      <c r="U93" s="82">
        <f>Report2!AB101</f>
        <v>9100000</v>
      </c>
      <c r="V93" s="82">
        <f>Report2!AC101</f>
        <v>9101717</v>
      </c>
      <c r="W93" s="36" t="str">
        <f>Report2!AD101</f>
        <v>10/01/2023</v>
      </c>
      <c r="X93" s="48" t="str">
        <f t="shared" si="13"/>
        <v>10</v>
      </c>
      <c r="Y93" s="31" t="str">
        <f t="shared" si="14"/>
        <v>01</v>
      </c>
      <c r="Z93" s="31" t="str">
        <f t="shared" si="15"/>
        <v>2023</v>
      </c>
      <c r="AA93" s="45">
        <f t="shared" si="16"/>
        <v>44936</v>
      </c>
      <c r="AB93" s="31" t="str">
        <f>Report2!AE101</f>
        <v>5255143005042</v>
      </c>
      <c r="AC93" s="45" t="str">
        <f>Report2!AF101</f>
        <v>10/01/2023</v>
      </c>
      <c r="AD93" s="31" t="str">
        <f>Report2!AH101</f>
        <v>P2TL/52551/20230110/00001</v>
      </c>
      <c r="AE93" s="31">
        <f t="shared" si="18"/>
        <v>52550</v>
      </c>
      <c r="AF93" s="31" t="str">
        <f t="shared" si="17"/>
        <v>52551</v>
      </c>
    </row>
    <row r="94" spans="1:32">
      <c r="A94" s="30">
        <f>Report2!A102</f>
        <v>93</v>
      </c>
      <c r="B94" s="31" t="str">
        <f>Report2!B102</f>
        <v>P2TL/52553/20180523/00002</v>
      </c>
      <c r="C94" s="31" t="str">
        <f>Report2!D102</f>
        <v>523070521149</v>
      </c>
      <c r="D94" s="31" t="str">
        <f>Report2!E102</f>
        <v>SITI AMINAH</v>
      </c>
      <c r="E94" s="31" t="str">
        <f>Report2!H102</f>
        <v>P3</v>
      </c>
      <c r="F94" s="31" t="str">
        <f>Report2!I102</f>
        <v>DS  SELOJARI RT06/01</v>
      </c>
      <c r="G94" s="31" t="str">
        <f t="shared" si="11"/>
        <v>R1T</v>
      </c>
      <c r="H94" s="31">
        <f t="shared" si="12"/>
        <v>1300</v>
      </c>
      <c r="I94" s="31" t="str">
        <f>Report2!K102</f>
        <v>R1T/1300</v>
      </c>
      <c r="J94" s="82">
        <f>Report2!L102</f>
        <v>7160</v>
      </c>
      <c r="K94" s="82">
        <f>Report2!M102</f>
        <v>915583</v>
      </c>
      <c r="L94" s="82">
        <f>Report2!N102</f>
        <v>10506312</v>
      </c>
      <c r="M94" s="82">
        <f>Report2!P102</f>
        <v>11421895</v>
      </c>
      <c r="N94" s="82">
        <f>Report2!Q102</f>
        <v>10000</v>
      </c>
      <c r="O94" s="82">
        <f>Report2!T102</f>
        <v>76400</v>
      </c>
      <c r="P94" s="82">
        <f>Report2!U102</f>
        <v>0</v>
      </c>
      <c r="Q94" s="82">
        <f>Report2!W102</f>
        <v>118797</v>
      </c>
      <c r="R94" s="82">
        <f>Report2!X102</f>
        <v>0</v>
      </c>
      <c r="S94" s="82">
        <f>Report2!Y102</f>
        <v>0</v>
      </c>
      <c r="T94" s="82">
        <f>Report2!Z102</f>
        <v>11627092</v>
      </c>
      <c r="U94" s="82">
        <f>Report2!AB102</f>
        <v>11627092</v>
      </c>
      <c r="V94" s="82">
        <f>Report2!AC102</f>
        <v>0</v>
      </c>
      <c r="W94" s="36" t="str">
        <f>Report2!AD102</f>
        <v>25/01/2023</v>
      </c>
      <c r="X94" s="48" t="str">
        <f t="shared" si="13"/>
        <v>25</v>
      </c>
      <c r="Y94" s="31" t="str">
        <f t="shared" si="14"/>
        <v>01</v>
      </c>
      <c r="Z94" s="31" t="str">
        <f t="shared" si="15"/>
        <v>2023</v>
      </c>
      <c r="AA94" s="45">
        <f t="shared" si="16"/>
        <v>44951</v>
      </c>
      <c r="AB94" s="31" t="str">
        <f>Report2!AE102</f>
        <v>5255343000443</v>
      </c>
      <c r="AC94" s="45" t="str">
        <f>Report2!AF102</f>
        <v>25/01/2023</v>
      </c>
      <c r="AD94" s="31" t="str">
        <f>Report2!AH102</f>
        <v>P2TL/52553/20180523/00002</v>
      </c>
      <c r="AE94" s="31">
        <f t="shared" si="18"/>
        <v>52550</v>
      </c>
      <c r="AF94" s="31" t="str">
        <f t="shared" si="17"/>
        <v>52553</v>
      </c>
    </row>
    <row r="95" spans="1:32">
      <c r="A95" s="30">
        <f>Report2!A103</f>
        <v>94</v>
      </c>
      <c r="B95" s="31" t="str">
        <f>Report2!B103</f>
        <v>P2TL/52553/20230130/00002</v>
      </c>
      <c r="C95" s="31" t="str">
        <f>Report2!D103</f>
        <v>523072832359</v>
      </c>
      <c r="D95" s="31" t="str">
        <f>Report2!E103</f>
        <v>POS KAMPLING</v>
      </c>
      <c r="E95" s="31" t="str">
        <f>Report2!H103</f>
        <v>P2</v>
      </c>
      <c r="F95" s="31" t="str">
        <f>Report2!I103</f>
        <v>DN LEJOK    RT.2 RW.3</v>
      </c>
      <c r="G95" s="31" t="str">
        <f t="shared" si="11"/>
        <v>S2T</v>
      </c>
      <c r="H95" s="31">
        <f t="shared" si="12"/>
        <v>900</v>
      </c>
      <c r="I95" s="31" t="str">
        <f>Report2!K103</f>
        <v>S2T/900</v>
      </c>
      <c r="J95" s="82">
        <f>Report2!L103</f>
        <v>4957</v>
      </c>
      <c r="K95" s="82">
        <f>Report2!M103</f>
        <v>0</v>
      </c>
      <c r="L95" s="82">
        <f>Report2!N103</f>
        <v>1784592</v>
      </c>
      <c r="M95" s="82">
        <f>Report2!P103</f>
        <v>1784592</v>
      </c>
      <c r="N95" s="82">
        <f>Report2!Q103</f>
        <v>0</v>
      </c>
      <c r="O95" s="82">
        <f>Report2!T103</f>
        <v>0</v>
      </c>
      <c r="P95" s="82">
        <f>Report2!U103</f>
        <v>0</v>
      </c>
      <c r="Q95" s="82">
        <f>Report2!W103</f>
        <v>17846</v>
      </c>
      <c r="R95" s="82">
        <f>Report2!X103</f>
        <v>0</v>
      </c>
      <c r="S95" s="82">
        <f>Report2!Y103</f>
        <v>0</v>
      </c>
      <c r="T95" s="82">
        <f>Report2!Z103</f>
        <v>1802438</v>
      </c>
      <c r="U95" s="82">
        <f>Report2!AB103</f>
        <v>1802438</v>
      </c>
      <c r="V95" s="82">
        <f>Report2!AC103</f>
        <v>0</v>
      </c>
      <c r="W95" s="36" t="str">
        <f>Report2!AD103</f>
        <v>30/01/2023</v>
      </c>
      <c r="X95" s="48" t="str">
        <f t="shared" si="13"/>
        <v>30</v>
      </c>
      <c r="Y95" s="31" t="str">
        <f t="shared" si="14"/>
        <v>01</v>
      </c>
      <c r="Z95" s="31" t="str">
        <f t="shared" si="15"/>
        <v>2023</v>
      </c>
      <c r="AA95" s="45">
        <f t="shared" si="16"/>
        <v>44956</v>
      </c>
      <c r="AB95" s="31" t="str">
        <f>Report2!AE103</f>
        <v>5255343004815</v>
      </c>
      <c r="AC95" s="45" t="str">
        <f>Report2!AF103</f>
        <v>30/01/2023</v>
      </c>
      <c r="AD95" s="31" t="str">
        <f>Report2!AH103</f>
        <v>P2TL/52553/20230130/00002</v>
      </c>
      <c r="AE95" s="31">
        <f t="shared" si="18"/>
        <v>52550</v>
      </c>
      <c r="AF95" s="31" t="str">
        <f t="shared" si="17"/>
        <v>52553</v>
      </c>
    </row>
    <row r="96" spans="1:32">
      <c r="A96" s="30">
        <f>Report2!A104</f>
        <v>95</v>
      </c>
      <c r="B96" s="31" t="str">
        <f>Report2!B104</f>
        <v>5255105723010600085</v>
      </c>
      <c r="C96" s="31" t="str">
        <f>Report2!D104</f>
        <v>523060161365</v>
      </c>
      <c r="D96" s="31" t="str">
        <f>Report2!E104</f>
        <v>SUWAJI</v>
      </c>
      <c r="E96" s="31">
        <f>Report2!H104</f>
        <v>0</v>
      </c>
      <c r="F96" s="31" t="str">
        <f>Report2!I104</f>
        <v>DS  WEDUNG BUKO</v>
      </c>
      <c r="G96" s="31" t="str">
        <f t="shared" si="11"/>
        <v>R1</v>
      </c>
      <c r="H96" s="31">
        <f t="shared" si="12"/>
        <v>450</v>
      </c>
      <c r="I96" s="31" t="str">
        <f>Report2!K104</f>
        <v>R1/450</v>
      </c>
      <c r="J96" s="82">
        <f>Report2!L104</f>
        <v>47</v>
      </c>
      <c r="K96" s="82">
        <f>Report2!M104</f>
        <v>0</v>
      </c>
      <c r="L96" s="82">
        <f>Report2!N104</f>
        <v>23265</v>
      </c>
      <c r="M96" s="82">
        <f>Report2!P104</f>
        <v>23265</v>
      </c>
      <c r="N96" s="82">
        <f>Report2!Q104</f>
        <v>0</v>
      </c>
      <c r="O96" s="82">
        <f>Report2!T104</f>
        <v>0</v>
      </c>
      <c r="P96" s="82">
        <f>Report2!U104</f>
        <v>0</v>
      </c>
      <c r="Q96" s="82">
        <f>Report2!W104</f>
        <v>0</v>
      </c>
      <c r="R96" s="82">
        <f>Report2!X104</f>
        <v>0</v>
      </c>
      <c r="S96" s="82">
        <f>Report2!Y104</f>
        <v>0</v>
      </c>
      <c r="T96" s="82">
        <f>Report2!Z104</f>
        <v>23265</v>
      </c>
      <c r="U96" s="82">
        <f>Report2!AB104</f>
        <v>0</v>
      </c>
      <c r="V96" s="82">
        <f>Report2!AC104</f>
        <v>23265</v>
      </c>
      <c r="W96" s="36" t="str">
        <f>Report2!AD104</f>
        <v>06/01/2023</v>
      </c>
      <c r="X96" s="48" t="str">
        <f t="shared" si="13"/>
        <v>06</v>
      </c>
      <c r="Y96" s="31" t="str">
        <f t="shared" si="14"/>
        <v>01</v>
      </c>
      <c r="Z96" s="31" t="str">
        <f t="shared" si="15"/>
        <v>2023</v>
      </c>
      <c r="AA96" s="45">
        <f t="shared" si="16"/>
        <v>44932</v>
      </c>
      <c r="AB96" s="31" t="str">
        <f>Report2!AE104</f>
        <v>5255134000085</v>
      </c>
      <c r="AC96" s="45" t="str">
        <f>Report2!AF104</f>
        <v>06/01/2023</v>
      </c>
      <c r="AD96" s="31" t="str">
        <f>Report2!AH104</f>
        <v>5255105723010600085</v>
      </c>
      <c r="AE96" s="31">
        <f t="shared" si="18"/>
        <v>52550</v>
      </c>
      <c r="AF96" s="31" t="str">
        <f t="shared" si="17"/>
        <v>52551</v>
      </c>
    </row>
    <row r="97" spans="1:32">
      <c r="A97" s="30">
        <f>Report2!A105</f>
        <v>96</v>
      </c>
      <c r="B97" s="31" t="str">
        <f>Report2!B105</f>
        <v>P2TL/52554/20230109/00011</v>
      </c>
      <c r="C97" s="31" t="str">
        <f>Report2!D105</f>
        <v>523072804730</v>
      </c>
      <c r="D97" s="31" t="str">
        <f>Report2!E105</f>
        <v>GEMI</v>
      </c>
      <c r="E97" s="31" t="str">
        <f>Report2!H105</f>
        <v>K2</v>
      </c>
      <c r="F97" s="31" t="str">
        <f>Report2!I105</f>
        <v>DN KRAJAN    RT.3 RW</v>
      </c>
      <c r="G97" s="31" t="str">
        <f t="shared" si="11"/>
        <v>R1T</v>
      </c>
      <c r="H97" s="31">
        <f t="shared" si="12"/>
        <v>450</v>
      </c>
      <c r="I97" s="31" t="str">
        <f>Report2!K105</f>
        <v>R1T/450</v>
      </c>
      <c r="J97" s="82">
        <f>Report2!L105</f>
        <v>400</v>
      </c>
      <c r="K97" s="82">
        <f>Report2!M105</f>
        <v>0</v>
      </c>
      <c r="L97" s="82">
        <f>Report2!N105</f>
        <v>166000</v>
      </c>
      <c r="M97" s="82">
        <f>Report2!P105</f>
        <v>166000</v>
      </c>
      <c r="N97" s="82">
        <f>Report2!Q105</f>
        <v>0</v>
      </c>
      <c r="O97" s="82">
        <f>Report2!T105</f>
        <v>0</v>
      </c>
      <c r="P97" s="82">
        <f>Report2!U105</f>
        <v>500</v>
      </c>
      <c r="Q97" s="82">
        <f>Report2!W105</f>
        <v>14940</v>
      </c>
      <c r="R97" s="82">
        <f>Report2!X105</f>
        <v>0</v>
      </c>
      <c r="S97" s="82">
        <f>Report2!Y105</f>
        <v>0</v>
      </c>
      <c r="T97" s="82">
        <f>Report2!Z105</f>
        <v>181440</v>
      </c>
      <c r="U97" s="82">
        <f>Report2!AB105</f>
        <v>181440</v>
      </c>
      <c r="V97" s="82">
        <f>Report2!AC105</f>
        <v>0</v>
      </c>
      <c r="W97" s="36" t="str">
        <f>Report2!AD105</f>
        <v>13/01/2023</v>
      </c>
      <c r="X97" s="48" t="str">
        <f t="shared" si="13"/>
        <v>13</v>
      </c>
      <c r="Y97" s="31" t="str">
        <f t="shared" si="14"/>
        <v>01</v>
      </c>
      <c r="Z97" s="31" t="str">
        <f t="shared" si="15"/>
        <v>2023</v>
      </c>
      <c r="AA97" s="45">
        <f t="shared" si="16"/>
        <v>44939</v>
      </c>
      <c r="AB97" s="31" t="str">
        <f>Report2!AE105</f>
        <v>5255443005822</v>
      </c>
      <c r="AC97" s="45" t="str">
        <f>Report2!AF105</f>
        <v>13/01/2023</v>
      </c>
      <c r="AD97" s="31" t="str">
        <f>Report2!AH105</f>
        <v>P2TL/52554/20230109/00011</v>
      </c>
      <c r="AE97" s="31">
        <f t="shared" si="18"/>
        <v>52550</v>
      </c>
      <c r="AF97" s="31" t="str">
        <f t="shared" si="17"/>
        <v>52554</v>
      </c>
    </row>
    <row r="98" spans="1:32">
      <c r="A98" s="30">
        <f>Report2!A106</f>
        <v>97</v>
      </c>
      <c r="B98" s="31" t="str">
        <f>Report2!B106</f>
        <v>5255305723011700454</v>
      </c>
      <c r="C98" s="31" t="str">
        <f>Report2!D106</f>
        <v>523071118747</v>
      </c>
      <c r="D98" s="31" t="str">
        <f>Report2!E106</f>
        <v>HARNO</v>
      </c>
      <c r="E98" s="31">
        <f>Report2!H106</f>
        <v>0</v>
      </c>
      <c r="F98" s="31" t="str">
        <f>Report2!I106</f>
        <v>DK  LENGKONG DS KE</v>
      </c>
      <c r="G98" s="31" t="str">
        <f t="shared" si="11"/>
        <v>R1</v>
      </c>
      <c r="H98" s="31">
        <f t="shared" si="12"/>
        <v>450</v>
      </c>
      <c r="I98" s="31" t="str">
        <f>Report2!K106</f>
        <v>R1/450</v>
      </c>
      <c r="J98" s="82">
        <f>Report2!L106</f>
        <v>77</v>
      </c>
      <c r="K98" s="82">
        <f>Report2!M106</f>
        <v>0</v>
      </c>
      <c r="L98" s="82">
        <f>Report2!N106</f>
        <v>13013</v>
      </c>
      <c r="M98" s="82">
        <f>Report2!P106</f>
        <v>13013</v>
      </c>
      <c r="N98" s="82">
        <f>Report2!Q106</f>
        <v>0</v>
      </c>
      <c r="O98" s="82">
        <f>Report2!T106</f>
        <v>0</v>
      </c>
      <c r="P98" s="82">
        <f>Report2!U106</f>
        <v>0</v>
      </c>
      <c r="Q98" s="82">
        <f>Report2!W106</f>
        <v>0</v>
      </c>
      <c r="R98" s="82">
        <f>Report2!X106</f>
        <v>0</v>
      </c>
      <c r="S98" s="82">
        <f>Report2!Y106</f>
        <v>0</v>
      </c>
      <c r="T98" s="82">
        <f>Report2!Z106</f>
        <v>13013</v>
      </c>
      <c r="U98" s="82">
        <f>Report2!AB106</f>
        <v>0</v>
      </c>
      <c r="V98" s="82">
        <f>Report2!AC106</f>
        <v>13013</v>
      </c>
      <c r="W98" s="36" t="str">
        <f>Report2!AD106</f>
        <v>19/01/2023</v>
      </c>
      <c r="X98" s="48" t="str">
        <f t="shared" si="13"/>
        <v>19</v>
      </c>
      <c r="Y98" s="31" t="str">
        <f t="shared" si="14"/>
        <v>01</v>
      </c>
      <c r="Z98" s="31" t="str">
        <f t="shared" si="15"/>
        <v>2023</v>
      </c>
      <c r="AA98" s="45">
        <f t="shared" si="16"/>
        <v>44945</v>
      </c>
      <c r="AB98" s="31" t="str">
        <f>Report2!AE106</f>
        <v>5255334000450</v>
      </c>
      <c r="AC98" s="45" t="str">
        <f>Report2!AF106</f>
        <v>19/01/2023</v>
      </c>
      <c r="AD98" s="31" t="str">
        <f>Report2!AH106</f>
        <v>5255305723011700454</v>
      </c>
      <c r="AE98" s="31">
        <f t="shared" si="18"/>
        <v>52550</v>
      </c>
      <c r="AF98" s="31" t="str">
        <f t="shared" si="17"/>
        <v>52553</v>
      </c>
    </row>
    <row r="99" spans="1:32">
      <c r="A99" s="30">
        <f>Report2!A107</f>
        <v>98</v>
      </c>
      <c r="B99" s="31" t="str">
        <f>Report2!B107</f>
        <v>P2TL/52554/20230111/00001</v>
      </c>
      <c r="C99" s="31" t="str">
        <f>Report2!D107</f>
        <v>NONPELANG</v>
      </c>
      <c r="D99" s="31" t="str">
        <f>Report2!E107</f>
        <v>PJ SUTADI</v>
      </c>
      <c r="E99" s="31" t="str">
        <f>Report2!H107</f>
        <v>P4</v>
      </c>
      <c r="F99" s="31" t="str">
        <f>Report2!I107</f>
        <v>TAWANG JAMBON</v>
      </c>
      <c r="G99" s="31" t="str">
        <f t="shared" si="11"/>
        <v>S2</v>
      </c>
      <c r="H99" s="31">
        <f t="shared" si="12"/>
        <v>900</v>
      </c>
      <c r="I99" s="31" t="str">
        <f>Report2!K107</f>
        <v>S2/900</v>
      </c>
      <c r="J99" s="82">
        <f>Report2!L107</f>
        <v>4957</v>
      </c>
      <c r="K99" s="82">
        <f>Report2!M107</f>
        <v>243000</v>
      </c>
      <c r="L99" s="82">
        <f>Report2!N107</f>
        <v>1784592</v>
      </c>
      <c r="M99" s="82">
        <f>Report2!P107</f>
        <v>2027592</v>
      </c>
      <c r="N99" s="82">
        <f>Report2!Q107</f>
        <v>0</v>
      </c>
      <c r="O99" s="82">
        <f>Report2!T107</f>
        <v>0</v>
      </c>
      <c r="P99" s="82">
        <f>Report2!U107</f>
        <v>0</v>
      </c>
      <c r="Q99" s="82">
        <f>Report2!W107</f>
        <v>10138</v>
      </c>
      <c r="R99" s="82">
        <f>Report2!X107</f>
        <v>0</v>
      </c>
      <c r="S99" s="82">
        <f>Report2!Y107</f>
        <v>0</v>
      </c>
      <c r="T99" s="82">
        <f>Report2!Z107</f>
        <v>2037730</v>
      </c>
      <c r="U99" s="82">
        <f>Report2!AB107</f>
        <v>2037730</v>
      </c>
      <c r="V99" s="82">
        <f>Report2!AC107</f>
        <v>0</v>
      </c>
      <c r="W99" s="36" t="str">
        <f>Report2!AD107</f>
        <v>16/01/2023</v>
      </c>
      <c r="X99" s="48" t="str">
        <f t="shared" si="13"/>
        <v>16</v>
      </c>
      <c r="Y99" s="31" t="str">
        <f t="shared" si="14"/>
        <v>01</v>
      </c>
      <c r="Z99" s="31" t="str">
        <f t="shared" si="15"/>
        <v>2023</v>
      </c>
      <c r="AA99" s="45">
        <f t="shared" si="16"/>
        <v>44942</v>
      </c>
      <c r="AB99" s="31" t="str">
        <f>Report2!AE107</f>
        <v>5255442005829</v>
      </c>
      <c r="AC99" s="45" t="str">
        <f>Report2!AF107</f>
        <v>16/01/2023</v>
      </c>
      <c r="AD99" s="31" t="str">
        <f>Report2!AH107</f>
        <v>P2TL/52554/20230111/00001</v>
      </c>
      <c r="AE99" s="31">
        <f t="shared" si="18"/>
        <v>52550</v>
      </c>
      <c r="AF99" s="31" t="str">
        <f t="shared" si="17"/>
        <v>52554</v>
      </c>
    </row>
    <row r="100" spans="1:32">
      <c r="A100" s="30">
        <f>Report2!A108</f>
        <v>99</v>
      </c>
      <c r="B100" s="31" t="str">
        <f>Report2!B108</f>
        <v>5255105723010600110</v>
      </c>
      <c r="C100" s="31" t="str">
        <f>Report2!D108</f>
        <v>523061021745</v>
      </c>
      <c r="D100" s="31" t="str">
        <f>Report2!E108</f>
        <v>SOLEKAN</v>
      </c>
      <c r="E100" s="31">
        <f>Report2!H108</f>
        <v>0</v>
      </c>
      <c r="F100" s="31" t="str">
        <f>Report2!I108</f>
        <v>DK KR.MALANG GEMU</v>
      </c>
      <c r="G100" s="31" t="str">
        <f t="shared" si="11"/>
        <v>R1</v>
      </c>
      <c r="H100" s="31">
        <f t="shared" si="12"/>
        <v>450</v>
      </c>
      <c r="I100" s="31" t="str">
        <f>Report2!K108</f>
        <v>R1/450</v>
      </c>
      <c r="J100" s="82">
        <f>Report2!L108</f>
        <v>35</v>
      </c>
      <c r="K100" s="82">
        <f>Report2!M108</f>
        <v>0</v>
      </c>
      <c r="L100" s="82">
        <f>Report2!N108</f>
        <v>17325</v>
      </c>
      <c r="M100" s="82">
        <f>Report2!P108</f>
        <v>17325</v>
      </c>
      <c r="N100" s="82">
        <f>Report2!Q108</f>
        <v>0</v>
      </c>
      <c r="O100" s="82">
        <f>Report2!T108</f>
        <v>0</v>
      </c>
      <c r="P100" s="82">
        <f>Report2!U108</f>
        <v>0</v>
      </c>
      <c r="Q100" s="82">
        <f>Report2!W108</f>
        <v>0</v>
      </c>
      <c r="R100" s="82">
        <f>Report2!X108</f>
        <v>0</v>
      </c>
      <c r="S100" s="82">
        <f>Report2!Y108</f>
        <v>0</v>
      </c>
      <c r="T100" s="82">
        <f>Report2!Z108</f>
        <v>17325</v>
      </c>
      <c r="U100" s="82">
        <f>Report2!AB108</f>
        <v>0</v>
      </c>
      <c r="V100" s="82">
        <f>Report2!AC108</f>
        <v>17325</v>
      </c>
      <c r="W100" s="36" t="str">
        <f>Report2!AD108</f>
        <v>06/01/2023</v>
      </c>
      <c r="X100" s="48" t="str">
        <f t="shared" si="13"/>
        <v>06</v>
      </c>
      <c r="Y100" s="31" t="str">
        <f t="shared" si="14"/>
        <v>01</v>
      </c>
      <c r="Z100" s="31" t="str">
        <f t="shared" si="15"/>
        <v>2023</v>
      </c>
      <c r="AA100" s="45">
        <f t="shared" si="16"/>
        <v>44932</v>
      </c>
      <c r="AB100" s="31" t="str">
        <f>Report2!AE108</f>
        <v>5255134000110</v>
      </c>
      <c r="AC100" s="45" t="str">
        <f>Report2!AF108</f>
        <v>06/01/2023</v>
      </c>
      <c r="AD100" s="31" t="str">
        <f>Report2!AH108</f>
        <v>5255105723010600110</v>
      </c>
      <c r="AE100" s="31">
        <f t="shared" si="18"/>
        <v>52550</v>
      </c>
      <c r="AF100" s="31" t="str">
        <f t="shared" si="17"/>
        <v>52551</v>
      </c>
    </row>
    <row r="101" spans="1:32">
      <c r="A101" s="30">
        <f>Report2!A109</f>
        <v>100</v>
      </c>
      <c r="B101" s="31" t="str">
        <f>Report2!B109</f>
        <v>5255105723010600090</v>
      </c>
      <c r="C101" s="31" t="str">
        <f>Report2!D109</f>
        <v>523060619972</v>
      </c>
      <c r="D101" s="31" t="str">
        <f>Report2!E109</f>
        <v>ROHMAN</v>
      </c>
      <c r="E101" s="31">
        <f>Report2!H109</f>
        <v>0</v>
      </c>
      <c r="F101" s="31" t="str">
        <f>Report2!I109</f>
        <v>DS  KR REJO DK KR T</v>
      </c>
      <c r="G101" s="31" t="str">
        <f t="shared" si="11"/>
        <v>R1</v>
      </c>
      <c r="H101" s="31">
        <f t="shared" si="12"/>
        <v>450</v>
      </c>
      <c r="I101" s="31" t="str">
        <f>Report2!K109</f>
        <v>R1/450</v>
      </c>
      <c r="J101" s="82">
        <f>Report2!L109</f>
        <v>46</v>
      </c>
      <c r="K101" s="82">
        <f>Report2!M109</f>
        <v>0</v>
      </c>
      <c r="L101" s="82">
        <f>Report2!N109</f>
        <v>22770</v>
      </c>
      <c r="M101" s="82">
        <f>Report2!P109</f>
        <v>22770</v>
      </c>
      <c r="N101" s="82">
        <f>Report2!Q109</f>
        <v>0</v>
      </c>
      <c r="O101" s="82">
        <f>Report2!T109</f>
        <v>0</v>
      </c>
      <c r="P101" s="82">
        <f>Report2!U109</f>
        <v>0</v>
      </c>
      <c r="Q101" s="82">
        <f>Report2!W109</f>
        <v>0</v>
      </c>
      <c r="R101" s="82">
        <f>Report2!X109</f>
        <v>0</v>
      </c>
      <c r="S101" s="82">
        <f>Report2!Y109</f>
        <v>0</v>
      </c>
      <c r="T101" s="82">
        <f>Report2!Z109</f>
        <v>22770</v>
      </c>
      <c r="U101" s="82">
        <f>Report2!AB109</f>
        <v>0</v>
      </c>
      <c r="V101" s="82">
        <f>Report2!AC109</f>
        <v>22770</v>
      </c>
      <c r="W101" s="36" t="str">
        <f>Report2!AD109</f>
        <v>06/01/2023</v>
      </c>
      <c r="X101" s="48" t="str">
        <f t="shared" si="13"/>
        <v>06</v>
      </c>
      <c r="Y101" s="31" t="str">
        <f t="shared" si="14"/>
        <v>01</v>
      </c>
      <c r="Z101" s="31" t="str">
        <f t="shared" si="15"/>
        <v>2023</v>
      </c>
      <c r="AA101" s="45">
        <f t="shared" si="16"/>
        <v>44932</v>
      </c>
      <c r="AB101" s="31" t="str">
        <f>Report2!AE109</f>
        <v>5255134000090</v>
      </c>
      <c r="AC101" s="45" t="str">
        <f>Report2!AF109</f>
        <v>06/01/2023</v>
      </c>
      <c r="AD101" s="31" t="str">
        <f>Report2!AH109</f>
        <v>5255105723010600090</v>
      </c>
      <c r="AE101" s="31">
        <f t="shared" si="18"/>
        <v>52550</v>
      </c>
      <c r="AF101" s="31" t="str">
        <f t="shared" si="17"/>
        <v>52551</v>
      </c>
    </row>
    <row r="102" spans="1:32">
      <c r="A102" s="30">
        <f>Report2!A110</f>
        <v>101</v>
      </c>
      <c r="B102" s="31" t="str">
        <f>Report2!B110</f>
        <v>5255305723011700415</v>
      </c>
      <c r="C102" s="31" t="str">
        <f>Report2!D110</f>
        <v>523070763543</v>
      </c>
      <c r="D102" s="31" t="str">
        <f>Report2!E110</f>
        <v>NGARI</v>
      </c>
      <c r="E102" s="31">
        <f>Report2!H110</f>
        <v>0</v>
      </c>
      <c r="F102" s="31" t="str">
        <f>Report2!I110</f>
        <v>DS  BANDUNGHARJO</v>
      </c>
      <c r="G102" s="31" t="str">
        <f t="shared" si="11"/>
        <v>R1</v>
      </c>
      <c r="H102" s="31">
        <f t="shared" si="12"/>
        <v>450</v>
      </c>
      <c r="I102" s="31" t="str">
        <f>Report2!K110</f>
        <v>R1/450</v>
      </c>
      <c r="J102" s="82">
        <f>Report2!L110</f>
        <v>23</v>
      </c>
      <c r="K102" s="82">
        <f>Report2!M110</f>
        <v>0</v>
      </c>
      <c r="L102" s="82">
        <f>Report2!N110</f>
        <v>3887</v>
      </c>
      <c r="M102" s="82">
        <f>Report2!P110</f>
        <v>3887</v>
      </c>
      <c r="N102" s="82">
        <f>Report2!Q110</f>
        <v>0</v>
      </c>
      <c r="O102" s="82">
        <f>Report2!T110</f>
        <v>0</v>
      </c>
      <c r="P102" s="82">
        <f>Report2!U110</f>
        <v>0</v>
      </c>
      <c r="Q102" s="82">
        <f>Report2!W110</f>
        <v>0</v>
      </c>
      <c r="R102" s="82">
        <f>Report2!X110</f>
        <v>0</v>
      </c>
      <c r="S102" s="82">
        <f>Report2!Y110</f>
        <v>0</v>
      </c>
      <c r="T102" s="82">
        <f>Report2!Z110</f>
        <v>3887</v>
      </c>
      <c r="U102" s="82">
        <f>Report2!AB110</f>
        <v>0</v>
      </c>
      <c r="V102" s="82">
        <f>Report2!AC110</f>
        <v>3887</v>
      </c>
      <c r="W102" s="36" t="str">
        <f>Report2!AD110</f>
        <v>19/01/2023</v>
      </c>
      <c r="X102" s="48" t="str">
        <f t="shared" si="13"/>
        <v>19</v>
      </c>
      <c r="Y102" s="31" t="str">
        <f t="shared" si="14"/>
        <v>01</v>
      </c>
      <c r="Z102" s="31" t="str">
        <f t="shared" si="15"/>
        <v>2023</v>
      </c>
      <c r="AA102" s="45">
        <f t="shared" si="16"/>
        <v>44945</v>
      </c>
      <c r="AB102" s="31" t="str">
        <f>Report2!AE110</f>
        <v>5255334000412</v>
      </c>
      <c r="AC102" s="45" t="str">
        <f>Report2!AF110</f>
        <v>19/01/2023</v>
      </c>
      <c r="AD102" s="31" t="str">
        <f>Report2!AH110</f>
        <v>5255305723011700415</v>
      </c>
      <c r="AE102" s="31">
        <f t="shared" si="18"/>
        <v>52550</v>
      </c>
      <c r="AF102" s="31" t="str">
        <f t="shared" si="17"/>
        <v>52553</v>
      </c>
    </row>
    <row r="103" spans="1:32">
      <c r="A103" s="30">
        <f>Report2!A111</f>
        <v>102</v>
      </c>
      <c r="B103" s="31" t="str">
        <f>Report2!B111</f>
        <v>P2TL/52554/20230124/00001</v>
      </c>
      <c r="C103" s="31" t="str">
        <f>Report2!D111</f>
        <v>523073015263</v>
      </c>
      <c r="D103" s="31" t="str">
        <f>Report2!E111</f>
        <v>RUZIKAN</v>
      </c>
      <c r="E103" s="31" t="str">
        <f>Report2!H111</f>
        <v>K2</v>
      </c>
      <c r="F103" s="31" t="str">
        <f>Report2!I111</f>
        <v>DK KALONGAN    RT.1</v>
      </c>
      <c r="G103" s="31" t="str">
        <f t="shared" si="11"/>
        <v>R1T</v>
      </c>
      <c r="H103" s="31">
        <f t="shared" si="12"/>
        <v>450</v>
      </c>
      <c r="I103" s="31" t="str">
        <f>Report2!K111</f>
        <v>R1T/450</v>
      </c>
      <c r="J103" s="82">
        <f>Report2!L111</f>
        <v>516</v>
      </c>
      <c r="K103" s="82">
        <f>Report2!M111</f>
        <v>0</v>
      </c>
      <c r="L103" s="82">
        <f>Report2!N111</f>
        <v>214140</v>
      </c>
      <c r="M103" s="82">
        <f>Report2!P111</f>
        <v>214140</v>
      </c>
      <c r="N103" s="82">
        <f>Report2!Q111</f>
        <v>0</v>
      </c>
      <c r="O103" s="82">
        <f>Report2!T111</f>
        <v>0</v>
      </c>
      <c r="P103" s="82">
        <f>Report2!U111</f>
        <v>0</v>
      </c>
      <c r="Q103" s="82">
        <f>Report2!W111</f>
        <v>19273</v>
      </c>
      <c r="R103" s="82">
        <f>Report2!X111</f>
        <v>0</v>
      </c>
      <c r="S103" s="82">
        <f>Report2!Y111</f>
        <v>0</v>
      </c>
      <c r="T103" s="82">
        <f>Report2!Z111</f>
        <v>233413</v>
      </c>
      <c r="U103" s="82">
        <f>Report2!AB111</f>
        <v>233413</v>
      </c>
      <c r="V103" s="82">
        <f>Report2!AC111</f>
        <v>0</v>
      </c>
      <c r="W103" s="36" t="str">
        <f>Report2!AD111</f>
        <v>24/01/2023</v>
      </c>
      <c r="X103" s="48" t="str">
        <f t="shared" si="13"/>
        <v>24</v>
      </c>
      <c r="Y103" s="31" t="str">
        <f t="shared" si="14"/>
        <v>01</v>
      </c>
      <c r="Z103" s="31" t="str">
        <f t="shared" si="15"/>
        <v>2023</v>
      </c>
      <c r="AA103" s="45">
        <f t="shared" si="16"/>
        <v>44950</v>
      </c>
      <c r="AB103" s="31" t="str">
        <f>Report2!AE111</f>
        <v>5255443005895</v>
      </c>
      <c r="AC103" s="45" t="str">
        <f>Report2!AF111</f>
        <v>24/01/2023</v>
      </c>
      <c r="AD103" s="31" t="str">
        <f>Report2!AH111</f>
        <v>P2TL/52554/20230124/00001</v>
      </c>
      <c r="AE103" s="31">
        <f t="shared" si="18"/>
        <v>52550</v>
      </c>
      <c r="AF103" s="31" t="str">
        <f t="shared" si="17"/>
        <v>52554</v>
      </c>
    </row>
    <row r="104" spans="1:32">
      <c r="A104" s="30">
        <f>Report2!A112</f>
        <v>103</v>
      </c>
      <c r="B104" s="31" t="str">
        <f>Report2!B112</f>
        <v>P2TL/52554/20230127/00002</v>
      </c>
      <c r="C104" s="31" t="str">
        <f>Report2!D112</f>
        <v>523072345548</v>
      </c>
      <c r="D104" s="31" t="str">
        <f>Report2!E112</f>
        <v>SUYANTO</v>
      </c>
      <c r="E104" s="31" t="str">
        <f>Report2!H112</f>
        <v>K2</v>
      </c>
      <c r="F104" s="31" t="str">
        <f>Report2!I112</f>
        <v>DS TAWANG SAMBEN</v>
      </c>
      <c r="G104" s="31" t="str">
        <f t="shared" si="11"/>
        <v>R1M</v>
      </c>
      <c r="H104" s="31">
        <f t="shared" si="12"/>
        <v>900</v>
      </c>
      <c r="I104" s="31" t="str">
        <f>Report2!K112</f>
        <v>R1M/900</v>
      </c>
      <c r="J104" s="82">
        <f>Report2!L112</f>
        <v>200</v>
      </c>
      <c r="K104" s="82">
        <f>Report2!M112</f>
        <v>0</v>
      </c>
      <c r="L104" s="82">
        <f>Report2!N112</f>
        <v>270400</v>
      </c>
      <c r="M104" s="82">
        <f>Report2!P112</f>
        <v>270400</v>
      </c>
      <c r="N104" s="82">
        <f>Report2!Q112</f>
        <v>0</v>
      </c>
      <c r="O104" s="82">
        <f>Report2!T112</f>
        <v>0</v>
      </c>
      <c r="P104" s="82">
        <f>Report2!U112</f>
        <v>0</v>
      </c>
      <c r="Q104" s="82">
        <f>Report2!W112</f>
        <v>24336</v>
      </c>
      <c r="R104" s="82">
        <f>Report2!X112</f>
        <v>0</v>
      </c>
      <c r="S104" s="82">
        <f>Report2!Y112</f>
        <v>0</v>
      </c>
      <c r="T104" s="82">
        <f>Report2!Z112</f>
        <v>294736</v>
      </c>
      <c r="U104" s="82">
        <f>Report2!AB112</f>
        <v>294736</v>
      </c>
      <c r="V104" s="82">
        <f>Report2!AC112</f>
        <v>0</v>
      </c>
      <c r="W104" s="36" t="str">
        <f>Report2!AD112</f>
        <v>27/01/2023</v>
      </c>
      <c r="X104" s="48" t="str">
        <f t="shared" si="13"/>
        <v>27</v>
      </c>
      <c r="Y104" s="31" t="str">
        <f t="shared" si="14"/>
        <v>01</v>
      </c>
      <c r="Z104" s="31" t="str">
        <f t="shared" si="15"/>
        <v>2023</v>
      </c>
      <c r="AA104" s="45">
        <f t="shared" si="16"/>
        <v>44953</v>
      </c>
      <c r="AB104" s="31" t="str">
        <f>Report2!AE112</f>
        <v>5255442005909</v>
      </c>
      <c r="AC104" s="45" t="str">
        <f>Report2!AF112</f>
        <v>27/01/2023</v>
      </c>
      <c r="AD104" s="31" t="str">
        <f>Report2!AH112</f>
        <v>P2TL/52554/20230127/00002</v>
      </c>
      <c r="AE104" s="31">
        <f t="shared" si="18"/>
        <v>52550</v>
      </c>
      <c r="AF104" s="31" t="str">
        <f t="shared" si="17"/>
        <v>52554</v>
      </c>
    </row>
    <row r="105" spans="1:32">
      <c r="A105" s="30">
        <f>Report2!A113</f>
        <v>104</v>
      </c>
      <c r="B105" s="31" t="str">
        <f>Report2!B113</f>
        <v>P2TL/52554/20230120/00007</v>
      </c>
      <c r="C105" s="31" t="str">
        <f>Report2!D113</f>
        <v>523070403155</v>
      </c>
      <c r="D105" s="31" t="str">
        <f>Report2!E113</f>
        <v>SANURI</v>
      </c>
      <c r="E105" s="31" t="str">
        <f>Report2!H113</f>
        <v>P2</v>
      </c>
      <c r="F105" s="31" t="str">
        <f>Report2!I113</f>
        <v>DK  CENTONG BENDO</v>
      </c>
      <c r="G105" s="31" t="str">
        <f t="shared" si="11"/>
        <v>R1</v>
      </c>
      <c r="H105" s="31">
        <f t="shared" si="12"/>
        <v>450</v>
      </c>
      <c r="I105" s="31" t="str">
        <f>Report2!K113</f>
        <v>R1/450</v>
      </c>
      <c r="J105" s="82">
        <f>Report2!L113</f>
        <v>2479</v>
      </c>
      <c r="K105" s="82">
        <f>Report2!M113</f>
        <v>0</v>
      </c>
      <c r="L105" s="82">
        <f>Report2!N113</f>
        <v>1226907</v>
      </c>
      <c r="M105" s="82">
        <f>Report2!P113</f>
        <v>1226907</v>
      </c>
      <c r="N105" s="82">
        <f>Report2!Q113</f>
        <v>0</v>
      </c>
      <c r="O105" s="82">
        <f>Report2!T113</f>
        <v>76400</v>
      </c>
      <c r="P105" s="82">
        <f>Report2!U113</f>
        <v>156912</v>
      </c>
      <c r="Q105" s="82">
        <f>Report2!W113</f>
        <v>12269</v>
      </c>
      <c r="R105" s="82">
        <f>Report2!X113</f>
        <v>16650</v>
      </c>
      <c r="S105" s="82">
        <f>Report2!Y113</f>
        <v>0</v>
      </c>
      <c r="T105" s="82">
        <f>Report2!Z113</f>
        <v>1489138</v>
      </c>
      <c r="U105" s="82">
        <f>Report2!AB113</f>
        <v>1489138</v>
      </c>
      <c r="V105" s="82">
        <f>Report2!AC113</f>
        <v>0</v>
      </c>
      <c r="W105" s="36" t="str">
        <f>Report2!AD113</f>
        <v>23/01/2023</v>
      </c>
      <c r="X105" s="48" t="str">
        <f t="shared" si="13"/>
        <v>23</v>
      </c>
      <c r="Y105" s="31" t="str">
        <f t="shared" si="14"/>
        <v>01</v>
      </c>
      <c r="Z105" s="31" t="str">
        <f t="shared" si="15"/>
        <v>2023</v>
      </c>
      <c r="AA105" s="45">
        <f t="shared" si="16"/>
        <v>44949</v>
      </c>
      <c r="AB105" s="31" t="str">
        <f>Report2!AE113</f>
        <v>5255442005893</v>
      </c>
      <c r="AC105" s="45" t="str">
        <f>Report2!AF113</f>
        <v>23/01/2023</v>
      </c>
      <c r="AD105" s="31" t="str">
        <f>Report2!AH113</f>
        <v>P2TL/52554/20230120/00007</v>
      </c>
      <c r="AE105" s="31">
        <f t="shared" si="18"/>
        <v>52550</v>
      </c>
      <c r="AF105" s="31" t="str">
        <f t="shared" si="17"/>
        <v>52554</v>
      </c>
    </row>
    <row r="106" spans="1:32">
      <c r="A106" s="30">
        <f>Report2!A114</f>
        <v>105</v>
      </c>
      <c r="B106" s="31" t="str">
        <f>Report2!B114</f>
        <v>P2TL/52554/20230127/00003</v>
      </c>
      <c r="C106" s="31" t="str">
        <f>Report2!D114</f>
        <v>NONPELANG</v>
      </c>
      <c r="D106" s="31" t="str">
        <f>Report2!E114</f>
        <v>SUKARDI</v>
      </c>
      <c r="E106" s="31" t="str">
        <f>Report2!H114</f>
        <v>P4</v>
      </c>
      <c r="F106" s="31" t="str">
        <f>Report2!I114</f>
        <v>DESA KALIPANG RT 0</v>
      </c>
      <c r="G106" s="31" t="str">
        <f t="shared" si="11"/>
        <v>S2</v>
      </c>
      <c r="H106" s="31">
        <f t="shared" si="12"/>
        <v>900</v>
      </c>
      <c r="I106" s="31" t="str">
        <f>Report2!K114</f>
        <v>S2/900</v>
      </c>
      <c r="J106" s="82">
        <f>Report2!L114</f>
        <v>4957</v>
      </c>
      <c r="K106" s="82">
        <f>Report2!M114</f>
        <v>243000</v>
      </c>
      <c r="L106" s="82">
        <f>Report2!N114</f>
        <v>1784592</v>
      </c>
      <c r="M106" s="82">
        <f>Report2!P114</f>
        <v>2027592</v>
      </c>
      <c r="N106" s="82">
        <f>Report2!Q114</f>
        <v>0</v>
      </c>
      <c r="O106" s="82">
        <f>Report2!T114</f>
        <v>0</v>
      </c>
      <c r="P106" s="82">
        <f>Report2!U114</f>
        <v>0</v>
      </c>
      <c r="Q106" s="82">
        <f>Report2!W114</f>
        <v>10138</v>
      </c>
      <c r="R106" s="82">
        <f>Report2!X114</f>
        <v>0</v>
      </c>
      <c r="S106" s="82">
        <f>Report2!Y114</f>
        <v>0</v>
      </c>
      <c r="T106" s="82">
        <f>Report2!Z114</f>
        <v>2037730</v>
      </c>
      <c r="U106" s="82">
        <f>Report2!AB114</f>
        <v>2037730</v>
      </c>
      <c r="V106" s="82">
        <f>Report2!AC114</f>
        <v>0</v>
      </c>
      <c r="W106" s="36" t="str">
        <f>Report2!AD114</f>
        <v>27/01/2023</v>
      </c>
      <c r="X106" s="48" t="str">
        <f t="shared" si="13"/>
        <v>27</v>
      </c>
      <c r="Y106" s="31" t="str">
        <f t="shared" si="14"/>
        <v>01</v>
      </c>
      <c r="Z106" s="31" t="str">
        <f t="shared" si="15"/>
        <v>2023</v>
      </c>
      <c r="AA106" s="45">
        <f t="shared" si="16"/>
        <v>44953</v>
      </c>
      <c r="AB106" s="31" t="str">
        <f>Report2!AE114</f>
        <v>5255442005910</v>
      </c>
      <c r="AC106" s="45" t="str">
        <f>Report2!AF114</f>
        <v>27/01/2023</v>
      </c>
      <c r="AD106" s="31" t="str">
        <f>Report2!AH114</f>
        <v>P2TL/52554/20230127/00003</v>
      </c>
      <c r="AE106" s="31">
        <f t="shared" si="18"/>
        <v>52550</v>
      </c>
      <c r="AF106" s="31" t="str">
        <f t="shared" si="17"/>
        <v>52554</v>
      </c>
    </row>
    <row r="107" spans="1:32">
      <c r="A107" s="30">
        <f>Report2!A115</f>
        <v>106</v>
      </c>
      <c r="B107" s="31" t="str">
        <f>Report2!B115</f>
        <v>5255305723011700438</v>
      </c>
      <c r="C107" s="31" t="str">
        <f>Report2!D115</f>
        <v>523070433568</v>
      </c>
      <c r="D107" s="31" t="str">
        <f>Report2!E115</f>
        <v>PARDJO SUNTI</v>
      </c>
      <c r="E107" s="31">
        <f>Report2!H115</f>
        <v>0</v>
      </c>
      <c r="F107" s="31" t="str">
        <f>Report2!I115</f>
        <v>BA NDIL PLOSOHARJ</v>
      </c>
      <c r="G107" s="31" t="str">
        <f t="shared" si="11"/>
        <v>R1</v>
      </c>
      <c r="H107" s="31">
        <f t="shared" si="12"/>
        <v>450</v>
      </c>
      <c r="I107" s="31" t="str">
        <f>Report2!K115</f>
        <v>R1/450</v>
      </c>
      <c r="J107" s="82">
        <f>Report2!L115</f>
        <v>44</v>
      </c>
      <c r="K107" s="82">
        <f>Report2!M115</f>
        <v>0</v>
      </c>
      <c r="L107" s="82">
        <f>Report2!N115</f>
        <v>7436</v>
      </c>
      <c r="M107" s="82">
        <f>Report2!P115</f>
        <v>7436</v>
      </c>
      <c r="N107" s="82">
        <f>Report2!Q115</f>
        <v>0</v>
      </c>
      <c r="O107" s="82">
        <f>Report2!T115</f>
        <v>0</v>
      </c>
      <c r="P107" s="82">
        <f>Report2!U115</f>
        <v>0</v>
      </c>
      <c r="Q107" s="82">
        <f>Report2!W115</f>
        <v>0</v>
      </c>
      <c r="R107" s="82">
        <f>Report2!X115</f>
        <v>0</v>
      </c>
      <c r="S107" s="82">
        <f>Report2!Y115</f>
        <v>0</v>
      </c>
      <c r="T107" s="82">
        <f>Report2!Z115</f>
        <v>7436</v>
      </c>
      <c r="U107" s="82">
        <f>Report2!AB115</f>
        <v>0</v>
      </c>
      <c r="V107" s="82">
        <f>Report2!AC115</f>
        <v>7436</v>
      </c>
      <c r="W107" s="36" t="str">
        <f>Report2!AD115</f>
        <v>19/01/2023</v>
      </c>
      <c r="X107" s="48" t="str">
        <f t="shared" si="13"/>
        <v>19</v>
      </c>
      <c r="Y107" s="31" t="str">
        <f t="shared" si="14"/>
        <v>01</v>
      </c>
      <c r="Z107" s="31" t="str">
        <f t="shared" si="15"/>
        <v>2023</v>
      </c>
      <c r="AA107" s="45">
        <f t="shared" si="16"/>
        <v>44945</v>
      </c>
      <c r="AB107" s="31" t="str">
        <f>Report2!AE115</f>
        <v>5255334000435</v>
      </c>
      <c r="AC107" s="45" t="str">
        <f>Report2!AF115</f>
        <v>19/01/2023</v>
      </c>
      <c r="AD107" s="31" t="str">
        <f>Report2!AH115</f>
        <v>5255305723011700438</v>
      </c>
      <c r="AE107" s="31">
        <f t="shared" si="18"/>
        <v>52550</v>
      </c>
      <c r="AF107" s="31" t="str">
        <f t="shared" si="17"/>
        <v>52553</v>
      </c>
    </row>
    <row r="108" spans="1:32">
      <c r="A108" s="30">
        <f>Report2!A116</f>
        <v>107</v>
      </c>
      <c r="B108" s="31" t="str">
        <f>Report2!B116</f>
        <v>P2TL/52551/20230110/00002</v>
      </c>
      <c r="C108" s="31" t="str">
        <f>Report2!D116</f>
        <v>523061768348</v>
      </c>
      <c r="D108" s="31" t="str">
        <f>Report2!E116</f>
        <v>ABDUR ROHMAN</v>
      </c>
      <c r="E108" s="31" t="str">
        <f>Report2!H116</f>
        <v>K2</v>
      </c>
      <c r="F108" s="31" t="str">
        <f>Report2!I116</f>
        <v>DS GROGOL KAUM</v>
      </c>
      <c r="G108" s="31" t="str">
        <f t="shared" si="11"/>
        <v>R1MT</v>
      </c>
      <c r="H108" s="31">
        <f t="shared" si="12"/>
        <v>900</v>
      </c>
      <c r="I108" s="31" t="str">
        <f>Report2!K116</f>
        <v>R1MT/900</v>
      </c>
      <c r="J108" s="82">
        <f>Report2!L116</f>
        <v>632</v>
      </c>
      <c r="K108" s="82">
        <f>Report2!M116</f>
        <v>0</v>
      </c>
      <c r="L108" s="82">
        <f>Report2!N116</f>
        <v>854464</v>
      </c>
      <c r="M108" s="82">
        <f>Report2!P116</f>
        <v>854464</v>
      </c>
      <c r="N108" s="82">
        <f>Report2!Q116</f>
        <v>0</v>
      </c>
      <c r="O108" s="82">
        <f>Report2!T116</f>
        <v>0</v>
      </c>
      <c r="P108" s="82">
        <f>Report2!U116</f>
        <v>0</v>
      </c>
      <c r="Q108" s="82">
        <f>Report2!W116</f>
        <v>76902</v>
      </c>
      <c r="R108" s="82">
        <f>Report2!X116</f>
        <v>0</v>
      </c>
      <c r="S108" s="82">
        <f>Report2!Y116</f>
        <v>0</v>
      </c>
      <c r="T108" s="82">
        <f>Report2!Z116</f>
        <v>931366</v>
      </c>
      <c r="U108" s="82">
        <f>Report2!AB116</f>
        <v>931366</v>
      </c>
      <c r="V108" s="82">
        <f>Report2!AC116</f>
        <v>0</v>
      </c>
      <c r="W108" s="36" t="str">
        <f>Report2!AD116</f>
        <v>10/01/2023</v>
      </c>
      <c r="X108" s="48" t="str">
        <f t="shared" si="13"/>
        <v>10</v>
      </c>
      <c r="Y108" s="31" t="str">
        <f t="shared" si="14"/>
        <v>01</v>
      </c>
      <c r="Z108" s="31" t="str">
        <f t="shared" si="15"/>
        <v>2023</v>
      </c>
      <c r="AA108" s="45">
        <f t="shared" si="16"/>
        <v>44936</v>
      </c>
      <c r="AB108" s="31" t="str">
        <f>Report2!AE116</f>
        <v>5255143005047</v>
      </c>
      <c r="AC108" s="45" t="str">
        <f>Report2!AF116</f>
        <v>10/01/2023</v>
      </c>
      <c r="AD108" s="31" t="str">
        <f>Report2!AH116</f>
        <v>P2TL/52551/20230110/00002</v>
      </c>
      <c r="AE108" s="31">
        <f t="shared" si="18"/>
        <v>52550</v>
      </c>
      <c r="AF108" s="31" t="str">
        <f t="shared" si="17"/>
        <v>52551</v>
      </c>
    </row>
    <row r="109" spans="1:32">
      <c r="A109" s="30">
        <f>Report2!A117</f>
        <v>108</v>
      </c>
      <c r="B109" s="31" t="str">
        <f>Report2!B117</f>
        <v>P2TL/52554/20230110/00002</v>
      </c>
      <c r="C109" s="31" t="str">
        <f>Report2!D117</f>
        <v>523072237977</v>
      </c>
      <c r="D109" s="31" t="str">
        <f>Report2!E117</f>
        <v>SUTOMO</v>
      </c>
      <c r="E109" s="31" t="str">
        <f>Report2!H117</f>
        <v>K2</v>
      </c>
      <c r="F109" s="31" t="str">
        <f>Report2!I117</f>
        <v>DS SENGGOT JAMBO</v>
      </c>
      <c r="G109" s="31" t="str">
        <f t="shared" si="11"/>
        <v>R1</v>
      </c>
      <c r="H109" s="31">
        <f t="shared" si="12"/>
        <v>900</v>
      </c>
      <c r="I109" s="31" t="str">
        <f>Report2!K117</f>
        <v>R1/900</v>
      </c>
      <c r="J109" s="82">
        <f>Report2!L117</f>
        <v>300</v>
      </c>
      <c r="K109" s="82">
        <f>Report2!M117</f>
        <v>0</v>
      </c>
      <c r="L109" s="82">
        <f>Report2!N117</f>
        <v>148500</v>
      </c>
      <c r="M109" s="82">
        <f>Report2!P117</f>
        <v>148500</v>
      </c>
      <c r="N109" s="82">
        <f>Report2!Q117</f>
        <v>0</v>
      </c>
      <c r="O109" s="82">
        <f>Report2!T117</f>
        <v>0</v>
      </c>
      <c r="P109" s="82">
        <f>Report2!U117</f>
        <v>0</v>
      </c>
      <c r="Q109" s="82">
        <f>Report2!W117</f>
        <v>13365</v>
      </c>
      <c r="R109" s="82">
        <f>Report2!X117</f>
        <v>0</v>
      </c>
      <c r="S109" s="82">
        <f>Report2!Y117</f>
        <v>0</v>
      </c>
      <c r="T109" s="82">
        <f>Report2!Z117</f>
        <v>161865</v>
      </c>
      <c r="U109" s="82">
        <f>Report2!AB117</f>
        <v>161865</v>
      </c>
      <c r="V109" s="82">
        <f>Report2!AC117</f>
        <v>0</v>
      </c>
      <c r="W109" s="36" t="str">
        <f>Report2!AD117</f>
        <v>10/01/2023</v>
      </c>
      <c r="X109" s="48" t="str">
        <f t="shared" si="13"/>
        <v>10</v>
      </c>
      <c r="Y109" s="31" t="str">
        <f t="shared" si="14"/>
        <v>01</v>
      </c>
      <c r="Z109" s="31" t="str">
        <f t="shared" si="15"/>
        <v>2023</v>
      </c>
      <c r="AA109" s="45">
        <f t="shared" si="16"/>
        <v>44936</v>
      </c>
      <c r="AB109" s="31" t="str">
        <f>Report2!AE117</f>
        <v>5255442005824</v>
      </c>
      <c r="AC109" s="45" t="str">
        <f>Report2!AF117</f>
        <v>10/01/2023</v>
      </c>
      <c r="AD109" s="31" t="str">
        <f>Report2!AH117</f>
        <v>P2TL/52554/20230110/00002</v>
      </c>
      <c r="AE109" s="31">
        <f t="shared" si="18"/>
        <v>52550</v>
      </c>
      <c r="AF109" s="31" t="str">
        <f t="shared" si="17"/>
        <v>52554</v>
      </c>
    </row>
    <row r="110" spans="1:32">
      <c r="A110" s="30">
        <f>Report2!A118</f>
        <v>109</v>
      </c>
      <c r="B110" s="31" t="str">
        <f>Report2!B118</f>
        <v>5255105723010600107</v>
      </c>
      <c r="C110" s="31" t="str">
        <f>Report2!D118</f>
        <v>523060271794</v>
      </c>
      <c r="D110" s="31" t="str">
        <f>Report2!E118</f>
        <v>DJUMADI</v>
      </c>
      <c r="E110" s="31">
        <f>Report2!H118</f>
        <v>0</v>
      </c>
      <c r="F110" s="31" t="str">
        <f>Report2!I118</f>
        <v>BA NGO RT19/3</v>
      </c>
      <c r="G110" s="31" t="str">
        <f t="shared" si="11"/>
        <v>R1</v>
      </c>
      <c r="H110" s="31">
        <f t="shared" si="12"/>
        <v>450</v>
      </c>
      <c r="I110" s="31" t="str">
        <f>Report2!K118</f>
        <v>R1/450</v>
      </c>
      <c r="J110" s="82">
        <f>Report2!L118</f>
        <v>38</v>
      </c>
      <c r="K110" s="82">
        <f>Report2!M118</f>
        <v>0</v>
      </c>
      <c r="L110" s="82">
        <f>Report2!N118</f>
        <v>18810</v>
      </c>
      <c r="M110" s="82">
        <f>Report2!P118</f>
        <v>18810</v>
      </c>
      <c r="N110" s="82">
        <f>Report2!Q118</f>
        <v>0</v>
      </c>
      <c r="O110" s="82">
        <f>Report2!T118</f>
        <v>0</v>
      </c>
      <c r="P110" s="82">
        <f>Report2!U118</f>
        <v>0</v>
      </c>
      <c r="Q110" s="82">
        <f>Report2!W118</f>
        <v>0</v>
      </c>
      <c r="R110" s="82">
        <f>Report2!X118</f>
        <v>0</v>
      </c>
      <c r="S110" s="82">
        <f>Report2!Y118</f>
        <v>0</v>
      </c>
      <c r="T110" s="82">
        <f>Report2!Z118</f>
        <v>18810</v>
      </c>
      <c r="U110" s="82">
        <f>Report2!AB118</f>
        <v>0</v>
      </c>
      <c r="V110" s="82">
        <f>Report2!AC118</f>
        <v>18810</v>
      </c>
      <c r="W110" s="36" t="str">
        <f>Report2!AD118</f>
        <v>06/01/2023</v>
      </c>
      <c r="X110" s="48" t="str">
        <f t="shared" si="13"/>
        <v>06</v>
      </c>
      <c r="Y110" s="31" t="str">
        <f t="shared" si="14"/>
        <v>01</v>
      </c>
      <c r="Z110" s="31" t="str">
        <f t="shared" si="15"/>
        <v>2023</v>
      </c>
      <c r="AA110" s="45">
        <f t="shared" si="16"/>
        <v>44932</v>
      </c>
      <c r="AB110" s="31" t="str">
        <f>Report2!AE118</f>
        <v>5255134000107</v>
      </c>
      <c r="AC110" s="45" t="str">
        <f>Report2!AF118</f>
        <v>06/01/2023</v>
      </c>
      <c r="AD110" s="31" t="str">
        <f>Report2!AH118</f>
        <v>5255105723010600107</v>
      </c>
      <c r="AE110" s="31">
        <f t="shared" si="18"/>
        <v>52550</v>
      </c>
      <c r="AF110" s="31" t="str">
        <f t="shared" si="17"/>
        <v>52551</v>
      </c>
    </row>
    <row r="111" spans="1:32">
      <c r="A111" s="30">
        <f>Report2!A119</f>
        <v>110</v>
      </c>
      <c r="B111" s="31" t="str">
        <f>Report2!B119</f>
        <v>5255305723011700436</v>
      </c>
      <c r="C111" s="31" t="str">
        <f>Report2!D119</f>
        <v>523072576886</v>
      </c>
      <c r="D111" s="31" t="str">
        <f>Report2!E119</f>
        <v>MUSLIM</v>
      </c>
      <c r="E111" s="31">
        <f>Report2!H119</f>
        <v>0</v>
      </c>
      <c r="F111" s="31" t="str">
        <f>Report2!I119</f>
        <v>DK SINGKIL DS. DEPO</v>
      </c>
      <c r="G111" s="31" t="str">
        <f t="shared" si="11"/>
        <v>R1</v>
      </c>
      <c r="H111" s="31">
        <f t="shared" si="12"/>
        <v>450</v>
      </c>
      <c r="I111" s="31" t="str">
        <f>Report2!K119</f>
        <v>R1/450</v>
      </c>
      <c r="J111" s="82">
        <f>Report2!L119</f>
        <v>40</v>
      </c>
      <c r="K111" s="82">
        <f>Report2!M119</f>
        <v>0</v>
      </c>
      <c r="L111" s="82">
        <f>Report2!N119</f>
        <v>6760</v>
      </c>
      <c r="M111" s="82">
        <f>Report2!P119</f>
        <v>6760</v>
      </c>
      <c r="N111" s="82">
        <f>Report2!Q119</f>
        <v>0</v>
      </c>
      <c r="O111" s="82">
        <f>Report2!T119</f>
        <v>0</v>
      </c>
      <c r="P111" s="82">
        <f>Report2!U119</f>
        <v>0</v>
      </c>
      <c r="Q111" s="82">
        <f>Report2!W119</f>
        <v>0</v>
      </c>
      <c r="R111" s="82">
        <f>Report2!X119</f>
        <v>0</v>
      </c>
      <c r="S111" s="82">
        <f>Report2!Y119</f>
        <v>0</v>
      </c>
      <c r="T111" s="82">
        <f>Report2!Z119</f>
        <v>6760</v>
      </c>
      <c r="U111" s="82">
        <f>Report2!AB119</f>
        <v>0</v>
      </c>
      <c r="V111" s="82">
        <f>Report2!AC119</f>
        <v>6760</v>
      </c>
      <c r="W111" s="36" t="str">
        <f>Report2!AD119</f>
        <v>19/01/2023</v>
      </c>
      <c r="X111" s="48" t="str">
        <f t="shared" si="13"/>
        <v>19</v>
      </c>
      <c r="Y111" s="31" t="str">
        <f t="shared" si="14"/>
        <v>01</v>
      </c>
      <c r="Z111" s="31" t="str">
        <f t="shared" si="15"/>
        <v>2023</v>
      </c>
      <c r="AA111" s="45">
        <f t="shared" si="16"/>
        <v>44945</v>
      </c>
      <c r="AB111" s="31" t="str">
        <f>Report2!AE119</f>
        <v>5255334000433</v>
      </c>
      <c r="AC111" s="45" t="str">
        <f>Report2!AF119</f>
        <v>19/01/2023</v>
      </c>
      <c r="AD111" s="31" t="str">
        <f>Report2!AH119</f>
        <v>5255305723011700436</v>
      </c>
      <c r="AE111" s="31">
        <f t="shared" si="18"/>
        <v>52550</v>
      </c>
      <c r="AF111" s="31" t="str">
        <f t="shared" si="17"/>
        <v>52553</v>
      </c>
    </row>
    <row r="112" spans="1:32">
      <c r="A112" s="30">
        <f>Report2!A120</f>
        <v>111</v>
      </c>
      <c r="B112" s="31" t="str">
        <f>Report2!B120</f>
        <v>5255305723011700479</v>
      </c>
      <c r="C112" s="31" t="str">
        <f>Report2!D120</f>
        <v>523072161949</v>
      </c>
      <c r="D112" s="31" t="str">
        <f>Report2!E120</f>
        <v>PUMPANISASI</v>
      </c>
      <c r="E112" s="31">
        <f>Report2!H120</f>
        <v>0</v>
      </c>
      <c r="F112" s="31" t="str">
        <f>Report2!I120</f>
        <v>DS PENGANTEN KLAM</v>
      </c>
      <c r="G112" s="31" t="str">
        <f t="shared" si="11"/>
        <v>S2</v>
      </c>
      <c r="H112" s="31">
        <f t="shared" si="12"/>
        <v>5500</v>
      </c>
      <c r="I112" s="31" t="str">
        <f>Report2!K120</f>
        <v>S2/5500</v>
      </c>
      <c r="J112" s="82">
        <f>Report2!L120</f>
        <v>75</v>
      </c>
      <c r="K112" s="82">
        <f>Report2!M120</f>
        <v>0</v>
      </c>
      <c r="L112" s="82">
        <f>Report2!N120</f>
        <v>68400</v>
      </c>
      <c r="M112" s="82">
        <f>Report2!P120</f>
        <v>68400</v>
      </c>
      <c r="N112" s="82">
        <f>Report2!Q120</f>
        <v>0</v>
      </c>
      <c r="O112" s="82">
        <f>Report2!T120</f>
        <v>0</v>
      </c>
      <c r="P112" s="82">
        <f>Report2!U120</f>
        <v>0</v>
      </c>
      <c r="Q112" s="82">
        <f>Report2!W120</f>
        <v>0</v>
      </c>
      <c r="R112" s="82">
        <f>Report2!X120</f>
        <v>0</v>
      </c>
      <c r="S112" s="82">
        <f>Report2!Y120</f>
        <v>0</v>
      </c>
      <c r="T112" s="82">
        <f>Report2!Z120</f>
        <v>68400</v>
      </c>
      <c r="U112" s="82">
        <f>Report2!AB120</f>
        <v>0</v>
      </c>
      <c r="V112" s="82">
        <f>Report2!AC120</f>
        <v>68400</v>
      </c>
      <c r="W112" s="36" t="str">
        <f>Report2!AD120</f>
        <v>19/01/2023</v>
      </c>
      <c r="X112" s="48" t="str">
        <f t="shared" si="13"/>
        <v>19</v>
      </c>
      <c r="Y112" s="31" t="str">
        <f t="shared" si="14"/>
        <v>01</v>
      </c>
      <c r="Z112" s="31" t="str">
        <f t="shared" si="15"/>
        <v>2023</v>
      </c>
      <c r="AA112" s="45">
        <f t="shared" si="16"/>
        <v>44945</v>
      </c>
      <c r="AB112" s="31" t="str">
        <f>Report2!AE120</f>
        <v>5255334000475</v>
      </c>
      <c r="AC112" s="45" t="str">
        <f>Report2!AF120</f>
        <v>19/01/2023</v>
      </c>
      <c r="AD112" s="31" t="str">
        <f>Report2!AH120</f>
        <v>5255305723011700479</v>
      </c>
      <c r="AE112" s="31">
        <f t="shared" si="18"/>
        <v>52550</v>
      </c>
      <c r="AF112" s="31" t="str">
        <f t="shared" si="17"/>
        <v>52553</v>
      </c>
    </row>
    <row r="113" spans="1:32">
      <c r="A113" s="30">
        <f>Report2!A121</f>
        <v>112</v>
      </c>
      <c r="B113" s="31" t="str">
        <f>Report2!B121</f>
        <v>P2TL/52551/20230109/00001</v>
      </c>
      <c r="C113" s="31" t="str">
        <f>Report2!D121</f>
        <v>NONPELANG</v>
      </c>
      <c r="D113" s="31" t="str">
        <f>Report2!E121</f>
        <v>JURIYAH</v>
      </c>
      <c r="E113" s="31" t="str">
        <f>Report2!H121</f>
        <v>P4</v>
      </c>
      <c r="F113" s="31" t="str">
        <f>Report2!I121</f>
        <v>DS.PULOSARI RT1 RW</v>
      </c>
      <c r="G113" s="31" t="str">
        <f t="shared" si="11"/>
        <v>R1</v>
      </c>
      <c r="H113" s="31">
        <f t="shared" si="12"/>
        <v>450</v>
      </c>
      <c r="I113" s="31" t="str">
        <f>Report2!K121</f>
        <v>R1/450</v>
      </c>
      <c r="J113" s="82">
        <f>Report2!L121</f>
        <v>2479</v>
      </c>
      <c r="K113" s="82">
        <f>Report2!M121</f>
        <v>89100</v>
      </c>
      <c r="L113" s="82">
        <f>Report2!N121</f>
        <v>1226907</v>
      </c>
      <c r="M113" s="82">
        <f>Report2!P121</f>
        <v>1316007</v>
      </c>
      <c r="N113" s="82">
        <f>Report2!Q121</f>
        <v>0</v>
      </c>
      <c r="O113" s="82">
        <f>Report2!T121</f>
        <v>0</v>
      </c>
      <c r="P113" s="82">
        <f>Report2!U121</f>
        <v>0</v>
      </c>
      <c r="Q113" s="82">
        <f>Report2!W121</f>
        <v>6580</v>
      </c>
      <c r="R113" s="82">
        <f>Report2!X121</f>
        <v>0</v>
      </c>
      <c r="S113" s="82">
        <f>Report2!Y121</f>
        <v>0</v>
      </c>
      <c r="T113" s="82">
        <f>Report2!Z121</f>
        <v>1322587</v>
      </c>
      <c r="U113" s="82">
        <f>Report2!AB121</f>
        <v>1322587</v>
      </c>
      <c r="V113" s="82">
        <f>Report2!AC121</f>
        <v>0</v>
      </c>
      <c r="W113" s="36" t="str">
        <f>Report2!AD121</f>
        <v>09/01/2023</v>
      </c>
      <c r="X113" s="48" t="str">
        <f t="shared" si="13"/>
        <v>09</v>
      </c>
      <c r="Y113" s="31" t="str">
        <f t="shared" si="14"/>
        <v>01</v>
      </c>
      <c r="Z113" s="31" t="str">
        <f t="shared" si="15"/>
        <v>2023</v>
      </c>
      <c r="AA113" s="45">
        <f t="shared" si="16"/>
        <v>44935</v>
      </c>
      <c r="AB113" s="31" t="str">
        <f>Report2!AE121</f>
        <v>5255142005038</v>
      </c>
      <c r="AC113" s="45" t="str">
        <f>Report2!AF121</f>
        <v>09/01/2023</v>
      </c>
      <c r="AD113" s="31" t="str">
        <f>Report2!AH121</f>
        <v>P2TL/52551/20230109/00001</v>
      </c>
      <c r="AE113" s="31">
        <f t="shared" si="18"/>
        <v>52550</v>
      </c>
      <c r="AF113" s="31" t="str">
        <f t="shared" si="17"/>
        <v>52551</v>
      </c>
    </row>
    <row r="114" spans="1:32">
      <c r="A114" s="30">
        <f>Report2!A122</f>
        <v>113</v>
      </c>
      <c r="B114" s="31" t="str">
        <f>Report2!B122</f>
        <v>5255105723010500034</v>
      </c>
      <c r="C114" s="31" t="str">
        <f>Report2!D122</f>
        <v>523060487855</v>
      </c>
      <c r="D114" s="31" t="str">
        <f>Report2!E122</f>
        <v>ROSHIDI</v>
      </c>
      <c r="E114" s="31">
        <f>Report2!H122</f>
        <v>0</v>
      </c>
      <c r="F114" s="31" t="str">
        <f>Report2!I122</f>
        <v>DS  TRIMULYO RT10/4</v>
      </c>
      <c r="G114" s="31" t="str">
        <f t="shared" si="11"/>
        <v>R1</v>
      </c>
      <c r="H114" s="31">
        <f t="shared" si="12"/>
        <v>450</v>
      </c>
      <c r="I114" s="31" t="str">
        <f>Report2!K122</f>
        <v>R1/450</v>
      </c>
      <c r="J114" s="82">
        <f>Report2!L122</f>
        <v>58</v>
      </c>
      <c r="K114" s="82">
        <f>Report2!M122</f>
        <v>0</v>
      </c>
      <c r="L114" s="82">
        <f>Report2!N122</f>
        <v>28710</v>
      </c>
      <c r="M114" s="82">
        <f>Report2!P122</f>
        <v>28710</v>
      </c>
      <c r="N114" s="82">
        <f>Report2!Q122</f>
        <v>0</v>
      </c>
      <c r="O114" s="82">
        <f>Report2!T122</f>
        <v>0</v>
      </c>
      <c r="P114" s="82">
        <f>Report2!U122</f>
        <v>0</v>
      </c>
      <c r="Q114" s="82">
        <f>Report2!W122</f>
        <v>0</v>
      </c>
      <c r="R114" s="82">
        <f>Report2!X122</f>
        <v>0</v>
      </c>
      <c r="S114" s="82">
        <f>Report2!Y122</f>
        <v>0</v>
      </c>
      <c r="T114" s="82">
        <f>Report2!Z122</f>
        <v>28710</v>
      </c>
      <c r="U114" s="82">
        <f>Report2!AB122</f>
        <v>0</v>
      </c>
      <c r="V114" s="82">
        <f>Report2!AC122</f>
        <v>28710</v>
      </c>
      <c r="W114" s="36" t="str">
        <f>Report2!AD122</f>
        <v>06/01/2023</v>
      </c>
      <c r="X114" s="48" t="str">
        <f t="shared" si="13"/>
        <v>06</v>
      </c>
      <c r="Y114" s="31" t="str">
        <f t="shared" si="14"/>
        <v>01</v>
      </c>
      <c r="Z114" s="31" t="str">
        <f t="shared" si="15"/>
        <v>2023</v>
      </c>
      <c r="AA114" s="45">
        <f t="shared" si="16"/>
        <v>44932</v>
      </c>
      <c r="AB114" s="31" t="str">
        <f>Report2!AE122</f>
        <v>5255134000034</v>
      </c>
      <c r="AC114" s="45" t="str">
        <f>Report2!AF122</f>
        <v>06/01/2023</v>
      </c>
      <c r="AD114" s="31" t="str">
        <f>Report2!AH122</f>
        <v>5255105723010500034</v>
      </c>
      <c r="AE114" s="31">
        <f t="shared" si="18"/>
        <v>52550</v>
      </c>
      <c r="AF114" s="31" t="str">
        <f t="shared" si="17"/>
        <v>52551</v>
      </c>
    </row>
    <row r="115" spans="1:32">
      <c r="A115" s="30">
        <f>Report2!A123</f>
        <v>114</v>
      </c>
      <c r="B115" s="31" t="str">
        <f>Report2!B123</f>
        <v>P2TL/52553/20230104/00003</v>
      </c>
      <c r="C115" s="31" t="str">
        <f>Report2!D123</f>
        <v>523073115494</v>
      </c>
      <c r="D115" s="31" t="str">
        <f>Report2!E123</f>
        <v>IMRON MASHADI</v>
      </c>
      <c r="E115" s="31" t="str">
        <f>Report2!H123</f>
        <v>K2</v>
      </c>
      <c r="F115" s="31" t="str">
        <f>Report2!I123</f>
        <v>DN KEBONAGUNG, DS</v>
      </c>
      <c r="G115" s="31" t="str">
        <f t="shared" si="11"/>
        <v>R1MT</v>
      </c>
      <c r="H115" s="31">
        <f t="shared" si="12"/>
        <v>900</v>
      </c>
      <c r="I115" s="31" t="str">
        <f>Report2!K123</f>
        <v>R1MT/900</v>
      </c>
      <c r="J115" s="82">
        <f>Report2!L123</f>
        <v>614</v>
      </c>
      <c r="K115" s="82">
        <f>Report2!M123</f>
        <v>0</v>
      </c>
      <c r="L115" s="82">
        <f>Report2!N123</f>
        <v>830128</v>
      </c>
      <c r="M115" s="82">
        <f>Report2!P123</f>
        <v>830128</v>
      </c>
      <c r="N115" s="82">
        <f>Report2!Q123</f>
        <v>0</v>
      </c>
      <c r="O115" s="82">
        <f>Report2!T123</f>
        <v>0</v>
      </c>
      <c r="P115" s="82">
        <f>Report2!U123</f>
        <v>0</v>
      </c>
      <c r="Q115" s="82">
        <f>Report2!W123</f>
        <v>74712</v>
      </c>
      <c r="R115" s="82">
        <f>Report2!X123</f>
        <v>0</v>
      </c>
      <c r="S115" s="82">
        <f>Report2!Y123</f>
        <v>0</v>
      </c>
      <c r="T115" s="82">
        <f>Report2!Z123</f>
        <v>904840</v>
      </c>
      <c r="U115" s="82">
        <f>Report2!AB123</f>
        <v>904840</v>
      </c>
      <c r="V115" s="82">
        <f>Report2!AC123</f>
        <v>0</v>
      </c>
      <c r="W115" s="36" t="str">
        <f>Report2!AD123</f>
        <v>04/01/2023</v>
      </c>
      <c r="X115" s="48" t="str">
        <f t="shared" si="13"/>
        <v>04</v>
      </c>
      <c r="Y115" s="31" t="str">
        <f t="shared" si="14"/>
        <v>01</v>
      </c>
      <c r="Z115" s="31" t="str">
        <f t="shared" si="15"/>
        <v>2023</v>
      </c>
      <c r="AA115" s="45">
        <f t="shared" si="16"/>
        <v>44930</v>
      </c>
      <c r="AB115" s="31" t="str">
        <f>Report2!AE123</f>
        <v>5255343004789</v>
      </c>
      <c r="AC115" s="45" t="str">
        <f>Report2!AF123</f>
        <v>04/01/2023</v>
      </c>
      <c r="AD115" s="31" t="str">
        <f>Report2!AH123</f>
        <v>P2TL/52553/20230104/00003</v>
      </c>
      <c r="AE115" s="31">
        <f t="shared" si="18"/>
        <v>52550</v>
      </c>
      <c r="AF115" s="31" t="str">
        <f t="shared" si="17"/>
        <v>52553</v>
      </c>
    </row>
    <row r="116" spans="1:32">
      <c r="A116" s="30">
        <f>Report2!A124</f>
        <v>115</v>
      </c>
      <c r="B116" s="31" t="str">
        <f>Report2!B124</f>
        <v>P2TL/52554/20230111/00007</v>
      </c>
      <c r="C116" s="31" t="str">
        <f>Report2!D124</f>
        <v>NONPELANG</v>
      </c>
      <c r="D116" s="31" t="str">
        <f>Report2!E124</f>
        <v>PJU NGAMPEL</v>
      </c>
      <c r="E116" s="31" t="str">
        <f>Report2!H124</f>
        <v>P4</v>
      </c>
      <c r="F116" s="31" t="str">
        <f>Report2!I124</f>
        <v>DSN NGAMPEL RT 4 R</v>
      </c>
      <c r="G116" s="31" t="str">
        <f t="shared" si="11"/>
        <v>S2</v>
      </c>
      <c r="H116" s="31">
        <f t="shared" si="12"/>
        <v>450</v>
      </c>
      <c r="I116" s="31" t="str">
        <f>Report2!K124</f>
        <v>S2/450</v>
      </c>
      <c r="J116" s="82">
        <f>Report2!L124</f>
        <v>2479</v>
      </c>
      <c r="K116" s="82">
        <f>Report2!M124</f>
        <v>81000</v>
      </c>
      <c r="L116" s="82">
        <f>Report2!N124</f>
        <v>892296</v>
      </c>
      <c r="M116" s="82">
        <f>Report2!P124</f>
        <v>973296</v>
      </c>
      <c r="N116" s="82">
        <f>Report2!Q124</f>
        <v>0</v>
      </c>
      <c r="O116" s="82">
        <f>Report2!T124</f>
        <v>0</v>
      </c>
      <c r="P116" s="82">
        <f>Report2!U124</f>
        <v>0</v>
      </c>
      <c r="Q116" s="82">
        <f>Report2!W124</f>
        <v>4866</v>
      </c>
      <c r="R116" s="82">
        <f>Report2!X124</f>
        <v>0</v>
      </c>
      <c r="S116" s="82">
        <f>Report2!Y124</f>
        <v>0</v>
      </c>
      <c r="T116" s="82">
        <f>Report2!Z124</f>
        <v>978162</v>
      </c>
      <c r="U116" s="82">
        <f>Report2!AB124</f>
        <v>978162</v>
      </c>
      <c r="V116" s="82">
        <f>Report2!AC124</f>
        <v>0</v>
      </c>
      <c r="W116" s="36" t="str">
        <f>Report2!AD124</f>
        <v>11/01/2023</v>
      </c>
      <c r="X116" s="48" t="str">
        <f t="shared" si="13"/>
        <v>11</v>
      </c>
      <c r="Y116" s="31" t="str">
        <f t="shared" si="14"/>
        <v>01</v>
      </c>
      <c r="Z116" s="31" t="str">
        <f t="shared" si="15"/>
        <v>2023</v>
      </c>
      <c r="AA116" s="45">
        <f t="shared" si="16"/>
        <v>44937</v>
      </c>
      <c r="AB116" s="31" t="str">
        <f>Report2!AE124</f>
        <v>5255442005845</v>
      </c>
      <c r="AC116" s="45" t="str">
        <f>Report2!AF124</f>
        <v>11/01/2023</v>
      </c>
      <c r="AD116" s="31" t="str">
        <f>Report2!AH124</f>
        <v>P2TL/52554/20230111/00007</v>
      </c>
      <c r="AE116" s="31">
        <f t="shared" si="18"/>
        <v>52550</v>
      </c>
      <c r="AF116" s="31" t="str">
        <f t="shared" si="17"/>
        <v>52554</v>
      </c>
    </row>
    <row r="117" spans="1:32">
      <c r="A117" s="30">
        <f>Report2!A125</f>
        <v>116</v>
      </c>
      <c r="B117" s="31" t="str">
        <f>Report2!B125</f>
        <v>P2TL/52554/20230102/00003</v>
      </c>
      <c r="C117" s="31" t="str">
        <f>Report2!D125</f>
        <v>523071811478</v>
      </c>
      <c r="D117" s="31" t="str">
        <f>Report2!E125</f>
        <v>SUMADI</v>
      </c>
      <c r="E117" s="31" t="str">
        <f>Report2!H125</f>
        <v>P2</v>
      </c>
      <c r="F117" s="31" t="str">
        <f>Report2!I125</f>
        <v>DS NAJUNGAN   RT.02</v>
      </c>
      <c r="G117" s="31" t="str">
        <f t="shared" si="11"/>
        <v>R1</v>
      </c>
      <c r="H117" s="31">
        <f t="shared" si="12"/>
        <v>900</v>
      </c>
      <c r="I117" s="31" t="str">
        <f>Report2!K125</f>
        <v>R1/900</v>
      </c>
      <c r="J117" s="82">
        <f>Report2!L125</f>
        <v>4957</v>
      </c>
      <c r="K117" s="82">
        <f>Report2!M125</f>
        <v>0</v>
      </c>
      <c r="L117" s="82">
        <f>Report2!N125</f>
        <v>2453814</v>
      </c>
      <c r="M117" s="82">
        <f>Report2!P125</f>
        <v>2453814</v>
      </c>
      <c r="N117" s="82">
        <f>Report2!Q125</f>
        <v>0</v>
      </c>
      <c r="O117" s="82">
        <f>Report2!T125</f>
        <v>76400</v>
      </c>
      <c r="P117" s="82">
        <f>Report2!U125</f>
        <v>156912</v>
      </c>
      <c r="Q117" s="82">
        <f>Report2!W125</f>
        <v>24538</v>
      </c>
      <c r="R117" s="82">
        <f>Report2!X125</f>
        <v>0</v>
      </c>
      <c r="S117" s="82">
        <f>Report2!Y125</f>
        <v>0</v>
      </c>
      <c r="T117" s="82">
        <f>Report2!Z125</f>
        <v>2711664</v>
      </c>
      <c r="U117" s="82">
        <f>Report2!AB125</f>
        <v>2711664</v>
      </c>
      <c r="V117" s="82">
        <f>Report2!AC125</f>
        <v>0</v>
      </c>
      <c r="W117" s="36" t="str">
        <f>Report2!AD125</f>
        <v>02/01/2023</v>
      </c>
      <c r="X117" s="48" t="str">
        <f t="shared" si="13"/>
        <v>02</v>
      </c>
      <c r="Y117" s="31" t="str">
        <f t="shared" si="14"/>
        <v>01</v>
      </c>
      <c r="Z117" s="31" t="str">
        <f t="shared" si="15"/>
        <v>2023</v>
      </c>
      <c r="AA117" s="45">
        <f t="shared" si="16"/>
        <v>44928</v>
      </c>
      <c r="AB117" s="31" t="str">
        <f>Report2!AE125</f>
        <v>5255442005796</v>
      </c>
      <c r="AC117" s="45" t="str">
        <f>Report2!AF125</f>
        <v>02/01/2023</v>
      </c>
      <c r="AD117" s="31" t="str">
        <f>Report2!AH125</f>
        <v>P2TL/52554/20230102/00003</v>
      </c>
      <c r="AE117" s="31">
        <f t="shared" si="18"/>
        <v>52550</v>
      </c>
      <c r="AF117" s="31" t="str">
        <f t="shared" si="17"/>
        <v>52554</v>
      </c>
    </row>
    <row r="118" spans="1:32">
      <c r="A118" s="30">
        <f>Report2!A126</f>
        <v>117</v>
      </c>
      <c r="B118" s="31" t="str">
        <f>Report2!B126</f>
        <v>5255105723010600095</v>
      </c>
      <c r="C118" s="31" t="str">
        <f>Report2!D126</f>
        <v>523060392112</v>
      </c>
      <c r="D118" s="31" t="str">
        <f>Report2!E126</f>
        <v>PURWADI</v>
      </c>
      <c r="E118" s="31">
        <f>Report2!H126</f>
        <v>0</v>
      </c>
      <c r="F118" s="31" t="str">
        <f>Report2!I126</f>
        <v>DS  TURIREJO DEMAK</v>
      </c>
      <c r="G118" s="31" t="str">
        <f t="shared" si="11"/>
        <v>R1</v>
      </c>
      <c r="H118" s="31">
        <f t="shared" si="12"/>
        <v>450</v>
      </c>
      <c r="I118" s="31" t="str">
        <f>Report2!K126</f>
        <v>R1/450</v>
      </c>
      <c r="J118" s="82">
        <f>Report2!L126</f>
        <v>42</v>
      </c>
      <c r="K118" s="82">
        <f>Report2!M126</f>
        <v>0</v>
      </c>
      <c r="L118" s="82">
        <f>Report2!N126</f>
        <v>20790</v>
      </c>
      <c r="M118" s="82">
        <f>Report2!P126</f>
        <v>20790</v>
      </c>
      <c r="N118" s="82">
        <f>Report2!Q126</f>
        <v>0</v>
      </c>
      <c r="O118" s="82">
        <f>Report2!T126</f>
        <v>0</v>
      </c>
      <c r="P118" s="82">
        <f>Report2!U126</f>
        <v>0</v>
      </c>
      <c r="Q118" s="82">
        <f>Report2!W126</f>
        <v>0</v>
      </c>
      <c r="R118" s="82">
        <f>Report2!X126</f>
        <v>0</v>
      </c>
      <c r="S118" s="82">
        <f>Report2!Y126</f>
        <v>0</v>
      </c>
      <c r="T118" s="82">
        <f>Report2!Z126</f>
        <v>20790</v>
      </c>
      <c r="U118" s="82">
        <f>Report2!AB126</f>
        <v>0</v>
      </c>
      <c r="V118" s="82">
        <f>Report2!AC126</f>
        <v>20790</v>
      </c>
      <c r="W118" s="36" t="str">
        <f>Report2!AD126</f>
        <v>06/01/2023</v>
      </c>
      <c r="X118" s="48" t="str">
        <f t="shared" si="13"/>
        <v>06</v>
      </c>
      <c r="Y118" s="31" t="str">
        <f t="shared" si="14"/>
        <v>01</v>
      </c>
      <c r="Z118" s="31" t="str">
        <f t="shared" si="15"/>
        <v>2023</v>
      </c>
      <c r="AA118" s="45">
        <f t="shared" si="16"/>
        <v>44932</v>
      </c>
      <c r="AB118" s="31" t="str">
        <f>Report2!AE126</f>
        <v>5255134000095</v>
      </c>
      <c r="AC118" s="45" t="str">
        <f>Report2!AF126</f>
        <v>06/01/2023</v>
      </c>
      <c r="AD118" s="31" t="str">
        <f>Report2!AH126</f>
        <v>5255105723010600095</v>
      </c>
      <c r="AE118" s="31">
        <f t="shared" si="18"/>
        <v>52550</v>
      </c>
      <c r="AF118" s="31" t="str">
        <f t="shared" si="17"/>
        <v>52551</v>
      </c>
    </row>
    <row r="119" spans="1:32">
      <c r="A119" s="30">
        <f>Report2!A127</f>
        <v>118</v>
      </c>
      <c r="B119" s="31" t="str">
        <f>Report2!B127</f>
        <v>P2TL/52554/20230130/00005</v>
      </c>
      <c r="C119" s="31" t="str">
        <f>Report2!D127</f>
        <v>523073046637</v>
      </c>
      <c r="D119" s="31" t="str">
        <f>Report2!E127</f>
        <v>PURWANTO</v>
      </c>
      <c r="E119" s="31" t="str">
        <f>Report2!H127</f>
        <v>K2</v>
      </c>
      <c r="F119" s="31" t="str">
        <f>Report2!I127</f>
        <v>DN TASUTAN    RT.2 R</v>
      </c>
      <c r="G119" s="31" t="str">
        <f t="shared" si="11"/>
        <v>R1T</v>
      </c>
      <c r="H119" s="31">
        <f t="shared" si="12"/>
        <v>450</v>
      </c>
      <c r="I119" s="31" t="str">
        <f>Report2!K127</f>
        <v>R1T/450</v>
      </c>
      <c r="J119" s="82">
        <f>Report2!L127</f>
        <v>235</v>
      </c>
      <c r="K119" s="82">
        <f>Report2!M127</f>
        <v>0</v>
      </c>
      <c r="L119" s="82">
        <f>Report2!N127</f>
        <v>97525</v>
      </c>
      <c r="M119" s="82">
        <f>Report2!P127</f>
        <v>97525</v>
      </c>
      <c r="N119" s="82">
        <f>Report2!Q127</f>
        <v>0</v>
      </c>
      <c r="O119" s="82">
        <f>Report2!T127</f>
        <v>0</v>
      </c>
      <c r="P119" s="82">
        <f>Report2!U127</f>
        <v>0</v>
      </c>
      <c r="Q119" s="82">
        <f>Report2!W127</f>
        <v>8777</v>
      </c>
      <c r="R119" s="82">
        <f>Report2!X127</f>
        <v>0</v>
      </c>
      <c r="S119" s="82">
        <f>Report2!Y127</f>
        <v>0</v>
      </c>
      <c r="T119" s="82">
        <f>Report2!Z127</f>
        <v>106302</v>
      </c>
      <c r="U119" s="82">
        <f>Report2!AB127</f>
        <v>9000</v>
      </c>
      <c r="V119" s="82">
        <f>Report2!AC127</f>
        <v>97302</v>
      </c>
      <c r="W119" s="36" t="str">
        <f>Report2!AD127</f>
        <v>30/01/2023</v>
      </c>
      <c r="X119" s="48" t="str">
        <f t="shared" si="13"/>
        <v>30</v>
      </c>
      <c r="Y119" s="31" t="str">
        <f t="shared" si="14"/>
        <v>01</v>
      </c>
      <c r="Z119" s="31" t="str">
        <f t="shared" si="15"/>
        <v>2023</v>
      </c>
      <c r="AA119" s="45">
        <f t="shared" si="16"/>
        <v>44956</v>
      </c>
      <c r="AB119" s="31" t="str">
        <f>Report2!AE127</f>
        <v>5255443005922</v>
      </c>
      <c r="AC119" s="45" t="str">
        <f>Report2!AF127</f>
        <v>30/01/2023</v>
      </c>
      <c r="AD119" s="31" t="str">
        <f>Report2!AH127</f>
        <v>P2TL/52554/20230130/00005</v>
      </c>
      <c r="AE119" s="31">
        <f t="shared" si="18"/>
        <v>52550</v>
      </c>
      <c r="AF119" s="31" t="str">
        <f t="shared" si="17"/>
        <v>52554</v>
      </c>
    </row>
    <row r="120" spans="1:32">
      <c r="A120" s="30">
        <f>Report2!A128</f>
        <v>119</v>
      </c>
      <c r="B120" s="31" t="str">
        <f>Report2!B128</f>
        <v>5255305723011700494</v>
      </c>
      <c r="C120" s="31" t="str">
        <f>Report2!D128</f>
        <v>523070677510</v>
      </c>
      <c r="D120" s="31" t="str">
        <f>Report2!E128</f>
        <v>MARTO PARMO</v>
      </c>
      <c r="E120" s="31">
        <f>Report2!H128</f>
        <v>0</v>
      </c>
      <c r="F120" s="31" t="str">
        <f>Report2!I128</f>
        <v>DS  MAMPU KARANG</v>
      </c>
      <c r="G120" s="31" t="str">
        <f t="shared" si="11"/>
        <v>R1</v>
      </c>
      <c r="H120" s="31">
        <f t="shared" si="12"/>
        <v>450</v>
      </c>
      <c r="I120" s="31" t="str">
        <f>Report2!K128</f>
        <v>R1/450</v>
      </c>
      <c r="J120" s="82">
        <f>Report2!L128</f>
        <v>160</v>
      </c>
      <c r="K120" s="82">
        <f>Report2!M128</f>
        <v>0</v>
      </c>
      <c r="L120" s="82">
        <f>Report2!N128</f>
        <v>27040</v>
      </c>
      <c r="M120" s="82">
        <f>Report2!P128</f>
        <v>27040</v>
      </c>
      <c r="N120" s="82">
        <f>Report2!Q128</f>
        <v>0</v>
      </c>
      <c r="O120" s="82">
        <f>Report2!T128</f>
        <v>0</v>
      </c>
      <c r="P120" s="82">
        <f>Report2!U128</f>
        <v>0</v>
      </c>
      <c r="Q120" s="82">
        <f>Report2!W128</f>
        <v>0</v>
      </c>
      <c r="R120" s="82">
        <f>Report2!X128</f>
        <v>0</v>
      </c>
      <c r="S120" s="82">
        <f>Report2!Y128</f>
        <v>0</v>
      </c>
      <c r="T120" s="82">
        <f>Report2!Z128</f>
        <v>27040</v>
      </c>
      <c r="U120" s="82">
        <f>Report2!AB128</f>
        <v>0</v>
      </c>
      <c r="V120" s="82">
        <f>Report2!AC128</f>
        <v>27040</v>
      </c>
      <c r="W120" s="36" t="str">
        <f>Report2!AD128</f>
        <v>19/01/2023</v>
      </c>
      <c r="X120" s="48" t="str">
        <f t="shared" si="13"/>
        <v>19</v>
      </c>
      <c r="Y120" s="31" t="str">
        <f t="shared" si="14"/>
        <v>01</v>
      </c>
      <c r="Z120" s="31" t="str">
        <f t="shared" si="15"/>
        <v>2023</v>
      </c>
      <c r="AA120" s="45">
        <f t="shared" si="16"/>
        <v>44945</v>
      </c>
      <c r="AB120" s="31" t="str">
        <f>Report2!AE128</f>
        <v>5255334000490</v>
      </c>
      <c r="AC120" s="45" t="str">
        <f>Report2!AF128</f>
        <v>19/01/2023</v>
      </c>
      <c r="AD120" s="31" t="str">
        <f>Report2!AH128</f>
        <v>5255305723011700494</v>
      </c>
      <c r="AE120" s="31">
        <f t="shared" si="18"/>
        <v>52550</v>
      </c>
      <c r="AF120" s="31" t="str">
        <f t="shared" si="17"/>
        <v>52553</v>
      </c>
    </row>
    <row r="121" spans="1:32">
      <c r="A121" s="30">
        <f>Report2!A129</f>
        <v>120</v>
      </c>
      <c r="B121" s="31" t="str">
        <f>Report2!B129</f>
        <v>5255305723011700446</v>
      </c>
      <c r="C121" s="31" t="str">
        <f>Report2!D129</f>
        <v>523070752007</v>
      </c>
      <c r="D121" s="31" t="str">
        <f>Report2!E129</f>
        <v>DARMO</v>
      </c>
      <c r="E121" s="31">
        <f>Report2!H129</f>
        <v>0</v>
      </c>
      <c r="F121" s="31" t="str">
        <f>Report2!I129</f>
        <v>DK  JAJAR RT05/03 SB</v>
      </c>
      <c r="G121" s="31" t="str">
        <f t="shared" si="11"/>
        <v>R1M</v>
      </c>
      <c r="H121" s="31">
        <f t="shared" si="12"/>
        <v>900</v>
      </c>
      <c r="I121" s="31" t="str">
        <f>Report2!K129</f>
        <v>R1M/900</v>
      </c>
      <c r="J121" s="82">
        <f>Report2!L129</f>
        <v>7</v>
      </c>
      <c r="K121" s="82">
        <f>Report2!M129</f>
        <v>0</v>
      </c>
      <c r="L121" s="82">
        <f>Report2!N129</f>
        <v>9464</v>
      </c>
      <c r="M121" s="82">
        <f>Report2!P129</f>
        <v>9464</v>
      </c>
      <c r="N121" s="82">
        <f>Report2!Q129</f>
        <v>0</v>
      </c>
      <c r="O121" s="82">
        <f>Report2!T129</f>
        <v>0</v>
      </c>
      <c r="P121" s="82">
        <f>Report2!U129</f>
        <v>0</v>
      </c>
      <c r="Q121" s="82">
        <f>Report2!W129</f>
        <v>0</v>
      </c>
      <c r="R121" s="82">
        <f>Report2!X129</f>
        <v>0</v>
      </c>
      <c r="S121" s="82">
        <f>Report2!Y129</f>
        <v>0</v>
      </c>
      <c r="T121" s="82">
        <f>Report2!Z129</f>
        <v>9464</v>
      </c>
      <c r="U121" s="82">
        <f>Report2!AB129</f>
        <v>0</v>
      </c>
      <c r="V121" s="82">
        <f>Report2!AC129</f>
        <v>9464</v>
      </c>
      <c r="W121" s="36" t="str">
        <f>Report2!AD129</f>
        <v>19/01/2023</v>
      </c>
      <c r="X121" s="48" t="str">
        <f t="shared" si="13"/>
        <v>19</v>
      </c>
      <c r="Y121" s="31" t="str">
        <f t="shared" si="14"/>
        <v>01</v>
      </c>
      <c r="Z121" s="31" t="str">
        <f t="shared" si="15"/>
        <v>2023</v>
      </c>
      <c r="AA121" s="45">
        <f t="shared" si="16"/>
        <v>44945</v>
      </c>
      <c r="AB121" s="31" t="str">
        <f>Report2!AE129</f>
        <v>5255334000443</v>
      </c>
      <c r="AC121" s="45" t="str">
        <f>Report2!AF129</f>
        <v>19/01/2023</v>
      </c>
      <c r="AD121" s="31" t="str">
        <f>Report2!AH129</f>
        <v>5255305723011700446</v>
      </c>
      <c r="AE121" s="31">
        <f t="shared" si="18"/>
        <v>52550</v>
      </c>
      <c r="AF121" s="31" t="str">
        <f t="shared" si="17"/>
        <v>52553</v>
      </c>
    </row>
    <row r="122" spans="1:32">
      <c r="A122" s="30">
        <f>Report2!A130</f>
        <v>121</v>
      </c>
      <c r="B122" s="31" t="str">
        <f>Report2!B130</f>
        <v>5255105723010600093</v>
      </c>
      <c r="C122" s="31" t="str">
        <f>Report2!D130</f>
        <v>523061447386</v>
      </c>
      <c r="D122" s="31" t="str">
        <f>Report2!E130</f>
        <v>SUGIYANTO</v>
      </c>
      <c r="E122" s="31">
        <f>Report2!H130</f>
        <v>0</v>
      </c>
      <c r="F122" s="31" t="str">
        <f>Report2!I130</f>
        <v>DS BALEROMO 0  RT.1</v>
      </c>
      <c r="G122" s="31" t="str">
        <f t="shared" si="11"/>
        <v>R1</v>
      </c>
      <c r="H122" s="31">
        <f t="shared" si="12"/>
        <v>450</v>
      </c>
      <c r="I122" s="31" t="str">
        <f>Report2!K130</f>
        <v>R1/450</v>
      </c>
      <c r="J122" s="82">
        <f>Report2!L130</f>
        <v>44</v>
      </c>
      <c r="K122" s="82">
        <f>Report2!M130</f>
        <v>0</v>
      </c>
      <c r="L122" s="82">
        <f>Report2!N130</f>
        <v>21780</v>
      </c>
      <c r="M122" s="82">
        <f>Report2!P130</f>
        <v>21780</v>
      </c>
      <c r="N122" s="82">
        <f>Report2!Q130</f>
        <v>0</v>
      </c>
      <c r="O122" s="82">
        <f>Report2!T130</f>
        <v>0</v>
      </c>
      <c r="P122" s="82">
        <f>Report2!U130</f>
        <v>0</v>
      </c>
      <c r="Q122" s="82">
        <f>Report2!W130</f>
        <v>0</v>
      </c>
      <c r="R122" s="82">
        <f>Report2!X130</f>
        <v>0</v>
      </c>
      <c r="S122" s="82">
        <f>Report2!Y130</f>
        <v>0</v>
      </c>
      <c r="T122" s="82">
        <f>Report2!Z130</f>
        <v>21780</v>
      </c>
      <c r="U122" s="82">
        <f>Report2!AB130</f>
        <v>0</v>
      </c>
      <c r="V122" s="82">
        <f>Report2!AC130</f>
        <v>21780</v>
      </c>
      <c r="W122" s="36" t="str">
        <f>Report2!AD130</f>
        <v>06/01/2023</v>
      </c>
      <c r="X122" s="48" t="str">
        <f t="shared" si="13"/>
        <v>06</v>
      </c>
      <c r="Y122" s="31" t="str">
        <f t="shared" si="14"/>
        <v>01</v>
      </c>
      <c r="Z122" s="31" t="str">
        <f t="shared" si="15"/>
        <v>2023</v>
      </c>
      <c r="AA122" s="45">
        <f t="shared" si="16"/>
        <v>44932</v>
      </c>
      <c r="AB122" s="31" t="str">
        <f>Report2!AE130</f>
        <v>5255134000093</v>
      </c>
      <c r="AC122" s="45" t="str">
        <f>Report2!AF130</f>
        <v>06/01/2023</v>
      </c>
      <c r="AD122" s="31" t="str">
        <f>Report2!AH130</f>
        <v>5255105723010600093</v>
      </c>
      <c r="AE122" s="31">
        <f t="shared" si="18"/>
        <v>52550</v>
      </c>
      <c r="AF122" s="31" t="str">
        <f t="shared" si="17"/>
        <v>52551</v>
      </c>
    </row>
    <row r="123" spans="1:32">
      <c r="A123" s="30">
        <f>Report2!A131</f>
        <v>122</v>
      </c>
      <c r="B123" s="31" t="str">
        <f>Report2!B131</f>
        <v>5255105723010600123</v>
      </c>
      <c r="C123" s="31" t="str">
        <f>Report2!D131</f>
        <v>523060678145</v>
      </c>
      <c r="D123" s="31" t="str">
        <f>Report2!E131</f>
        <v>NURDI</v>
      </c>
      <c r="E123" s="31">
        <f>Report2!H131</f>
        <v>0</v>
      </c>
      <c r="F123" s="31" t="str">
        <f>Report2!I131</f>
        <v>DS  BABAT RT04/RW0</v>
      </c>
      <c r="G123" s="31" t="str">
        <f t="shared" si="11"/>
        <v>R1</v>
      </c>
      <c r="H123" s="31">
        <f t="shared" si="12"/>
        <v>450</v>
      </c>
      <c r="I123" s="31" t="str">
        <f>Report2!K131</f>
        <v>R1/450</v>
      </c>
      <c r="J123" s="82">
        <f>Report2!L131</f>
        <v>30</v>
      </c>
      <c r="K123" s="82">
        <f>Report2!M131</f>
        <v>0</v>
      </c>
      <c r="L123" s="82">
        <f>Report2!N131</f>
        <v>14850</v>
      </c>
      <c r="M123" s="82">
        <f>Report2!P131</f>
        <v>14850</v>
      </c>
      <c r="N123" s="82">
        <f>Report2!Q131</f>
        <v>0</v>
      </c>
      <c r="O123" s="82">
        <f>Report2!T131</f>
        <v>0</v>
      </c>
      <c r="P123" s="82">
        <f>Report2!U131</f>
        <v>0</v>
      </c>
      <c r="Q123" s="82">
        <f>Report2!W131</f>
        <v>0</v>
      </c>
      <c r="R123" s="82">
        <f>Report2!X131</f>
        <v>0</v>
      </c>
      <c r="S123" s="82">
        <f>Report2!Y131</f>
        <v>0</v>
      </c>
      <c r="T123" s="82">
        <f>Report2!Z131</f>
        <v>14850</v>
      </c>
      <c r="U123" s="82">
        <f>Report2!AB131</f>
        <v>0</v>
      </c>
      <c r="V123" s="82">
        <f>Report2!AC131</f>
        <v>14850</v>
      </c>
      <c r="W123" s="36" t="str">
        <f>Report2!AD131</f>
        <v>06/01/2023</v>
      </c>
      <c r="X123" s="48" t="str">
        <f t="shared" si="13"/>
        <v>06</v>
      </c>
      <c r="Y123" s="31" t="str">
        <f t="shared" si="14"/>
        <v>01</v>
      </c>
      <c r="Z123" s="31" t="str">
        <f t="shared" si="15"/>
        <v>2023</v>
      </c>
      <c r="AA123" s="45">
        <f t="shared" si="16"/>
        <v>44932</v>
      </c>
      <c r="AB123" s="31" t="str">
        <f>Report2!AE131</f>
        <v>5255134000123</v>
      </c>
      <c r="AC123" s="45" t="str">
        <f>Report2!AF131</f>
        <v>06/01/2023</v>
      </c>
      <c r="AD123" s="31" t="str">
        <f>Report2!AH131</f>
        <v>5255105723010600123</v>
      </c>
      <c r="AE123" s="31">
        <f t="shared" si="18"/>
        <v>52550</v>
      </c>
      <c r="AF123" s="31" t="str">
        <f t="shared" si="17"/>
        <v>52551</v>
      </c>
    </row>
    <row r="124" spans="1:32">
      <c r="A124" s="30">
        <f>Report2!A132</f>
        <v>123</v>
      </c>
      <c r="B124" s="31" t="str">
        <f>Report2!B132</f>
        <v>P2TL/52554/20230112/00005</v>
      </c>
      <c r="C124" s="31" t="str">
        <f>Report2!D132</f>
        <v>523070674873</v>
      </c>
      <c r="D124" s="31" t="str">
        <f>Report2!E132</f>
        <v>SUNARTO</v>
      </c>
      <c r="E124" s="31" t="str">
        <f>Report2!H132</f>
        <v>K2</v>
      </c>
      <c r="F124" s="31" t="str">
        <f>Report2!I132</f>
        <v>DK  SENGGOT JAMBO</v>
      </c>
      <c r="G124" s="31" t="str">
        <f t="shared" si="11"/>
        <v>R1</v>
      </c>
      <c r="H124" s="31">
        <f t="shared" si="12"/>
        <v>450</v>
      </c>
      <c r="I124" s="31" t="str">
        <f>Report2!K132</f>
        <v>R1/450</v>
      </c>
      <c r="J124" s="82">
        <f>Report2!L132</f>
        <v>250</v>
      </c>
      <c r="K124" s="82">
        <f>Report2!M132</f>
        <v>0</v>
      </c>
      <c r="L124" s="82">
        <f>Report2!N132</f>
        <v>123750</v>
      </c>
      <c r="M124" s="82">
        <f>Report2!P132</f>
        <v>123750</v>
      </c>
      <c r="N124" s="82">
        <f>Report2!Q132</f>
        <v>0</v>
      </c>
      <c r="O124" s="82">
        <f>Report2!T132</f>
        <v>0</v>
      </c>
      <c r="P124" s="82">
        <f>Report2!U132</f>
        <v>0</v>
      </c>
      <c r="Q124" s="82">
        <f>Report2!W132</f>
        <v>11138</v>
      </c>
      <c r="R124" s="82">
        <f>Report2!X132</f>
        <v>0</v>
      </c>
      <c r="S124" s="82">
        <f>Report2!Y132</f>
        <v>0</v>
      </c>
      <c r="T124" s="82">
        <f>Report2!Z132</f>
        <v>134888</v>
      </c>
      <c r="U124" s="82">
        <f>Report2!AB132</f>
        <v>134888</v>
      </c>
      <c r="V124" s="82">
        <f>Report2!AC132</f>
        <v>0</v>
      </c>
      <c r="W124" s="36" t="str">
        <f>Report2!AD132</f>
        <v>12/01/2023</v>
      </c>
      <c r="X124" s="48" t="str">
        <f t="shared" si="13"/>
        <v>12</v>
      </c>
      <c r="Y124" s="31" t="str">
        <f t="shared" si="14"/>
        <v>01</v>
      </c>
      <c r="Z124" s="31" t="str">
        <f t="shared" si="15"/>
        <v>2023</v>
      </c>
      <c r="AA124" s="45">
        <f t="shared" si="16"/>
        <v>44938</v>
      </c>
      <c r="AB124" s="31" t="str">
        <f>Report2!AE132</f>
        <v>5255442005857</v>
      </c>
      <c r="AC124" s="45" t="str">
        <f>Report2!AF132</f>
        <v>12/01/2023</v>
      </c>
      <c r="AD124" s="31" t="str">
        <f>Report2!AH132</f>
        <v>P2TL/52554/20230112/00005</v>
      </c>
      <c r="AE124" s="31">
        <f t="shared" si="18"/>
        <v>52550</v>
      </c>
      <c r="AF124" s="31" t="str">
        <f t="shared" si="17"/>
        <v>52554</v>
      </c>
    </row>
    <row r="125" spans="1:32">
      <c r="A125" s="30">
        <f>Report2!A133</f>
        <v>124</v>
      </c>
      <c r="B125" s="31" t="str">
        <f>Report2!B133</f>
        <v>P2TL/52552/20230126/00004</v>
      </c>
      <c r="C125" s="31" t="str">
        <f>Report2!D133</f>
        <v>523081310674</v>
      </c>
      <c r="D125" s="31" t="str">
        <f>Report2!E133</f>
        <v>MI ENDANG KUSRINI</v>
      </c>
      <c r="E125" s="31" t="str">
        <f>Report2!H133</f>
        <v>K2</v>
      </c>
      <c r="F125" s="31" t="str">
        <f>Report2!I133</f>
        <v>DS MRISI 0  RT.2 RW.3</v>
      </c>
      <c r="G125" s="31" t="str">
        <f t="shared" si="11"/>
        <v>R1MT</v>
      </c>
      <c r="H125" s="31">
        <f t="shared" si="12"/>
        <v>900</v>
      </c>
      <c r="I125" s="31" t="str">
        <f>Report2!K133</f>
        <v>R1MT/900</v>
      </c>
      <c r="J125" s="82">
        <f>Report2!L133</f>
        <v>600</v>
      </c>
      <c r="K125" s="82">
        <f>Report2!M133</f>
        <v>0</v>
      </c>
      <c r="L125" s="82">
        <f>Report2!N133</f>
        <v>811200</v>
      </c>
      <c r="M125" s="82">
        <f>Report2!P133</f>
        <v>811200</v>
      </c>
      <c r="N125" s="82">
        <f>Report2!Q133</f>
        <v>0</v>
      </c>
      <c r="O125" s="82">
        <f>Report2!T133</f>
        <v>0</v>
      </c>
      <c r="P125" s="82">
        <f>Report2!U133</f>
        <v>0</v>
      </c>
      <c r="Q125" s="82">
        <f>Report2!W133</f>
        <v>73008</v>
      </c>
      <c r="R125" s="82">
        <f>Report2!X133</f>
        <v>0</v>
      </c>
      <c r="S125" s="82">
        <f>Report2!Y133</f>
        <v>0</v>
      </c>
      <c r="T125" s="82">
        <f>Report2!Z133</f>
        <v>884208</v>
      </c>
      <c r="U125" s="82">
        <f>Report2!AB133</f>
        <v>884208</v>
      </c>
      <c r="V125" s="82">
        <f>Report2!AC133</f>
        <v>0</v>
      </c>
      <c r="W125" s="36" t="str">
        <f>Report2!AD133</f>
        <v>30/01/2023</v>
      </c>
      <c r="X125" s="48" t="str">
        <f t="shared" si="13"/>
        <v>30</v>
      </c>
      <c r="Y125" s="31" t="str">
        <f t="shared" si="14"/>
        <v>01</v>
      </c>
      <c r="Z125" s="31" t="str">
        <f t="shared" si="15"/>
        <v>2023</v>
      </c>
      <c r="AA125" s="45">
        <f t="shared" si="16"/>
        <v>44956</v>
      </c>
      <c r="AB125" s="31" t="str">
        <f>Report2!AE133</f>
        <v>5255243004865</v>
      </c>
      <c r="AC125" s="45" t="str">
        <f>Report2!AF133</f>
        <v>30/01/2023</v>
      </c>
      <c r="AD125" s="31" t="str">
        <f>Report2!AH133</f>
        <v>P2TL/52552/20230126/00004</v>
      </c>
      <c r="AE125" s="31">
        <f t="shared" si="18"/>
        <v>52550</v>
      </c>
      <c r="AF125" s="31" t="str">
        <f t="shared" si="17"/>
        <v>52552</v>
      </c>
    </row>
    <row r="126" spans="1:32">
      <c r="A126" s="30">
        <f>Report2!A134</f>
        <v>125</v>
      </c>
      <c r="B126" s="31" t="str">
        <f>Report2!B134</f>
        <v>P2TL/52552/20230126/00002</v>
      </c>
      <c r="C126" s="31" t="str">
        <f>Report2!D134</f>
        <v>523081282330</v>
      </c>
      <c r="D126" s="31" t="str">
        <f>Report2!E134</f>
        <v>AGUS SUSANTO</v>
      </c>
      <c r="E126" s="31" t="str">
        <f>Report2!H134</f>
        <v>P2</v>
      </c>
      <c r="F126" s="31" t="str">
        <f>Report2!I134</f>
        <v>DS TLOGOTANJUNG</v>
      </c>
      <c r="G126" s="31" t="str">
        <f t="shared" si="11"/>
        <v>R1T</v>
      </c>
      <c r="H126" s="31">
        <f t="shared" si="12"/>
        <v>900</v>
      </c>
      <c r="I126" s="31" t="str">
        <f>Report2!K134</f>
        <v>R1T/900</v>
      </c>
      <c r="J126" s="82">
        <f>Report2!L134</f>
        <v>4957</v>
      </c>
      <c r="K126" s="82">
        <f>Report2!M134</f>
        <v>0</v>
      </c>
      <c r="L126" s="82">
        <f>Report2!N134</f>
        <v>2453814</v>
      </c>
      <c r="M126" s="82">
        <f>Report2!P134</f>
        <v>2453814</v>
      </c>
      <c r="N126" s="82">
        <f>Report2!Q134</f>
        <v>0</v>
      </c>
      <c r="O126" s="82">
        <f>Report2!T134</f>
        <v>0</v>
      </c>
      <c r="P126" s="82">
        <f>Report2!U134</f>
        <v>0</v>
      </c>
      <c r="Q126" s="82">
        <f>Report2!W134</f>
        <v>24538</v>
      </c>
      <c r="R126" s="82">
        <f>Report2!X134</f>
        <v>0</v>
      </c>
      <c r="S126" s="82">
        <f>Report2!Y134</f>
        <v>0</v>
      </c>
      <c r="T126" s="82">
        <f>Report2!Z134</f>
        <v>2478352</v>
      </c>
      <c r="U126" s="82">
        <f>Report2!AB134</f>
        <v>2478352</v>
      </c>
      <c r="V126" s="82">
        <f>Report2!AC134</f>
        <v>0</v>
      </c>
      <c r="W126" s="36" t="str">
        <f>Report2!AD134</f>
        <v>26/01/2023</v>
      </c>
      <c r="X126" s="48" t="str">
        <f t="shared" si="13"/>
        <v>26</v>
      </c>
      <c r="Y126" s="31" t="str">
        <f t="shared" si="14"/>
        <v>01</v>
      </c>
      <c r="Z126" s="31" t="str">
        <f t="shared" si="15"/>
        <v>2023</v>
      </c>
      <c r="AA126" s="45">
        <f t="shared" si="16"/>
        <v>44952</v>
      </c>
      <c r="AB126" s="31" t="str">
        <f>Report2!AE134</f>
        <v>5255243004863</v>
      </c>
      <c r="AC126" s="45" t="str">
        <f>Report2!AF134</f>
        <v>26/01/2023</v>
      </c>
      <c r="AD126" s="31" t="str">
        <f>Report2!AH134</f>
        <v>P2TL/52552/20230126/00002</v>
      </c>
      <c r="AE126" s="31">
        <f t="shared" si="18"/>
        <v>52550</v>
      </c>
      <c r="AF126" s="31" t="str">
        <f t="shared" si="17"/>
        <v>52552</v>
      </c>
    </row>
    <row r="127" spans="1:32">
      <c r="A127" s="30">
        <f>Report2!A135</f>
        <v>126</v>
      </c>
      <c r="B127" s="31" t="str">
        <f>Report2!B135</f>
        <v>P2TL/52552/20230103/00005</v>
      </c>
      <c r="C127" s="31" t="str">
        <f>Report2!D135</f>
        <v>NONPELANG</v>
      </c>
      <c r="D127" s="31" t="str">
        <f>Report2!E135</f>
        <v>MASRURIN 1</v>
      </c>
      <c r="E127" s="31" t="str">
        <f>Report2!H135</f>
        <v>P4</v>
      </c>
      <c r="F127" s="31" t="str">
        <f>Report2!I135</f>
        <v>PILANGKIDUL RT1 RW</v>
      </c>
      <c r="G127" s="31" t="str">
        <f t="shared" si="11"/>
        <v>S2</v>
      </c>
      <c r="H127" s="31">
        <f t="shared" si="12"/>
        <v>900</v>
      </c>
      <c r="I127" s="31" t="str">
        <f>Report2!K135</f>
        <v>S2/900</v>
      </c>
      <c r="J127" s="82">
        <f>Report2!L135</f>
        <v>4957</v>
      </c>
      <c r="K127" s="82">
        <f>Report2!M135</f>
        <v>243000</v>
      </c>
      <c r="L127" s="82">
        <f>Report2!N135</f>
        <v>1784592</v>
      </c>
      <c r="M127" s="82">
        <f>Report2!P135</f>
        <v>2027592</v>
      </c>
      <c r="N127" s="82">
        <f>Report2!Q135</f>
        <v>0</v>
      </c>
      <c r="O127" s="82">
        <f>Report2!T135</f>
        <v>0</v>
      </c>
      <c r="P127" s="82">
        <f>Report2!U135</f>
        <v>0</v>
      </c>
      <c r="Q127" s="82">
        <f>Report2!W135</f>
        <v>10138</v>
      </c>
      <c r="R127" s="82">
        <f>Report2!X135</f>
        <v>0</v>
      </c>
      <c r="S127" s="82">
        <f>Report2!Y135</f>
        <v>0</v>
      </c>
      <c r="T127" s="82">
        <f>Report2!Z135</f>
        <v>2037730</v>
      </c>
      <c r="U127" s="82">
        <f>Report2!AB135</f>
        <v>2037730</v>
      </c>
      <c r="V127" s="82">
        <f>Report2!AC135</f>
        <v>0</v>
      </c>
      <c r="W127" s="36" t="str">
        <f>Report2!AD135</f>
        <v>04/01/2023</v>
      </c>
      <c r="X127" s="48" t="str">
        <f t="shared" si="13"/>
        <v>04</v>
      </c>
      <c r="Y127" s="31" t="str">
        <f t="shared" si="14"/>
        <v>01</v>
      </c>
      <c r="Z127" s="31" t="str">
        <f t="shared" si="15"/>
        <v>2023</v>
      </c>
      <c r="AA127" s="45">
        <f t="shared" si="16"/>
        <v>44930</v>
      </c>
      <c r="AB127" s="31" t="str">
        <f>Report2!AE135</f>
        <v>5255242004806</v>
      </c>
      <c r="AC127" s="45" t="str">
        <f>Report2!AF135</f>
        <v>04/01/2023</v>
      </c>
      <c r="AD127" s="31" t="str">
        <f>Report2!AH135</f>
        <v>P2TL/52552/20230103/00005</v>
      </c>
      <c r="AE127" s="31">
        <f t="shared" si="18"/>
        <v>52550</v>
      </c>
      <c r="AF127" s="31" t="str">
        <f t="shared" si="17"/>
        <v>52552</v>
      </c>
    </row>
    <row r="128" spans="1:32">
      <c r="A128" s="30">
        <f>Report2!A136</f>
        <v>127</v>
      </c>
      <c r="B128" s="31" t="str">
        <f>Report2!B136</f>
        <v>P2TL/52554/20230126/00007</v>
      </c>
      <c r="C128" s="31" t="str">
        <f>Report2!D136</f>
        <v>523073062452</v>
      </c>
      <c r="D128" s="31" t="str">
        <f>Report2!E136</f>
        <v>SUGIYARTI</v>
      </c>
      <c r="E128" s="31" t="str">
        <f>Report2!H136</f>
        <v>K2</v>
      </c>
      <c r="F128" s="31" t="str">
        <f>Report2!I136</f>
        <v>DN KRAJAN TEGALRE</v>
      </c>
      <c r="G128" s="31" t="str">
        <f t="shared" si="11"/>
        <v>R1T</v>
      </c>
      <c r="H128" s="31">
        <f t="shared" si="12"/>
        <v>450</v>
      </c>
      <c r="I128" s="31" t="str">
        <f>Report2!K136</f>
        <v>R1T/450</v>
      </c>
      <c r="J128" s="82">
        <f>Report2!L136</f>
        <v>516</v>
      </c>
      <c r="K128" s="82">
        <f>Report2!M136</f>
        <v>0</v>
      </c>
      <c r="L128" s="82">
        <f>Report2!N136</f>
        <v>214140</v>
      </c>
      <c r="M128" s="82">
        <f>Report2!P136</f>
        <v>214140</v>
      </c>
      <c r="N128" s="82">
        <f>Report2!Q136</f>
        <v>0</v>
      </c>
      <c r="O128" s="82">
        <f>Report2!T136</f>
        <v>0</v>
      </c>
      <c r="P128" s="82">
        <f>Report2!U136</f>
        <v>0</v>
      </c>
      <c r="Q128" s="82">
        <f>Report2!W136</f>
        <v>19273</v>
      </c>
      <c r="R128" s="82">
        <f>Report2!X136</f>
        <v>0</v>
      </c>
      <c r="S128" s="82">
        <f>Report2!Y136</f>
        <v>0</v>
      </c>
      <c r="T128" s="82">
        <f>Report2!Z136</f>
        <v>233413</v>
      </c>
      <c r="U128" s="82">
        <f>Report2!AB136</f>
        <v>233413</v>
      </c>
      <c r="V128" s="82">
        <f>Report2!AC136</f>
        <v>0</v>
      </c>
      <c r="W128" s="36" t="str">
        <f>Report2!AD136</f>
        <v>30/01/2023</v>
      </c>
      <c r="X128" s="48" t="str">
        <f t="shared" si="13"/>
        <v>30</v>
      </c>
      <c r="Y128" s="31" t="str">
        <f t="shared" si="14"/>
        <v>01</v>
      </c>
      <c r="Z128" s="31" t="str">
        <f t="shared" si="15"/>
        <v>2023</v>
      </c>
      <c r="AA128" s="45">
        <f t="shared" si="16"/>
        <v>44956</v>
      </c>
      <c r="AB128" s="31" t="str">
        <f>Report2!AE136</f>
        <v>5255443005907</v>
      </c>
      <c r="AC128" s="45" t="str">
        <f>Report2!AF136</f>
        <v>30/01/2023</v>
      </c>
      <c r="AD128" s="31" t="str">
        <f>Report2!AH136</f>
        <v>P2TL/52554/20230126/00007</v>
      </c>
      <c r="AE128" s="31">
        <f t="shared" si="18"/>
        <v>52550</v>
      </c>
      <c r="AF128" s="31" t="str">
        <f t="shared" si="17"/>
        <v>52554</v>
      </c>
    </row>
    <row r="129" spans="1:32">
      <c r="A129" s="30">
        <f>Report2!A137</f>
        <v>128</v>
      </c>
      <c r="B129" s="31" t="str">
        <f>Report2!B137</f>
        <v>5255305723011700498</v>
      </c>
      <c r="C129" s="31" t="str">
        <f>Report2!D137</f>
        <v>523070898636</v>
      </c>
      <c r="D129" s="31" t="str">
        <f>Report2!E137</f>
        <v>SUDIYO BIN KASNAWI</v>
      </c>
      <c r="E129" s="31">
        <f>Report2!H137</f>
        <v>0</v>
      </c>
      <c r="F129" s="31" t="str">
        <f>Report2!I137</f>
        <v>DK  PLOSOHARJO TO</v>
      </c>
      <c r="G129" s="31" t="str">
        <f t="shared" si="11"/>
        <v>R1</v>
      </c>
      <c r="H129" s="31">
        <f t="shared" si="12"/>
        <v>900</v>
      </c>
      <c r="I129" s="31" t="str">
        <f>Report2!K137</f>
        <v>R1/900</v>
      </c>
      <c r="J129" s="82">
        <f>Report2!L137</f>
        <v>49</v>
      </c>
      <c r="K129" s="82">
        <f>Report2!M137</f>
        <v>0</v>
      </c>
      <c r="L129" s="82">
        <f>Report2!N137</f>
        <v>24255</v>
      </c>
      <c r="M129" s="82">
        <f>Report2!P137</f>
        <v>24255</v>
      </c>
      <c r="N129" s="82">
        <f>Report2!Q137</f>
        <v>0</v>
      </c>
      <c r="O129" s="82">
        <f>Report2!T137</f>
        <v>0</v>
      </c>
      <c r="P129" s="82">
        <f>Report2!U137</f>
        <v>0</v>
      </c>
      <c r="Q129" s="82">
        <f>Report2!W137</f>
        <v>0</v>
      </c>
      <c r="R129" s="82">
        <f>Report2!X137</f>
        <v>0</v>
      </c>
      <c r="S129" s="82">
        <f>Report2!Y137</f>
        <v>0</v>
      </c>
      <c r="T129" s="82">
        <f>Report2!Z137</f>
        <v>24255</v>
      </c>
      <c r="U129" s="82">
        <f>Report2!AB137</f>
        <v>0</v>
      </c>
      <c r="V129" s="82">
        <f>Report2!AC137</f>
        <v>24255</v>
      </c>
      <c r="W129" s="36" t="str">
        <f>Report2!AD137</f>
        <v>19/01/2023</v>
      </c>
      <c r="X129" s="48" t="str">
        <f t="shared" si="13"/>
        <v>19</v>
      </c>
      <c r="Y129" s="31" t="str">
        <f t="shared" si="14"/>
        <v>01</v>
      </c>
      <c r="Z129" s="31" t="str">
        <f t="shared" si="15"/>
        <v>2023</v>
      </c>
      <c r="AA129" s="45">
        <f t="shared" si="16"/>
        <v>44945</v>
      </c>
      <c r="AB129" s="31" t="str">
        <f>Report2!AE137</f>
        <v>5255334000494</v>
      </c>
      <c r="AC129" s="45" t="str">
        <f>Report2!AF137</f>
        <v>19/01/2023</v>
      </c>
      <c r="AD129" s="31" t="str">
        <f>Report2!AH137</f>
        <v>5255305723011700498</v>
      </c>
      <c r="AE129" s="31">
        <f t="shared" si="18"/>
        <v>52550</v>
      </c>
      <c r="AF129" s="31" t="str">
        <f t="shared" si="17"/>
        <v>52553</v>
      </c>
    </row>
    <row r="130" spans="1:32">
      <c r="A130" s="30">
        <f>Report2!A138</f>
        <v>129</v>
      </c>
      <c r="B130" s="31" t="str">
        <f>Report2!B138</f>
        <v>P2TL/52553/20230105/00001</v>
      </c>
      <c r="C130" s="31" t="str">
        <f>Report2!D138</f>
        <v>523073146133</v>
      </c>
      <c r="D130" s="31" t="str">
        <f>Report2!E138</f>
        <v>SUMARNI-KPS</v>
      </c>
      <c r="E130" s="31" t="str">
        <f>Report2!H138</f>
        <v>K2</v>
      </c>
      <c r="F130" s="31" t="str">
        <f>Report2!I138</f>
        <v>DN KALIOMBO,DS HA</v>
      </c>
      <c r="G130" s="31" t="str">
        <f t="shared" si="11"/>
        <v>R1MT</v>
      </c>
      <c r="H130" s="31">
        <f t="shared" si="12"/>
        <v>900</v>
      </c>
      <c r="I130" s="31" t="str">
        <f>Report2!K138</f>
        <v>R1MT/900</v>
      </c>
      <c r="J130" s="82">
        <f>Report2!L138</f>
        <v>614</v>
      </c>
      <c r="K130" s="82">
        <f>Report2!M138</f>
        <v>0</v>
      </c>
      <c r="L130" s="82">
        <f>Report2!N138</f>
        <v>830128</v>
      </c>
      <c r="M130" s="82">
        <f>Report2!P138</f>
        <v>830128</v>
      </c>
      <c r="N130" s="82">
        <f>Report2!Q138</f>
        <v>0</v>
      </c>
      <c r="O130" s="82">
        <f>Report2!T138</f>
        <v>0</v>
      </c>
      <c r="P130" s="82">
        <f>Report2!U138</f>
        <v>0</v>
      </c>
      <c r="Q130" s="82">
        <f>Report2!W138</f>
        <v>74712</v>
      </c>
      <c r="R130" s="82">
        <f>Report2!X138</f>
        <v>0</v>
      </c>
      <c r="S130" s="82">
        <f>Report2!Y138</f>
        <v>0</v>
      </c>
      <c r="T130" s="82">
        <f>Report2!Z138</f>
        <v>904840</v>
      </c>
      <c r="U130" s="82">
        <f>Report2!AB138</f>
        <v>904840</v>
      </c>
      <c r="V130" s="82">
        <f>Report2!AC138</f>
        <v>0</v>
      </c>
      <c r="W130" s="36" t="str">
        <f>Report2!AD138</f>
        <v>09/01/2023</v>
      </c>
      <c r="X130" s="48" t="str">
        <f t="shared" si="13"/>
        <v>09</v>
      </c>
      <c r="Y130" s="31" t="str">
        <f t="shared" si="14"/>
        <v>01</v>
      </c>
      <c r="Z130" s="31" t="str">
        <f t="shared" si="15"/>
        <v>2023</v>
      </c>
      <c r="AA130" s="45">
        <f t="shared" si="16"/>
        <v>44935</v>
      </c>
      <c r="AB130" s="31" t="str">
        <f>Report2!AE138</f>
        <v>5255343004790</v>
      </c>
      <c r="AC130" s="45" t="str">
        <f>Report2!AF138</f>
        <v>09/01/2023</v>
      </c>
      <c r="AD130" s="31" t="str">
        <f>Report2!AH138</f>
        <v>P2TL/52553/20230105/00001</v>
      </c>
      <c r="AE130" s="31">
        <f t="shared" si="18"/>
        <v>52550</v>
      </c>
      <c r="AF130" s="31" t="str">
        <f t="shared" si="17"/>
        <v>52553</v>
      </c>
    </row>
    <row r="131" spans="1:32">
      <c r="A131" s="30">
        <f>Report2!A139</f>
        <v>130</v>
      </c>
      <c r="B131" s="31" t="str">
        <f>Report2!B139</f>
        <v>P2TL/52554/20230118/00003</v>
      </c>
      <c r="C131" s="31" t="str">
        <f>Report2!D139</f>
        <v>523070908426</v>
      </c>
      <c r="D131" s="31" t="str">
        <f>Report2!E139</f>
        <v>SUMARNO</v>
      </c>
      <c r="E131" s="31" t="str">
        <f>Report2!H139</f>
        <v>P2</v>
      </c>
      <c r="F131" s="31" t="str">
        <f>Report2!I139</f>
        <v>DS  KALIPANG</v>
      </c>
      <c r="G131" s="31" t="str">
        <f t="shared" ref="G131:G194" si="19">LEFT(I131,FIND("/",I131)-1)</f>
        <v>R1</v>
      </c>
      <c r="H131" s="31">
        <f t="shared" ref="H131:H194" si="20">_xlfn.NUMBERVALUE(MID(I131,FIND("/",I131,1)+1,99))</f>
        <v>450</v>
      </c>
      <c r="I131" s="31" t="str">
        <f>Report2!K139</f>
        <v>R1/450</v>
      </c>
      <c r="J131" s="82">
        <f>Report2!L139</f>
        <v>2479</v>
      </c>
      <c r="K131" s="82">
        <f>Report2!M139</f>
        <v>0</v>
      </c>
      <c r="L131" s="82">
        <f>Report2!N139</f>
        <v>1226907</v>
      </c>
      <c r="M131" s="82">
        <f>Report2!P139</f>
        <v>1226907</v>
      </c>
      <c r="N131" s="82">
        <f>Report2!Q139</f>
        <v>0</v>
      </c>
      <c r="O131" s="82">
        <f>Report2!T139</f>
        <v>76400</v>
      </c>
      <c r="P131" s="82">
        <f>Report2!U139</f>
        <v>156912</v>
      </c>
      <c r="Q131" s="82">
        <f>Report2!W139</f>
        <v>12269</v>
      </c>
      <c r="R131" s="82">
        <f>Report2!X139</f>
        <v>13950</v>
      </c>
      <c r="S131" s="82">
        <f>Report2!Y139</f>
        <v>0</v>
      </c>
      <c r="T131" s="82">
        <f>Report2!Z139</f>
        <v>1486438</v>
      </c>
      <c r="U131" s="82">
        <f>Report2!AB139</f>
        <v>1486438</v>
      </c>
      <c r="V131" s="82">
        <f>Report2!AC139</f>
        <v>0</v>
      </c>
      <c r="W131" s="36" t="str">
        <f>Report2!AD139</f>
        <v>25/01/2023</v>
      </c>
      <c r="X131" s="48" t="str">
        <f t="shared" ref="X131:X194" si="21">LEFT(W131,2)</f>
        <v>25</v>
      </c>
      <c r="Y131" s="31" t="str">
        <f t="shared" ref="Y131:Y194" si="22">MID(W131,FIND("/",W131,1)+1,2)</f>
        <v>01</v>
      </c>
      <c r="Z131" s="31" t="str">
        <f t="shared" ref="Z131:Z194" si="23">RIGHT(W131,4)</f>
        <v>2023</v>
      </c>
      <c r="AA131" s="45">
        <f t="shared" ref="AA131:AA194" si="24">DATE(Z131,Y131,X131)</f>
        <v>44951</v>
      </c>
      <c r="AB131" s="31" t="str">
        <f>Report2!AE139</f>
        <v>5255442005876</v>
      </c>
      <c r="AC131" s="45" t="str">
        <f>Report2!AF139</f>
        <v>25/01/2023</v>
      </c>
      <c r="AD131" s="31" t="str">
        <f>Report2!AH139</f>
        <v>P2TL/52554/20230118/00003</v>
      </c>
      <c r="AE131" s="31">
        <f t="shared" si="18"/>
        <v>52550</v>
      </c>
      <c r="AF131" s="31" t="str">
        <f t="shared" ref="AF131:AF194" si="25">_xlfn.IFS(LEN(AD131)=19,LEFT(AD131,5),LEN(AD131)=25,MID(AD131,6,5))</f>
        <v>52554</v>
      </c>
    </row>
    <row r="132" spans="1:32">
      <c r="A132" s="30">
        <f>Report2!A140</f>
        <v>131</v>
      </c>
      <c r="B132" s="31" t="str">
        <f>Report2!B140</f>
        <v>5255105723010600112</v>
      </c>
      <c r="C132" s="31" t="str">
        <f>Report2!D140</f>
        <v>523060640986</v>
      </c>
      <c r="D132" s="31" t="str">
        <f>Report2!E140</f>
        <v>SUPRIYADI</v>
      </c>
      <c r="E132" s="31">
        <f>Report2!H140</f>
        <v>0</v>
      </c>
      <c r="F132" s="31" t="str">
        <f>Report2!I140</f>
        <v>DS  NGALURAN RT6/2</v>
      </c>
      <c r="G132" s="31" t="str">
        <f t="shared" si="19"/>
        <v>R1</v>
      </c>
      <c r="H132" s="31">
        <f t="shared" si="20"/>
        <v>450</v>
      </c>
      <c r="I132" s="31" t="str">
        <f>Report2!K140</f>
        <v>R1/450</v>
      </c>
      <c r="J132" s="82">
        <f>Report2!L140</f>
        <v>34</v>
      </c>
      <c r="K132" s="82">
        <f>Report2!M140</f>
        <v>0</v>
      </c>
      <c r="L132" s="82">
        <f>Report2!N140</f>
        <v>16830</v>
      </c>
      <c r="M132" s="82">
        <f>Report2!P140</f>
        <v>16830</v>
      </c>
      <c r="N132" s="82">
        <f>Report2!Q140</f>
        <v>0</v>
      </c>
      <c r="O132" s="82">
        <f>Report2!T140</f>
        <v>0</v>
      </c>
      <c r="P132" s="82">
        <f>Report2!U140</f>
        <v>0</v>
      </c>
      <c r="Q132" s="82">
        <f>Report2!W140</f>
        <v>0</v>
      </c>
      <c r="R132" s="82">
        <f>Report2!X140</f>
        <v>0</v>
      </c>
      <c r="S132" s="82">
        <f>Report2!Y140</f>
        <v>0</v>
      </c>
      <c r="T132" s="82">
        <f>Report2!Z140</f>
        <v>16830</v>
      </c>
      <c r="U132" s="82">
        <f>Report2!AB140</f>
        <v>0</v>
      </c>
      <c r="V132" s="82">
        <f>Report2!AC140</f>
        <v>16830</v>
      </c>
      <c r="W132" s="36" t="str">
        <f>Report2!AD140</f>
        <v>06/01/2023</v>
      </c>
      <c r="X132" s="48" t="str">
        <f t="shared" si="21"/>
        <v>06</v>
      </c>
      <c r="Y132" s="31" t="str">
        <f t="shared" si="22"/>
        <v>01</v>
      </c>
      <c r="Z132" s="31" t="str">
        <f t="shared" si="23"/>
        <v>2023</v>
      </c>
      <c r="AA132" s="45">
        <f t="shared" si="24"/>
        <v>44932</v>
      </c>
      <c r="AB132" s="31" t="str">
        <f>Report2!AE140</f>
        <v>5255134000112</v>
      </c>
      <c r="AC132" s="45" t="str">
        <f>Report2!AF140</f>
        <v>06/01/2023</v>
      </c>
      <c r="AD132" s="31" t="str">
        <f>Report2!AH140</f>
        <v>5255105723010600112</v>
      </c>
      <c r="AE132" s="31">
        <f t="shared" ref="AE132:AE195" si="26">AE131</f>
        <v>52550</v>
      </c>
      <c r="AF132" s="31" t="str">
        <f t="shared" si="25"/>
        <v>52551</v>
      </c>
    </row>
    <row r="133" spans="1:32">
      <c r="A133" s="30">
        <f>Report2!A141</f>
        <v>132</v>
      </c>
      <c r="B133" s="31" t="str">
        <f>Report2!B141</f>
        <v>5255105723010600101</v>
      </c>
      <c r="C133" s="31" t="str">
        <f>Report2!D141</f>
        <v>523060447087</v>
      </c>
      <c r="D133" s="31" t="str">
        <f>Report2!E141</f>
        <v>SUYONO</v>
      </c>
      <c r="E133" s="31">
        <f>Report2!H141</f>
        <v>0</v>
      </c>
      <c r="F133" s="31" t="str">
        <f>Report2!I141</f>
        <v>DS  KALIKONDANG RT</v>
      </c>
      <c r="G133" s="31" t="str">
        <f t="shared" si="19"/>
        <v>R1</v>
      </c>
      <c r="H133" s="31">
        <f t="shared" si="20"/>
        <v>450</v>
      </c>
      <c r="I133" s="31" t="str">
        <f>Report2!K141</f>
        <v>R1/450</v>
      </c>
      <c r="J133" s="82">
        <f>Report2!L141</f>
        <v>40</v>
      </c>
      <c r="K133" s="82">
        <f>Report2!M141</f>
        <v>0</v>
      </c>
      <c r="L133" s="82">
        <f>Report2!N141</f>
        <v>19800</v>
      </c>
      <c r="M133" s="82">
        <f>Report2!P141</f>
        <v>19800</v>
      </c>
      <c r="N133" s="82">
        <f>Report2!Q141</f>
        <v>0</v>
      </c>
      <c r="O133" s="82">
        <f>Report2!T141</f>
        <v>0</v>
      </c>
      <c r="P133" s="82">
        <f>Report2!U141</f>
        <v>0</v>
      </c>
      <c r="Q133" s="82">
        <f>Report2!W141</f>
        <v>0</v>
      </c>
      <c r="R133" s="82">
        <f>Report2!X141</f>
        <v>0</v>
      </c>
      <c r="S133" s="82">
        <f>Report2!Y141</f>
        <v>0</v>
      </c>
      <c r="T133" s="82">
        <f>Report2!Z141</f>
        <v>19800</v>
      </c>
      <c r="U133" s="82">
        <f>Report2!AB141</f>
        <v>0</v>
      </c>
      <c r="V133" s="82">
        <f>Report2!AC141</f>
        <v>19800</v>
      </c>
      <c r="W133" s="36" t="str">
        <f>Report2!AD141</f>
        <v>06/01/2023</v>
      </c>
      <c r="X133" s="48" t="str">
        <f t="shared" si="21"/>
        <v>06</v>
      </c>
      <c r="Y133" s="31" t="str">
        <f t="shared" si="22"/>
        <v>01</v>
      </c>
      <c r="Z133" s="31" t="str">
        <f t="shared" si="23"/>
        <v>2023</v>
      </c>
      <c r="AA133" s="45">
        <f t="shared" si="24"/>
        <v>44932</v>
      </c>
      <c r="AB133" s="31" t="str">
        <f>Report2!AE141</f>
        <v>5255134000101</v>
      </c>
      <c r="AC133" s="45" t="str">
        <f>Report2!AF141</f>
        <v>06/01/2023</v>
      </c>
      <c r="AD133" s="31" t="str">
        <f>Report2!AH141</f>
        <v>5255105723010600101</v>
      </c>
      <c r="AE133" s="31">
        <f t="shared" si="26"/>
        <v>52550</v>
      </c>
      <c r="AF133" s="31" t="str">
        <f t="shared" si="25"/>
        <v>52551</v>
      </c>
    </row>
    <row r="134" spans="1:32">
      <c r="A134" s="30">
        <f>Report2!A142</f>
        <v>133</v>
      </c>
      <c r="B134" s="31" t="str">
        <f>Report2!B142</f>
        <v>P2TL/52554/20230106/00004</v>
      </c>
      <c r="C134" s="31" t="str">
        <f>Report2!D142</f>
        <v>523071292821</v>
      </c>
      <c r="D134" s="31" t="str">
        <f>Report2!E142</f>
        <v>SIYEM</v>
      </c>
      <c r="E134" s="31" t="str">
        <f>Report2!H142</f>
        <v>K2</v>
      </c>
      <c r="F134" s="31" t="str">
        <f>Report2!I142</f>
        <v>DK . BEDEGAN SULUR</v>
      </c>
      <c r="G134" s="31" t="str">
        <f t="shared" si="19"/>
        <v>R1</v>
      </c>
      <c r="H134" s="31">
        <f t="shared" si="20"/>
        <v>450</v>
      </c>
      <c r="I134" s="31" t="str">
        <f>Report2!K142</f>
        <v>R1/450</v>
      </c>
      <c r="J134" s="82">
        <f>Report2!L142</f>
        <v>516</v>
      </c>
      <c r="K134" s="82">
        <f>Report2!M142</f>
        <v>0</v>
      </c>
      <c r="L134" s="82">
        <f>Report2!N142</f>
        <v>255420</v>
      </c>
      <c r="M134" s="82">
        <f>Report2!P142</f>
        <v>255420</v>
      </c>
      <c r="N134" s="82">
        <f>Report2!Q142</f>
        <v>0</v>
      </c>
      <c r="O134" s="82">
        <f>Report2!T142</f>
        <v>0</v>
      </c>
      <c r="P134" s="82">
        <f>Report2!U142</f>
        <v>0</v>
      </c>
      <c r="Q134" s="82">
        <f>Report2!W142</f>
        <v>22988</v>
      </c>
      <c r="R134" s="82">
        <f>Report2!X142</f>
        <v>0</v>
      </c>
      <c r="S134" s="82">
        <f>Report2!Y142</f>
        <v>0</v>
      </c>
      <c r="T134" s="82">
        <f>Report2!Z142</f>
        <v>278408</v>
      </c>
      <c r="U134" s="82">
        <f>Report2!AB142</f>
        <v>278408</v>
      </c>
      <c r="V134" s="82">
        <f>Report2!AC142</f>
        <v>0</v>
      </c>
      <c r="W134" s="36" t="str">
        <f>Report2!AD142</f>
        <v>06/01/2023</v>
      </c>
      <c r="X134" s="48" t="str">
        <f t="shared" si="21"/>
        <v>06</v>
      </c>
      <c r="Y134" s="31" t="str">
        <f t="shared" si="22"/>
        <v>01</v>
      </c>
      <c r="Z134" s="31" t="str">
        <f t="shared" si="23"/>
        <v>2023</v>
      </c>
      <c r="AA134" s="45">
        <f t="shared" si="24"/>
        <v>44932</v>
      </c>
      <c r="AB134" s="31" t="str">
        <f>Report2!AE142</f>
        <v>5255442005809</v>
      </c>
      <c r="AC134" s="45" t="str">
        <f>Report2!AF142</f>
        <v>06/01/2023</v>
      </c>
      <c r="AD134" s="31" t="str">
        <f>Report2!AH142</f>
        <v>P2TL/52554/20230106/00004</v>
      </c>
      <c r="AE134" s="31">
        <f t="shared" si="26"/>
        <v>52550</v>
      </c>
      <c r="AF134" s="31" t="str">
        <f t="shared" si="25"/>
        <v>52554</v>
      </c>
    </row>
    <row r="135" spans="1:32">
      <c r="A135" s="30">
        <f>Report2!A143</f>
        <v>134</v>
      </c>
      <c r="B135" s="31" t="str">
        <f>Report2!B143</f>
        <v>P2TL/52552/20230103/00003</v>
      </c>
      <c r="C135" s="31" t="str">
        <f>Report2!D143</f>
        <v>NONPELANG</v>
      </c>
      <c r="D135" s="31" t="str">
        <f>Report2!E143</f>
        <v>M MUHAIDAR 3</v>
      </c>
      <c r="E135" s="31" t="str">
        <f>Report2!H143</f>
        <v>P4</v>
      </c>
      <c r="F135" s="31" t="str">
        <f>Report2!I143</f>
        <v>PILANGKIDUL RT1 RW</v>
      </c>
      <c r="G135" s="31" t="str">
        <f t="shared" si="19"/>
        <v>S2</v>
      </c>
      <c r="H135" s="31">
        <f t="shared" si="20"/>
        <v>900</v>
      </c>
      <c r="I135" s="31" t="str">
        <f>Report2!K143</f>
        <v>S2/900</v>
      </c>
      <c r="J135" s="82">
        <f>Report2!L143</f>
        <v>4957</v>
      </c>
      <c r="K135" s="82">
        <f>Report2!M143</f>
        <v>243000</v>
      </c>
      <c r="L135" s="82">
        <f>Report2!N143</f>
        <v>1784592</v>
      </c>
      <c r="M135" s="82">
        <f>Report2!P143</f>
        <v>2027592</v>
      </c>
      <c r="N135" s="82">
        <f>Report2!Q143</f>
        <v>0</v>
      </c>
      <c r="O135" s="82">
        <f>Report2!T143</f>
        <v>0</v>
      </c>
      <c r="P135" s="82">
        <f>Report2!U143</f>
        <v>0</v>
      </c>
      <c r="Q135" s="82">
        <f>Report2!W143</f>
        <v>10138</v>
      </c>
      <c r="R135" s="82">
        <f>Report2!X143</f>
        <v>0</v>
      </c>
      <c r="S135" s="82">
        <f>Report2!Y143</f>
        <v>0</v>
      </c>
      <c r="T135" s="82">
        <f>Report2!Z143</f>
        <v>2037730</v>
      </c>
      <c r="U135" s="82">
        <f>Report2!AB143</f>
        <v>2037730</v>
      </c>
      <c r="V135" s="82">
        <f>Report2!AC143</f>
        <v>0</v>
      </c>
      <c r="W135" s="36" t="str">
        <f>Report2!AD143</f>
        <v>04/01/2023</v>
      </c>
      <c r="X135" s="48" t="str">
        <f t="shared" si="21"/>
        <v>04</v>
      </c>
      <c r="Y135" s="31" t="str">
        <f t="shared" si="22"/>
        <v>01</v>
      </c>
      <c r="Z135" s="31" t="str">
        <f t="shared" si="23"/>
        <v>2023</v>
      </c>
      <c r="AA135" s="45">
        <f t="shared" si="24"/>
        <v>44930</v>
      </c>
      <c r="AB135" s="31" t="str">
        <f>Report2!AE143</f>
        <v>5255242004804</v>
      </c>
      <c r="AC135" s="45" t="str">
        <f>Report2!AF143</f>
        <v>04/01/2023</v>
      </c>
      <c r="AD135" s="31" t="str">
        <f>Report2!AH143</f>
        <v>P2TL/52552/20230103/00003</v>
      </c>
      <c r="AE135" s="31">
        <f t="shared" si="26"/>
        <v>52550</v>
      </c>
      <c r="AF135" s="31" t="str">
        <f t="shared" si="25"/>
        <v>52552</v>
      </c>
    </row>
    <row r="136" spans="1:32">
      <c r="A136" s="30">
        <f>Report2!A144</f>
        <v>135</v>
      </c>
      <c r="B136" s="31" t="str">
        <f>Report2!B144</f>
        <v>P2TL/52552/20230103/00006</v>
      </c>
      <c r="C136" s="31" t="str">
        <f>Report2!D144</f>
        <v>NONPELANG</v>
      </c>
      <c r="D136" s="31" t="str">
        <f>Report2!E144</f>
        <v>MASRURIN 2</v>
      </c>
      <c r="E136" s="31" t="str">
        <f>Report2!H144</f>
        <v>P4</v>
      </c>
      <c r="F136" s="31" t="str">
        <f>Report2!I144</f>
        <v>PILANGKIDUL RT1 RW</v>
      </c>
      <c r="G136" s="31" t="str">
        <f t="shared" si="19"/>
        <v>S2</v>
      </c>
      <c r="H136" s="31">
        <f t="shared" si="20"/>
        <v>900</v>
      </c>
      <c r="I136" s="31" t="str">
        <f>Report2!K144</f>
        <v>S2/900</v>
      </c>
      <c r="J136" s="82">
        <f>Report2!L144</f>
        <v>4957</v>
      </c>
      <c r="K136" s="82">
        <f>Report2!M144</f>
        <v>243000</v>
      </c>
      <c r="L136" s="82">
        <f>Report2!N144</f>
        <v>1784592</v>
      </c>
      <c r="M136" s="82">
        <f>Report2!P144</f>
        <v>2027592</v>
      </c>
      <c r="N136" s="82">
        <f>Report2!Q144</f>
        <v>0</v>
      </c>
      <c r="O136" s="82">
        <f>Report2!T144</f>
        <v>0</v>
      </c>
      <c r="P136" s="82">
        <f>Report2!U144</f>
        <v>0</v>
      </c>
      <c r="Q136" s="82">
        <f>Report2!W144</f>
        <v>10138</v>
      </c>
      <c r="R136" s="82">
        <f>Report2!X144</f>
        <v>0</v>
      </c>
      <c r="S136" s="82">
        <f>Report2!Y144</f>
        <v>0</v>
      </c>
      <c r="T136" s="82">
        <f>Report2!Z144</f>
        <v>2037730</v>
      </c>
      <c r="U136" s="82">
        <f>Report2!AB144</f>
        <v>2037730</v>
      </c>
      <c r="V136" s="82">
        <f>Report2!AC144</f>
        <v>0</v>
      </c>
      <c r="W136" s="36" t="str">
        <f>Report2!AD144</f>
        <v>04/01/2023</v>
      </c>
      <c r="X136" s="48" t="str">
        <f t="shared" si="21"/>
        <v>04</v>
      </c>
      <c r="Y136" s="31" t="str">
        <f t="shared" si="22"/>
        <v>01</v>
      </c>
      <c r="Z136" s="31" t="str">
        <f t="shared" si="23"/>
        <v>2023</v>
      </c>
      <c r="AA136" s="45">
        <f t="shared" si="24"/>
        <v>44930</v>
      </c>
      <c r="AB136" s="31" t="str">
        <f>Report2!AE144</f>
        <v>5255242004807</v>
      </c>
      <c r="AC136" s="45" t="str">
        <f>Report2!AF144</f>
        <v>04/01/2023</v>
      </c>
      <c r="AD136" s="31" t="str">
        <f>Report2!AH144</f>
        <v>P2TL/52552/20230103/00006</v>
      </c>
      <c r="AE136" s="31">
        <f t="shared" si="26"/>
        <v>52550</v>
      </c>
      <c r="AF136" s="31" t="str">
        <f t="shared" si="25"/>
        <v>52552</v>
      </c>
    </row>
    <row r="137" spans="1:32">
      <c r="A137" s="30">
        <f>Report2!A145</f>
        <v>136</v>
      </c>
      <c r="B137" s="31" t="str">
        <f>Report2!B145</f>
        <v>5255305723011700437</v>
      </c>
      <c r="C137" s="31" t="str">
        <f>Report2!D145</f>
        <v>523070600187</v>
      </c>
      <c r="D137" s="31" t="str">
        <f>Report2!E145</f>
        <v>PASMIN</v>
      </c>
      <c r="E137" s="31">
        <f>Report2!H145</f>
        <v>0</v>
      </c>
      <c r="F137" s="31" t="str">
        <f>Report2!I145</f>
        <v>SA TREYAN KRONGG</v>
      </c>
      <c r="G137" s="31" t="str">
        <f t="shared" si="19"/>
        <v>R1</v>
      </c>
      <c r="H137" s="31">
        <f t="shared" si="20"/>
        <v>450</v>
      </c>
      <c r="I137" s="31" t="str">
        <f>Report2!K145</f>
        <v>R1/450</v>
      </c>
      <c r="J137" s="82">
        <f>Report2!L145</f>
        <v>42</v>
      </c>
      <c r="K137" s="82">
        <f>Report2!M145</f>
        <v>0</v>
      </c>
      <c r="L137" s="82">
        <f>Report2!N145</f>
        <v>7098</v>
      </c>
      <c r="M137" s="82">
        <f>Report2!P145</f>
        <v>7098</v>
      </c>
      <c r="N137" s="82">
        <f>Report2!Q145</f>
        <v>0</v>
      </c>
      <c r="O137" s="82">
        <f>Report2!T145</f>
        <v>0</v>
      </c>
      <c r="P137" s="82">
        <f>Report2!U145</f>
        <v>0</v>
      </c>
      <c r="Q137" s="82">
        <f>Report2!W145</f>
        <v>0</v>
      </c>
      <c r="R137" s="82">
        <f>Report2!X145</f>
        <v>0</v>
      </c>
      <c r="S137" s="82">
        <f>Report2!Y145</f>
        <v>0</v>
      </c>
      <c r="T137" s="82">
        <f>Report2!Z145</f>
        <v>7098</v>
      </c>
      <c r="U137" s="82">
        <f>Report2!AB145</f>
        <v>0</v>
      </c>
      <c r="V137" s="82">
        <f>Report2!AC145</f>
        <v>7098</v>
      </c>
      <c r="W137" s="36" t="str">
        <f>Report2!AD145</f>
        <v>19/01/2023</v>
      </c>
      <c r="X137" s="48" t="str">
        <f t="shared" si="21"/>
        <v>19</v>
      </c>
      <c r="Y137" s="31" t="str">
        <f t="shared" si="22"/>
        <v>01</v>
      </c>
      <c r="Z137" s="31" t="str">
        <f t="shared" si="23"/>
        <v>2023</v>
      </c>
      <c r="AA137" s="45">
        <f t="shared" si="24"/>
        <v>44945</v>
      </c>
      <c r="AB137" s="31" t="str">
        <f>Report2!AE145</f>
        <v>5255334000434</v>
      </c>
      <c r="AC137" s="45" t="str">
        <f>Report2!AF145</f>
        <v>19/01/2023</v>
      </c>
      <c r="AD137" s="31" t="str">
        <f>Report2!AH145</f>
        <v>5255305723011700437</v>
      </c>
      <c r="AE137" s="31">
        <f t="shared" si="26"/>
        <v>52550</v>
      </c>
      <c r="AF137" s="31" t="str">
        <f t="shared" si="25"/>
        <v>52553</v>
      </c>
    </row>
    <row r="138" spans="1:32">
      <c r="A138" s="30">
        <f>Report2!A146</f>
        <v>137</v>
      </c>
      <c r="B138" s="31" t="str">
        <f>Report2!B146</f>
        <v>P2TL/52551/20230118/00005</v>
      </c>
      <c r="C138" s="31" t="str">
        <f>Report2!D146</f>
        <v>523061772591</v>
      </c>
      <c r="D138" s="31" t="str">
        <f>Report2!E146</f>
        <v>ARSO BUDIYATNO</v>
      </c>
      <c r="E138" s="31" t="str">
        <f>Report2!H146</f>
        <v>K2</v>
      </c>
      <c r="F138" s="31" t="str">
        <f>Report2!I146</f>
        <v>JL RADEN SAHID. KP</v>
      </c>
      <c r="G138" s="31" t="str">
        <f t="shared" si="19"/>
        <v>R1MT</v>
      </c>
      <c r="H138" s="31">
        <f t="shared" si="20"/>
        <v>900</v>
      </c>
      <c r="I138" s="31" t="str">
        <f>Report2!K146</f>
        <v>R1MT/900</v>
      </c>
      <c r="J138" s="82">
        <f>Report2!L146</f>
        <v>256</v>
      </c>
      <c r="K138" s="82">
        <f>Report2!M146</f>
        <v>0</v>
      </c>
      <c r="L138" s="82">
        <f>Report2!N146</f>
        <v>346112</v>
      </c>
      <c r="M138" s="82">
        <f>Report2!P146</f>
        <v>346112</v>
      </c>
      <c r="N138" s="82">
        <f>Report2!Q146</f>
        <v>0</v>
      </c>
      <c r="O138" s="82">
        <f>Report2!T146</f>
        <v>0</v>
      </c>
      <c r="P138" s="82">
        <f>Report2!U146</f>
        <v>0</v>
      </c>
      <c r="Q138" s="82">
        <f>Report2!W146</f>
        <v>31150</v>
      </c>
      <c r="R138" s="82">
        <f>Report2!X146</f>
        <v>0</v>
      </c>
      <c r="S138" s="82">
        <f>Report2!Y146</f>
        <v>0</v>
      </c>
      <c r="T138" s="82">
        <f>Report2!Z146</f>
        <v>377262</v>
      </c>
      <c r="U138" s="82">
        <f>Report2!AB146</f>
        <v>377262</v>
      </c>
      <c r="V138" s="82">
        <f>Report2!AC146</f>
        <v>0</v>
      </c>
      <c r="W138" s="36" t="str">
        <f>Report2!AD146</f>
        <v>18/01/2023</v>
      </c>
      <c r="X138" s="48" t="str">
        <f t="shared" si="21"/>
        <v>18</v>
      </c>
      <c r="Y138" s="31" t="str">
        <f t="shared" si="22"/>
        <v>01</v>
      </c>
      <c r="Z138" s="31" t="str">
        <f t="shared" si="23"/>
        <v>2023</v>
      </c>
      <c r="AA138" s="45">
        <f t="shared" si="24"/>
        <v>44944</v>
      </c>
      <c r="AB138" s="31" t="str">
        <f>Report2!AE146</f>
        <v>5255143005069</v>
      </c>
      <c r="AC138" s="45" t="str">
        <f>Report2!AF146</f>
        <v>18/01/2023</v>
      </c>
      <c r="AD138" s="31" t="str">
        <f>Report2!AH146</f>
        <v>P2TL/52551/20230118/00005</v>
      </c>
      <c r="AE138" s="31">
        <f t="shared" si="26"/>
        <v>52550</v>
      </c>
      <c r="AF138" s="31" t="str">
        <f t="shared" si="25"/>
        <v>52551</v>
      </c>
    </row>
    <row r="139" spans="1:32">
      <c r="A139" s="30">
        <f>Report2!A147</f>
        <v>138</v>
      </c>
      <c r="B139" s="31" t="str">
        <f>Report2!B147</f>
        <v>5255305723011700487</v>
      </c>
      <c r="C139" s="31" t="str">
        <f>Report2!D147</f>
        <v>523071462982</v>
      </c>
      <c r="D139" s="31" t="str">
        <f>Report2!E147</f>
        <v>DAHINURI</v>
      </c>
      <c r="E139" s="31">
        <f>Report2!H147</f>
        <v>0</v>
      </c>
      <c r="F139" s="31" t="str">
        <f>Report2!I147</f>
        <v>DK  PUCANG JUWANG</v>
      </c>
      <c r="G139" s="31" t="str">
        <f t="shared" si="19"/>
        <v>R1M</v>
      </c>
      <c r="H139" s="31">
        <f t="shared" si="20"/>
        <v>900</v>
      </c>
      <c r="I139" s="31" t="str">
        <f>Report2!K147</f>
        <v>R1M/900</v>
      </c>
      <c r="J139" s="82">
        <f>Report2!L147</f>
        <v>34</v>
      </c>
      <c r="K139" s="82">
        <f>Report2!M147</f>
        <v>0</v>
      </c>
      <c r="L139" s="82">
        <f>Report2!N147</f>
        <v>45968</v>
      </c>
      <c r="M139" s="82">
        <f>Report2!P147</f>
        <v>45968</v>
      </c>
      <c r="N139" s="82">
        <f>Report2!Q147</f>
        <v>0</v>
      </c>
      <c r="O139" s="82">
        <f>Report2!T147</f>
        <v>0</v>
      </c>
      <c r="P139" s="82">
        <f>Report2!U147</f>
        <v>0</v>
      </c>
      <c r="Q139" s="82">
        <f>Report2!W147</f>
        <v>0</v>
      </c>
      <c r="R139" s="82">
        <f>Report2!X147</f>
        <v>0</v>
      </c>
      <c r="S139" s="82">
        <f>Report2!Y147</f>
        <v>0</v>
      </c>
      <c r="T139" s="82">
        <f>Report2!Z147</f>
        <v>45968</v>
      </c>
      <c r="U139" s="82">
        <f>Report2!AB147</f>
        <v>0</v>
      </c>
      <c r="V139" s="82">
        <f>Report2!AC147</f>
        <v>45968</v>
      </c>
      <c r="W139" s="36" t="str">
        <f>Report2!AD147</f>
        <v>19/01/2023</v>
      </c>
      <c r="X139" s="48" t="str">
        <f t="shared" si="21"/>
        <v>19</v>
      </c>
      <c r="Y139" s="31" t="str">
        <f t="shared" si="22"/>
        <v>01</v>
      </c>
      <c r="Z139" s="31" t="str">
        <f t="shared" si="23"/>
        <v>2023</v>
      </c>
      <c r="AA139" s="45">
        <f t="shared" si="24"/>
        <v>44945</v>
      </c>
      <c r="AB139" s="31" t="str">
        <f>Report2!AE147</f>
        <v>5255334000483</v>
      </c>
      <c r="AC139" s="45" t="str">
        <f>Report2!AF147</f>
        <v>19/01/2023</v>
      </c>
      <c r="AD139" s="31" t="str">
        <f>Report2!AH147</f>
        <v>5255305723011700487</v>
      </c>
      <c r="AE139" s="31">
        <f t="shared" si="26"/>
        <v>52550</v>
      </c>
      <c r="AF139" s="31" t="str">
        <f t="shared" si="25"/>
        <v>52553</v>
      </c>
    </row>
    <row r="140" spans="1:32">
      <c r="A140" s="30">
        <f>Report2!A148</f>
        <v>139</v>
      </c>
      <c r="B140" s="31" t="str">
        <f>Report2!B148</f>
        <v>5255305723011700481</v>
      </c>
      <c r="C140" s="31" t="str">
        <f>Report2!D148</f>
        <v>523071002028</v>
      </c>
      <c r="D140" s="31" t="str">
        <f>Report2!E148</f>
        <v>DUROHMAN</v>
      </c>
      <c r="E140" s="31">
        <f>Report2!H148</f>
        <v>0</v>
      </c>
      <c r="F140" s="31" t="str">
        <f>Report2!I148</f>
        <v>DK  PENGKOL DS SEN</v>
      </c>
      <c r="G140" s="31" t="str">
        <f t="shared" si="19"/>
        <v>R1M</v>
      </c>
      <c r="H140" s="31">
        <f t="shared" si="20"/>
        <v>900</v>
      </c>
      <c r="I140" s="31" t="str">
        <f>Report2!K148</f>
        <v>R1M/900</v>
      </c>
      <c r="J140" s="82">
        <f>Report2!L148</f>
        <v>42</v>
      </c>
      <c r="K140" s="82">
        <f>Report2!M148</f>
        <v>0</v>
      </c>
      <c r="L140" s="82">
        <f>Report2!N148</f>
        <v>58136</v>
      </c>
      <c r="M140" s="82">
        <f>Report2!P148</f>
        <v>58136</v>
      </c>
      <c r="N140" s="82">
        <f>Report2!Q148</f>
        <v>0</v>
      </c>
      <c r="O140" s="82">
        <f>Report2!T148</f>
        <v>0</v>
      </c>
      <c r="P140" s="82">
        <f>Report2!U148</f>
        <v>0</v>
      </c>
      <c r="Q140" s="82">
        <f>Report2!W148</f>
        <v>0</v>
      </c>
      <c r="R140" s="82">
        <f>Report2!X148</f>
        <v>0</v>
      </c>
      <c r="S140" s="82">
        <f>Report2!Y148</f>
        <v>0</v>
      </c>
      <c r="T140" s="82">
        <f>Report2!Z148</f>
        <v>58136</v>
      </c>
      <c r="U140" s="82">
        <f>Report2!AB148</f>
        <v>0</v>
      </c>
      <c r="V140" s="82">
        <f>Report2!AC148</f>
        <v>58136</v>
      </c>
      <c r="W140" s="36" t="str">
        <f>Report2!AD148</f>
        <v>19/01/2023</v>
      </c>
      <c r="X140" s="48" t="str">
        <f t="shared" si="21"/>
        <v>19</v>
      </c>
      <c r="Y140" s="31" t="str">
        <f t="shared" si="22"/>
        <v>01</v>
      </c>
      <c r="Z140" s="31" t="str">
        <f t="shared" si="23"/>
        <v>2023</v>
      </c>
      <c r="AA140" s="45">
        <f t="shared" si="24"/>
        <v>44945</v>
      </c>
      <c r="AB140" s="31" t="str">
        <f>Report2!AE148</f>
        <v>5255334000477</v>
      </c>
      <c r="AC140" s="45" t="str">
        <f>Report2!AF148</f>
        <v>19/01/2023</v>
      </c>
      <c r="AD140" s="31" t="str">
        <f>Report2!AH148</f>
        <v>5255305723011700481</v>
      </c>
      <c r="AE140" s="31">
        <f t="shared" si="26"/>
        <v>52550</v>
      </c>
      <c r="AF140" s="31" t="str">
        <f t="shared" si="25"/>
        <v>52553</v>
      </c>
    </row>
    <row r="141" spans="1:32">
      <c r="A141" s="30">
        <f>Report2!A149</f>
        <v>140</v>
      </c>
      <c r="B141" s="31" t="str">
        <f>Report2!B149</f>
        <v>P2TL/52554/20230127/00009</v>
      </c>
      <c r="C141" s="31" t="str">
        <f>Report2!D149</f>
        <v>523071487550</v>
      </c>
      <c r="D141" s="31" t="str">
        <f>Report2!E149</f>
        <v>DARMINI</v>
      </c>
      <c r="E141" s="31" t="str">
        <f>Report2!H149</f>
        <v>K2</v>
      </c>
      <c r="F141" s="31" t="str">
        <f>Report2!I149</f>
        <v>DS  CENTONG RT8/6 B</v>
      </c>
      <c r="G141" s="31" t="str">
        <f t="shared" si="19"/>
        <v>R1M</v>
      </c>
      <c r="H141" s="31">
        <f t="shared" si="20"/>
        <v>900</v>
      </c>
      <c r="I141" s="31" t="str">
        <f>Report2!K149</f>
        <v>R1M/900</v>
      </c>
      <c r="J141" s="82">
        <f>Report2!L149</f>
        <v>205</v>
      </c>
      <c r="K141" s="82">
        <f>Report2!M149</f>
        <v>0</v>
      </c>
      <c r="L141" s="82">
        <f>Report2!N149</f>
        <v>277160</v>
      </c>
      <c r="M141" s="82">
        <f>Report2!P149</f>
        <v>277160</v>
      </c>
      <c r="N141" s="82">
        <f>Report2!Q149</f>
        <v>0</v>
      </c>
      <c r="O141" s="82">
        <f>Report2!T149</f>
        <v>0</v>
      </c>
      <c r="P141" s="82">
        <f>Report2!U149</f>
        <v>0</v>
      </c>
      <c r="Q141" s="82">
        <f>Report2!W149</f>
        <v>24944</v>
      </c>
      <c r="R141" s="82">
        <f>Report2!X149</f>
        <v>0</v>
      </c>
      <c r="S141" s="82">
        <f>Report2!Y149</f>
        <v>0</v>
      </c>
      <c r="T141" s="82">
        <f>Report2!Z149</f>
        <v>302104</v>
      </c>
      <c r="U141" s="82">
        <f>Report2!AB149</f>
        <v>71838</v>
      </c>
      <c r="V141" s="82">
        <f>Report2!AC149</f>
        <v>230266</v>
      </c>
      <c r="W141" s="36" t="str">
        <f>Report2!AD149</f>
        <v>27/01/2023</v>
      </c>
      <c r="X141" s="48" t="str">
        <f t="shared" si="21"/>
        <v>27</v>
      </c>
      <c r="Y141" s="31" t="str">
        <f t="shared" si="22"/>
        <v>01</v>
      </c>
      <c r="Z141" s="31" t="str">
        <f t="shared" si="23"/>
        <v>2023</v>
      </c>
      <c r="AA141" s="45">
        <f t="shared" si="24"/>
        <v>44953</v>
      </c>
      <c r="AB141" s="31" t="str">
        <f>Report2!AE149</f>
        <v>5255442005916</v>
      </c>
      <c r="AC141" s="45" t="str">
        <f>Report2!AF149</f>
        <v>27/01/2023</v>
      </c>
      <c r="AD141" s="31" t="str">
        <f>Report2!AH149</f>
        <v>P2TL/52554/20230127/00009</v>
      </c>
      <c r="AE141" s="31">
        <f t="shared" si="26"/>
        <v>52550</v>
      </c>
      <c r="AF141" s="31" t="str">
        <f t="shared" si="25"/>
        <v>52554</v>
      </c>
    </row>
    <row r="142" spans="1:32">
      <c r="A142" s="30">
        <f>Report2!A150</f>
        <v>141</v>
      </c>
      <c r="B142" s="31" t="str">
        <f>Report2!B150</f>
        <v>P2TL/52552/20230125/00003</v>
      </c>
      <c r="C142" s="31" t="str">
        <f>Report2!D150</f>
        <v>523080634527</v>
      </c>
      <c r="D142" s="31" t="str">
        <f>Report2!E150</f>
        <v>H MULYADI</v>
      </c>
      <c r="E142" s="31" t="str">
        <f>Report2!H150</f>
        <v>P2</v>
      </c>
      <c r="F142" s="31" t="str">
        <f>Report2!I150</f>
        <v>DS  MINTRENG/KBN A</v>
      </c>
      <c r="G142" s="31" t="str">
        <f t="shared" si="19"/>
        <v>R1MT</v>
      </c>
      <c r="H142" s="31">
        <f t="shared" si="20"/>
        <v>900</v>
      </c>
      <c r="I142" s="31" t="str">
        <f>Report2!K150</f>
        <v>R1MT/900</v>
      </c>
      <c r="J142" s="82">
        <f>Report2!L150</f>
        <v>4957</v>
      </c>
      <c r="K142" s="82">
        <f>Report2!M150</f>
        <v>0</v>
      </c>
      <c r="L142" s="82">
        <f>Report2!N150</f>
        <v>6702134</v>
      </c>
      <c r="M142" s="82">
        <f>Report2!P150</f>
        <v>6702134</v>
      </c>
      <c r="N142" s="82">
        <f>Report2!Q150</f>
        <v>10000</v>
      </c>
      <c r="O142" s="82">
        <f>Report2!T150</f>
        <v>0</v>
      </c>
      <c r="P142" s="82">
        <f>Report2!U150</f>
        <v>433457</v>
      </c>
      <c r="Q142" s="82">
        <f>Report2!W150</f>
        <v>67021</v>
      </c>
      <c r="R142" s="82">
        <f>Report2!X150</f>
        <v>0</v>
      </c>
      <c r="S142" s="82">
        <f>Report2!Y150</f>
        <v>0</v>
      </c>
      <c r="T142" s="82">
        <f>Report2!Z150</f>
        <v>7212612</v>
      </c>
      <c r="U142" s="82">
        <f>Report2!AB150</f>
        <v>6900000</v>
      </c>
      <c r="V142" s="82">
        <f>Report2!AC150</f>
        <v>312612</v>
      </c>
      <c r="W142" s="36" t="str">
        <f>Report2!AD150</f>
        <v>25/01/2023</v>
      </c>
      <c r="X142" s="48" t="str">
        <f t="shared" si="21"/>
        <v>25</v>
      </c>
      <c r="Y142" s="31" t="str">
        <f t="shared" si="22"/>
        <v>01</v>
      </c>
      <c r="Z142" s="31" t="str">
        <f t="shared" si="23"/>
        <v>2023</v>
      </c>
      <c r="AA142" s="45">
        <f t="shared" si="24"/>
        <v>44951</v>
      </c>
      <c r="AB142" s="31" t="str">
        <f>Report2!AE150</f>
        <v>5255243004852</v>
      </c>
      <c r="AC142" s="45" t="str">
        <f>Report2!AF150</f>
        <v>25/01/2023</v>
      </c>
      <c r="AD142" s="31" t="str">
        <f>Report2!AH150</f>
        <v>P2TL/52552/20230125/00003</v>
      </c>
      <c r="AE142" s="31">
        <f t="shared" si="26"/>
        <v>52550</v>
      </c>
      <c r="AF142" s="31" t="str">
        <f t="shared" si="25"/>
        <v>52552</v>
      </c>
    </row>
    <row r="143" spans="1:32">
      <c r="A143" s="30">
        <f>Report2!A151</f>
        <v>142</v>
      </c>
      <c r="B143" s="31" t="str">
        <f>Report2!B151</f>
        <v>5255105723010600108</v>
      </c>
      <c r="C143" s="31" t="str">
        <f>Report2!D151</f>
        <v>523060984322</v>
      </c>
      <c r="D143" s="31" t="str">
        <f>Report2!E151</f>
        <v>SITI RUMANAH</v>
      </c>
      <c r="E143" s="31">
        <f>Report2!H151</f>
        <v>0</v>
      </c>
      <c r="F143" s="31" t="str">
        <f>Report2!I151</f>
        <v>DS BALEROMO</v>
      </c>
      <c r="G143" s="31" t="str">
        <f t="shared" si="19"/>
        <v>R1</v>
      </c>
      <c r="H143" s="31">
        <f t="shared" si="20"/>
        <v>450</v>
      </c>
      <c r="I143" s="31" t="str">
        <f>Report2!K151</f>
        <v>R1/450</v>
      </c>
      <c r="J143" s="82">
        <f>Report2!L151</f>
        <v>38</v>
      </c>
      <c r="K143" s="82">
        <f>Report2!M151</f>
        <v>0</v>
      </c>
      <c r="L143" s="82">
        <f>Report2!N151</f>
        <v>18810</v>
      </c>
      <c r="M143" s="82">
        <f>Report2!P151</f>
        <v>18810</v>
      </c>
      <c r="N143" s="82">
        <f>Report2!Q151</f>
        <v>0</v>
      </c>
      <c r="O143" s="82">
        <f>Report2!T151</f>
        <v>0</v>
      </c>
      <c r="P143" s="82">
        <f>Report2!U151</f>
        <v>0</v>
      </c>
      <c r="Q143" s="82">
        <f>Report2!W151</f>
        <v>0</v>
      </c>
      <c r="R143" s="82">
        <f>Report2!X151</f>
        <v>0</v>
      </c>
      <c r="S143" s="82">
        <f>Report2!Y151</f>
        <v>0</v>
      </c>
      <c r="T143" s="82">
        <f>Report2!Z151</f>
        <v>18810</v>
      </c>
      <c r="U143" s="82">
        <f>Report2!AB151</f>
        <v>0</v>
      </c>
      <c r="V143" s="82">
        <f>Report2!AC151</f>
        <v>18810</v>
      </c>
      <c r="W143" s="36" t="str">
        <f>Report2!AD151</f>
        <v>06/01/2023</v>
      </c>
      <c r="X143" s="48" t="str">
        <f t="shared" si="21"/>
        <v>06</v>
      </c>
      <c r="Y143" s="31" t="str">
        <f t="shared" si="22"/>
        <v>01</v>
      </c>
      <c r="Z143" s="31" t="str">
        <f t="shared" si="23"/>
        <v>2023</v>
      </c>
      <c r="AA143" s="45">
        <f t="shared" si="24"/>
        <v>44932</v>
      </c>
      <c r="AB143" s="31" t="str">
        <f>Report2!AE151</f>
        <v>5255134000108</v>
      </c>
      <c r="AC143" s="45" t="str">
        <f>Report2!AF151</f>
        <v>06/01/2023</v>
      </c>
      <c r="AD143" s="31" t="str">
        <f>Report2!AH151</f>
        <v>5255105723010600108</v>
      </c>
      <c r="AE143" s="31">
        <f t="shared" si="26"/>
        <v>52550</v>
      </c>
      <c r="AF143" s="31" t="str">
        <f t="shared" si="25"/>
        <v>52551</v>
      </c>
    </row>
    <row r="144" spans="1:32">
      <c r="A144" s="30">
        <f>Report2!A152</f>
        <v>143</v>
      </c>
      <c r="B144" s="31" t="str">
        <f>Report2!B152</f>
        <v>P2TL/52553/20211015/00006</v>
      </c>
      <c r="C144" s="31" t="str">
        <f>Report2!D152</f>
        <v>NONPELANG</v>
      </c>
      <c r="D144" s="31" t="str">
        <f>Report2!E152</f>
        <v>SARPAN</v>
      </c>
      <c r="E144" s="31" t="str">
        <f>Report2!H152</f>
        <v>P4</v>
      </c>
      <c r="F144" s="31" t="str">
        <f>Report2!I152</f>
        <v>DSN MULUNGAN 01/03</v>
      </c>
      <c r="G144" s="31" t="str">
        <f t="shared" si="19"/>
        <v>R1</v>
      </c>
      <c r="H144" s="31">
        <f t="shared" si="20"/>
        <v>450</v>
      </c>
      <c r="I144" s="31" t="str">
        <f>Report2!K152</f>
        <v>R1/450</v>
      </c>
      <c r="J144" s="82">
        <f>Report2!L152</f>
        <v>2479</v>
      </c>
      <c r="K144" s="82">
        <f>Report2!M152</f>
        <v>89100</v>
      </c>
      <c r="L144" s="82">
        <f>Report2!N152</f>
        <v>1226907</v>
      </c>
      <c r="M144" s="82">
        <f>Report2!P152</f>
        <v>1316007</v>
      </c>
      <c r="N144" s="82">
        <f>Report2!Q152</f>
        <v>0</v>
      </c>
      <c r="O144" s="82">
        <f>Report2!T152</f>
        <v>0</v>
      </c>
      <c r="P144" s="82">
        <f>Report2!U152</f>
        <v>0</v>
      </c>
      <c r="Q144" s="82">
        <f>Report2!W152</f>
        <v>6580</v>
      </c>
      <c r="R144" s="82">
        <f>Report2!X152</f>
        <v>0</v>
      </c>
      <c r="S144" s="82">
        <f>Report2!Y152</f>
        <v>0</v>
      </c>
      <c r="T144" s="82">
        <f>Report2!Z152</f>
        <v>1322587</v>
      </c>
      <c r="U144" s="82">
        <f>Report2!AB152</f>
        <v>1322587</v>
      </c>
      <c r="V144" s="82">
        <f>Report2!AC152</f>
        <v>0</v>
      </c>
      <c r="W144" s="36" t="str">
        <f>Report2!AD152</f>
        <v>06/01/2023</v>
      </c>
      <c r="X144" s="48" t="str">
        <f t="shared" si="21"/>
        <v>06</v>
      </c>
      <c r="Y144" s="31" t="str">
        <f t="shared" si="22"/>
        <v>01</v>
      </c>
      <c r="Z144" s="31" t="str">
        <f t="shared" si="23"/>
        <v>2023</v>
      </c>
      <c r="AA144" s="45">
        <f t="shared" si="24"/>
        <v>44932</v>
      </c>
      <c r="AB144" s="31" t="str">
        <f>Report2!AE152</f>
        <v>5255342003908</v>
      </c>
      <c r="AC144" s="45" t="str">
        <f>Report2!AF152</f>
        <v>06/01/2023</v>
      </c>
      <c r="AD144" s="31" t="str">
        <f>Report2!AH152</f>
        <v>P2TL/52553/20211015/00006</v>
      </c>
      <c r="AE144" s="31">
        <f t="shared" si="26"/>
        <v>52550</v>
      </c>
      <c r="AF144" s="31" t="str">
        <f t="shared" si="25"/>
        <v>52553</v>
      </c>
    </row>
    <row r="145" spans="1:32">
      <c r="A145" s="30">
        <f>Report2!A153</f>
        <v>144</v>
      </c>
      <c r="B145" s="31" t="str">
        <f>Report2!B153</f>
        <v>P2TL/52552/20230106/00001</v>
      </c>
      <c r="C145" s="31" t="str">
        <f>Report2!D153</f>
        <v>523080034122</v>
      </c>
      <c r="D145" s="31" t="str">
        <f>Report2!E153</f>
        <v>SUPRIYADI</v>
      </c>
      <c r="E145" s="31" t="str">
        <f>Report2!H153</f>
        <v>K2</v>
      </c>
      <c r="F145" s="31" t="str">
        <f>Report2!I153</f>
        <v>JL  TEGOWANU 2 KEC</v>
      </c>
      <c r="G145" s="31" t="str">
        <f t="shared" si="19"/>
        <v>R1T</v>
      </c>
      <c r="H145" s="31">
        <f t="shared" si="20"/>
        <v>1300</v>
      </c>
      <c r="I145" s="31" t="str">
        <f>Report2!K153</f>
        <v>R1T/1300</v>
      </c>
      <c r="J145" s="82">
        <f>Report2!L153</f>
        <v>604</v>
      </c>
      <c r="K145" s="82">
        <f>Report2!M153</f>
        <v>0</v>
      </c>
      <c r="L145" s="82">
        <f>Report2!N153</f>
        <v>872599</v>
      </c>
      <c r="M145" s="82">
        <f>Report2!P153</f>
        <v>872599</v>
      </c>
      <c r="N145" s="82">
        <f>Report2!Q153</f>
        <v>0</v>
      </c>
      <c r="O145" s="82">
        <f>Report2!T153</f>
        <v>0</v>
      </c>
      <c r="P145" s="82">
        <f>Report2!U153</f>
        <v>0</v>
      </c>
      <c r="Q145" s="82">
        <f>Report2!W153</f>
        <v>78534</v>
      </c>
      <c r="R145" s="82">
        <f>Report2!X153</f>
        <v>0</v>
      </c>
      <c r="S145" s="82">
        <f>Report2!Y153</f>
        <v>0</v>
      </c>
      <c r="T145" s="82">
        <f>Report2!Z153</f>
        <v>951133</v>
      </c>
      <c r="U145" s="82">
        <f>Report2!AB153</f>
        <v>951133</v>
      </c>
      <c r="V145" s="82">
        <f>Report2!AC153</f>
        <v>0</v>
      </c>
      <c r="W145" s="36" t="str">
        <f>Report2!AD153</f>
        <v>06/01/2023</v>
      </c>
      <c r="X145" s="48" t="str">
        <f t="shared" si="21"/>
        <v>06</v>
      </c>
      <c r="Y145" s="31" t="str">
        <f t="shared" si="22"/>
        <v>01</v>
      </c>
      <c r="Z145" s="31" t="str">
        <f t="shared" si="23"/>
        <v>2023</v>
      </c>
      <c r="AA145" s="45">
        <f t="shared" si="24"/>
        <v>44932</v>
      </c>
      <c r="AB145" s="31" t="str">
        <f>Report2!AE153</f>
        <v>5255243004812</v>
      </c>
      <c r="AC145" s="45" t="str">
        <f>Report2!AF153</f>
        <v>06/01/2023</v>
      </c>
      <c r="AD145" s="31" t="str">
        <f>Report2!AH153</f>
        <v>P2TL/52552/20230106/00001</v>
      </c>
      <c r="AE145" s="31">
        <f t="shared" si="26"/>
        <v>52550</v>
      </c>
      <c r="AF145" s="31" t="str">
        <f t="shared" si="25"/>
        <v>52552</v>
      </c>
    </row>
    <row r="146" spans="1:32">
      <c r="A146" s="30">
        <f>Report2!A154</f>
        <v>145</v>
      </c>
      <c r="B146" s="31" t="str">
        <f>Report2!B154</f>
        <v>P2TL/52552/20230103/00001</v>
      </c>
      <c r="C146" s="31" t="str">
        <f>Report2!D154</f>
        <v>NONPELANG</v>
      </c>
      <c r="D146" s="31" t="str">
        <f>Report2!E154</f>
        <v>M MUHAIDAR 1</v>
      </c>
      <c r="E146" s="31" t="str">
        <f>Report2!H154</f>
        <v>P4</v>
      </c>
      <c r="F146" s="31" t="str">
        <f>Report2!I154</f>
        <v>PILANGKIDUL RT1 RW</v>
      </c>
      <c r="G146" s="31" t="str">
        <f t="shared" si="19"/>
        <v>S2</v>
      </c>
      <c r="H146" s="31">
        <f t="shared" si="20"/>
        <v>900</v>
      </c>
      <c r="I146" s="31" t="str">
        <f>Report2!K154</f>
        <v>S2/900</v>
      </c>
      <c r="J146" s="82">
        <f>Report2!L154</f>
        <v>4957</v>
      </c>
      <c r="K146" s="82">
        <f>Report2!M154</f>
        <v>243000</v>
      </c>
      <c r="L146" s="82">
        <f>Report2!N154</f>
        <v>1784592</v>
      </c>
      <c r="M146" s="82">
        <f>Report2!P154</f>
        <v>2027592</v>
      </c>
      <c r="N146" s="82">
        <f>Report2!Q154</f>
        <v>0</v>
      </c>
      <c r="O146" s="82">
        <f>Report2!T154</f>
        <v>0</v>
      </c>
      <c r="P146" s="82">
        <f>Report2!U154</f>
        <v>0</v>
      </c>
      <c r="Q146" s="82">
        <f>Report2!W154</f>
        <v>10138</v>
      </c>
      <c r="R146" s="82">
        <f>Report2!X154</f>
        <v>0</v>
      </c>
      <c r="S146" s="82">
        <f>Report2!Y154</f>
        <v>0</v>
      </c>
      <c r="T146" s="82">
        <f>Report2!Z154</f>
        <v>2037730</v>
      </c>
      <c r="U146" s="82">
        <f>Report2!AB154</f>
        <v>2037730</v>
      </c>
      <c r="V146" s="82">
        <f>Report2!AC154</f>
        <v>0</v>
      </c>
      <c r="W146" s="36" t="str">
        <f>Report2!AD154</f>
        <v>04/01/2023</v>
      </c>
      <c r="X146" s="48" t="str">
        <f t="shared" si="21"/>
        <v>04</v>
      </c>
      <c r="Y146" s="31" t="str">
        <f t="shared" si="22"/>
        <v>01</v>
      </c>
      <c r="Z146" s="31" t="str">
        <f t="shared" si="23"/>
        <v>2023</v>
      </c>
      <c r="AA146" s="45">
        <f t="shared" si="24"/>
        <v>44930</v>
      </c>
      <c r="AB146" s="31" t="str">
        <f>Report2!AE154</f>
        <v>5255242004802</v>
      </c>
      <c r="AC146" s="45" t="str">
        <f>Report2!AF154</f>
        <v>04/01/2023</v>
      </c>
      <c r="AD146" s="31" t="str">
        <f>Report2!AH154</f>
        <v>P2TL/52552/20230103/00001</v>
      </c>
      <c r="AE146" s="31">
        <f t="shared" si="26"/>
        <v>52550</v>
      </c>
      <c r="AF146" s="31" t="str">
        <f t="shared" si="25"/>
        <v>52552</v>
      </c>
    </row>
    <row r="147" spans="1:32">
      <c r="A147" s="30">
        <f>Report2!A155</f>
        <v>146</v>
      </c>
      <c r="B147" s="31" t="str">
        <f>Report2!B155</f>
        <v>P2TL/52554/20230112/00003</v>
      </c>
      <c r="C147" s="31" t="str">
        <f>Report2!D155</f>
        <v>NONPELANG</v>
      </c>
      <c r="D147" s="31" t="str">
        <f>Report2!E155</f>
        <v>ASUTIYEM/KUSRIN</v>
      </c>
      <c r="E147" s="31" t="str">
        <f>Report2!H155</f>
        <v>P4</v>
      </c>
      <c r="F147" s="31" t="str">
        <f>Report2!I155</f>
        <v>NGAMPEL PANUNGGA</v>
      </c>
      <c r="G147" s="31" t="str">
        <f t="shared" si="19"/>
        <v>S2</v>
      </c>
      <c r="H147" s="31">
        <f t="shared" si="20"/>
        <v>450</v>
      </c>
      <c r="I147" s="31" t="str">
        <f>Report2!K155</f>
        <v>S2/450</v>
      </c>
      <c r="J147" s="82">
        <f>Report2!L155</f>
        <v>2479</v>
      </c>
      <c r="K147" s="82">
        <f>Report2!M155</f>
        <v>81000</v>
      </c>
      <c r="L147" s="82">
        <f>Report2!N155</f>
        <v>892296</v>
      </c>
      <c r="M147" s="82">
        <f>Report2!P155</f>
        <v>973296</v>
      </c>
      <c r="N147" s="82">
        <f>Report2!Q155</f>
        <v>0</v>
      </c>
      <c r="O147" s="82">
        <f>Report2!T155</f>
        <v>0</v>
      </c>
      <c r="P147" s="82">
        <f>Report2!U155</f>
        <v>0</v>
      </c>
      <c r="Q147" s="82">
        <f>Report2!W155</f>
        <v>4866</v>
      </c>
      <c r="R147" s="82">
        <f>Report2!X155</f>
        <v>0</v>
      </c>
      <c r="S147" s="82">
        <f>Report2!Y155</f>
        <v>0</v>
      </c>
      <c r="T147" s="82">
        <f>Report2!Z155</f>
        <v>978162</v>
      </c>
      <c r="U147" s="82">
        <f>Report2!AB155</f>
        <v>978162</v>
      </c>
      <c r="V147" s="82">
        <f>Report2!AC155</f>
        <v>0</v>
      </c>
      <c r="W147" s="36" t="str">
        <f>Report2!AD155</f>
        <v>12/01/2023</v>
      </c>
      <c r="X147" s="48" t="str">
        <f t="shared" si="21"/>
        <v>12</v>
      </c>
      <c r="Y147" s="31" t="str">
        <f t="shared" si="22"/>
        <v>01</v>
      </c>
      <c r="Z147" s="31" t="str">
        <f t="shared" si="23"/>
        <v>2023</v>
      </c>
      <c r="AA147" s="45">
        <f t="shared" si="24"/>
        <v>44938</v>
      </c>
      <c r="AB147" s="31" t="str">
        <f>Report2!AE155</f>
        <v>5255442005855</v>
      </c>
      <c r="AC147" s="45" t="str">
        <f>Report2!AF155</f>
        <v>12/01/2023</v>
      </c>
      <c r="AD147" s="31" t="str">
        <f>Report2!AH155</f>
        <v>P2TL/52554/20230112/00003</v>
      </c>
      <c r="AE147" s="31">
        <f t="shared" si="26"/>
        <v>52550</v>
      </c>
      <c r="AF147" s="31" t="str">
        <f t="shared" si="25"/>
        <v>52554</v>
      </c>
    </row>
    <row r="148" spans="1:32">
      <c r="A148" s="30">
        <f>Report2!A156</f>
        <v>147</v>
      </c>
      <c r="B148" s="31" t="str">
        <f>Report2!B156</f>
        <v>5255305723011700434</v>
      </c>
      <c r="C148" s="31" t="str">
        <f>Report2!D156</f>
        <v>523071562892</v>
      </c>
      <c r="D148" s="31" t="str">
        <f>Report2!E156</f>
        <v>SURADI</v>
      </c>
      <c r="E148" s="31">
        <f>Report2!H156</f>
        <v>0</v>
      </c>
      <c r="F148" s="31" t="str">
        <f>Report2!I156</f>
        <v>DS GUNDI GODONG</v>
      </c>
      <c r="G148" s="31" t="str">
        <f t="shared" si="19"/>
        <v>R1</v>
      </c>
      <c r="H148" s="31">
        <f t="shared" si="20"/>
        <v>450</v>
      </c>
      <c r="I148" s="31" t="str">
        <f>Report2!K156</f>
        <v>R1/450</v>
      </c>
      <c r="J148" s="82">
        <f>Report2!L156</f>
        <v>39</v>
      </c>
      <c r="K148" s="82">
        <f>Report2!M156</f>
        <v>0</v>
      </c>
      <c r="L148" s="82">
        <f>Report2!N156</f>
        <v>6591</v>
      </c>
      <c r="M148" s="82">
        <f>Report2!P156</f>
        <v>6591</v>
      </c>
      <c r="N148" s="82">
        <f>Report2!Q156</f>
        <v>0</v>
      </c>
      <c r="O148" s="82">
        <f>Report2!T156</f>
        <v>0</v>
      </c>
      <c r="P148" s="82">
        <f>Report2!U156</f>
        <v>0</v>
      </c>
      <c r="Q148" s="82">
        <f>Report2!W156</f>
        <v>0</v>
      </c>
      <c r="R148" s="82">
        <f>Report2!X156</f>
        <v>0</v>
      </c>
      <c r="S148" s="82">
        <f>Report2!Y156</f>
        <v>0</v>
      </c>
      <c r="T148" s="82">
        <f>Report2!Z156</f>
        <v>6591</v>
      </c>
      <c r="U148" s="82">
        <f>Report2!AB156</f>
        <v>0</v>
      </c>
      <c r="V148" s="82">
        <f>Report2!AC156</f>
        <v>6591</v>
      </c>
      <c r="W148" s="36" t="str">
        <f>Report2!AD156</f>
        <v>19/01/2023</v>
      </c>
      <c r="X148" s="48" t="str">
        <f t="shared" si="21"/>
        <v>19</v>
      </c>
      <c r="Y148" s="31" t="str">
        <f t="shared" si="22"/>
        <v>01</v>
      </c>
      <c r="Z148" s="31" t="str">
        <f t="shared" si="23"/>
        <v>2023</v>
      </c>
      <c r="AA148" s="45">
        <f t="shared" si="24"/>
        <v>44945</v>
      </c>
      <c r="AB148" s="31" t="str">
        <f>Report2!AE156</f>
        <v>5255334000431</v>
      </c>
      <c r="AC148" s="45" t="str">
        <f>Report2!AF156</f>
        <v>19/01/2023</v>
      </c>
      <c r="AD148" s="31" t="str">
        <f>Report2!AH156</f>
        <v>5255305723011700434</v>
      </c>
      <c r="AE148" s="31">
        <f t="shared" si="26"/>
        <v>52550</v>
      </c>
      <c r="AF148" s="31" t="str">
        <f t="shared" si="25"/>
        <v>52553</v>
      </c>
    </row>
    <row r="149" spans="1:32">
      <c r="A149" s="30">
        <f>Report2!A157</f>
        <v>148</v>
      </c>
      <c r="B149" s="31" t="str">
        <f>Report2!B157</f>
        <v>P2TL/52553/20180710/00001</v>
      </c>
      <c r="C149" s="31" t="str">
        <f>Report2!D157</f>
        <v>523071430582</v>
      </c>
      <c r="D149" s="31" t="str">
        <f>Report2!E157</f>
        <v>TUJIANTI</v>
      </c>
      <c r="E149" s="31" t="str">
        <f>Report2!H157</f>
        <v>P3</v>
      </c>
      <c r="F149" s="31" t="str">
        <f>Report2!I157</f>
        <v>DK  KARANGREJO RT</v>
      </c>
      <c r="G149" s="31" t="str">
        <f t="shared" si="19"/>
        <v>R1MT</v>
      </c>
      <c r="H149" s="31">
        <f t="shared" si="20"/>
        <v>900</v>
      </c>
      <c r="I149" s="31" t="str">
        <f>Report2!K157</f>
        <v>R1MT/900</v>
      </c>
      <c r="J149" s="82">
        <f>Report2!L157</f>
        <v>4957</v>
      </c>
      <c r="K149" s="82">
        <f>Report2!M157</f>
        <v>584064</v>
      </c>
      <c r="L149" s="82">
        <f>Report2!N157</f>
        <v>6702134</v>
      </c>
      <c r="M149" s="82">
        <f>Report2!P157</f>
        <v>7286198</v>
      </c>
      <c r="N149" s="82">
        <f>Report2!Q157</f>
        <v>10000</v>
      </c>
      <c r="O149" s="82">
        <f>Report2!T157</f>
        <v>76400</v>
      </c>
      <c r="P149" s="82">
        <f>Report2!U157</f>
        <v>0</v>
      </c>
      <c r="Q149" s="82">
        <f>Report2!W157</f>
        <v>75782</v>
      </c>
      <c r="R149" s="82">
        <f>Report2!X157</f>
        <v>1800</v>
      </c>
      <c r="S149" s="82">
        <f>Report2!Y157</f>
        <v>0</v>
      </c>
      <c r="T149" s="82">
        <f>Report2!Z157</f>
        <v>7450180</v>
      </c>
      <c r="U149" s="82">
        <f>Report2!AB157</f>
        <v>7450180</v>
      </c>
      <c r="V149" s="82">
        <f>Report2!AC157</f>
        <v>0</v>
      </c>
      <c r="W149" s="36" t="str">
        <f>Report2!AD157</f>
        <v>20/01/2023</v>
      </c>
      <c r="X149" s="48" t="str">
        <f t="shared" si="21"/>
        <v>20</v>
      </c>
      <c r="Y149" s="31" t="str">
        <f t="shared" si="22"/>
        <v>01</v>
      </c>
      <c r="Z149" s="31" t="str">
        <f t="shared" si="23"/>
        <v>2023</v>
      </c>
      <c r="AA149" s="45">
        <f t="shared" si="24"/>
        <v>44946</v>
      </c>
      <c r="AB149" s="31" t="str">
        <f>Report2!AE157</f>
        <v>5255342000479</v>
      </c>
      <c r="AC149" s="45" t="str">
        <f>Report2!AF157</f>
        <v>20/01/2023</v>
      </c>
      <c r="AD149" s="31" t="str">
        <f>Report2!AH157</f>
        <v>P2TL/52553/20180710/00001</v>
      </c>
      <c r="AE149" s="31">
        <f t="shared" si="26"/>
        <v>52550</v>
      </c>
      <c r="AF149" s="31" t="str">
        <f t="shared" si="25"/>
        <v>52553</v>
      </c>
    </row>
    <row r="150" spans="1:32">
      <c r="A150" s="30">
        <f>Report2!A158</f>
        <v>149</v>
      </c>
      <c r="B150" s="31" t="str">
        <f>Report2!B158</f>
        <v>P2TL/52553/20230106/00001</v>
      </c>
      <c r="C150" s="31" t="str">
        <f>Report2!D158</f>
        <v>523070354786</v>
      </c>
      <c r="D150" s="31" t="str">
        <f>Report2!E158</f>
        <v>RUKINI</v>
      </c>
      <c r="E150" s="31" t="str">
        <f>Report2!H158</f>
        <v>P2</v>
      </c>
      <c r="F150" s="31" t="str">
        <f>Report2!I158</f>
        <v>DS  MANGGIHAN</v>
      </c>
      <c r="G150" s="31" t="str">
        <f t="shared" si="19"/>
        <v>R1</v>
      </c>
      <c r="H150" s="31">
        <f t="shared" si="20"/>
        <v>450</v>
      </c>
      <c r="I150" s="31" t="str">
        <f>Report2!K158</f>
        <v>R1/450</v>
      </c>
      <c r="J150" s="82">
        <f>Report2!L158</f>
        <v>2479</v>
      </c>
      <c r="K150" s="82">
        <f>Report2!M158</f>
        <v>0</v>
      </c>
      <c r="L150" s="82">
        <f>Report2!N158</f>
        <v>1226907</v>
      </c>
      <c r="M150" s="82">
        <f>Report2!P158</f>
        <v>1226907</v>
      </c>
      <c r="N150" s="82">
        <f>Report2!Q158</f>
        <v>0</v>
      </c>
      <c r="O150" s="82">
        <f>Report2!T158</f>
        <v>0</v>
      </c>
      <c r="P150" s="82">
        <f>Report2!U158</f>
        <v>0</v>
      </c>
      <c r="Q150" s="82">
        <f>Report2!W158</f>
        <v>12269</v>
      </c>
      <c r="R150" s="82">
        <f>Report2!X158</f>
        <v>16650</v>
      </c>
      <c r="S150" s="82">
        <f>Report2!Y158</f>
        <v>0</v>
      </c>
      <c r="T150" s="82">
        <f>Report2!Z158</f>
        <v>1255826</v>
      </c>
      <c r="U150" s="82">
        <f>Report2!AB158</f>
        <v>1255826</v>
      </c>
      <c r="V150" s="82">
        <f>Report2!AC158</f>
        <v>0</v>
      </c>
      <c r="W150" s="36" t="str">
        <f>Report2!AD158</f>
        <v>06/01/2023</v>
      </c>
      <c r="X150" s="48" t="str">
        <f t="shared" si="21"/>
        <v>06</v>
      </c>
      <c r="Y150" s="31" t="str">
        <f t="shared" si="22"/>
        <v>01</v>
      </c>
      <c r="Z150" s="31" t="str">
        <f t="shared" si="23"/>
        <v>2023</v>
      </c>
      <c r="AA150" s="45">
        <f t="shared" si="24"/>
        <v>44932</v>
      </c>
      <c r="AB150" s="31" t="str">
        <f>Report2!AE158</f>
        <v>5255342004794</v>
      </c>
      <c r="AC150" s="45" t="str">
        <f>Report2!AF158</f>
        <v>06/01/2023</v>
      </c>
      <c r="AD150" s="31" t="str">
        <f>Report2!AH158</f>
        <v>P2TL/52553/20230106/00001</v>
      </c>
      <c r="AE150" s="31">
        <f t="shared" si="26"/>
        <v>52550</v>
      </c>
      <c r="AF150" s="31" t="str">
        <f t="shared" si="25"/>
        <v>52553</v>
      </c>
    </row>
    <row r="151" spans="1:32">
      <c r="A151" s="30">
        <f>Report2!A159</f>
        <v>150</v>
      </c>
      <c r="B151" s="31" t="str">
        <f>Report2!B159</f>
        <v>P2TL/52551/20230104/00001</v>
      </c>
      <c r="C151" s="31" t="str">
        <f>Report2!D159</f>
        <v>523061824540</v>
      </c>
      <c r="D151" s="31" t="str">
        <f>Report2!E159</f>
        <v>FITA SURYANI</v>
      </c>
      <c r="E151" s="31" t="str">
        <f>Report2!H159</f>
        <v>K2</v>
      </c>
      <c r="F151" s="31" t="str">
        <f>Report2!I159</f>
        <v>DN BULU RAJI DEMAK</v>
      </c>
      <c r="G151" s="31" t="str">
        <f t="shared" si="19"/>
        <v>R1MT</v>
      </c>
      <c r="H151" s="31">
        <f t="shared" si="20"/>
        <v>900</v>
      </c>
      <c r="I151" s="31" t="str">
        <f>Report2!K159</f>
        <v>R1MT/900</v>
      </c>
      <c r="J151" s="82">
        <f>Report2!L159</f>
        <v>628</v>
      </c>
      <c r="K151" s="82">
        <f>Report2!M159</f>
        <v>0</v>
      </c>
      <c r="L151" s="82">
        <f>Report2!N159</f>
        <v>849056</v>
      </c>
      <c r="M151" s="82">
        <f>Report2!P159</f>
        <v>849056</v>
      </c>
      <c r="N151" s="82">
        <f>Report2!Q159</f>
        <v>0</v>
      </c>
      <c r="O151" s="82">
        <f>Report2!T159</f>
        <v>0</v>
      </c>
      <c r="P151" s="82">
        <f>Report2!U159</f>
        <v>0</v>
      </c>
      <c r="Q151" s="82">
        <f>Report2!W159</f>
        <v>76415</v>
      </c>
      <c r="R151" s="82">
        <f>Report2!X159</f>
        <v>0</v>
      </c>
      <c r="S151" s="82">
        <f>Report2!Y159</f>
        <v>0</v>
      </c>
      <c r="T151" s="82">
        <f>Report2!Z159</f>
        <v>925471</v>
      </c>
      <c r="U151" s="82">
        <f>Report2!AB159</f>
        <v>925471</v>
      </c>
      <c r="V151" s="82">
        <f>Report2!AC159</f>
        <v>0</v>
      </c>
      <c r="W151" s="36" t="str">
        <f>Report2!AD159</f>
        <v>04/01/2023</v>
      </c>
      <c r="X151" s="48" t="str">
        <f t="shared" si="21"/>
        <v>04</v>
      </c>
      <c r="Y151" s="31" t="str">
        <f t="shared" si="22"/>
        <v>01</v>
      </c>
      <c r="Z151" s="31" t="str">
        <f t="shared" si="23"/>
        <v>2023</v>
      </c>
      <c r="AA151" s="45">
        <f t="shared" si="24"/>
        <v>44930</v>
      </c>
      <c r="AB151" s="31" t="str">
        <f>Report2!AE159</f>
        <v>5255143005031</v>
      </c>
      <c r="AC151" s="45" t="str">
        <f>Report2!AF159</f>
        <v>04/01/2023</v>
      </c>
      <c r="AD151" s="31" t="str">
        <f>Report2!AH159</f>
        <v>P2TL/52551/20230104/00001</v>
      </c>
      <c r="AE151" s="31">
        <f t="shared" si="26"/>
        <v>52550</v>
      </c>
      <c r="AF151" s="31" t="str">
        <f t="shared" si="25"/>
        <v>52551</v>
      </c>
    </row>
    <row r="152" spans="1:32">
      <c r="A152" s="30">
        <f>Report2!A160</f>
        <v>151</v>
      </c>
      <c r="B152" s="31" t="str">
        <f>Report2!B160</f>
        <v>P2TL/52554/20230109/00010</v>
      </c>
      <c r="C152" s="31" t="str">
        <f>Report2!D160</f>
        <v>NONPELANG</v>
      </c>
      <c r="D152" s="31" t="str">
        <f>Report2!E160</f>
        <v>PURMINA PJ2</v>
      </c>
      <c r="E152" s="31" t="str">
        <f>Report2!H160</f>
        <v>P4</v>
      </c>
      <c r="F152" s="31" t="str">
        <f>Report2!I160</f>
        <v>MAYAHAN</v>
      </c>
      <c r="G152" s="31" t="str">
        <f t="shared" si="19"/>
        <v>S2</v>
      </c>
      <c r="H152" s="31">
        <f t="shared" si="20"/>
        <v>900</v>
      </c>
      <c r="I152" s="31" t="str">
        <f>Report2!K160</f>
        <v>S2/900</v>
      </c>
      <c r="J152" s="82">
        <f>Report2!L160</f>
        <v>4957</v>
      </c>
      <c r="K152" s="82">
        <f>Report2!M160</f>
        <v>243000</v>
      </c>
      <c r="L152" s="82">
        <f>Report2!N160</f>
        <v>1784592</v>
      </c>
      <c r="M152" s="82">
        <f>Report2!P160</f>
        <v>2027592</v>
      </c>
      <c r="N152" s="82">
        <f>Report2!Q160</f>
        <v>0</v>
      </c>
      <c r="O152" s="82">
        <f>Report2!T160</f>
        <v>0</v>
      </c>
      <c r="P152" s="82">
        <f>Report2!U160</f>
        <v>0</v>
      </c>
      <c r="Q152" s="82">
        <f>Report2!W160</f>
        <v>10138</v>
      </c>
      <c r="R152" s="82">
        <f>Report2!X160</f>
        <v>0</v>
      </c>
      <c r="S152" s="82">
        <f>Report2!Y160</f>
        <v>0</v>
      </c>
      <c r="T152" s="82">
        <f>Report2!Z160</f>
        <v>2037730</v>
      </c>
      <c r="U152" s="82">
        <f>Report2!AB160</f>
        <v>2037730</v>
      </c>
      <c r="V152" s="82">
        <f>Report2!AC160</f>
        <v>0</v>
      </c>
      <c r="W152" s="36" t="str">
        <f>Report2!AD160</f>
        <v>09/01/2023</v>
      </c>
      <c r="X152" s="48" t="str">
        <f t="shared" si="21"/>
        <v>09</v>
      </c>
      <c r="Y152" s="31" t="str">
        <f t="shared" si="22"/>
        <v>01</v>
      </c>
      <c r="Z152" s="31" t="str">
        <f t="shared" si="23"/>
        <v>2023</v>
      </c>
      <c r="AA152" s="45">
        <f t="shared" si="24"/>
        <v>44935</v>
      </c>
      <c r="AB152" s="31" t="str">
        <f>Report2!AE160</f>
        <v>5255442005821</v>
      </c>
      <c r="AC152" s="45" t="str">
        <f>Report2!AF160</f>
        <v>09/01/2023</v>
      </c>
      <c r="AD152" s="31" t="str">
        <f>Report2!AH160</f>
        <v>P2TL/52554/20230109/00010</v>
      </c>
      <c r="AE152" s="31">
        <f t="shared" si="26"/>
        <v>52550</v>
      </c>
      <c r="AF152" s="31" t="str">
        <f t="shared" si="25"/>
        <v>52554</v>
      </c>
    </row>
    <row r="153" spans="1:32">
      <c r="A153" s="30">
        <f>Report2!A161</f>
        <v>152</v>
      </c>
      <c r="B153" s="31" t="str">
        <f>Report2!B161</f>
        <v>5255305723011700427</v>
      </c>
      <c r="C153" s="31" t="str">
        <f>Report2!D161</f>
        <v>523072126834</v>
      </c>
      <c r="D153" s="31" t="str">
        <f>Report2!E161</f>
        <v>TOSO B SARWI</v>
      </c>
      <c r="E153" s="31">
        <f>Report2!H161</f>
        <v>0</v>
      </c>
      <c r="F153" s="31" t="str">
        <f>Report2!I161</f>
        <v>DK JAMUS   RT.006 R</v>
      </c>
      <c r="G153" s="31" t="str">
        <f t="shared" si="19"/>
        <v>R1M</v>
      </c>
      <c r="H153" s="31">
        <f t="shared" si="20"/>
        <v>900</v>
      </c>
      <c r="I153" s="31" t="str">
        <f>Report2!K161</f>
        <v>R1M/900</v>
      </c>
      <c r="J153" s="82">
        <f>Report2!L161</f>
        <v>4</v>
      </c>
      <c r="K153" s="82">
        <f>Report2!M161</f>
        <v>0</v>
      </c>
      <c r="L153" s="82">
        <f>Report2!N161</f>
        <v>5408</v>
      </c>
      <c r="M153" s="82">
        <f>Report2!P161</f>
        <v>5408</v>
      </c>
      <c r="N153" s="82">
        <f>Report2!Q161</f>
        <v>0</v>
      </c>
      <c r="O153" s="82">
        <f>Report2!T161</f>
        <v>0</v>
      </c>
      <c r="P153" s="82">
        <f>Report2!U161</f>
        <v>0</v>
      </c>
      <c r="Q153" s="82">
        <f>Report2!W161</f>
        <v>0</v>
      </c>
      <c r="R153" s="82">
        <f>Report2!X161</f>
        <v>0</v>
      </c>
      <c r="S153" s="82">
        <f>Report2!Y161</f>
        <v>0</v>
      </c>
      <c r="T153" s="82">
        <f>Report2!Z161</f>
        <v>5408</v>
      </c>
      <c r="U153" s="82">
        <f>Report2!AB161</f>
        <v>0</v>
      </c>
      <c r="V153" s="82">
        <f>Report2!AC161</f>
        <v>5408</v>
      </c>
      <c r="W153" s="36" t="str">
        <f>Report2!AD161</f>
        <v>19/01/2023</v>
      </c>
      <c r="X153" s="48" t="str">
        <f t="shared" si="21"/>
        <v>19</v>
      </c>
      <c r="Y153" s="31" t="str">
        <f t="shared" si="22"/>
        <v>01</v>
      </c>
      <c r="Z153" s="31" t="str">
        <f t="shared" si="23"/>
        <v>2023</v>
      </c>
      <c r="AA153" s="45">
        <f t="shared" si="24"/>
        <v>44945</v>
      </c>
      <c r="AB153" s="31" t="str">
        <f>Report2!AE161</f>
        <v>5255334000424</v>
      </c>
      <c r="AC153" s="45" t="str">
        <f>Report2!AF161</f>
        <v>19/01/2023</v>
      </c>
      <c r="AD153" s="31" t="str">
        <f>Report2!AH161</f>
        <v>5255305723011700427</v>
      </c>
      <c r="AE153" s="31">
        <f t="shared" si="26"/>
        <v>52550</v>
      </c>
      <c r="AF153" s="31" t="str">
        <f t="shared" si="25"/>
        <v>52553</v>
      </c>
    </row>
    <row r="154" spans="1:32">
      <c r="A154" s="30">
        <f>Report2!A162</f>
        <v>153</v>
      </c>
      <c r="B154" s="31" t="str">
        <f>Report2!B162</f>
        <v>5255305723011700416</v>
      </c>
      <c r="C154" s="31" t="str">
        <f>Report2!D162</f>
        <v>523070895489</v>
      </c>
      <c r="D154" s="31" t="str">
        <f>Report2!E162</f>
        <v>MUHADI</v>
      </c>
      <c r="E154" s="31">
        <f>Report2!H162</f>
        <v>0</v>
      </c>
      <c r="F154" s="31" t="str">
        <f>Report2!I162</f>
        <v>SA MPANG BDHARJO</v>
      </c>
      <c r="G154" s="31" t="str">
        <f t="shared" si="19"/>
        <v>R1</v>
      </c>
      <c r="H154" s="31">
        <f t="shared" si="20"/>
        <v>450</v>
      </c>
      <c r="I154" s="31" t="str">
        <f>Report2!K162</f>
        <v>R1/450</v>
      </c>
      <c r="J154" s="82">
        <f>Report2!L162</f>
        <v>24</v>
      </c>
      <c r="K154" s="82">
        <f>Report2!M162</f>
        <v>0</v>
      </c>
      <c r="L154" s="82">
        <f>Report2!N162</f>
        <v>4056</v>
      </c>
      <c r="M154" s="82">
        <f>Report2!P162</f>
        <v>4056</v>
      </c>
      <c r="N154" s="82">
        <f>Report2!Q162</f>
        <v>0</v>
      </c>
      <c r="O154" s="82">
        <f>Report2!T162</f>
        <v>0</v>
      </c>
      <c r="P154" s="82">
        <f>Report2!U162</f>
        <v>0</v>
      </c>
      <c r="Q154" s="82">
        <f>Report2!W162</f>
        <v>0</v>
      </c>
      <c r="R154" s="82">
        <f>Report2!X162</f>
        <v>0</v>
      </c>
      <c r="S154" s="82">
        <f>Report2!Y162</f>
        <v>0</v>
      </c>
      <c r="T154" s="82">
        <f>Report2!Z162</f>
        <v>4056</v>
      </c>
      <c r="U154" s="82">
        <f>Report2!AB162</f>
        <v>0</v>
      </c>
      <c r="V154" s="82">
        <f>Report2!AC162</f>
        <v>4056</v>
      </c>
      <c r="W154" s="36" t="str">
        <f>Report2!AD162</f>
        <v>19/01/2023</v>
      </c>
      <c r="X154" s="48" t="str">
        <f t="shared" si="21"/>
        <v>19</v>
      </c>
      <c r="Y154" s="31" t="str">
        <f t="shared" si="22"/>
        <v>01</v>
      </c>
      <c r="Z154" s="31" t="str">
        <f t="shared" si="23"/>
        <v>2023</v>
      </c>
      <c r="AA154" s="45">
        <f t="shared" si="24"/>
        <v>44945</v>
      </c>
      <c r="AB154" s="31" t="str">
        <f>Report2!AE162</f>
        <v>5255334000413</v>
      </c>
      <c r="AC154" s="45" t="str">
        <f>Report2!AF162</f>
        <v>19/01/2023</v>
      </c>
      <c r="AD154" s="31" t="str">
        <f>Report2!AH162</f>
        <v>5255305723011700416</v>
      </c>
      <c r="AE154" s="31">
        <f t="shared" si="26"/>
        <v>52550</v>
      </c>
      <c r="AF154" s="31" t="str">
        <f t="shared" si="25"/>
        <v>52553</v>
      </c>
    </row>
    <row r="155" spans="1:32">
      <c r="A155" s="30">
        <f>Report2!A163</f>
        <v>154</v>
      </c>
      <c r="B155" s="31" t="str">
        <f>Report2!B163</f>
        <v>5255105723010600092</v>
      </c>
      <c r="C155" s="31" t="str">
        <f>Report2!D163</f>
        <v>523060701263</v>
      </c>
      <c r="D155" s="31" t="str">
        <f>Report2!E163</f>
        <v>SUGIANTO</v>
      </c>
      <c r="E155" s="31">
        <f>Report2!H163</f>
        <v>0</v>
      </c>
      <c r="F155" s="31" t="str">
        <f>Report2!I163</f>
        <v>DS  JUNGPASIR RT2/5</v>
      </c>
      <c r="G155" s="31" t="str">
        <f t="shared" si="19"/>
        <v>R1</v>
      </c>
      <c r="H155" s="31">
        <f t="shared" si="20"/>
        <v>450</v>
      </c>
      <c r="I155" s="31" t="str">
        <f>Report2!K163</f>
        <v>R1/450</v>
      </c>
      <c r="J155" s="82">
        <f>Report2!L163</f>
        <v>44</v>
      </c>
      <c r="K155" s="82">
        <f>Report2!M163</f>
        <v>0</v>
      </c>
      <c r="L155" s="82">
        <f>Report2!N163</f>
        <v>21780</v>
      </c>
      <c r="M155" s="82">
        <f>Report2!P163</f>
        <v>21780</v>
      </c>
      <c r="N155" s="82">
        <f>Report2!Q163</f>
        <v>0</v>
      </c>
      <c r="O155" s="82">
        <f>Report2!T163</f>
        <v>0</v>
      </c>
      <c r="P155" s="82">
        <f>Report2!U163</f>
        <v>0</v>
      </c>
      <c r="Q155" s="82">
        <f>Report2!W163</f>
        <v>0</v>
      </c>
      <c r="R155" s="82">
        <f>Report2!X163</f>
        <v>0</v>
      </c>
      <c r="S155" s="82">
        <f>Report2!Y163</f>
        <v>0</v>
      </c>
      <c r="T155" s="82">
        <f>Report2!Z163</f>
        <v>21780</v>
      </c>
      <c r="U155" s="82">
        <f>Report2!AB163</f>
        <v>0</v>
      </c>
      <c r="V155" s="82">
        <f>Report2!AC163</f>
        <v>21780</v>
      </c>
      <c r="W155" s="36" t="str">
        <f>Report2!AD163</f>
        <v>06/01/2023</v>
      </c>
      <c r="X155" s="48" t="str">
        <f t="shared" si="21"/>
        <v>06</v>
      </c>
      <c r="Y155" s="31" t="str">
        <f t="shared" si="22"/>
        <v>01</v>
      </c>
      <c r="Z155" s="31" t="str">
        <f t="shared" si="23"/>
        <v>2023</v>
      </c>
      <c r="AA155" s="45">
        <f t="shared" si="24"/>
        <v>44932</v>
      </c>
      <c r="AB155" s="31" t="str">
        <f>Report2!AE163</f>
        <v>5255134000092</v>
      </c>
      <c r="AC155" s="45" t="str">
        <f>Report2!AF163</f>
        <v>06/01/2023</v>
      </c>
      <c r="AD155" s="31" t="str">
        <f>Report2!AH163</f>
        <v>5255105723010600092</v>
      </c>
      <c r="AE155" s="31">
        <f t="shared" si="26"/>
        <v>52550</v>
      </c>
      <c r="AF155" s="31" t="str">
        <f t="shared" si="25"/>
        <v>52551</v>
      </c>
    </row>
    <row r="156" spans="1:32">
      <c r="A156" s="30">
        <f>Report2!A164</f>
        <v>155</v>
      </c>
      <c r="B156" s="31" t="str">
        <f>Report2!B164</f>
        <v>5255105723010500038</v>
      </c>
      <c r="C156" s="31" t="str">
        <f>Report2!D164</f>
        <v>523060238737</v>
      </c>
      <c r="D156" s="31" t="str">
        <f>Report2!E164</f>
        <v>MASRUKAN</v>
      </c>
      <c r="E156" s="31">
        <f>Report2!H164</f>
        <v>0</v>
      </c>
      <c r="F156" s="31" t="str">
        <f>Report2!I164</f>
        <v>DK  PONDOK DS SIDO</v>
      </c>
      <c r="G156" s="31" t="str">
        <f t="shared" si="19"/>
        <v>R1</v>
      </c>
      <c r="H156" s="31">
        <f t="shared" si="20"/>
        <v>450</v>
      </c>
      <c r="I156" s="31" t="str">
        <f>Report2!K164</f>
        <v>R1/450</v>
      </c>
      <c r="J156" s="82">
        <f>Report2!L164</f>
        <v>51</v>
      </c>
      <c r="K156" s="82">
        <f>Report2!M164</f>
        <v>0</v>
      </c>
      <c r="L156" s="82">
        <f>Report2!N164</f>
        <v>25242</v>
      </c>
      <c r="M156" s="82">
        <f>Report2!P164</f>
        <v>25242</v>
      </c>
      <c r="N156" s="82">
        <f>Report2!Q164</f>
        <v>0</v>
      </c>
      <c r="O156" s="82">
        <f>Report2!T164</f>
        <v>0</v>
      </c>
      <c r="P156" s="82">
        <f>Report2!U164</f>
        <v>0</v>
      </c>
      <c r="Q156" s="82">
        <f>Report2!W164</f>
        <v>0</v>
      </c>
      <c r="R156" s="82">
        <f>Report2!X164</f>
        <v>0</v>
      </c>
      <c r="S156" s="82">
        <f>Report2!Y164</f>
        <v>0</v>
      </c>
      <c r="T156" s="82">
        <f>Report2!Z164</f>
        <v>25242</v>
      </c>
      <c r="U156" s="82">
        <f>Report2!AB164</f>
        <v>0</v>
      </c>
      <c r="V156" s="82">
        <f>Report2!AC164</f>
        <v>25242</v>
      </c>
      <c r="W156" s="36" t="str">
        <f>Report2!AD164</f>
        <v>06/01/2023</v>
      </c>
      <c r="X156" s="48" t="str">
        <f t="shared" si="21"/>
        <v>06</v>
      </c>
      <c r="Y156" s="31" t="str">
        <f t="shared" si="22"/>
        <v>01</v>
      </c>
      <c r="Z156" s="31" t="str">
        <f t="shared" si="23"/>
        <v>2023</v>
      </c>
      <c r="AA156" s="45">
        <f t="shared" si="24"/>
        <v>44932</v>
      </c>
      <c r="AB156" s="31" t="str">
        <f>Report2!AE164</f>
        <v>5255134000038</v>
      </c>
      <c r="AC156" s="45" t="str">
        <f>Report2!AF164</f>
        <v>06/01/2023</v>
      </c>
      <c r="AD156" s="31" t="str">
        <f>Report2!AH164</f>
        <v>5255105723010500038</v>
      </c>
      <c r="AE156" s="31">
        <f t="shared" si="26"/>
        <v>52550</v>
      </c>
      <c r="AF156" s="31" t="str">
        <f t="shared" si="25"/>
        <v>52551</v>
      </c>
    </row>
    <row r="157" spans="1:32">
      <c r="A157" s="30">
        <f>Report2!A165</f>
        <v>156</v>
      </c>
      <c r="B157" s="31" t="str">
        <f>Report2!B165</f>
        <v>5255105723010600102</v>
      </c>
      <c r="C157" s="31" t="str">
        <f>Report2!D165</f>
        <v>523060646367</v>
      </c>
      <c r="D157" s="31" t="str">
        <f>Report2!E165</f>
        <v>JUDDI</v>
      </c>
      <c r="E157" s="31">
        <f>Report2!H165</f>
        <v>0</v>
      </c>
      <c r="F157" s="31" t="str">
        <f>Report2!I165</f>
        <v>DS  BONANGREJO RT</v>
      </c>
      <c r="G157" s="31" t="str">
        <f t="shared" si="19"/>
        <v>R1</v>
      </c>
      <c r="H157" s="31">
        <f t="shared" si="20"/>
        <v>450</v>
      </c>
      <c r="I157" s="31" t="str">
        <f>Report2!K165</f>
        <v>R1/450</v>
      </c>
      <c r="J157" s="82">
        <f>Report2!L165</f>
        <v>40</v>
      </c>
      <c r="K157" s="82">
        <f>Report2!M165</f>
        <v>0</v>
      </c>
      <c r="L157" s="82">
        <f>Report2!N165</f>
        <v>19800</v>
      </c>
      <c r="M157" s="82">
        <f>Report2!P165</f>
        <v>19800</v>
      </c>
      <c r="N157" s="82">
        <f>Report2!Q165</f>
        <v>0</v>
      </c>
      <c r="O157" s="82">
        <f>Report2!T165</f>
        <v>0</v>
      </c>
      <c r="P157" s="82">
        <f>Report2!U165</f>
        <v>0</v>
      </c>
      <c r="Q157" s="82">
        <f>Report2!W165</f>
        <v>0</v>
      </c>
      <c r="R157" s="82">
        <f>Report2!X165</f>
        <v>0</v>
      </c>
      <c r="S157" s="82">
        <f>Report2!Y165</f>
        <v>0</v>
      </c>
      <c r="T157" s="82">
        <f>Report2!Z165</f>
        <v>19800</v>
      </c>
      <c r="U157" s="82">
        <f>Report2!AB165</f>
        <v>0</v>
      </c>
      <c r="V157" s="82">
        <f>Report2!AC165</f>
        <v>19800</v>
      </c>
      <c r="W157" s="36" t="str">
        <f>Report2!AD165</f>
        <v>06/01/2023</v>
      </c>
      <c r="X157" s="48" t="str">
        <f t="shared" si="21"/>
        <v>06</v>
      </c>
      <c r="Y157" s="31" t="str">
        <f t="shared" si="22"/>
        <v>01</v>
      </c>
      <c r="Z157" s="31" t="str">
        <f t="shared" si="23"/>
        <v>2023</v>
      </c>
      <c r="AA157" s="45">
        <f t="shared" si="24"/>
        <v>44932</v>
      </c>
      <c r="AB157" s="31" t="str">
        <f>Report2!AE165</f>
        <v>5255134000102</v>
      </c>
      <c r="AC157" s="45" t="str">
        <f>Report2!AF165</f>
        <v>06/01/2023</v>
      </c>
      <c r="AD157" s="31" t="str">
        <f>Report2!AH165</f>
        <v>5255105723010600102</v>
      </c>
      <c r="AE157" s="31">
        <f t="shared" si="26"/>
        <v>52550</v>
      </c>
      <c r="AF157" s="31" t="str">
        <f t="shared" si="25"/>
        <v>52551</v>
      </c>
    </row>
    <row r="158" spans="1:32">
      <c r="A158" s="30">
        <f>Report2!A166</f>
        <v>157</v>
      </c>
      <c r="B158" s="31" t="str">
        <f>Report2!B166</f>
        <v>5255105723010600105</v>
      </c>
      <c r="C158" s="31" t="str">
        <f>Report2!D166</f>
        <v>523060165563</v>
      </c>
      <c r="D158" s="31" t="str">
        <f>Report2!E166</f>
        <v>ETY HAPSARI</v>
      </c>
      <c r="E158" s="31">
        <f>Report2!H166</f>
        <v>0</v>
      </c>
      <c r="F158" s="31" t="str">
        <f>Report2!I166</f>
        <v>JL  SUNAN KALIJOGO</v>
      </c>
      <c r="G158" s="31" t="str">
        <f t="shared" si="19"/>
        <v>R1</v>
      </c>
      <c r="H158" s="31">
        <f t="shared" si="20"/>
        <v>450</v>
      </c>
      <c r="I158" s="31" t="str">
        <f>Report2!K166</f>
        <v>R1/450</v>
      </c>
      <c r="J158" s="82">
        <f>Report2!L166</f>
        <v>39</v>
      </c>
      <c r="K158" s="82">
        <f>Report2!M166</f>
        <v>0</v>
      </c>
      <c r="L158" s="82">
        <f>Report2!N166</f>
        <v>19305</v>
      </c>
      <c r="M158" s="82">
        <f>Report2!P166</f>
        <v>19305</v>
      </c>
      <c r="N158" s="82">
        <f>Report2!Q166</f>
        <v>0</v>
      </c>
      <c r="O158" s="82">
        <f>Report2!T166</f>
        <v>0</v>
      </c>
      <c r="P158" s="82">
        <f>Report2!U166</f>
        <v>0</v>
      </c>
      <c r="Q158" s="82">
        <f>Report2!W166</f>
        <v>0</v>
      </c>
      <c r="R158" s="82">
        <f>Report2!X166</f>
        <v>0</v>
      </c>
      <c r="S158" s="82">
        <f>Report2!Y166</f>
        <v>0</v>
      </c>
      <c r="T158" s="82">
        <f>Report2!Z166</f>
        <v>19305</v>
      </c>
      <c r="U158" s="82">
        <f>Report2!AB166</f>
        <v>0</v>
      </c>
      <c r="V158" s="82">
        <f>Report2!AC166</f>
        <v>19305</v>
      </c>
      <c r="W158" s="36" t="str">
        <f>Report2!AD166</f>
        <v>06/01/2023</v>
      </c>
      <c r="X158" s="48" t="str">
        <f t="shared" si="21"/>
        <v>06</v>
      </c>
      <c r="Y158" s="31" t="str">
        <f t="shared" si="22"/>
        <v>01</v>
      </c>
      <c r="Z158" s="31" t="str">
        <f t="shared" si="23"/>
        <v>2023</v>
      </c>
      <c r="AA158" s="45">
        <f t="shared" si="24"/>
        <v>44932</v>
      </c>
      <c r="AB158" s="31" t="str">
        <f>Report2!AE166</f>
        <v>5255134000105</v>
      </c>
      <c r="AC158" s="45" t="str">
        <f>Report2!AF166</f>
        <v>06/01/2023</v>
      </c>
      <c r="AD158" s="31" t="str">
        <f>Report2!AH166</f>
        <v>5255105723010600105</v>
      </c>
      <c r="AE158" s="31">
        <f t="shared" si="26"/>
        <v>52550</v>
      </c>
      <c r="AF158" s="31" t="str">
        <f t="shared" si="25"/>
        <v>52551</v>
      </c>
    </row>
    <row r="159" spans="1:32">
      <c r="A159" s="30">
        <f>Report2!A167</f>
        <v>158</v>
      </c>
      <c r="B159" s="31" t="str">
        <f>Report2!B167</f>
        <v>P2TL/52551/20200729/00009</v>
      </c>
      <c r="C159" s="31" t="str">
        <f>Report2!D167</f>
        <v>523061814907</v>
      </c>
      <c r="D159" s="31" t="str">
        <f>Report2!E167</f>
        <v>MUHAMAD SAPUJI</v>
      </c>
      <c r="E159" s="31" t="str">
        <f>Report2!H167</f>
        <v>K2</v>
      </c>
      <c r="F159" s="31" t="str">
        <f>Report2!I167</f>
        <v>JL RAYA MERAK-GOD</v>
      </c>
      <c r="G159" s="31" t="str">
        <f t="shared" si="19"/>
        <v>B2T</v>
      </c>
      <c r="H159" s="31">
        <f t="shared" si="20"/>
        <v>11000</v>
      </c>
      <c r="I159" s="31" t="str">
        <f>Report2!K167</f>
        <v>B2T/11000</v>
      </c>
      <c r="J159" s="82">
        <f>Report2!L167</f>
        <v>502</v>
      </c>
      <c r="K159" s="82">
        <f>Report2!M167</f>
        <v>0</v>
      </c>
      <c r="L159" s="82">
        <f>Report2!N167</f>
        <v>736575</v>
      </c>
      <c r="M159" s="82">
        <f>Report2!P167</f>
        <v>736575</v>
      </c>
      <c r="N159" s="82">
        <f>Report2!Q167</f>
        <v>0</v>
      </c>
      <c r="O159" s="82">
        <f>Report2!T167</f>
        <v>0</v>
      </c>
      <c r="P159" s="82">
        <f>Report2!U167</f>
        <v>0</v>
      </c>
      <c r="Q159" s="82">
        <f>Report2!W167</f>
        <v>66292</v>
      </c>
      <c r="R159" s="82">
        <f>Report2!X167</f>
        <v>0</v>
      </c>
      <c r="S159" s="82">
        <f>Report2!Y167</f>
        <v>0</v>
      </c>
      <c r="T159" s="82">
        <f>Report2!Z167</f>
        <v>802867</v>
      </c>
      <c r="U159" s="82">
        <f>Report2!AB167</f>
        <v>802867</v>
      </c>
      <c r="V159" s="82">
        <f>Report2!AC167</f>
        <v>0</v>
      </c>
      <c r="W159" s="36" t="str">
        <f>Report2!AD167</f>
        <v>16/01/2023</v>
      </c>
      <c r="X159" s="48" t="str">
        <f t="shared" si="21"/>
        <v>16</v>
      </c>
      <c r="Y159" s="31" t="str">
        <f t="shared" si="22"/>
        <v>01</v>
      </c>
      <c r="Z159" s="31" t="str">
        <f t="shared" si="23"/>
        <v>2023</v>
      </c>
      <c r="AA159" s="45">
        <f t="shared" si="24"/>
        <v>44942</v>
      </c>
      <c r="AB159" s="31" t="str">
        <f>Report2!AE167</f>
        <v>5255143002284</v>
      </c>
      <c r="AC159" s="45" t="str">
        <f>Report2!AF167</f>
        <v>16/01/2023</v>
      </c>
      <c r="AD159" s="31" t="str">
        <f>Report2!AH167</f>
        <v>P2TL/52551/20200729/00009</v>
      </c>
      <c r="AE159" s="31">
        <f t="shared" si="26"/>
        <v>52550</v>
      </c>
      <c r="AF159" s="31" t="str">
        <f t="shared" si="25"/>
        <v>52551</v>
      </c>
    </row>
    <row r="160" spans="1:32">
      <c r="A160" s="30">
        <f>Report2!A168</f>
        <v>159</v>
      </c>
      <c r="B160" s="31" t="str">
        <f>Report2!B168</f>
        <v>P2TL/52552/20230124/00001</v>
      </c>
      <c r="C160" s="31" t="str">
        <f>Report2!D168</f>
        <v>523080191318</v>
      </c>
      <c r="D160" s="31" t="str">
        <f>Report2!E168</f>
        <v>SUDJINAH BIN KUSNA</v>
      </c>
      <c r="E160" s="31" t="str">
        <f>Report2!H168</f>
        <v>P2</v>
      </c>
      <c r="F160" s="31" t="str">
        <f>Report2!I168</f>
        <v>CA BEAN KIDUL RT22</v>
      </c>
      <c r="G160" s="31" t="str">
        <f t="shared" si="19"/>
        <v>R1</v>
      </c>
      <c r="H160" s="31">
        <f t="shared" si="20"/>
        <v>900</v>
      </c>
      <c r="I160" s="31" t="str">
        <f>Report2!K168</f>
        <v>R1/900</v>
      </c>
      <c r="J160" s="82">
        <f>Report2!L168</f>
        <v>4957</v>
      </c>
      <c r="K160" s="82">
        <f>Report2!M168</f>
        <v>0</v>
      </c>
      <c r="L160" s="82">
        <f>Report2!N168</f>
        <v>2453814</v>
      </c>
      <c r="M160" s="82">
        <f>Report2!P168</f>
        <v>2453814</v>
      </c>
      <c r="N160" s="82">
        <f>Report2!Q168</f>
        <v>0</v>
      </c>
      <c r="O160" s="82">
        <f>Report2!T168</f>
        <v>0</v>
      </c>
      <c r="P160" s="82">
        <f>Report2!U168</f>
        <v>188171</v>
      </c>
      <c r="Q160" s="82">
        <f>Report2!W168</f>
        <v>24538</v>
      </c>
      <c r="R160" s="82">
        <f>Report2!X168</f>
        <v>14850</v>
      </c>
      <c r="S160" s="82">
        <f>Report2!Y168</f>
        <v>0</v>
      </c>
      <c r="T160" s="82">
        <f>Report2!Z168</f>
        <v>2681373</v>
      </c>
      <c r="U160" s="82">
        <f>Report2!AB168</f>
        <v>2681373</v>
      </c>
      <c r="V160" s="82">
        <f>Report2!AC168</f>
        <v>0</v>
      </c>
      <c r="W160" s="36" t="str">
        <f>Report2!AD168</f>
        <v>24/01/2023</v>
      </c>
      <c r="X160" s="48" t="str">
        <f t="shared" si="21"/>
        <v>24</v>
      </c>
      <c r="Y160" s="31" t="str">
        <f t="shared" si="22"/>
        <v>01</v>
      </c>
      <c r="Z160" s="31" t="str">
        <f t="shared" si="23"/>
        <v>2023</v>
      </c>
      <c r="AA160" s="45">
        <f t="shared" si="24"/>
        <v>44950</v>
      </c>
      <c r="AB160" s="31" t="str">
        <f>Report2!AE168</f>
        <v>5255242004848</v>
      </c>
      <c r="AC160" s="45" t="str">
        <f>Report2!AF168</f>
        <v>24/01/2023</v>
      </c>
      <c r="AD160" s="31" t="str">
        <f>Report2!AH168</f>
        <v>P2TL/52552/20230124/00001</v>
      </c>
      <c r="AE160" s="31">
        <f t="shared" si="26"/>
        <v>52550</v>
      </c>
      <c r="AF160" s="31" t="str">
        <f t="shared" si="25"/>
        <v>52552</v>
      </c>
    </row>
    <row r="161" spans="1:32">
      <c r="A161" s="30">
        <f>Report2!A169</f>
        <v>160</v>
      </c>
      <c r="B161" s="31" t="str">
        <f>Report2!B169</f>
        <v>5255305723011700448</v>
      </c>
      <c r="C161" s="31" t="str">
        <f>Report2!D169</f>
        <v>523070167474</v>
      </c>
      <c r="D161" s="31" t="str">
        <f>Report2!E169</f>
        <v>S U P A R N O</v>
      </c>
      <c r="E161" s="31">
        <f>Report2!H169</f>
        <v>0</v>
      </c>
      <c r="F161" s="31" t="str">
        <f>Report2!I169</f>
        <v>GE NENGADAL</v>
      </c>
      <c r="G161" s="31" t="str">
        <f t="shared" si="19"/>
        <v>R1</v>
      </c>
      <c r="H161" s="31">
        <f t="shared" si="20"/>
        <v>450</v>
      </c>
      <c r="I161" s="31" t="str">
        <f>Report2!K169</f>
        <v>R1/450</v>
      </c>
      <c r="J161" s="82">
        <f>Report2!L169</f>
        <v>66</v>
      </c>
      <c r="K161" s="82">
        <f>Report2!M169</f>
        <v>0</v>
      </c>
      <c r="L161" s="82">
        <f>Report2!N169</f>
        <v>11154</v>
      </c>
      <c r="M161" s="82">
        <f>Report2!P169</f>
        <v>11154</v>
      </c>
      <c r="N161" s="82">
        <f>Report2!Q169</f>
        <v>0</v>
      </c>
      <c r="O161" s="82">
        <f>Report2!T169</f>
        <v>0</v>
      </c>
      <c r="P161" s="82">
        <f>Report2!U169</f>
        <v>0</v>
      </c>
      <c r="Q161" s="82">
        <f>Report2!W169</f>
        <v>0</v>
      </c>
      <c r="R161" s="82">
        <f>Report2!X169</f>
        <v>0</v>
      </c>
      <c r="S161" s="82">
        <f>Report2!Y169</f>
        <v>0</v>
      </c>
      <c r="T161" s="82">
        <f>Report2!Z169</f>
        <v>11154</v>
      </c>
      <c r="U161" s="82">
        <f>Report2!AB169</f>
        <v>0</v>
      </c>
      <c r="V161" s="82">
        <f>Report2!AC169</f>
        <v>11154</v>
      </c>
      <c r="W161" s="36" t="str">
        <f>Report2!AD169</f>
        <v>19/01/2023</v>
      </c>
      <c r="X161" s="48" t="str">
        <f t="shared" si="21"/>
        <v>19</v>
      </c>
      <c r="Y161" s="31" t="str">
        <f t="shared" si="22"/>
        <v>01</v>
      </c>
      <c r="Z161" s="31" t="str">
        <f t="shared" si="23"/>
        <v>2023</v>
      </c>
      <c r="AA161" s="45">
        <f t="shared" si="24"/>
        <v>44945</v>
      </c>
      <c r="AB161" s="31" t="str">
        <f>Report2!AE169</f>
        <v>5255334000445</v>
      </c>
      <c r="AC161" s="45" t="str">
        <f>Report2!AF169</f>
        <v>19/01/2023</v>
      </c>
      <c r="AD161" s="31" t="str">
        <f>Report2!AH169</f>
        <v>5255305723011700448</v>
      </c>
      <c r="AE161" s="31">
        <f t="shared" si="26"/>
        <v>52550</v>
      </c>
      <c r="AF161" s="31" t="str">
        <f t="shared" si="25"/>
        <v>52553</v>
      </c>
    </row>
    <row r="162" spans="1:32">
      <c r="A162" s="30">
        <f>Report2!A170</f>
        <v>161</v>
      </c>
      <c r="B162" s="31" t="str">
        <f>Report2!B170</f>
        <v>5255105723010600117</v>
      </c>
      <c r="C162" s="31" t="str">
        <f>Report2!D170</f>
        <v>523060560442</v>
      </c>
      <c r="D162" s="31" t="str">
        <f>Report2!E170</f>
        <v>KOMSIN</v>
      </c>
      <c r="E162" s="31">
        <f>Report2!H170</f>
        <v>0</v>
      </c>
      <c r="F162" s="31" t="str">
        <f>Report2!I170</f>
        <v>DS  TUWANG KR ANY</v>
      </c>
      <c r="G162" s="31" t="str">
        <f t="shared" si="19"/>
        <v>R1</v>
      </c>
      <c r="H162" s="31">
        <f t="shared" si="20"/>
        <v>450</v>
      </c>
      <c r="I162" s="31" t="str">
        <f>Report2!K170</f>
        <v>R1/450</v>
      </c>
      <c r="J162" s="82">
        <f>Report2!L170</f>
        <v>32</v>
      </c>
      <c r="K162" s="82">
        <f>Report2!M170</f>
        <v>0</v>
      </c>
      <c r="L162" s="82">
        <f>Report2!N170</f>
        <v>15840</v>
      </c>
      <c r="M162" s="82">
        <f>Report2!P170</f>
        <v>15840</v>
      </c>
      <c r="N162" s="82">
        <f>Report2!Q170</f>
        <v>0</v>
      </c>
      <c r="O162" s="82">
        <f>Report2!T170</f>
        <v>0</v>
      </c>
      <c r="P162" s="82">
        <f>Report2!U170</f>
        <v>0</v>
      </c>
      <c r="Q162" s="82">
        <f>Report2!W170</f>
        <v>0</v>
      </c>
      <c r="R162" s="82">
        <f>Report2!X170</f>
        <v>0</v>
      </c>
      <c r="S162" s="82">
        <f>Report2!Y170</f>
        <v>0</v>
      </c>
      <c r="T162" s="82">
        <f>Report2!Z170</f>
        <v>15840</v>
      </c>
      <c r="U162" s="82">
        <f>Report2!AB170</f>
        <v>0</v>
      </c>
      <c r="V162" s="82">
        <f>Report2!AC170</f>
        <v>15840</v>
      </c>
      <c r="W162" s="36" t="str">
        <f>Report2!AD170</f>
        <v>06/01/2023</v>
      </c>
      <c r="X162" s="48" t="str">
        <f t="shared" si="21"/>
        <v>06</v>
      </c>
      <c r="Y162" s="31" t="str">
        <f t="shared" si="22"/>
        <v>01</v>
      </c>
      <c r="Z162" s="31" t="str">
        <f t="shared" si="23"/>
        <v>2023</v>
      </c>
      <c r="AA162" s="45">
        <f t="shared" si="24"/>
        <v>44932</v>
      </c>
      <c r="AB162" s="31" t="str">
        <f>Report2!AE170</f>
        <v>5255134000117</v>
      </c>
      <c r="AC162" s="45" t="str">
        <f>Report2!AF170</f>
        <v>06/01/2023</v>
      </c>
      <c r="AD162" s="31" t="str">
        <f>Report2!AH170</f>
        <v>5255105723010600117</v>
      </c>
      <c r="AE162" s="31">
        <f t="shared" si="26"/>
        <v>52550</v>
      </c>
      <c r="AF162" s="31" t="str">
        <f t="shared" si="25"/>
        <v>52551</v>
      </c>
    </row>
    <row r="163" spans="1:32">
      <c r="A163" s="30">
        <f>Report2!A171</f>
        <v>162</v>
      </c>
      <c r="B163" s="31" t="str">
        <f>Report2!B171</f>
        <v>P2TL/52553/20230117/00002</v>
      </c>
      <c r="C163" s="31" t="str">
        <f>Report2!D171</f>
        <v>523072264084</v>
      </c>
      <c r="D163" s="31" t="str">
        <f>Report2!E171</f>
        <v>DARYANTO</v>
      </c>
      <c r="E163" s="31" t="str">
        <f>Report2!H171</f>
        <v>P2</v>
      </c>
      <c r="F163" s="31" t="str">
        <f>Report2!I171</f>
        <v>DS TEGALJERUK RAM</v>
      </c>
      <c r="G163" s="31" t="str">
        <f t="shared" si="19"/>
        <v>R1</v>
      </c>
      <c r="H163" s="31">
        <f t="shared" si="20"/>
        <v>900</v>
      </c>
      <c r="I163" s="31" t="str">
        <f>Report2!K171</f>
        <v>R1/900</v>
      </c>
      <c r="J163" s="82">
        <f>Report2!L171</f>
        <v>4957</v>
      </c>
      <c r="K163" s="82">
        <f>Report2!M171</f>
        <v>0</v>
      </c>
      <c r="L163" s="82">
        <f>Report2!N171</f>
        <v>2453814</v>
      </c>
      <c r="M163" s="82">
        <f>Report2!P171</f>
        <v>2453814</v>
      </c>
      <c r="N163" s="82">
        <f>Report2!Q171</f>
        <v>0</v>
      </c>
      <c r="O163" s="82">
        <f>Report2!T171</f>
        <v>76400</v>
      </c>
      <c r="P163" s="82">
        <f>Report2!U171</f>
        <v>0</v>
      </c>
      <c r="Q163" s="82">
        <f>Report2!W171</f>
        <v>24538</v>
      </c>
      <c r="R163" s="82">
        <f>Report2!X171</f>
        <v>0</v>
      </c>
      <c r="S163" s="82">
        <f>Report2!Y171</f>
        <v>0</v>
      </c>
      <c r="T163" s="82">
        <f>Report2!Z171</f>
        <v>2554752</v>
      </c>
      <c r="U163" s="82">
        <f>Report2!AB171</f>
        <v>2554752</v>
      </c>
      <c r="V163" s="82">
        <f>Report2!AC171</f>
        <v>0</v>
      </c>
      <c r="W163" s="36" t="str">
        <f>Report2!AD171</f>
        <v>17/01/2023</v>
      </c>
      <c r="X163" s="48" t="str">
        <f t="shared" si="21"/>
        <v>17</v>
      </c>
      <c r="Y163" s="31" t="str">
        <f t="shared" si="22"/>
        <v>01</v>
      </c>
      <c r="Z163" s="31" t="str">
        <f t="shared" si="23"/>
        <v>2023</v>
      </c>
      <c r="AA163" s="45">
        <f t="shared" si="24"/>
        <v>44943</v>
      </c>
      <c r="AB163" s="31" t="str">
        <f>Report2!AE171</f>
        <v>5255342004805</v>
      </c>
      <c r="AC163" s="45" t="str">
        <f>Report2!AF171</f>
        <v>17/01/2023</v>
      </c>
      <c r="AD163" s="31" t="str">
        <f>Report2!AH171</f>
        <v>P2TL/52553/20230117/00002</v>
      </c>
      <c r="AE163" s="31">
        <f t="shared" si="26"/>
        <v>52550</v>
      </c>
      <c r="AF163" s="31" t="str">
        <f t="shared" si="25"/>
        <v>52553</v>
      </c>
    </row>
    <row r="164" spans="1:32">
      <c r="A164" s="30">
        <f>Report2!A172</f>
        <v>163</v>
      </c>
      <c r="B164" s="31" t="str">
        <f>Report2!B172</f>
        <v>P2TL/52554/20230109/00001</v>
      </c>
      <c r="C164" s="31" t="str">
        <f>Report2!D172</f>
        <v>523070560333</v>
      </c>
      <c r="D164" s="31" t="str">
        <f>Report2!E172</f>
        <v>SUKARNO</v>
      </c>
      <c r="E164" s="31" t="str">
        <f>Report2!H172</f>
        <v>K2</v>
      </c>
      <c r="F164" s="31" t="str">
        <f>Report2!I172</f>
        <v>KA UMAN SELO RT 38/</v>
      </c>
      <c r="G164" s="31" t="str">
        <f t="shared" si="19"/>
        <v>R1</v>
      </c>
      <c r="H164" s="31">
        <f t="shared" si="20"/>
        <v>450</v>
      </c>
      <c r="I164" s="31" t="str">
        <f>Report2!K172</f>
        <v>R1/450</v>
      </c>
      <c r="J164" s="82">
        <f>Report2!L172</f>
        <v>300</v>
      </c>
      <c r="K164" s="82">
        <f>Report2!M172</f>
        <v>0</v>
      </c>
      <c r="L164" s="82">
        <f>Report2!N172</f>
        <v>148500</v>
      </c>
      <c r="M164" s="82">
        <f>Report2!P172</f>
        <v>148500</v>
      </c>
      <c r="N164" s="82">
        <f>Report2!Q172</f>
        <v>0</v>
      </c>
      <c r="O164" s="82">
        <f>Report2!T172</f>
        <v>0</v>
      </c>
      <c r="P164" s="82">
        <f>Report2!U172</f>
        <v>0</v>
      </c>
      <c r="Q164" s="82">
        <f>Report2!W172</f>
        <v>13365</v>
      </c>
      <c r="R164" s="82">
        <f>Report2!X172</f>
        <v>0</v>
      </c>
      <c r="S164" s="82">
        <f>Report2!Y172</f>
        <v>0</v>
      </c>
      <c r="T164" s="82">
        <f>Report2!Z172</f>
        <v>161865</v>
      </c>
      <c r="U164" s="82">
        <f>Report2!AB172</f>
        <v>161865</v>
      </c>
      <c r="V164" s="82">
        <f>Report2!AC172</f>
        <v>0</v>
      </c>
      <c r="W164" s="36" t="str">
        <f>Report2!AD172</f>
        <v>09/01/2023</v>
      </c>
      <c r="X164" s="48" t="str">
        <f t="shared" si="21"/>
        <v>09</v>
      </c>
      <c r="Y164" s="31" t="str">
        <f t="shared" si="22"/>
        <v>01</v>
      </c>
      <c r="Z164" s="31" t="str">
        <f t="shared" si="23"/>
        <v>2023</v>
      </c>
      <c r="AA164" s="45">
        <f t="shared" si="24"/>
        <v>44935</v>
      </c>
      <c r="AB164" s="31" t="str">
        <f>Report2!AE172</f>
        <v>5255442005812</v>
      </c>
      <c r="AC164" s="45" t="str">
        <f>Report2!AF172</f>
        <v>09/01/2023</v>
      </c>
      <c r="AD164" s="31" t="str">
        <f>Report2!AH172</f>
        <v>P2TL/52554/20230109/00001</v>
      </c>
      <c r="AE164" s="31">
        <f t="shared" si="26"/>
        <v>52550</v>
      </c>
      <c r="AF164" s="31" t="str">
        <f t="shared" si="25"/>
        <v>52554</v>
      </c>
    </row>
    <row r="165" spans="1:32">
      <c r="A165" s="30">
        <f>Report2!A173</f>
        <v>164</v>
      </c>
      <c r="B165" s="31" t="str">
        <f>Report2!B173</f>
        <v>5255105723010600121</v>
      </c>
      <c r="C165" s="31" t="str">
        <f>Report2!D173</f>
        <v>523061501915</v>
      </c>
      <c r="D165" s="31" t="str">
        <f>Report2!E173</f>
        <v>MOCHLASIN</v>
      </c>
      <c r="E165" s="31">
        <f>Report2!H173</f>
        <v>0</v>
      </c>
      <c r="F165" s="31" t="str">
        <f>Report2!I173</f>
        <v>DS MANGUNJIWAN 0</v>
      </c>
      <c r="G165" s="31" t="str">
        <f t="shared" si="19"/>
        <v>R1</v>
      </c>
      <c r="H165" s="31">
        <f t="shared" si="20"/>
        <v>450</v>
      </c>
      <c r="I165" s="31" t="str">
        <f>Report2!K173</f>
        <v>R1/450</v>
      </c>
      <c r="J165" s="82">
        <f>Report2!L173</f>
        <v>31</v>
      </c>
      <c r="K165" s="82">
        <f>Report2!M173</f>
        <v>0</v>
      </c>
      <c r="L165" s="82">
        <f>Report2!N173</f>
        <v>15345</v>
      </c>
      <c r="M165" s="82">
        <f>Report2!P173</f>
        <v>15345</v>
      </c>
      <c r="N165" s="82">
        <f>Report2!Q173</f>
        <v>0</v>
      </c>
      <c r="O165" s="82">
        <f>Report2!T173</f>
        <v>0</v>
      </c>
      <c r="P165" s="82">
        <f>Report2!U173</f>
        <v>0</v>
      </c>
      <c r="Q165" s="82">
        <f>Report2!W173</f>
        <v>0</v>
      </c>
      <c r="R165" s="82">
        <f>Report2!X173</f>
        <v>0</v>
      </c>
      <c r="S165" s="82">
        <f>Report2!Y173</f>
        <v>0</v>
      </c>
      <c r="T165" s="82">
        <f>Report2!Z173</f>
        <v>15345</v>
      </c>
      <c r="U165" s="82">
        <f>Report2!AB173</f>
        <v>0</v>
      </c>
      <c r="V165" s="82">
        <f>Report2!AC173</f>
        <v>15345</v>
      </c>
      <c r="W165" s="36" t="str">
        <f>Report2!AD173</f>
        <v>06/01/2023</v>
      </c>
      <c r="X165" s="48" t="str">
        <f t="shared" si="21"/>
        <v>06</v>
      </c>
      <c r="Y165" s="31" t="str">
        <f t="shared" si="22"/>
        <v>01</v>
      </c>
      <c r="Z165" s="31" t="str">
        <f t="shared" si="23"/>
        <v>2023</v>
      </c>
      <c r="AA165" s="45">
        <f t="shared" si="24"/>
        <v>44932</v>
      </c>
      <c r="AB165" s="31" t="str">
        <f>Report2!AE173</f>
        <v>5255134000121</v>
      </c>
      <c r="AC165" s="45" t="str">
        <f>Report2!AF173</f>
        <v>06/01/2023</v>
      </c>
      <c r="AD165" s="31" t="str">
        <f>Report2!AH173</f>
        <v>5255105723010600121</v>
      </c>
      <c r="AE165" s="31">
        <f t="shared" si="26"/>
        <v>52550</v>
      </c>
      <c r="AF165" s="31" t="str">
        <f t="shared" si="25"/>
        <v>52551</v>
      </c>
    </row>
    <row r="166" spans="1:32">
      <c r="A166" s="30">
        <f>Report2!A174</f>
        <v>165</v>
      </c>
      <c r="B166" s="31" t="str">
        <f>Report2!B174</f>
        <v>P2TL/52554/20230117/00003</v>
      </c>
      <c r="C166" s="31" t="str">
        <f>Report2!D174</f>
        <v>NONPELANG</v>
      </c>
      <c r="D166" s="31" t="str">
        <f>Report2!E174</f>
        <v>PUPUT NOVIANA</v>
      </c>
      <c r="E166" s="31" t="str">
        <f>Report2!H174</f>
        <v>P4</v>
      </c>
      <c r="F166" s="31" t="str">
        <f>Report2!I174</f>
        <v>JAMUR DS BENDOHA</v>
      </c>
      <c r="G166" s="31" t="str">
        <f t="shared" si="19"/>
        <v>S2</v>
      </c>
      <c r="H166" s="31">
        <f t="shared" si="20"/>
        <v>900</v>
      </c>
      <c r="I166" s="31" t="str">
        <f>Report2!K174</f>
        <v>S2/900</v>
      </c>
      <c r="J166" s="82">
        <f>Report2!L174</f>
        <v>4957</v>
      </c>
      <c r="K166" s="82">
        <f>Report2!M174</f>
        <v>243000</v>
      </c>
      <c r="L166" s="82">
        <f>Report2!N174</f>
        <v>1784592</v>
      </c>
      <c r="M166" s="82">
        <f>Report2!P174</f>
        <v>2027592</v>
      </c>
      <c r="N166" s="82">
        <f>Report2!Q174</f>
        <v>0</v>
      </c>
      <c r="O166" s="82">
        <f>Report2!T174</f>
        <v>0</v>
      </c>
      <c r="P166" s="82">
        <f>Report2!U174</f>
        <v>0</v>
      </c>
      <c r="Q166" s="82">
        <f>Report2!W174</f>
        <v>10138</v>
      </c>
      <c r="R166" s="82">
        <f>Report2!X174</f>
        <v>0</v>
      </c>
      <c r="S166" s="82">
        <f>Report2!Y174</f>
        <v>0</v>
      </c>
      <c r="T166" s="82">
        <f>Report2!Z174</f>
        <v>2037730</v>
      </c>
      <c r="U166" s="82">
        <f>Report2!AB174</f>
        <v>2037730</v>
      </c>
      <c r="V166" s="82">
        <f>Report2!AC174</f>
        <v>0</v>
      </c>
      <c r="W166" s="36" t="str">
        <f>Report2!AD174</f>
        <v>18/01/2023</v>
      </c>
      <c r="X166" s="48" t="str">
        <f t="shared" si="21"/>
        <v>18</v>
      </c>
      <c r="Y166" s="31" t="str">
        <f t="shared" si="22"/>
        <v>01</v>
      </c>
      <c r="Z166" s="31" t="str">
        <f t="shared" si="23"/>
        <v>2023</v>
      </c>
      <c r="AA166" s="45">
        <f t="shared" si="24"/>
        <v>44944</v>
      </c>
      <c r="AB166" s="31" t="str">
        <f>Report2!AE174</f>
        <v>5255442005871</v>
      </c>
      <c r="AC166" s="45" t="str">
        <f>Report2!AF174</f>
        <v>18/01/2023</v>
      </c>
      <c r="AD166" s="31" t="str">
        <f>Report2!AH174</f>
        <v>P2TL/52554/20230117/00003</v>
      </c>
      <c r="AE166" s="31">
        <f t="shared" si="26"/>
        <v>52550</v>
      </c>
      <c r="AF166" s="31" t="str">
        <f t="shared" si="25"/>
        <v>52554</v>
      </c>
    </row>
    <row r="167" spans="1:32">
      <c r="A167" s="30">
        <f>Report2!A175</f>
        <v>166</v>
      </c>
      <c r="B167" s="31" t="str">
        <f>Report2!B175</f>
        <v>5255305723011700493</v>
      </c>
      <c r="C167" s="31" t="str">
        <f>Report2!D175</f>
        <v>523072414172</v>
      </c>
      <c r="D167" s="31" t="str">
        <f>Report2!E175</f>
        <v>SUPRIYADI</v>
      </c>
      <c r="E167" s="31">
        <f>Report2!H175</f>
        <v>0</v>
      </c>
      <c r="F167" s="31" t="str">
        <f>Report2!I175</f>
        <v>DS KETITANG TEMON</v>
      </c>
      <c r="G167" s="31" t="str">
        <f t="shared" si="19"/>
        <v>R1</v>
      </c>
      <c r="H167" s="31">
        <f t="shared" si="20"/>
        <v>450</v>
      </c>
      <c r="I167" s="31" t="str">
        <f>Report2!K175</f>
        <v>R1/450</v>
      </c>
      <c r="J167" s="82">
        <f>Report2!L175</f>
        <v>176</v>
      </c>
      <c r="K167" s="82">
        <f>Report2!M175</f>
        <v>0</v>
      </c>
      <c r="L167" s="82">
        <f>Report2!N175</f>
        <v>29575</v>
      </c>
      <c r="M167" s="82">
        <f>Report2!P175</f>
        <v>29575</v>
      </c>
      <c r="N167" s="82">
        <f>Report2!Q175</f>
        <v>0</v>
      </c>
      <c r="O167" s="82">
        <f>Report2!T175</f>
        <v>0</v>
      </c>
      <c r="P167" s="82">
        <f>Report2!U175</f>
        <v>0</v>
      </c>
      <c r="Q167" s="82">
        <f>Report2!W175</f>
        <v>0</v>
      </c>
      <c r="R167" s="82">
        <f>Report2!X175</f>
        <v>0</v>
      </c>
      <c r="S167" s="82">
        <f>Report2!Y175</f>
        <v>0</v>
      </c>
      <c r="T167" s="82">
        <f>Report2!Z175</f>
        <v>29575</v>
      </c>
      <c r="U167" s="82">
        <f>Report2!AB175</f>
        <v>0</v>
      </c>
      <c r="V167" s="82">
        <f>Report2!AC175</f>
        <v>29575</v>
      </c>
      <c r="W167" s="36" t="str">
        <f>Report2!AD175</f>
        <v>19/01/2023</v>
      </c>
      <c r="X167" s="48" t="str">
        <f t="shared" si="21"/>
        <v>19</v>
      </c>
      <c r="Y167" s="31" t="str">
        <f t="shared" si="22"/>
        <v>01</v>
      </c>
      <c r="Z167" s="31" t="str">
        <f t="shared" si="23"/>
        <v>2023</v>
      </c>
      <c r="AA167" s="45">
        <f t="shared" si="24"/>
        <v>44945</v>
      </c>
      <c r="AB167" s="31" t="str">
        <f>Report2!AE175</f>
        <v>5255334000489</v>
      </c>
      <c r="AC167" s="45" t="str">
        <f>Report2!AF175</f>
        <v>19/01/2023</v>
      </c>
      <c r="AD167" s="31" t="str">
        <f>Report2!AH175</f>
        <v>5255305723011700493</v>
      </c>
      <c r="AE167" s="31">
        <f t="shared" si="26"/>
        <v>52550</v>
      </c>
      <c r="AF167" s="31" t="str">
        <f t="shared" si="25"/>
        <v>52553</v>
      </c>
    </row>
    <row r="168" spans="1:32">
      <c r="A168" s="30">
        <f>Report2!A176</f>
        <v>167</v>
      </c>
      <c r="B168" s="31" t="str">
        <f>Report2!B176</f>
        <v>P2TL/52551/20230112/00003</v>
      </c>
      <c r="C168" s="31" t="str">
        <f>Report2!D176</f>
        <v>NONPELANG</v>
      </c>
      <c r="D168" s="31" t="str">
        <f>Report2!E176</f>
        <v>AHMAD ZAZULI</v>
      </c>
      <c r="E168" s="31" t="str">
        <f>Report2!H176</f>
        <v>P4</v>
      </c>
      <c r="F168" s="31" t="str">
        <f>Report2!I176</f>
        <v>DS.SIDOREJO RT2 RW</v>
      </c>
      <c r="G168" s="31" t="str">
        <f t="shared" si="19"/>
        <v>B1</v>
      </c>
      <c r="H168" s="31">
        <f t="shared" si="20"/>
        <v>900</v>
      </c>
      <c r="I168" s="31" t="str">
        <f>Report2!K176</f>
        <v>B1/900</v>
      </c>
      <c r="J168" s="82">
        <f>Report2!L176</f>
        <v>4957</v>
      </c>
      <c r="K168" s="82">
        <f>Report2!M176</f>
        <v>429300</v>
      </c>
      <c r="L168" s="82">
        <f>Report2!N176</f>
        <v>2305098</v>
      </c>
      <c r="M168" s="82">
        <f>Report2!P176</f>
        <v>2734398</v>
      </c>
      <c r="N168" s="82">
        <f>Report2!Q176</f>
        <v>0</v>
      </c>
      <c r="O168" s="82">
        <f>Report2!T176</f>
        <v>0</v>
      </c>
      <c r="P168" s="82">
        <f>Report2!U176</f>
        <v>0</v>
      </c>
      <c r="Q168" s="82">
        <f>Report2!W176</f>
        <v>13672</v>
      </c>
      <c r="R168" s="82">
        <f>Report2!X176</f>
        <v>0</v>
      </c>
      <c r="S168" s="82">
        <f>Report2!Y176</f>
        <v>0</v>
      </c>
      <c r="T168" s="82">
        <f>Report2!Z176</f>
        <v>2748070</v>
      </c>
      <c r="U168" s="82">
        <f>Report2!AB176</f>
        <v>2748070</v>
      </c>
      <c r="V168" s="82">
        <f>Report2!AC176</f>
        <v>0</v>
      </c>
      <c r="W168" s="36" t="str">
        <f>Report2!AD176</f>
        <v>12/01/2023</v>
      </c>
      <c r="X168" s="48" t="str">
        <f t="shared" si="21"/>
        <v>12</v>
      </c>
      <c r="Y168" s="31" t="str">
        <f t="shared" si="22"/>
        <v>01</v>
      </c>
      <c r="Z168" s="31" t="str">
        <f t="shared" si="23"/>
        <v>2023</v>
      </c>
      <c r="AA168" s="45">
        <f t="shared" si="24"/>
        <v>44938</v>
      </c>
      <c r="AB168" s="31" t="str">
        <f>Report2!AE176</f>
        <v>5255142005051</v>
      </c>
      <c r="AC168" s="45" t="str">
        <f>Report2!AF176</f>
        <v>12/01/2023</v>
      </c>
      <c r="AD168" s="31" t="str">
        <f>Report2!AH176</f>
        <v>P2TL/52551/20230112/00003</v>
      </c>
      <c r="AE168" s="31">
        <f t="shared" si="26"/>
        <v>52550</v>
      </c>
      <c r="AF168" s="31" t="str">
        <f t="shared" si="25"/>
        <v>52551</v>
      </c>
    </row>
    <row r="169" spans="1:32">
      <c r="A169" s="30">
        <f>Report2!A177</f>
        <v>168</v>
      </c>
      <c r="B169" s="31" t="str">
        <f>Report2!B177</f>
        <v>5255305723011700473</v>
      </c>
      <c r="C169" s="31" t="str">
        <f>Report2!D177</f>
        <v>523071492772</v>
      </c>
      <c r="D169" s="31" t="str">
        <f>Report2!E177</f>
        <v>UMI KALSUM</v>
      </c>
      <c r="E169" s="31">
        <f>Report2!H177</f>
        <v>0</v>
      </c>
      <c r="F169" s="31" t="str">
        <f>Report2!I177</f>
        <v>DK  GADOH SENDANG</v>
      </c>
      <c r="G169" s="31" t="str">
        <f t="shared" si="19"/>
        <v>R1M</v>
      </c>
      <c r="H169" s="31">
        <f t="shared" si="20"/>
        <v>900</v>
      </c>
      <c r="I169" s="31" t="str">
        <f>Report2!K177</f>
        <v>R1M/900</v>
      </c>
      <c r="J169" s="82">
        <f>Report2!L177</f>
        <v>66</v>
      </c>
      <c r="K169" s="82">
        <f>Report2!M177</f>
        <v>0</v>
      </c>
      <c r="L169" s="82">
        <f>Report2!N177</f>
        <v>90584</v>
      </c>
      <c r="M169" s="82">
        <f>Report2!P177</f>
        <v>90584</v>
      </c>
      <c r="N169" s="82">
        <f>Report2!Q177</f>
        <v>0</v>
      </c>
      <c r="O169" s="82">
        <f>Report2!T177</f>
        <v>0</v>
      </c>
      <c r="P169" s="82">
        <f>Report2!U177</f>
        <v>0</v>
      </c>
      <c r="Q169" s="82">
        <f>Report2!W177</f>
        <v>0</v>
      </c>
      <c r="R169" s="82">
        <f>Report2!X177</f>
        <v>0</v>
      </c>
      <c r="S169" s="82">
        <f>Report2!Y177</f>
        <v>0</v>
      </c>
      <c r="T169" s="82">
        <f>Report2!Z177</f>
        <v>90584</v>
      </c>
      <c r="U169" s="82">
        <f>Report2!AB177</f>
        <v>0</v>
      </c>
      <c r="V169" s="82">
        <f>Report2!AC177</f>
        <v>90584</v>
      </c>
      <c r="W169" s="36" t="str">
        <f>Report2!AD177</f>
        <v>19/01/2023</v>
      </c>
      <c r="X169" s="48" t="str">
        <f t="shared" si="21"/>
        <v>19</v>
      </c>
      <c r="Y169" s="31" t="str">
        <f t="shared" si="22"/>
        <v>01</v>
      </c>
      <c r="Z169" s="31" t="str">
        <f t="shared" si="23"/>
        <v>2023</v>
      </c>
      <c r="AA169" s="45">
        <f t="shared" si="24"/>
        <v>44945</v>
      </c>
      <c r="AB169" s="31" t="str">
        <f>Report2!AE177</f>
        <v>5255334000469</v>
      </c>
      <c r="AC169" s="45" t="str">
        <f>Report2!AF177</f>
        <v>19/01/2023</v>
      </c>
      <c r="AD169" s="31" t="str">
        <f>Report2!AH177</f>
        <v>5255305723011700473</v>
      </c>
      <c r="AE169" s="31">
        <f t="shared" si="26"/>
        <v>52550</v>
      </c>
      <c r="AF169" s="31" t="str">
        <f t="shared" si="25"/>
        <v>52553</v>
      </c>
    </row>
    <row r="170" spans="1:32">
      <c r="A170" s="30">
        <f>Report2!A178</f>
        <v>169</v>
      </c>
      <c r="B170" s="31" t="str">
        <f>Report2!B178</f>
        <v>P2TL/52554/20230130/00010</v>
      </c>
      <c r="C170" s="31" t="str">
        <f>Report2!D178</f>
        <v>523073009230</v>
      </c>
      <c r="D170" s="31" t="str">
        <f>Report2!E178</f>
        <v>PKD DS. DOKORO</v>
      </c>
      <c r="E170" s="31" t="str">
        <f>Report2!H178</f>
        <v>K2</v>
      </c>
      <c r="F170" s="31" t="str">
        <f>Report2!I178</f>
        <v>DN BELIMBING, KEL. D</v>
      </c>
      <c r="G170" s="31" t="str">
        <f t="shared" si="19"/>
        <v>S2T</v>
      </c>
      <c r="H170" s="31">
        <f t="shared" si="20"/>
        <v>900</v>
      </c>
      <c r="I170" s="31" t="str">
        <f>Report2!K178</f>
        <v>S2T/900</v>
      </c>
      <c r="J170" s="82">
        <f>Report2!L178</f>
        <v>1047</v>
      </c>
      <c r="K170" s="82">
        <f>Report2!M178</f>
        <v>0</v>
      </c>
      <c r="L170" s="82">
        <f>Report2!N178</f>
        <v>476385</v>
      </c>
      <c r="M170" s="82">
        <f>Report2!P178</f>
        <v>476385</v>
      </c>
      <c r="N170" s="82">
        <f>Report2!Q178</f>
        <v>0</v>
      </c>
      <c r="O170" s="82">
        <f>Report2!T178</f>
        <v>0</v>
      </c>
      <c r="P170" s="82">
        <f>Report2!U178</f>
        <v>0</v>
      </c>
      <c r="Q170" s="82">
        <f>Report2!W178</f>
        <v>42875</v>
      </c>
      <c r="R170" s="82">
        <f>Report2!X178</f>
        <v>0</v>
      </c>
      <c r="S170" s="82">
        <f>Report2!Y178</f>
        <v>0</v>
      </c>
      <c r="T170" s="82">
        <f>Report2!Z178</f>
        <v>519260</v>
      </c>
      <c r="U170" s="82">
        <f>Report2!AB178</f>
        <v>43000</v>
      </c>
      <c r="V170" s="82">
        <f>Report2!AC178</f>
        <v>476260</v>
      </c>
      <c r="W170" s="36" t="str">
        <f>Report2!AD178</f>
        <v>30/01/2023</v>
      </c>
      <c r="X170" s="48" t="str">
        <f t="shared" si="21"/>
        <v>30</v>
      </c>
      <c r="Y170" s="31" t="str">
        <f t="shared" si="22"/>
        <v>01</v>
      </c>
      <c r="Z170" s="31" t="str">
        <f t="shared" si="23"/>
        <v>2023</v>
      </c>
      <c r="AA170" s="45">
        <f t="shared" si="24"/>
        <v>44956</v>
      </c>
      <c r="AB170" s="31" t="str">
        <f>Report2!AE178</f>
        <v>5255443005931</v>
      </c>
      <c r="AC170" s="45" t="str">
        <f>Report2!AF178</f>
        <v>30/01/2023</v>
      </c>
      <c r="AD170" s="31" t="str">
        <f>Report2!AH178</f>
        <v>P2TL/52554/20230130/00010</v>
      </c>
      <c r="AE170" s="31">
        <f t="shared" si="26"/>
        <v>52550</v>
      </c>
      <c r="AF170" s="31" t="str">
        <f t="shared" si="25"/>
        <v>52554</v>
      </c>
    </row>
    <row r="171" spans="1:32">
      <c r="A171" s="30">
        <f>Report2!A179</f>
        <v>170</v>
      </c>
      <c r="B171" s="31" t="str">
        <f>Report2!B179</f>
        <v>P2TL/52551/20230112/00009</v>
      </c>
      <c r="C171" s="31" t="str">
        <f>Report2!D179</f>
        <v>523060364965</v>
      </c>
      <c r="D171" s="31" t="str">
        <f>Report2!E179</f>
        <v>MUSTOFA</v>
      </c>
      <c r="E171" s="31" t="str">
        <f>Report2!H179</f>
        <v>K2</v>
      </c>
      <c r="F171" s="31" t="str">
        <f>Report2!I179</f>
        <v>GU NTUR RT6/2</v>
      </c>
      <c r="G171" s="31" t="str">
        <f t="shared" si="19"/>
        <v>R1T</v>
      </c>
      <c r="H171" s="31">
        <f t="shared" si="20"/>
        <v>450</v>
      </c>
      <c r="I171" s="31" t="str">
        <f>Report2!K179</f>
        <v>R1T/450</v>
      </c>
      <c r="J171" s="82">
        <f>Report2!L179</f>
        <v>374</v>
      </c>
      <c r="K171" s="82">
        <f>Report2!M179</f>
        <v>0</v>
      </c>
      <c r="L171" s="82">
        <f>Report2!N179</f>
        <v>155210</v>
      </c>
      <c r="M171" s="82">
        <f>Report2!P179</f>
        <v>155210</v>
      </c>
      <c r="N171" s="82">
        <f>Report2!Q179</f>
        <v>0</v>
      </c>
      <c r="O171" s="82">
        <f>Report2!T179</f>
        <v>0</v>
      </c>
      <c r="P171" s="82">
        <f>Report2!U179</f>
        <v>0</v>
      </c>
      <c r="Q171" s="82">
        <f>Report2!W179</f>
        <v>13969</v>
      </c>
      <c r="R171" s="82">
        <f>Report2!X179</f>
        <v>0</v>
      </c>
      <c r="S171" s="82">
        <f>Report2!Y179</f>
        <v>0</v>
      </c>
      <c r="T171" s="82">
        <f>Report2!Z179</f>
        <v>169179</v>
      </c>
      <c r="U171" s="82">
        <f>Report2!AB179</f>
        <v>169179</v>
      </c>
      <c r="V171" s="82">
        <f>Report2!AC179</f>
        <v>0</v>
      </c>
      <c r="W171" s="36" t="str">
        <f>Report2!AD179</f>
        <v>12/01/2023</v>
      </c>
      <c r="X171" s="48" t="str">
        <f t="shared" si="21"/>
        <v>12</v>
      </c>
      <c r="Y171" s="31" t="str">
        <f t="shared" si="22"/>
        <v>01</v>
      </c>
      <c r="Z171" s="31" t="str">
        <f t="shared" si="23"/>
        <v>2023</v>
      </c>
      <c r="AA171" s="45">
        <f t="shared" si="24"/>
        <v>44938</v>
      </c>
      <c r="AB171" s="31" t="str">
        <f>Report2!AE179</f>
        <v>5255143005058</v>
      </c>
      <c r="AC171" s="45" t="str">
        <f>Report2!AF179</f>
        <v>12/01/2023</v>
      </c>
      <c r="AD171" s="31" t="str">
        <f>Report2!AH179</f>
        <v>P2TL/52551/20230112/00009</v>
      </c>
      <c r="AE171" s="31">
        <f t="shared" si="26"/>
        <v>52550</v>
      </c>
      <c r="AF171" s="31" t="str">
        <f t="shared" si="25"/>
        <v>52551</v>
      </c>
    </row>
    <row r="172" spans="1:32">
      <c r="A172" s="30">
        <f>Report2!A180</f>
        <v>171</v>
      </c>
      <c r="B172" s="31" t="str">
        <f>Report2!B180</f>
        <v>P2TL/52554/20230110/00001</v>
      </c>
      <c r="C172" s="31" t="str">
        <f>Report2!D180</f>
        <v>NONPELANG</v>
      </c>
      <c r="D172" s="31" t="str">
        <f>Report2!E180</f>
        <v>NGARDI/SUTINI</v>
      </c>
      <c r="E172" s="31" t="str">
        <f>Report2!H180</f>
        <v>P4</v>
      </c>
      <c r="F172" s="31" t="str">
        <f>Report2!I180</f>
        <v>NGAMPEL PANUNGGA</v>
      </c>
      <c r="G172" s="31" t="str">
        <f t="shared" si="19"/>
        <v>R1</v>
      </c>
      <c r="H172" s="31">
        <f t="shared" si="20"/>
        <v>450</v>
      </c>
      <c r="I172" s="31" t="str">
        <f>Report2!K180</f>
        <v>R1/450</v>
      </c>
      <c r="J172" s="82">
        <f>Report2!L180</f>
        <v>2479</v>
      </c>
      <c r="K172" s="82">
        <f>Report2!M180</f>
        <v>89100</v>
      </c>
      <c r="L172" s="82">
        <f>Report2!N180</f>
        <v>1226907</v>
      </c>
      <c r="M172" s="82">
        <f>Report2!P180</f>
        <v>1316007</v>
      </c>
      <c r="N172" s="82">
        <f>Report2!Q180</f>
        <v>0</v>
      </c>
      <c r="O172" s="82">
        <f>Report2!T180</f>
        <v>0</v>
      </c>
      <c r="P172" s="82">
        <f>Report2!U180</f>
        <v>0</v>
      </c>
      <c r="Q172" s="82">
        <f>Report2!W180</f>
        <v>6580</v>
      </c>
      <c r="R172" s="82">
        <f>Report2!X180</f>
        <v>0</v>
      </c>
      <c r="S172" s="82">
        <f>Report2!Y180</f>
        <v>0</v>
      </c>
      <c r="T172" s="82">
        <f>Report2!Z180</f>
        <v>1322587</v>
      </c>
      <c r="U172" s="82">
        <f>Report2!AB180</f>
        <v>1322587</v>
      </c>
      <c r="V172" s="82">
        <f>Report2!AC180</f>
        <v>0</v>
      </c>
      <c r="W172" s="36" t="str">
        <f>Report2!AD180</f>
        <v>11/01/2023</v>
      </c>
      <c r="X172" s="48" t="str">
        <f t="shared" si="21"/>
        <v>11</v>
      </c>
      <c r="Y172" s="31" t="str">
        <f t="shared" si="22"/>
        <v>01</v>
      </c>
      <c r="Z172" s="31" t="str">
        <f t="shared" si="23"/>
        <v>2023</v>
      </c>
      <c r="AA172" s="45">
        <f t="shared" si="24"/>
        <v>44937</v>
      </c>
      <c r="AB172" s="31" t="str">
        <f>Report2!AE180</f>
        <v>5255442005823</v>
      </c>
      <c r="AC172" s="45" t="str">
        <f>Report2!AF180</f>
        <v>11/01/2023</v>
      </c>
      <c r="AD172" s="31" t="str">
        <f>Report2!AH180</f>
        <v>P2TL/52554/20230110/00001</v>
      </c>
      <c r="AE172" s="31">
        <f t="shared" si="26"/>
        <v>52550</v>
      </c>
      <c r="AF172" s="31" t="str">
        <f t="shared" si="25"/>
        <v>52554</v>
      </c>
    </row>
    <row r="173" spans="1:32">
      <c r="A173" s="30">
        <f>Report2!A181</f>
        <v>172</v>
      </c>
      <c r="B173" s="31" t="str">
        <f>Report2!B181</f>
        <v>P2TL/52554/20230109/00009</v>
      </c>
      <c r="C173" s="31" t="str">
        <f>Report2!D181</f>
        <v>NONPELANG</v>
      </c>
      <c r="D173" s="31" t="str">
        <f>Report2!E181</f>
        <v>PURMINA PJ</v>
      </c>
      <c r="E173" s="31" t="str">
        <f>Report2!H181</f>
        <v>P4</v>
      </c>
      <c r="F173" s="31" t="str">
        <f>Report2!I181</f>
        <v>MAYAHAN</v>
      </c>
      <c r="G173" s="31" t="str">
        <f t="shared" si="19"/>
        <v>S2</v>
      </c>
      <c r="H173" s="31">
        <f t="shared" si="20"/>
        <v>900</v>
      </c>
      <c r="I173" s="31" t="str">
        <f>Report2!K181</f>
        <v>S2/900</v>
      </c>
      <c r="J173" s="82">
        <f>Report2!L181</f>
        <v>4957</v>
      </c>
      <c r="K173" s="82">
        <f>Report2!M181</f>
        <v>243000</v>
      </c>
      <c r="L173" s="82">
        <f>Report2!N181</f>
        <v>1784592</v>
      </c>
      <c r="M173" s="82">
        <f>Report2!P181</f>
        <v>2027592</v>
      </c>
      <c r="N173" s="82">
        <f>Report2!Q181</f>
        <v>0</v>
      </c>
      <c r="O173" s="82">
        <f>Report2!T181</f>
        <v>0</v>
      </c>
      <c r="P173" s="82">
        <f>Report2!U181</f>
        <v>0</v>
      </c>
      <c r="Q173" s="82">
        <f>Report2!W181</f>
        <v>10138</v>
      </c>
      <c r="R173" s="82">
        <f>Report2!X181</f>
        <v>0</v>
      </c>
      <c r="S173" s="82">
        <f>Report2!Y181</f>
        <v>0</v>
      </c>
      <c r="T173" s="82">
        <f>Report2!Z181</f>
        <v>2037730</v>
      </c>
      <c r="U173" s="82">
        <f>Report2!AB181</f>
        <v>2037730</v>
      </c>
      <c r="V173" s="82">
        <f>Report2!AC181</f>
        <v>0</v>
      </c>
      <c r="W173" s="36" t="str">
        <f>Report2!AD181</f>
        <v>09/01/2023</v>
      </c>
      <c r="X173" s="48" t="str">
        <f t="shared" si="21"/>
        <v>09</v>
      </c>
      <c r="Y173" s="31" t="str">
        <f t="shared" si="22"/>
        <v>01</v>
      </c>
      <c r="Z173" s="31" t="str">
        <f t="shared" si="23"/>
        <v>2023</v>
      </c>
      <c r="AA173" s="45">
        <f t="shared" si="24"/>
        <v>44935</v>
      </c>
      <c r="AB173" s="31" t="str">
        <f>Report2!AE181</f>
        <v>5255442005820</v>
      </c>
      <c r="AC173" s="45" t="str">
        <f>Report2!AF181</f>
        <v>09/01/2023</v>
      </c>
      <c r="AD173" s="31" t="str">
        <f>Report2!AH181</f>
        <v>P2TL/52554/20230109/00009</v>
      </c>
      <c r="AE173" s="31">
        <f t="shared" si="26"/>
        <v>52550</v>
      </c>
      <c r="AF173" s="31" t="str">
        <f t="shared" si="25"/>
        <v>52554</v>
      </c>
    </row>
    <row r="174" spans="1:32">
      <c r="A174" s="30">
        <f>Report2!A182</f>
        <v>173</v>
      </c>
      <c r="B174" s="31" t="str">
        <f>Report2!B182</f>
        <v>5255105723010600086</v>
      </c>
      <c r="C174" s="31" t="str">
        <f>Report2!D182</f>
        <v>523060584664</v>
      </c>
      <c r="D174" s="31" t="str">
        <f>Report2!E182</f>
        <v>DRS MUKSON</v>
      </c>
      <c r="E174" s="31">
        <f>Report2!H182</f>
        <v>0</v>
      </c>
      <c r="F174" s="31" t="str">
        <f>Report2!I182</f>
        <v>DS  BALEROMO RT2/J</v>
      </c>
      <c r="G174" s="31" t="str">
        <f t="shared" si="19"/>
        <v>R1</v>
      </c>
      <c r="H174" s="31">
        <f t="shared" si="20"/>
        <v>450</v>
      </c>
      <c r="I174" s="31" t="str">
        <f>Report2!K182</f>
        <v>R1/450</v>
      </c>
      <c r="J174" s="82">
        <f>Report2!L182</f>
        <v>47</v>
      </c>
      <c r="K174" s="82">
        <f>Report2!M182</f>
        <v>0</v>
      </c>
      <c r="L174" s="82">
        <f>Report2!N182</f>
        <v>23265</v>
      </c>
      <c r="M174" s="82">
        <f>Report2!P182</f>
        <v>23265</v>
      </c>
      <c r="N174" s="82">
        <f>Report2!Q182</f>
        <v>0</v>
      </c>
      <c r="O174" s="82">
        <f>Report2!T182</f>
        <v>0</v>
      </c>
      <c r="P174" s="82">
        <f>Report2!U182</f>
        <v>0</v>
      </c>
      <c r="Q174" s="82">
        <f>Report2!W182</f>
        <v>0</v>
      </c>
      <c r="R174" s="82">
        <f>Report2!X182</f>
        <v>0</v>
      </c>
      <c r="S174" s="82">
        <f>Report2!Y182</f>
        <v>0</v>
      </c>
      <c r="T174" s="82">
        <f>Report2!Z182</f>
        <v>23265</v>
      </c>
      <c r="U174" s="82">
        <f>Report2!AB182</f>
        <v>0</v>
      </c>
      <c r="V174" s="82">
        <f>Report2!AC182</f>
        <v>23265</v>
      </c>
      <c r="W174" s="36" t="str">
        <f>Report2!AD182</f>
        <v>06/01/2023</v>
      </c>
      <c r="X174" s="48" t="str">
        <f t="shared" si="21"/>
        <v>06</v>
      </c>
      <c r="Y174" s="31" t="str">
        <f t="shared" si="22"/>
        <v>01</v>
      </c>
      <c r="Z174" s="31" t="str">
        <f t="shared" si="23"/>
        <v>2023</v>
      </c>
      <c r="AA174" s="45">
        <f t="shared" si="24"/>
        <v>44932</v>
      </c>
      <c r="AB174" s="31" t="str">
        <f>Report2!AE182</f>
        <v>5255134000086</v>
      </c>
      <c r="AC174" s="45" t="str">
        <f>Report2!AF182</f>
        <v>06/01/2023</v>
      </c>
      <c r="AD174" s="31" t="str">
        <f>Report2!AH182</f>
        <v>5255105723010600086</v>
      </c>
      <c r="AE174" s="31">
        <f t="shared" si="26"/>
        <v>52550</v>
      </c>
      <c r="AF174" s="31" t="str">
        <f t="shared" si="25"/>
        <v>52551</v>
      </c>
    </row>
    <row r="175" spans="1:32">
      <c r="A175" s="30">
        <f>Report2!A183</f>
        <v>174</v>
      </c>
      <c r="B175" s="31" t="str">
        <f>Report2!B183</f>
        <v>5255305723011700430</v>
      </c>
      <c r="C175" s="31" t="str">
        <f>Report2!D183</f>
        <v>523071158727</v>
      </c>
      <c r="D175" s="31" t="str">
        <f>Report2!E183</f>
        <v>NGATMI</v>
      </c>
      <c r="E175" s="31">
        <f>Report2!H183</f>
        <v>0</v>
      </c>
      <c r="F175" s="31" t="str">
        <f>Report2!I183</f>
        <v>KL UMPIT 2/1 DS SAM</v>
      </c>
      <c r="G175" s="31" t="str">
        <f t="shared" si="19"/>
        <v>R1</v>
      </c>
      <c r="H175" s="31">
        <f t="shared" si="20"/>
        <v>450</v>
      </c>
      <c r="I175" s="31" t="str">
        <f>Report2!K183</f>
        <v>R1/450</v>
      </c>
      <c r="J175" s="82">
        <f>Report2!L183</f>
        <v>33</v>
      </c>
      <c r="K175" s="82">
        <f>Report2!M183</f>
        <v>0</v>
      </c>
      <c r="L175" s="82">
        <f>Report2!N183</f>
        <v>5577</v>
      </c>
      <c r="M175" s="82">
        <f>Report2!P183</f>
        <v>5577</v>
      </c>
      <c r="N175" s="82">
        <f>Report2!Q183</f>
        <v>0</v>
      </c>
      <c r="O175" s="82">
        <f>Report2!T183</f>
        <v>0</v>
      </c>
      <c r="P175" s="82">
        <f>Report2!U183</f>
        <v>0</v>
      </c>
      <c r="Q175" s="82">
        <f>Report2!W183</f>
        <v>0</v>
      </c>
      <c r="R175" s="82">
        <f>Report2!X183</f>
        <v>0</v>
      </c>
      <c r="S175" s="82">
        <f>Report2!Y183</f>
        <v>0</v>
      </c>
      <c r="T175" s="82">
        <f>Report2!Z183</f>
        <v>5577</v>
      </c>
      <c r="U175" s="82">
        <f>Report2!AB183</f>
        <v>0</v>
      </c>
      <c r="V175" s="82">
        <f>Report2!AC183</f>
        <v>5577</v>
      </c>
      <c r="W175" s="36" t="str">
        <f>Report2!AD183</f>
        <v>19/01/2023</v>
      </c>
      <c r="X175" s="48" t="str">
        <f t="shared" si="21"/>
        <v>19</v>
      </c>
      <c r="Y175" s="31" t="str">
        <f t="shared" si="22"/>
        <v>01</v>
      </c>
      <c r="Z175" s="31" t="str">
        <f t="shared" si="23"/>
        <v>2023</v>
      </c>
      <c r="AA175" s="45">
        <f t="shared" si="24"/>
        <v>44945</v>
      </c>
      <c r="AB175" s="31" t="str">
        <f>Report2!AE183</f>
        <v>5255334000427</v>
      </c>
      <c r="AC175" s="45" t="str">
        <f>Report2!AF183</f>
        <v>19/01/2023</v>
      </c>
      <c r="AD175" s="31" t="str">
        <f>Report2!AH183</f>
        <v>5255305723011700430</v>
      </c>
      <c r="AE175" s="31">
        <f t="shared" si="26"/>
        <v>52550</v>
      </c>
      <c r="AF175" s="31" t="str">
        <f t="shared" si="25"/>
        <v>52553</v>
      </c>
    </row>
    <row r="176" spans="1:32">
      <c r="A176" s="30">
        <f>Report2!A184</f>
        <v>175</v>
      </c>
      <c r="B176" s="31" t="str">
        <f>Report2!B184</f>
        <v>5255305723011700478</v>
      </c>
      <c r="C176" s="31" t="str">
        <f>Report2!D184</f>
        <v>523071513570</v>
      </c>
      <c r="D176" s="31" t="str">
        <f>Report2!E184</f>
        <v>GUNADI</v>
      </c>
      <c r="E176" s="31">
        <f>Report2!H184</f>
        <v>0</v>
      </c>
      <c r="F176" s="31" t="str">
        <f>Report2!I184</f>
        <v>KP  PLENDUNGAN KU</v>
      </c>
      <c r="G176" s="31" t="str">
        <f t="shared" si="19"/>
        <v>R1M</v>
      </c>
      <c r="H176" s="31">
        <f t="shared" si="20"/>
        <v>900</v>
      </c>
      <c r="I176" s="31" t="str">
        <f>Report2!K184</f>
        <v>R1M/900</v>
      </c>
      <c r="J176" s="82">
        <f>Report2!L184</f>
        <v>51</v>
      </c>
      <c r="K176" s="82">
        <f>Report2!M184</f>
        <v>0</v>
      </c>
      <c r="L176" s="82">
        <f>Report2!N184</f>
        <v>68952</v>
      </c>
      <c r="M176" s="82">
        <f>Report2!P184</f>
        <v>68952</v>
      </c>
      <c r="N176" s="82">
        <f>Report2!Q184</f>
        <v>0</v>
      </c>
      <c r="O176" s="82">
        <f>Report2!T184</f>
        <v>0</v>
      </c>
      <c r="P176" s="82">
        <f>Report2!U184</f>
        <v>0</v>
      </c>
      <c r="Q176" s="82">
        <f>Report2!W184</f>
        <v>0</v>
      </c>
      <c r="R176" s="82">
        <f>Report2!X184</f>
        <v>0</v>
      </c>
      <c r="S176" s="82">
        <f>Report2!Y184</f>
        <v>0</v>
      </c>
      <c r="T176" s="82">
        <f>Report2!Z184</f>
        <v>68952</v>
      </c>
      <c r="U176" s="82">
        <f>Report2!AB184</f>
        <v>0</v>
      </c>
      <c r="V176" s="82">
        <f>Report2!AC184</f>
        <v>68952</v>
      </c>
      <c r="W176" s="36" t="str">
        <f>Report2!AD184</f>
        <v>19/01/2023</v>
      </c>
      <c r="X176" s="48" t="str">
        <f t="shared" si="21"/>
        <v>19</v>
      </c>
      <c r="Y176" s="31" t="str">
        <f t="shared" si="22"/>
        <v>01</v>
      </c>
      <c r="Z176" s="31" t="str">
        <f t="shared" si="23"/>
        <v>2023</v>
      </c>
      <c r="AA176" s="45">
        <f t="shared" si="24"/>
        <v>44945</v>
      </c>
      <c r="AB176" s="31" t="str">
        <f>Report2!AE184</f>
        <v>5255334000474</v>
      </c>
      <c r="AC176" s="45" t="str">
        <f>Report2!AF184</f>
        <v>19/01/2023</v>
      </c>
      <c r="AD176" s="31" t="str">
        <f>Report2!AH184</f>
        <v>5255305723011700478</v>
      </c>
      <c r="AE176" s="31">
        <f t="shared" si="26"/>
        <v>52550</v>
      </c>
      <c r="AF176" s="31" t="str">
        <f t="shared" si="25"/>
        <v>52553</v>
      </c>
    </row>
    <row r="177" spans="1:32">
      <c r="A177" s="30">
        <f>Report2!A185</f>
        <v>176</v>
      </c>
      <c r="B177" s="31" t="str">
        <f>Report2!B185</f>
        <v>5255305723011700429</v>
      </c>
      <c r="C177" s="31" t="str">
        <f>Report2!D185</f>
        <v>523070319213</v>
      </c>
      <c r="D177" s="31" t="str">
        <f>Report2!E185</f>
        <v>D A R N O</v>
      </c>
      <c r="E177" s="31">
        <f>Report2!H185</f>
        <v>0</v>
      </c>
      <c r="F177" s="31" t="str">
        <f>Report2!I185</f>
        <v>DS  MANGGARMAS G</v>
      </c>
      <c r="G177" s="31" t="str">
        <f t="shared" si="19"/>
        <v>R1</v>
      </c>
      <c r="H177" s="31">
        <f t="shared" si="20"/>
        <v>450</v>
      </c>
      <c r="I177" s="31" t="str">
        <f>Report2!K185</f>
        <v>R1/450</v>
      </c>
      <c r="J177" s="82">
        <f>Report2!L185</f>
        <v>33</v>
      </c>
      <c r="K177" s="82">
        <f>Report2!M185</f>
        <v>0</v>
      </c>
      <c r="L177" s="82">
        <f>Report2!N185</f>
        <v>5577</v>
      </c>
      <c r="M177" s="82">
        <f>Report2!P185</f>
        <v>5577</v>
      </c>
      <c r="N177" s="82">
        <f>Report2!Q185</f>
        <v>0</v>
      </c>
      <c r="O177" s="82">
        <f>Report2!T185</f>
        <v>0</v>
      </c>
      <c r="P177" s="82">
        <f>Report2!U185</f>
        <v>0</v>
      </c>
      <c r="Q177" s="82">
        <f>Report2!W185</f>
        <v>0</v>
      </c>
      <c r="R177" s="82">
        <f>Report2!X185</f>
        <v>0</v>
      </c>
      <c r="S177" s="82">
        <f>Report2!Y185</f>
        <v>0</v>
      </c>
      <c r="T177" s="82">
        <f>Report2!Z185</f>
        <v>5577</v>
      </c>
      <c r="U177" s="82">
        <f>Report2!AB185</f>
        <v>0</v>
      </c>
      <c r="V177" s="82">
        <f>Report2!AC185</f>
        <v>5577</v>
      </c>
      <c r="W177" s="36" t="str">
        <f>Report2!AD185</f>
        <v>19/01/2023</v>
      </c>
      <c r="X177" s="48" t="str">
        <f t="shared" si="21"/>
        <v>19</v>
      </c>
      <c r="Y177" s="31" t="str">
        <f t="shared" si="22"/>
        <v>01</v>
      </c>
      <c r="Z177" s="31" t="str">
        <f t="shared" si="23"/>
        <v>2023</v>
      </c>
      <c r="AA177" s="45">
        <f t="shared" si="24"/>
        <v>44945</v>
      </c>
      <c r="AB177" s="31" t="str">
        <f>Report2!AE185</f>
        <v>5255334000426</v>
      </c>
      <c r="AC177" s="45" t="str">
        <f>Report2!AF185</f>
        <v>19/01/2023</v>
      </c>
      <c r="AD177" s="31" t="str">
        <f>Report2!AH185</f>
        <v>5255305723011700429</v>
      </c>
      <c r="AE177" s="31">
        <f t="shared" si="26"/>
        <v>52550</v>
      </c>
      <c r="AF177" s="31" t="str">
        <f t="shared" si="25"/>
        <v>52553</v>
      </c>
    </row>
    <row r="178" spans="1:32">
      <c r="A178" s="30">
        <f>Report2!A186</f>
        <v>177</v>
      </c>
      <c r="B178" s="31" t="str">
        <f>Report2!B186</f>
        <v>5255305723011700407</v>
      </c>
      <c r="C178" s="31" t="str">
        <f>Report2!D186</f>
        <v>523071002666</v>
      </c>
      <c r="D178" s="31" t="str">
        <f>Report2!E186</f>
        <v>WASIYO</v>
      </c>
      <c r="E178" s="31">
        <f>Report2!H186</f>
        <v>0</v>
      </c>
      <c r="F178" s="31" t="str">
        <f>Report2!I186</f>
        <v>DK  DOYO NAMPU</v>
      </c>
      <c r="G178" s="31" t="str">
        <f t="shared" si="19"/>
        <v>R1</v>
      </c>
      <c r="H178" s="31">
        <f t="shared" si="20"/>
        <v>450</v>
      </c>
      <c r="I178" s="31" t="str">
        <f>Report2!K186</f>
        <v>R1/450</v>
      </c>
      <c r="J178" s="82">
        <f>Report2!L186</f>
        <v>18</v>
      </c>
      <c r="K178" s="82">
        <f>Report2!M186</f>
        <v>0</v>
      </c>
      <c r="L178" s="82">
        <f>Report2!N186</f>
        <v>3042</v>
      </c>
      <c r="M178" s="82">
        <f>Report2!P186</f>
        <v>3042</v>
      </c>
      <c r="N178" s="82">
        <f>Report2!Q186</f>
        <v>0</v>
      </c>
      <c r="O178" s="82">
        <f>Report2!T186</f>
        <v>0</v>
      </c>
      <c r="P178" s="82">
        <f>Report2!U186</f>
        <v>0</v>
      </c>
      <c r="Q178" s="82">
        <f>Report2!W186</f>
        <v>0</v>
      </c>
      <c r="R178" s="82">
        <f>Report2!X186</f>
        <v>0</v>
      </c>
      <c r="S178" s="82">
        <f>Report2!Y186</f>
        <v>0</v>
      </c>
      <c r="T178" s="82">
        <f>Report2!Z186</f>
        <v>3042</v>
      </c>
      <c r="U178" s="82">
        <f>Report2!AB186</f>
        <v>0</v>
      </c>
      <c r="V178" s="82">
        <f>Report2!AC186</f>
        <v>3042</v>
      </c>
      <c r="W178" s="36" t="str">
        <f>Report2!AD186</f>
        <v>19/01/2023</v>
      </c>
      <c r="X178" s="48" t="str">
        <f t="shared" si="21"/>
        <v>19</v>
      </c>
      <c r="Y178" s="31" t="str">
        <f t="shared" si="22"/>
        <v>01</v>
      </c>
      <c r="Z178" s="31" t="str">
        <f t="shared" si="23"/>
        <v>2023</v>
      </c>
      <c r="AA178" s="45">
        <f t="shared" si="24"/>
        <v>44945</v>
      </c>
      <c r="AB178" s="31" t="str">
        <f>Report2!AE186</f>
        <v>5255334000404</v>
      </c>
      <c r="AC178" s="45" t="str">
        <f>Report2!AF186</f>
        <v>19/01/2023</v>
      </c>
      <c r="AD178" s="31" t="str">
        <f>Report2!AH186</f>
        <v>5255305723011700407</v>
      </c>
      <c r="AE178" s="31">
        <f t="shared" si="26"/>
        <v>52550</v>
      </c>
      <c r="AF178" s="31" t="str">
        <f t="shared" si="25"/>
        <v>52553</v>
      </c>
    </row>
    <row r="179" spans="1:32">
      <c r="A179" s="30">
        <f>Report2!A187</f>
        <v>178</v>
      </c>
      <c r="B179" s="31" t="str">
        <f>Report2!B187</f>
        <v>5255105723010600126</v>
      </c>
      <c r="C179" s="31" t="str">
        <f>Report2!D187</f>
        <v>523060264187</v>
      </c>
      <c r="D179" s="31" t="str">
        <f>Report2!E187</f>
        <v>RASMUNI</v>
      </c>
      <c r="E179" s="31">
        <f>Report2!H187</f>
        <v>0</v>
      </c>
      <c r="F179" s="31" t="str">
        <f>Report2!I187</f>
        <v>DS  PANDANSARI</v>
      </c>
      <c r="G179" s="31" t="str">
        <f t="shared" si="19"/>
        <v>R1</v>
      </c>
      <c r="H179" s="31">
        <f t="shared" si="20"/>
        <v>450</v>
      </c>
      <c r="I179" s="31" t="str">
        <f>Report2!K187</f>
        <v>R1/450</v>
      </c>
      <c r="J179" s="82">
        <f>Report2!L187</f>
        <v>29</v>
      </c>
      <c r="K179" s="82">
        <f>Report2!M187</f>
        <v>0</v>
      </c>
      <c r="L179" s="82">
        <f>Report2!N187</f>
        <v>14355</v>
      </c>
      <c r="M179" s="82">
        <f>Report2!P187</f>
        <v>14355</v>
      </c>
      <c r="N179" s="82">
        <f>Report2!Q187</f>
        <v>0</v>
      </c>
      <c r="O179" s="82">
        <f>Report2!T187</f>
        <v>0</v>
      </c>
      <c r="P179" s="82">
        <f>Report2!U187</f>
        <v>0</v>
      </c>
      <c r="Q179" s="82">
        <f>Report2!W187</f>
        <v>0</v>
      </c>
      <c r="R179" s="82">
        <f>Report2!X187</f>
        <v>0</v>
      </c>
      <c r="S179" s="82">
        <f>Report2!Y187</f>
        <v>0</v>
      </c>
      <c r="T179" s="82">
        <f>Report2!Z187</f>
        <v>14355</v>
      </c>
      <c r="U179" s="82">
        <f>Report2!AB187</f>
        <v>0</v>
      </c>
      <c r="V179" s="82">
        <f>Report2!AC187</f>
        <v>14355</v>
      </c>
      <c r="W179" s="36" t="str">
        <f>Report2!AD187</f>
        <v>06/01/2023</v>
      </c>
      <c r="X179" s="48" t="str">
        <f t="shared" si="21"/>
        <v>06</v>
      </c>
      <c r="Y179" s="31" t="str">
        <f t="shared" si="22"/>
        <v>01</v>
      </c>
      <c r="Z179" s="31" t="str">
        <f t="shared" si="23"/>
        <v>2023</v>
      </c>
      <c r="AA179" s="45">
        <f t="shared" si="24"/>
        <v>44932</v>
      </c>
      <c r="AB179" s="31" t="str">
        <f>Report2!AE187</f>
        <v>5255134000126</v>
      </c>
      <c r="AC179" s="45" t="str">
        <f>Report2!AF187</f>
        <v>06/01/2023</v>
      </c>
      <c r="AD179" s="31" t="str">
        <f>Report2!AH187</f>
        <v>5255105723010600126</v>
      </c>
      <c r="AE179" s="31">
        <f t="shared" si="26"/>
        <v>52550</v>
      </c>
      <c r="AF179" s="31" t="str">
        <f t="shared" si="25"/>
        <v>52551</v>
      </c>
    </row>
    <row r="180" spans="1:32">
      <c r="A180" s="30">
        <f>Report2!A188</f>
        <v>179</v>
      </c>
      <c r="B180" s="31" t="str">
        <f>Report2!B188</f>
        <v>P2TL/52553/20230119/00002</v>
      </c>
      <c r="C180" s="31" t="str">
        <f>Report2!D188</f>
        <v>523070024499</v>
      </c>
      <c r="D180" s="31" t="str">
        <f>Report2!E188</f>
        <v>SD NEG 2 TEMON</v>
      </c>
      <c r="E180" s="31" t="str">
        <f>Report2!H188</f>
        <v>P2</v>
      </c>
      <c r="F180" s="31" t="str">
        <f>Report2!I188</f>
        <v>DS  TEMON BRATI</v>
      </c>
      <c r="G180" s="31" t="str">
        <f t="shared" si="19"/>
        <v>S2T</v>
      </c>
      <c r="H180" s="31">
        <f t="shared" si="20"/>
        <v>900</v>
      </c>
      <c r="I180" s="31" t="str">
        <f>Report2!K188</f>
        <v>S2T/900</v>
      </c>
      <c r="J180" s="82">
        <f>Report2!L188</f>
        <v>4957</v>
      </c>
      <c r="K180" s="82">
        <f>Report2!M188</f>
        <v>0</v>
      </c>
      <c r="L180" s="82">
        <f>Report2!N188</f>
        <v>1784592</v>
      </c>
      <c r="M180" s="82">
        <f>Report2!P188</f>
        <v>1784592</v>
      </c>
      <c r="N180" s="82">
        <f>Report2!Q188</f>
        <v>0</v>
      </c>
      <c r="O180" s="82">
        <f>Report2!T188</f>
        <v>0</v>
      </c>
      <c r="P180" s="82">
        <f>Report2!U188</f>
        <v>0</v>
      </c>
      <c r="Q180" s="82">
        <f>Report2!W188</f>
        <v>17846</v>
      </c>
      <c r="R180" s="82">
        <f>Report2!X188</f>
        <v>0</v>
      </c>
      <c r="S180" s="82">
        <f>Report2!Y188</f>
        <v>0</v>
      </c>
      <c r="T180" s="82">
        <f>Report2!Z188</f>
        <v>1802438</v>
      </c>
      <c r="U180" s="82">
        <f>Report2!AB188</f>
        <v>1802438</v>
      </c>
      <c r="V180" s="82">
        <f>Report2!AC188</f>
        <v>0</v>
      </c>
      <c r="W180" s="36" t="str">
        <f>Report2!AD188</f>
        <v>19/01/2023</v>
      </c>
      <c r="X180" s="48" t="str">
        <f t="shared" si="21"/>
        <v>19</v>
      </c>
      <c r="Y180" s="31" t="str">
        <f t="shared" si="22"/>
        <v>01</v>
      </c>
      <c r="Z180" s="31" t="str">
        <f t="shared" si="23"/>
        <v>2023</v>
      </c>
      <c r="AA180" s="45">
        <f t="shared" si="24"/>
        <v>44945</v>
      </c>
      <c r="AB180" s="31" t="str">
        <f>Report2!AE188</f>
        <v>5255343004807</v>
      </c>
      <c r="AC180" s="45" t="str">
        <f>Report2!AF188</f>
        <v>19/01/2023</v>
      </c>
      <c r="AD180" s="31" t="str">
        <f>Report2!AH188</f>
        <v>P2TL/52553/20230119/00002</v>
      </c>
      <c r="AE180" s="31">
        <f t="shared" si="26"/>
        <v>52550</v>
      </c>
      <c r="AF180" s="31" t="str">
        <f t="shared" si="25"/>
        <v>52553</v>
      </c>
    </row>
    <row r="181" spans="1:32">
      <c r="A181" s="30">
        <f>Report2!A189</f>
        <v>180</v>
      </c>
      <c r="B181" s="31" t="str">
        <f>Report2!B189</f>
        <v>P2TL/52554/20230110/00006</v>
      </c>
      <c r="C181" s="31" t="str">
        <f>Report2!D189</f>
        <v>523070642266</v>
      </c>
      <c r="D181" s="31" t="str">
        <f>Report2!E189</f>
        <v>SUWITO REJO SARDI</v>
      </c>
      <c r="E181" s="31" t="str">
        <f>Report2!H189</f>
        <v>K2</v>
      </c>
      <c r="F181" s="31" t="str">
        <f>Report2!I189</f>
        <v>DS  TAHUNAN</v>
      </c>
      <c r="G181" s="31" t="str">
        <f t="shared" si="19"/>
        <v>R1</v>
      </c>
      <c r="H181" s="31">
        <f t="shared" si="20"/>
        <v>450</v>
      </c>
      <c r="I181" s="31" t="str">
        <f>Report2!K189</f>
        <v>R1/450</v>
      </c>
      <c r="J181" s="82">
        <f>Report2!L189</f>
        <v>300</v>
      </c>
      <c r="K181" s="82">
        <f>Report2!M189</f>
        <v>0</v>
      </c>
      <c r="L181" s="82">
        <f>Report2!N189</f>
        <v>148500</v>
      </c>
      <c r="M181" s="82">
        <f>Report2!P189</f>
        <v>148500</v>
      </c>
      <c r="N181" s="82">
        <f>Report2!Q189</f>
        <v>0</v>
      </c>
      <c r="O181" s="82">
        <f>Report2!T189</f>
        <v>0</v>
      </c>
      <c r="P181" s="82">
        <f>Report2!U189</f>
        <v>0</v>
      </c>
      <c r="Q181" s="82">
        <f>Report2!W189</f>
        <v>13365</v>
      </c>
      <c r="R181" s="82">
        <f>Report2!X189</f>
        <v>0</v>
      </c>
      <c r="S181" s="82">
        <f>Report2!Y189</f>
        <v>0</v>
      </c>
      <c r="T181" s="82">
        <f>Report2!Z189</f>
        <v>161865</v>
      </c>
      <c r="U181" s="82">
        <f>Report2!AB189</f>
        <v>161865</v>
      </c>
      <c r="V181" s="82">
        <f>Report2!AC189</f>
        <v>0</v>
      </c>
      <c r="W181" s="36" t="str">
        <f>Report2!AD189</f>
        <v>10/01/2023</v>
      </c>
      <c r="X181" s="48" t="str">
        <f t="shared" si="21"/>
        <v>10</v>
      </c>
      <c r="Y181" s="31" t="str">
        <f t="shared" si="22"/>
        <v>01</v>
      </c>
      <c r="Z181" s="31" t="str">
        <f t="shared" si="23"/>
        <v>2023</v>
      </c>
      <c r="AA181" s="45">
        <f t="shared" si="24"/>
        <v>44936</v>
      </c>
      <c r="AB181" s="31" t="str">
        <f>Report2!AE189</f>
        <v>5255442005828</v>
      </c>
      <c r="AC181" s="45" t="str">
        <f>Report2!AF189</f>
        <v>10/01/2023</v>
      </c>
      <c r="AD181" s="31" t="str">
        <f>Report2!AH189</f>
        <v>P2TL/52554/20230110/00006</v>
      </c>
      <c r="AE181" s="31">
        <f t="shared" si="26"/>
        <v>52550</v>
      </c>
      <c r="AF181" s="31" t="str">
        <f t="shared" si="25"/>
        <v>52554</v>
      </c>
    </row>
    <row r="182" spans="1:32">
      <c r="A182" s="30">
        <f>Report2!A190</f>
        <v>181</v>
      </c>
      <c r="B182" s="31" t="str">
        <f>Report2!B190</f>
        <v>P2TL/52554/20230111/00003</v>
      </c>
      <c r="C182" s="31" t="str">
        <f>Report2!D190</f>
        <v>523071631913</v>
      </c>
      <c r="D182" s="31" t="str">
        <f>Report2!E190</f>
        <v>SUMARNI</v>
      </c>
      <c r="E182" s="31" t="str">
        <f>Report2!H190</f>
        <v>P3</v>
      </c>
      <c r="F182" s="31" t="str">
        <f>Report2!I190</f>
        <v>DK KARANGPUNG</v>
      </c>
      <c r="G182" s="31" t="str">
        <f t="shared" si="19"/>
        <v>R1</v>
      </c>
      <c r="H182" s="31">
        <f t="shared" si="20"/>
        <v>450</v>
      </c>
      <c r="I182" s="31" t="str">
        <f>Report2!K190</f>
        <v>R1/450</v>
      </c>
      <c r="J182" s="82">
        <f>Report2!L190</f>
        <v>2479</v>
      </c>
      <c r="K182" s="82">
        <f>Report2!M190</f>
        <v>59400</v>
      </c>
      <c r="L182" s="82">
        <f>Report2!N190</f>
        <v>1226907</v>
      </c>
      <c r="M182" s="82">
        <f>Report2!P190</f>
        <v>1286307</v>
      </c>
      <c r="N182" s="82">
        <f>Report2!Q190</f>
        <v>0</v>
      </c>
      <c r="O182" s="82">
        <f>Report2!T190</f>
        <v>76400</v>
      </c>
      <c r="P182" s="82">
        <f>Report2!U190</f>
        <v>188171</v>
      </c>
      <c r="Q182" s="82">
        <f>Report2!W190</f>
        <v>13160</v>
      </c>
      <c r="R182" s="82">
        <f>Report2!X190</f>
        <v>0</v>
      </c>
      <c r="S182" s="82">
        <f>Report2!Y190</f>
        <v>0</v>
      </c>
      <c r="T182" s="82">
        <f>Report2!Z190</f>
        <v>1564038</v>
      </c>
      <c r="U182" s="82">
        <f>Report2!AB190</f>
        <v>1564038</v>
      </c>
      <c r="V182" s="82">
        <f>Report2!AC190</f>
        <v>0</v>
      </c>
      <c r="W182" s="36" t="str">
        <f>Report2!AD190</f>
        <v>11/01/2023</v>
      </c>
      <c r="X182" s="48" t="str">
        <f t="shared" si="21"/>
        <v>11</v>
      </c>
      <c r="Y182" s="31" t="str">
        <f t="shared" si="22"/>
        <v>01</v>
      </c>
      <c r="Z182" s="31" t="str">
        <f t="shared" si="23"/>
        <v>2023</v>
      </c>
      <c r="AA182" s="45">
        <f t="shared" si="24"/>
        <v>44937</v>
      </c>
      <c r="AB182" s="31" t="str">
        <f>Report2!AE190</f>
        <v>5255442005831</v>
      </c>
      <c r="AC182" s="45" t="str">
        <f>Report2!AF190</f>
        <v>11/01/2023</v>
      </c>
      <c r="AD182" s="31" t="str">
        <f>Report2!AH190</f>
        <v>P2TL/52554/20230111/00003</v>
      </c>
      <c r="AE182" s="31">
        <f t="shared" si="26"/>
        <v>52550</v>
      </c>
      <c r="AF182" s="31" t="str">
        <f t="shared" si="25"/>
        <v>52554</v>
      </c>
    </row>
    <row r="183" spans="1:32">
      <c r="A183" s="30">
        <f>Report2!A191</f>
        <v>182</v>
      </c>
      <c r="B183" s="31" t="str">
        <f>Report2!B191</f>
        <v>P2TL/52553/20230119/00003</v>
      </c>
      <c r="C183" s="31" t="str">
        <f>Report2!D191</f>
        <v>523070178816</v>
      </c>
      <c r="D183" s="31" t="str">
        <f>Report2!E191</f>
        <v>BALAI DESA TIREM</v>
      </c>
      <c r="E183" s="31" t="str">
        <f>Report2!H191</f>
        <v>P2</v>
      </c>
      <c r="F183" s="31" t="str">
        <f>Report2!I191</f>
        <v>DS  TENGARAN TIREM</v>
      </c>
      <c r="G183" s="31" t="str">
        <f t="shared" si="19"/>
        <v>S2T</v>
      </c>
      <c r="H183" s="31">
        <f t="shared" si="20"/>
        <v>900</v>
      </c>
      <c r="I183" s="31" t="str">
        <f>Report2!K191</f>
        <v>S2T/900</v>
      </c>
      <c r="J183" s="82">
        <f>Report2!L191</f>
        <v>4957</v>
      </c>
      <c r="K183" s="82">
        <f>Report2!M191</f>
        <v>0</v>
      </c>
      <c r="L183" s="82">
        <f>Report2!N191</f>
        <v>1784592</v>
      </c>
      <c r="M183" s="82">
        <f>Report2!P191</f>
        <v>1784592</v>
      </c>
      <c r="N183" s="82">
        <f>Report2!Q191</f>
        <v>0</v>
      </c>
      <c r="O183" s="82">
        <f>Report2!T191</f>
        <v>0</v>
      </c>
      <c r="P183" s="82">
        <f>Report2!U191</f>
        <v>0</v>
      </c>
      <c r="Q183" s="82">
        <f>Report2!W191</f>
        <v>17846</v>
      </c>
      <c r="R183" s="82">
        <f>Report2!X191</f>
        <v>0</v>
      </c>
      <c r="S183" s="82">
        <f>Report2!Y191</f>
        <v>0</v>
      </c>
      <c r="T183" s="82">
        <f>Report2!Z191</f>
        <v>1802438</v>
      </c>
      <c r="U183" s="82">
        <f>Report2!AB191</f>
        <v>1802438</v>
      </c>
      <c r="V183" s="82">
        <f>Report2!AC191</f>
        <v>0</v>
      </c>
      <c r="W183" s="36" t="str">
        <f>Report2!AD191</f>
        <v>19/01/2023</v>
      </c>
      <c r="X183" s="48" t="str">
        <f t="shared" si="21"/>
        <v>19</v>
      </c>
      <c r="Y183" s="31" t="str">
        <f t="shared" si="22"/>
        <v>01</v>
      </c>
      <c r="Z183" s="31" t="str">
        <f t="shared" si="23"/>
        <v>2023</v>
      </c>
      <c r="AA183" s="45">
        <f t="shared" si="24"/>
        <v>44945</v>
      </c>
      <c r="AB183" s="31" t="str">
        <f>Report2!AE191</f>
        <v>5255343004808</v>
      </c>
      <c r="AC183" s="45" t="str">
        <f>Report2!AF191</f>
        <v>19/01/2023</v>
      </c>
      <c r="AD183" s="31" t="str">
        <f>Report2!AH191</f>
        <v>P2TL/52553/20230119/00003</v>
      </c>
      <c r="AE183" s="31">
        <f t="shared" si="26"/>
        <v>52550</v>
      </c>
      <c r="AF183" s="31" t="str">
        <f t="shared" si="25"/>
        <v>52553</v>
      </c>
    </row>
    <row r="184" spans="1:32">
      <c r="A184" s="30">
        <f>Report2!A192</f>
        <v>183</v>
      </c>
      <c r="B184" s="31" t="str">
        <f>Report2!B192</f>
        <v>P2TL/52554/20230118/00005</v>
      </c>
      <c r="C184" s="31" t="str">
        <f>Report2!D192</f>
        <v>523073141904</v>
      </c>
      <c r="D184" s="31" t="str">
        <f>Report2!E192</f>
        <v>LAMIDIN-KPS</v>
      </c>
      <c r="E184" s="31" t="str">
        <f>Report2!H192</f>
        <v>K2</v>
      </c>
      <c r="F184" s="31" t="str">
        <f>Report2!I192</f>
        <v>DN KRAJAN, DS NGAR</v>
      </c>
      <c r="G184" s="31" t="str">
        <f t="shared" si="19"/>
        <v>R1T</v>
      </c>
      <c r="H184" s="31">
        <f t="shared" si="20"/>
        <v>450</v>
      </c>
      <c r="I184" s="31" t="str">
        <f>Report2!K192</f>
        <v>R1T/450</v>
      </c>
      <c r="J184" s="82">
        <f>Report2!L192</f>
        <v>315</v>
      </c>
      <c r="K184" s="82">
        <f>Report2!M192</f>
        <v>0</v>
      </c>
      <c r="L184" s="82">
        <f>Report2!N192</f>
        <v>130725</v>
      </c>
      <c r="M184" s="82">
        <f>Report2!P192</f>
        <v>130725</v>
      </c>
      <c r="N184" s="82">
        <f>Report2!Q192</f>
        <v>0</v>
      </c>
      <c r="O184" s="82">
        <f>Report2!T192</f>
        <v>0</v>
      </c>
      <c r="P184" s="82">
        <f>Report2!U192</f>
        <v>500</v>
      </c>
      <c r="Q184" s="82">
        <f>Report2!W192</f>
        <v>11765</v>
      </c>
      <c r="R184" s="82">
        <f>Report2!X192</f>
        <v>0</v>
      </c>
      <c r="S184" s="82">
        <f>Report2!Y192</f>
        <v>0</v>
      </c>
      <c r="T184" s="82">
        <f>Report2!Z192</f>
        <v>142990</v>
      </c>
      <c r="U184" s="82">
        <f>Report2!AB192</f>
        <v>142990</v>
      </c>
      <c r="V184" s="82">
        <f>Report2!AC192</f>
        <v>0</v>
      </c>
      <c r="W184" s="36" t="str">
        <f>Report2!AD192</f>
        <v>19/01/2023</v>
      </c>
      <c r="X184" s="48" t="str">
        <f t="shared" si="21"/>
        <v>19</v>
      </c>
      <c r="Y184" s="31" t="str">
        <f t="shared" si="22"/>
        <v>01</v>
      </c>
      <c r="Z184" s="31" t="str">
        <f t="shared" si="23"/>
        <v>2023</v>
      </c>
      <c r="AA184" s="45">
        <f t="shared" si="24"/>
        <v>44945</v>
      </c>
      <c r="AB184" s="31" t="str">
        <f>Report2!AE192</f>
        <v>5255443005878</v>
      </c>
      <c r="AC184" s="45" t="str">
        <f>Report2!AF192</f>
        <v>19/01/2023</v>
      </c>
      <c r="AD184" s="31" t="str">
        <f>Report2!AH192</f>
        <v>P2TL/52554/20230118/00005</v>
      </c>
      <c r="AE184" s="31">
        <f t="shared" si="26"/>
        <v>52550</v>
      </c>
      <c r="AF184" s="31" t="str">
        <f t="shared" si="25"/>
        <v>52554</v>
      </c>
    </row>
    <row r="185" spans="1:32">
      <c r="A185" s="30">
        <f>Report2!A193</f>
        <v>184</v>
      </c>
      <c r="B185" s="31" t="str">
        <f>Report2!B193</f>
        <v>P2TL/52554/20230116/00002</v>
      </c>
      <c r="C185" s="31" t="str">
        <f>Report2!D193</f>
        <v>NONPELANG</v>
      </c>
      <c r="D185" s="31" t="str">
        <f>Report2!E193</f>
        <v>SAMSUDIN</v>
      </c>
      <c r="E185" s="31" t="str">
        <f>Report2!H193</f>
        <v>P4</v>
      </c>
      <c r="F185" s="31" t="str">
        <f>Report2!I193</f>
        <v>DN KKRAJAN RT 02 R</v>
      </c>
      <c r="G185" s="31" t="str">
        <f t="shared" si="19"/>
        <v>S2</v>
      </c>
      <c r="H185" s="31">
        <f t="shared" si="20"/>
        <v>900</v>
      </c>
      <c r="I185" s="31" t="str">
        <f>Report2!K193</f>
        <v>S2/900</v>
      </c>
      <c r="J185" s="82">
        <f>Report2!L193</f>
        <v>4957</v>
      </c>
      <c r="K185" s="82">
        <f>Report2!M193</f>
        <v>243000</v>
      </c>
      <c r="L185" s="82">
        <f>Report2!N193</f>
        <v>1784592</v>
      </c>
      <c r="M185" s="82">
        <f>Report2!P193</f>
        <v>2027592</v>
      </c>
      <c r="N185" s="82">
        <f>Report2!Q193</f>
        <v>0</v>
      </c>
      <c r="O185" s="82">
        <f>Report2!T193</f>
        <v>0</v>
      </c>
      <c r="P185" s="82">
        <f>Report2!U193</f>
        <v>0</v>
      </c>
      <c r="Q185" s="82">
        <f>Report2!W193</f>
        <v>10138</v>
      </c>
      <c r="R185" s="82">
        <f>Report2!X193</f>
        <v>0</v>
      </c>
      <c r="S185" s="82">
        <f>Report2!Y193</f>
        <v>0</v>
      </c>
      <c r="T185" s="82">
        <f>Report2!Z193</f>
        <v>2037730</v>
      </c>
      <c r="U185" s="82">
        <f>Report2!AB193</f>
        <v>2037730</v>
      </c>
      <c r="V185" s="82">
        <f>Report2!AC193</f>
        <v>0</v>
      </c>
      <c r="W185" s="36" t="str">
        <f>Report2!AD193</f>
        <v>18/01/2023</v>
      </c>
      <c r="X185" s="48" t="str">
        <f t="shared" si="21"/>
        <v>18</v>
      </c>
      <c r="Y185" s="31" t="str">
        <f t="shared" si="22"/>
        <v>01</v>
      </c>
      <c r="Z185" s="31" t="str">
        <f t="shared" si="23"/>
        <v>2023</v>
      </c>
      <c r="AA185" s="45">
        <f t="shared" si="24"/>
        <v>44944</v>
      </c>
      <c r="AB185" s="31" t="str">
        <f>Report2!AE193</f>
        <v>5255442005868</v>
      </c>
      <c r="AC185" s="45" t="str">
        <f>Report2!AF193</f>
        <v>18/01/2023</v>
      </c>
      <c r="AD185" s="31" t="str">
        <f>Report2!AH193</f>
        <v>P2TL/52554/20230116/00002</v>
      </c>
      <c r="AE185" s="31">
        <f t="shared" si="26"/>
        <v>52550</v>
      </c>
      <c r="AF185" s="31" t="str">
        <f t="shared" si="25"/>
        <v>52554</v>
      </c>
    </row>
    <row r="186" spans="1:32">
      <c r="A186" s="30">
        <f>Report2!A194</f>
        <v>185</v>
      </c>
      <c r="B186" s="31" t="str">
        <f>Report2!B194</f>
        <v>P2TL/52552/20230103/00002</v>
      </c>
      <c r="C186" s="31" t="str">
        <f>Report2!D194</f>
        <v>NONPELANG</v>
      </c>
      <c r="D186" s="31" t="str">
        <f>Report2!E194</f>
        <v>M MUHAIDAR 2</v>
      </c>
      <c r="E186" s="31" t="str">
        <f>Report2!H194</f>
        <v>P4</v>
      </c>
      <c r="F186" s="31" t="str">
        <f>Report2!I194</f>
        <v>PILANGKIDUL RT1 RW</v>
      </c>
      <c r="G186" s="31" t="str">
        <f t="shared" si="19"/>
        <v>S2</v>
      </c>
      <c r="H186" s="31">
        <f t="shared" si="20"/>
        <v>900</v>
      </c>
      <c r="I186" s="31" t="str">
        <f>Report2!K194</f>
        <v>S2/900</v>
      </c>
      <c r="J186" s="82">
        <f>Report2!L194</f>
        <v>4957</v>
      </c>
      <c r="K186" s="82">
        <f>Report2!M194</f>
        <v>243000</v>
      </c>
      <c r="L186" s="82">
        <f>Report2!N194</f>
        <v>1784592</v>
      </c>
      <c r="M186" s="82">
        <f>Report2!P194</f>
        <v>2027592</v>
      </c>
      <c r="N186" s="82">
        <f>Report2!Q194</f>
        <v>0</v>
      </c>
      <c r="O186" s="82">
        <f>Report2!T194</f>
        <v>0</v>
      </c>
      <c r="P186" s="82">
        <f>Report2!U194</f>
        <v>0</v>
      </c>
      <c r="Q186" s="82">
        <f>Report2!W194</f>
        <v>10138</v>
      </c>
      <c r="R186" s="82">
        <f>Report2!X194</f>
        <v>0</v>
      </c>
      <c r="S186" s="82">
        <f>Report2!Y194</f>
        <v>0</v>
      </c>
      <c r="T186" s="82">
        <f>Report2!Z194</f>
        <v>2037730</v>
      </c>
      <c r="U186" s="82">
        <f>Report2!AB194</f>
        <v>2037730</v>
      </c>
      <c r="V186" s="82">
        <f>Report2!AC194</f>
        <v>0</v>
      </c>
      <c r="W186" s="36" t="str">
        <f>Report2!AD194</f>
        <v>04/01/2023</v>
      </c>
      <c r="X186" s="48" t="str">
        <f t="shared" si="21"/>
        <v>04</v>
      </c>
      <c r="Y186" s="31" t="str">
        <f t="shared" si="22"/>
        <v>01</v>
      </c>
      <c r="Z186" s="31" t="str">
        <f t="shared" si="23"/>
        <v>2023</v>
      </c>
      <c r="AA186" s="45">
        <f t="shared" si="24"/>
        <v>44930</v>
      </c>
      <c r="AB186" s="31" t="str">
        <f>Report2!AE194</f>
        <v>5255242004803</v>
      </c>
      <c r="AC186" s="45" t="str">
        <f>Report2!AF194</f>
        <v>04/01/2023</v>
      </c>
      <c r="AD186" s="31" t="str">
        <f>Report2!AH194</f>
        <v>P2TL/52552/20230103/00002</v>
      </c>
      <c r="AE186" s="31">
        <f t="shared" si="26"/>
        <v>52550</v>
      </c>
      <c r="AF186" s="31" t="str">
        <f t="shared" si="25"/>
        <v>52552</v>
      </c>
    </row>
    <row r="187" spans="1:32">
      <c r="A187" s="30">
        <f>Report2!A195</f>
        <v>186</v>
      </c>
      <c r="B187" s="31" t="str">
        <f>Report2!B195</f>
        <v>5255305723011700426</v>
      </c>
      <c r="C187" s="31" t="str">
        <f>Report2!D195</f>
        <v>523071068353</v>
      </c>
      <c r="D187" s="31" t="str">
        <f>Report2!E195</f>
        <v>WARSIDI</v>
      </c>
      <c r="E187" s="31">
        <f>Report2!H195</f>
        <v>0</v>
      </c>
      <c r="F187" s="31" t="str">
        <f>Report2!I195</f>
        <v>DK  LANGGAR RT7/6 L</v>
      </c>
      <c r="G187" s="31" t="str">
        <f t="shared" si="19"/>
        <v>R1</v>
      </c>
      <c r="H187" s="31">
        <f t="shared" si="20"/>
        <v>450</v>
      </c>
      <c r="I187" s="31" t="str">
        <f>Report2!K195</f>
        <v>R1/450</v>
      </c>
      <c r="J187" s="82">
        <f>Report2!L195</f>
        <v>32</v>
      </c>
      <c r="K187" s="82">
        <f>Report2!M195</f>
        <v>0</v>
      </c>
      <c r="L187" s="82">
        <f>Report2!N195</f>
        <v>5408</v>
      </c>
      <c r="M187" s="82">
        <f>Report2!P195</f>
        <v>5408</v>
      </c>
      <c r="N187" s="82">
        <f>Report2!Q195</f>
        <v>0</v>
      </c>
      <c r="O187" s="82">
        <f>Report2!T195</f>
        <v>0</v>
      </c>
      <c r="P187" s="82">
        <f>Report2!U195</f>
        <v>0</v>
      </c>
      <c r="Q187" s="82">
        <f>Report2!W195</f>
        <v>0</v>
      </c>
      <c r="R187" s="82">
        <f>Report2!X195</f>
        <v>0</v>
      </c>
      <c r="S187" s="82">
        <f>Report2!Y195</f>
        <v>0</v>
      </c>
      <c r="T187" s="82">
        <f>Report2!Z195</f>
        <v>5408</v>
      </c>
      <c r="U187" s="82">
        <f>Report2!AB195</f>
        <v>0</v>
      </c>
      <c r="V187" s="82">
        <f>Report2!AC195</f>
        <v>5408</v>
      </c>
      <c r="W187" s="36" t="str">
        <f>Report2!AD195</f>
        <v>19/01/2023</v>
      </c>
      <c r="X187" s="48" t="str">
        <f t="shared" si="21"/>
        <v>19</v>
      </c>
      <c r="Y187" s="31" t="str">
        <f t="shared" si="22"/>
        <v>01</v>
      </c>
      <c r="Z187" s="31" t="str">
        <f t="shared" si="23"/>
        <v>2023</v>
      </c>
      <c r="AA187" s="45">
        <f t="shared" si="24"/>
        <v>44945</v>
      </c>
      <c r="AB187" s="31" t="str">
        <f>Report2!AE195</f>
        <v>5255334000423</v>
      </c>
      <c r="AC187" s="45" t="str">
        <f>Report2!AF195</f>
        <v>19/01/2023</v>
      </c>
      <c r="AD187" s="31" t="str">
        <f>Report2!AH195</f>
        <v>5255305723011700426</v>
      </c>
      <c r="AE187" s="31">
        <f t="shared" si="26"/>
        <v>52550</v>
      </c>
      <c r="AF187" s="31" t="str">
        <f t="shared" si="25"/>
        <v>52553</v>
      </c>
    </row>
    <row r="188" spans="1:32">
      <c r="A188" s="30">
        <f>Report2!A196</f>
        <v>187</v>
      </c>
      <c r="B188" s="31" t="str">
        <f>Report2!B196</f>
        <v>5255105723010600106</v>
      </c>
      <c r="C188" s="31" t="str">
        <f>Report2!D196</f>
        <v>523061285875</v>
      </c>
      <c r="D188" s="31" t="str">
        <f>Report2!E196</f>
        <v>SLAMET</v>
      </c>
      <c r="E188" s="31">
        <f>Report2!H196</f>
        <v>0</v>
      </c>
      <c r="F188" s="31" t="str">
        <f>Report2!I196</f>
        <v>DS WONOREJO   RT.0</v>
      </c>
      <c r="G188" s="31" t="str">
        <f t="shared" si="19"/>
        <v>R1</v>
      </c>
      <c r="H188" s="31">
        <f t="shared" si="20"/>
        <v>450</v>
      </c>
      <c r="I188" s="31" t="str">
        <f>Report2!K196</f>
        <v>R1/450</v>
      </c>
      <c r="J188" s="82">
        <f>Report2!L196</f>
        <v>38</v>
      </c>
      <c r="K188" s="82">
        <f>Report2!M196</f>
        <v>0</v>
      </c>
      <c r="L188" s="82">
        <f>Report2!N196</f>
        <v>18810</v>
      </c>
      <c r="M188" s="82">
        <f>Report2!P196</f>
        <v>18810</v>
      </c>
      <c r="N188" s="82">
        <f>Report2!Q196</f>
        <v>0</v>
      </c>
      <c r="O188" s="82">
        <f>Report2!T196</f>
        <v>0</v>
      </c>
      <c r="P188" s="82">
        <f>Report2!U196</f>
        <v>0</v>
      </c>
      <c r="Q188" s="82">
        <f>Report2!W196</f>
        <v>0</v>
      </c>
      <c r="R188" s="82">
        <f>Report2!X196</f>
        <v>0</v>
      </c>
      <c r="S188" s="82">
        <f>Report2!Y196</f>
        <v>0</v>
      </c>
      <c r="T188" s="82">
        <f>Report2!Z196</f>
        <v>18810</v>
      </c>
      <c r="U188" s="82">
        <f>Report2!AB196</f>
        <v>0</v>
      </c>
      <c r="V188" s="82">
        <f>Report2!AC196</f>
        <v>18810</v>
      </c>
      <c r="W188" s="36" t="str">
        <f>Report2!AD196</f>
        <v>06/01/2023</v>
      </c>
      <c r="X188" s="48" t="str">
        <f t="shared" si="21"/>
        <v>06</v>
      </c>
      <c r="Y188" s="31" t="str">
        <f t="shared" si="22"/>
        <v>01</v>
      </c>
      <c r="Z188" s="31" t="str">
        <f t="shared" si="23"/>
        <v>2023</v>
      </c>
      <c r="AA188" s="45">
        <f t="shared" si="24"/>
        <v>44932</v>
      </c>
      <c r="AB188" s="31" t="str">
        <f>Report2!AE196</f>
        <v>5255134000106</v>
      </c>
      <c r="AC188" s="45" t="str">
        <f>Report2!AF196</f>
        <v>06/01/2023</v>
      </c>
      <c r="AD188" s="31" t="str">
        <f>Report2!AH196</f>
        <v>5255105723010600106</v>
      </c>
      <c r="AE188" s="31">
        <f t="shared" si="26"/>
        <v>52550</v>
      </c>
      <c r="AF188" s="31" t="str">
        <f t="shared" si="25"/>
        <v>52551</v>
      </c>
    </row>
    <row r="189" spans="1:32">
      <c r="A189" s="30">
        <f>Report2!A197</f>
        <v>188</v>
      </c>
      <c r="B189" s="31" t="str">
        <f>Report2!B197</f>
        <v>5255105723010500035</v>
      </c>
      <c r="C189" s="31" t="str">
        <f>Report2!D197</f>
        <v>523060622821</v>
      </c>
      <c r="D189" s="31" t="str">
        <f>Report2!E197</f>
        <v>BUDIONO</v>
      </c>
      <c r="E189" s="31">
        <f>Report2!H197</f>
        <v>0</v>
      </c>
      <c r="F189" s="31" t="str">
        <f>Report2!I197</f>
        <v>DS  JUNGSEMI RT06/0</v>
      </c>
      <c r="G189" s="31" t="str">
        <f t="shared" si="19"/>
        <v>R1</v>
      </c>
      <c r="H189" s="31">
        <f t="shared" si="20"/>
        <v>450</v>
      </c>
      <c r="I189" s="31" t="str">
        <f>Report2!K197</f>
        <v>R1/450</v>
      </c>
      <c r="J189" s="82">
        <f>Report2!L197</f>
        <v>53</v>
      </c>
      <c r="K189" s="82">
        <f>Report2!M197</f>
        <v>0</v>
      </c>
      <c r="L189" s="82">
        <f>Report2!N197</f>
        <v>26235</v>
      </c>
      <c r="M189" s="82">
        <f>Report2!P197</f>
        <v>26235</v>
      </c>
      <c r="N189" s="82">
        <f>Report2!Q197</f>
        <v>0</v>
      </c>
      <c r="O189" s="82">
        <f>Report2!T197</f>
        <v>0</v>
      </c>
      <c r="P189" s="82">
        <f>Report2!U197</f>
        <v>0</v>
      </c>
      <c r="Q189" s="82">
        <f>Report2!W197</f>
        <v>0</v>
      </c>
      <c r="R189" s="82">
        <f>Report2!X197</f>
        <v>0</v>
      </c>
      <c r="S189" s="82">
        <f>Report2!Y197</f>
        <v>0</v>
      </c>
      <c r="T189" s="82">
        <f>Report2!Z197</f>
        <v>26235</v>
      </c>
      <c r="U189" s="82">
        <f>Report2!AB197</f>
        <v>0</v>
      </c>
      <c r="V189" s="82">
        <f>Report2!AC197</f>
        <v>26235</v>
      </c>
      <c r="W189" s="36" t="str">
        <f>Report2!AD197</f>
        <v>06/01/2023</v>
      </c>
      <c r="X189" s="48" t="str">
        <f t="shared" si="21"/>
        <v>06</v>
      </c>
      <c r="Y189" s="31" t="str">
        <f t="shared" si="22"/>
        <v>01</v>
      </c>
      <c r="Z189" s="31" t="str">
        <f t="shared" si="23"/>
        <v>2023</v>
      </c>
      <c r="AA189" s="45">
        <f t="shared" si="24"/>
        <v>44932</v>
      </c>
      <c r="AB189" s="31" t="str">
        <f>Report2!AE197</f>
        <v>5255134000035</v>
      </c>
      <c r="AC189" s="45" t="str">
        <f>Report2!AF197</f>
        <v>06/01/2023</v>
      </c>
      <c r="AD189" s="31" t="str">
        <f>Report2!AH197</f>
        <v>5255105723010500035</v>
      </c>
      <c r="AE189" s="31">
        <f t="shared" si="26"/>
        <v>52550</v>
      </c>
      <c r="AF189" s="31" t="str">
        <f t="shared" si="25"/>
        <v>52551</v>
      </c>
    </row>
    <row r="190" spans="1:32">
      <c r="A190" s="30">
        <f>Report2!A198</f>
        <v>189</v>
      </c>
      <c r="B190" s="31" t="str">
        <f>Report2!B198</f>
        <v>P2TL/52554/20230130/00008</v>
      </c>
      <c r="C190" s="31" t="str">
        <f>Report2!D198</f>
        <v>523070604975</v>
      </c>
      <c r="D190" s="31" t="str">
        <f>Report2!E198</f>
        <v>YUSNGADI</v>
      </c>
      <c r="E190" s="31" t="str">
        <f>Report2!H198</f>
        <v>K2</v>
      </c>
      <c r="F190" s="31" t="str">
        <f>Report2!I198</f>
        <v>DK  TARAMAN RT 6/1</v>
      </c>
      <c r="G190" s="31" t="str">
        <f t="shared" si="19"/>
        <v>R1M</v>
      </c>
      <c r="H190" s="31">
        <f t="shared" si="20"/>
        <v>900</v>
      </c>
      <c r="I190" s="31" t="str">
        <f>Report2!K198</f>
        <v>R1M/900</v>
      </c>
      <c r="J190" s="82">
        <f>Report2!L198</f>
        <v>82</v>
      </c>
      <c r="K190" s="82">
        <f>Report2!M198</f>
        <v>0</v>
      </c>
      <c r="L190" s="82">
        <f>Report2!N198</f>
        <v>110864</v>
      </c>
      <c r="M190" s="82">
        <f>Report2!P198</f>
        <v>110864</v>
      </c>
      <c r="N190" s="82">
        <f>Report2!Q198</f>
        <v>0</v>
      </c>
      <c r="O190" s="82">
        <f>Report2!T198</f>
        <v>0</v>
      </c>
      <c r="P190" s="82">
        <f>Report2!U198</f>
        <v>0</v>
      </c>
      <c r="Q190" s="82">
        <f>Report2!W198</f>
        <v>9978</v>
      </c>
      <c r="R190" s="82">
        <f>Report2!X198</f>
        <v>0</v>
      </c>
      <c r="S190" s="82">
        <f>Report2!Y198</f>
        <v>0</v>
      </c>
      <c r="T190" s="82">
        <f>Report2!Z198</f>
        <v>120842</v>
      </c>
      <c r="U190" s="82">
        <f>Report2!AB198</f>
        <v>10000</v>
      </c>
      <c r="V190" s="82">
        <f>Report2!AC198</f>
        <v>110842</v>
      </c>
      <c r="W190" s="36" t="str">
        <f>Report2!AD198</f>
        <v>30/01/2023</v>
      </c>
      <c r="X190" s="48" t="str">
        <f t="shared" si="21"/>
        <v>30</v>
      </c>
      <c r="Y190" s="31" t="str">
        <f t="shared" si="22"/>
        <v>01</v>
      </c>
      <c r="Z190" s="31" t="str">
        <f t="shared" si="23"/>
        <v>2023</v>
      </c>
      <c r="AA190" s="45">
        <f t="shared" si="24"/>
        <v>44956</v>
      </c>
      <c r="AB190" s="31" t="str">
        <f>Report2!AE198</f>
        <v>5255442005928</v>
      </c>
      <c r="AC190" s="45" t="str">
        <f>Report2!AF198</f>
        <v>30/01/2023</v>
      </c>
      <c r="AD190" s="31" t="str">
        <f>Report2!AH198</f>
        <v>P2TL/52554/20230130/00008</v>
      </c>
      <c r="AE190" s="31">
        <f t="shared" si="26"/>
        <v>52550</v>
      </c>
      <c r="AF190" s="31" t="str">
        <f t="shared" si="25"/>
        <v>52554</v>
      </c>
    </row>
    <row r="191" spans="1:32">
      <c r="A191" s="30">
        <f>Report2!A199</f>
        <v>190</v>
      </c>
      <c r="B191" s="31" t="str">
        <f>Report2!B199</f>
        <v>5255305723011700409</v>
      </c>
      <c r="C191" s="31" t="str">
        <f>Report2!D199</f>
        <v>523070592335</v>
      </c>
      <c r="D191" s="31" t="str">
        <f>Report2!E199</f>
        <v>SUBAGIYONO</v>
      </c>
      <c r="E191" s="31">
        <f>Report2!H199</f>
        <v>0</v>
      </c>
      <c r="F191" s="31" t="str">
        <f>Report2!I199</f>
        <v>GR OBOGAN RT 01/04</v>
      </c>
      <c r="G191" s="31" t="str">
        <f t="shared" si="19"/>
        <v>R1</v>
      </c>
      <c r="H191" s="31">
        <f t="shared" si="20"/>
        <v>450</v>
      </c>
      <c r="I191" s="31" t="str">
        <f>Report2!K199</f>
        <v>R1/450</v>
      </c>
      <c r="J191" s="82">
        <f>Report2!L199</f>
        <v>19</v>
      </c>
      <c r="K191" s="82">
        <f>Report2!M199</f>
        <v>0</v>
      </c>
      <c r="L191" s="82">
        <f>Report2!N199</f>
        <v>3211</v>
      </c>
      <c r="M191" s="82">
        <f>Report2!P199</f>
        <v>3211</v>
      </c>
      <c r="N191" s="82">
        <f>Report2!Q199</f>
        <v>0</v>
      </c>
      <c r="O191" s="82">
        <f>Report2!T199</f>
        <v>0</v>
      </c>
      <c r="P191" s="82">
        <f>Report2!U199</f>
        <v>0</v>
      </c>
      <c r="Q191" s="82">
        <f>Report2!W199</f>
        <v>0</v>
      </c>
      <c r="R191" s="82">
        <f>Report2!X199</f>
        <v>0</v>
      </c>
      <c r="S191" s="82">
        <f>Report2!Y199</f>
        <v>0</v>
      </c>
      <c r="T191" s="82">
        <f>Report2!Z199</f>
        <v>3211</v>
      </c>
      <c r="U191" s="82">
        <f>Report2!AB199</f>
        <v>0</v>
      </c>
      <c r="V191" s="82">
        <f>Report2!AC199</f>
        <v>3211</v>
      </c>
      <c r="W191" s="36" t="str">
        <f>Report2!AD199</f>
        <v>19/01/2023</v>
      </c>
      <c r="X191" s="48" t="str">
        <f t="shared" si="21"/>
        <v>19</v>
      </c>
      <c r="Y191" s="31" t="str">
        <f t="shared" si="22"/>
        <v>01</v>
      </c>
      <c r="Z191" s="31" t="str">
        <f t="shared" si="23"/>
        <v>2023</v>
      </c>
      <c r="AA191" s="45">
        <f t="shared" si="24"/>
        <v>44945</v>
      </c>
      <c r="AB191" s="31" t="str">
        <f>Report2!AE199</f>
        <v>5255334000406</v>
      </c>
      <c r="AC191" s="45" t="str">
        <f>Report2!AF199</f>
        <v>19/01/2023</v>
      </c>
      <c r="AD191" s="31" t="str">
        <f>Report2!AH199</f>
        <v>5255305723011700409</v>
      </c>
      <c r="AE191" s="31">
        <f t="shared" si="26"/>
        <v>52550</v>
      </c>
      <c r="AF191" s="31" t="str">
        <f t="shared" si="25"/>
        <v>52553</v>
      </c>
    </row>
    <row r="192" spans="1:32">
      <c r="A192" s="30">
        <f>Report2!A200</f>
        <v>191</v>
      </c>
      <c r="B192" s="31" t="str">
        <f>Report2!B200</f>
        <v>P2TL/52554/20230109/00006</v>
      </c>
      <c r="C192" s="31" t="str">
        <f>Report2!D200</f>
        <v>NONPELANG</v>
      </c>
      <c r="D192" s="31" t="str">
        <f>Report2!E200</f>
        <v>JOKO SUKWAN PJ</v>
      </c>
      <c r="E192" s="31" t="str">
        <f>Report2!H200</f>
        <v>P4</v>
      </c>
      <c r="F192" s="31" t="str">
        <f>Report2!I200</f>
        <v>JL JAMBU KEDUSAN</v>
      </c>
      <c r="G192" s="31" t="str">
        <f t="shared" si="19"/>
        <v>S2</v>
      </c>
      <c r="H192" s="31">
        <f t="shared" si="20"/>
        <v>900</v>
      </c>
      <c r="I192" s="31" t="str">
        <f>Report2!K200</f>
        <v>S2/900</v>
      </c>
      <c r="J192" s="82">
        <f>Report2!L200</f>
        <v>4957</v>
      </c>
      <c r="K192" s="82">
        <f>Report2!M200</f>
        <v>243000</v>
      </c>
      <c r="L192" s="82">
        <f>Report2!N200</f>
        <v>1784592</v>
      </c>
      <c r="M192" s="82">
        <f>Report2!P200</f>
        <v>2027592</v>
      </c>
      <c r="N192" s="82">
        <f>Report2!Q200</f>
        <v>0</v>
      </c>
      <c r="O192" s="82">
        <f>Report2!T200</f>
        <v>0</v>
      </c>
      <c r="P192" s="82">
        <f>Report2!U200</f>
        <v>0</v>
      </c>
      <c r="Q192" s="82">
        <f>Report2!W200</f>
        <v>10138</v>
      </c>
      <c r="R192" s="82">
        <f>Report2!X200</f>
        <v>0</v>
      </c>
      <c r="S192" s="82">
        <f>Report2!Y200</f>
        <v>0</v>
      </c>
      <c r="T192" s="82">
        <f>Report2!Z200</f>
        <v>2037730</v>
      </c>
      <c r="U192" s="82">
        <f>Report2!AB200</f>
        <v>2037730</v>
      </c>
      <c r="V192" s="82">
        <f>Report2!AC200</f>
        <v>0</v>
      </c>
      <c r="W192" s="36" t="str">
        <f>Report2!AD200</f>
        <v>09/01/2023</v>
      </c>
      <c r="X192" s="48" t="str">
        <f t="shared" si="21"/>
        <v>09</v>
      </c>
      <c r="Y192" s="31" t="str">
        <f t="shared" si="22"/>
        <v>01</v>
      </c>
      <c r="Z192" s="31" t="str">
        <f t="shared" si="23"/>
        <v>2023</v>
      </c>
      <c r="AA192" s="45">
        <f t="shared" si="24"/>
        <v>44935</v>
      </c>
      <c r="AB192" s="31" t="str">
        <f>Report2!AE200</f>
        <v>5255442005817</v>
      </c>
      <c r="AC192" s="45" t="str">
        <f>Report2!AF200</f>
        <v>09/01/2023</v>
      </c>
      <c r="AD192" s="31" t="str">
        <f>Report2!AH200</f>
        <v>P2TL/52554/20230109/00006</v>
      </c>
      <c r="AE192" s="31">
        <f t="shared" si="26"/>
        <v>52550</v>
      </c>
      <c r="AF192" s="31" t="str">
        <f t="shared" si="25"/>
        <v>52554</v>
      </c>
    </row>
    <row r="193" spans="1:32">
      <c r="A193" s="30">
        <f>Report2!A201</f>
        <v>192</v>
      </c>
      <c r="B193" s="31" t="str">
        <f>Report2!B201</f>
        <v>5255305723011700466</v>
      </c>
      <c r="C193" s="31" t="str">
        <f>Report2!D201</f>
        <v>523071161929</v>
      </c>
      <c r="D193" s="31" t="str">
        <f>Report2!E201</f>
        <v>HERU UTOMO</v>
      </c>
      <c r="E193" s="31">
        <f>Report2!H201</f>
        <v>0</v>
      </c>
      <c r="F193" s="31" t="str">
        <f>Report2!I201</f>
        <v>DK  SAMBUNG GODO</v>
      </c>
      <c r="G193" s="31" t="str">
        <f t="shared" si="19"/>
        <v>R1</v>
      </c>
      <c r="H193" s="31">
        <f t="shared" si="20"/>
        <v>1300</v>
      </c>
      <c r="I193" s="31" t="str">
        <f>Report2!K201</f>
        <v>R1/1300</v>
      </c>
      <c r="J193" s="82">
        <f>Report2!L201</f>
        <v>246</v>
      </c>
      <c r="K193" s="82">
        <f>Report2!M201</f>
        <v>0</v>
      </c>
      <c r="L193" s="82">
        <f>Report2!N201</f>
        <v>358286</v>
      </c>
      <c r="M193" s="82">
        <f>Report2!P201</f>
        <v>358286</v>
      </c>
      <c r="N193" s="82">
        <f>Report2!Q201</f>
        <v>0</v>
      </c>
      <c r="O193" s="82">
        <f>Report2!T201</f>
        <v>0</v>
      </c>
      <c r="P193" s="82">
        <f>Report2!U201</f>
        <v>0</v>
      </c>
      <c r="Q193" s="82">
        <f>Report2!W201</f>
        <v>0</v>
      </c>
      <c r="R193" s="82">
        <f>Report2!X201</f>
        <v>0</v>
      </c>
      <c r="S193" s="82">
        <f>Report2!Y201</f>
        <v>0</v>
      </c>
      <c r="T193" s="82">
        <f>Report2!Z201</f>
        <v>358286</v>
      </c>
      <c r="U193" s="82">
        <f>Report2!AB201</f>
        <v>0</v>
      </c>
      <c r="V193" s="82">
        <f>Report2!AC201</f>
        <v>358286</v>
      </c>
      <c r="W193" s="36" t="str">
        <f>Report2!AD201</f>
        <v>19/01/2023</v>
      </c>
      <c r="X193" s="48" t="str">
        <f t="shared" si="21"/>
        <v>19</v>
      </c>
      <c r="Y193" s="31" t="str">
        <f t="shared" si="22"/>
        <v>01</v>
      </c>
      <c r="Z193" s="31" t="str">
        <f t="shared" si="23"/>
        <v>2023</v>
      </c>
      <c r="AA193" s="45">
        <f t="shared" si="24"/>
        <v>44945</v>
      </c>
      <c r="AB193" s="31" t="str">
        <f>Report2!AE201</f>
        <v>5255334000462</v>
      </c>
      <c r="AC193" s="45" t="str">
        <f>Report2!AF201</f>
        <v>19/01/2023</v>
      </c>
      <c r="AD193" s="31" t="str">
        <f>Report2!AH201</f>
        <v>5255305723011700466</v>
      </c>
      <c r="AE193" s="31">
        <f t="shared" si="26"/>
        <v>52550</v>
      </c>
      <c r="AF193" s="31" t="str">
        <f t="shared" si="25"/>
        <v>52553</v>
      </c>
    </row>
    <row r="194" spans="1:32">
      <c r="A194" s="30">
        <f>Report2!A202</f>
        <v>193</v>
      </c>
      <c r="B194" s="31" t="str">
        <f>Report2!B202</f>
        <v>5255305723011700469</v>
      </c>
      <c r="C194" s="31" t="str">
        <f>Report2!D202</f>
        <v>523071539515</v>
      </c>
      <c r="D194" s="31" t="str">
        <f>Report2!E202</f>
        <v>YARJAN MUSPARI</v>
      </c>
      <c r="E194" s="31">
        <f>Report2!H202</f>
        <v>0</v>
      </c>
      <c r="F194" s="31" t="str">
        <f>Report2!I202</f>
        <v>DK  TUWUNG SURU G</v>
      </c>
      <c r="G194" s="31" t="str">
        <f t="shared" si="19"/>
        <v>R1</v>
      </c>
      <c r="H194" s="31">
        <f t="shared" si="20"/>
        <v>2200</v>
      </c>
      <c r="I194" s="31" t="str">
        <f>Report2!K202</f>
        <v>R1/2200</v>
      </c>
      <c r="J194" s="82">
        <f>Report2!L202</f>
        <v>104</v>
      </c>
      <c r="K194" s="82">
        <f>Report2!M202</f>
        <v>0</v>
      </c>
      <c r="L194" s="82">
        <f>Report2!N202</f>
        <v>148804</v>
      </c>
      <c r="M194" s="82">
        <f>Report2!P202</f>
        <v>148804</v>
      </c>
      <c r="N194" s="82">
        <f>Report2!Q202</f>
        <v>0</v>
      </c>
      <c r="O194" s="82">
        <f>Report2!T202</f>
        <v>0</v>
      </c>
      <c r="P194" s="82">
        <f>Report2!U202</f>
        <v>0</v>
      </c>
      <c r="Q194" s="82">
        <f>Report2!W202</f>
        <v>0</v>
      </c>
      <c r="R194" s="82">
        <f>Report2!X202</f>
        <v>0</v>
      </c>
      <c r="S194" s="82">
        <f>Report2!Y202</f>
        <v>0</v>
      </c>
      <c r="T194" s="82">
        <f>Report2!Z202</f>
        <v>148804</v>
      </c>
      <c r="U194" s="82">
        <f>Report2!AB202</f>
        <v>0</v>
      </c>
      <c r="V194" s="82">
        <f>Report2!AC202</f>
        <v>148804</v>
      </c>
      <c r="W194" s="36" t="str">
        <f>Report2!AD202</f>
        <v>19/01/2023</v>
      </c>
      <c r="X194" s="48" t="str">
        <f t="shared" si="21"/>
        <v>19</v>
      </c>
      <c r="Y194" s="31" t="str">
        <f t="shared" si="22"/>
        <v>01</v>
      </c>
      <c r="Z194" s="31" t="str">
        <f t="shared" si="23"/>
        <v>2023</v>
      </c>
      <c r="AA194" s="45">
        <f t="shared" si="24"/>
        <v>44945</v>
      </c>
      <c r="AB194" s="31" t="str">
        <f>Report2!AE202</f>
        <v>5255334000465</v>
      </c>
      <c r="AC194" s="45" t="str">
        <f>Report2!AF202</f>
        <v>19/01/2023</v>
      </c>
      <c r="AD194" s="31" t="str">
        <f>Report2!AH202</f>
        <v>5255305723011700469</v>
      </c>
      <c r="AE194" s="31">
        <f t="shared" si="26"/>
        <v>52550</v>
      </c>
      <c r="AF194" s="31" t="str">
        <f t="shared" si="25"/>
        <v>52553</v>
      </c>
    </row>
    <row r="195" spans="1:32">
      <c r="A195" s="30">
        <f>Report2!A203</f>
        <v>194</v>
      </c>
      <c r="B195" s="31" t="str">
        <f>Report2!B203</f>
        <v>P2TL/52554/20230116/00001</v>
      </c>
      <c r="C195" s="31" t="str">
        <f>Report2!D203</f>
        <v>NONPELANG</v>
      </c>
      <c r="D195" s="31" t="str">
        <f>Report2!E203</f>
        <v>SAMSUDIN</v>
      </c>
      <c r="E195" s="31" t="str">
        <f>Report2!H203</f>
        <v>P4</v>
      </c>
      <c r="F195" s="31" t="str">
        <f>Report2!I203</f>
        <v>DN KRAJAN RT 02 RW</v>
      </c>
      <c r="G195" s="31" t="str">
        <f t="shared" ref="G195:G258" si="27">LEFT(I195,FIND("/",I195)-1)</f>
        <v>S2</v>
      </c>
      <c r="H195" s="31">
        <f t="shared" ref="H195:H258" si="28">_xlfn.NUMBERVALUE(MID(I195,FIND("/",I195,1)+1,99))</f>
        <v>900</v>
      </c>
      <c r="I195" s="31" t="str">
        <f>Report2!K203</f>
        <v>S2/900</v>
      </c>
      <c r="J195" s="82">
        <f>Report2!L203</f>
        <v>4957</v>
      </c>
      <c r="K195" s="82">
        <f>Report2!M203</f>
        <v>243000</v>
      </c>
      <c r="L195" s="82">
        <f>Report2!N203</f>
        <v>1784592</v>
      </c>
      <c r="M195" s="82">
        <f>Report2!P203</f>
        <v>2027592</v>
      </c>
      <c r="N195" s="82">
        <f>Report2!Q203</f>
        <v>0</v>
      </c>
      <c r="O195" s="82">
        <f>Report2!T203</f>
        <v>0</v>
      </c>
      <c r="P195" s="82">
        <f>Report2!U203</f>
        <v>0</v>
      </c>
      <c r="Q195" s="82">
        <f>Report2!W203</f>
        <v>10138</v>
      </c>
      <c r="R195" s="82">
        <f>Report2!X203</f>
        <v>0</v>
      </c>
      <c r="S195" s="82">
        <f>Report2!Y203</f>
        <v>0</v>
      </c>
      <c r="T195" s="82">
        <f>Report2!Z203</f>
        <v>2037730</v>
      </c>
      <c r="U195" s="82">
        <f>Report2!AB203</f>
        <v>2037730</v>
      </c>
      <c r="V195" s="82">
        <f>Report2!AC203</f>
        <v>0</v>
      </c>
      <c r="W195" s="36" t="str">
        <f>Report2!AD203</f>
        <v>18/01/2023</v>
      </c>
      <c r="X195" s="48" t="str">
        <f t="shared" ref="X195:X258" si="29">LEFT(W195,2)</f>
        <v>18</v>
      </c>
      <c r="Y195" s="31" t="str">
        <f t="shared" ref="Y195:Y258" si="30">MID(W195,FIND("/",W195,1)+1,2)</f>
        <v>01</v>
      </c>
      <c r="Z195" s="31" t="str">
        <f t="shared" ref="Z195:Z258" si="31">RIGHT(W195,4)</f>
        <v>2023</v>
      </c>
      <c r="AA195" s="45">
        <f t="shared" ref="AA195:AA258" si="32">DATE(Z195,Y195,X195)</f>
        <v>44944</v>
      </c>
      <c r="AB195" s="31" t="str">
        <f>Report2!AE203</f>
        <v>5255442005867</v>
      </c>
      <c r="AC195" s="45" t="str">
        <f>Report2!AF203</f>
        <v>18/01/2023</v>
      </c>
      <c r="AD195" s="31" t="str">
        <f>Report2!AH203</f>
        <v>P2TL/52554/20230116/00001</v>
      </c>
      <c r="AE195" s="31">
        <f t="shared" si="26"/>
        <v>52550</v>
      </c>
      <c r="AF195" s="31" t="str">
        <f t="shared" ref="AF195:AF258" si="33">_xlfn.IFS(LEN(AD195)=19,LEFT(AD195,5),LEN(AD195)=25,MID(AD195,6,5))</f>
        <v>52554</v>
      </c>
    </row>
    <row r="196" spans="1:32">
      <c r="A196" s="30">
        <f>Report2!A204</f>
        <v>195</v>
      </c>
      <c r="B196" s="31" t="str">
        <f>Report2!B204</f>
        <v>5255305723011700399</v>
      </c>
      <c r="C196" s="31" t="str">
        <f>Report2!D204</f>
        <v>523070918490</v>
      </c>
      <c r="D196" s="31" t="str">
        <f>Report2!E204</f>
        <v>SUPIYATI WARSIDI</v>
      </c>
      <c r="E196" s="31">
        <f>Report2!H204</f>
        <v>0</v>
      </c>
      <c r="F196" s="31" t="str">
        <f>Report2!I204</f>
        <v>DS  DAGANGAN SUGI</v>
      </c>
      <c r="G196" s="31" t="str">
        <f t="shared" si="27"/>
        <v>R1</v>
      </c>
      <c r="H196" s="31">
        <f t="shared" si="28"/>
        <v>450</v>
      </c>
      <c r="I196" s="31" t="str">
        <f>Report2!K204</f>
        <v>R1/450</v>
      </c>
      <c r="J196" s="82">
        <f>Report2!L204</f>
        <v>12</v>
      </c>
      <c r="K196" s="82">
        <f>Report2!M204</f>
        <v>0</v>
      </c>
      <c r="L196" s="82">
        <f>Report2!N204</f>
        <v>2028</v>
      </c>
      <c r="M196" s="82">
        <f>Report2!P204</f>
        <v>2028</v>
      </c>
      <c r="N196" s="82">
        <f>Report2!Q204</f>
        <v>0</v>
      </c>
      <c r="O196" s="82">
        <f>Report2!T204</f>
        <v>0</v>
      </c>
      <c r="P196" s="82">
        <f>Report2!U204</f>
        <v>0</v>
      </c>
      <c r="Q196" s="82">
        <f>Report2!W204</f>
        <v>0</v>
      </c>
      <c r="R196" s="82">
        <f>Report2!X204</f>
        <v>0</v>
      </c>
      <c r="S196" s="82">
        <f>Report2!Y204</f>
        <v>0</v>
      </c>
      <c r="T196" s="82">
        <f>Report2!Z204</f>
        <v>2028</v>
      </c>
      <c r="U196" s="82">
        <f>Report2!AB204</f>
        <v>0</v>
      </c>
      <c r="V196" s="82">
        <f>Report2!AC204</f>
        <v>2028</v>
      </c>
      <c r="W196" s="36" t="str">
        <f>Report2!AD204</f>
        <v>19/01/2023</v>
      </c>
      <c r="X196" s="48" t="str">
        <f t="shared" si="29"/>
        <v>19</v>
      </c>
      <c r="Y196" s="31" t="str">
        <f t="shared" si="30"/>
        <v>01</v>
      </c>
      <c r="Z196" s="31" t="str">
        <f t="shared" si="31"/>
        <v>2023</v>
      </c>
      <c r="AA196" s="45">
        <f t="shared" si="32"/>
        <v>44945</v>
      </c>
      <c r="AB196" s="31" t="str">
        <f>Report2!AE204</f>
        <v>5255334000396</v>
      </c>
      <c r="AC196" s="45" t="str">
        <f>Report2!AF204</f>
        <v>19/01/2023</v>
      </c>
      <c r="AD196" s="31" t="str">
        <f>Report2!AH204</f>
        <v>5255305723011700399</v>
      </c>
      <c r="AE196" s="31">
        <f t="shared" ref="AE196:AE259" si="34">AE195</f>
        <v>52550</v>
      </c>
      <c r="AF196" s="31" t="str">
        <f t="shared" si="33"/>
        <v>52553</v>
      </c>
    </row>
    <row r="197" spans="1:32">
      <c r="A197" s="30">
        <f>Report2!A205</f>
        <v>196</v>
      </c>
      <c r="B197" s="31" t="str">
        <f>Report2!B205</f>
        <v>5255305723011700421</v>
      </c>
      <c r="C197" s="31" t="str">
        <f>Report2!D205</f>
        <v>523070785458</v>
      </c>
      <c r="D197" s="31" t="str">
        <f>Report2!E205</f>
        <v>SAHID</v>
      </c>
      <c r="E197" s="31">
        <f>Report2!H205</f>
        <v>0</v>
      </c>
      <c r="F197" s="31" t="str">
        <f>Report2!I205</f>
        <v>DS  JEMENGAN KLAM</v>
      </c>
      <c r="G197" s="31" t="str">
        <f t="shared" si="27"/>
        <v>R1</v>
      </c>
      <c r="H197" s="31">
        <f t="shared" si="28"/>
        <v>450</v>
      </c>
      <c r="I197" s="31" t="str">
        <f>Report2!K205</f>
        <v>R1/450</v>
      </c>
      <c r="J197" s="82">
        <f>Report2!L205</f>
        <v>28</v>
      </c>
      <c r="K197" s="82">
        <f>Report2!M205</f>
        <v>0</v>
      </c>
      <c r="L197" s="82">
        <f>Report2!N205</f>
        <v>4732</v>
      </c>
      <c r="M197" s="82">
        <f>Report2!P205</f>
        <v>4732</v>
      </c>
      <c r="N197" s="82">
        <f>Report2!Q205</f>
        <v>0</v>
      </c>
      <c r="O197" s="82">
        <f>Report2!T205</f>
        <v>0</v>
      </c>
      <c r="P197" s="82">
        <f>Report2!U205</f>
        <v>0</v>
      </c>
      <c r="Q197" s="82">
        <f>Report2!W205</f>
        <v>0</v>
      </c>
      <c r="R197" s="82">
        <f>Report2!X205</f>
        <v>0</v>
      </c>
      <c r="S197" s="82">
        <f>Report2!Y205</f>
        <v>0</v>
      </c>
      <c r="T197" s="82">
        <f>Report2!Z205</f>
        <v>4732</v>
      </c>
      <c r="U197" s="82">
        <f>Report2!AB205</f>
        <v>0</v>
      </c>
      <c r="V197" s="82">
        <f>Report2!AC205</f>
        <v>4732</v>
      </c>
      <c r="W197" s="36" t="str">
        <f>Report2!AD205</f>
        <v>19/01/2023</v>
      </c>
      <c r="X197" s="48" t="str">
        <f t="shared" si="29"/>
        <v>19</v>
      </c>
      <c r="Y197" s="31" t="str">
        <f t="shared" si="30"/>
        <v>01</v>
      </c>
      <c r="Z197" s="31" t="str">
        <f t="shared" si="31"/>
        <v>2023</v>
      </c>
      <c r="AA197" s="45">
        <f t="shared" si="32"/>
        <v>44945</v>
      </c>
      <c r="AB197" s="31" t="str">
        <f>Report2!AE205</f>
        <v>5255334000418</v>
      </c>
      <c r="AC197" s="45" t="str">
        <f>Report2!AF205</f>
        <v>19/01/2023</v>
      </c>
      <c r="AD197" s="31" t="str">
        <f>Report2!AH205</f>
        <v>5255305723011700421</v>
      </c>
      <c r="AE197" s="31">
        <f t="shared" si="34"/>
        <v>52550</v>
      </c>
      <c r="AF197" s="31" t="str">
        <f t="shared" si="33"/>
        <v>52553</v>
      </c>
    </row>
    <row r="198" spans="1:32">
      <c r="A198" s="30">
        <f>Report2!A206</f>
        <v>197</v>
      </c>
      <c r="B198" s="31" t="str">
        <f>Report2!B206</f>
        <v>5255105723010500032</v>
      </c>
      <c r="C198" s="31" t="str">
        <f>Report2!D206</f>
        <v>523060708713</v>
      </c>
      <c r="D198" s="31" t="str">
        <f>Report2!E206</f>
        <v>AMIN SUUD</v>
      </c>
      <c r="E198" s="31">
        <f>Report2!H206</f>
        <v>0</v>
      </c>
      <c r="F198" s="31" t="str">
        <f>Report2!I206</f>
        <v>DS  KALIKONDANG RT</v>
      </c>
      <c r="G198" s="31" t="str">
        <f t="shared" si="27"/>
        <v>R1</v>
      </c>
      <c r="H198" s="31">
        <f t="shared" si="28"/>
        <v>450</v>
      </c>
      <c r="I198" s="31" t="str">
        <f>Report2!K206</f>
        <v>R1/450</v>
      </c>
      <c r="J198" s="82">
        <f>Report2!L206</f>
        <v>60</v>
      </c>
      <c r="K198" s="82">
        <f>Report2!M206</f>
        <v>0</v>
      </c>
      <c r="L198" s="82">
        <f>Report2!N206</f>
        <v>29700</v>
      </c>
      <c r="M198" s="82">
        <f>Report2!P206</f>
        <v>29700</v>
      </c>
      <c r="N198" s="82">
        <f>Report2!Q206</f>
        <v>0</v>
      </c>
      <c r="O198" s="82">
        <f>Report2!T206</f>
        <v>0</v>
      </c>
      <c r="P198" s="82">
        <f>Report2!U206</f>
        <v>0</v>
      </c>
      <c r="Q198" s="82">
        <f>Report2!W206</f>
        <v>0</v>
      </c>
      <c r="R198" s="82">
        <f>Report2!X206</f>
        <v>0</v>
      </c>
      <c r="S198" s="82">
        <f>Report2!Y206</f>
        <v>0</v>
      </c>
      <c r="T198" s="82">
        <f>Report2!Z206</f>
        <v>29700</v>
      </c>
      <c r="U198" s="82">
        <f>Report2!AB206</f>
        <v>0</v>
      </c>
      <c r="V198" s="82">
        <f>Report2!AC206</f>
        <v>29700</v>
      </c>
      <c r="W198" s="36" t="str">
        <f>Report2!AD206</f>
        <v>06/01/2023</v>
      </c>
      <c r="X198" s="48" t="str">
        <f t="shared" si="29"/>
        <v>06</v>
      </c>
      <c r="Y198" s="31" t="str">
        <f t="shared" si="30"/>
        <v>01</v>
      </c>
      <c r="Z198" s="31" t="str">
        <f t="shared" si="31"/>
        <v>2023</v>
      </c>
      <c r="AA198" s="45">
        <f t="shared" si="32"/>
        <v>44932</v>
      </c>
      <c r="AB198" s="31" t="str">
        <f>Report2!AE206</f>
        <v>5255134000032</v>
      </c>
      <c r="AC198" s="45" t="str">
        <f>Report2!AF206</f>
        <v>06/01/2023</v>
      </c>
      <c r="AD198" s="31" t="str">
        <f>Report2!AH206</f>
        <v>5255105723010500032</v>
      </c>
      <c r="AE198" s="31">
        <f t="shared" si="34"/>
        <v>52550</v>
      </c>
      <c r="AF198" s="31" t="str">
        <f t="shared" si="33"/>
        <v>52551</v>
      </c>
    </row>
    <row r="199" spans="1:32">
      <c r="A199" s="30">
        <f>Report2!A207</f>
        <v>198</v>
      </c>
      <c r="B199" s="31" t="str">
        <f>Report2!B207</f>
        <v>5255105723010600113</v>
      </c>
      <c r="C199" s="31" t="str">
        <f>Report2!D207</f>
        <v>523060579625</v>
      </c>
      <c r="D199" s="31" t="str">
        <f>Report2!E207</f>
        <v>SUMINI B KARSIMAH</v>
      </c>
      <c r="E199" s="31">
        <f>Report2!H207</f>
        <v>0</v>
      </c>
      <c r="F199" s="31" t="str">
        <f>Report2!I207</f>
        <v>DS  MULYOREJO RT5/</v>
      </c>
      <c r="G199" s="31" t="str">
        <f t="shared" si="27"/>
        <v>R1</v>
      </c>
      <c r="H199" s="31">
        <f t="shared" si="28"/>
        <v>450</v>
      </c>
      <c r="I199" s="31" t="str">
        <f>Report2!K207</f>
        <v>R1/450</v>
      </c>
      <c r="J199" s="82">
        <f>Report2!L207</f>
        <v>34</v>
      </c>
      <c r="K199" s="82">
        <f>Report2!M207</f>
        <v>0</v>
      </c>
      <c r="L199" s="82">
        <f>Report2!N207</f>
        <v>16830</v>
      </c>
      <c r="M199" s="82">
        <f>Report2!P207</f>
        <v>16830</v>
      </c>
      <c r="N199" s="82">
        <f>Report2!Q207</f>
        <v>0</v>
      </c>
      <c r="O199" s="82">
        <f>Report2!T207</f>
        <v>0</v>
      </c>
      <c r="P199" s="82">
        <f>Report2!U207</f>
        <v>0</v>
      </c>
      <c r="Q199" s="82">
        <f>Report2!W207</f>
        <v>0</v>
      </c>
      <c r="R199" s="82">
        <f>Report2!X207</f>
        <v>0</v>
      </c>
      <c r="S199" s="82">
        <f>Report2!Y207</f>
        <v>0</v>
      </c>
      <c r="T199" s="82">
        <f>Report2!Z207</f>
        <v>16830</v>
      </c>
      <c r="U199" s="82">
        <f>Report2!AB207</f>
        <v>0</v>
      </c>
      <c r="V199" s="82">
        <f>Report2!AC207</f>
        <v>16830</v>
      </c>
      <c r="W199" s="36" t="str">
        <f>Report2!AD207</f>
        <v>06/01/2023</v>
      </c>
      <c r="X199" s="48" t="str">
        <f t="shared" si="29"/>
        <v>06</v>
      </c>
      <c r="Y199" s="31" t="str">
        <f t="shared" si="30"/>
        <v>01</v>
      </c>
      <c r="Z199" s="31" t="str">
        <f t="shared" si="31"/>
        <v>2023</v>
      </c>
      <c r="AA199" s="45">
        <f t="shared" si="32"/>
        <v>44932</v>
      </c>
      <c r="AB199" s="31" t="str">
        <f>Report2!AE207</f>
        <v>5255134000113</v>
      </c>
      <c r="AC199" s="45" t="str">
        <f>Report2!AF207</f>
        <v>06/01/2023</v>
      </c>
      <c r="AD199" s="31" t="str">
        <f>Report2!AH207</f>
        <v>5255105723010600113</v>
      </c>
      <c r="AE199" s="31">
        <f t="shared" si="34"/>
        <v>52550</v>
      </c>
      <c r="AF199" s="31" t="str">
        <f t="shared" si="33"/>
        <v>52551</v>
      </c>
    </row>
    <row r="200" spans="1:32">
      <c r="A200" s="30">
        <f>Report2!A208</f>
        <v>199</v>
      </c>
      <c r="B200" s="31" t="str">
        <f>Report2!B208</f>
        <v>P2TL/52551/20230120/00003</v>
      </c>
      <c r="C200" s="31" t="str">
        <f>Report2!D208</f>
        <v>523061793860</v>
      </c>
      <c r="D200" s="31" t="str">
        <f>Report2!E208</f>
        <v>RUSTANTO</v>
      </c>
      <c r="E200" s="31" t="str">
        <f>Report2!H208</f>
        <v>K2</v>
      </c>
      <c r="F200" s="31" t="str">
        <f>Report2!I208</f>
        <v>DS MLATEN    RT.10 R</v>
      </c>
      <c r="G200" s="31" t="str">
        <f t="shared" si="27"/>
        <v>R1T</v>
      </c>
      <c r="H200" s="31">
        <f t="shared" si="28"/>
        <v>900</v>
      </c>
      <c r="I200" s="31" t="str">
        <f>Report2!K208</f>
        <v>R1T/900</v>
      </c>
      <c r="J200" s="82">
        <f>Report2!L208</f>
        <v>392</v>
      </c>
      <c r="K200" s="82">
        <f>Report2!M208</f>
        <v>0</v>
      </c>
      <c r="L200" s="82">
        <f>Report2!N208</f>
        <v>237160</v>
      </c>
      <c r="M200" s="82">
        <f>Report2!P208</f>
        <v>237160</v>
      </c>
      <c r="N200" s="82">
        <f>Report2!Q208</f>
        <v>0</v>
      </c>
      <c r="O200" s="82">
        <f>Report2!T208</f>
        <v>0</v>
      </c>
      <c r="P200" s="82">
        <f>Report2!U208</f>
        <v>0</v>
      </c>
      <c r="Q200" s="82">
        <f>Report2!W208</f>
        <v>21344</v>
      </c>
      <c r="R200" s="82">
        <f>Report2!X208</f>
        <v>0</v>
      </c>
      <c r="S200" s="82">
        <f>Report2!Y208</f>
        <v>0</v>
      </c>
      <c r="T200" s="82">
        <f>Report2!Z208</f>
        <v>258504</v>
      </c>
      <c r="U200" s="82">
        <f>Report2!AB208</f>
        <v>258504</v>
      </c>
      <c r="V200" s="82">
        <f>Report2!AC208</f>
        <v>0</v>
      </c>
      <c r="W200" s="36" t="str">
        <f>Report2!AD208</f>
        <v>20/01/2023</v>
      </c>
      <c r="X200" s="48" t="str">
        <f t="shared" si="29"/>
        <v>20</v>
      </c>
      <c r="Y200" s="31" t="str">
        <f t="shared" si="30"/>
        <v>01</v>
      </c>
      <c r="Z200" s="31" t="str">
        <f t="shared" si="31"/>
        <v>2023</v>
      </c>
      <c r="AA200" s="45">
        <f t="shared" si="32"/>
        <v>44946</v>
      </c>
      <c r="AB200" s="31" t="str">
        <f>Report2!AE208</f>
        <v>5255143005075</v>
      </c>
      <c r="AC200" s="45" t="str">
        <f>Report2!AF208</f>
        <v>20/01/2023</v>
      </c>
      <c r="AD200" s="31" t="str">
        <f>Report2!AH208</f>
        <v>P2TL/52551/20230120/00003</v>
      </c>
      <c r="AE200" s="31">
        <f t="shared" si="34"/>
        <v>52550</v>
      </c>
      <c r="AF200" s="31" t="str">
        <f t="shared" si="33"/>
        <v>52551</v>
      </c>
    </row>
    <row r="201" spans="1:32">
      <c r="A201" s="30">
        <f>Report2!A209</f>
        <v>200</v>
      </c>
      <c r="B201" s="31" t="str">
        <f>Report2!B209</f>
        <v>P2TL/52551/20230118/00007</v>
      </c>
      <c r="C201" s="31" t="str">
        <f>Report2!D209</f>
        <v>523061047323</v>
      </c>
      <c r="D201" s="31" t="str">
        <f>Report2!E209</f>
        <v>HARNO</v>
      </c>
      <c r="E201" s="31" t="str">
        <f>Report2!H209</f>
        <v>K2</v>
      </c>
      <c r="F201" s="31" t="str">
        <f>Report2!I209</f>
        <v>DS KR.BAYAN BINTOR</v>
      </c>
      <c r="G201" s="31" t="str">
        <f t="shared" si="27"/>
        <v>R1MT</v>
      </c>
      <c r="H201" s="31">
        <f t="shared" si="28"/>
        <v>900</v>
      </c>
      <c r="I201" s="31" t="str">
        <f>Report2!K209</f>
        <v>R1MT/900</v>
      </c>
      <c r="J201" s="82">
        <f>Report2!L209</f>
        <v>174</v>
      </c>
      <c r="K201" s="82">
        <f>Report2!M209</f>
        <v>0</v>
      </c>
      <c r="L201" s="82">
        <f>Report2!N209</f>
        <v>235248</v>
      </c>
      <c r="M201" s="82">
        <f>Report2!P209</f>
        <v>235248</v>
      </c>
      <c r="N201" s="82">
        <f>Report2!Q209</f>
        <v>0</v>
      </c>
      <c r="O201" s="82">
        <f>Report2!T209</f>
        <v>0</v>
      </c>
      <c r="P201" s="82">
        <f>Report2!U209</f>
        <v>0</v>
      </c>
      <c r="Q201" s="82">
        <f>Report2!W209</f>
        <v>21172</v>
      </c>
      <c r="R201" s="82">
        <f>Report2!X209</f>
        <v>0</v>
      </c>
      <c r="S201" s="82">
        <f>Report2!Y209</f>
        <v>0</v>
      </c>
      <c r="T201" s="82">
        <f>Report2!Z209</f>
        <v>256420</v>
      </c>
      <c r="U201" s="82">
        <f>Report2!AB209</f>
        <v>256420</v>
      </c>
      <c r="V201" s="82">
        <f>Report2!AC209</f>
        <v>0</v>
      </c>
      <c r="W201" s="36" t="str">
        <f>Report2!AD209</f>
        <v>18/01/2023</v>
      </c>
      <c r="X201" s="48" t="str">
        <f t="shared" si="29"/>
        <v>18</v>
      </c>
      <c r="Y201" s="31" t="str">
        <f t="shared" si="30"/>
        <v>01</v>
      </c>
      <c r="Z201" s="31" t="str">
        <f t="shared" si="31"/>
        <v>2023</v>
      </c>
      <c r="AA201" s="45">
        <f t="shared" si="32"/>
        <v>44944</v>
      </c>
      <c r="AB201" s="31" t="str">
        <f>Report2!AE209</f>
        <v>5255143005071</v>
      </c>
      <c r="AC201" s="45" t="str">
        <f>Report2!AF209</f>
        <v>18/01/2023</v>
      </c>
      <c r="AD201" s="31" t="str">
        <f>Report2!AH209</f>
        <v>P2TL/52551/20230118/00007</v>
      </c>
      <c r="AE201" s="31">
        <f t="shared" si="34"/>
        <v>52550</v>
      </c>
      <c r="AF201" s="31" t="str">
        <f t="shared" si="33"/>
        <v>52551</v>
      </c>
    </row>
    <row r="202" spans="1:32">
      <c r="A202" s="30">
        <f>Report2!A210</f>
        <v>201</v>
      </c>
      <c r="B202" s="31" t="str">
        <f>Report2!B210</f>
        <v>P2TL/52554/20230127/00007</v>
      </c>
      <c r="C202" s="31" t="str">
        <f>Report2!D210</f>
        <v>NONPELANG</v>
      </c>
      <c r="D202" s="31" t="str">
        <f>Report2!E210</f>
        <v>SUKARDI E</v>
      </c>
      <c r="E202" s="31" t="str">
        <f>Report2!H210</f>
        <v>P4</v>
      </c>
      <c r="F202" s="31" t="str">
        <f>Report2!I210</f>
        <v>DESA KALIPANG RT 0</v>
      </c>
      <c r="G202" s="31" t="str">
        <f t="shared" si="27"/>
        <v>S2</v>
      </c>
      <c r="H202" s="31">
        <f t="shared" si="28"/>
        <v>900</v>
      </c>
      <c r="I202" s="31" t="str">
        <f>Report2!K210</f>
        <v>S2/900</v>
      </c>
      <c r="J202" s="82">
        <f>Report2!L210</f>
        <v>4957</v>
      </c>
      <c r="K202" s="82">
        <f>Report2!M210</f>
        <v>243000</v>
      </c>
      <c r="L202" s="82">
        <f>Report2!N210</f>
        <v>1784592</v>
      </c>
      <c r="M202" s="82">
        <f>Report2!P210</f>
        <v>2027592</v>
      </c>
      <c r="N202" s="82">
        <f>Report2!Q210</f>
        <v>0</v>
      </c>
      <c r="O202" s="82">
        <f>Report2!T210</f>
        <v>0</v>
      </c>
      <c r="P202" s="82">
        <f>Report2!U210</f>
        <v>0</v>
      </c>
      <c r="Q202" s="82">
        <f>Report2!W210</f>
        <v>10138</v>
      </c>
      <c r="R202" s="82">
        <f>Report2!X210</f>
        <v>0</v>
      </c>
      <c r="S202" s="82">
        <f>Report2!Y210</f>
        <v>0</v>
      </c>
      <c r="T202" s="82">
        <f>Report2!Z210</f>
        <v>2037730</v>
      </c>
      <c r="U202" s="82">
        <f>Report2!AB210</f>
        <v>2037730</v>
      </c>
      <c r="V202" s="82">
        <f>Report2!AC210</f>
        <v>0</v>
      </c>
      <c r="W202" s="36" t="str">
        <f>Report2!AD210</f>
        <v>27/01/2023</v>
      </c>
      <c r="X202" s="48" t="str">
        <f t="shared" si="29"/>
        <v>27</v>
      </c>
      <c r="Y202" s="31" t="str">
        <f t="shared" si="30"/>
        <v>01</v>
      </c>
      <c r="Z202" s="31" t="str">
        <f t="shared" si="31"/>
        <v>2023</v>
      </c>
      <c r="AA202" s="45">
        <f t="shared" si="32"/>
        <v>44953</v>
      </c>
      <c r="AB202" s="31" t="str">
        <f>Report2!AE210</f>
        <v>5255442005914</v>
      </c>
      <c r="AC202" s="45" t="str">
        <f>Report2!AF210</f>
        <v>27/01/2023</v>
      </c>
      <c r="AD202" s="31" t="str">
        <f>Report2!AH210</f>
        <v>P2TL/52554/20230127/00007</v>
      </c>
      <c r="AE202" s="31">
        <f t="shared" si="34"/>
        <v>52550</v>
      </c>
      <c r="AF202" s="31" t="str">
        <f t="shared" si="33"/>
        <v>52554</v>
      </c>
    </row>
    <row r="203" spans="1:32">
      <c r="A203" s="30">
        <f>Report2!A211</f>
        <v>202</v>
      </c>
      <c r="B203" s="31" t="str">
        <f>Report2!B211</f>
        <v>5255105723010600097</v>
      </c>
      <c r="C203" s="31" t="str">
        <f>Report2!D211</f>
        <v>523060407223</v>
      </c>
      <c r="D203" s="31" t="str">
        <f>Report2!E211</f>
        <v>SUTIPAN</v>
      </c>
      <c r="E203" s="31">
        <f>Report2!H211</f>
        <v>0</v>
      </c>
      <c r="F203" s="31" t="str">
        <f>Report2!I211</f>
        <v>DS  SUMBEREJO RT1/</v>
      </c>
      <c r="G203" s="31" t="str">
        <f t="shared" si="27"/>
        <v>R1</v>
      </c>
      <c r="H203" s="31">
        <f t="shared" si="28"/>
        <v>450</v>
      </c>
      <c r="I203" s="31" t="str">
        <f>Report2!K211</f>
        <v>R1/450</v>
      </c>
      <c r="J203" s="82">
        <f>Report2!L211</f>
        <v>42</v>
      </c>
      <c r="K203" s="82">
        <f>Report2!M211</f>
        <v>0</v>
      </c>
      <c r="L203" s="82">
        <f>Report2!N211</f>
        <v>20790</v>
      </c>
      <c r="M203" s="82">
        <f>Report2!P211</f>
        <v>20790</v>
      </c>
      <c r="N203" s="82">
        <f>Report2!Q211</f>
        <v>0</v>
      </c>
      <c r="O203" s="82">
        <f>Report2!T211</f>
        <v>0</v>
      </c>
      <c r="P203" s="82">
        <f>Report2!U211</f>
        <v>0</v>
      </c>
      <c r="Q203" s="82">
        <f>Report2!W211</f>
        <v>0</v>
      </c>
      <c r="R203" s="82">
        <f>Report2!X211</f>
        <v>0</v>
      </c>
      <c r="S203" s="82">
        <f>Report2!Y211</f>
        <v>0</v>
      </c>
      <c r="T203" s="82">
        <f>Report2!Z211</f>
        <v>20790</v>
      </c>
      <c r="U203" s="82">
        <f>Report2!AB211</f>
        <v>0</v>
      </c>
      <c r="V203" s="82">
        <f>Report2!AC211</f>
        <v>20790</v>
      </c>
      <c r="W203" s="36" t="str">
        <f>Report2!AD211</f>
        <v>06/01/2023</v>
      </c>
      <c r="X203" s="48" t="str">
        <f t="shared" si="29"/>
        <v>06</v>
      </c>
      <c r="Y203" s="31" t="str">
        <f t="shared" si="30"/>
        <v>01</v>
      </c>
      <c r="Z203" s="31" t="str">
        <f t="shared" si="31"/>
        <v>2023</v>
      </c>
      <c r="AA203" s="45">
        <f t="shared" si="32"/>
        <v>44932</v>
      </c>
      <c r="AB203" s="31" t="str">
        <f>Report2!AE211</f>
        <v>5255134000097</v>
      </c>
      <c r="AC203" s="45" t="str">
        <f>Report2!AF211</f>
        <v>06/01/2023</v>
      </c>
      <c r="AD203" s="31" t="str">
        <f>Report2!AH211</f>
        <v>5255105723010600097</v>
      </c>
      <c r="AE203" s="31">
        <f t="shared" si="34"/>
        <v>52550</v>
      </c>
      <c r="AF203" s="31" t="str">
        <f t="shared" si="33"/>
        <v>52551</v>
      </c>
    </row>
    <row r="204" spans="1:32">
      <c r="A204" s="30">
        <f>Report2!A212</f>
        <v>203</v>
      </c>
      <c r="B204" s="31" t="str">
        <f>Report2!B212</f>
        <v>P2TL/52554/20230113/00002</v>
      </c>
      <c r="C204" s="31" t="str">
        <f>Report2!D212</f>
        <v>NONPELANG</v>
      </c>
      <c r="D204" s="31" t="str">
        <f>Report2!E212</f>
        <v>PJ KRAJAN PANUNGG</v>
      </c>
      <c r="E204" s="31" t="str">
        <f>Report2!H212</f>
        <v>P4</v>
      </c>
      <c r="F204" s="31" t="str">
        <f>Report2!I212</f>
        <v>KRAJAN PANUNGGAL</v>
      </c>
      <c r="G204" s="31" t="str">
        <f t="shared" si="27"/>
        <v>S2</v>
      </c>
      <c r="H204" s="31">
        <f t="shared" si="28"/>
        <v>450</v>
      </c>
      <c r="I204" s="31" t="str">
        <f>Report2!K212</f>
        <v>S2/450</v>
      </c>
      <c r="J204" s="82">
        <f>Report2!L212</f>
        <v>2479</v>
      </c>
      <c r="K204" s="82">
        <f>Report2!M212</f>
        <v>81000</v>
      </c>
      <c r="L204" s="82">
        <f>Report2!N212</f>
        <v>892296</v>
      </c>
      <c r="M204" s="82">
        <f>Report2!P212</f>
        <v>973296</v>
      </c>
      <c r="N204" s="82">
        <f>Report2!Q212</f>
        <v>0</v>
      </c>
      <c r="O204" s="82">
        <f>Report2!T212</f>
        <v>0</v>
      </c>
      <c r="P204" s="82">
        <f>Report2!U212</f>
        <v>0</v>
      </c>
      <c r="Q204" s="82">
        <f>Report2!W212</f>
        <v>4866</v>
      </c>
      <c r="R204" s="82">
        <f>Report2!X212</f>
        <v>0</v>
      </c>
      <c r="S204" s="82">
        <f>Report2!Y212</f>
        <v>0</v>
      </c>
      <c r="T204" s="82">
        <f>Report2!Z212</f>
        <v>978162</v>
      </c>
      <c r="U204" s="82">
        <f>Report2!AB212</f>
        <v>978162</v>
      </c>
      <c r="V204" s="82">
        <f>Report2!AC212</f>
        <v>0</v>
      </c>
      <c r="W204" s="36" t="str">
        <f>Report2!AD212</f>
        <v>18/01/2023</v>
      </c>
      <c r="X204" s="48" t="str">
        <f t="shared" si="29"/>
        <v>18</v>
      </c>
      <c r="Y204" s="31" t="str">
        <f t="shared" si="30"/>
        <v>01</v>
      </c>
      <c r="Z204" s="31" t="str">
        <f t="shared" si="31"/>
        <v>2023</v>
      </c>
      <c r="AA204" s="45">
        <f t="shared" si="32"/>
        <v>44944</v>
      </c>
      <c r="AB204" s="31" t="str">
        <f>Report2!AE212</f>
        <v>5255442005860</v>
      </c>
      <c r="AC204" s="45" t="str">
        <f>Report2!AF212</f>
        <v>18/01/2023</v>
      </c>
      <c r="AD204" s="31" t="str">
        <f>Report2!AH212</f>
        <v>P2TL/52554/20230113/00002</v>
      </c>
      <c r="AE204" s="31">
        <f t="shared" si="34"/>
        <v>52550</v>
      </c>
      <c r="AF204" s="31" t="str">
        <f t="shared" si="33"/>
        <v>52554</v>
      </c>
    </row>
    <row r="205" spans="1:32">
      <c r="A205" s="30">
        <f>Report2!A213</f>
        <v>204</v>
      </c>
      <c r="B205" s="31" t="str">
        <f>Report2!B213</f>
        <v>5255305723011700455</v>
      </c>
      <c r="C205" s="31" t="str">
        <f>Report2!D213</f>
        <v>523070887996</v>
      </c>
      <c r="D205" s="31" t="str">
        <f>Report2!E213</f>
        <v>PADI</v>
      </c>
      <c r="E205" s="31">
        <f>Report2!H213</f>
        <v>0</v>
      </c>
      <c r="F205" s="31" t="str">
        <f>Report2!I213</f>
        <v>MA NGGAR 16/4 MANG</v>
      </c>
      <c r="G205" s="31" t="str">
        <f t="shared" si="27"/>
        <v>R1</v>
      </c>
      <c r="H205" s="31">
        <f t="shared" si="28"/>
        <v>450</v>
      </c>
      <c r="I205" s="31" t="str">
        <f>Report2!K213</f>
        <v>R1/450</v>
      </c>
      <c r="J205" s="82">
        <f>Report2!L213</f>
        <v>121</v>
      </c>
      <c r="K205" s="82">
        <f>Report2!M213</f>
        <v>0</v>
      </c>
      <c r="L205" s="82">
        <f>Report2!N213</f>
        <v>20449</v>
      </c>
      <c r="M205" s="82">
        <f>Report2!P213</f>
        <v>20449</v>
      </c>
      <c r="N205" s="82">
        <f>Report2!Q213</f>
        <v>0</v>
      </c>
      <c r="O205" s="82">
        <f>Report2!T213</f>
        <v>0</v>
      </c>
      <c r="P205" s="82">
        <f>Report2!U213</f>
        <v>0</v>
      </c>
      <c r="Q205" s="82">
        <f>Report2!W213</f>
        <v>0</v>
      </c>
      <c r="R205" s="82">
        <f>Report2!X213</f>
        <v>0</v>
      </c>
      <c r="S205" s="82">
        <f>Report2!Y213</f>
        <v>0</v>
      </c>
      <c r="T205" s="82">
        <f>Report2!Z213</f>
        <v>20449</v>
      </c>
      <c r="U205" s="82">
        <f>Report2!AB213</f>
        <v>0</v>
      </c>
      <c r="V205" s="82">
        <f>Report2!AC213</f>
        <v>20449</v>
      </c>
      <c r="W205" s="36" t="str">
        <f>Report2!AD213</f>
        <v>19/01/2023</v>
      </c>
      <c r="X205" s="48" t="str">
        <f t="shared" si="29"/>
        <v>19</v>
      </c>
      <c r="Y205" s="31" t="str">
        <f t="shared" si="30"/>
        <v>01</v>
      </c>
      <c r="Z205" s="31" t="str">
        <f t="shared" si="31"/>
        <v>2023</v>
      </c>
      <c r="AA205" s="45">
        <f t="shared" si="32"/>
        <v>44945</v>
      </c>
      <c r="AB205" s="31" t="str">
        <f>Report2!AE213</f>
        <v>5255334000451</v>
      </c>
      <c r="AC205" s="45" t="str">
        <f>Report2!AF213</f>
        <v>19/01/2023</v>
      </c>
      <c r="AD205" s="31" t="str">
        <f>Report2!AH213</f>
        <v>5255305723011700455</v>
      </c>
      <c r="AE205" s="31">
        <f t="shared" si="34"/>
        <v>52550</v>
      </c>
      <c r="AF205" s="31" t="str">
        <f t="shared" si="33"/>
        <v>52553</v>
      </c>
    </row>
    <row r="206" spans="1:32">
      <c r="A206" s="30">
        <f>Report2!A214</f>
        <v>205</v>
      </c>
      <c r="B206" s="31" t="str">
        <f>Report2!B214</f>
        <v>5255305723011700433</v>
      </c>
      <c r="C206" s="31" t="str">
        <f>Report2!D214</f>
        <v>523071001105</v>
      </c>
      <c r="D206" s="31" t="str">
        <f>Report2!E214</f>
        <v>SUPARJO</v>
      </c>
      <c r="E206" s="31">
        <f>Report2!H214</f>
        <v>0</v>
      </c>
      <c r="F206" s="31" t="str">
        <f>Report2!I214</f>
        <v>DS  DUNGLO DS JETIS</v>
      </c>
      <c r="G206" s="31" t="str">
        <f t="shared" si="27"/>
        <v>R1</v>
      </c>
      <c r="H206" s="31">
        <f t="shared" si="28"/>
        <v>450</v>
      </c>
      <c r="I206" s="31" t="str">
        <f>Report2!K214</f>
        <v>R1/450</v>
      </c>
      <c r="J206" s="82">
        <f>Report2!L214</f>
        <v>38</v>
      </c>
      <c r="K206" s="82">
        <f>Report2!M214</f>
        <v>0</v>
      </c>
      <c r="L206" s="82">
        <f>Report2!N214</f>
        <v>6422</v>
      </c>
      <c r="M206" s="82">
        <f>Report2!P214</f>
        <v>6422</v>
      </c>
      <c r="N206" s="82">
        <f>Report2!Q214</f>
        <v>0</v>
      </c>
      <c r="O206" s="82">
        <f>Report2!T214</f>
        <v>0</v>
      </c>
      <c r="P206" s="82">
        <f>Report2!U214</f>
        <v>0</v>
      </c>
      <c r="Q206" s="82">
        <f>Report2!W214</f>
        <v>0</v>
      </c>
      <c r="R206" s="82">
        <f>Report2!X214</f>
        <v>0</v>
      </c>
      <c r="S206" s="82">
        <f>Report2!Y214</f>
        <v>0</v>
      </c>
      <c r="T206" s="82">
        <f>Report2!Z214</f>
        <v>6422</v>
      </c>
      <c r="U206" s="82">
        <f>Report2!AB214</f>
        <v>0</v>
      </c>
      <c r="V206" s="82">
        <f>Report2!AC214</f>
        <v>6422</v>
      </c>
      <c r="W206" s="36" t="str">
        <f>Report2!AD214</f>
        <v>19/01/2023</v>
      </c>
      <c r="X206" s="48" t="str">
        <f t="shared" si="29"/>
        <v>19</v>
      </c>
      <c r="Y206" s="31" t="str">
        <f t="shared" si="30"/>
        <v>01</v>
      </c>
      <c r="Z206" s="31" t="str">
        <f t="shared" si="31"/>
        <v>2023</v>
      </c>
      <c r="AA206" s="45">
        <f t="shared" si="32"/>
        <v>44945</v>
      </c>
      <c r="AB206" s="31" t="str">
        <f>Report2!AE214</f>
        <v>5255334000430</v>
      </c>
      <c r="AC206" s="45" t="str">
        <f>Report2!AF214</f>
        <v>19/01/2023</v>
      </c>
      <c r="AD206" s="31" t="str">
        <f>Report2!AH214</f>
        <v>5255305723011700433</v>
      </c>
      <c r="AE206" s="31">
        <f t="shared" si="34"/>
        <v>52550</v>
      </c>
      <c r="AF206" s="31" t="str">
        <f t="shared" si="33"/>
        <v>52553</v>
      </c>
    </row>
    <row r="207" spans="1:32">
      <c r="A207" s="30">
        <f>Report2!A215</f>
        <v>206</v>
      </c>
      <c r="B207" s="31" t="str">
        <f>Report2!B215</f>
        <v>P2TL/52552/20230130/00001</v>
      </c>
      <c r="C207" s="31" t="str">
        <f>Report2!D215</f>
        <v>523080611094</v>
      </c>
      <c r="D207" s="31" t="str">
        <f>Report2!E215</f>
        <v>DJUMADI</v>
      </c>
      <c r="E207" s="31" t="str">
        <f>Report2!H215</f>
        <v>P2</v>
      </c>
      <c r="F207" s="31" t="str">
        <f>Report2!I215</f>
        <v>DK  KALICINGING RT6/</v>
      </c>
      <c r="G207" s="31" t="str">
        <f t="shared" si="27"/>
        <v>R1</v>
      </c>
      <c r="H207" s="31">
        <f t="shared" si="28"/>
        <v>450</v>
      </c>
      <c r="I207" s="31" t="str">
        <f>Report2!K215</f>
        <v>R1/450</v>
      </c>
      <c r="J207" s="82">
        <f>Report2!L215</f>
        <v>2479</v>
      </c>
      <c r="K207" s="82">
        <f>Report2!M215</f>
        <v>0</v>
      </c>
      <c r="L207" s="82">
        <f>Report2!N215</f>
        <v>1226907</v>
      </c>
      <c r="M207" s="82">
        <f>Report2!P215</f>
        <v>1226907</v>
      </c>
      <c r="N207" s="82">
        <f>Report2!Q215</f>
        <v>0</v>
      </c>
      <c r="O207" s="82">
        <f>Report2!T215</f>
        <v>0</v>
      </c>
      <c r="P207" s="82">
        <f>Report2!U215</f>
        <v>188171</v>
      </c>
      <c r="Q207" s="82">
        <f>Report2!W215</f>
        <v>12269</v>
      </c>
      <c r="R207" s="82">
        <f>Report2!X215</f>
        <v>0</v>
      </c>
      <c r="S207" s="82">
        <f>Report2!Y215</f>
        <v>0</v>
      </c>
      <c r="T207" s="82">
        <f>Report2!Z215</f>
        <v>1427347</v>
      </c>
      <c r="U207" s="82">
        <f>Report2!AB215</f>
        <v>1427347</v>
      </c>
      <c r="V207" s="82">
        <f>Report2!AC215</f>
        <v>0</v>
      </c>
      <c r="W207" s="36" t="str">
        <f>Report2!AD215</f>
        <v>30/01/2023</v>
      </c>
      <c r="X207" s="48" t="str">
        <f t="shared" si="29"/>
        <v>30</v>
      </c>
      <c r="Y207" s="31" t="str">
        <f t="shared" si="30"/>
        <v>01</v>
      </c>
      <c r="Z207" s="31" t="str">
        <f t="shared" si="31"/>
        <v>2023</v>
      </c>
      <c r="AA207" s="45">
        <f t="shared" si="32"/>
        <v>44956</v>
      </c>
      <c r="AB207" s="31" t="str">
        <f>Report2!AE215</f>
        <v>5255242004867</v>
      </c>
      <c r="AC207" s="45" t="str">
        <f>Report2!AF215</f>
        <v>30/01/2023</v>
      </c>
      <c r="AD207" s="31" t="str">
        <f>Report2!AH215</f>
        <v>P2TL/52552/20230130/00001</v>
      </c>
      <c r="AE207" s="31">
        <f t="shared" si="34"/>
        <v>52550</v>
      </c>
      <c r="AF207" s="31" t="str">
        <f t="shared" si="33"/>
        <v>52552</v>
      </c>
    </row>
    <row r="208" spans="1:32">
      <c r="A208" s="30">
        <f>Report2!A216</f>
        <v>207</v>
      </c>
      <c r="B208" s="31" t="str">
        <f>Report2!B216</f>
        <v>5255305723011700484</v>
      </c>
      <c r="C208" s="31" t="str">
        <f>Report2!D216</f>
        <v>523070017527</v>
      </c>
      <c r="D208" s="31" t="str">
        <f>Report2!E216</f>
        <v>SOEKAMTO</v>
      </c>
      <c r="E208" s="31">
        <f>Report2!H216</f>
        <v>0</v>
      </c>
      <c r="F208" s="31" t="str">
        <f>Report2!I216</f>
        <v>JL  TRIKORA GANG 2/4</v>
      </c>
      <c r="G208" s="31" t="str">
        <f t="shared" si="27"/>
        <v>R1</v>
      </c>
      <c r="H208" s="31">
        <f t="shared" si="28"/>
        <v>900</v>
      </c>
      <c r="I208" s="31" t="str">
        <f>Report2!K216</f>
        <v>R1/900</v>
      </c>
      <c r="J208" s="82">
        <f>Report2!L216</f>
        <v>100</v>
      </c>
      <c r="K208" s="82">
        <f>Report2!M216</f>
        <v>0</v>
      </c>
      <c r="L208" s="82">
        <f>Report2!N216</f>
        <v>49005</v>
      </c>
      <c r="M208" s="82">
        <f>Report2!P216</f>
        <v>49005</v>
      </c>
      <c r="N208" s="82">
        <f>Report2!Q216</f>
        <v>0</v>
      </c>
      <c r="O208" s="82">
        <f>Report2!T216</f>
        <v>0</v>
      </c>
      <c r="P208" s="82">
        <f>Report2!U216</f>
        <v>0</v>
      </c>
      <c r="Q208" s="82">
        <f>Report2!W216</f>
        <v>0</v>
      </c>
      <c r="R208" s="82">
        <f>Report2!X216</f>
        <v>0</v>
      </c>
      <c r="S208" s="82">
        <f>Report2!Y216</f>
        <v>0</v>
      </c>
      <c r="T208" s="82">
        <f>Report2!Z216</f>
        <v>49005</v>
      </c>
      <c r="U208" s="82">
        <f>Report2!AB216</f>
        <v>0</v>
      </c>
      <c r="V208" s="82">
        <f>Report2!AC216</f>
        <v>49005</v>
      </c>
      <c r="W208" s="36" t="str">
        <f>Report2!AD216</f>
        <v>19/01/2023</v>
      </c>
      <c r="X208" s="48" t="str">
        <f t="shared" si="29"/>
        <v>19</v>
      </c>
      <c r="Y208" s="31" t="str">
        <f t="shared" si="30"/>
        <v>01</v>
      </c>
      <c r="Z208" s="31" t="str">
        <f t="shared" si="31"/>
        <v>2023</v>
      </c>
      <c r="AA208" s="45">
        <f t="shared" si="32"/>
        <v>44945</v>
      </c>
      <c r="AB208" s="31" t="str">
        <f>Report2!AE216</f>
        <v>5255334000480</v>
      </c>
      <c r="AC208" s="45" t="str">
        <f>Report2!AF216</f>
        <v>19/01/2023</v>
      </c>
      <c r="AD208" s="31" t="str">
        <f>Report2!AH216</f>
        <v>5255305723011700484</v>
      </c>
      <c r="AE208" s="31">
        <f t="shared" si="34"/>
        <v>52550</v>
      </c>
      <c r="AF208" s="31" t="str">
        <f t="shared" si="33"/>
        <v>52553</v>
      </c>
    </row>
    <row r="209" spans="1:32">
      <c r="A209" s="30">
        <f>Report2!A217</f>
        <v>208</v>
      </c>
      <c r="B209" s="31" t="str">
        <f>Report2!B217</f>
        <v>P2TL/52553/20230105/00002</v>
      </c>
      <c r="C209" s="31" t="str">
        <f>Report2!D217</f>
        <v>523073033091</v>
      </c>
      <c r="D209" s="31" t="str">
        <f>Report2!E217</f>
        <v>WARSINI</v>
      </c>
      <c r="E209" s="31" t="str">
        <f>Report2!H217</f>
        <v>K2</v>
      </c>
      <c r="F209" s="31" t="str">
        <f>Report2!I217</f>
        <v>DN KALIOMBO -  RT.3</v>
      </c>
      <c r="G209" s="31" t="str">
        <f t="shared" si="27"/>
        <v>R1T</v>
      </c>
      <c r="H209" s="31">
        <f t="shared" si="28"/>
        <v>900</v>
      </c>
      <c r="I209" s="31" t="str">
        <f>Report2!K217</f>
        <v>R1T/900</v>
      </c>
      <c r="J209" s="82">
        <f>Report2!L217</f>
        <v>702</v>
      </c>
      <c r="K209" s="82">
        <f>Report2!M217</f>
        <v>0</v>
      </c>
      <c r="L209" s="82">
        <f>Report2!N217</f>
        <v>424710</v>
      </c>
      <c r="M209" s="82">
        <f>Report2!P217</f>
        <v>424710</v>
      </c>
      <c r="N209" s="82">
        <f>Report2!Q217</f>
        <v>0</v>
      </c>
      <c r="O209" s="82">
        <f>Report2!T217</f>
        <v>0</v>
      </c>
      <c r="P209" s="82">
        <f>Report2!U217</f>
        <v>0</v>
      </c>
      <c r="Q209" s="82">
        <f>Report2!W217</f>
        <v>38224</v>
      </c>
      <c r="R209" s="82">
        <f>Report2!X217</f>
        <v>0</v>
      </c>
      <c r="S209" s="82">
        <f>Report2!Y217</f>
        <v>0</v>
      </c>
      <c r="T209" s="82">
        <f>Report2!Z217</f>
        <v>462934</v>
      </c>
      <c r="U209" s="82">
        <f>Report2!AB217</f>
        <v>462934</v>
      </c>
      <c r="V209" s="82">
        <f>Report2!AC217</f>
        <v>0</v>
      </c>
      <c r="W209" s="36" t="str">
        <f>Report2!AD217</f>
        <v>09/01/2023</v>
      </c>
      <c r="X209" s="48" t="str">
        <f t="shared" si="29"/>
        <v>09</v>
      </c>
      <c r="Y209" s="31" t="str">
        <f t="shared" si="30"/>
        <v>01</v>
      </c>
      <c r="Z209" s="31" t="str">
        <f t="shared" si="31"/>
        <v>2023</v>
      </c>
      <c r="AA209" s="45">
        <f t="shared" si="32"/>
        <v>44935</v>
      </c>
      <c r="AB209" s="31" t="str">
        <f>Report2!AE217</f>
        <v>5255343004791</v>
      </c>
      <c r="AC209" s="45" t="str">
        <f>Report2!AF217</f>
        <v>09/01/2023</v>
      </c>
      <c r="AD209" s="31" t="str">
        <f>Report2!AH217</f>
        <v>P2TL/52553/20230105/00002</v>
      </c>
      <c r="AE209" s="31">
        <f t="shared" si="34"/>
        <v>52550</v>
      </c>
      <c r="AF209" s="31" t="str">
        <f t="shared" si="33"/>
        <v>52553</v>
      </c>
    </row>
    <row r="210" spans="1:32">
      <c r="A210" s="30">
        <f>Report2!A218</f>
        <v>209</v>
      </c>
      <c r="B210" s="31" t="str">
        <f>Report2!B218</f>
        <v>P2TL/52554/20230106/00003</v>
      </c>
      <c r="C210" s="31" t="str">
        <f>Report2!D218</f>
        <v>NONPELANG</v>
      </c>
      <c r="D210" s="31" t="str">
        <f>Report2!E218</f>
        <v>JASMIN/SUTRISNO</v>
      </c>
      <c r="E210" s="31" t="str">
        <f>Report2!H218</f>
        <v>P4</v>
      </c>
      <c r="F210" s="31" t="str">
        <f>Report2!I218</f>
        <v>JURON PANDANHARU</v>
      </c>
      <c r="G210" s="31" t="str">
        <f t="shared" si="27"/>
        <v>R1</v>
      </c>
      <c r="H210" s="31">
        <f t="shared" si="28"/>
        <v>450</v>
      </c>
      <c r="I210" s="31" t="str">
        <f>Report2!K218</f>
        <v>R1/450</v>
      </c>
      <c r="J210" s="82">
        <f>Report2!L218</f>
        <v>2479</v>
      </c>
      <c r="K210" s="82">
        <f>Report2!M218</f>
        <v>89100</v>
      </c>
      <c r="L210" s="82">
        <f>Report2!N218</f>
        <v>1226907</v>
      </c>
      <c r="M210" s="82">
        <f>Report2!P218</f>
        <v>1316007</v>
      </c>
      <c r="N210" s="82">
        <f>Report2!Q218</f>
        <v>0</v>
      </c>
      <c r="O210" s="82">
        <f>Report2!T218</f>
        <v>0</v>
      </c>
      <c r="P210" s="82">
        <f>Report2!U218</f>
        <v>0</v>
      </c>
      <c r="Q210" s="82">
        <f>Report2!W218</f>
        <v>6580</v>
      </c>
      <c r="R210" s="82">
        <f>Report2!X218</f>
        <v>0</v>
      </c>
      <c r="S210" s="82">
        <f>Report2!Y218</f>
        <v>0</v>
      </c>
      <c r="T210" s="82">
        <f>Report2!Z218</f>
        <v>1322587</v>
      </c>
      <c r="U210" s="82">
        <f>Report2!AB218</f>
        <v>1322587</v>
      </c>
      <c r="V210" s="82">
        <f>Report2!AC218</f>
        <v>0</v>
      </c>
      <c r="W210" s="36" t="str">
        <f>Report2!AD218</f>
        <v>06/01/2023</v>
      </c>
      <c r="X210" s="48" t="str">
        <f t="shared" si="29"/>
        <v>06</v>
      </c>
      <c r="Y210" s="31" t="str">
        <f t="shared" si="30"/>
        <v>01</v>
      </c>
      <c r="Z210" s="31" t="str">
        <f t="shared" si="31"/>
        <v>2023</v>
      </c>
      <c r="AA210" s="45">
        <f t="shared" si="32"/>
        <v>44932</v>
      </c>
      <c r="AB210" s="31" t="str">
        <f>Report2!AE218</f>
        <v>5255442005808</v>
      </c>
      <c r="AC210" s="45" t="str">
        <f>Report2!AF218</f>
        <v>06/01/2023</v>
      </c>
      <c r="AD210" s="31" t="str">
        <f>Report2!AH218</f>
        <v>P2TL/52554/20230106/00003</v>
      </c>
      <c r="AE210" s="31">
        <f t="shared" si="34"/>
        <v>52550</v>
      </c>
      <c r="AF210" s="31" t="str">
        <f t="shared" si="33"/>
        <v>52554</v>
      </c>
    </row>
    <row r="211" spans="1:32">
      <c r="A211" s="30">
        <f>Report2!A219</f>
        <v>210</v>
      </c>
      <c r="B211" s="31" t="str">
        <f>Report2!B219</f>
        <v>5255105723010500039</v>
      </c>
      <c r="C211" s="31" t="str">
        <f>Report2!D219</f>
        <v>523060573377</v>
      </c>
      <c r="D211" s="31" t="str">
        <f>Report2!E219</f>
        <v>SAROJI</v>
      </c>
      <c r="E211" s="31">
        <f>Report2!H219</f>
        <v>0</v>
      </c>
      <c r="F211" s="31" t="str">
        <f>Report2!I219</f>
        <v>DK  KARANGTURI RT5/</v>
      </c>
      <c r="G211" s="31" t="str">
        <f t="shared" si="27"/>
        <v>R1</v>
      </c>
      <c r="H211" s="31">
        <f t="shared" si="28"/>
        <v>450</v>
      </c>
      <c r="I211" s="31" t="str">
        <f>Report2!K219</f>
        <v>R1/450</v>
      </c>
      <c r="J211" s="82">
        <f>Report2!L219</f>
        <v>51</v>
      </c>
      <c r="K211" s="82">
        <f>Report2!M219</f>
        <v>0</v>
      </c>
      <c r="L211" s="82">
        <f>Report2!N219</f>
        <v>25245</v>
      </c>
      <c r="M211" s="82">
        <f>Report2!P219</f>
        <v>25245</v>
      </c>
      <c r="N211" s="82">
        <f>Report2!Q219</f>
        <v>0</v>
      </c>
      <c r="O211" s="82">
        <f>Report2!T219</f>
        <v>0</v>
      </c>
      <c r="P211" s="82">
        <f>Report2!U219</f>
        <v>0</v>
      </c>
      <c r="Q211" s="82">
        <f>Report2!W219</f>
        <v>0</v>
      </c>
      <c r="R211" s="82">
        <f>Report2!X219</f>
        <v>0</v>
      </c>
      <c r="S211" s="82">
        <f>Report2!Y219</f>
        <v>0</v>
      </c>
      <c r="T211" s="82">
        <f>Report2!Z219</f>
        <v>25245</v>
      </c>
      <c r="U211" s="82">
        <f>Report2!AB219</f>
        <v>0</v>
      </c>
      <c r="V211" s="82">
        <f>Report2!AC219</f>
        <v>25245</v>
      </c>
      <c r="W211" s="36" t="str">
        <f>Report2!AD219</f>
        <v>06/01/2023</v>
      </c>
      <c r="X211" s="48" t="str">
        <f t="shared" si="29"/>
        <v>06</v>
      </c>
      <c r="Y211" s="31" t="str">
        <f t="shared" si="30"/>
        <v>01</v>
      </c>
      <c r="Z211" s="31" t="str">
        <f t="shared" si="31"/>
        <v>2023</v>
      </c>
      <c r="AA211" s="45">
        <f t="shared" si="32"/>
        <v>44932</v>
      </c>
      <c r="AB211" s="31" t="str">
        <f>Report2!AE219</f>
        <v>5255134000039</v>
      </c>
      <c r="AC211" s="45" t="str">
        <f>Report2!AF219</f>
        <v>06/01/2023</v>
      </c>
      <c r="AD211" s="31" t="str">
        <f>Report2!AH219</f>
        <v>5255105723010500039</v>
      </c>
      <c r="AE211" s="31">
        <f t="shared" si="34"/>
        <v>52550</v>
      </c>
      <c r="AF211" s="31" t="str">
        <f t="shared" si="33"/>
        <v>52551</v>
      </c>
    </row>
    <row r="212" spans="1:32">
      <c r="A212" s="30">
        <f>Report2!A220</f>
        <v>211</v>
      </c>
      <c r="B212" s="31" t="str">
        <f>Report2!B220</f>
        <v>5255305723011700390</v>
      </c>
      <c r="C212" s="31" t="str">
        <f>Report2!D220</f>
        <v>523070613212</v>
      </c>
      <c r="D212" s="31" t="str">
        <f>Report2!E220</f>
        <v>JIYO RONO SUMIJO</v>
      </c>
      <c r="E212" s="31">
        <f>Report2!H220</f>
        <v>0</v>
      </c>
      <c r="F212" s="31" t="str">
        <f>Report2!I220</f>
        <v>DS  TEMON GROBOG</v>
      </c>
      <c r="G212" s="31" t="str">
        <f t="shared" si="27"/>
        <v>R1</v>
      </c>
      <c r="H212" s="31">
        <f t="shared" si="28"/>
        <v>450</v>
      </c>
      <c r="I212" s="31" t="str">
        <f>Report2!K220</f>
        <v>R1/450</v>
      </c>
      <c r="J212" s="82">
        <f>Report2!L220</f>
        <v>4</v>
      </c>
      <c r="K212" s="82">
        <f>Report2!M220</f>
        <v>0</v>
      </c>
      <c r="L212" s="82">
        <f>Report2!N220</f>
        <v>732</v>
      </c>
      <c r="M212" s="82">
        <f>Report2!P220</f>
        <v>732</v>
      </c>
      <c r="N212" s="82">
        <f>Report2!Q220</f>
        <v>0</v>
      </c>
      <c r="O212" s="82">
        <f>Report2!T220</f>
        <v>0</v>
      </c>
      <c r="P212" s="82">
        <f>Report2!U220</f>
        <v>0</v>
      </c>
      <c r="Q212" s="82">
        <f>Report2!W220</f>
        <v>0</v>
      </c>
      <c r="R212" s="82">
        <f>Report2!X220</f>
        <v>0</v>
      </c>
      <c r="S212" s="82">
        <f>Report2!Y220</f>
        <v>0</v>
      </c>
      <c r="T212" s="82">
        <f>Report2!Z220</f>
        <v>732</v>
      </c>
      <c r="U212" s="82">
        <f>Report2!AB220</f>
        <v>0</v>
      </c>
      <c r="V212" s="82">
        <f>Report2!AC220</f>
        <v>732</v>
      </c>
      <c r="W212" s="36" t="str">
        <f>Report2!AD220</f>
        <v>19/01/2023</v>
      </c>
      <c r="X212" s="48" t="str">
        <f t="shared" si="29"/>
        <v>19</v>
      </c>
      <c r="Y212" s="31" t="str">
        <f t="shared" si="30"/>
        <v>01</v>
      </c>
      <c r="Z212" s="31" t="str">
        <f t="shared" si="31"/>
        <v>2023</v>
      </c>
      <c r="AA212" s="45">
        <f t="shared" si="32"/>
        <v>44945</v>
      </c>
      <c r="AB212" s="31" t="str">
        <f>Report2!AE220</f>
        <v>5255334000387</v>
      </c>
      <c r="AC212" s="45" t="str">
        <f>Report2!AF220</f>
        <v>19/01/2023</v>
      </c>
      <c r="AD212" s="31" t="str">
        <f>Report2!AH220</f>
        <v>5255305723011700390</v>
      </c>
      <c r="AE212" s="31">
        <f t="shared" si="34"/>
        <v>52550</v>
      </c>
      <c r="AF212" s="31" t="str">
        <f t="shared" si="33"/>
        <v>52553</v>
      </c>
    </row>
    <row r="213" spans="1:32">
      <c r="A213" s="30">
        <f>Report2!A221</f>
        <v>212</v>
      </c>
      <c r="B213" s="31" t="str">
        <f>Report2!B221</f>
        <v>5255305723011700459</v>
      </c>
      <c r="C213" s="31" t="str">
        <f>Report2!D221</f>
        <v>523070703365</v>
      </c>
      <c r="D213" s="31" t="str">
        <f>Report2!E221</f>
        <v>NGADIMAN</v>
      </c>
      <c r="E213" s="31">
        <f>Report2!H221</f>
        <v>0</v>
      </c>
      <c r="F213" s="31" t="str">
        <f>Report2!I221</f>
        <v>PU LUTAN RT05/03 PE</v>
      </c>
      <c r="G213" s="31" t="str">
        <f t="shared" si="27"/>
        <v>R1</v>
      </c>
      <c r="H213" s="31">
        <f t="shared" si="28"/>
        <v>450</v>
      </c>
      <c r="I213" s="31" t="str">
        <f>Report2!K221</f>
        <v>R1/450</v>
      </c>
      <c r="J213" s="82">
        <f>Report2!L221</f>
        <v>82</v>
      </c>
      <c r="K213" s="82">
        <f>Report2!M221</f>
        <v>0</v>
      </c>
      <c r="L213" s="82">
        <f>Report2!N221</f>
        <v>13858</v>
      </c>
      <c r="M213" s="82">
        <f>Report2!P221</f>
        <v>13858</v>
      </c>
      <c r="N213" s="82">
        <f>Report2!Q221</f>
        <v>0</v>
      </c>
      <c r="O213" s="82">
        <f>Report2!T221</f>
        <v>0</v>
      </c>
      <c r="P213" s="82">
        <f>Report2!U221</f>
        <v>0</v>
      </c>
      <c r="Q213" s="82">
        <f>Report2!W221</f>
        <v>0</v>
      </c>
      <c r="R213" s="82">
        <f>Report2!X221</f>
        <v>0</v>
      </c>
      <c r="S213" s="82">
        <f>Report2!Y221</f>
        <v>0</v>
      </c>
      <c r="T213" s="82">
        <f>Report2!Z221</f>
        <v>13858</v>
      </c>
      <c r="U213" s="82">
        <f>Report2!AB221</f>
        <v>0</v>
      </c>
      <c r="V213" s="82">
        <f>Report2!AC221</f>
        <v>13858</v>
      </c>
      <c r="W213" s="36" t="str">
        <f>Report2!AD221</f>
        <v>19/01/2023</v>
      </c>
      <c r="X213" s="48" t="str">
        <f t="shared" si="29"/>
        <v>19</v>
      </c>
      <c r="Y213" s="31" t="str">
        <f t="shared" si="30"/>
        <v>01</v>
      </c>
      <c r="Z213" s="31" t="str">
        <f t="shared" si="31"/>
        <v>2023</v>
      </c>
      <c r="AA213" s="45">
        <f t="shared" si="32"/>
        <v>44945</v>
      </c>
      <c r="AB213" s="31" t="str">
        <f>Report2!AE221</f>
        <v>5255334000455</v>
      </c>
      <c r="AC213" s="45" t="str">
        <f>Report2!AF221</f>
        <v>19/01/2023</v>
      </c>
      <c r="AD213" s="31" t="str">
        <f>Report2!AH221</f>
        <v>5255305723011700459</v>
      </c>
      <c r="AE213" s="31">
        <f t="shared" si="34"/>
        <v>52550</v>
      </c>
      <c r="AF213" s="31" t="str">
        <f t="shared" si="33"/>
        <v>52553</v>
      </c>
    </row>
    <row r="214" spans="1:32">
      <c r="A214" s="30">
        <f>Report2!A222</f>
        <v>213</v>
      </c>
      <c r="B214" s="31" t="str">
        <f>Report2!B222</f>
        <v>5255105723010500029</v>
      </c>
      <c r="C214" s="31" t="str">
        <f>Report2!D222</f>
        <v>523060599503</v>
      </c>
      <c r="D214" s="31" t="str">
        <f>Report2!E222</f>
        <v>SUYUTI</v>
      </c>
      <c r="E214" s="31">
        <f>Report2!H222</f>
        <v>0</v>
      </c>
      <c r="F214" s="31" t="str">
        <f>Report2!I222</f>
        <v>DS  BUKO RT3/1</v>
      </c>
      <c r="G214" s="31" t="str">
        <f t="shared" si="27"/>
        <v>R1</v>
      </c>
      <c r="H214" s="31">
        <f t="shared" si="28"/>
        <v>450</v>
      </c>
      <c r="I214" s="31" t="str">
        <f>Report2!K222</f>
        <v>R1/450</v>
      </c>
      <c r="J214" s="82">
        <f>Report2!L222</f>
        <v>60</v>
      </c>
      <c r="K214" s="82">
        <f>Report2!M222</f>
        <v>0</v>
      </c>
      <c r="L214" s="82">
        <f>Report2!N222</f>
        <v>29700</v>
      </c>
      <c r="M214" s="82">
        <f>Report2!P222</f>
        <v>29700</v>
      </c>
      <c r="N214" s="82">
        <f>Report2!Q222</f>
        <v>0</v>
      </c>
      <c r="O214" s="82">
        <f>Report2!T222</f>
        <v>0</v>
      </c>
      <c r="P214" s="82">
        <f>Report2!U222</f>
        <v>0</v>
      </c>
      <c r="Q214" s="82">
        <f>Report2!W222</f>
        <v>0</v>
      </c>
      <c r="R214" s="82">
        <f>Report2!X222</f>
        <v>0</v>
      </c>
      <c r="S214" s="82">
        <f>Report2!Y222</f>
        <v>0</v>
      </c>
      <c r="T214" s="82">
        <f>Report2!Z222</f>
        <v>29700</v>
      </c>
      <c r="U214" s="82">
        <f>Report2!AB222</f>
        <v>0</v>
      </c>
      <c r="V214" s="82">
        <f>Report2!AC222</f>
        <v>29700</v>
      </c>
      <c r="W214" s="36" t="str">
        <f>Report2!AD222</f>
        <v>06/01/2023</v>
      </c>
      <c r="X214" s="48" t="str">
        <f t="shared" si="29"/>
        <v>06</v>
      </c>
      <c r="Y214" s="31" t="str">
        <f t="shared" si="30"/>
        <v>01</v>
      </c>
      <c r="Z214" s="31" t="str">
        <f t="shared" si="31"/>
        <v>2023</v>
      </c>
      <c r="AA214" s="45">
        <f t="shared" si="32"/>
        <v>44932</v>
      </c>
      <c r="AB214" s="31" t="str">
        <f>Report2!AE222</f>
        <v>5255134000029</v>
      </c>
      <c r="AC214" s="45" t="str">
        <f>Report2!AF222</f>
        <v>06/01/2023</v>
      </c>
      <c r="AD214" s="31" t="str">
        <f>Report2!AH222</f>
        <v>5255105723010500029</v>
      </c>
      <c r="AE214" s="31">
        <f t="shared" si="34"/>
        <v>52550</v>
      </c>
      <c r="AF214" s="31" t="str">
        <f t="shared" si="33"/>
        <v>52551</v>
      </c>
    </row>
    <row r="215" spans="1:32">
      <c r="A215" s="30">
        <f>Report2!A223</f>
        <v>214</v>
      </c>
      <c r="B215" s="31" t="str">
        <f>Report2!B223</f>
        <v>P2TL/52554/20230106/00001</v>
      </c>
      <c r="C215" s="31" t="str">
        <f>Report2!D223</f>
        <v>523070191763</v>
      </c>
      <c r="D215" s="31" t="str">
        <f>Report2!E223</f>
        <v>PARMO</v>
      </c>
      <c r="E215" s="31" t="str">
        <f>Report2!H223</f>
        <v>P3</v>
      </c>
      <c r="F215" s="31" t="str">
        <f>Report2!I223</f>
        <v>DS  TLOGOTIRTO</v>
      </c>
      <c r="G215" s="31" t="str">
        <f t="shared" si="27"/>
        <v>R1</v>
      </c>
      <c r="H215" s="31">
        <f t="shared" si="28"/>
        <v>450</v>
      </c>
      <c r="I215" s="31" t="str">
        <f>Report2!K223</f>
        <v>R1/450</v>
      </c>
      <c r="J215" s="82">
        <f>Report2!L223</f>
        <v>2479</v>
      </c>
      <c r="K215" s="82">
        <f>Report2!M223</f>
        <v>59400</v>
      </c>
      <c r="L215" s="82">
        <f>Report2!N223</f>
        <v>1226907</v>
      </c>
      <c r="M215" s="82">
        <f>Report2!P223</f>
        <v>1286307</v>
      </c>
      <c r="N215" s="82">
        <f>Report2!Q223</f>
        <v>0</v>
      </c>
      <c r="O215" s="82">
        <f>Report2!T223</f>
        <v>76400</v>
      </c>
      <c r="P215" s="82">
        <f>Report2!U223</f>
        <v>273726</v>
      </c>
      <c r="Q215" s="82">
        <f>Report2!W223</f>
        <v>13160</v>
      </c>
      <c r="R215" s="82">
        <f>Report2!X223</f>
        <v>18900</v>
      </c>
      <c r="S215" s="82">
        <f>Report2!Y223</f>
        <v>0</v>
      </c>
      <c r="T215" s="82">
        <f>Report2!Z223</f>
        <v>1668493</v>
      </c>
      <c r="U215" s="82">
        <f>Report2!AB223</f>
        <v>1668493</v>
      </c>
      <c r="V215" s="82">
        <f>Report2!AC223</f>
        <v>0</v>
      </c>
      <c r="W215" s="36" t="str">
        <f>Report2!AD223</f>
        <v>06/01/2023</v>
      </c>
      <c r="X215" s="48" t="str">
        <f t="shared" si="29"/>
        <v>06</v>
      </c>
      <c r="Y215" s="31" t="str">
        <f t="shared" si="30"/>
        <v>01</v>
      </c>
      <c r="Z215" s="31" t="str">
        <f t="shared" si="31"/>
        <v>2023</v>
      </c>
      <c r="AA215" s="45">
        <f t="shared" si="32"/>
        <v>44932</v>
      </c>
      <c r="AB215" s="31" t="str">
        <f>Report2!AE223</f>
        <v>5255442005806</v>
      </c>
      <c r="AC215" s="45" t="str">
        <f>Report2!AF223</f>
        <v>06/01/2023</v>
      </c>
      <c r="AD215" s="31" t="str">
        <f>Report2!AH223</f>
        <v>P2TL/52554/20230106/00001</v>
      </c>
      <c r="AE215" s="31">
        <f t="shared" si="34"/>
        <v>52550</v>
      </c>
      <c r="AF215" s="31" t="str">
        <f t="shared" si="33"/>
        <v>52554</v>
      </c>
    </row>
    <row r="216" spans="1:32">
      <c r="A216" s="30">
        <f>Report2!A224</f>
        <v>215</v>
      </c>
      <c r="B216" s="31" t="str">
        <f>Report2!B224</f>
        <v>5255105723010600124</v>
      </c>
      <c r="C216" s="31" t="str">
        <f>Report2!D224</f>
        <v>523060530437</v>
      </c>
      <c r="D216" s="31" t="str">
        <f>Report2!E224</f>
        <v>SADIKAN B SADIYO</v>
      </c>
      <c r="E216" s="31">
        <f>Report2!H224</f>
        <v>0</v>
      </c>
      <c r="F216" s="31" t="str">
        <f>Report2!I224</f>
        <v>DS  TUGU RT4/1 SAYU</v>
      </c>
      <c r="G216" s="31" t="str">
        <f t="shared" si="27"/>
        <v>R1</v>
      </c>
      <c r="H216" s="31">
        <f t="shared" si="28"/>
        <v>450</v>
      </c>
      <c r="I216" s="31" t="str">
        <f>Report2!K224</f>
        <v>R1/450</v>
      </c>
      <c r="J216" s="82">
        <f>Report2!L224</f>
        <v>30</v>
      </c>
      <c r="K216" s="82">
        <f>Report2!M224</f>
        <v>0</v>
      </c>
      <c r="L216" s="82">
        <f>Report2!N224</f>
        <v>14850</v>
      </c>
      <c r="M216" s="82">
        <f>Report2!P224</f>
        <v>14850</v>
      </c>
      <c r="N216" s="82">
        <f>Report2!Q224</f>
        <v>0</v>
      </c>
      <c r="O216" s="82">
        <f>Report2!T224</f>
        <v>0</v>
      </c>
      <c r="P216" s="82">
        <f>Report2!U224</f>
        <v>0</v>
      </c>
      <c r="Q216" s="82">
        <f>Report2!W224</f>
        <v>0</v>
      </c>
      <c r="R216" s="82">
        <f>Report2!X224</f>
        <v>0</v>
      </c>
      <c r="S216" s="82">
        <f>Report2!Y224</f>
        <v>0</v>
      </c>
      <c r="T216" s="82">
        <f>Report2!Z224</f>
        <v>14850</v>
      </c>
      <c r="U216" s="82">
        <f>Report2!AB224</f>
        <v>0</v>
      </c>
      <c r="V216" s="82">
        <f>Report2!AC224</f>
        <v>14850</v>
      </c>
      <c r="W216" s="36" t="str">
        <f>Report2!AD224</f>
        <v>06/01/2023</v>
      </c>
      <c r="X216" s="48" t="str">
        <f t="shared" si="29"/>
        <v>06</v>
      </c>
      <c r="Y216" s="31" t="str">
        <f t="shared" si="30"/>
        <v>01</v>
      </c>
      <c r="Z216" s="31" t="str">
        <f t="shared" si="31"/>
        <v>2023</v>
      </c>
      <c r="AA216" s="45">
        <f t="shared" si="32"/>
        <v>44932</v>
      </c>
      <c r="AB216" s="31" t="str">
        <f>Report2!AE224</f>
        <v>5255134000124</v>
      </c>
      <c r="AC216" s="45" t="str">
        <f>Report2!AF224</f>
        <v>06/01/2023</v>
      </c>
      <c r="AD216" s="31" t="str">
        <f>Report2!AH224</f>
        <v>5255105723010600124</v>
      </c>
      <c r="AE216" s="31">
        <f t="shared" si="34"/>
        <v>52550</v>
      </c>
      <c r="AF216" s="31" t="str">
        <f t="shared" si="33"/>
        <v>52551</v>
      </c>
    </row>
    <row r="217" spans="1:32">
      <c r="A217" s="30">
        <f>Report2!A225</f>
        <v>216</v>
      </c>
      <c r="B217" s="31" t="str">
        <f>Report2!B225</f>
        <v>5255305723011700424</v>
      </c>
      <c r="C217" s="31" t="str">
        <f>Report2!D225</f>
        <v>523070521426</v>
      </c>
      <c r="D217" s="31" t="str">
        <f>Report2!E225</f>
        <v>SUTAR</v>
      </c>
      <c r="E217" s="31">
        <f>Report2!H225</f>
        <v>0</v>
      </c>
      <c r="F217" s="31" t="str">
        <f>Report2!I225</f>
        <v>DO LOGAN KETRO</v>
      </c>
      <c r="G217" s="31" t="str">
        <f t="shared" si="27"/>
        <v>R1</v>
      </c>
      <c r="H217" s="31">
        <f t="shared" si="28"/>
        <v>450</v>
      </c>
      <c r="I217" s="31" t="str">
        <f>Report2!K225</f>
        <v>R1/450</v>
      </c>
      <c r="J217" s="82">
        <f>Report2!L225</f>
        <v>30</v>
      </c>
      <c r="K217" s="82">
        <f>Report2!M225</f>
        <v>0</v>
      </c>
      <c r="L217" s="82">
        <f>Report2!N225</f>
        <v>5070</v>
      </c>
      <c r="M217" s="82">
        <f>Report2!P225</f>
        <v>5070</v>
      </c>
      <c r="N217" s="82">
        <f>Report2!Q225</f>
        <v>0</v>
      </c>
      <c r="O217" s="82">
        <f>Report2!T225</f>
        <v>0</v>
      </c>
      <c r="P217" s="82">
        <f>Report2!U225</f>
        <v>0</v>
      </c>
      <c r="Q217" s="82">
        <f>Report2!W225</f>
        <v>0</v>
      </c>
      <c r="R217" s="82">
        <f>Report2!X225</f>
        <v>0</v>
      </c>
      <c r="S217" s="82">
        <f>Report2!Y225</f>
        <v>0</v>
      </c>
      <c r="T217" s="82">
        <f>Report2!Z225</f>
        <v>5070</v>
      </c>
      <c r="U217" s="82">
        <f>Report2!AB225</f>
        <v>0</v>
      </c>
      <c r="V217" s="82">
        <f>Report2!AC225</f>
        <v>5070</v>
      </c>
      <c r="W217" s="36" t="str">
        <f>Report2!AD225</f>
        <v>19/01/2023</v>
      </c>
      <c r="X217" s="48" t="str">
        <f t="shared" si="29"/>
        <v>19</v>
      </c>
      <c r="Y217" s="31" t="str">
        <f t="shared" si="30"/>
        <v>01</v>
      </c>
      <c r="Z217" s="31" t="str">
        <f t="shared" si="31"/>
        <v>2023</v>
      </c>
      <c r="AA217" s="45">
        <f t="shared" si="32"/>
        <v>44945</v>
      </c>
      <c r="AB217" s="31" t="str">
        <f>Report2!AE225</f>
        <v>5255334000421</v>
      </c>
      <c r="AC217" s="45" t="str">
        <f>Report2!AF225</f>
        <v>19/01/2023</v>
      </c>
      <c r="AD217" s="31" t="str">
        <f>Report2!AH225</f>
        <v>5255305723011700424</v>
      </c>
      <c r="AE217" s="31">
        <f t="shared" si="34"/>
        <v>52550</v>
      </c>
      <c r="AF217" s="31" t="str">
        <f t="shared" si="33"/>
        <v>52553</v>
      </c>
    </row>
    <row r="218" spans="1:32">
      <c r="A218" s="30">
        <f>Report2!A226</f>
        <v>217</v>
      </c>
      <c r="B218" s="31" t="str">
        <f>Report2!B226</f>
        <v>P2TL/52554/20230118/00007</v>
      </c>
      <c r="C218" s="31" t="str">
        <f>Report2!D226</f>
        <v>523073052590</v>
      </c>
      <c r="D218" s="31" t="str">
        <f>Report2!E226</f>
        <v>SUHUD</v>
      </c>
      <c r="E218" s="31" t="str">
        <f>Report2!H226</f>
        <v>K2</v>
      </c>
      <c r="F218" s="31" t="str">
        <f>Report2!I226</f>
        <v>DN TRISIK    RT.6 RW.</v>
      </c>
      <c r="G218" s="31" t="str">
        <f t="shared" si="27"/>
        <v>R1T</v>
      </c>
      <c r="H218" s="31">
        <f t="shared" si="28"/>
        <v>450</v>
      </c>
      <c r="I218" s="31" t="str">
        <f>Report2!K226</f>
        <v>R1T/450</v>
      </c>
      <c r="J218" s="82">
        <f>Report2!L226</f>
        <v>315</v>
      </c>
      <c r="K218" s="82">
        <f>Report2!M226</f>
        <v>0</v>
      </c>
      <c r="L218" s="82">
        <f>Report2!N226</f>
        <v>130725</v>
      </c>
      <c r="M218" s="82">
        <f>Report2!P226</f>
        <v>130725</v>
      </c>
      <c r="N218" s="82">
        <f>Report2!Q226</f>
        <v>0</v>
      </c>
      <c r="O218" s="82">
        <f>Report2!T226</f>
        <v>0</v>
      </c>
      <c r="P218" s="82">
        <f>Report2!U226</f>
        <v>500</v>
      </c>
      <c r="Q218" s="82">
        <f>Report2!W226</f>
        <v>11765</v>
      </c>
      <c r="R218" s="82">
        <f>Report2!X226</f>
        <v>0</v>
      </c>
      <c r="S218" s="82">
        <f>Report2!Y226</f>
        <v>0</v>
      </c>
      <c r="T218" s="82">
        <f>Report2!Z226</f>
        <v>142990</v>
      </c>
      <c r="U218" s="82">
        <f>Report2!AB226</f>
        <v>142990</v>
      </c>
      <c r="V218" s="82">
        <f>Report2!AC226</f>
        <v>0</v>
      </c>
      <c r="W218" s="36" t="str">
        <f>Report2!AD226</f>
        <v>21/01/2023</v>
      </c>
      <c r="X218" s="48" t="str">
        <f t="shared" si="29"/>
        <v>21</v>
      </c>
      <c r="Y218" s="31" t="str">
        <f t="shared" si="30"/>
        <v>01</v>
      </c>
      <c r="Z218" s="31" t="str">
        <f t="shared" si="31"/>
        <v>2023</v>
      </c>
      <c r="AA218" s="45">
        <f t="shared" si="32"/>
        <v>44947</v>
      </c>
      <c r="AB218" s="31" t="str">
        <f>Report2!AE226</f>
        <v>5255443005880</v>
      </c>
      <c r="AC218" s="45" t="str">
        <f>Report2!AF226</f>
        <v>21/01/2023</v>
      </c>
      <c r="AD218" s="31" t="str">
        <f>Report2!AH226</f>
        <v>P2TL/52554/20230118/00007</v>
      </c>
      <c r="AE218" s="31">
        <f t="shared" si="34"/>
        <v>52550</v>
      </c>
      <c r="AF218" s="31" t="str">
        <f t="shared" si="33"/>
        <v>52554</v>
      </c>
    </row>
    <row r="219" spans="1:32">
      <c r="A219" s="30">
        <f>Report2!A227</f>
        <v>218</v>
      </c>
      <c r="B219" s="31" t="str">
        <f>Report2!B227</f>
        <v>P2TL/52553/20230105/00003</v>
      </c>
      <c r="C219" s="31" t="str">
        <f>Report2!D227</f>
        <v>525530311887</v>
      </c>
      <c r="D219" s="31" t="str">
        <f>Report2!E227</f>
        <v>MUHAMAD MUHLISIN</v>
      </c>
      <c r="E219" s="31" t="str">
        <f>Report2!H227</f>
        <v>K2</v>
      </c>
      <c r="F219" s="31" t="str">
        <f>Report2!I227</f>
        <v>DS DESA TUNGGU RT</v>
      </c>
      <c r="G219" s="31" t="str">
        <f t="shared" si="27"/>
        <v>R1T</v>
      </c>
      <c r="H219" s="31">
        <f t="shared" si="28"/>
        <v>450</v>
      </c>
      <c r="I219" s="31" t="str">
        <f>Report2!K227</f>
        <v>R1T/450</v>
      </c>
      <c r="J219" s="82">
        <f>Report2!L227</f>
        <v>221</v>
      </c>
      <c r="K219" s="82">
        <f>Report2!M227</f>
        <v>0</v>
      </c>
      <c r="L219" s="82">
        <f>Report2!N227</f>
        <v>91715</v>
      </c>
      <c r="M219" s="82">
        <f>Report2!P227</f>
        <v>91715</v>
      </c>
      <c r="N219" s="82">
        <f>Report2!Q227</f>
        <v>0</v>
      </c>
      <c r="O219" s="82">
        <f>Report2!T227</f>
        <v>0</v>
      </c>
      <c r="P219" s="82">
        <f>Report2!U227</f>
        <v>0</v>
      </c>
      <c r="Q219" s="82">
        <f>Report2!W227</f>
        <v>8254</v>
      </c>
      <c r="R219" s="82">
        <f>Report2!X227</f>
        <v>0</v>
      </c>
      <c r="S219" s="82">
        <f>Report2!Y227</f>
        <v>0</v>
      </c>
      <c r="T219" s="82">
        <f>Report2!Z227</f>
        <v>99969</v>
      </c>
      <c r="U219" s="82">
        <f>Report2!AB227</f>
        <v>99969</v>
      </c>
      <c r="V219" s="82">
        <f>Report2!AC227</f>
        <v>0</v>
      </c>
      <c r="W219" s="36" t="str">
        <f>Report2!AD227</f>
        <v>21/01/2023</v>
      </c>
      <c r="X219" s="48" t="str">
        <f t="shared" si="29"/>
        <v>21</v>
      </c>
      <c r="Y219" s="31" t="str">
        <f t="shared" si="30"/>
        <v>01</v>
      </c>
      <c r="Z219" s="31" t="str">
        <f t="shared" si="31"/>
        <v>2023</v>
      </c>
      <c r="AA219" s="45">
        <f t="shared" si="32"/>
        <v>44947</v>
      </c>
      <c r="AB219" s="31" t="str">
        <f>Report2!AE227</f>
        <v>5255343004792</v>
      </c>
      <c r="AC219" s="45" t="str">
        <f>Report2!AF227</f>
        <v>21/01/2023</v>
      </c>
      <c r="AD219" s="31" t="str">
        <f>Report2!AH227</f>
        <v>P2TL/52553/20230105/00003</v>
      </c>
      <c r="AE219" s="31">
        <f t="shared" si="34"/>
        <v>52550</v>
      </c>
      <c r="AF219" s="31" t="str">
        <f t="shared" si="33"/>
        <v>52553</v>
      </c>
    </row>
    <row r="220" spans="1:32">
      <c r="A220" s="30">
        <f>Report2!A228</f>
        <v>219</v>
      </c>
      <c r="B220" s="31" t="str">
        <f>Report2!B228</f>
        <v>5255305723011700391</v>
      </c>
      <c r="C220" s="31" t="str">
        <f>Report2!D228</f>
        <v>523071501232</v>
      </c>
      <c r="D220" s="31" t="str">
        <f>Report2!E228</f>
        <v>SARPIYAH</v>
      </c>
      <c r="E220" s="31">
        <f>Report2!H228</f>
        <v>0</v>
      </c>
      <c r="F220" s="31" t="str">
        <f>Report2!I228</f>
        <v>DK  KARANGASEM SE</v>
      </c>
      <c r="G220" s="31" t="str">
        <f t="shared" si="27"/>
        <v>R1</v>
      </c>
      <c r="H220" s="31">
        <f t="shared" si="28"/>
        <v>900</v>
      </c>
      <c r="I220" s="31" t="str">
        <f>Report2!K228</f>
        <v>R1/900</v>
      </c>
      <c r="J220" s="82">
        <f>Report2!L228</f>
        <v>2</v>
      </c>
      <c r="K220" s="82">
        <f>Report2!M228</f>
        <v>0</v>
      </c>
      <c r="L220" s="82">
        <f>Report2!N228</f>
        <v>990</v>
      </c>
      <c r="M220" s="82">
        <f>Report2!P228</f>
        <v>990</v>
      </c>
      <c r="N220" s="82">
        <f>Report2!Q228</f>
        <v>0</v>
      </c>
      <c r="O220" s="82">
        <f>Report2!T228</f>
        <v>0</v>
      </c>
      <c r="P220" s="82">
        <f>Report2!U228</f>
        <v>0</v>
      </c>
      <c r="Q220" s="82">
        <f>Report2!W228</f>
        <v>0</v>
      </c>
      <c r="R220" s="82">
        <f>Report2!X228</f>
        <v>0</v>
      </c>
      <c r="S220" s="82">
        <f>Report2!Y228</f>
        <v>0</v>
      </c>
      <c r="T220" s="82">
        <f>Report2!Z228</f>
        <v>990</v>
      </c>
      <c r="U220" s="82">
        <f>Report2!AB228</f>
        <v>0</v>
      </c>
      <c r="V220" s="82">
        <f>Report2!AC228</f>
        <v>990</v>
      </c>
      <c r="W220" s="36" t="str">
        <f>Report2!AD228</f>
        <v>19/01/2023</v>
      </c>
      <c r="X220" s="48" t="str">
        <f t="shared" si="29"/>
        <v>19</v>
      </c>
      <c r="Y220" s="31" t="str">
        <f t="shared" si="30"/>
        <v>01</v>
      </c>
      <c r="Z220" s="31" t="str">
        <f t="shared" si="31"/>
        <v>2023</v>
      </c>
      <c r="AA220" s="45">
        <f t="shared" si="32"/>
        <v>44945</v>
      </c>
      <c r="AB220" s="31" t="str">
        <f>Report2!AE228</f>
        <v>5255334000388</v>
      </c>
      <c r="AC220" s="45" t="str">
        <f>Report2!AF228</f>
        <v>19/01/2023</v>
      </c>
      <c r="AD220" s="31" t="str">
        <f>Report2!AH228</f>
        <v>5255305723011700391</v>
      </c>
      <c r="AE220" s="31">
        <f t="shared" si="34"/>
        <v>52550</v>
      </c>
      <c r="AF220" s="31" t="str">
        <f t="shared" si="33"/>
        <v>52553</v>
      </c>
    </row>
    <row r="221" spans="1:32">
      <c r="A221" s="30">
        <f>Report2!A229</f>
        <v>220</v>
      </c>
      <c r="B221" s="31" t="str">
        <f>Report2!B229</f>
        <v>5255305723011700425</v>
      </c>
      <c r="C221" s="31" t="str">
        <f>Report2!D229</f>
        <v>523070529000</v>
      </c>
      <c r="D221" s="31" t="str">
        <f>Report2!E229</f>
        <v>SULIYEM</v>
      </c>
      <c r="E221" s="31">
        <f>Report2!H229</f>
        <v>0</v>
      </c>
      <c r="F221" s="31" t="str">
        <f>Report2!I229</f>
        <v>BA NCAR SOBO RT06/</v>
      </c>
      <c r="G221" s="31" t="str">
        <f t="shared" si="27"/>
        <v>R1</v>
      </c>
      <c r="H221" s="31">
        <f t="shared" si="28"/>
        <v>450</v>
      </c>
      <c r="I221" s="31" t="str">
        <f>Report2!K229</f>
        <v>R1/450</v>
      </c>
      <c r="J221" s="82">
        <f>Report2!L229</f>
        <v>31</v>
      </c>
      <c r="K221" s="82">
        <f>Report2!M229</f>
        <v>0</v>
      </c>
      <c r="L221" s="82">
        <f>Report2!N229</f>
        <v>5239</v>
      </c>
      <c r="M221" s="82">
        <f>Report2!P229</f>
        <v>5239</v>
      </c>
      <c r="N221" s="82">
        <f>Report2!Q229</f>
        <v>0</v>
      </c>
      <c r="O221" s="82">
        <f>Report2!T229</f>
        <v>0</v>
      </c>
      <c r="P221" s="82">
        <f>Report2!U229</f>
        <v>0</v>
      </c>
      <c r="Q221" s="82">
        <f>Report2!W229</f>
        <v>0</v>
      </c>
      <c r="R221" s="82">
        <f>Report2!X229</f>
        <v>0</v>
      </c>
      <c r="S221" s="82">
        <f>Report2!Y229</f>
        <v>0</v>
      </c>
      <c r="T221" s="82">
        <f>Report2!Z229</f>
        <v>5239</v>
      </c>
      <c r="U221" s="82">
        <f>Report2!AB229</f>
        <v>0</v>
      </c>
      <c r="V221" s="82">
        <f>Report2!AC229</f>
        <v>5239</v>
      </c>
      <c r="W221" s="36" t="str">
        <f>Report2!AD229</f>
        <v>19/01/2023</v>
      </c>
      <c r="X221" s="48" t="str">
        <f t="shared" si="29"/>
        <v>19</v>
      </c>
      <c r="Y221" s="31" t="str">
        <f t="shared" si="30"/>
        <v>01</v>
      </c>
      <c r="Z221" s="31" t="str">
        <f t="shared" si="31"/>
        <v>2023</v>
      </c>
      <c r="AA221" s="45">
        <f t="shared" si="32"/>
        <v>44945</v>
      </c>
      <c r="AB221" s="31" t="str">
        <f>Report2!AE229</f>
        <v>5255334000422</v>
      </c>
      <c r="AC221" s="45" t="str">
        <f>Report2!AF229</f>
        <v>19/01/2023</v>
      </c>
      <c r="AD221" s="31" t="str">
        <f>Report2!AH229</f>
        <v>5255305723011700425</v>
      </c>
      <c r="AE221" s="31">
        <f t="shared" si="34"/>
        <v>52550</v>
      </c>
      <c r="AF221" s="31" t="str">
        <f t="shared" si="33"/>
        <v>52553</v>
      </c>
    </row>
    <row r="222" spans="1:32">
      <c r="A222" s="30">
        <f>Report2!A230</f>
        <v>221</v>
      </c>
      <c r="B222" s="31" t="str">
        <f>Report2!B230</f>
        <v>P2TL/52551/20230105/00005</v>
      </c>
      <c r="C222" s="31" t="str">
        <f>Report2!D230</f>
        <v>NONPELANG</v>
      </c>
      <c r="D222" s="31" t="str">
        <f>Report2!E230</f>
        <v>DWI SUKMAWATI</v>
      </c>
      <c r="E222" s="31" t="str">
        <f>Report2!H230</f>
        <v>P4</v>
      </c>
      <c r="F222" s="31" t="str">
        <f>Report2!I230</f>
        <v>DK.MOROREJO BANJA</v>
      </c>
      <c r="G222" s="31" t="str">
        <f t="shared" si="27"/>
        <v>S2</v>
      </c>
      <c r="H222" s="31">
        <f t="shared" si="28"/>
        <v>1300</v>
      </c>
      <c r="I222" s="31" t="str">
        <f>Report2!K230</f>
        <v>S2/1300</v>
      </c>
      <c r="J222" s="82">
        <f>Report2!L230</f>
        <v>7160</v>
      </c>
      <c r="K222" s="82">
        <f>Report2!M230</f>
        <v>662688</v>
      </c>
      <c r="L222" s="82">
        <f>Report2!N230</f>
        <v>5069563</v>
      </c>
      <c r="M222" s="82">
        <f>Report2!P230</f>
        <v>5732251</v>
      </c>
      <c r="N222" s="82">
        <f>Report2!Q230</f>
        <v>10000</v>
      </c>
      <c r="O222" s="82">
        <f>Report2!T230</f>
        <v>0</v>
      </c>
      <c r="P222" s="82">
        <f>Report2!U230</f>
        <v>0</v>
      </c>
      <c r="Q222" s="82">
        <f>Report2!W230</f>
        <v>28661</v>
      </c>
      <c r="R222" s="82">
        <f>Report2!X230</f>
        <v>0</v>
      </c>
      <c r="S222" s="82">
        <f>Report2!Y230</f>
        <v>0</v>
      </c>
      <c r="T222" s="82">
        <f>Report2!Z230</f>
        <v>5770912</v>
      </c>
      <c r="U222" s="82">
        <f>Report2!AB230</f>
        <v>5770912</v>
      </c>
      <c r="V222" s="82">
        <f>Report2!AC230</f>
        <v>0</v>
      </c>
      <c r="W222" s="36" t="str">
        <f>Report2!AD230</f>
        <v>05/01/2023</v>
      </c>
      <c r="X222" s="48" t="str">
        <f t="shared" si="29"/>
        <v>05</v>
      </c>
      <c r="Y222" s="31" t="str">
        <f t="shared" si="30"/>
        <v>01</v>
      </c>
      <c r="Z222" s="31" t="str">
        <f t="shared" si="31"/>
        <v>2023</v>
      </c>
      <c r="AA222" s="45">
        <f t="shared" si="32"/>
        <v>44931</v>
      </c>
      <c r="AB222" s="31" t="str">
        <f>Report2!AE230</f>
        <v>5255142005036</v>
      </c>
      <c r="AC222" s="45" t="str">
        <f>Report2!AF230</f>
        <v>05/01/2023</v>
      </c>
      <c r="AD222" s="31" t="str">
        <f>Report2!AH230</f>
        <v>P2TL/52551/20230105/00005</v>
      </c>
      <c r="AE222" s="31">
        <f t="shared" si="34"/>
        <v>52550</v>
      </c>
      <c r="AF222" s="31" t="str">
        <f t="shared" si="33"/>
        <v>52551</v>
      </c>
    </row>
    <row r="223" spans="1:32">
      <c r="A223" s="30">
        <f>Report2!A231</f>
        <v>222</v>
      </c>
      <c r="B223" s="31" t="str">
        <f>Report2!B231</f>
        <v>5255305723011700491</v>
      </c>
      <c r="C223" s="31" t="str">
        <f>Report2!D231</f>
        <v>523072259739</v>
      </c>
      <c r="D223" s="31" t="str">
        <f>Report2!E231</f>
        <v>JUMIYEM</v>
      </c>
      <c r="E223" s="31">
        <f>Report2!H231</f>
        <v>0</v>
      </c>
      <c r="F223" s="31" t="str">
        <f>Report2!I231</f>
        <v>DK PLANDAKAN NGLE</v>
      </c>
      <c r="G223" s="31" t="str">
        <f t="shared" si="27"/>
        <v>R1M</v>
      </c>
      <c r="H223" s="31">
        <f t="shared" si="28"/>
        <v>900</v>
      </c>
      <c r="I223" s="31" t="str">
        <f>Report2!K231</f>
        <v>R1M/900</v>
      </c>
      <c r="J223" s="82">
        <f>Report2!L231</f>
        <v>26</v>
      </c>
      <c r="K223" s="82">
        <f>Report2!M231</f>
        <v>0</v>
      </c>
      <c r="L223" s="82">
        <f>Report2!N231</f>
        <v>33800</v>
      </c>
      <c r="M223" s="82">
        <f>Report2!P231</f>
        <v>33800</v>
      </c>
      <c r="N223" s="82">
        <f>Report2!Q231</f>
        <v>0</v>
      </c>
      <c r="O223" s="82">
        <f>Report2!T231</f>
        <v>0</v>
      </c>
      <c r="P223" s="82">
        <f>Report2!U231</f>
        <v>0</v>
      </c>
      <c r="Q223" s="82">
        <f>Report2!W231</f>
        <v>0</v>
      </c>
      <c r="R223" s="82">
        <f>Report2!X231</f>
        <v>0</v>
      </c>
      <c r="S223" s="82">
        <f>Report2!Y231</f>
        <v>0</v>
      </c>
      <c r="T223" s="82">
        <f>Report2!Z231</f>
        <v>33800</v>
      </c>
      <c r="U223" s="82">
        <f>Report2!AB231</f>
        <v>0</v>
      </c>
      <c r="V223" s="82">
        <f>Report2!AC231</f>
        <v>33800</v>
      </c>
      <c r="W223" s="36" t="str">
        <f>Report2!AD231</f>
        <v>19/01/2023</v>
      </c>
      <c r="X223" s="48" t="str">
        <f t="shared" si="29"/>
        <v>19</v>
      </c>
      <c r="Y223" s="31" t="str">
        <f t="shared" si="30"/>
        <v>01</v>
      </c>
      <c r="Z223" s="31" t="str">
        <f t="shared" si="31"/>
        <v>2023</v>
      </c>
      <c r="AA223" s="45">
        <f t="shared" si="32"/>
        <v>44945</v>
      </c>
      <c r="AB223" s="31" t="str">
        <f>Report2!AE231</f>
        <v>5255334000487</v>
      </c>
      <c r="AC223" s="45" t="str">
        <f>Report2!AF231</f>
        <v>19/01/2023</v>
      </c>
      <c r="AD223" s="31" t="str">
        <f>Report2!AH231</f>
        <v>5255305723011700491</v>
      </c>
      <c r="AE223" s="31">
        <f t="shared" si="34"/>
        <v>52550</v>
      </c>
      <c r="AF223" s="31" t="str">
        <f t="shared" si="33"/>
        <v>52553</v>
      </c>
    </row>
    <row r="224" spans="1:32">
      <c r="A224" s="30">
        <f>Report2!A232</f>
        <v>223</v>
      </c>
      <c r="B224" s="31" t="str">
        <f>Report2!B232</f>
        <v>5255105723010600096</v>
      </c>
      <c r="C224" s="31" t="str">
        <f>Report2!D232</f>
        <v>523060198064</v>
      </c>
      <c r="D224" s="31" t="str">
        <f>Report2!E232</f>
        <v>NUR HASIM</v>
      </c>
      <c r="E224" s="31">
        <f>Report2!H232</f>
        <v>0</v>
      </c>
      <c r="F224" s="31" t="str">
        <f>Report2!I232</f>
        <v>DS  MARGOLINDUK</v>
      </c>
      <c r="G224" s="31" t="str">
        <f t="shared" si="27"/>
        <v>R1</v>
      </c>
      <c r="H224" s="31">
        <f t="shared" si="28"/>
        <v>450</v>
      </c>
      <c r="I224" s="31" t="str">
        <f>Report2!K232</f>
        <v>R1/450</v>
      </c>
      <c r="J224" s="82">
        <f>Report2!L232</f>
        <v>42</v>
      </c>
      <c r="K224" s="82">
        <f>Report2!M232</f>
        <v>0</v>
      </c>
      <c r="L224" s="82">
        <f>Report2!N232</f>
        <v>20790</v>
      </c>
      <c r="M224" s="82">
        <f>Report2!P232</f>
        <v>20790</v>
      </c>
      <c r="N224" s="82">
        <f>Report2!Q232</f>
        <v>0</v>
      </c>
      <c r="O224" s="82">
        <f>Report2!T232</f>
        <v>0</v>
      </c>
      <c r="P224" s="82">
        <f>Report2!U232</f>
        <v>0</v>
      </c>
      <c r="Q224" s="82">
        <f>Report2!W232</f>
        <v>0</v>
      </c>
      <c r="R224" s="82">
        <f>Report2!X232</f>
        <v>0</v>
      </c>
      <c r="S224" s="82">
        <f>Report2!Y232</f>
        <v>0</v>
      </c>
      <c r="T224" s="82">
        <f>Report2!Z232</f>
        <v>20790</v>
      </c>
      <c r="U224" s="82">
        <f>Report2!AB232</f>
        <v>0</v>
      </c>
      <c r="V224" s="82">
        <f>Report2!AC232</f>
        <v>20790</v>
      </c>
      <c r="W224" s="36" t="str">
        <f>Report2!AD232</f>
        <v>06/01/2023</v>
      </c>
      <c r="X224" s="48" t="str">
        <f t="shared" si="29"/>
        <v>06</v>
      </c>
      <c r="Y224" s="31" t="str">
        <f t="shared" si="30"/>
        <v>01</v>
      </c>
      <c r="Z224" s="31" t="str">
        <f t="shared" si="31"/>
        <v>2023</v>
      </c>
      <c r="AA224" s="45">
        <f t="shared" si="32"/>
        <v>44932</v>
      </c>
      <c r="AB224" s="31" t="str">
        <f>Report2!AE232</f>
        <v>5255134000096</v>
      </c>
      <c r="AC224" s="45" t="str">
        <f>Report2!AF232</f>
        <v>06/01/2023</v>
      </c>
      <c r="AD224" s="31" t="str">
        <f>Report2!AH232</f>
        <v>5255105723010600096</v>
      </c>
      <c r="AE224" s="31">
        <f t="shared" si="34"/>
        <v>52550</v>
      </c>
      <c r="AF224" s="31" t="str">
        <f t="shared" si="33"/>
        <v>52551</v>
      </c>
    </row>
    <row r="225" spans="1:32">
      <c r="A225" s="30">
        <f>Report2!A233</f>
        <v>224</v>
      </c>
      <c r="B225" s="31" t="str">
        <f>Report2!B233</f>
        <v>P2TL/52551/20230102/00001</v>
      </c>
      <c r="C225" s="31" t="str">
        <f>Report2!D233</f>
        <v>523061167813</v>
      </c>
      <c r="D225" s="31" t="str">
        <f>Report2!E233</f>
        <v>NURYASIN</v>
      </c>
      <c r="E225" s="31" t="str">
        <f>Report2!H233</f>
        <v>P3</v>
      </c>
      <c r="F225" s="31" t="str">
        <f>Report2!I233</f>
        <v>DK GENDOK BALEREJ</v>
      </c>
      <c r="G225" s="31" t="str">
        <f t="shared" si="27"/>
        <v>R1</v>
      </c>
      <c r="H225" s="31">
        <f t="shared" si="28"/>
        <v>450</v>
      </c>
      <c r="I225" s="31" t="str">
        <f>Report2!K233</f>
        <v>R1/450</v>
      </c>
      <c r="J225" s="82">
        <f>Report2!L233</f>
        <v>2479</v>
      </c>
      <c r="K225" s="82">
        <f>Report2!M233</f>
        <v>59400</v>
      </c>
      <c r="L225" s="82">
        <f>Report2!N233</f>
        <v>1226907</v>
      </c>
      <c r="M225" s="82">
        <f>Report2!P233</f>
        <v>1286307</v>
      </c>
      <c r="N225" s="82">
        <f>Report2!Q233</f>
        <v>0</v>
      </c>
      <c r="O225" s="82">
        <f>Report2!T233</f>
        <v>76400</v>
      </c>
      <c r="P225" s="82">
        <f>Report2!U233</f>
        <v>188671</v>
      </c>
      <c r="Q225" s="82">
        <f>Report2!W233</f>
        <v>13160</v>
      </c>
      <c r="R225" s="82">
        <f>Report2!X233</f>
        <v>0</v>
      </c>
      <c r="S225" s="82">
        <f>Report2!Y233</f>
        <v>0</v>
      </c>
      <c r="T225" s="82">
        <f>Report2!Z233</f>
        <v>1564538</v>
      </c>
      <c r="U225" s="82">
        <f>Report2!AB233</f>
        <v>1564538</v>
      </c>
      <c r="V225" s="82">
        <f>Report2!AC233</f>
        <v>0</v>
      </c>
      <c r="W225" s="36" t="str">
        <f>Report2!AD233</f>
        <v>02/01/2023</v>
      </c>
      <c r="X225" s="48" t="str">
        <f t="shared" si="29"/>
        <v>02</v>
      </c>
      <c r="Y225" s="31" t="str">
        <f t="shared" si="30"/>
        <v>01</v>
      </c>
      <c r="Z225" s="31" t="str">
        <f t="shared" si="31"/>
        <v>2023</v>
      </c>
      <c r="AA225" s="45">
        <f t="shared" si="32"/>
        <v>44928</v>
      </c>
      <c r="AB225" s="31" t="str">
        <f>Report2!AE233</f>
        <v>5255142005029</v>
      </c>
      <c r="AC225" s="45" t="str">
        <f>Report2!AF233</f>
        <v>02/01/2023</v>
      </c>
      <c r="AD225" s="31" t="str">
        <f>Report2!AH233</f>
        <v>P2TL/52551/20230102/00001</v>
      </c>
      <c r="AE225" s="31">
        <f t="shared" si="34"/>
        <v>52550</v>
      </c>
      <c r="AF225" s="31" t="str">
        <f t="shared" si="33"/>
        <v>52551</v>
      </c>
    </row>
    <row r="226" spans="1:32">
      <c r="A226" s="30">
        <f>Report2!A234</f>
        <v>225</v>
      </c>
      <c r="B226" s="31" t="str">
        <f>Report2!B234</f>
        <v>5255105723010600111</v>
      </c>
      <c r="C226" s="31" t="str">
        <f>Report2!D234</f>
        <v>523060624182</v>
      </c>
      <c r="D226" s="31" t="str">
        <f>Report2!E234</f>
        <v>ABDULLAH UZER</v>
      </c>
      <c r="E226" s="31">
        <f>Report2!H234</f>
        <v>0</v>
      </c>
      <c r="F226" s="31" t="str">
        <f>Report2!I234</f>
        <v>DS  SIDOGEMAH RT22</v>
      </c>
      <c r="G226" s="31" t="str">
        <f t="shared" si="27"/>
        <v>R1</v>
      </c>
      <c r="H226" s="31">
        <f t="shared" si="28"/>
        <v>450</v>
      </c>
      <c r="I226" s="31" t="str">
        <f>Report2!K234</f>
        <v>R1/450</v>
      </c>
      <c r="J226" s="82">
        <f>Report2!L234</f>
        <v>35</v>
      </c>
      <c r="K226" s="82">
        <f>Report2!M234</f>
        <v>0</v>
      </c>
      <c r="L226" s="82">
        <f>Report2!N234</f>
        <v>17325</v>
      </c>
      <c r="M226" s="82">
        <f>Report2!P234</f>
        <v>17325</v>
      </c>
      <c r="N226" s="82">
        <f>Report2!Q234</f>
        <v>0</v>
      </c>
      <c r="O226" s="82">
        <f>Report2!T234</f>
        <v>0</v>
      </c>
      <c r="P226" s="82">
        <f>Report2!U234</f>
        <v>0</v>
      </c>
      <c r="Q226" s="82">
        <f>Report2!W234</f>
        <v>0</v>
      </c>
      <c r="R226" s="82">
        <f>Report2!X234</f>
        <v>0</v>
      </c>
      <c r="S226" s="82">
        <f>Report2!Y234</f>
        <v>0</v>
      </c>
      <c r="T226" s="82">
        <f>Report2!Z234</f>
        <v>17325</v>
      </c>
      <c r="U226" s="82">
        <f>Report2!AB234</f>
        <v>0</v>
      </c>
      <c r="V226" s="82">
        <f>Report2!AC234</f>
        <v>17325</v>
      </c>
      <c r="W226" s="36" t="str">
        <f>Report2!AD234</f>
        <v>06/01/2023</v>
      </c>
      <c r="X226" s="48" t="str">
        <f t="shared" si="29"/>
        <v>06</v>
      </c>
      <c r="Y226" s="31" t="str">
        <f t="shared" si="30"/>
        <v>01</v>
      </c>
      <c r="Z226" s="31" t="str">
        <f t="shared" si="31"/>
        <v>2023</v>
      </c>
      <c r="AA226" s="45">
        <f t="shared" si="32"/>
        <v>44932</v>
      </c>
      <c r="AB226" s="31" t="str">
        <f>Report2!AE234</f>
        <v>5255134000111</v>
      </c>
      <c r="AC226" s="45" t="str">
        <f>Report2!AF234</f>
        <v>06/01/2023</v>
      </c>
      <c r="AD226" s="31" t="str">
        <f>Report2!AH234</f>
        <v>5255105723010600111</v>
      </c>
      <c r="AE226" s="31">
        <f t="shared" si="34"/>
        <v>52550</v>
      </c>
      <c r="AF226" s="31" t="str">
        <f t="shared" si="33"/>
        <v>52551</v>
      </c>
    </row>
    <row r="227" spans="1:32">
      <c r="A227" s="30">
        <f>Report2!A235</f>
        <v>226</v>
      </c>
      <c r="B227" s="31" t="str">
        <f>Report2!B235</f>
        <v>P2TL/52552/20230105/00003</v>
      </c>
      <c r="C227" s="31" t="str">
        <f>Report2!D235</f>
        <v>523080034148</v>
      </c>
      <c r="D227" s="31" t="str">
        <f>Report2!E235</f>
        <v>MOCH IRFAN</v>
      </c>
      <c r="E227" s="31" t="str">
        <f>Report2!H235</f>
        <v>P2</v>
      </c>
      <c r="F227" s="31" t="str">
        <f>Report2!I235</f>
        <v>JL  RAYA TEGOWANU</v>
      </c>
      <c r="G227" s="31" t="str">
        <f t="shared" si="27"/>
        <v>B1</v>
      </c>
      <c r="H227" s="31">
        <f t="shared" si="28"/>
        <v>450</v>
      </c>
      <c r="I227" s="31" t="str">
        <f>Report2!K235</f>
        <v>B1/450</v>
      </c>
      <c r="J227" s="82">
        <f>Report2!L235</f>
        <v>2479</v>
      </c>
      <c r="K227" s="82">
        <f>Report2!M235</f>
        <v>0</v>
      </c>
      <c r="L227" s="82">
        <f>Report2!N235</f>
        <v>1041012</v>
      </c>
      <c r="M227" s="82">
        <f>Report2!P235</f>
        <v>1041012</v>
      </c>
      <c r="N227" s="82">
        <f>Report2!Q235</f>
        <v>0</v>
      </c>
      <c r="O227" s="82">
        <f>Report2!T235</f>
        <v>0</v>
      </c>
      <c r="P227" s="82">
        <f>Report2!U235</f>
        <v>188171</v>
      </c>
      <c r="Q227" s="82">
        <f>Report2!W235</f>
        <v>10410</v>
      </c>
      <c r="R227" s="82">
        <f>Report2!X235</f>
        <v>31500</v>
      </c>
      <c r="S227" s="82">
        <f>Report2!Y235</f>
        <v>0</v>
      </c>
      <c r="T227" s="82">
        <f>Report2!Z235</f>
        <v>1271093</v>
      </c>
      <c r="U227" s="82">
        <f>Report2!AB235</f>
        <v>1271093</v>
      </c>
      <c r="V227" s="82">
        <f>Report2!AC235</f>
        <v>0</v>
      </c>
      <c r="W227" s="36" t="str">
        <f>Report2!AD235</f>
        <v>05/01/2023</v>
      </c>
      <c r="X227" s="48" t="str">
        <f t="shared" si="29"/>
        <v>05</v>
      </c>
      <c r="Y227" s="31" t="str">
        <f t="shared" si="30"/>
        <v>01</v>
      </c>
      <c r="Z227" s="31" t="str">
        <f t="shared" si="31"/>
        <v>2023</v>
      </c>
      <c r="AA227" s="45">
        <f t="shared" si="32"/>
        <v>44931</v>
      </c>
      <c r="AB227" s="31" t="str">
        <f>Report2!AE235</f>
        <v>5255242004811</v>
      </c>
      <c r="AC227" s="45" t="str">
        <f>Report2!AF235</f>
        <v>05/01/2023</v>
      </c>
      <c r="AD227" s="31" t="str">
        <f>Report2!AH235</f>
        <v>P2TL/52552/20230105/00003</v>
      </c>
      <c r="AE227" s="31">
        <f t="shared" si="34"/>
        <v>52550</v>
      </c>
      <c r="AF227" s="31" t="str">
        <f t="shared" si="33"/>
        <v>52552</v>
      </c>
    </row>
    <row r="228" spans="1:32">
      <c r="A228" s="30">
        <f>Report2!A236</f>
        <v>227</v>
      </c>
      <c r="B228" s="31" t="str">
        <f>Report2!B236</f>
        <v>P2TL/52552/20230130/00002</v>
      </c>
      <c r="C228" s="31" t="str">
        <f>Report2!D236</f>
        <v>523080220543</v>
      </c>
      <c r="D228" s="31" t="str">
        <f>Report2!E236</f>
        <v>NY TONO SUGIARTO</v>
      </c>
      <c r="E228" s="31" t="str">
        <f>Report2!H236</f>
        <v>P3</v>
      </c>
      <c r="F228" s="31" t="str">
        <f>Report2!I236</f>
        <v>JL  MT HARYONO 49 G</v>
      </c>
      <c r="G228" s="31" t="str">
        <f t="shared" si="27"/>
        <v>R1MT</v>
      </c>
      <c r="H228" s="31">
        <f t="shared" si="28"/>
        <v>900</v>
      </c>
      <c r="I228" s="31" t="str">
        <f>Report2!K236</f>
        <v>R1MT/900</v>
      </c>
      <c r="J228" s="82">
        <f>Report2!L236</f>
        <v>4957</v>
      </c>
      <c r="K228" s="82">
        <f>Report2!M236</f>
        <v>584064</v>
      </c>
      <c r="L228" s="82">
        <f>Report2!N236</f>
        <v>6702134</v>
      </c>
      <c r="M228" s="82">
        <f>Report2!P236</f>
        <v>7286198</v>
      </c>
      <c r="N228" s="82">
        <f>Report2!Q236</f>
        <v>10000</v>
      </c>
      <c r="O228" s="82">
        <f>Report2!T236</f>
        <v>0</v>
      </c>
      <c r="P228" s="82">
        <f>Report2!U236</f>
        <v>31759</v>
      </c>
      <c r="Q228" s="82">
        <f>Report2!W236</f>
        <v>75782</v>
      </c>
      <c r="R228" s="82">
        <f>Report2!X236</f>
        <v>0</v>
      </c>
      <c r="S228" s="82">
        <f>Report2!Y236</f>
        <v>0</v>
      </c>
      <c r="T228" s="82">
        <f>Report2!Z236</f>
        <v>7403739</v>
      </c>
      <c r="U228" s="82">
        <f>Report2!AB236</f>
        <v>1600000</v>
      </c>
      <c r="V228" s="82">
        <f>Report2!AC236</f>
        <v>5803739</v>
      </c>
      <c r="W228" s="36" t="str">
        <f>Report2!AD236</f>
        <v>30/01/2023</v>
      </c>
      <c r="X228" s="48" t="str">
        <f t="shared" si="29"/>
        <v>30</v>
      </c>
      <c r="Y228" s="31" t="str">
        <f t="shared" si="30"/>
        <v>01</v>
      </c>
      <c r="Z228" s="31" t="str">
        <f t="shared" si="31"/>
        <v>2023</v>
      </c>
      <c r="AA228" s="45">
        <f t="shared" si="32"/>
        <v>44956</v>
      </c>
      <c r="AB228" s="31" t="str">
        <f>Report2!AE236</f>
        <v>5255243004868</v>
      </c>
      <c r="AC228" s="45" t="str">
        <f>Report2!AF236</f>
        <v>30/01/2023</v>
      </c>
      <c r="AD228" s="31" t="str">
        <f>Report2!AH236</f>
        <v>P2TL/52552/20230130/00002</v>
      </c>
      <c r="AE228" s="31">
        <f t="shared" si="34"/>
        <v>52550</v>
      </c>
      <c r="AF228" s="31" t="str">
        <f t="shared" si="33"/>
        <v>52552</v>
      </c>
    </row>
    <row r="229" spans="1:32">
      <c r="A229" s="30">
        <f>Report2!A237</f>
        <v>228</v>
      </c>
      <c r="B229" s="31" t="str">
        <f>Report2!B237</f>
        <v>P2TL/52554/20230104/00002</v>
      </c>
      <c r="C229" s="31" t="str">
        <f>Report2!D237</f>
        <v>523071479522</v>
      </c>
      <c r="D229" s="31" t="str">
        <f>Report2!E237</f>
        <v>JAYADI</v>
      </c>
      <c r="E229" s="31" t="str">
        <f>Report2!H237</f>
        <v>P2</v>
      </c>
      <c r="F229" s="31" t="str">
        <f>Report2!I237</f>
        <v>DK  BERU RT5/5 TAHU</v>
      </c>
      <c r="G229" s="31" t="str">
        <f t="shared" si="27"/>
        <v>R1M</v>
      </c>
      <c r="H229" s="31">
        <f t="shared" si="28"/>
        <v>900</v>
      </c>
      <c r="I229" s="31" t="str">
        <f>Report2!K237</f>
        <v>R1M/900</v>
      </c>
      <c r="J229" s="82">
        <f>Report2!L237</f>
        <v>4957</v>
      </c>
      <c r="K229" s="82">
        <f>Report2!M237</f>
        <v>0</v>
      </c>
      <c r="L229" s="82">
        <f>Report2!N237</f>
        <v>6702134</v>
      </c>
      <c r="M229" s="82">
        <f>Report2!P237</f>
        <v>6702134</v>
      </c>
      <c r="N229" s="82">
        <f>Report2!Q237</f>
        <v>10000</v>
      </c>
      <c r="O229" s="82">
        <f>Report2!T237</f>
        <v>76400</v>
      </c>
      <c r="P229" s="82">
        <f>Report2!U237</f>
        <v>156912</v>
      </c>
      <c r="Q229" s="82">
        <f>Report2!W237</f>
        <v>67021</v>
      </c>
      <c r="R229" s="82">
        <f>Report2!X237</f>
        <v>0</v>
      </c>
      <c r="S229" s="82">
        <f>Report2!Y237</f>
        <v>0</v>
      </c>
      <c r="T229" s="82">
        <f>Report2!Z237</f>
        <v>7012467</v>
      </c>
      <c r="U229" s="82">
        <f>Report2!AB237</f>
        <v>7012467</v>
      </c>
      <c r="V229" s="82">
        <f>Report2!AC237</f>
        <v>0</v>
      </c>
      <c r="W229" s="36" t="str">
        <f>Report2!AD237</f>
        <v>05/01/2023</v>
      </c>
      <c r="X229" s="48" t="str">
        <f t="shared" si="29"/>
        <v>05</v>
      </c>
      <c r="Y229" s="31" t="str">
        <f t="shared" si="30"/>
        <v>01</v>
      </c>
      <c r="Z229" s="31" t="str">
        <f t="shared" si="31"/>
        <v>2023</v>
      </c>
      <c r="AA229" s="45">
        <f t="shared" si="32"/>
        <v>44931</v>
      </c>
      <c r="AB229" s="31" t="str">
        <f>Report2!AE237</f>
        <v>5255442005802</v>
      </c>
      <c r="AC229" s="45" t="str">
        <f>Report2!AF237</f>
        <v>05/01/2023</v>
      </c>
      <c r="AD229" s="31" t="str">
        <f>Report2!AH237</f>
        <v>P2TL/52554/20230104/00002</v>
      </c>
      <c r="AE229" s="31">
        <f t="shared" si="34"/>
        <v>52550</v>
      </c>
      <c r="AF229" s="31" t="str">
        <f t="shared" si="33"/>
        <v>52554</v>
      </c>
    </row>
    <row r="230" spans="1:32">
      <c r="A230" s="30">
        <f>Report2!A238</f>
        <v>229</v>
      </c>
      <c r="B230" s="31" t="str">
        <f>Report2!B238</f>
        <v>P2TL/52552/20230105/00001</v>
      </c>
      <c r="C230" s="31" t="str">
        <f>Report2!D238</f>
        <v>523080241423</v>
      </c>
      <c r="D230" s="31" t="str">
        <f>Report2!E238</f>
        <v>SUTIMAH</v>
      </c>
      <c r="E230" s="31" t="str">
        <f>Report2!H238</f>
        <v>P3</v>
      </c>
      <c r="F230" s="31" t="str">
        <f>Report2!I238</f>
        <v>KP  KAUMAN RT1/8 K</v>
      </c>
      <c r="G230" s="31" t="str">
        <f t="shared" si="27"/>
        <v>R1</v>
      </c>
      <c r="H230" s="31">
        <f t="shared" si="28"/>
        <v>450</v>
      </c>
      <c r="I230" s="31" t="str">
        <f>Report2!K238</f>
        <v>R1/450</v>
      </c>
      <c r="J230" s="82">
        <f>Report2!L238</f>
        <v>2479</v>
      </c>
      <c r="K230" s="82">
        <f>Report2!M238</f>
        <v>59400</v>
      </c>
      <c r="L230" s="82">
        <f>Report2!N238</f>
        <v>1226907</v>
      </c>
      <c r="M230" s="82">
        <f>Report2!P238</f>
        <v>1286307</v>
      </c>
      <c r="N230" s="82">
        <f>Report2!Q238</f>
        <v>0</v>
      </c>
      <c r="O230" s="82">
        <f>Report2!T238</f>
        <v>0</v>
      </c>
      <c r="P230" s="82">
        <f>Report2!U238</f>
        <v>188171</v>
      </c>
      <c r="Q230" s="82">
        <f>Report2!W238</f>
        <v>13160</v>
      </c>
      <c r="R230" s="82">
        <f>Report2!X238</f>
        <v>13950</v>
      </c>
      <c r="S230" s="82">
        <f>Report2!Y238</f>
        <v>0</v>
      </c>
      <c r="T230" s="82">
        <f>Report2!Z238</f>
        <v>1501588</v>
      </c>
      <c r="U230" s="82">
        <f>Report2!AB238</f>
        <v>1501588</v>
      </c>
      <c r="V230" s="82">
        <f>Report2!AC238</f>
        <v>0</v>
      </c>
      <c r="W230" s="36" t="str">
        <f>Report2!AD238</f>
        <v>05/01/2023</v>
      </c>
      <c r="X230" s="48" t="str">
        <f t="shared" si="29"/>
        <v>05</v>
      </c>
      <c r="Y230" s="31" t="str">
        <f t="shared" si="30"/>
        <v>01</v>
      </c>
      <c r="Z230" s="31" t="str">
        <f t="shared" si="31"/>
        <v>2023</v>
      </c>
      <c r="AA230" s="45">
        <f t="shared" si="32"/>
        <v>44931</v>
      </c>
      <c r="AB230" s="31" t="str">
        <f>Report2!AE238</f>
        <v>5255242004809</v>
      </c>
      <c r="AC230" s="45" t="str">
        <f>Report2!AF238</f>
        <v>05/01/2023</v>
      </c>
      <c r="AD230" s="31" t="str">
        <f>Report2!AH238</f>
        <v>P2TL/52552/20230105/00001</v>
      </c>
      <c r="AE230" s="31">
        <f t="shared" si="34"/>
        <v>52550</v>
      </c>
      <c r="AF230" s="31" t="str">
        <f t="shared" si="33"/>
        <v>52552</v>
      </c>
    </row>
    <row r="231" spans="1:32">
      <c r="A231" s="30">
        <f>Report2!A239</f>
        <v>230</v>
      </c>
      <c r="B231" s="31" t="str">
        <f>Report2!B239</f>
        <v>5255305723011700443</v>
      </c>
      <c r="C231" s="31" t="str">
        <f>Report2!D239</f>
        <v>523070676828</v>
      </c>
      <c r="D231" s="31" t="str">
        <f>Report2!E239</f>
        <v>NYAMIN</v>
      </c>
      <c r="E231" s="31">
        <f>Report2!H239</f>
        <v>0</v>
      </c>
      <c r="F231" s="31" t="str">
        <f>Report2!I239</f>
        <v>DS  NAMPU</v>
      </c>
      <c r="G231" s="31" t="str">
        <f t="shared" si="27"/>
        <v>R1</v>
      </c>
      <c r="H231" s="31">
        <f t="shared" si="28"/>
        <v>450</v>
      </c>
      <c r="I231" s="31" t="str">
        <f>Report2!K239</f>
        <v>R1/450</v>
      </c>
      <c r="J231" s="82">
        <f>Report2!L239</f>
        <v>55</v>
      </c>
      <c r="K231" s="82">
        <f>Report2!M239</f>
        <v>0</v>
      </c>
      <c r="L231" s="82">
        <f>Report2!N239</f>
        <v>9295</v>
      </c>
      <c r="M231" s="82">
        <f>Report2!P239</f>
        <v>9295</v>
      </c>
      <c r="N231" s="82">
        <f>Report2!Q239</f>
        <v>0</v>
      </c>
      <c r="O231" s="82">
        <f>Report2!T239</f>
        <v>0</v>
      </c>
      <c r="P231" s="82">
        <f>Report2!U239</f>
        <v>0</v>
      </c>
      <c r="Q231" s="82">
        <f>Report2!W239</f>
        <v>0</v>
      </c>
      <c r="R231" s="82">
        <f>Report2!X239</f>
        <v>0</v>
      </c>
      <c r="S231" s="82">
        <f>Report2!Y239</f>
        <v>0</v>
      </c>
      <c r="T231" s="82">
        <f>Report2!Z239</f>
        <v>9295</v>
      </c>
      <c r="U231" s="82">
        <f>Report2!AB239</f>
        <v>0</v>
      </c>
      <c r="V231" s="82">
        <f>Report2!AC239</f>
        <v>9295</v>
      </c>
      <c r="W231" s="36" t="str">
        <f>Report2!AD239</f>
        <v>19/01/2023</v>
      </c>
      <c r="X231" s="48" t="str">
        <f t="shared" si="29"/>
        <v>19</v>
      </c>
      <c r="Y231" s="31" t="str">
        <f t="shared" si="30"/>
        <v>01</v>
      </c>
      <c r="Z231" s="31" t="str">
        <f t="shared" si="31"/>
        <v>2023</v>
      </c>
      <c r="AA231" s="45">
        <f t="shared" si="32"/>
        <v>44945</v>
      </c>
      <c r="AB231" s="31" t="str">
        <f>Report2!AE239</f>
        <v>5255334000440</v>
      </c>
      <c r="AC231" s="45" t="str">
        <f>Report2!AF239</f>
        <v>19/01/2023</v>
      </c>
      <c r="AD231" s="31" t="str">
        <f>Report2!AH239</f>
        <v>5255305723011700443</v>
      </c>
      <c r="AE231" s="31">
        <f t="shared" si="34"/>
        <v>52550</v>
      </c>
      <c r="AF231" s="31" t="str">
        <f t="shared" si="33"/>
        <v>52553</v>
      </c>
    </row>
    <row r="232" spans="1:32">
      <c r="A232" s="30">
        <f>Report2!A240</f>
        <v>231</v>
      </c>
      <c r="B232" s="31" t="str">
        <f>Report2!B240</f>
        <v>5255105723010500037</v>
      </c>
      <c r="C232" s="31" t="str">
        <f>Report2!D240</f>
        <v>523061011069</v>
      </c>
      <c r="D232" s="31" t="str">
        <f>Report2!E240</f>
        <v>KASERAN</v>
      </c>
      <c r="E232" s="31">
        <f>Report2!H240</f>
        <v>0</v>
      </c>
      <c r="F232" s="31" t="str">
        <f>Report2!I240</f>
        <v>DS KEDONDONG   RT.</v>
      </c>
      <c r="G232" s="31" t="str">
        <f t="shared" si="27"/>
        <v>R1</v>
      </c>
      <c r="H232" s="31">
        <f t="shared" si="28"/>
        <v>450</v>
      </c>
      <c r="I232" s="31" t="str">
        <f>Report2!K240</f>
        <v>R1/450</v>
      </c>
      <c r="J232" s="82">
        <f>Report2!L240</f>
        <v>52</v>
      </c>
      <c r="K232" s="82">
        <f>Report2!M240</f>
        <v>0</v>
      </c>
      <c r="L232" s="82">
        <f>Report2!N240</f>
        <v>25740</v>
      </c>
      <c r="M232" s="82">
        <f>Report2!P240</f>
        <v>25740</v>
      </c>
      <c r="N232" s="82">
        <f>Report2!Q240</f>
        <v>0</v>
      </c>
      <c r="O232" s="82">
        <f>Report2!T240</f>
        <v>0</v>
      </c>
      <c r="P232" s="82">
        <f>Report2!U240</f>
        <v>0</v>
      </c>
      <c r="Q232" s="82">
        <f>Report2!W240</f>
        <v>0</v>
      </c>
      <c r="R232" s="82">
        <f>Report2!X240</f>
        <v>0</v>
      </c>
      <c r="S232" s="82">
        <f>Report2!Y240</f>
        <v>0</v>
      </c>
      <c r="T232" s="82">
        <f>Report2!Z240</f>
        <v>25740</v>
      </c>
      <c r="U232" s="82">
        <f>Report2!AB240</f>
        <v>0</v>
      </c>
      <c r="V232" s="82">
        <f>Report2!AC240</f>
        <v>25740</v>
      </c>
      <c r="W232" s="36" t="str">
        <f>Report2!AD240</f>
        <v>06/01/2023</v>
      </c>
      <c r="X232" s="48" t="str">
        <f t="shared" si="29"/>
        <v>06</v>
      </c>
      <c r="Y232" s="31" t="str">
        <f t="shared" si="30"/>
        <v>01</v>
      </c>
      <c r="Z232" s="31" t="str">
        <f t="shared" si="31"/>
        <v>2023</v>
      </c>
      <c r="AA232" s="45">
        <f t="shared" si="32"/>
        <v>44932</v>
      </c>
      <c r="AB232" s="31" t="str">
        <f>Report2!AE240</f>
        <v>5255134000037</v>
      </c>
      <c r="AC232" s="45" t="str">
        <f>Report2!AF240</f>
        <v>06/01/2023</v>
      </c>
      <c r="AD232" s="31" t="str">
        <f>Report2!AH240</f>
        <v>5255105723010500037</v>
      </c>
      <c r="AE232" s="31">
        <f t="shared" si="34"/>
        <v>52550</v>
      </c>
      <c r="AF232" s="31" t="str">
        <f t="shared" si="33"/>
        <v>52551</v>
      </c>
    </row>
    <row r="233" spans="1:32">
      <c r="A233" s="30">
        <f>Report2!A241</f>
        <v>232</v>
      </c>
      <c r="B233" s="31" t="str">
        <f>Report2!B241</f>
        <v>P2TL/52552/20230118/00003</v>
      </c>
      <c r="C233" s="31" t="str">
        <f>Report2!D241</f>
        <v>525520356398</v>
      </c>
      <c r="D233" s="31" t="str">
        <f>Report2!E241</f>
        <v>SONIA BUNGA MARCE</v>
      </c>
      <c r="E233" s="31" t="str">
        <f>Report2!H241</f>
        <v>P4</v>
      </c>
      <c r="F233" s="31" t="str">
        <f>Report2!I241</f>
        <v>JL DS. BRAMBANG RT.</v>
      </c>
      <c r="G233" s="31" t="str">
        <f t="shared" si="27"/>
        <v>R1MT</v>
      </c>
      <c r="H233" s="31">
        <f t="shared" si="28"/>
        <v>900</v>
      </c>
      <c r="I233" s="31" t="str">
        <f>Report2!K241</f>
        <v>R1MT/900</v>
      </c>
      <c r="J233" s="82">
        <f>Report2!L241</f>
        <v>0</v>
      </c>
      <c r="K233" s="82">
        <f>Report2!M241</f>
        <v>0</v>
      </c>
      <c r="L233" s="82">
        <f>Report2!N241</f>
        <v>1537730</v>
      </c>
      <c r="M233" s="82">
        <f>Report2!P241</f>
        <v>1537730</v>
      </c>
      <c r="N233" s="82">
        <f>Report2!Q241</f>
        <v>0</v>
      </c>
      <c r="O233" s="82">
        <f>Report2!T241</f>
        <v>0</v>
      </c>
      <c r="P233" s="82">
        <f>Report2!U241</f>
        <v>0</v>
      </c>
      <c r="Q233" s="82">
        <f>Report2!W241</f>
        <v>0</v>
      </c>
      <c r="R233" s="82">
        <f>Report2!X241</f>
        <v>0</v>
      </c>
      <c r="S233" s="82">
        <f>Report2!Y241</f>
        <v>0</v>
      </c>
      <c r="T233" s="82">
        <f>Report2!Z241</f>
        <v>1537730</v>
      </c>
      <c r="U233" s="82">
        <f>Report2!AB241</f>
        <v>0</v>
      </c>
      <c r="V233" s="82">
        <f>Report2!AC241</f>
        <v>1537730</v>
      </c>
      <c r="W233" s="36" t="str">
        <f>Report2!AD241</f>
        <v>18/01/2023</v>
      </c>
      <c r="X233" s="48" t="str">
        <f t="shared" si="29"/>
        <v>18</v>
      </c>
      <c r="Y233" s="31" t="str">
        <f t="shared" si="30"/>
        <v>01</v>
      </c>
      <c r="Z233" s="31" t="str">
        <f t="shared" si="31"/>
        <v>2023</v>
      </c>
      <c r="AA233" s="45">
        <f t="shared" si="32"/>
        <v>44944</v>
      </c>
      <c r="AB233" s="31" t="str">
        <f>Report2!AE241</f>
        <v>5255242004834</v>
      </c>
      <c r="AC233" s="45" t="str">
        <f>Report2!AF241</f>
        <v>18/01/2023</v>
      </c>
      <c r="AD233" s="31" t="str">
        <f>Report2!AH241</f>
        <v>P2TL/52552/20230118/00003</v>
      </c>
      <c r="AE233" s="31">
        <f t="shared" si="34"/>
        <v>52550</v>
      </c>
      <c r="AF233" s="31" t="str">
        <f t="shared" si="33"/>
        <v>52552</v>
      </c>
    </row>
    <row r="234" spans="1:32">
      <c r="A234" s="30">
        <f>Report2!A242</f>
        <v>233</v>
      </c>
      <c r="B234" s="31" t="str">
        <f>Report2!B242</f>
        <v>P2TL/52551/20230103/00001</v>
      </c>
      <c r="C234" s="31" t="str">
        <f>Report2!D242</f>
        <v>523060225868</v>
      </c>
      <c r="D234" s="31" t="str">
        <f>Report2!E242</f>
        <v>KASTONI</v>
      </c>
      <c r="E234" s="31" t="str">
        <f>Report2!H242</f>
        <v>P3</v>
      </c>
      <c r="F234" s="31" t="str">
        <f>Report2!I242</f>
        <v>DS  BABAT KEC DEMP</v>
      </c>
      <c r="G234" s="31" t="str">
        <f t="shared" si="27"/>
        <v>R1</v>
      </c>
      <c r="H234" s="31">
        <f t="shared" si="28"/>
        <v>450</v>
      </c>
      <c r="I234" s="31" t="str">
        <f>Report2!K242</f>
        <v>R1/450</v>
      </c>
      <c r="J234" s="82">
        <f>Report2!L242</f>
        <v>2479</v>
      </c>
      <c r="K234" s="82">
        <f>Report2!M242</f>
        <v>59400</v>
      </c>
      <c r="L234" s="82">
        <f>Report2!N242</f>
        <v>1226907</v>
      </c>
      <c r="M234" s="82">
        <f>Report2!P242</f>
        <v>1286307</v>
      </c>
      <c r="N234" s="82">
        <f>Report2!Q242</f>
        <v>0</v>
      </c>
      <c r="O234" s="82">
        <f>Report2!T242</f>
        <v>76400</v>
      </c>
      <c r="P234" s="82">
        <f>Report2!U242</f>
        <v>188671</v>
      </c>
      <c r="Q234" s="82">
        <f>Report2!W242</f>
        <v>13160</v>
      </c>
      <c r="R234" s="82">
        <f>Report2!X242</f>
        <v>0</v>
      </c>
      <c r="S234" s="82">
        <f>Report2!Y242</f>
        <v>0</v>
      </c>
      <c r="T234" s="82">
        <f>Report2!Z242</f>
        <v>1564538</v>
      </c>
      <c r="U234" s="82">
        <f>Report2!AB242</f>
        <v>1564538</v>
      </c>
      <c r="V234" s="82">
        <f>Report2!AC242</f>
        <v>0</v>
      </c>
      <c r="W234" s="36" t="str">
        <f>Report2!AD242</f>
        <v>03/01/2023</v>
      </c>
      <c r="X234" s="48" t="str">
        <f t="shared" si="29"/>
        <v>03</v>
      </c>
      <c r="Y234" s="31" t="str">
        <f t="shared" si="30"/>
        <v>01</v>
      </c>
      <c r="Z234" s="31" t="str">
        <f t="shared" si="31"/>
        <v>2023</v>
      </c>
      <c r="AA234" s="45">
        <f t="shared" si="32"/>
        <v>44929</v>
      </c>
      <c r="AB234" s="31" t="str">
        <f>Report2!AE242</f>
        <v>5255142005030</v>
      </c>
      <c r="AC234" s="45" t="str">
        <f>Report2!AF242</f>
        <v>03/01/2023</v>
      </c>
      <c r="AD234" s="31" t="str">
        <f>Report2!AH242</f>
        <v>P2TL/52551/20230103/00001</v>
      </c>
      <c r="AE234" s="31">
        <f t="shared" si="34"/>
        <v>52550</v>
      </c>
      <c r="AF234" s="31" t="str">
        <f t="shared" si="33"/>
        <v>52551</v>
      </c>
    </row>
    <row r="235" spans="1:32">
      <c r="A235" s="30">
        <f>Report2!A243</f>
        <v>234</v>
      </c>
      <c r="B235" s="31" t="str">
        <f>Report2!B243</f>
        <v>P2TL/52551/20230116/00002</v>
      </c>
      <c r="C235" s="31" t="str">
        <f>Report2!D243</f>
        <v>523060769727</v>
      </c>
      <c r="D235" s="31" t="str">
        <f>Report2!E243</f>
        <v>A K R O M</v>
      </c>
      <c r="E235" s="31" t="str">
        <f>Report2!H243</f>
        <v>K2</v>
      </c>
      <c r="F235" s="31" t="str">
        <f>Report2!I243</f>
        <v>DS  JOGOLOYO RT 4/4</v>
      </c>
      <c r="G235" s="31" t="str">
        <f t="shared" si="27"/>
        <v>R1T</v>
      </c>
      <c r="H235" s="31">
        <f t="shared" si="28"/>
        <v>1300</v>
      </c>
      <c r="I235" s="31" t="str">
        <f>Report2!K243</f>
        <v>R1T/1300</v>
      </c>
      <c r="J235" s="82">
        <f>Report2!L243</f>
        <v>815</v>
      </c>
      <c r="K235" s="82">
        <f>Report2!M243</f>
        <v>0</v>
      </c>
      <c r="L235" s="82">
        <f>Report2!N243</f>
        <v>1177431</v>
      </c>
      <c r="M235" s="82">
        <f>Report2!P243</f>
        <v>1177431</v>
      </c>
      <c r="N235" s="82">
        <f>Report2!Q243</f>
        <v>0</v>
      </c>
      <c r="O235" s="82">
        <f>Report2!T243</f>
        <v>0</v>
      </c>
      <c r="P235" s="82">
        <f>Report2!U243</f>
        <v>0</v>
      </c>
      <c r="Q235" s="82">
        <f>Report2!W243</f>
        <v>105969</v>
      </c>
      <c r="R235" s="82">
        <f>Report2!X243</f>
        <v>0</v>
      </c>
      <c r="S235" s="82">
        <f>Report2!Y243</f>
        <v>0</v>
      </c>
      <c r="T235" s="82">
        <f>Report2!Z243</f>
        <v>1283400</v>
      </c>
      <c r="U235" s="82">
        <f>Report2!AB243</f>
        <v>1283400</v>
      </c>
      <c r="V235" s="82">
        <f>Report2!AC243</f>
        <v>0</v>
      </c>
      <c r="W235" s="36" t="str">
        <f>Report2!AD243</f>
        <v>16/01/2023</v>
      </c>
      <c r="X235" s="48" t="str">
        <f t="shared" si="29"/>
        <v>16</v>
      </c>
      <c r="Y235" s="31" t="str">
        <f t="shared" si="30"/>
        <v>01</v>
      </c>
      <c r="Z235" s="31" t="str">
        <f t="shared" si="31"/>
        <v>2023</v>
      </c>
      <c r="AA235" s="45">
        <f t="shared" si="32"/>
        <v>44942</v>
      </c>
      <c r="AB235" s="31" t="str">
        <f>Report2!AE243</f>
        <v>5255143005061</v>
      </c>
      <c r="AC235" s="45" t="str">
        <f>Report2!AF243</f>
        <v>16/01/2023</v>
      </c>
      <c r="AD235" s="31" t="str">
        <f>Report2!AH243</f>
        <v>P2TL/52551/20230116/00002</v>
      </c>
      <c r="AE235" s="31">
        <f t="shared" si="34"/>
        <v>52550</v>
      </c>
      <c r="AF235" s="31" t="str">
        <f t="shared" si="33"/>
        <v>52551</v>
      </c>
    </row>
    <row r="236" spans="1:32">
      <c r="A236" s="30">
        <f>Report2!A244</f>
        <v>235</v>
      </c>
      <c r="B236" s="31" t="str">
        <f>Report2!B244</f>
        <v>5255105723010600116</v>
      </c>
      <c r="C236" s="31" t="str">
        <f>Report2!D244</f>
        <v>523060730490</v>
      </c>
      <c r="D236" s="31" t="str">
        <f>Report2!E244</f>
        <v>NGATNO</v>
      </c>
      <c r="E236" s="31">
        <f>Report2!H244</f>
        <v>0</v>
      </c>
      <c r="F236" s="31" t="str">
        <f>Report2!I244</f>
        <v>DS  KEDUNGKARANG</v>
      </c>
      <c r="G236" s="31" t="str">
        <f t="shared" si="27"/>
        <v>R1</v>
      </c>
      <c r="H236" s="31">
        <f t="shared" si="28"/>
        <v>450</v>
      </c>
      <c r="I236" s="31" t="str">
        <f>Report2!K244</f>
        <v>R1/450</v>
      </c>
      <c r="J236" s="82">
        <f>Report2!L244</f>
        <v>32</v>
      </c>
      <c r="K236" s="82">
        <f>Report2!M244</f>
        <v>0</v>
      </c>
      <c r="L236" s="82">
        <f>Report2!N244</f>
        <v>15840</v>
      </c>
      <c r="M236" s="82">
        <f>Report2!P244</f>
        <v>15840</v>
      </c>
      <c r="N236" s="82">
        <f>Report2!Q244</f>
        <v>0</v>
      </c>
      <c r="O236" s="82">
        <f>Report2!T244</f>
        <v>0</v>
      </c>
      <c r="P236" s="82">
        <f>Report2!U244</f>
        <v>0</v>
      </c>
      <c r="Q236" s="82">
        <f>Report2!W244</f>
        <v>0</v>
      </c>
      <c r="R236" s="82">
        <f>Report2!X244</f>
        <v>0</v>
      </c>
      <c r="S236" s="82">
        <f>Report2!Y244</f>
        <v>0</v>
      </c>
      <c r="T236" s="82">
        <f>Report2!Z244</f>
        <v>15840</v>
      </c>
      <c r="U236" s="82">
        <f>Report2!AB244</f>
        <v>0</v>
      </c>
      <c r="V236" s="82">
        <f>Report2!AC244</f>
        <v>15840</v>
      </c>
      <c r="W236" s="36" t="str">
        <f>Report2!AD244</f>
        <v>06/01/2023</v>
      </c>
      <c r="X236" s="48" t="str">
        <f t="shared" si="29"/>
        <v>06</v>
      </c>
      <c r="Y236" s="31" t="str">
        <f t="shared" si="30"/>
        <v>01</v>
      </c>
      <c r="Z236" s="31" t="str">
        <f t="shared" si="31"/>
        <v>2023</v>
      </c>
      <c r="AA236" s="45">
        <f t="shared" si="32"/>
        <v>44932</v>
      </c>
      <c r="AB236" s="31" t="str">
        <f>Report2!AE244</f>
        <v>5255134000116</v>
      </c>
      <c r="AC236" s="45" t="str">
        <f>Report2!AF244</f>
        <v>06/01/2023</v>
      </c>
      <c r="AD236" s="31" t="str">
        <f>Report2!AH244</f>
        <v>5255105723010600116</v>
      </c>
      <c r="AE236" s="31">
        <f t="shared" si="34"/>
        <v>52550</v>
      </c>
      <c r="AF236" s="31" t="str">
        <f t="shared" si="33"/>
        <v>52551</v>
      </c>
    </row>
    <row r="237" spans="1:32">
      <c r="A237" s="30">
        <f>Report2!A245</f>
        <v>236</v>
      </c>
      <c r="B237" s="31" t="str">
        <f>Report2!B245</f>
        <v>5255305723011700404</v>
      </c>
      <c r="C237" s="31" t="str">
        <f>Report2!D245</f>
        <v>523070700098</v>
      </c>
      <c r="D237" s="31" t="str">
        <f>Report2!E245</f>
        <v>KASMIDI</v>
      </c>
      <c r="E237" s="31">
        <f>Report2!H245</f>
        <v>0</v>
      </c>
      <c r="F237" s="31" t="str">
        <f>Report2!I245</f>
        <v>KP  PALEMBAHAN DS</v>
      </c>
      <c r="G237" s="31" t="str">
        <f t="shared" si="27"/>
        <v>R1</v>
      </c>
      <c r="H237" s="31">
        <f t="shared" si="28"/>
        <v>450</v>
      </c>
      <c r="I237" s="31" t="str">
        <f>Report2!K245</f>
        <v>R1/450</v>
      </c>
      <c r="J237" s="82">
        <f>Report2!L245</f>
        <v>17</v>
      </c>
      <c r="K237" s="82">
        <f>Report2!M245</f>
        <v>0</v>
      </c>
      <c r="L237" s="82">
        <f>Report2!N245</f>
        <v>2873</v>
      </c>
      <c r="M237" s="82">
        <f>Report2!P245</f>
        <v>2873</v>
      </c>
      <c r="N237" s="82">
        <f>Report2!Q245</f>
        <v>0</v>
      </c>
      <c r="O237" s="82">
        <f>Report2!T245</f>
        <v>0</v>
      </c>
      <c r="P237" s="82">
        <f>Report2!U245</f>
        <v>0</v>
      </c>
      <c r="Q237" s="82">
        <f>Report2!W245</f>
        <v>0</v>
      </c>
      <c r="R237" s="82">
        <f>Report2!X245</f>
        <v>0</v>
      </c>
      <c r="S237" s="82">
        <f>Report2!Y245</f>
        <v>0</v>
      </c>
      <c r="T237" s="82">
        <f>Report2!Z245</f>
        <v>2873</v>
      </c>
      <c r="U237" s="82">
        <f>Report2!AB245</f>
        <v>0</v>
      </c>
      <c r="V237" s="82">
        <f>Report2!AC245</f>
        <v>2873</v>
      </c>
      <c r="W237" s="36" t="str">
        <f>Report2!AD245</f>
        <v>19/01/2023</v>
      </c>
      <c r="X237" s="48" t="str">
        <f t="shared" si="29"/>
        <v>19</v>
      </c>
      <c r="Y237" s="31" t="str">
        <f t="shared" si="30"/>
        <v>01</v>
      </c>
      <c r="Z237" s="31" t="str">
        <f t="shared" si="31"/>
        <v>2023</v>
      </c>
      <c r="AA237" s="45">
        <f t="shared" si="32"/>
        <v>44945</v>
      </c>
      <c r="AB237" s="31" t="str">
        <f>Report2!AE245</f>
        <v>5255334000401</v>
      </c>
      <c r="AC237" s="45" t="str">
        <f>Report2!AF245</f>
        <v>19/01/2023</v>
      </c>
      <c r="AD237" s="31" t="str">
        <f>Report2!AH245</f>
        <v>5255305723011700404</v>
      </c>
      <c r="AE237" s="31">
        <f t="shared" si="34"/>
        <v>52550</v>
      </c>
      <c r="AF237" s="31" t="str">
        <f t="shared" si="33"/>
        <v>52553</v>
      </c>
    </row>
    <row r="238" spans="1:32">
      <c r="A238" s="30">
        <f>Report2!A246</f>
        <v>237</v>
      </c>
      <c r="B238" s="31" t="str">
        <f>Report2!B246</f>
        <v>5255305723011700432</v>
      </c>
      <c r="C238" s="31" t="str">
        <f>Report2!D246</f>
        <v>523071005991</v>
      </c>
      <c r="D238" s="31" t="str">
        <f>Report2!E246</f>
        <v>SUPIYAH</v>
      </c>
      <c r="E238" s="31">
        <f>Report2!H246</f>
        <v>0</v>
      </c>
      <c r="F238" s="31" t="str">
        <f>Report2!I246</f>
        <v>DS  CANDISARI</v>
      </c>
      <c r="G238" s="31" t="str">
        <f t="shared" si="27"/>
        <v>R1</v>
      </c>
      <c r="H238" s="31">
        <f t="shared" si="28"/>
        <v>450</v>
      </c>
      <c r="I238" s="31" t="str">
        <f>Report2!K246</f>
        <v>R1/450</v>
      </c>
      <c r="J238" s="82">
        <f>Report2!L246</f>
        <v>37</v>
      </c>
      <c r="K238" s="82">
        <f>Report2!M246</f>
        <v>0</v>
      </c>
      <c r="L238" s="82">
        <f>Report2!N246</f>
        <v>6253</v>
      </c>
      <c r="M238" s="82">
        <f>Report2!P246</f>
        <v>6253</v>
      </c>
      <c r="N238" s="82">
        <f>Report2!Q246</f>
        <v>0</v>
      </c>
      <c r="O238" s="82">
        <f>Report2!T246</f>
        <v>0</v>
      </c>
      <c r="P238" s="82">
        <f>Report2!U246</f>
        <v>0</v>
      </c>
      <c r="Q238" s="82">
        <f>Report2!W246</f>
        <v>0</v>
      </c>
      <c r="R238" s="82">
        <f>Report2!X246</f>
        <v>0</v>
      </c>
      <c r="S238" s="82">
        <f>Report2!Y246</f>
        <v>0</v>
      </c>
      <c r="T238" s="82">
        <f>Report2!Z246</f>
        <v>6253</v>
      </c>
      <c r="U238" s="82">
        <f>Report2!AB246</f>
        <v>0</v>
      </c>
      <c r="V238" s="82">
        <f>Report2!AC246</f>
        <v>6253</v>
      </c>
      <c r="W238" s="36" t="str">
        <f>Report2!AD246</f>
        <v>19/01/2023</v>
      </c>
      <c r="X238" s="48" t="str">
        <f t="shared" si="29"/>
        <v>19</v>
      </c>
      <c r="Y238" s="31" t="str">
        <f t="shared" si="30"/>
        <v>01</v>
      </c>
      <c r="Z238" s="31" t="str">
        <f t="shared" si="31"/>
        <v>2023</v>
      </c>
      <c r="AA238" s="45">
        <f t="shared" si="32"/>
        <v>44945</v>
      </c>
      <c r="AB238" s="31" t="str">
        <f>Report2!AE246</f>
        <v>5255334000429</v>
      </c>
      <c r="AC238" s="45" t="str">
        <f>Report2!AF246</f>
        <v>19/01/2023</v>
      </c>
      <c r="AD238" s="31" t="str">
        <f>Report2!AH246</f>
        <v>5255305723011700432</v>
      </c>
      <c r="AE238" s="31">
        <f t="shared" si="34"/>
        <v>52550</v>
      </c>
      <c r="AF238" s="31" t="str">
        <f t="shared" si="33"/>
        <v>52553</v>
      </c>
    </row>
    <row r="239" spans="1:32">
      <c r="A239" s="30">
        <f>Report2!A247</f>
        <v>238</v>
      </c>
      <c r="B239" s="31" t="str">
        <f>Report2!B247</f>
        <v>P2TL/52554/20230113/00007</v>
      </c>
      <c r="C239" s="31" t="str">
        <f>Report2!D247</f>
        <v>523070132355</v>
      </c>
      <c r="D239" s="31" t="str">
        <f>Report2!E247</f>
        <v>TSB SULISTYO</v>
      </c>
      <c r="E239" s="31" t="str">
        <f>Report2!H247</f>
        <v>K2</v>
      </c>
      <c r="F239" s="31" t="str">
        <f>Report2!I247</f>
        <v>JL  HARJUNO WRS</v>
      </c>
      <c r="G239" s="31" t="str">
        <f t="shared" si="27"/>
        <v>R2T</v>
      </c>
      <c r="H239" s="31">
        <f t="shared" si="28"/>
        <v>3500</v>
      </c>
      <c r="I239" s="31" t="str">
        <f>Report2!K247</f>
        <v>R2T/3500</v>
      </c>
      <c r="J239" s="82">
        <f>Report2!L247</f>
        <v>200</v>
      </c>
      <c r="K239" s="82">
        <f>Report2!M247</f>
        <v>0</v>
      </c>
      <c r="L239" s="82">
        <f>Report2!N247</f>
        <v>339906</v>
      </c>
      <c r="M239" s="82">
        <f>Report2!P247</f>
        <v>339906</v>
      </c>
      <c r="N239" s="82">
        <f>Report2!Q247</f>
        <v>0</v>
      </c>
      <c r="O239" s="82">
        <f>Report2!T247</f>
        <v>0</v>
      </c>
      <c r="P239" s="82">
        <f>Report2!U247</f>
        <v>0</v>
      </c>
      <c r="Q239" s="82">
        <f>Report2!W247</f>
        <v>30592</v>
      </c>
      <c r="R239" s="82">
        <f>Report2!X247</f>
        <v>0</v>
      </c>
      <c r="S239" s="82">
        <f>Report2!Y247</f>
        <v>0</v>
      </c>
      <c r="T239" s="82">
        <f>Report2!Z247</f>
        <v>370498</v>
      </c>
      <c r="U239" s="82">
        <f>Report2!AB247</f>
        <v>370498</v>
      </c>
      <c r="V239" s="82">
        <f>Report2!AC247</f>
        <v>0</v>
      </c>
      <c r="W239" s="36" t="str">
        <f>Report2!AD247</f>
        <v>13/01/2023</v>
      </c>
      <c r="X239" s="48" t="str">
        <f t="shared" si="29"/>
        <v>13</v>
      </c>
      <c r="Y239" s="31" t="str">
        <f t="shared" si="30"/>
        <v>01</v>
      </c>
      <c r="Z239" s="31" t="str">
        <f t="shared" si="31"/>
        <v>2023</v>
      </c>
      <c r="AA239" s="45">
        <f t="shared" si="32"/>
        <v>44939</v>
      </c>
      <c r="AB239" s="31" t="str">
        <f>Report2!AE247</f>
        <v>5255443005865</v>
      </c>
      <c r="AC239" s="45" t="str">
        <f>Report2!AF247</f>
        <v>13/01/2023</v>
      </c>
      <c r="AD239" s="31" t="str">
        <f>Report2!AH247</f>
        <v>P2TL/52554/20230113/00007</v>
      </c>
      <c r="AE239" s="31">
        <f t="shared" si="34"/>
        <v>52550</v>
      </c>
      <c r="AF239" s="31" t="str">
        <f t="shared" si="33"/>
        <v>52554</v>
      </c>
    </row>
    <row r="240" spans="1:32">
      <c r="A240" s="30">
        <f>Report2!A248</f>
        <v>239</v>
      </c>
      <c r="B240" s="31" t="str">
        <f>Report2!B248</f>
        <v>P2TL/52552/20230103/00004</v>
      </c>
      <c r="C240" s="31" t="str">
        <f>Report2!D248</f>
        <v>NONPELANG</v>
      </c>
      <c r="D240" s="31" t="str">
        <f>Report2!E248</f>
        <v>MASRURIN 4</v>
      </c>
      <c r="E240" s="31" t="str">
        <f>Report2!H248</f>
        <v>P4</v>
      </c>
      <c r="F240" s="31" t="str">
        <f>Report2!I248</f>
        <v>PILANGKIDUL RT1 RW</v>
      </c>
      <c r="G240" s="31" t="str">
        <f t="shared" si="27"/>
        <v>S2</v>
      </c>
      <c r="H240" s="31">
        <f t="shared" si="28"/>
        <v>900</v>
      </c>
      <c r="I240" s="31" t="str">
        <f>Report2!K248</f>
        <v>S2/900</v>
      </c>
      <c r="J240" s="82">
        <f>Report2!L248</f>
        <v>4957</v>
      </c>
      <c r="K240" s="82">
        <f>Report2!M248</f>
        <v>243000</v>
      </c>
      <c r="L240" s="82">
        <f>Report2!N248</f>
        <v>1784592</v>
      </c>
      <c r="M240" s="82">
        <f>Report2!P248</f>
        <v>2027592</v>
      </c>
      <c r="N240" s="82">
        <f>Report2!Q248</f>
        <v>0</v>
      </c>
      <c r="O240" s="82">
        <f>Report2!T248</f>
        <v>0</v>
      </c>
      <c r="P240" s="82">
        <f>Report2!U248</f>
        <v>0</v>
      </c>
      <c r="Q240" s="82">
        <f>Report2!W248</f>
        <v>10138</v>
      </c>
      <c r="R240" s="82">
        <f>Report2!X248</f>
        <v>0</v>
      </c>
      <c r="S240" s="82">
        <f>Report2!Y248</f>
        <v>0</v>
      </c>
      <c r="T240" s="82">
        <f>Report2!Z248</f>
        <v>2037730</v>
      </c>
      <c r="U240" s="82">
        <f>Report2!AB248</f>
        <v>2037730</v>
      </c>
      <c r="V240" s="82">
        <f>Report2!AC248</f>
        <v>0</v>
      </c>
      <c r="W240" s="36" t="str">
        <f>Report2!AD248</f>
        <v>04/01/2023</v>
      </c>
      <c r="X240" s="48" t="str">
        <f t="shared" si="29"/>
        <v>04</v>
      </c>
      <c r="Y240" s="31" t="str">
        <f t="shared" si="30"/>
        <v>01</v>
      </c>
      <c r="Z240" s="31" t="str">
        <f t="shared" si="31"/>
        <v>2023</v>
      </c>
      <c r="AA240" s="45">
        <f t="shared" si="32"/>
        <v>44930</v>
      </c>
      <c r="AB240" s="31" t="str">
        <f>Report2!AE248</f>
        <v>5255242004805</v>
      </c>
      <c r="AC240" s="45" t="str">
        <f>Report2!AF248</f>
        <v>04/01/2023</v>
      </c>
      <c r="AD240" s="31" t="str">
        <f>Report2!AH248</f>
        <v>P2TL/52552/20230103/00004</v>
      </c>
      <c r="AE240" s="31">
        <f t="shared" si="34"/>
        <v>52550</v>
      </c>
      <c r="AF240" s="31" t="str">
        <f t="shared" si="33"/>
        <v>52552</v>
      </c>
    </row>
    <row r="241" spans="1:32">
      <c r="A241" s="30">
        <f>Report2!A249</f>
        <v>240</v>
      </c>
      <c r="B241" s="31" t="str">
        <f>Report2!B249</f>
        <v>P2TL/52554/20221228/00005</v>
      </c>
      <c r="C241" s="31" t="str">
        <f>Report2!D249</f>
        <v>525540095696</v>
      </c>
      <c r="D241" s="31" t="str">
        <f>Report2!E249</f>
        <v>SITI SUCIATI</v>
      </c>
      <c r="E241" s="31" t="str">
        <f>Report2!H249</f>
        <v>K2</v>
      </c>
      <c r="F241" s="31" t="str">
        <f>Report2!I249</f>
        <v>DN POJOK    RT.4 RW.</v>
      </c>
      <c r="G241" s="31" t="str">
        <f t="shared" si="27"/>
        <v>R1MT</v>
      </c>
      <c r="H241" s="31">
        <f t="shared" si="28"/>
        <v>900</v>
      </c>
      <c r="I241" s="31" t="str">
        <f>Report2!K249</f>
        <v>R1MT/900</v>
      </c>
      <c r="J241" s="82">
        <f>Report2!L249</f>
        <v>412</v>
      </c>
      <c r="K241" s="82">
        <f>Report2!M249</f>
        <v>0</v>
      </c>
      <c r="L241" s="82">
        <f>Report2!N249</f>
        <v>557024</v>
      </c>
      <c r="M241" s="82">
        <f>Report2!P249</f>
        <v>557024</v>
      </c>
      <c r="N241" s="82">
        <f>Report2!Q249</f>
        <v>0</v>
      </c>
      <c r="O241" s="82">
        <f>Report2!T249</f>
        <v>0</v>
      </c>
      <c r="P241" s="82">
        <f>Report2!U249</f>
        <v>500</v>
      </c>
      <c r="Q241" s="82">
        <f>Report2!W249</f>
        <v>50132</v>
      </c>
      <c r="R241" s="82">
        <f>Report2!X249</f>
        <v>0</v>
      </c>
      <c r="S241" s="82">
        <f>Report2!Y249</f>
        <v>0</v>
      </c>
      <c r="T241" s="82">
        <f>Report2!Z249</f>
        <v>607656</v>
      </c>
      <c r="U241" s="82">
        <f>Report2!AB249</f>
        <v>607656</v>
      </c>
      <c r="V241" s="82">
        <f>Report2!AC249</f>
        <v>0</v>
      </c>
      <c r="W241" s="36" t="str">
        <f>Report2!AD249</f>
        <v>27/01/2023</v>
      </c>
      <c r="X241" s="48" t="str">
        <f t="shared" si="29"/>
        <v>27</v>
      </c>
      <c r="Y241" s="31" t="str">
        <f t="shared" si="30"/>
        <v>01</v>
      </c>
      <c r="Z241" s="31" t="str">
        <f t="shared" si="31"/>
        <v>2023</v>
      </c>
      <c r="AA241" s="45">
        <f t="shared" si="32"/>
        <v>44953</v>
      </c>
      <c r="AB241" s="31" t="str">
        <f>Report2!AE249</f>
        <v>5255443005763</v>
      </c>
      <c r="AC241" s="45" t="str">
        <f>Report2!AF249</f>
        <v>27/01/2023</v>
      </c>
      <c r="AD241" s="31" t="str">
        <f>Report2!AH249</f>
        <v>P2TL/52554/20221228/00005</v>
      </c>
      <c r="AE241" s="31">
        <f t="shared" si="34"/>
        <v>52550</v>
      </c>
      <c r="AF241" s="31" t="str">
        <f t="shared" si="33"/>
        <v>52554</v>
      </c>
    </row>
    <row r="242" spans="1:32">
      <c r="A242" s="30">
        <f>Report2!A250</f>
        <v>241</v>
      </c>
      <c r="B242" s="31" t="str">
        <f>Report2!B250</f>
        <v>P2TL/52554/20230119/00003</v>
      </c>
      <c r="C242" s="31" t="str">
        <f>Report2!D250</f>
        <v>523071481190</v>
      </c>
      <c r="D242" s="31" t="str">
        <f>Report2!E250</f>
        <v>SUWARTO</v>
      </c>
      <c r="E242" s="31" t="str">
        <f>Report2!H250</f>
        <v>P2</v>
      </c>
      <c r="F242" s="31" t="str">
        <f>Report2!I250</f>
        <v>DK  KEDUNGBAMBAN</v>
      </c>
      <c r="G242" s="31" t="str">
        <f t="shared" si="27"/>
        <v>R1</v>
      </c>
      <c r="H242" s="31">
        <f t="shared" si="28"/>
        <v>900</v>
      </c>
      <c r="I242" s="31" t="str">
        <f>Report2!K250</f>
        <v>R1/900</v>
      </c>
      <c r="J242" s="82">
        <f>Report2!L250</f>
        <v>4957</v>
      </c>
      <c r="K242" s="82">
        <f>Report2!M250</f>
        <v>0</v>
      </c>
      <c r="L242" s="82">
        <f>Report2!N250</f>
        <v>2453814</v>
      </c>
      <c r="M242" s="82">
        <f>Report2!P250</f>
        <v>2453814</v>
      </c>
      <c r="N242" s="82">
        <f>Report2!Q250</f>
        <v>0</v>
      </c>
      <c r="O242" s="82">
        <f>Report2!T250</f>
        <v>76400</v>
      </c>
      <c r="P242" s="82">
        <f>Report2!U250</f>
        <v>156912</v>
      </c>
      <c r="Q242" s="82">
        <f>Report2!W250</f>
        <v>24538</v>
      </c>
      <c r="R242" s="82">
        <f>Report2!X250</f>
        <v>0</v>
      </c>
      <c r="S242" s="82">
        <f>Report2!Y250</f>
        <v>0</v>
      </c>
      <c r="T242" s="82">
        <f>Report2!Z250</f>
        <v>2711664</v>
      </c>
      <c r="U242" s="82">
        <f>Report2!AB250</f>
        <v>1300000</v>
      </c>
      <c r="V242" s="82">
        <f>Report2!AC250</f>
        <v>1411664</v>
      </c>
      <c r="W242" s="36" t="str">
        <f>Report2!AD250</f>
        <v>23/01/2023</v>
      </c>
      <c r="X242" s="48" t="str">
        <f t="shared" si="29"/>
        <v>23</v>
      </c>
      <c r="Y242" s="31" t="str">
        <f t="shared" si="30"/>
        <v>01</v>
      </c>
      <c r="Z242" s="31" t="str">
        <f t="shared" si="31"/>
        <v>2023</v>
      </c>
      <c r="AA242" s="45">
        <f t="shared" si="32"/>
        <v>44949</v>
      </c>
      <c r="AB242" s="31" t="str">
        <f>Report2!AE250</f>
        <v>5255442005886</v>
      </c>
      <c r="AC242" s="45" t="str">
        <f>Report2!AF250</f>
        <v>23/01/2023</v>
      </c>
      <c r="AD242" s="31" t="str">
        <f>Report2!AH250</f>
        <v>P2TL/52554/20230119/00003</v>
      </c>
      <c r="AE242" s="31">
        <f t="shared" si="34"/>
        <v>52550</v>
      </c>
      <c r="AF242" s="31" t="str">
        <f t="shared" si="33"/>
        <v>52554</v>
      </c>
    </row>
    <row r="243" spans="1:32">
      <c r="A243" s="30">
        <f>Report2!A251</f>
        <v>242</v>
      </c>
      <c r="B243" s="31" t="str">
        <f>Report2!B251</f>
        <v>5255305723011700389</v>
      </c>
      <c r="C243" s="31" t="str">
        <f>Report2!D251</f>
        <v>523070012923</v>
      </c>
      <c r="D243" s="31" t="str">
        <f>Report2!E251</f>
        <v>SOEPARMAN</v>
      </c>
      <c r="E243" s="31">
        <f>Report2!H251</f>
        <v>0</v>
      </c>
      <c r="F243" s="31" t="str">
        <f>Report2!I251</f>
        <v>JL  BANYUONO GANG</v>
      </c>
      <c r="G243" s="31" t="str">
        <f t="shared" si="27"/>
        <v>R1</v>
      </c>
      <c r="H243" s="31">
        <f t="shared" si="28"/>
        <v>450</v>
      </c>
      <c r="I243" s="31" t="str">
        <f>Report2!K251</f>
        <v>R1/450</v>
      </c>
      <c r="J243" s="82">
        <f>Report2!L251</f>
        <v>3</v>
      </c>
      <c r="K243" s="82">
        <f>Report2!M251</f>
        <v>0</v>
      </c>
      <c r="L243" s="82">
        <f>Report2!N251</f>
        <v>667</v>
      </c>
      <c r="M243" s="82">
        <f>Report2!P251</f>
        <v>667</v>
      </c>
      <c r="N243" s="82">
        <f>Report2!Q251</f>
        <v>0</v>
      </c>
      <c r="O243" s="82">
        <f>Report2!T251</f>
        <v>0</v>
      </c>
      <c r="P243" s="82">
        <f>Report2!U251</f>
        <v>0</v>
      </c>
      <c r="Q243" s="82">
        <f>Report2!W251</f>
        <v>0</v>
      </c>
      <c r="R243" s="82">
        <f>Report2!X251</f>
        <v>0</v>
      </c>
      <c r="S243" s="82">
        <f>Report2!Y251</f>
        <v>0</v>
      </c>
      <c r="T243" s="82">
        <f>Report2!Z251</f>
        <v>667</v>
      </c>
      <c r="U243" s="82">
        <f>Report2!AB251</f>
        <v>0</v>
      </c>
      <c r="V243" s="82">
        <f>Report2!AC251</f>
        <v>667</v>
      </c>
      <c r="W243" s="36" t="str">
        <f>Report2!AD251</f>
        <v>19/01/2023</v>
      </c>
      <c r="X243" s="48" t="str">
        <f t="shared" si="29"/>
        <v>19</v>
      </c>
      <c r="Y243" s="31" t="str">
        <f t="shared" si="30"/>
        <v>01</v>
      </c>
      <c r="Z243" s="31" t="str">
        <f t="shared" si="31"/>
        <v>2023</v>
      </c>
      <c r="AA243" s="45">
        <f t="shared" si="32"/>
        <v>44945</v>
      </c>
      <c r="AB243" s="31" t="str">
        <f>Report2!AE251</f>
        <v>5255334000386</v>
      </c>
      <c r="AC243" s="45" t="str">
        <f>Report2!AF251</f>
        <v>19/01/2023</v>
      </c>
      <c r="AD243" s="31" t="str">
        <f>Report2!AH251</f>
        <v>5255305723011700389</v>
      </c>
      <c r="AE243" s="31">
        <f t="shared" si="34"/>
        <v>52550</v>
      </c>
      <c r="AF243" s="31" t="str">
        <f t="shared" si="33"/>
        <v>52553</v>
      </c>
    </row>
    <row r="244" spans="1:32">
      <c r="A244" s="30">
        <f>Report2!A252</f>
        <v>243</v>
      </c>
      <c r="B244" s="31" t="str">
        <f>Report2!B252</f>
        <v>P2TL/52554/20230130/00004</v>
      </c>
      <c r="C244" s="31" t="str">
        <f>Report2!D252</f>
        <v>523073052931</v>
      </c>
      <c r="D244" s="31" t="str">
        <f>Report2!E252</f>
        <v>DAMUN</v>
      </c>
      <c r="E244" s="31" t="str">
        <f>Report2!H252</f>
        <v>K2</v>
      </c>
      <c r="F244" s="31" t="str">
        <f>Report2!I252</f>
        <v>DN TREMBES    RT.3 R</v>
      </c>
      <c r="G244" s="31" t="str">
        <f t="shared" si="27"/>
        <v>R1T</v>
      </c>
      <c r="H244" s="31">
        <f t="shared" si="28"/>
        <v>450</v>
      </c>
      <c r="I244" s="31" t="str">
        <f>Report2!K252</f>
        <v>R1T/450</v>
      </c>
      <c r="J244" s="82">
        <f>Report2!L252</f>
        <v>200</v>
      </c>
      <c r="K244" s="82">
        <f>Report2!M252</f>
        <v>0</v>
      </c>
      <c r="L244" s="82">
        <f>Report2!N252</f>
        <v>83000</v>
      </c>
      <c r="M244" s="82">
        <f>Report2!P252</f>
        <v>83000</v>
      </c>
      <c r="N244" s="82">
        <f>Report2!Q252</f>
        <v>0</v>
      </c>
      <c r="O244" s="82">
        <f>Report2!T252</f>
        <v>0</v>
      </c>
      <c r="P244" s="82">
        <f>Report2!U252</f>
        <v>0</v>
      </c>
      <c r="Q244" s="82">
        <f>Report2!W252</f>
        <v>7470</v>
      </c>
      <c r="R244" s="82">
        <f>Report2!X252</f>
        <v>0</v>
      </c>
      <c r="S244" s="82">
        <f>Report2!Y252</f>
        <v>0</v>
      </c>
      <c r="T244" s="82">
        <f>Report2!Z252</f>
        <v>90470</v>
      </c>
      <c r="U244" s="82">
        <f>Report2!AB252</f>
        <v>7500</v>
      </c>
      <c r="V244" s="82">
        <f>Report2!AC252</f>
        <v>82970</v>
      </c>
      <c r="W244" s="36" t="str">
        <f>Report2!AD252</f>
        <v>30/01/2023</v>
      </c>
      <c r="X244" s="48" t="str">
        <f t="shared" si="29"/>
        <v>30</v>
      </c>
      <c r="Y244" s="31" t="str">
        <f t="shared" si="30"/>
        <v>01</v>
      </c>
      <c r="Z244" s="31" t="str">
        <f t="shared" si="31"/>
        <v>2023</v>
      </c>
      <c r="AA244" s="45">
        <f t="shared" si="32"/>
        <v>44956</v>
      </c>
      <c r="AB244" s="31" t="str">
        <f>Report2!AE252</f>
        <v>5255443005920</v>
      </c>
      <c r="AC244" s="45" t="str">
        <f>Report2!AF252</f>
        <v>30/01/2023</v>
      </c>
      <c r="AD244" s="31" t="str">
        <f>Report2!AH252</f>
        <v>P2TL/52554/20230130/00004</v>
      </c>
      <c r="AE244" s="31">
        <f t="shared" si="34"/>
        <v>52550</v>
      </c>
      <c r="AF244" s="31" t="str">
        <f t="shared" si="33"/>
        <v>52554</v>
      </c>
    </row>
    <row r="245" spans="1:32">
      <c r="A245" s="30">
        <f>Report2!A253</f>
        <v>244</v>
      </c>
      <c r="B245" s="31" t="str">
        <f>Report2!B253</f>
        <v>P2TL/52553/20230112/00001</v>
      </c>
      <c r="C245" s="31" t="str">
        <f>Report2!D253</f>
        <v>523073001273</v>
      </c>
      <c r="D245" s="31" t="str">
        <f>Report2!E253</f>
        <v>SUKILAN</v>
      </c>
      <c r="E245" s="31" t="str">
        <f>Report2!H253</f>
        <v>K2</v>
      </c>
      <c r="F245" s="31" t="str">
        <f>Report2!I253</f>
        <v>DS SLOGO KEL DORO</v>
      </c>
      <c r="G245" s="31" t="str">
        <f t="shared" si="27"/>
        <v>R1T</v>
      </c>
      <c r="H245" s="31">
        <f t="shared" si="28"/>
        <v>450</v>
      </c>
      <c r="I245" s="31" t="str">
        <f>Report2!K253</f>
        <v>R1T/450</v>
      </c>
      <c r="J245" s="82">
        <f>Report2!L253</f>
        <v>575</v>
      </c>
      <c r="K245" s="82">
        <f>Report2!M253</f>
        <v>0</v>
      </c>
      <c r="L245" s="82">
        <f>Report2!N253</f>
        <v>238625</v>
      </c>
      <c r="M245" s="82">
        <f>Report2!P253</f>
        <v>238625</v>
      </c>
      <c r="N245" s="82">
        <f>Report2!Q253</f>
        <v>0</v>
      </c>
      <c r="O245" s="82">
        <f>Report2!T253</f>
        <v>0</v>
      </c>
      <c r="P245" s="82">
        <f>Report2!U253</f>
        <v>0</v>
      </c>
      <c r="Q245" s="82">
        <f>Report2!W253</f>
        <v>21476</v>
      </c>
      <c r="R245" s="82">
        <f>Report2!X253</f>
        <v>0</v>
      </c>
      <c r="S245" s="82">
        <f>Report2!Y253</f>
        <v>0</v>
      </c>
      <c r="T245" s="82">
        <f>Report2!Z253</f>
        <v>260101</v>
      </c>
      <c r="U245" s="82">
        <f>Report2!AB253</f>
        <v>260101</v>
      </c>
      <c r="V245" s="82">
        <f>Report2!AC253</f>
        <v>0</v>
      </c>
      <c r="W245" s="36" t="str">
        <f>Report2!AD253</f>
        <v>12/01/2023</v>
      </c>
      <c r="X245" s="48" t="str">
        <f t="shared" si="29"/>
        <v>12</v>
      </c>
      <c r="Y245" s="31" t="str">
        <f t="shared" si="30"/>
        <v>01</v>
      </c>
      <c r="Z245" s="31" t="str">
        <f t="shared" si="31"/>
        <v>2023</v>
      </c>
      <c r="AA245" s="45">
        <f t="shared" si="32"/>
        <v>44938</v>
      </c>
      <c r="AB245" s="31" t="str">
        <f>Report2!AE253</f>
        <v>5255343004800</v>
      </c>
      <c r="AC245" s="45" t="str">
        <f>Report2!AF253</f>
        <v>12/01/2023</v>
      </c>
      <c r="AD245" s="31" t="str">
        <f>Report2!AH253</f>
        <v>P2TL/52553/20230112/00001</v>
      </c>
      <c r="AE245" s="31">
        <f t="shared" si="34"/>
        <v>52550</v>
      </c>
      <c r="AF245" s="31" t="str">
        <f t="shared" si="33"/>
        <v>52553</v>
      </c>
    </row>
    <row r="246" spans="1:32">
      <c r="A246" s="30">
        <f>Report2!A254</f>
        <v>245</v>
      </c>
      <c r="B246" s="31" t="str">
        <f>Report2!B254</f>
        <v>P2TL/52554/20230106/00006</v>
      </c>
      <c r="C246" s="31" t="str">
        <f>Report2!D254</f>
        <v>523071929545</v>
      </c>
      <c r="D246" s="31" t="str">
        <f>Report2!E254</f>
        <v>YUDLIAN</v>
      </c>
      <c r="E246" s="31" t="str">
        <f>Report2!H254</f>
        <v>K2</v>
      </c>
      <c r="F246" s="31" t="str">
        <f>Report2!I254</f>
        <v>DS TANJUNGSARI   RT</v>
      </c>
      <c r="G246" s="31" t="str">
        <f t="shared" si="27"/>
        <v>R1</v>
      </c>
      <c r="H246" s="31">
        <f t="shared" si="28"/>
        <v>900</v>
      </c>
      <c r="I246" s="31" t="str">
        <f>Report2!K254</f>
        <v>R1/900</v>
      </c>
      <c r="J246" s="82">
        <f>Report2!L254</f>
        <v>600</v>
      </c>
      <c r="K246" s="82">
        <f>Report2!M254</f>
        <v>0</v>
      </c>
      <c r="L246" s="82">
        <f>Report2!N254</f>
        <v>297000</v>
      </c>
      <c r="M246" s="82">
        <f>Report2!P254</f>
        <v>297000</v>
      </c>
      <c r="N246" s="82">
        <f>Report2!Q254</f>
        <v>0</v>
      </c>
      <c r="O246" s="82">
        <f>Report2!T254</f>
        <v>0</v>
      </c>
      <c r="P246" s="82">
        <f>Report2!U254</f>
        <v>0</v>
      </c>
      <c r="Q246" s="82">
        <f>Report2!W254</f>
        <v>26730</v>
      </c>
      <c r="R246" s="82">
        <f>Report2!X254</f>
        <v>0</v>
      </c>
      <c r="S246" s="82">
        <f>Report2!Y254</f>
        <v>0</v>
      </c>
      <c r="T246" s="82">
        <f>Report2!Z254</f>
        <v>323730</v>
      </c>
      <c r="U246" s="82">
        <f>Report2!AB254</f>
        <v>323730</v>
      </c>
      <c r="V246" s="82">
        <f>Report2!AC254</f>
        <v>0</v>
      </c>
      <c r="W246" s="36" t="str">
        <f>Report2!AD254</f>
        <v>09/01/2023</v>
      </c>
      <c r="X246" s="48" t="str">
        <f t="shared" si="29"/>
        <v>09</v>
      </c>
      <c r="Y246" s="31" t="str">
        <f t="shared" si="30"/>
        <v>01</v>
      </c>
      <c r="Z246" s="31" t="str">
        <f t="shared" si="31"/>
        <v>2023</v>
      </c>
      <c r="AA246" s="45">
        <f t="shared" si="32"/>
        <v>44935</v>
      </c>
      <c r="AB246" s="31" t="str">
        <f>Report2!AE254</f>
        <v>5255442005811</v>
      </c>
      <c r="AC246" s="45" t="str">
        <f>Report2!AF254</f>
        <v>09/01/2023</v>
      </c>
      <c r="AD246" s="31" t="str">
        <f>Report2!AH254</f>
        <v>P2TL/52554/20230106/00006</v>
      </c>
      <c r="AE246" s="31">
        <f t="shared" si="34"/>
        <v>52550</v>
      </c>
      <c r="AF246" s="31" t="str">
        <f t="shared" si="33"/>
        <v>52554</v>
      </c>
    </row>
    <row r="247" spans="1:32">
      <c r="A247" s="30">
        <f>Report2!A255</f>
        <v>246</v>
      </c>
      <c r="B247" s="31" t="str">
        <f>Report2!B255</f>
        <v>P2TL/52551/20230111/00001</v>
      </c>
      <c r="C247" s="31" t="str">
        <f>Report2!D255</f>
        <v>523060397849</v>
      </c>
      <c r="D247" s="31" t="str">
        <f>Report2!E255</f>
        <v>BOBY TRIBOWO</v>
      </c>
      <c r="E247" s="31" t="str">
        <f>Report2!H255</f>
        <v>P3</v>
      </c>
      <c r="F247" s="31" t="str">
        <f>Report2!I255</f>
        <v>KA MAL TLOGOREJO</v>
      </c>
      <c r="G247" s="31" t="str">
        <f t="shared" si="27"/>
        <v>R1</v>
      </c>
      <c r="H247" s="31">
        <f t="shared" si="28"/>
        <v>450</v>
      </c>
      <c r="I247" s="31" t="str">
        <f>Report2!K255</f>
        <v>R1/450</v>
      </c>
      <c r="J247" s="82">
        <f>Report2!L255</f>
        <v>2479</v>
      </c>
      <c r="K247" s="82">
        <f>Report2!M255</f>
        <v>59400</v>
      </c>
      <c r="L247" s="82">
        <f>Report2!N255</f>
        <v>1226907</v>
      </c>
      <c r="M247" s="82">
        <f>Report2!P255</f>
        <v>1286307</v>
      </c>
      <c r="N247" s="82">
        <f>Report2!Q255</f>
        <v>0</v>
      </c>
      <c r="O247" s="82">
        <f>Report2!T255</f>
        <v>76400</v>
      </c>
      <c r="P247" s="82">
        <f>Report2!U255</f>
        <v>246766</v>
      </c>
      <c r="Q247" s="82">
        <f>Report2!W255</f>
        <v>13160</v>
      </c>
      <c r="R247" s="82">
        <f>Report2!X255</f>
        <v>16650</v>
      </c>
      <c r="S247" s="82">
        <f>Report2!Y255</f>
        <v>0</v>
      </c>
      <c r="T247" s="82">
        <f>Report2!Z255</f>
        <v>1639283</v>
      </c>
      <c r="U247" s="82">
        <f>Report2!AB255</f>
        <v>1639283</v>
      </c>
      <c r="V247" s="82">
        <f>Report2!AC255</f>
        <v>0</v>
      </c>
      <c r="W247" s="36" t="str">
        <f>Report2!AD255</f>
        <v>11/01/2023</v>
      </c>
      <c r="X247" s="48" t="str">
        <f t="shared" si="29"/>
        <v>11</v>
      </c>
      <c r="Y247" s="31" t="str">
        <f t="shared" si="30"/>
        <v>01</v>
      </c>
      <c r="Z247" s="31" t="str">
        <f t="shared" si="31"/>
        <v>2023</v>
      </c>
      <c r="AA247" s="45">
        <f t="shared" si="32"/>
        <v>44937</v>
      </c>
      <c r="AB247" s="31" t="str">
        <f>Report2!AE255</f>
        <v>5255142005048</v>
      </c>
      <c r="AC247" s="45" t="str">
        <f>Report2!AF255</f>
        <v>11/01/2023</v>
      </c>
      <c r="AD247" s="31" t="str">
        <f>Report2!AH255</f>
        <v>P2TL/52551/20230111/00001</v>
      </c>
      <c r="AE247" s="31">
        <f t="shared" si="34"/>
        <v>52550</v>
      </c>
      <c r="AF247" s="31" t="str">
        <f t="shared" si="33"/>
        <v>52551</v>
      </c>
    </row>
    <row r="248" spans="1:32">
      <c r="A248" s="30">
        <f>Report2!A256</f>
        <v>247</v>
      </c>
      <c r="B248" s="31" t="str">
        <f>Report2!B256</f>
        <v>5255305723011700450</v>
      </c>
      <c r="C248" s="31" t="str">
        <f>Report2!D256</f>
        <v>523071007714</v>
      </c>
      <c r="D248" s="31" t="str">
        <f>Report2!E256</f>
        <v>SUWARDI</v>
      </c>
      <c r="E248" s="31">
        <f>Report2!H256</f>
        <v>0</v>
      </c>
      <c r="F248" s="31" t="str">
        <f>Report2!I256</f>
        <v>DK  KURU'AN GENENG</v>
      </c>
      <c r="G248" s="31" t="str">
        <f t="shared" si="27"/>
        <v>R1</v>
      </c>
      <c r="H248" s="31">
        <f t="shared" si="28"/>
        <v>450</v>
      </c>
      <c r="I248" s="31" t="str">
        <f>Report2!K256</f>
        <v>R1/450</v>
      </c>
      <c r="J248" s="82">
        <f>Report2!L256</f>
        <v>68</v>
      </c>
      <c r="K248" s="82">
        <f>Report2!M256</f>
        <v>0</v>
      </c>
      <c r="L248" s="82">
        <f>Report2!N256</f>
        <v>11492</v>
      </c>
      <c r="M248" s="82">
        <f>Report2!P256</f>
        <v>11492</v>
      </c>
      <c r="N248" s="82">
        <f>Report2!Q256</f>
        <v>0</v>
      </c>
      <c r="O248" s="82">
        <f>Report2!T256</f>
        <v>0</v>
      </c>
      <c r="P248" s="82">
        <f>Report2!U256</f>
        <v>0</v>
      </c>
      <c r="Q248" s="82">
        <f>Report2!W256</f>
        <v>0</v>
      </c>
      <c r="R248" s="82">
        <f>Report2!X256</f>
        <v>0</v>
      </c>
      <c r="S248" s="82">
        <f>Report2!Y256</f>
        <v>0</v>
      </c>
      <c r="T248" s="82">
        <f>Report2!Z256</f>
        <v>11492</v>
      </c>
      <c r="U248" s="82">
        <f>Report2!AB256</f>
        <v>0</v>
      </c>
      <c r="V248" s="82">
        <f>Report2!AC256</f>
        <v>11492</v>
      </c>
      <c r="W248" s="36" t="str">
        <f>Report2!AD256</f>
        <v>19/01/2023</v>
      </c>
      <c r="X248" s="48" t="str">
        <f t="shared" si="29"/>
        <v>19</v>
      </c>
      <c r="Y248" s="31" t="str">
        <f t="shared" si="30"/>
        <v>01</v>
      </c>
      <c r="Z248" s="31" t="str">
        <f t="shared" si="31"/>
        <v>2023</v>
      </c>
      <c r="AA248" s="45">
        <f t="shared" si="32"/>
        <v>44945</v>
      </c>
      <c r="AB248" s="31" t="str">
        <f>Report2!AE256</f>
        <v>5255334000447</v>
      </c>
      <c r="AC248" s="45" t="str">
        <f>Report2!AF256</f>
        <v>19/01/2023</v>
      </c>
      <c r="AD248" s="31" t="str">
        <f>Report2!AH256</f>
        <v>5255305723011700450</v>
      </c>
      <c r="AE248" s="31">
        <f t="shared" si="34"/>
        <v>52550</v>
      </c>
      <c r="AF248" s="31" t="str">
        <f t="shared" si="33"/>
        <v>52553</v>
      </c>
    </row>
    <row r="249" spans="1:32">
      <c r="A249" s="30">
        <f>Report2!A257</f>
        <v>248</v>
      </c>
      <c r="B249" s="31" t="str">
        <f>Report2!B257</f>
        <v>P2TL/52553/20230117/00001</v>
      </c>
      <c r="C249" s="31" t="str">
        <f>Report2!D257</f>
        <v>523073145198</v>
      </c>
      <c r="D249" s="31" t="str">
        <f>Report2!E257</f>
        <v>SUWARTI</v>
      </c>
      <c r="E249" s="31" t="str">
        <f>Report2!H257</f>
        <v>K2</v>
      </c>
      <c r="F249" s="31" t="str">
        <f>Report2!I257</f>
        <v>DN CALEBUNG BRATI</v>
      </c>
      <c r="G249" s="31" t="str">
        <f t="shared" si="27"/>
        <v>R1T</v>
      </c>
      <c r="H249" s="31">
        <f t="shared" si="28"/>
        <v>1300</v>
      </c>
      <c r="I249" s="31" t="str">
        <f>Report2!K257</f>
        <v>R1T/1300</v>
      </c>
      <c r="J249" s="82">
        <f>Report2!L257</f>
        <v>823</v>
      </c>
      <c r="K249" s="82">
        <f>Report2!M257</f>
        <v>0</v>
      </c>
      <c r="L249" s="82">
        <f>Report2!N257</f>
        <v>1188988</v>
      </c>
      <c r="M249" s="82">
        <f>Report2!P257</f>
        <v>1188988</v>
      </c>
      <c r="N249" s="82">
        <f>Report2!Q257</f>
        <v>0</v>
      </c>
      <c r="O249" s="82">
        <f>Report2!T257</f>
        <v>0</v>
      </c>
      <c r="P249" s="82">
        <f>Report2!U257</f>
        <v>0</v>
      </c>
      <c r="Q249" s="82">
        <f>Report2!W257</f>
        <v>107009</v>
      </c>
      <c r="R249" s="82">
        <f>Report2!X257</f>
        <v>0</v>
      </c>
      <c r="S249" s="82">
        <f>Report2!Y257</f>
        <v>0</v>
      </c>
      <c r="T249" s="82">
        <f>Report2!Z257</f>
        <v>1295997</v>
      </c>
      <c r="U249" s="82">
        <f>Report2!AB257</f>
        <v>1295997</v>
      </c>
      <c r="V249" s="82">
        <f>Report2!AC257</f>
        <v>0</v>
      </c>
      <c r="W249" s="36" t="str">
        <f>Report2!AD257</f>
        <v>17/01/2023</v>
      </c>
      <c r="X249" s="48" t="str">
        <f t="shared" si="29"/>
        <v>17</v>
      </c>
      <c r="Y249" s="31" t="str">
        <f t="shared" si="30"/>
        <v>01</v>
      </c>
      <c r="Z249" s="31" t="str">
        <f t="shared" si="31"/>
        <v>2023</v>
      </c>
      <c r="AA249" s="45">
        <f t="shared" si="32"/>
        <v>44943</v>
      </c>
      <c r="AB249" s="31" t="str">
        <f>Report2!AE257</f>
        <v>5255343004804</v>
      </c>
      <c r="AC249" s="45" t="str">
        <f>Report2!AF257</f>
        <v>17/01/2023</v>
      </c>
      <c r="AD249" s="31" t="str">
        <f>Report2!AH257</f>
        <v>P2TL/52553/20230117/00001</v>
      </c>
      <c r="AE249" s="31">
        <f t="shared" si="34"/>
        <v>52550</v>
      </c>
      <c r="AF249" s="31" t="str">
        <f t="shared" si="33"/>
        <v>52553</v>
      </c>
    </row>
    <row r="250" spans="1:32">
      <c r="A250" s="30">
        <f>Report2!A258</f>
        <v>249</v>
      </c>
      <c r="B250" s="31" t="str">
        <f>Report2!B258</f>
        <v>P2TL/52551/20230119/00001</v>
      </c>
      <c r="C250" s="31" t="str">
        <f>Report2!D258</f>
        <v>523061673520</v>
      </c>
      <c r="D250" s="31" t="str">
        <f>Report2!E258</f>
        <v>MUTOYIMAH</v>
      </c>
      <c r="E250" s="31" t="str">
        <f>Report2!H258</f>
        <v>K2</v>
      </c>
      <c r="F250" s="31" t="str">
        <f>Report2!I258</f>
        <v>DN DOMBO    RT.1 RW</v>
      </c>
      <c r="G250" s="31" t="str">
        <f t="shared" si="27"/>
        <v>R1T</v>
      </c>
      <c r="H250" s="31">
        <f t="shared" si="28"/>
        <v>450</v>
      </c>
      <c r="I250" s="31" t="str">
        <f>Report2!K258</f>
        <v>R1T/450</v>
      </c>
      <c r="J250" s="82">
        <f>Report2!L258</f>
        <v>326</v>
      </c>
      <c r="K250" s="82">
        <f>Report2!M258</f>
        <v>0</v>
      </c>
      <c r="L250" s="82">
        <f>Report2!N258</f>
        <v>135290</v>
      </c>
      <c r="M250" s="82">
        <f>Report2!P258</f>
        <v>135290</v>
      </c>
      <c r="N250" s="82">
        <f>Report2!Q258</f>
        <v>0</v>
      </c>
      <c r="O250" s="82">
        <f>Report2!T258</f>
        <v>0</v>
      </c>
      <c r="P250" s="82">
        <f>Report2!U258</f>
        <v>0</v>
      </c>
      <c r="Q250" s="82">
        <f>Report2!W258</f>
        <v>12176</v>
      </c>
      <c r="R250" s="82">
        <f>Report2!X258</f>
        <v>0</v>
      </c>
      <c r="S250" s="82">
        <f>Report2!Y258</f>
        <v>0</v>
      </c>
      <c r="T250" s="82">
        <f>Report2!Z258</f>
        <v>147466</v>
      </c>
      <c r="U250" s="82">
        <f>Report2!AB258</f>
        <v>147466</v>
      </c>
      <c r="V250" s="82">
        <f>Report2!AC258</f>
        <v>0</v>
      </c>
      <c r="W250" s="36" t="str">
        <f>Report2!AD258</f>
        <v>19/01/2023</v>
      </c>
      <c r="X250" s="48" t="str">
        <f t="shared" si="29"/>
        <v>19</v>
      </c>
      <c r="Y250" s="31" t="str">
        <f t="shared" si="30"/>
        <v>01</v>
      </c>
      <c r="Z250" s="31" t="str">
        <f t="shared" si="31"/>
        <v>2023</v>
      </c>
      <c r="AA250" s="45">
        <f t="shared" si="32"/>
        <v>44945</v>
      </c>
      <c r="AB250" s="31" t="str">
        <f>Report2!AE258</f>
        <v>5255143005072</v>
      </c>
      <c r="AC250" s="45" t="str">
        <f>Report2!AF258</f>
        <v>19/01/2023</v>
      </c>
      <c r="AD250" s="31" t="str">
        <f>Report2!AH258</f>
        <v>P2TL/52551/20230119/00001</v>
      </c>
      <c r="AE250" s="31">
        <f t="shared" si="34"/>
        <v>52550</v>
      </c>
      <c r="AF250" s="31" t="str">
        <f t="shared" si="33"/>
        <v>52551</v>
      </c>
    </row>
    <row r="251" spans="1:32">
      <c r="A251" s="30">
        <f>Report2!A259</f>
        <v>250</v>
      </c>
      <c r="B251" s="31" t="str">
        <f>Report2!B259</f>
        <v>P2TL/52551/20230118/00004</v>
      </c>
      <c r="C251" s="31" t="str">
        <f>Report2!D259</f>
        <v>523061772591</v>
      </c>
      <c r="D251" s="31" t="str">
        <f>Report2!E259</f>
        <v>ARSO BUDIYATNO</v>
      </c>
      <c r="E251" s="31" t="str">
        <f>Report2!H259</f>
        <v>K2</v>
      </c>
      <c r="F251" s="31" t="str">
        <f>Report2!I259</f>
        <v>JL RADEN SAHID. KP</v>
      </c>
      <c r="G251" s="31" t="str">
        <f t="shared" si="27"/>
        <v>R1MT</v>
      </c>
      <c r="H251" s="31">
        <f t="shared" si="28"/>
        <v>900</v>
      </c>
      <c r="I251" s="31" t="str">
        <f>Report2!K259</f>
        <v>R1MT/900</v>
      </c>
      <c r="J251" s="82">
        <f>Report2!L259</f>
        <v>632</v>
      </c>
      <c r="K251" s="82">
        <f>Report2!M259</f>
        <v>0</v>
      </c>
      <c r="L251" s="82">
        <f>Report2!N259</f>
        <v>854464</v>
      </c>
      <c r="M251" s="82">
        <f>Report2!P259</f>
        <v>854464</v>
      </c>
      <c r="N251" s="82">
        <f>Report2!Q259</f>
        <v>0</v>
      </c>
      <c r="O251" s="82">
        <f>Report2!T259</f>
        <v>0</v>
      </c>
      <c r="P251" s="82">
        <f>Report2!U259</f>
        <v>0</v>
      </c>
      <c r="Q251" s="82">
        <f>Report2!W259</f>
        <v>76902</v>
      </c>
      <c r="R251" s="82">
        <f>Report2!X259</f>
        <v>0</v>
      </c>
      <c r="S251" s="82">
        <f>Report2!Y259</f>
        <v>0</v>
      </c>
      <c r="T251" s="82">
        <f>Report2!Z259</f>
        <v>931366</v>
      </c>
      <c r="U251" s="82">
        <f>Report2!AB259</f>
        <v>931366</v>
      </c>
      <c r="V251" s="82">
        <f>Report2!AC259</f>
        <v>0</v>
      </c>
      <c r="W251" s="36" t="str">
        <f>Report2!AD259</f>
        <v>18/01/2023</v>
      </c>
      <c r="X251" s="48" t="str">
        <f t="shared" si="29"/>
        <v>18</v>
      </c>
      <c r="Y251" s="31" t="str">
        <f t="shared" si="30"/>
        <v>01</v>
      </c>
      <c r="Z251" s="31" t="str">
        <f t="shared" si="31"/>
        <v>2023</v>
      </c>
      <c r="AA251" s="45">
        <f t="shared" si="32"/>
        <v>44944</v>
      </c>
      <c r="AB251" s="31" t="str">
        <f>Report2!AE259</f>
        <v>5255143005068</v>
      </c>
      <c r="AC251" s="45" t="str">
        <f>Report2!AF259</f>
        <v>18/01/2023</v>
      </c>
      <c r="AD251" s="31" t="str">
        <f>Report2!AH259</f>
        <v>P2TL/52551/20230118/00004</v>
      </c>
      <c r="AE251" s="31">
        <f t="shared" si="34"/>
        <v>52550</v>
      </c>
      <c r="AF251" s="31" t="str">
        <f t="shared" si="33"/>
        <v>52551</v>
      </c>
    </row>
    <row r="252" spans="1:32">
      <c r="A252" s="30">
        <f>Report2!A260</f>
        <v>251</v>
      </c>
      <c r="B252" s="31" t="str">
        <f>Report2!B260</f>
        <v>P2TL/52554/20230130/00012</v>
      </c>
      <c r="C252" s="31" t="str">
        <f>Report2!D260</f>
        <v>523073048794</v>
      </c>
      <c r="D252" s="31" t="str">
        <f>Report2!E260</f>
        <v>KARTINAH</v>
      </c>
      <c r="E252" s="31" t="str">
        <f>Report2!H260</f>
        <v>K2</v>
      </c>
      <c r="F252" s="31" t="str">
        <f>Report2!I260</f>
        <v>DN WONOBOYO    RT.</v>
      </c>
      <c r="G252" s="31" t="str">
        <f t="shared" si="27"/>
        <v>B1T</v>
      </c>
      <c r="H252" s="31">
        <f t="shared" si="28"/>
        <v>450</v>
      </c>
      <c r="I252" s="31" t="str">
        <f>Report2!K260</f>
        <v>B1T/450</v>
      </c>
      <c r="J252" s="82">
        <f>Report2!L260</f>
        <v>442</v>
      </c>
      <c r="K252" s="82">
        <f>Report2!M260</f>
        <v>0</v>
      </c>
      <c r="L252" s="82">
        <f>Report2!N260</f>
        <v>236470</v>
      </c>
      <c r="M252" s="82">
        <f>Report2!P260</f>
        <v>236470</v>
      </c>
      <c r="N252" s="82">
        <f>Report2!Q260</f>
        <v>0</v>
      </c>
      <c r="O252" s="82">
        <f>Report2!T260</f>
        <v>0</v>
      </c>
      <c r="P252" s="82">
        <f>Report2!U260</f>
        <v>0</v>
      </c>
      <c r="Q252" s="82">
        <f>Report2!W260</f>
        <v>21282</v>
      </c>
      <c r="R252" s="82">
        <f>Report2!X260</f>
        <v>0</v>
      </c>
      <c r="S252" s="82">
        <f>Report2!Y260</f>
        <v>0</v>
      </c>
      <c r="T252" s="82">
        <f>Report2!Z260</f>
        <v>257752</v>
      </c>
      <c r="U252" s="82">
        <f>Report2!AB260</f>
        <v>21500</v>
      </c>
      <c r="V252" s="82">
        <f>Report2!AC260</f>
        <v>236252</v>
      </c>
      <c r="W252" s="36" t="str">
        <f>Report2!AD260</f>
        <v>30/01/2023</v>
      </c>
      <c r="X252" s="48" t="str">
        <f t="shared" si="29"/>
        <v>30</v>
      </c>
      <c r="Y252" s="31" t="str">
        <f t="shared" si="30"/>
        <v>01</v>
      </c>
      <c r="Z252" s="31" t="str">
        <f t="shared" si="31"/>
        <v>2023</v>
      </c>
      <c r="AA252" s="45">
        <f t="shared" si="32"/>
        <v>44956</v>
      </c>
      <c r="AB252" s="31" t="str">
        <f>Report2!AE260</f>
        <v>5255443005934</v>
      </c>
      <c r="AC252" s="45" t="str">
        <f>Report2!AF260</f>
        <v>30/01/2023</v>
      </c>
      <c r="AD252" s="31" t="str">
        <f>Report2!AH260</f>
        <v>P2TL/52554/20230130/00012</v>
      </c>
      <c r="AE252" s="31">
        <f t="shared" si="34"/>
        <v>52550</v>
      </c>
      <c r="AF252" s="31" t="str">
        <f t="shared" si="33"/>
        <v>52554</v>
      </c>
    </row>
    <row r="253" spans="1:32">
      <c r="A253" s="30">
        <f>Report2!A261</f>
        <v>252</v>
      </c>
      <c r="B253" s="31" t="str">
        <f>Report2!B261</f>
        <v>5255305723011700462</v>
      </c>
      <c r="C253" s="31" t="str">
        <f>Report2!D261</f>
        <v>523071037441</v>
      </c>
      <c r="D253" s="31" t="str">
        <f>Report2!E261</f>
        <v>ROHMAT</v>
      </c>
      <c r="E253" s="31">
        <f>Report2!H261</f>
        <v>0</v>
      </c>
      <c r="F253" s="31" t="str">
        <f>Report2!I261</f>
        <v>BE NDO GETASREJO</v>
      </c>
      <c r="G253" s="31" t="str">
        <f t="shared" si="27"/>
        <v>R1</v>
      </c>
      <c r="H253" s="31">
        <f t="shared" si="28"/>
        <v>450</v>
      </c>
      <c r="I253" s="31" t="str">
        <f>Report2!K261</f>
        <v>R1/450</v>
      </c>
      <c r="J253" s="82">
        <f>Report2!L261</f>
        <v>93</v>
      </c>
      <c r="K253" s="82">
        <f>Report2!M261</f>
        <v>0</v>
      </c>
      <c r="L253" s="82">
        <f>Report2!N261</f>
        <v>15717</v>
      </c>
      <c r="M253" s="82">
        <f>Report2!P261</f>
        <v>15717</v>
      </c>
      <c r="N253" s="82">
        <f>Report2!Q261</f>
        <v>0</v>
      </c>
      <c r="O253" s="82">
        <f>Report2!T261</f>
        <v>0</v>
      </c>
      <c r="P253" s="82">
        <f>Report2!U261</f>
        <v>0</v>
      </c>
      <c r="Q253" s="82">
        <f>Report2!W261</f>
        <v>0</v>
      </c>
      <c r="R253" s="82">
        <f>Report2!X261</f>
        <v>0</v>
      </c>
      <c r="S253" s="82">
        <f>Report2!Y261</f>
        <v>0</v>
      </c>
      <c r="T253" s="82">
        <f>Report2!Z261</f>
        <v>15717</v>
      </c>
      <c r="U253" s="82">
        <f>Report2!AB261</f>
        <v>0</v>
      </c>
      <c r="V253" s="82">
        <f>Report2!AC261</f>
        <v>15717</v>
      </c>
      <c r="W253" s="36" t="str">
        <f>Report2!AD261</f>
        <v>19/01/2023</v>
      </c>
      <c r="X253" s="48" t="str">
        <f t="shared" si="29"/>
        <v>19</v>
      </c>
      <c r="Y253" s="31" t="str">
        <f t="shared" si="30"/>
        <v>01</v>
      </c>
      <c r="Z253" s="31" t="str">
        <f t="shared" si="31"/>
        <v>2023</v>
      </c>
      <c r="AA253" s="45">
        <f t="shared" si="32"/>
        <v>44945</v>
      </c>
      <c r="AB253" s="31" t="str">
        <f>Report2!AE261</f>
        <v>5255334000458</v>
      </c>
      <c r="AC253" s="45" t="str">
        <f>Report2!AF261</f>
        <v>19/01/2023</v>
      </c>
      <c r="AD253" s="31" t="str">
        <f>Report2!AH261</f>
        <v>5255305723011700462</v>
      </c>
      <c r="AE253" s="31">
        <f t="shared" si="34"/>
        <v>52550</v>
      </c>
      <c r="AF253" s="31" t="str">
        <f t="shared" si="33"/>
        <v>52553</v>
      </c>
    </row>
    <row r="254" spans="1:32">
      <c r="A254" s="30">
        <f>Report2!A262</f>
        <v>253</v>
      </c>
      <c r="B254" s="31" t="str">
        <f>Report2!B262</f>
        <v>5255105723010600084</v>
      </c>
      <c r="C254" s="31" t="str">
        <f>Report2!D262</f>
        <v>523060475716</v>
      </c>
      <c r="D254" s="31" t="str">
        <f>Report2!E262</f>
        <v>SARINTEN</v>
      </c>
      <c r="E254" s="31">
        <f>Report2!H262</f>
        <v>0</v>
      </c>
      <c r="F254" s="31" t="str">
        <f>Report2!I262</f>
        <v>KE DONDONG RT2/4 G</v>
      </c>
      <c r="G254" s="31" t="str">
        <f t="shared" si="27"/>
        <v>R1</v>
      </c>
      <c r="H254" s="31">
        <f t="shared" si="28"/>
        <v>450</v>
      </c>
      <c r="I254" s="31" t="str">
        <f>Report2!K262</f>
        <v>R1/450</v>
      </c>
      <c r="J254" s="82">
        <f>Report2!L262</f>
        <v>48</v>
      </c>
      <c r="K254" s="82">
        <f>Report2!M262</f>
        <v>0</v>
      </c>
      <c r="L254" s="82">
        <f>Report2!N262</f>
        <v>23760</v>
      </c>
      <c r="M254" s="82">
        <f>Report2!P262</f>
        <v>23760</v>
      </c>
      <c r="N254" s="82">
        <f>Report2!Q262</f>
        <v>0</v>
      </c>
      <c r="O254" s="82">
        <f>Report2!T262</f>
        <v>0</v>
      </c>
      <c r="P254" s="82">
        <f>Report2!U262</f>
        <v>0</v>
      </c>
      <c r="Q254" s="82">
        <f>Report2!W262</f>
        <v>0</v>
      </c>
      <c r="R254" s="82">
        <f>Report2!X262</f>
        <v>0</v>
      </c>
      <c r="S254" s="82">
        <f>Report2!Y262</f>
        <v>0</v>
      </c>
      <c r="T254" s="82">
        <f>Report2!Z262</f>
        <v>23760</v>
      </c>
      <c r="U254" s="82">
        <f>Report2!AB262</f>
        <v>0</v>
      </c>
      <c r="V254" s="82">
        <f>Report2!AC262</f>
        <v>23760</v>
      </c>
      <c r="W254" s="36" t="str">
        <f>Report2!AD262</f>
        <v>06/01/2023</v>
      </c>
      <c r="X254" s="48" t="str">
        <f t="shared" si="29"/>
        <v>06</v>
      </c>
      <c r="Y254" s="31" t="str">
        <f t="shared" si="30"/>
        <v>01</v>
      </c>
      <c r="Z254" s="31" t="str">
        <f t="shared" si="31"/>
        <v>2023</v>
      </c>
      <c r="AA254" s="45">
        <f t="shared" si="32"/>
        <v>44932</v>
      </c>
      <c r="AB254" s="31" t="str">
        <f>Report2!AE262</f>
        <v>5255134000084</v>
      </c>
      <c r="AC254" s="45" t="str">
        <f>Report2!AF262</f>
        <v>06/01/2023</v>
      </c>
      <c r="AD254" s="31" t="str">
        <f>Report2!AH262</f>
        <v>5255105723010600084</v>
      </c>
      <c r="AE254" s="31">
        <f t="shared" si="34"/>
        <v>52550</v>
      </c>
      <c r="AF254" s="31" t="str">
        <f t="shared" si="33"/>
        <v>52551</v>
      </c>
    </row>
    <row r="255" spans="1:32">
      <c r="A255" s="30">
        <f>Report2!A263</f>
        <v>254</v>
      </c>
      <c r="B255" s="31" t="str">
        <f>Report2!B263</f>
        <v>P2TL/52554/20230130/00013</v>
      </c>
      <c r="C255" s="31" t="str">
        <f>Report2!D263</f>
        <v>523072291624</v>
      </c>
      <c r="D255" s="31" t="str">
        <f>Report2!E263</f>
        <v>POMPA AIR BERSIH</v>
      </c>
      <c r="E255" s="31" t="str">
        <f>Report2!H263</f>
        <v>K2</v>
      </c>
      <c r="F255" s="31" t="str">
        <f>Report2!I263</f>
        <v>DS BEKU GEDANGAN</v>
      </c>
      <c r="G255" s="31" t="str">
        <f t="shared" si="27"/>
        <v>R1MT</v>
      </c>
      <c r="H255" s="31">
        <f t="shared" si="28"/>
        <v>900</v>
      </c>
      <c r="I255" s="31" t="str">
        <f>Report2!K263</f>
        <v>R1MT/900</v>
      </c>
      <c r="J255" s="82">
        <f>Report2!L263</f>
        <v>230</v>
      </c>
      <c r="K255" s="82">
        <f>Report2!M263</f>
        <v>0</v>
      </c>
      <c r="L255" s="82">
        <f>Report2!N263</f>
        <v>310960</v>
      </c>
      <c r="M255" s="82">
        <f>Report2!P263</f>
        <v>310960</v>
      </c>
      <c r="N255" s="82">
        <f>Report2!Q263</f>
        <v>0</v>
      </c>
      <c r="O255" s="82">
        <f>Report2!T263</f>
        <v>0</v>
      </c>
      <c r="P255" s="82">
        <f>Report2!U263</f>
        <v>0</v>
      </c>
      <c r="Q255" s="82">
        <f>Report2!W263</f>
        <v>27986</v>
      </c>
      <c r="R255" s="82">
        <f>Report2!X263</f>
        <v>0</v>
      </c>
      <c r="S255" s="82">
        <f>Report2!Y263</f>
        <v>0</v>
      </c>
      <c r="T255" s="82">
        <f>Report2!Z263</f>
        <v>338946</v>
      </c>
      <c r="U255" s="82">
        <f>Report2!AB263</f>
        <v>28000</v>
      </c>
      <c r="V255" s="82">
        <f>Report2!AC263</f>
        <v>310946</v>
      </c>
      <c r="W255" s="36" t="str">
        <f>Report2!AD263</f>
        <v>30/01/2023</v>
      </c>
      <c r="X255" s="48" t="str">
        <f t="shared" si="29"/>
        <v>30</v>
      </c>
      <c r="Y255" s="31" t="str">
        <f t="shared" si="30"/>
        <v>01</v>
      </c>
      <c r="Z255" s="31" t="str">
        <f t="shared" si="31"/>
        <v>2023</v>
      </c>
      <c r="AA255" s="45">
        <f t="shared" si="32"/>
        <v>44956</v>
      </c>
      <c r="AB255" s="31" t="str">
        <f>Report2!AE263</f>
        <v>5255443005936</v>
      </c>
      <c r="AC255" s="45" t="str">
        <f>Report2!AF263</f>
        <v>30/01/2023</v>
      </c>
      <c r="AD255" s="31" t="str">
        <f>Report2!AH263</f>
        <v>P2TL/52554/20230130/00013</v>
      </c>
      <c r="AE255" s="31">
        <f t="shared" si="34"/>
        <v>52550</v>
      </c>
      <c r="AF255" s="31" t="str">
        <f t="shared" si="33"/>
        <v>52554</v>
      </c>
    </row>
    <row r="256" spans="1:32">
      <c r="A256" s="30">
        <f>Report2!A264</f>
        <v>255</v>
      </c>
      <c r="B256" s="31" t="str">
        <f>Report2!B264</f>
        <v>5255305723011700420</v>
      </c>
      <c r="C256" s="31" t="str">
        <f>Report2!D264</f>
        <v>523071461055</v>
      </c>
      <c r="D256" s="31" t="str">
        <f>Report2!E264</f>
        <v>SUKIRNO</v>
      </c>
      <c r="E256" s="31">
        <f>Report2!H264</f>
        <v>0</v>
      </c>
      <c r="F256" s="31" t="str">
        <f>Report2!I264</f>
        <v>DS  JANGKUNGHARJO</v>
      </c>
      <c r="G256" s="31" t="str">
        <f t="shared" si="27"/>
        <v>R1</v>
      </c>
      <c r="H256" s="31">
        <f t="shared" si="28"/>
        <v>900</v>
      </c>
      <c r="I256" s="31" t="str">
        <f>Report2!K264</f>
        <v>R1/900</v>
      </c>
      <c r="J256" s="82">
        <f>Report2!L264</f>
        <v>10</v>
      </c>
      <c r="K256" s="82">
        <f>Report2!M264</f>
        <v>0</v>
      </c>
      <c r="L256" s="82">
        <f>Report2!N264</f>
        <v>4950</v>
      </c>
      <c r="M256" s="82">
        <f>Report2!P264</f>
        <v>4950</v>
      </c>
      <c r="N256" s="82">
        <f>Report2!Q264</f>
        <v>0</v>
      </c>
      <c r="O256" s="82">
        <f>Report2!T264</f>
        <v>0</v>
      </c>
      <c r="P256" s="82">
        <f>Report2!U264</f>
        <v>0</v>
      </c>
      <c r="Q256" s="82">
        <f>Report2!W264</f>
        <v>0</v>
      </c>
      <c r="R256" s="82">
        <f>Report2!X264</f>
        <v>0</v>
      </c>
      <c r="S256" s="82">
        <f>Report2!Y264</f>
        <v>0</v>
      </c>
      <c r="T256" s="82">
        <f>Report2!Z264</f>
        <v>4950</v>
      </c>
      <c r="U256" s="82">
        <f>Report2!AB264</f>
        <v>0</v>
      </c>
      <c r="V256" s="82">
        <f>Report2!AC264</f>
        <v>4950</v>
      </c>
      <c r="W256" s="36" t="str">
        <f>Report2!AD264</f>
        <v>19/01/2023</v>
      </c>
      <c r="X256" s="48" t="str">
        <f t="shared" si="29"/>
        <v>19</v>
      </c>
      <c r="Y256" s="31" t="str">
        <f t="shared" si="30"/>
        <v>01</v>
      </c>
      <c r="Z256" s="31" t="str">
        <f t="shared" si="31"/>
        <v>2023</v>
      </c>
      <c r="AA256" s="45">
        <f t="shared" si="32"/>
        <v>44945</v>
      </c>
      <c r="AB256" s="31" t="str">
        <f>Report2!AE264</f>
        <v>5255334000417</v>
      </c>
      <c r="AC256" s="45" t="str">
        <f>Report2!AF264</f>
        <v>19/01/2023</v>
      </c>
      <c r="AD256" s="31" t="str">
        <f>Report2!AH264</f>
        <v>5255305723011700420</v>
      </c>
      <c r="AE256" s="31">
        <f t="shared" si="34"/>
        <v>52550</v>
      </c>
      <c r="AF256" s="31" t="str">
        <f t="shared" si="33"/>
        <v>52553</v>
      </c>
    </row>
    <row r="257" spans="1:32">
      <c r="A257" s="30">
        <f>Report2!A265</f>
        <v>256</v>
      </c>
      <c r="B257" s="31" t="str">
        <f>Report2!B265</f>
        <v>P2TL/52554/20230126/00004</v>
      </c>
      <c r="C257" s="31" t="str">
        <f>Report2!D265</f>
        <v>523073059149</v>
      </c>
      <c r="D257" s="31" t="str">
        <f>Report2!E265</f>
        <v>S U R Y O N O</v>
      </c>
      <c r="E257" s="31" t="str">
        <f>Report2!H265</f>
        <v>K2</v>
      </c>
      <c r="F257" s="31" t="str">
        <f>Report2!I265</f>
        <v>DN TAMBAK BOYO,WI</v>
      </c>
      <c r="G257" s="31" t="str">
        <f t="shared" si="27"/>
        <v>R1T</v>
      </c>
      <c r="H257" s="31">
        <f t="shared" si="28"/>
        <v>450</v>
      </c>
      <c r="I257" s="31" t="str">
        <f>Report2!K265</f>
        <v>R1T/450</v>
      </c>
      <c r="J257" s="82">
        <f>Report2!L265</f>
        <v>516</v>
      </c>
      <c r="K257" s="82">
        <f>Report2!M265</f>
        <v>0</v>
      </c>
      <c r="L257" s="82">
        <f>Report2!N265</f>
        <v>214140</v>
      </c>
      <c r="M257" s="82">
        <f>Report2!P265</f>
        <v>214140</v>
      </c>
      <c r="N257" s="82">
        <f>Report2!Q265</f>
        <v>0</v>
      </c>
      <c r="O257" s="82">
        <f>Report2!T265</f>
        <v>0</v>
      </c>
      <c r="P257" s="82">
        <f>Report2!U265</f>
        <v>0</v>
      </c>
      <c r="Q257" s="82">
        <f>Report2!W265</f>
        <v>19273</v>
      </c>
      <c r="R257" s="82">
        <f>Report2!X265</f>
        <v>0</v>
      </c>
      <c r="S257" s="82">
        <f>Report2!Y265</f>
        <v>0</v>
      </c>
      <c r="T257" s="82">
        <f>Report2!Z265</f>
        <v>233413</v>
      </c>
      <c r="U257" s="82">
        <f>Report2!AB265</f>
        <v>233413</v>
      </c>
      <c r="V257" s="82">
        <f>Report2!AC265</f>
        <v>0</v>
      </c>
      <c r="W257" s="36" t="str">
        <f>Report2!AD265</f>
        <v>30/01/2023</v>
      </c>
      <c r="X257" s="48" t="str">
        <f t="shared" si="29"/>
        <v>30</v>
      </c>
      <c r="Y257" s="31" t="str">
        <f t="shared" si="30"/>
        <v>01</v>
      </c>
      <c r="Z257" s="31" t="str">
        <f t="shared" si="31"/>
        <v>2023</v>
      </c>
      <c r="AA257" s="45">
        <f t="shared" si="32"/>
        <v>44956</v>
      </c>
      <c r="AB257" s="31" t="str">
        <f>Report2!AE265</f>
        <v>5255443005904</v>
      </c>
      <c r="AC257" s="45" t="str">
        <f>Report2!AF265</f>
        <v>30/01/2023</v>
      </c>
      <c r="AD257" s="31" t="str">
        <f>Report2!AH265</f>
        <v>P2TL/52554/20230126/00004</v>
      </c>
      <c r="AE257" s="31">
        <f t="shared" si="34"/>
        <v>52550</v>
      </c>
      <c r="AF257" s="31" t="str">
        <f t="shared" si="33"/>
        <v>52554</v>
      </c>
    </row>
    <row r="258" spans="1:32">
      <c r="A258" s="30">
        <f>Report2!A266</f>
        <v>257</v>
      </c>
      <c r="B258" s="31" t="str">
        <f>Report2!B266</f>
        <v>5255105723010600081</v>
      </c>
      <c r="C258" s="31" t="str">
        <f>Report2!D266</f>
        <v>523060292417</v>
      </c>
      <c r="D258" s="31" t="str">
        <f>Report2!E266</f>
        <v>A NAWAWI ALI</v>
      </c>
      <c r="E258" s="31">
        <f>Report2!H266</f>
        <v>0</v>
      </c>
      <c r="F258" s="31" t="str">
        <f>Report2!I266</f>
        <v>DS  SERANGAN BONA</v>
      </c>
      <c r="G258" s="31" t="str">
        <f t="shared" si="27"/>
        <v>R1</v>
      </c>
      <c r="H258" s="31">
        <f t="shared" si="28"/>
        <v>450</v>
      </c>
      <c r="I258" s="31" t="str">
        <f>Report2!K266</f>
        <v>R1/450</v>
      </c>
      <c r="J258" s="82">
        <f>Report2!L266</f>
        <v>48</v>
      </c>
      <c r="K258" s="82">
        <f>Report2!M266</f>
        <v>0</v>
      </c>
      <c r="L258" s="82">
        <f>Report2!N266</f>
        <v>23760</v>
      </c>
      <c r="M258" s="82">
        <f>Report2!P266</f>
        <v>23760</v>
      </c>
      <c r="N258" s="82">
        <f>Report2!Q266</f>
        <v>0</v>
      </c>
      <c r="O258" s="82">
        <f>Report2!T266</f>
        <v>0</v>
      </c>
      <c r="P258" s="82">
        <f>Report2!U266</f>
        <v>0</v>
      </c>
      <c r="Q258" s="82">
        <f>Report2!W266</f>
        <v>0</v>
      </c>
      <c r="R258" s="82">
        <f>Report2!X266</f>
        <v>0</v>
      </c>
      <c r="S258" s="82">
        <f>Report2!Y266</f>
        <v>0</v>
      </c>
      <c r="T258" s="82">
        <f>Report2!Z266</f>
        <v>23760</v>
      </c>
      <c r="U258" s="82">
        <f>Report2!AB266</f>
        <v>0</v>
      </c>
      <c r="V258" s="82">
        <f>Report2!AC266</f>
        <v>23760</v>
      </c>
      <c r="W258" s="36" t="str">
        <f>Report2!AD266</f>
        <v>06/01/2023</v>
      </c>
      <c r="X258" s="48" t="str">
        <f t="shared" si="29"/>
        <v>06</v>
      </c>
      <c r="Y258" s="31" t="str">
        <f t="shared" si="30"/>
        <v>01</v>
      </c>
      <c r="Z258" s="31" t="str">
        <f t="shared" si="31"/>
        <v>2023</v>
      </c>
      <c r="AA258" s="45">
        <f t="shared" si="32"/>
        <v>44932</v>
      </c>
      <c r="AB258" s="31" t="str">
        <f>Report2!AE266</f>
        <v>5255134000081</v>
      </c>
      <c r="AC258" s="45" t="str">
        <f>Report2!AF266</f>
        <v>06/01/2023</v>
      </c>
      <c r="AD258" s="31" t="str">
        <f>Report2!AH266</f>
        <v>5255105723010600081</v>
      </c>
      <c r="AE258" s="31">
        <f t="shared" si="34"/>
        <v>52550</v>
      </c>
      <c r="AF258" s="31" t="str">
        <f t="shared" si="33"/>
        <v>52551</v>
      </c>
    </row>
    <row r="259" spans="1:32">
      <c r="A259" s="30">
        <f>Report2!A267</f>
        <v>258</v>
      </c>
      <c r="B259" s="31" t="str">
        <f>Report2!B267</f>
        <v>5255305723011700460</v>
      </c>
      <c r="C259" s="31" t="str">
        <f>Report2!D267</f>
        <v>523071117936</v>
      </c>
      <c r="D259" s="31" t="str">
        <f>Report2!E267</f>
        <v>TASWO</v>
      </c>
      <c r="E259" s="31">
        <f>Report2!H267</f>
        <v>0</v>
      </c>
      <c r="F259" s="31" t="str">
        <f>Report2!I267</f>
        <v>DK  LENGKONG DS KE</v>
      </c>
      <c r="G259" s="31" t="str">
        <f t="shared" ref="G259:G322" si="35">LEFT(I259,FIND("/",I259)-1)</f>
        <v>R1</v>
      </c>
      <c r="H259" s="31">
        <f t="shared" ref="H259:H322" si="36">_xlfn.NUMBERVALUE(MID(I259,FIND("/",I259,1)+1,99))</f>
        <v>450</v>
      </c>
      <c r="I259" s="31" t="str">
        <f>Report2!K267</f>
        <v>R1/450</v>
      </c>
      <c r="J259" s="82">
        <f>Report2!L267</f>
        <v>116</v>
      </c>
      <c r="K259" s="82">
        <f>Report2!M267</f>
        <v>0</v>
      </c>
      <c r="L259" s="82">
        <f>Report2!N267</f>
        <v>19604</v>
      </c>
      <c r="M259" s="82">
        <f>Report2!P267</f>
        <v>19604</v>
      </c>
      <c r="N259" s="82">
        <f>Report2!Q267</f>
        <v>0</v>
      </c>
      <c r="O259" s="82">
        <f>Report2!T267</f>
        <v>0</v>
      </c>
      <c r="P259" s="82">
        <f>Report2!U267</f>
        <v>0</v>
      </c>
      <c r="Q259" s="82">
        <f>Report2!W267</f>
        <v>0</v>
      </c>
      <c r="R259" s="82">
        <f>Report2!X267</f>
        <v>0</v>
      </c>
      <c r="S259" s="82">
        <f>Report2!Y267</f>
        <v>0</v>
      </c>
      <c r="T259" s="82">
        <f>Report2!Z267</f>
        <v>19604</v>
      </c>
      <c r="U259" s="82">
        <f>Report2!AB267</f>
        <v>0</v>
      </c>
      <c r="V259" s="82">
        <f>Report2!AC267</f>
        <v>19604</v>
      </c>
      <c r="W259" s="36" t="str">
        <f>Report2!AD267</f>
        <v>19/01/2023</v>
      </c>
      <c r="X259" s="48" t="str">
        <f t="shared" ref="X259:X322" si="37">LEFT(W259,2)</f>
        <v>19</v>
      </c>
      <c r="Y259" s="31" t="str">
        <f t="shared" ref="Y259:Y322" si="38">MID(W259,FIND("/",W259,1)+1,2)</f>
        <v>01</v>
      </c>
      <c r="Z259" s="31" t="str">
        <f t="shared" ref="Z259:Z322" si="39">RIGHT(W259,4)</f>
        <v>2023</v>
      </c>
      <c r="AA259" s="45">
        <f t="shared" ref="AA259:AA322" si="40">DATE(Z259,Y259,X259)</f>
        <v>44945</v>
      </c>
      <c r="AB259" s="31" t="str">
        <f>Report2!AE267</f>
        <v>5255334000456</v>
      </c>
      <c r="AC259" s="45" t="str">
        <f>Report2!AF267</f>
        <v>19/01/2023</v>
      </c>
      <c r="AD259" s="31" t="str">
        <f>Report2!AH267</f>
        <v>5255305723011700460</v>
      </c>
      <c r="AE259" s="31">
        <f t="shared" si="34"/>
        <v>52550</v>
      </c>
      <c r="AF259" s="31" t="str">
        <f t="shared" ref="AF259:AF322" si="41">_xlfn.IFS(LEN(AD259)=19,LEFT(AD259,5),LEN(AD259)=25,MID(AD259,6,5))</f>
        <v>52553</v>
      </c>
    </row>
    <row r="260" spans="1:32">
      <c r="A260" s="30">
        <f>Report2!A268</f>
        <v>259</v>
      </c>
      <c r="B260" s="31" t="str">
        <f>Report2!B268</f>
        <v>5255105723010600099</v>
      </c>
      <c r="C260" s="31" t="str">
        <f>Report2!D268</f>
        <v>523060089115</v>
      </c>
      <c r="D260" s="31" t="str">
        <f>Report2!E268</f>
        <v>KARSIDI</v>
      </c>
      <c r="E260" s="31">
        <f>Report2!H268</f>
        <v>0</v>
      </c>
      <c r="F260" s="31" t="str">
        <f>Report2!I268</f>
        <v>BE TOKAN RT 9/3</v>
      </c>
      <c r="G260" s="31" t="str">
        <f t="shared" si="35"/>
        <v>R1</v>
      </c>
      <c r="H260" s="31">
        <f t="shared" si="36"/>
        <v>450</v>
      </c>
      <c r="I260" s="31" t="str">
        <f>Report2!K268</f>
        <v>R1/450</v>
      </c>
      <c r="J260" s="82">
        <f>Report2!L268</f>
        <v>40</v>
      </c>
      <c r="K260" s="82">
        <f>Report2!M268</f>
        <v>0</v>
      </c>
      <c r="L260" s="82">
        <f>Report2!N268</f>
        <v>19800</v>
      </c>
      <c r="M260" s="82">
        <f>Report2!P268</f>
        <v>19800</v>
      </c>
      <c r="N260" s="82">
        <f>Report2!Q268</f>
        <v>0</v>
      </c>
      <c r="O260" s="82">
        <f>Report2!T268</f>
        <v>0</v>
      </c>
      <c r="P260" s="82">
        <f>Report2!U268</f>
        <v>0</v>
      </c>
      <c r="Q260" s="82">
        <f>Report2!W268</f>
        <v>0</v>
      </c>
      <c r="R260" s="82">
        <f>Report2!X268</f>
        <v>0</v>
      </c>
      <c r="S260" s="82">
        <f>Report2!Y268</f>
        <v>0</v>
      </c>
      <c r="T260" s="82">
        <f>Report2!Z268</f>
        <v>19800</v>
      </c>
      <c r="U260" s="82">
        <f>Report2!AB268</f>
        <v>0</v>
      </c>
      <c r="V260" s="82">
        <f>Report2!AC268</f>
        <v>19800</v>
      </c>
      <c r="W260" s="36" t="str">
        <f>Report2!AD268</f>
        <v>06/01/2023</v>
      </c>
      <c r="X260" s="48" t="str">
        <f t="shared" si="37"/>
        <v>06</v>
      </c>
      <c r="Y260" s="31" t="str">
        <f t="shared" si="38"/>
        <v>01</v>
      </c>
      <c r="Z260" s="31" t="str">
        <f t="shared" si="39"/>
        <v>2023</v>
      </c>
      <c r="AA260" s="45">
        <f t="shared" si="40"/>
        <v>44932</v>
      </c>
      <c r="AB260" s="31" t="str">
        <f>Report2!AE268</f>
        <v>5255134000099</v>
      </c>
      <c r="AC260" s="45" t="str">
        <f>Report2!AF268</f>
        <v>06/01/2023</v>
      </c>
      <c r="AD260" s="31" t="str">
        <f>Report2!AH268</f>
        <v>5255105723010600099</v>
      </c>
      <c r="AE260" s="31">
        <f t="shared" ref="AE260:AE323" si="42">AE259</f>
        <v>52550</v>
      </c>
      <c r="AF260" s="31" t="str">
        <f t="shared" si="41"/>
        <v>52551</v>
      </c>
    </row>
    <row r="261" spans="1:32">
      <c r="A261" s="30">
        <f>Report2!A269</f>
        <v>260</v>
      </c>
      <c r="B261" s="31" t="str">
        <f>Report2!B269</f>
        <v>P2TL/52552/20230125/00001</v>
      </c>
      <c r="C261" s="31" t="str">
        <f>Report2!D269</f>
        <v>NONPELANG</v>
      </c>
      <c r="D261" s="31" t="str">
        <f>Report2!E269</f>
        <v>MUHAMMAD ANNAS</v>
      </c>
      <c r="E261" s="31" t="str">
        <f>Report2!H269</f>
        <v>P4</v>
      </c>
      <c r="F261" s="31" t="str">
        <f>Report2!I269</f>
        <v>KAMPUNG PILANG KID</v>
      </c>
      <c r="G261" s="31" t="str">
        <f t="shared" si="35"/>
        <v>B1</v>
      </c>
      <c r="H261" s="31">
        <f t="shared" si="36"/>
        <v>900</v>
      </c>
      <c r="I261" s="31" t="str">
        <f>Report2!K269</f>
        <v>B1/900</v>
      </c>
      <c r="J261" s="82">
        <f>Report2!L269</f>
        <v>4957</v>
      </c>
      <c r="K261" s="82">
        <f>Report2!M269</f>
        <v>429300</v>
      </c>
      <c r="L261" s="82">
        <f>Report2!N269</f>
        <v>2305098</v>
      </c>
      <c r="M261" s="82">
        <f>Report2!P269</f>
        <v>2734398</v>
      </c>
      <c r="N261" s="82">
        <f>Report2!Q269</f>
        <v>0</v>
      </c>
      <c r="O261" s="82">
        <f>Report2!T269</f>
        <v>0</v>
      </c>
      <c r="P261" s="82">
        <f>Report2!U269</f>
        <v>0</v>
      </c>
      <c r="Q261" s="82">
        <f>Report2!W269</f>
        <v>13672</v>
      </c>
      <c r="R261" s="82">
        <f>Report2!X269</f>
        <v>0</v>
      </c>
      <c r="S261" s="82">
        <f>Report2!Y269</f>
        <v>0</v>
      </c>
      <c r="T261" s="82">
        <f>Report2!Z269</f>
        <v>2748070</v>
      </c>
      <c r="U261" s="82">
        <f>Report2!AB269</f>
        <v>2748070</v>
      </c>
      <c r="V261" s="82">
        <f>Report2!AC269</f>
        <v>0</v>
      </c>
      <c r="W261" s="36" t="str">
        <f>Report2!AD269</f>
        <v>25/01/2023</v>
      </c>
      <c r="X261" s="48" t="str">
        <f t="shared" si="37"/>
        <v>25</v>
      </c>
      <c r="Y261" s="31" t="str">
        <f t="shared" si="38"/>
        <v>01</v>
      </c>
      <c r="Z261" s="31" t="str">
        <f t="shared" si="39"/>
        <v>2023</v>
      </c>
      <c r="AA261" s="45">
        <f t="shared" si="40"/>
        <v>44951</v>
      </c>
      <c r="AB261" s="31" t="str">
        <f>Report2!AE269</f>
        <v>5255242004850</v>
      </c>
      <c r="AC261" s="45" t="str">
        <f>Report2!AF269</f>
        <v>25/01/2023</v>
      </c>
      <c r="AD261" s="31" t="str">
        <f>Report2!AH269</f>
        <v>P2TL/52552/20230125/00001</v>
      </c>
      <c r="AE261" s="31">
        <f t="shared" si="42"/>
        <v>52550</v>
      </c>
      <c r="AF261" s="31" t="str">
        <f t="shared" si="41"/>
        <v>52552</v>
      </c>
    </row>
    <row r="262" spans="1:32">
      <c r="A262" s="30">
        <f>Report2!A270</f>
        <v>261</v>
      </c>
      <c r="B262" s="31" t="str">
        <f>Report2!B270</f>
        <v>5255305723011700458</v>
      </c>
      <c r="C262" s="31" t="str">
        <f>Report2!D270</f>
        <v>523071536575</v>
      </c>
      <c r="D262" s="31" t="str">
        <f>Report2!E270</f>
        <v>RUSMINI</v>
      </c>
      <c r="E262" s="31">
        <f>Report2!H270</f>
        <v>0</v>
      </c>
      <c r="F262" s="31" t="str">
        <f>Report2!I270</f>
        <v>DS  NGABENREJO RT</v>
      </c>
      <c r="G262" s="31" t="str">
        <f t="shared" si="35"/>
        <v>R1</v>
      </c>
      <c r="H262" s="31">
        <f t="shared" si="36"/>
        <v>900</v>
      </c>
      <c r="I262" s="31" t="str">
        <f>Report2!K270</f>
        <v>R1/900</v>
      </c>
      <c r="J262" s="82">
        <f>Report2!L270</f>
        <v>40</v>
      </c>
      <c r="K262" s="82">
        <f>Report2!M270</f>
        <v>0</v>
      </c>
      <c r="L262" s="82">
        <f>Report2!N270</f>
        <v>19800</v>
      </c>
      <c r="M262" s="82">
        <f>Report2!P270</f>
        <v>19800</v>
      </c>
      <c r="N262" s="82">
        <f>Report2!Q270</f>
        <v>0</v>
      </c>
      <c r="O262" s="82">
        <f>Report2!T270</f>
        <v>0</v>
      </c>
      <c r="P262" s="82">
        <f>Report2!U270</f>
        <v>0</v>
      </c>
      <c r="Q262" s="82">
        <f>Report2!W270</f>
        <v>0</v>
      </c>
      <c r="R262" s="82">
        <f>Report2!X270</f>
        <v>0</v>
      </c>
      <c r="S262" s="82">
        <f>Report2!Y270</f>
        <v>0</v>
      </c>
      <c r="T262" s="82">
        <f>Report2!Z270</f>
        <v>19800</v>
      </c>
      <c r="U262" s="82">
        <f>Report2!AB270</f>
        <v>0</v>
      </c>
      <c r="V262" s="82">
        <f>Report2!AC270</f>
        <v>19800</v>
      </c>
      <c r="W262" s="36" t="str">
        <f>Report2!AD270</f>
        <v>19/01/2023</v>
      </c>
      <c r="X262" s="48" t="str">
        <f t="shared" si="37"/>
        <v>19</v>
      </c>
      <c r="Y262" s="31" t="str">
        <f t="shared" si="38"/>
        <v>01</v>
      </c>
      <c r="Z262" s="31" t="str">
        <f t="shared" si="39"/>
        <v>2023</v>
      </c>
      <c r="AA262" s="45">
        <f t="shared" si="40"/>
        <v>44945</v>
      </c>
      <c r="AB262" s="31" t="str">
        <f>Report2!AE270</f>
        <v>5255334000454</v>
      </c>
      <c r="AC262" s="45" t="str">
        <f>Report2!AF270</f>
        <v>19/01/2023</v>
      </c>
      <c r="AD262" s="31" t="str">
        <f>Report2!AH270</f>
        <v>5255305723011700458</v>
      </c>
      <c r="AE262" s="31">
        <f t="shared" si="42"/>
        <v>52550</v>
      </c>
      <c r="AF262" s="31" t="str">
        <f t="shared" si="41"/>
        <v>52553</v>
      </c>
    </row>
    <row r="263" spans="1:32">
      <c r="A263" s="30">
        <f>Report2!A271</f>
        <v>262</v>
      </c>
      <c r="B263" s="31" t="str">
        <f>Report2!B271</f>
        <v>P2TL/52554/20230111/00005</v>
      </c>
      <c r="C263" s="31" t="str">
        <f>Report2!D271</f>
        <v>525540179301</v>
      </c>
      <c r="D263" s="31" t="str">
        <f>Report2!E271</f>
        <v>SUDJINEM SUTRI</v>
      </c>
      <c r="E263" s="31" t="str">
        <f>Report2!H271</f>
        <v>P3</v>
      </c>
      <c r="F263" s="31" t="str">
        <f>Report2!I271</f>
        <v>DN BRINGIN    RT.2 R</v>
      </c>
      <c r="G263" s="31" t="str">
        <f t="shared" si="35"/>
        <v>R2T</v>
      </c>
      <c r="H263" s="31">
        <f t="shared" si="36"/>
        <v>4400</v>
      </c>
      <c r="I263" s="31" t="str">
        <f>Report2!K271</f>
        <v>R2T/4400</v>
      </c>
      <c r="J263" s="82">
        <f>Report2!L271</f>
        <v>24235</v>
      </c>
      <c r="K263" s="82">
        <f>Report2!M271</f>
        <v>3589407</v>
      </c>
      <c r="L263" s="82">
        <f>Report2!N271</f>
        <v>41188449</v>
      </c>
      <c r="M263" s="82">
        <f>Report2!P271</f>
        <v>44777856</v>
      </c>
      <c r="N263" s="82">
        <f>Report2!Q271</f>
        <v>10000</v>
      </c>
      <c r="O263" s="82">
        <f>Report2!T271</f>
        <v>76400</v>
      </c>
      <c r="P263" s="82">
        <f>Report2!U271</f>
        <v>462142</v>
      </c>
      <c r="Q263" s="82">
        <f>Report2!W271</f>
        <v>465726</v>
      </c>
      <c r="R263" s="82">
        <f>Report2!X271</f>
        <v>0</v>
      </c>
      <c r="S263" s="82">
        <f>Report2!Y271</f>
        <v>0</v>
      </c>
      <c r="T263" s="82">
        <f>Report2!Z271</f>
        <v>45792124</v>
      </c>
      <c r="U263" s="82">
        <f>Report2!AB271</f>
        <v>23000000</v>
      </c>
      <c r="V263" s="82">
        <f>Report2!AC271</f>
        <v>22792124</v>
      </c>
      <c r="W263" s="36" t="str">
        <f>Report2!AD271</f>
        <v>12/01/2023</v>
      </c>
      <c r="X263" s="48" t="str">
        <f t="shared" si="37"/>
        <v>12</v>
      </c>
      <c r="Y263" s="31" t="str">
        <f t="shared" si="38"/>
        <v>01</v>
      </c>
      <c r="Z263" s="31" t="str">
        <f t="shared" si="39"/>
        <v>2023</v>
      </c>
      <c r="AA263" s="45">
        <f t="shared" si="40"/>
        <v>44938</v>
      </c>
      <c r="AB263" s="31" t="str">
        <f>Report2!AE271</f>
        <v>5255443005838</v>
      </c>
      <c r="AC263" s="45" t="str">
        <f>Report2!AF271</f>
        <v>12/01/2023</v>
      </c>
      <c r="AD263" s="31" t="str">
        <f>Report2!AH271</f>
        <v>P2TL/52554/20230111/00005</v>
      </c>
      <c r="AE263" s="31">
        <f t="shared" si="42"/>
        <v>52550</v>
      </c>
      <c r="AF263" s="31" t="str">
        <f t="shared" si="41"/>
        <v>52554</v>
      </c>
    </row>
    <row r="264" spans="1:32">
      <c r="A264" s="30">
        <f>Report2!A272</f>
        <v>263</v>
      </c>
      <c r="B264" s="31" t="str">
        <f>Report2!B272</f>
        <v>P2TL/52551/20230120/00002</v>
      </c>
      <c r="C264" s="31" t="str">
        <f>Report2!D272</f>
        <v>523061793860</v>
      </c>
      <c r="D264" s="31" t="str">
        <f>Report2!E272</f>
        <v>RUSTANTO</v>
      </c>
      <c r="E264" s="31" t="str">
        <f>Report2!H272</f>
        <v>K2</v>
      </c>
      <c r="F264" s="31" t="str">
        <f>Report2!I272</f>
        <v>DS MLATEN    RT.10 R</v>
      </c>
      <c r="G264" s="31" t="str">
        <f t="shared" si="35"/>
        <v>R1T</v>
      </c>
      <c r="H264" s="31">
        <f t="shared" si="36"/>
        <v>900</v>
      </c>
      <c r="I264" s="31" t="str">
        <f>Report2!K272</f>
        <v>R1T/900</v>
      </c>
      <c r="J264" s="82">
        <f>Report2!L272</f>
        <v>786</v>
      </c>
      <c r="K264" s="82">
        <f>Report2!M272</f>
        <v>0</v>
      </c>
      <c r="L264" s="82">
        <f>Report2!N272</f>
        <v>475530</v>
      </c>
      <c r="M264" s="82">
        <f>Report2!P272</f>
        <v>475530</v>
      </c>
      <c r="N264" s="82">
        <f>Report2!Q272</f>
        <v>0</v>
      </c>
      <c r="O264" s="82">
        <f>Report2!T272</f>
        <v>0</v>
      </c>
      <c r="P264" s="82">
        <f>Report2!U272</f>
        <v>0</v>
      </c>
      <c r="Q264" s="82">
        <f>Report2!W272</f>
        <v>42798</v>
      </c>
      <c r="R264" s="82">
        <f>Report2!X272</f>
        <v>0</v>
      </c>
      <c r="S264" s="82">
        <f>Report2!Y272</f>
        <v>0</v>
      </c>
      <c r="T264" s="82">
        <f>Report2!Z272</f>
        <v>518328</v>
      </c>
      <c r="U264" s="82">
        <f>Report2!AB272</f>
        <v>518328</v>
      </c>
      <c r="V264" s="82">
        <f>Report2!AC272</f>
        <v>0</v>
      </c>
      <c r="W264" s="36" t="str">
        <f>Report2!AD272</f>
        <v>20/01/2023</v>
      </c>
      <c r="X264" s="48" t="str">
        <f t="shared" si="37"/>
        <v>20</v>
      </c>
      <c r="Y264" s="31" t="str">
        <f t="shared" si="38"/>
        <v>01</v>
      </c>
      <c r="Z264" s="31" t="str">
        <f t="shared" si="39"/>
        <v>2023</v>
      </c>
      <c r="AA264" s="45">
        <f t="shared" si="40"/>
        <v>44946</v>
      </c>
      <c r="AB264" s="31" t="str">
        <f>Report2!AE272</f>
        <v>5255143005074</v>
      </c>
      <c r="AC264" s="45" t="str">
        <f>Report2!AF272</f>
        <v>20/01/2023</v>
      </c>
      <c r="AD264" s="31" t="str">
        <f>Report2!AH272</f>
        <v>P2TL/52551/20230120/00002</v>
      </c>
      <c r="AE264" s="31">
        <f t="shared" si="42"/>
        <v>52550</v>
      </c>
      <c r="AF264" s="31" t="str">
        <f t="shared" si="41"/>
        <v>52551</v>
      </c>
    </row>
    <row r="265" spans="1:32">
      <c r="A265" s="30">
        <f>Report2!A273</f>
        <v>264</v>
      </c>
      <c r="B265" s="31" t="str">
        <f>Report2!B273</f>
        <v>P2TL/52554/20230126/00002</v>
      </c>
      <c r="C265" s="31" t="str">
        <f>Report2!D273</f>
        <v>NONPELANG</v>
      </c>
      <c r="D265" s="31" t="str">
        <f>Report2!E273</f>
        <v>SOLEMAN/SISWATI</v>
      </c>
      <c r="E265" s="31" t="str">
        <f>Report2!H273</f>
        <v>P4</v>
      </c>
      <c r="F265" s="31" t="str">
        <f>Report2!I273</f>
        <v>MUNINGAN RT 3/6 PUL</v>
      </c>
      <c r="G265" s="31" t="str">
        <f t="shared" si="35"/>
        <v>S2</v>
      </c>
      <c r="H265" s="31">
        <f t="shared" si="36"/>
        <v>450</v>
      </c>
      <c r="I265" s="31" t="str">
        <f>Report2!K273</f>
        <v>S2/450</v>
      </c>
      <c r="J265" s="82">
        <f>Report2!L273</f>
        <v>2479</v>
      </c>
      <c r="K265" s="82">
        <f>Report2!M273</f>
        <v>81000</v>
      </c>
      <c r="L265" s="82">
        <f>Report2!N273</f>
        <v>892296</v>
      </c>
      <c r="M265" s="82">
        <f>Report2!P273</f>
        <v>973296</v>
      </c>
      <c r="N265" s="82">
        <f>Report2!Q273</f>
        <v>0</v>
      </c>
      <c r="O265" s="82">
        <f>Report2!T273</f>
        <v>0</v>
      </c>
      <c r="P265" s="82">
        <f>Report2!U273</f>
        <v>0</v>
      </c>
      <c r="Q265" s="82">
        <f>Report2!W273</f>
        <v>4866</v>
      </c>
      <c r="R265" s="82">
        <f>Report2!X273</f>
        <v>0</v>
      </c>
      <c r="S265" s="82">
        <f>Report2!Y273</f>
        <v>0</v>
      </c>
      <c r="T265" s="82">
        <f>Report2!Z273</f>
        <v>978162</v>
      </c>
      <c r="U265" s="82">
        <f>Report2!AB273</f>
        <v>978162</v>
      </c>
      <c r="V265" s="82">
        <f>Report2!AC273</f>
        <v>0</v>
      </c>
      <c r="W265" s="36" t="str">
        <f>Report2!AD273</f>
        <v>26/01/2023</v>
      </c>
      <c r="X265" s="48" t="str">
        <f t="shared" si="37"/>
        <v>26</v>
      </c>
      <c r="Y265" s="31" t="str">
        <f t="shared" si="38"/>
        <v>01</v>
      </c>
      <c r="Z265" s="31" t="str">
        <f t="shared" si="39"/>
        <v>2023</v>
      </c>
      <c r="AA265" s="45">
        <f t="shared" si="40"/>
        <v>44952</v>
      </c>
      <c r="AB265" s="31" t="str">
        <f>Report2!AE273</f>
        <v>5255442005902</v>
      </c>
      <c r="AC265" s="45" t="str">
        <f>Report2!AF273</f>
        <v>26/01/2023</v>
      </c>
      <c r="AD265" s="31" t="str">
        <f>Report2!AH273</f>
        <v>P2TL/52554/20230126/00002</v>
      </c>
      <c r="AE265" s="31">
        <f t="shared" si="42"/>
        <v>52550</v>
      </c>
      <c r="AF265" s="31" t="str">
        <f t="shared" si="41"/>
        <v>52554</v>
      </c>
    </row>
    <row r="266" spans="1:32">
      <c r="A266" s="30">
        <f>Report2!A274</f>
        <v>265</v>
      </c>
      <c r="B266" s="31" t="str">
        <f>Report2!B274</f>
        <v>5255305723011700468</v>
      </c>
      <c r="C266" s="31" t="str">
        <f>Report2!D274</f>
        <v>523071743966</v>
      </c>
      <c r="D266" s="31" t="str">
        <f>Report2!E274</f>
        <v>SUGIMIN</v>
      </c>
      <c r="E266" s="31">
        <f>Report2!H274</f>
        <v>0</v>
      </c>
      <c r="F266" s="31" t="str">
        <f>Report2!I274</f>
        <v>DK SENDANGREJO JI</v>
      </c>
      <c r="G266" s="31" t="str">
        <f t="shared" si="35"/>
        <v>R1M</v>
      </c>
      <c r="H266" s="31">
        <f t="shared" si="36"/>
        <v>900</v>
      </c>
      <c r="I266" s="31" t="str">
        <f>Report2!K274</f>
        <v>R1M/900</v>
      </c>
      <c r="J266" s="82">
        <f>Report2!L274</f>
        <v>160</v>
      </c>
      <c r="K266" s="82">
        <f>Report2!M274</f>
        <v>0</v>
      </c>
      <c r="L266" s="82">
        <f>Report2!N274</f>
        <v>214968</v>
      </c>
      <c r="M266" s="82">
        <f>Report2!P274</f>
        <v>214968</v>
      </c>
      <c r="N266" s="82">
        <f>Report2!Q274</f>
        <v>0</v>
      </c>
      <c r="O266" s="82">
        <f>Report2!T274</f>
        <v>0</v>
      </c>
      <c r="P266" s="82">
        <f>Report2!U274</f>
        <v>0</v>
      </c>
      <c r="Q266" s="82">
        <f>Report2!W274</f>
        <v>0</v>
      </c>
      <c r="R266" s="82">
        <f>Report2!X274</f>
        <v>0</v>
      </c>
      <c r="S266" s="82">
        <f>Report2!Y274</f>
        <v>0</v>
      </c>
      <c r="T266" s="82">
        <f>Report2!Z274</f>
        <v>214968</v>
      </c>
      <c r="U266" s="82">
        <f>Report2!AB274</f>
        <v>0</v>
      </c>
      <c r="V266" s="82">
        <f>Report2!AC274</f>
        <v>214968</v>
      </c>
      <c r="W266" s="36" t="str">
        <f>Report2!AD274</f>
        <v>19/01/2023</v>
      </c>
      <c r="X266" s="48" t="str">
        <f t="shared" si="37"/>
        <v>19</v>
      </c>
      <c r="Y266" s="31" t="str">
        <f t="shared" si="38"/>
        <v>01</v>
      </c>
      <c r="Z266" s="31" t="str">
        <f t="shared" si="39"/>
        <v>2023</v>
      </c>
      <c r="AA266" s="45">
        <f t="shared" si="40"/>
        <v>44945</v>
      </c>
      <c r="AB266" s="31" t="str">
        <f>Report2!AE274</f>
        <v>5255334000464</v>
      </c>
      <c r="AC266" s="45" t="str">
        <f>Report2!AF274</f>
        <v>19/01/2023</v>
      </c>
      <c r="AD266" s="31" t="str">
        <f>Report2!AH274</f>
        <v>5255305723011700468</v>
      </c>
      <c r="AE266" s="31">
        <f t="shared" si="42"/>
        <v>52550</v>
      </c>
      <c r="AF266" s="31" t="str">
        <f t="shared" si="41"/>
        <v>52553</v>
      </c>
    </row>
    <row r="267" spans="1:32">
      <c r="A267" s="30">
        <f>Report2!A275</f>
        <v>266</v>
      </c>
      <c r="B267" s="31" t="str">
        <f>Report2!B275</f>
        <v>P2TL/52551/20200921/00003</v>
      </c>
      <c r="C267" s="31" t="str">
        <f>Report2!D275</f>
        <v>523060509697</v>
      </c>
      <c r="D267" s="31" t="str">
        <f>Report2!E275</f>
        <v>AGUS SUTRISYATMO</v>
      </c>
      <c r="E267" s="31" t="str">
        <f>Report2!H275</f>
        <v>K2</v>
      </c>
      <c r="F267" s="31" t="str">
        <f>Report2!I275</f>
        <v>DS  GUNTUR RT9/2</v>
      </c>
      <c r="G267" s="31" t="str">
        <f t="shared" si="35"/>
        <v>R1</v>
      </c>
      <c r="H267" s="31">
        <f t="shared" si="36"/>
        <v>450</v>
      </c>
      <c r="I267" s="31" t="str">
        <f>Report2!K275</f>
        <v>R1/450</v>
      </c>
      <c r="J267" s="82">
        <f>Report2!L275</f>
        <v>138</v>
      </c>
      <c r="K267" s="82">
        <f>Report2!M275</f>
        <v>0</v>
      </c>
      <c r="L267" s="82">
        <f>Report2!N275</f>
        <v>68310</v>
      </c>
      <c r="M267" s="82">
        <f>Report2!P275</f>
        <v>68310</v>
      </c>
      <c r="N267" s="82">
        <f>Report2!Q275</f>
        <v>0</v>
      </c>
      <c r="O267" s="82">
        <f>Report2!T275</f>
        <v>76400</v>
      </c>
      <c r="P267" s="82">
        <f>Report2!U275</f>
        <v>32259</v>
      </c>
      <c r="Q267" s="82">
        <f>Report2!W275</f>
        <v>6148</v>
      </c>
      <c r="R267" s="82">
        <f>Report2!X275</f>
        <v>0</v>
      </c>
      <c r="S267" s="82">
        <f>Report2!Y275</f>
        <v>0</v>
      </c>
      <c r="T267" s="82">
        <f>Report2!Z275</f>
        <v>183117</v>
      </c>
      <c r="U267" s="82">
        <f>Report2!AB275</f>
        <v>183117</v>
      </c>
      <c r="V267" s="82">
        <f>Report2!AC275</f>
        <v>0</v>
      </c>
      <c r="W267" s="36" t="str">
        <f>Report2!AD275</f>
        <v>18/01/2023</v>
      </c>
      <c r="X267" s="48" t="str">
        <f t="shared" si="37"/>
        <v>18</v>
      </c>
      <c r="Y267" s="31" t="str">
        <f t="shared" si="38"/>
        <v>01</v>
      </c>
      <c r="Z267" s="31" t="str">
        <f t="shared" si="39"/>
        <v>2023</v>
      </c>
      <c r="AA267" s="45">
        <f t="shared" si="40"/>
        <v>44944</v>
      </c>
      <c r="AB267" s="31" t="str">
        <f>Report2!AE275</f>
        <v>5255142002476</v>
      </c>
      <c r="AC267" s="45" t="str">
        <f>Report2!AF275</f>
        <v>18/01/2023</v>
      </c>
      <c r="AD267" s="31" t="str">
        <f>Report2!AH275</f>
        <v>P2TL/52551/20200921/00003</v>
      </c>
      <c r="AE267" s="31">
        <f t="shared" si="42"/>
        <v>52550</v>
      </c>
      <c r="AF267" s="31" t="str">
        <f t="shared" si="41"/>
        <v>52551</v>
      </c>
    </row>
    <row r="268" spans="1:32">
      <c r="A268" s="30">
        <f>Report2!A276</f>
        <v>267</v>
      </c>
      <c r="B268" s="31" t="str">
        <f>Report2!B276</f>
        <v>P2TL/52554/20230126/00001</v>
      </c>
      <c r="C268" s="31" t="str">
        <f>Report2!D276</f>
        <v>523071631340</v>
      </c>
      <c r="D268" s="31" t="str">
        <f>Report2!E276</f>
        <v>SULASTRI</v>
      </c>
      <c r="E268" s="31" t="str">
        <f>Report2!H276</f>
        <v>K2</v>
      </c>
      <c r="F268" s="31" t="str">
        <f>Report2!I276</f>
        <v>DK GADE POJOK      LL</v>
      </c>
      <c r="G268" s="31" t="str">
        <f t="shared" si="35"/>
        <v>R1</v>
      </c>
      <c r="H268" s="31">
        <f t="shared" si="36"/>
        <v>450</v>
      </c>
      <c r="I268" s="31" t="str">
        <f>Report2!K276</f>
        <v>R1/450</v>
      </c>
      <c r="J268" s="82">
        <f>Report2!L276</f>
        <v>200</v>
      </c>
      <c r="K268" s="82">
        <f>Report2!M276</f>
        <v>0</v>
      </c>
      <c r="L268" s="82">
        <f>Report2!N276</f>
        <v>99000</v>
      </c>
      <c r="M268" s="82">
        <f>Report2!P276</f>
        <v>99000</v>
      </c>
      <c r="N268" s="82">
        <f>Report2!Q276</f>
        <v>0</v>
      </c>
      <c r="O268" s="82">
        <f>Report2!T276</f>
        <v>0</v>
      </c>
      <c r="P268" s="82">
        <f>Report2!U276</f>
        <v>0</v>
      </c>
      <c r="Q268" s="82">
        <f>Report2!W276</f>
        <v>8910</v>
      </c>
      <c r="R268" s="82">
        <f>Report2!X276</f>
        <v>0</v>
      </c>
      <c r="S268" s="82">
        <f>Report2!Y276</f>
        <v>0</v>
      </c>
      <c r="T268" s="82">
        <f>Report2!Z276</f>
        <v>107910</v>
      </c>
      <c r="U268" s="82">
        <f>Report2!AB276</f>
        <v>107910</v>
      </c>
      <c r="V268" s="82">
        <f>Report2!AC276</f>
        <v>0</v>
      </c>
      <c r="W268" s="36" t="str">
        <f>Report2!AD276</f>
        <v>26/01/2023</v>
      </c>
      <c r="X268" s="48" t="str">
        <f t="shared" si="37"/>
        <v>26</v>
      </c>
      <c r="Y268" s="31" t="str">
        <f t="shared" si="38"/>
        <v>01</v>
      </c>
      <c r="Z268" s="31" t="str">
        <f t="shared" si="39"/>
        <v>2023</v>
      </c>
      <c r="AA268" s="45">
        <f t="shared" si="40"/>
        <v>44952</v>
      </c>
      <c r="AB268" s="31" t="str">
        <f>Report2!AE276</f>
        <v>5255442005901</v>
      </c>
      <c r="AC268" s="45" t="str">
        <f>Report2!AF276</f>
        <v>26/01/2023</v>
      </c>
      <c r="AD268" s="31" t="str">
        <f>Report2!AH276</f>
        <v>P2TL/52554/20230126/00001</v>
      </c>
      <c r="AE268" s="31">
        <f t="shared" si="42"/>
        <v>52550</v>
      </c>
      <c r="AF268" s="31" t="str">
        <f t="shared" si="41"/>
        <v>52554</v>
      </c>
    </row>
    <row r="269" spans="1:32">
      <c r="A269" s="30">
        <f>Report2!A277</f>
        <v>268</v>
      </c>
      <c r="B269" s="31" t="str">
        <f>Report2!B277</f>
        <v>P2TL/52554/20230117/00002</v>
      </c>
      <c r="C269" s="31" t="str">
        <f>Report2!D277</f>
        <v>NONPELANG</v>
      </c>
      <c r="D269" s="31" t="str">
        <f>Report2!E277</f>
        <v>SUTRISNO</v>
      </c>
      <c r="E269" s="31" t="str">
        <f>Report2!H277</f>
        <v>P4</v>
      </c>
      <c r="F269" s="31" t="str">
        <f>Report2!I277</f>
        <v>JAMUR DS BENDOHA</v>
      </c>
      <c r="G269" s="31" t="str">
        <f t="shared" si="35"/>
        <v>S2</v>
      </c>
      <c r="H269" s="31">
        <f t="shared" si="36"/>
        <v>900</v>
      </c>
      <c r="I269" s="31" t="str">
        <f>Report2!K277</f>
        <v>S2/900</v>
      </c>
      <c r="J269" s="82">
        <f>Report2!L277</f>
        <v>4957</v>
      </c>
      <c r="K269" s="82">
        <f>Report2!M277</f>
        <v>243000</v>
      </c>
      <c r="L269" s="82">
        <f>Report2!N277</f>
        <v>1784592</v>
      </c>
      <c r="M269" s="82">
        <f>Report2!P277</f>
        <v>2027592</v>
      </c>
      <c r="N269" s="82">
        <f>Report2!Q277</f>
        <v>0</v>
      </c>
      <c r="O269" s="82">
        <f>Report2!T277</f>
        <v>0</v>
      </c>
      <c r="P269" s="82">
        <f>Report2!U277</f>
        <v>0</v>
      </c>
      <c r="Q269" s="82">
        <f>Report2!W277</f>
        <v>10138</v>
      </c>
      <c r="R269" s="82">
        <f>Report2!X277</f>
        <v>0</v>
      </c>
      <c r="S269" s="82">
        <f>Report2!Y277</f>
        <v>0</v>
      </c>
      <c r="T269" s="82">
        <f>Report2!Z277</f>
        <v>2037730</v>
      </c>
      <c r="U269" s="82">
        <f>Report2!AB277</f>
        <v>2037730</v>
      </c>
      <c r="V269" s="82">
        <f>Report2!AC277</f>
        <v>0</v>
      </c>
      <c r="W269" s="36" t="str">
        <f>Report2!AD277</f>
        <v>18/01/2023</v>
      </c>
      <c r="X269" s="48" t="str">
        <f t="shared" si="37"/>
        <v>18</v>
      </c>
      <c r="Y269" s="31" t="str">
        <f t="shared" si="38"/>
        <v>01</v>
      </c>
      <c r="Z269" s="31" t="str">
        <f t="shared" si="39"/>
        <v>2023</v>
      </c>
      <c r="AA269" s="45">
        <f t="shared" si="40"/>
        <v>44944</v>
      </c>
      <c r="AB269" s="31" t="str">
        <f>Report2!AE277</f>
        <v>5255442005870</v>
      </c>
      <c r="AC269" s="45" t="str">
        <f>Report2!AF277</f>
        <v>18/01/2023</v>
      </c>
      <c r="AD269" s="31" t="str">
        <f>Report2!AH277</f>
        <v>P2TL/52554/20230117/00002</v>
      </c>
      <c r="AE269" s="31">
        <f t="shared" si="42"/>
        <v>52550</v>
      </c>
      <c r="AF269" s="31" t="str">
        <f t="shared" si="41"/>
        <v>52554</v>
      </c>
    </row>
    <row r="270" spans="1:32">
      <c r="A270" s="30">
        <f>Report2!A278</f>
        <v>269</v>
      </c>
      <c r="B270" s="31" t="str">
        <f>Report2!B278</f>
        <v>5255305723011700456</v>
      </c>
      <c r="C270" s="31" t="str">
        <f>Report2!D278</f>
        <v>523070987690</v>
      </c>
      <c r="D270" s="31" t="str">
        <f>Report2!E278</f>
        <v>SAPRI KEMIS</v>
      </c>
      <c r="E270" s="31">
        <f>Report2!H278</f>
        <v>0</v>
      </c>
      <c r="F270" s="31" t="str">
        <f>Report2!I278</f>
        <v>PA SEBAN MANGUNR</v>
      </c>
      <c r="G270" s="31" t="str">
        <f t="shared" si="35"/>
        <v>R1M</v>
      </c>
      <c r="H270" s="31">
        <f t="shared" si="36"/>
        <v>900</v>
      </c>
      <c r="I270" s="31" t="str">
        <f>Report2!K278</f>
        <v>R1M/900</v>
      </c>
      <c r="J270" s="82">
        <f>Report2!L278</f>
        <v>10</v>
      </c>
      <c r="K270" s="82">
        <f>Report2!M278</f>
        <v>0</v>
      </c>
      <c r="L270" s="82">
        <f>Report2!N278</f>
        <v>13520</v>
      </c>
      <c r="M270" s="82">
        <f>Report2!P278</f>
        <v>13520</v>
      </c>
      <c r="N270" s="82">
        <f>Report2!Q278</f>
        <v>0</v>
      </c>
      <c r="O270" s="82">
        <f>Report2!T278</f>
        <v>0</v>
      </c>
      <c r="P270" s="82">
        <f>Report2!U278</f>
        <v>0</v>
      </c>
      <c r="Q270" s="82">
        <f>Report2!W278</f>
        <v>0</v>
      </c>
      <c r="R270" s="82">
        <f>Report2!X278</f>
        <v>0</v>
      </c>
      <c r="S270" s="82">
        <f>Report2!Y278</f>
        <v>0</v>
      </c>
      <c r="T270" s="82">
        <f>Report2!Z278</f>
        <v>13520</v>
      </c>
      <c r="U270" s="82">
        <f>Report2!AB278</f>
        <v>0</v>
      </c>
      <c r="V270" s="82">
        <f>Report2!AC278</f>
        <v>13520</v>
      </c>
      <c r="W270" s="36" t="str">
        <f>Report2!AD278</f>
        <v>19/01/2023</v>
      </c>
      <c r="X270" s="48" t="str">
        <f t="shared" si="37"/>
        <v>19</v>
      </c>
      <c r="Y270" s="31" t="str">
        <f t="shared" si="38"/>
        <v>01</v>
      </c>
      <c r="Z270" s="31" t="str">
        <f t="shared" si="39"/>
        <v>2023</v>
      </c>
      <c r="AA270" s="45">
        <f t="shared" si="40"/>
        <v>44945</v>
      </c>
      <c r="AB270" s="31" t="str">
        <f>Report2!AE278</f>
        <v>5255334000452</v>
      </c>
      <c r="AC270" s="45" t="str">
        <f>Report2!AF278</f>
        <v>19/01/2023</v>
      </c>
      <c r="AD270" s="31" t="str">
        <f>Report2!AH278</f>
        <v>5255305723011700456</v>
      </c>
      <c r="AE270" s="31">
        <f t="shared" si="42"/>
        <v>52550</v>
      </c>
      <c r="AF270" s="31" t="str">
        <f t="shared" si="41"/>
        <v>52553</v>
      </c>
    </row>
    <row r="271" spans="1:32">
      <c r="A271" s="30">
        <f>Report2!A279</f>
        <v>270</v>
      </c>
      <c r="B271" s="31" t="str">
        <f>Report2!B279</f>
        <v>P2TL/52551/20230105/00003</v>
      </c>
      <c r="C271" s="31" t="str">
        <f>Report2!D279</f>
        <v>NONPELANG</v>
      </c>
      <c r="D271" s="31" t="str">
        <f>Report2!E279</f>
        <v>RACHMAD SUDIHART</v>
      </c>
      <c r="E271" s="31" t="str">
        <f>Report2!H279</f>
        <v>P4</v>
      </c>
      <c r="F271" s="31" t="str">
        <f>Report2!I279</f>
        <v>DK.MOROREJO BANJA</v>
      </c>
      <c r="G271" s="31" t="str">
        <f t="shared" si="35"/>
        <v>B1</v>
      </c>
      <c r="H271" s="31">
        <f t="shared" si="36"/>
        <v>900</v>
      </c>
      <c r="I271" s="31" t="str">
        <f>Report2!K279</f>
        <v>B1/900</v>
      </c>
      <c r="J271" s="82">
        <f>Report2!L279</f>
        <v>4957</v>
      </c>
      <c r="K271" s="82">
        <f>Report2!M279</f>
        <v>429300</v>
      </c>
      <c r="L271" s="82">
        <f>Report2!N279</f>
        <v>2305098</v>
      </c>
      <c r="M271" s="82">
        <f>Report2!P279</f>
        <v>2734398</v>
      </c>
      <c r="N271" s="82">
        <f>Report2!Q279</f>
        <v>0</v>
      </c>
      <c r="O271" s="82">
        <f>Report2!T279</f>
        <v>0</v>
      </c>
      <c r="P271" s="82">
        <f>Report2!U279</f>
        <v>0</v>
      </c>
      <c r="Q271" s="82">
        <f>Report2!W279</f>
        <v>13672</v>
      </c>
      <c r="R271" s="82">
        <f>Report2!X279</f>
        <v>0</v>
      </c>
      <c r="S271" s="82">
        <f>Report2!Y279</f>
        <v>0</v>
      </c>
      <c r="T271" s="82">
        <f>Report2!Z279</f>
        <v>2748070</v>
      </c>
      <c r="U271" s="82">
        <f>Report2!AB279</f>
        <v>2748070</v>
      </c>
      <c r="V271" s="82">
        <f>Report2!AC279</f>
        <v>0</v>
      </c>
      <c r="W271" s="36" t="str">
        <f>Report2!AD279</f>
        <v>05/01/2023</v>
      </c>
      <c r="X271" s="48" t="str">
        <f t="shared" si="37"/>
        <v>05</v>
      </c>
      <c r="Y271" s="31" t="str">
        <f t="shared" si="38"/>
        <v>01</v>
      </c>
      <c r="Z271" s="31" t="str">
        <f t="shared" si="39"/>
        <v>2023</v>
      </c>
      <c r="AA271" s="45">
        <f t="shared" si="40"/>
        <v>44931</v>
      </c>
      <c r="AB271" s="31" t="str">
        <f>Report2!AE279</f>
        <v>5255142005034</v>
      </c>
      <c r="AC271" s="45" t="str">
        <f>Report2!AF279</f>
        <v>05/01/2023</v>
      </c>
      <c r="AD271" s="31" t="str">
        <f>Report2!AH279</f>
        <v>P2TL/52551/20230105/00003</v>
      </c>
      <c r="AE271" s="31">
        <f t="shared" si="42"/>
        <v>52550</v>
      </c>
      <c r="AF271" s="31" t="str">
        <f t="shared" si="41"/>
        <v>52551</v>
      </c>
    </row>
    <row r="272" spans="1:32">
      <c r="A272" s="30">
        <f>Report2!A280</f>
        <v>271</v>
      </c>
      <c r="B272" s="31" t="str">
        <f>Report2!B280</f>
        <v>P2TL/52554/20230111/00004</v>
      </c>
      <c r="C272" s="31" t="str">
        <f>Report2!D280</f>
        <v>525540174254</v>
      </c>
      <c r="D272" s="31" t="str">
        <f>Report2!E280</f>
        <v>SUPRI LISTIAWAN</v>
      </c>
      <c r="E272" s="31" t="str">
        <f>Report2!H280</f>
        <v>P3</v>
      </c>
      <c r="F272" s="31" t="str">
        <f>Report2!I280</f>
        <v>DN BRINGIN    RT.2 R</v>
      </c>
      <c r="G272" s="31" t="str">
        <f t="shared" si="35"/>
        <v>R2T</v>
      </c>
      <c r="H272" s="31">
        <f t="shared" si="36"/>
        <v>5500</v>
      </c>
      <c r="I272" s="31" t="str">
        <f>Report2!K280</f>
        <v>R2T/5500</v>
      </c>
      <c r="J272" s="82">
        <f>Report2!L280</f>
        <v>30294</v>
      </c>
      <c r="K272" s="82">
        <f>Report2!M280</f>
        <v>4486759</v>
      </c>
      <c r="L272" s="82">
        <f>Report2!N280</f>
        <v>51485562</v>
      </c>
      <c r="M272" s="82">
        <f>Report2!P280</f>
        <v>55972321</v>
      </c>
      <c r="N272" s="82">
        <f>Report2!Q280</f>
        <v>10000</v>
      </c>
      <c r="O272" s="82">
        <f>Report2!T280</f>
        <v>76400</v>
      </c>
      <c r="P272" s="82">
        <f>Report2!U280</f>
        <v>462142</v>
      </c>
      <c r="Q272" s="82">
        <f>Report2!W280</f>
        <v>582157</v>
      </c>
      <c r="R272" s="82">
        <f>Report2!X280</f>
        <v>0</v>
      </c>
      <c r="S272" s="82">
        <f>Report2!Y280</f>
        <v>0</v>
      </c>
      <c r="T272" s="82">
        <f>Report2!Z280</f>
        <v>57103020</v>
      </c>
      <c r="U272" s="82">
        <f>Report2!AB280</f>
        <v>28500000</v>
      </c>
      <c r="V272" s="82">
        <f>Report2!AC280</f>
        <v>28603020</v>
      </c>
      <c r="W272" s="36" t="str">
        <f>Report2!AD280</f>
        <v>12/01/2023</v>
      </c>
      <c r="X272" s="48" t="str">
        <f t="shared" si="37"/>
        <v>12</v>
      </c>
      <c r="Y272" s="31" t="str">
        <f t="shared" si="38"/>
        <v>01</v>
      </c>
      <c r="Z272" s="31" t="str">
        <f t="shared" si="39"/>
        <v>2023</v>
      </c>
      <c r="AA272" s="45">
        <f t="shared" si="40"/>
        <v>44938</v>
      </c>
      <c r="AB272" s="31" t="str">
        <f>Report2!AE280</f>
        <v>5255443005832</v>
      </c>
      <c r="AC272" s="45" t="str">
        <f>Report2!AF280</f>
        <v>12/01/2023</v>
      </c>
      <c r="AD272" s="31" t="str">
        <f>Report2!AH280</f>
        <v>P2TL/52554/20230111/00004</v>
      </c>
      <c r="AE272" s="31">
        <f t="shared" si="42"/>
        <v>52550</v>
      </c>
      <c r="AF272" s="31" t="str">
        <f t="shared" si="41"/>
        <v>52554</v>
      </c>
    </row>
    <row r="273" spans="1:32">
      <c r="A273" s="30">
        <f>Report2!A281</f>
        <v>272</v>
      </c>
      <c r="B273" s="31" t="str">
        <f>Report2!B281</f>
        <v>5255305723011700474</v>
      </c>
      <c r="C273" s="31" t="str">
        <f>Report2!D281</f>
        <v>523071479124</v>
      </c>
      <c r="D273" s="31" t="str">
        <f>Report2!E281</f>
        <v>MOCH MUSLIM</v>
      </c>
      <c r="E273" s="31">
        <f>Report2!H281</f>
        <v>0</v>
      </c>
      <c r="F273" s="31" t="str">
        <f>Report2!I281</f>
        <v>DK  CLEPAT TUNGGA</v>
      </c>
      <c r="G273" s="31" t="str">
        <f t="shared" si="35"/>
        <v>R1M</v>
      </c>
      <c r="H273" s="31">
        <f t="shared" si="36"/>
        <v>900</v>
      </c>
      <c r="I273" s="31" t="str">
        <f>Report2!K281</f>
        <v>R1M/900</v>
      </c>
      <c r="J273" s="82">
        <f>Report2!L281</f>
        <v>60</v>
      </c>
      <c r="K273" s="82">
        <f>Report2!M281</f>
        <v>0</v>
      </c>
      <c r="L273" s="82">
        <f>Report2!N281</f>
        <v>81120</v>
      </c>
      <c r="M273" s="82">
        <f>Report2!P281</f>
        <v>81120</v>
      </c>
      <c r="N273" s="82">
        <f>Report2!Q281</f>
        <v>0</v>
      </c>
      <c r="O273" s="82">
        <f>Report2!T281</f>
        <v>0</v>
      </c>
      <c r="P273" s="82">
        <f>Report2!U281</f>
        <v>0</v>
      </c>
      <c r="Q273" s="82">
        <f>Report2!W281</f>
        <v>0</v>
      </c>
      <c r="R273" s="82">
        <f>Report2!X281</f>
        <v>0</v>
      </c>
      <c r="S273" s="82">
        <f>Report2!Y281</f>
        <v>0</v>
      </c>
      <c r="T273" s="82">
        <f>Report2!Z281</f>
        <v>81120</v>
      </c>
      <c r="U273" s="82">
        <f>Report2!AB281</f>
        <v>0</v>
      </c>
      <c r="V273" s="82">
        <f>Report2!AC281</f>
        <v>81120</v>
      </c>
      <c r="W273" s="36" t="str">
        <f>Report2!AD281</f>
        <v>19/01/2023</v>
      </c>
      <c r="X273" s="48" t="str">
        <f t="shared" si="37"/>
        <v>19</v>
      </c>
      <c r="Y273" s="31" t="str">
        <f t="shared" si="38"/>
        <v>01</v>
      </c>
      <c r="Z273" s="31" t="str">
        <f t="shared" si="39"/>
        <v>2023</v>
      </c>
      <c r="AA273" s="45">
        <f t="shared" si="40"/>
        <v>44945</v>
      </c>
      <c r="AB273" s="31" t="str">
        <f>Report2!AE281</f>
        <v>5255334000470</v>
      </c>
      <c r="AC273" s="45" t="str">
        <f>Report2!AF281</f>
        <v>19/01/2023</v>
      </c>
      <c r="AD273" s="31" t="str">
        <f>Report2!AH281</f>
        <v>5255305723011700474</v>
      </c>
      <c r="AE273" s="31">
        <f t="shared" si="42"/>
        <v>52550</v>
      </c>
      <c r="AF273" s="31" t="str">
        <f t="shared" si="41"/>
        <v>52553</v>
      </c>
    </row>
    <row r="274" spans="1:32">
      <c r="A274" s="30">
        <f>Report2!A282</f>
        <v>273</v>
      </c>
      <c r="B274" s="31" t="str">
        <f>Report2!B282</f>
        <v>5255305723011700393</v>
      </c>
      <c r="C274" s="31" t="str">
        <f>Report2!D282</f>
        <v>523070358258</v>
      </c>
      <c r="D274" s="31" t="str">
        <f>Report2!E282</f>
        <v>SUTOYO</v>
      </c>
      <c r="E274" s="31">
        <f>Report2!H282</f>
        <v>0</v>
      </c>
      <c r="F274" s="31" t="str">
        <f>Report2!I282</f>
        <v>PI LANGPAYUNG RT26</v>
      </c>
      <c r="G274" s="31" t="str">
        <f t="shared" si="35"/>
        <v>R1</v>
      </c>
      <c r="H274" s="31">
        <f t="shared" si="36"/>
        <v>450</v>
      </c>
      <c r="I274" s="31" t="str">
        <f>Report2!K282</f>
        <v>R1/450</v>
      </c>
      <c r="J274" s="82">
        <f>Report2!L282</f>
        <v>6</v>
      </c>
      <c r="K274" s="82">
        <f>Report2!M282</f>
        <v>0</v>
      </c>
      <c r="L274" s="82">
        <f>Report2!N282</f>
        <v>1014</v>
      </c>
      <c r="M274" s="82">
        <f>Report2!P282</f>
        <v>1014</v>
      </c>
      <c r="N274" s="82">
        <f>Report2!Q282</f>
        <v>0</v>
      </c>
      <c r="O274" s="82">
        <f>Report2!T282</f>
        <v>0</v>
      </c>
      <c r="P274" s="82">
        <f>Report2!U282</f>
        <v>0</v>
      </c>
      <c r="Q274" s="82">
        <f>Report2!W282</f>
        <v>0</v>
      </c>
      <c r="R274" s="82">
        <f>Report2!X282</f>
        <v>0</v>
      </c>
      <c r="S274" s="82">
        <f>Report2!Y282</f>
        <v>0</v>
      </c>
      <c r="T274" s="82">
        <f>Report2!Z282</f>
        <v>1014</v>
      </c>
      <c r="U274" s="82">
        <f>Report2!AB282</f>
        <v>0</v>
      </c>
      <c r="V274" s="82">
        <f>Report2!AC282</f>
        <v>1014</v>
      </c>
      <c r="W274" s="36" t="str">
        <f>Report2!AD282</f>
        <v>19/01/2023</v>
      </c>
      <c r="X274" s="48" t="str">
        <f t="shared" si="37"/>
        <v>19</v>
      </c>
      <c r="Y274" s="31" t="str">
        <f t="shared" si="38"/>
        <v>01</v>
      </c>
      <c r="Z274" s="31" t="str">
        <f t="shared" si="39"/>
        <v>2023</v>
      </c>
      <c r="AA274" s="45">
        <f t="shared" si="40"/>
        <v>44945</v>
      </c>
      <c r="AB274" s="31" t="str">
        <f>Report2!AE282</f>
        <v>5255334000390</v>
      </c>
      <c r="AC274" s="45" t="str">
        <f>Report2!AF282</f>
        <v>19/01/2023</v>
      </c>
      <c r="AD274" s="31" t="str">
        <f>Report2!AH282</f>
        <v>5255305723011700393</v>
      </c>
      <c r="AE274" s="31">
        <f t="shared" si="42"/>
        <v>52550</v>
      </c>
      <c r="AF274" s="31" t="str">
        <f t="shared" si="41"/>
        <v>52553</v>
      </c>
    </row>
    <row r="275" spans="1:32">
      <c r="A275" s="30">
        <f>Report2!A283</f>
        <v>274</v>
      </c>
      <c r="B275" s="31" t="str">
        <f>Report2!B283</f>
        <v>5255305723011700489</v>
      </c>
      <c r="C275" s="31" t="str">
        <f>Report2!D283</f>
        <v>523071487280</v>
      </c>
      <c r="D275" s="31" t="str">
        <f>Report2!E283</f>
        <v>SUGIRI</v>
      </c>
      <c r="E275" s="31">
        <f>Report2!H283</f>
        <v>0</v>
      </c>
      <c r="F275" s="31" t="str">
        <f>Report2!I283</f>
        <v>DK  LANGGAR RT1/6 L</v>
      </c>
      <c r="G275" s="31" t="str">
        <f t="shared" si="35"/>
        <v>R1</v>
      </c>
      <c r="H275" s="31">
        <f t="shared" si="36"/>
        <v>900</v>
      </c>
      <c r="I275" s="31" t="str">
        <f>Report2!K283</f>
        <v>R1/900</v>
      </c>
      <c r="J275" s="82">
        <f>Report2!L283</f>
        <v>82</v>
      </c>
      <c r="K275" s="82">
        <f>Report2!M283</f>
        <v>0</v>
      </c>
      <c r="L275" s="82">
        <f>Report2!N283</f>
        <v>40590</v>
      </c>
      <c r="M275" s="82">
        <f>Report2!P283</f>
        <v>40590</v>
      </c>
      <c r="N275" s="82">
        <f>Report2!Q283</f>
        <v>0</v>
      </c>
      <c r="O275" s="82">
        <f>Report2!T283</f>
        <v>0</v>
      </c>
      <c r="P275" s="82">
        <f>Report2!U283</f>
        <v>0</v>
      </c>
      <c r="Q275" s="82">
        <f>Report2!W283</f>
        <v>0</v>
      </c>
      <c r="R275" s="82">
        <f>Report2!X283</f>
        <v>0</v>
      </c>
      <c r="S275" s="82">
        <f>Report2!Y283</f>
        <v>0</v>
      </c>
      <c r="T275" s="82">
        <f>Report2!Z283</f>
        <v>40590</v>
      </c>
      <c r="U275" s="82">
        <f>Report2!AB283</f>
        <v>0</v>
      </c>
      <c r="V275" s="82">
        <f>Report2!AC283</f>
        <v>40590</v>
      </c>
      <c r="W275" s="36" t="str">
        <f>Report2!AD283</f>
        <v>19/01/2023</v>
      </c>
      <c r="X275" s="48" t="str">
        <f t="shared" si="37"/>
        <v>19</v>
      </c>
      <c r="Y275" s="31" t="str">
        <f t="shared" si="38"/>
        <v>01</v>
      </c>
      <c r="Z275" s="31" t="str">
        <f t="shared" si="39"/>
        <v>2023</v>
      </c>
      <c r="AA275" s="45">
        <f t="shared" si="40"/>
        <v>44945</v>
      </c>
      <c r="AB275" s="31" t="str">
        <f>Report2!AE283</f>
        <v>5255334000485</v>
      </c>
      <c r="AC275" s="45" t="str">
        <f>Report2!AF283</f>
        <v>19/01/2023</v>
      </c>
      <c r="AD275" s="31" t="str">
        <f>Report2!AH283</f>
        <v>5255305723011700489</v>
      </c>
      <c r="AE275" s="31">
        <f t="shared" si="42"/>
        <v>52550</v>
      </c>
      <c r="AF275" s="31" t="str">
        <f t="shared" si="41"/>
        <v>52553</v>
      </c>
    </row>
    <row r="276" spans="1:32">
      <c r="A276" s="30">
        <f>Report2!A284</f>
        <v>275</v>
      </c>
      <c r="B276" s="31" t="str">
        <f>Report2!B284</f>
        <v>5255305723011700497</v>
      </c>
      <c r="C276" s="31" t="str">
        <f>Report2!D284</f>
        <v>523071854775</v>
      </c>
      <c r="D276" s="31" t="str">
        <f>Report2!E284</f>
        <v>SUWIKNYO</v>
      </c>
      <c r="E276" s="31">
        <f>Report2!H284</f>
        <v>0</v>
      </c>
      <c r="F276" s="31" t="str">
        <f>Report2!I284</f>
        <v>DS TANJUNGAN NGE</v>
      </c>
      <c r="G276" s="31" t="str">
        <f t="shared" si="35"/>
        <v>R1</v>
      </c>
      <c r="H276" s="31">
        <f t="shared" si="36"/>
        <v>450</v>
      </c>
      <c r="I276" s="31" t="str">
        <f>Report2!K284</f>
        <v>R1/450</v>
      </c>
      <c r="J276" s="82">
        <f>Report2!L284</f>
        <v>145</v>
      </c>
      <c r="K276" s="82">
        <f>Report2!M284</f>
        <v>0</v>
      </c>
      <c r="L276" s="82">
        <f>Report2!N284</f>
        <v>24505</v>
      </c>
      <c r="M276" s="82">
        <f>Report2!P284</f>
        <v>24505</v>
      </c>
      <c r="N276" s="82">
        <f>Report2!Q284</f>
        <v>0</v>
      </c>
      <c r="O276" s="82">
        <f>Report2!T284</f>
        <v>0</v>
      </c>
      <c r="P276" s="82">
        <f>Report2!U284</f>
        <v>0</v>
      </c>
      <c r="Q276" s="82">
        <f>Report2!W284</f>
        <v>0</v>
      </c>
      <c r="R276" s="82">
        <f>Report2!X284</f>
        <v>0</v>
      </c>
      <c r="S276" s="82">
        <f>Report2!Y284</f>
        <v>0</v>
      </c>
      <c r="T276" s="82">
        <f>Report2!Z284</f>
        <v>24505</v>
      </c>
      <c r="U276" s="82">
        <f>Report2!AB284</f>
        <v>0</v>
      </c>
      <c r="V276" s="82">
        <f>Report2!AC284</f>
        <v>24505</v>
      </c>
      <c r="W276" s="36" t="str">
        <f>Report2!AD284</f>
        <v>19/01/2023</v>
      </c>
      <c r="X276" s="48" t="str">
        <f t="shared" si="37"/>
        <v>19</v>
      </c>
      <c r="Y276" s="31" t="str">
        <f t="shared" si="38"/>
        <v>01</v>
      </c>
      <c r="Z276" s="31" t="str">
        <f t="shared" si="39"/>
        <v>2023</v>
      </c>
      <c r="AA276" s="45">
        <f t="shared" si="40"/>
        <v>44945</v>
      </c>
      <c r="AB276" s="31" t="str">
        <f>Report2!AE284</f>
        <v>5255334000493</v>
      </c>
      <c r="AC276" s="45" t="str">
        <f>Report2!AF284</f>
        <v>19/01/2023</v>
      </c>
      <c r="AD276" s="31" t="str">
        <f>Report2!AH284</f>
        <v>5255305723011700497</v>
      </c>
      <c r="AE276" s="31">
        <f t="shared" si="42"/>
        <v>52550</v>
      </c>
      <c r="AF276" s="31" t="str">
        <f t="shared" si="41"/>
        <v>52553</v>
      </c>
    </row>
    <row r="277" spans="1:32">
      <c r="A277" s="30">
        <f>Report2!A285</f>
        <v>276</v>
      </c>
      <c r="B277" s="31" t="str">
        <f>Report2!B285</f>
        <v>P2TL/52551/20200819/00006</v>
      </c>
      <c r="C277" s="31" t="str">
        <f>Report2!D285</f>
        <v>523061161309</v>
      </c>
      <c r="D277" s="31" t="str">
        <f>Report2!E285</f>
        <v>MOCH SOLICHIN</v>
      </c>
      <c r="E277" s="31" t="str">
        <f>Report2!H285</f>
        <v>K2</v>
      </c>
      <c r="F277" s="31" t="str">
        <f>Report2!I285</f>
        <v>DS MIJEN     DEMAK</v>
      </c>
      <c r="G277" s="31" t="str">
        <f t="shared" si="35"/>
        <v>R1</v>
      </c>
      <c r="H277" s="31">
        <f t="shared" si="36"/>
        <v>1300</v>
      </c>
      <c r="I277" s="31" t="str">
        <f>Report2!K285</f>
        <v>R1/1300</v>
      </c>
      <c r="J277" s="82">
        <f>Report2!L285</f>
        <v>396</v>
      </c>
      <c r="K277" s="82">
        <f>Report2!M285</f>
        <v>0</v>
      </c>
      <c r="L277" s="82">
        <f>Report2!N285</f>
        <v>581043</v>
      </c>
      <c r="M277" s="82">
        <f>Report2!P285</f>
        <v>581043</v>
      </c>
      <c r="N277" s="82">
        <f>Report2!Q285</f>
        <v>0</v>
      </c>
      <c r="O277" s="82">
        <f>Report2!T285</f>
        <v>0</v>
      </c>
      <c r="P277" s="82">
        <f>Report2!U285</f>
        <v>0</v>
      </c>
      <c r="Q277" s="82">
        <f>Report2!W285</f>
        <v>52294</v>
      </c>
      <c r="R277" s="82">
        <f>Report2!X285</f>
        <v>0</v>
      </c>
      <c r="S277" s="82">
        <f>Report2!Y285</f>
        <v>0</v>
      </c>
      <c r="T277" s="82">
        <f>Report2!Z285</f>
        <v>633337</v>
      </c>
      <c r="U277" s="82">
        <f>Report2!AB285</f>
        <v>633337</v>
      </c>
      <c r="V277" s="82">
        <f>Report2!AC285</f>
        <v>0</v>
      </c>
      <c r="W277" s="36" t="str">
        <f>Report2!AD285</f>
        <v>13/01/2023</v>
      </c>
      <c r="X277" s="48" t="str">
        <f t="shared" si="37"/>
        <v>13</v>
      </c>
      <c r="Y277" s="31" t="str">
        <f t="shared" si="38"/>
        <v>01</v>
      </c>
      <c r="Z277" s="31" t="str">
        <f t="shared" si="39"/>
        <v>2023</v>
      </c>
      <c r="AA277" s="45">
        <f t="shared" si="40"/>
        <v>44939</v>
      </c>
      <c r="AB277" s="31" t="str">
        <f>Report2!AE285</f>
        <v>5255142002339</v>
      </c>
      <c r="AC277" s="45" t="str">
        <f>Report2!AF285</f>
        <v>13/01/2023</v>
      </c>
      <c r="AD277" s="31" t="str">
        <f>Report2!AH285</f>
        <v>P2TL/52551/20200819/00006</v>
      </c>
      <c r="AE277" s="31">
        <f t="shared" si="42"/>
        <v>52550</v>
      </c>
      <c r="AF277" s="31" t="str">
        <f t="shared" si="41"/>
        <v>52551</v>
      </c>
    </row>
    <row r="278" spans="1:32">
      <c r="A278" s="30">
        <f>Report2!A286</f>
        <v>277</v>
      </c>
      <c r="B278" s="31" t="str">
        <f>Report2!B286</f>
        <v>5255305723011700483</v>
      </c>
      <c r="C278" s="31" t="str">
        <f>Report2!D286</f>
        <v>523070718524</v>
      </c>
      <c r="D278" s="31" t="str">
        <f>Report2!E286</f>
        <v>JUDI</v>
      </c>
      <c r="E278" s="31">
        <f>Report2!H286</f>
        <v>0</v>
      </c>
      <c r="F278" s="31" t="str">
        <f>Report2!I286</f>
        <v>DK  GALEH KRAMAT</v>
      </c>
      <c r="G278" s="31" t="str">
        <f t="shared" si="35"/>
        <v>R1M</v>
      </c>
      <c r="H278" s="31">
        <f t="shared" si="36"/>
        <v>900</v>
      </c>
      <c r="I278" s="31" t="str">
        <f>Report2!K286</f>
        <v>R1M/900</v>
      </c>
      <c r="J278" s="82">
        <f>Report2!L286</f>
        <v>38</v>
      </c>
      <c r="K278" s="82">
        <f>Report2!M286</f>
        <v>0</v>
      </c>
      <c r="L278" s="82">
        <f>Report2!N286</f>
        <v>51376</v>
      </c>
      <c r="M278" s="82">
        <f>Report2!P286</f>
        <v>51376</v>
      </c>
      <c r="N278" s="82">
        <f>Report2!Q286</f>
        <v>0</v>
      </c>
      <c r="O278" s="82">
        <f>Report2!T286</f>
        <v>0</v>
      </c>
      <c r="P278" s="82">
        <f>Report2!U286</f>
        <v>0</v>
      </c>
      <c r="Q278" s="82">
        <f>Report2!W286</f>
        <v>0</v>
      </c>
      <c r="R278" s="82">
        <f>Report2!X286</f>
        <v>0</v>
      </c>
      <c r="S278" s="82">
        <f>Report2!Y286</f>
        <v>0</v>
      </c>
      <c r="T278" s="82">
        <f>Report2!Z286</f>
        <v>51376</v>
      </c>
      <c r="U278" s="82">
        <f>Report2!AB286</f>
        <v>0</v>
      </c>
      <c r="V278" s="82">
        <f>Report2!AC286</f>
        <v>51376</v>
      </c>
      <c r="W278" s="36" t="str">
        <f>Report2!AD286</f>
        <v>19/01/2023</v>
      </c>
      <c r="X278" s="48" t="str">
        <f t="shared" si="37"/>
        <v>19</v>
      </c>
      <c r="Y278" s="31" t="str">
        <f t="shared" si="38"/>
        <v>01</v>
      </c>
      <c r="Z278" s="31" t="str">
        <f t="shared" si="39"/>
        <v>2023</v>
      </c>
      <c r="AA278" s="45">
        <f t="shared" si="40"/>
        <v>44945</v>
      </c>
      <c r="AB278" s="31" t="str">
        <f>Report2!AE286</f>
        <v>5255334000479</v>
      </c>
      <c r="AC278" s="45" t="str">
        <f>Report2!AF286</f>
        <v>19/01/2023</v>
      </c>
      <c r="AD278" s="31" t="str">
        <f>Report2!AH286</f>
        <v>5255305723011700483</v>
      </c>
      <c r="AE278" s="31">
        <f t="shared" si="42"/>
        <v>52550</v>
      </c>
      <c r="AF278" s="31" t="str">
        <f t="shared" si="41"/>
        <v>52553</v>
      </c>
    </row>
    <row r="279" spans="1:32">
      <c r="A279" s="30">
        <f>Report2!A287</f>
        <v>278</v>
      </c>
      <c r="B279" s="31" t="str">
        <f>Report2!B287</f>
        <v>P2TL/52554/20230130/00006</v>
      </c>
      <c r="C279" s="31" t="str">
        <f>Report2!D287</f>
        <v>523073061419</v>
      </c>
      <c r="D279" s="31" t="str">
        <f>Report2!E287</f>
        <v>SUPARMI</v>
      </c>
      <c r="E279" s="31" t="str">
        <f>Report2!H287</f>
        <v>K2</v>
      </c>
      <c r="F279" s="31" t="str">
        <f>Report2!I287</f>
        <v>DN GROGOLAN    RT.3</v>
      </c>
      <c r="G279" s="31" t="str">
        <f t="shared" si="35"/>
        <v>R1T</v>
      </c>
      <c r="H279" s="31">
        <f t="shared" si="36"/>
        <v>450</v>
      </c>
      <c r="I279" s="31" t="str">
        <f>Report2!K287</f>
        <v>R1T/450</v>
      </c>
      <c r="J279" s="82">
        <f>Report2!L287</f>
        <v>320</v>
      </c>
      <c r="K279" s="82">
        <f>Report2!M287</f>
        <v>0</v>
      </c>
      <c r="L279" s="82">
        <f>Report2!N287</f>
        <v>132800</v>
      </c>
      <c r="M279" s="82">
        <f>Report2!P287</f>
        <v>132800</v>
      </c>
      <c r="N279" s="82">
        <f>Report2!Q287</f>
        <v>0</v>
      </c>
      <c r="O279" s="82">
        <f>Report2!T287</f>
        <v>0</v>
      </c>
      <c r="P279" s="82">
        <f>Report2!U287</f>
        <v>0</v>
      </c>
      <c r="Q279" s="82">
        <f>Report2!W287</f>
        <v>11952</v>
      </c>
      <c r="R279" s="82">
        <f>Report2!X287</f>
        <v>0</v>
      </c>
      <c r="S279" s="82">
        <f>Report2!Y287</f>
        <v>0</v>
      </c>
      <c r="T279" s="82">
        <f>Report2!Z287</f>
        <v>144752</v>
      </c>
      <c r="U279" s="82">
        <f>Report2!AB287</f>
        <v>12000</v>
      </c>
      <c r="V279" s="82">
        <f>Report2!AC287</f>
        <v>132752</v>
      </c>
      <c r="W279" s="36" t="str">
        <f>Report2!AD287</f>
        <v>30/01/2023</v>
      </c>
      <c r="X279" s="48" t="str">
        <f t="shared" si="37"/>
        <v>30</v>
      </c>
      <c r="Y279" s="31" t="str">
        <f t="shared" si="38"/>
        <v>01</v>
      </c>
      <c r="Z279" s="31" t="str">
        <f t="shared" si="39"/>
        <v>2023</v>
      </c>
      <c r="AA279" s="45">
        <f t="shared" si="40"/>
        <v>44956</v>
      </c>
      <c r="AB279" s="31" t="str">
        <f>Report2!AE287</f>
        <v>5255443005924</v>
      </c>
      <c r="AC279" s="45" t="str">
        <f>Report2!AF287</f>
        <v>30/01/2023</v>
      </c>
      <c r="AD279" s="31" t="str">
        <f>Report2!AH287</f>
        <v>P2TL/52554/20230130/00006</v>
      </c>
      <c r="AE279" s="31">
        <f t="shared" si="42"/>
        <v>52550</v>
      </c>
      <c r="AF279" s="31" t="str">
        <f t="shared" si="41"/>
        <v>52554</v>
      </c>
    </row>
    <row r="280" spans="1:32">
      <c r="A280" s="30">
        <f>Report2!A288</f>
        <v>279</v>
      </c>
      <c r="B280" s="31" t="str">
        <f>Report2!B288</f>
        <v>5255105723010600082</v>
      </c>
      <c r="C280" s="31" t="str">
        <f>Report2!D288</f>
        <v>523061221110</v>
      </c>
      <c r="D280" s="31" t="str">
        <f>Report2!E288</f>
        <v>SUKIBAN</v>
      </c>
      <c r="E280" s="31">
        <f>Report2!H288</f>
        <v>0</v>
      </c>
      <c r="F280" s="31" t="str">
        <f>Report2!I288</f>
        <v>DS BETAHWALANG   R</v>
      </c>
      <c r="G280" s="31" t="str">
        <f t="shared" si="35"/>
        <v>R1</v>
      </c>
      <c r="H280" s="31">
        <f t="shared" si="36"/>
        <v>450</v>
      </c>
      <c r="I280" s="31" t="str">
        <f>Report2!K288</f>
        <v>R1/450</v>
      </c>
      <c r="J280" s="82">
        <f>Report2!L288</f>
        <v>48</v>
      </c>
      <c r="K280" s="82">
        <f>Report2!M288</f>
        <v>0</v>
      </c>
      <c r="L280" s="82">
        <f>Report2!N288</f>
        <v>23760</v>
      </c>
      <c r="M280" s="82">
        <f>Report2!P288</f>
        <v>23760</v>
      </c>
      <c r="N280" s="82">
        <f>Report2!Q288</f>
        <v>0</v>
      </c>
      <c r="O280" s="82">
        <f>Report2!T288</f>
        <v>0</v>
      </c>
      <c r="P280" s="82">
        <f>Report2!U288</f>
        <v>0</v>
      </c>
      <c r="Q280" s="82">
        <f>Report2!W288</f>
        <v>0</v>
      </c>
      <c r="R280" s="82">
        <f>Report2!X288</f>
        <v>0</v>
      </c>
      <c r="S280" s="82">
        <f>Report2!Y288</f>
        <v>0</v>
      </c>
      <c r="T280" s="82">
        <f>Report2!Z288</f>
        <v>23760</v>
      </c>
      <c r="U280" s="82">
        <f>Report2!AB288</f>
        <v>0</v>
      </c>
      <c r="V280" s="82">
        <f>Report2!AC288</f>
        <v>23760</v>
      </c>
      <c r="W280" s="36" t="str">
        <f>Report2!AD288</f>
        <v>06/01/2023</v>
      </c>
      <c r="X280" s="48" t="str">
        <f t="shared" si="37"/>
        <v>06</v>
      </c>
      <c r="Y280" s="31" t="str">
        <f t="shared" si="38"/>
        <v>01</v>
      </c>
      <c r="Z280" s="31" t="str">
        <f t="shared" si="39"/>
        <v>2023</v>
      </c>
      <c r="AA280" s="45">
        <f t="shared" si="40"/>
        <v>44932</v>
      </c>
      <c r="AB280" s="31" t="str">
        <f>Report2!AE288</f>
        <v>5255134000082</v>
      </c>
      <c r="AC280" s="45" t="str">
        <f>Report2!AF288</f>
        <v>06/01/2023</v>
      </c>
      <c r="AD280" s="31" t="str">
        <f>Report2!AH288</f>
        <v>5255105723010600082</v>
      </c>
      <c r="AE280" s="31">
        <f t="shared" si="42"/>
        <v>52550</v>
      </c>
      <c r="AF280" s="31" t="str">
        <f t="shared" si="41"/>
        <v>52551</v>
      </c>
    </row>
    <row r="281" spans="1:32">
      <c r="A281" s="30">
        <f>Report2!A289</f>
        <v>280</v>
      </c>
      <c r="B281" s="31" t="str">
        <f>Report2!B289</f>
        <v>5255105723010600094</v>
      </c>
      <c r="C281" s="31" t="str">
        <f>Report2!D289</f>
        <v>523060339106</v>
      </c>
      <c r="D281" s="31" t="str">
        <f>Report2!E289</f>
        <v>SAEMI</v>
      </c>
      <c r="E281" s="31">
        <f>Report2!H289</f>
        <v>0</v>
      </c>
      <c r="F281" s="31" t="str">
        <f>Report2!I289</f>
        <v>DS  TAMBAKSARI BED</v>
      </c>
      <c r="G281" s="31" t="str">
        <f t="shared" si="35"/>
        <v>R1</v>
      </c>
      <c r="H281" s="31">
        <f t="shared" si="36"/>
        <v>450</v>
      </c>
      <c r="I281" s="31" t="str">
        <f>Report2!K289</f>
        <v>R1/450</v>
      </c>
      <c r="J281" s="82">
        <f>Report2!L289</f>
        <v>44</v>
      </c>
      <c r="K281" s="82">
        <f>Report2!M289</f>
        <v>0</v>
      </c>
      <c r="L281" s="82">
        <f>Report2!N289</f>
        <v>21780</v>
      </c>
      <c r="M281" s="82">
        <f>Report2!P289</f>
        <v>21780</v>
      </c>
      <c r="N281" s="82">
        <f>Report2!Q289</f>
        <v>0</v>
      </c>
      <c r="O281" s="82">
        <f>Report2!T289</f>
        <v>0</v>
      </c>
      <c r="P281" s="82">
        <f>Report2!U289</f>
        <v>0</v>
      </c>
      <c r="Q281" s="82">
        <f>Report2!W289</f>
        <v>0</v>
      </c>
      <c r="R281" s="82">
        <f>Report2!X289</f>
        <v>0</v>
      </c>
      <c r="S281" s="82">
        <f>Report2!Y289</f>
        <v>0</v>
      </c>
      <c r="T281" s="82">
        <f>Report2!Z289</f>
        <v>21780</v>
      </c>
      <c r="U281" s="82">
        <f>Report2!AB289</f>
        <v>0</v>
      </c>
      <c r="V281" s="82">
        <f>Report2!AC289</f>
        <v>21780</v>
      </c>
      <c r="W281" s="36" t="str">
        <f>Report2!AD289</f>
        <v>06/01/2023</v>
      </c>
      <c r="X281" s="48" t="str">
        <f t="shared" si="37"/>
        <v>06</v>
      </c>
      <c r="Y281" s="31" t="str">
        <f t="shared" si="38"/>
        <v>01</v>
      </c>
      <c r="Z281" s="31" t="str">
        <f t="shared" si="39"/>
        <v>2023</v>
      </c>
      <c r="AA281" s="45">
        <f t="shared" si="40"/>
        <v>44932</v>
      </c>
      <c r="AB281" s="31" t="str">
        <f>Report2!AE289</f>
        <v>5255134000094</v>
      </c>
      <c r="AC281" s="45" t="str">
        <f>Report2!AF289</f>
        <v>06/01/2023</v>
      </c>
      <c r="AD281" s="31" t="str">
        <f>Report2!AH289</f>
        <v>5255105723010600094</v>
      </c>
      <c r="AE281" s="31">
        <f t="shared" si="42"/>
        <v>52550</v>
      </c>
      <c r="AF281" s="31" t="str">
        <f t="shared" si="41"/>
        <v>52551</v>
      </c>
    </row>
    <row r="282" spans="1:32">
      <c r="A282" s="30">
        <f>Report2!A290</f>
        <v>281</v>
      </c>
      <c r="B282" s="31" t="str">
        <f>Report2!B290</f>
        <v>5255105723010500040</v>
      </c>
      <c r="C282" s="31" t="str">
        <f>Report2!D290</f>
        <v>523060488787</v>
      </c>
      <c r="D282" s="31" t="str">
        <f>Report2!E290</f>
        <v>SUYATI</v>
      </c>
      <c r="E282" s="31">
        <f>Report2!H290</f>
        <v>0</v>
      </c>
      <c r="F282" s="31" t="str">
        <f>Report2!I290</f>
        <v>DK  LELES RT3/4 KAR</v>
      </c>
      <c r="G282" s="31" t="str">
        <f t="shared" si="35"/>
        <v>R1</v>
      </c>
      <c r="H282" s="31">
        <f t="shared" si="36"/>
        <v>450</v>
      </c>
      <c r="I282" s="31" t="str">
        <f>Report2!K290</f>
        <v>R1/450</v>
      </c>
      <c r="J282" s="82">
        <f>Report2!L290</f>
        <v>51</v>
      </c>
      <c r="K282" s="82">
        <f>Report2!M290</f>
        <v>0</v>
      </c>
      <c r="L282" s="82">
        <f>Report2!N290</f>
        <v>25245</v>
      </c>
      <c r="M282" s="82">
        <f>Report2!P290</f>
        <v>25245</v>
      </c>
      <c r="N282" s="82">
        <f>Report2!Q290</f>
        <v>0</v>
      </c>
      <c r="O282" s="82">
        <f>Report2!T290</f>
        <v>0</v>
      </c>
      <c r="P282" s="82">
        <f>Report2!U290</f>
        <v>0</v>
      </c>
      <c r="Q282" s="82">
        <f>Report2!W290</f>
        <v>0</v>
      </c>
      <c r="R282" s="82">
        <f>Report2!X290</f>
        <v>0</v>
      </c>
      <c r="S282" s="82">
        <f>Report2!Y290</f>
        <v>0</v>
      </c>
      <c r="T282" s="82">
        <f>Report2!Z290</f>
        <v>25245</v>
      </c>
      <c r="U282" s="82">
        <f>Report2!AB290</f>
        <v>0</v>
      </c>
      <c r="V282" s="82">
        <f>Report2!AC290</f>
        <v>25245</v>
      </c>
      <c r="W282" s="36" t="str">
        <f>Report2!AD290</f>
        <v>06/01/2023</v>
      </c>
      <c r="X282" s="48" t="str">
        <f t="shared" si="37"/>
        <v>06</v>
      </c>
      <c r="Y282" s="31" t="str">
        <f t="shared" si="38"/>
        <v>01</v>
      </c>
      <c r="Z282" s="31" t="str">
        <f t="shared" si="39"/>
        <v>2023</v>
      </c>
      <c r="AA282" s="45">
        <f t="shared" si="40"/>
        <v>44932</v>
      </c>
      <c r="AB282" s="31" t="str">
        <f>Report2!AE290</f>
        <v>5255134000040</v>
      </c>
      <c r="AC282" s="45" t="str">
        <f>Report2!AF290</f>
        <v>06/01/2023</v>
      </c>
      <c r="AD282" s="31" t="str">
        <f>Report2!AH290</f>
        <v>5255105723010500040</v>
      </c>
      <c r="AE282" s="31">
        <f t="shared" si="42"/>
        <v>52550</v>
      </c>
      <c r="AF282" s="31" t="str">
        <f t="shared" si="41"/>
        <v>52551</v>
      </c>
    </row>
    <row r="283" spans="1:32">
      <c r="A283" s="30">
        <f>Report2!A291</f>
        <v>282</v>
      </c>
      <c r="B283" s="31" t="str">
        <f>Report2!B291</f>
        <v>P2TL/52552/20230120/00002</v>
      </c>
      <c r="C283" s="31" t="str">
        <f>Report2!D291</f>
        <v>523080361191</v>
      </c>
      <c r="D283" s="31" t="str">
        <f>Report2!E291</f>
        <v>SADIN R</v>
      </c>
      <c r="E283" s="31" t="str">
        <f>Report2!H291</f>
        <v>P4</v>
      </c>
      <c r="F283" s="31" t="str">
        <f>Report2!I291</f>
        <v>KA LI JORONG RT 02</v>
      </c>
      <c r="G283" s="31" t="str">
        <f t="shared" si="35"/>
        <v>R1M</v>
      </c>
      <c r="H283" s="31">
        <f t="shared" si="36"/>
        <v>900</v>
      </c>
      <c r="I283" s="31" t="str">
        <f>Report2!K291</f>
        <v>R1M/900</v>
      </c>
      <c r="J283" s="82">
        <f>Report2!L291</f>
        <v>0</v>
      </c>
      <c r="K283" s="82">
        <f>Report2!M291</f>
        <v>0</v>
      </c>
      <c r="L283" s="82">
        <f>Report2!N291</f>
        <v>2248070</v>
      </c>
      <c r="M283" s="82">
        <f>Report2!P291</f>
        <v>2248070</v>
      </c>
      <c r="N283" s="82">
        <f>Report2!Q291</f>
        <v>0</v>
      </c>
      <c r="O283" s="82">
        <f>Report2!T291</f>
        <v>0</v>
      </c>
      <c r="P283" s="82">
        <f>Report2!U291</f>
        <v>0</v>
      </c>
      <c r="Q283" s="82">
        <f>Report2!W291</f>
        <v>0</v>
      </c>
      <c r="R283" s="82">
        <f>Report2!X291</f>
        <v>0</v>
      </c>
      <c r="S283" s="82">
        <f>Report2!Y291</f>
        <v>0</v>
      </c>
      <c r="T283" s="82">
        <f>Report2!Z291</f>
        <v>2248070</v>
      </c>
      <c r="U283" s="82">
        <f>Report2!AB291</f>
        <v>0</v>
      </c>
      <c r="V283" s="82">
        <f>Report2!AC291</f>
        <v>2248070</v>
      </c>
      <c r="W283" s="36" t="str">
        <f>Report2!AD291</f>
        <v>20/01/2023</v>
      </c>
      <c r="X283" s="48" t="str">
        <f t="shared" si="37"/>
        <v>20</v>
      </c>
      <c r="Y283" s="31" t="str">
        <f t="shared" si="38"/>
        <v>01</v>
      </c>
      <c r="Z283" s="31" t="str">
        <f t="shared" si="39"/>
        <v>2023</v>
      </c>
      <c r="AA283" s="45">
        <f t="shared" si="40"/>
        <v>44946</v>
      </c>
      <c r="AB283" s="31" t="str">
        <f>Report2!AE291</f>
        <v>5255242004843</v>
      </c>
      <c r="AC283" s="45" t="str">
        <f>Report2!AF291</f>
        <v>20/01/2023</v>
      </c>
      <c r="AD283" s="31" t="str">
        <f>Report2!AH291</f>
        <v>P2TL/52552/20230120/00002</v>
      </c>
      <c r="AE283" s="31">
        <f t="shared" si="42"/>
        <v>52550</v>
      </c>
      <c r="AF283" s="31" t="str">
        <f t="shared" si="41"/>
        <v>52552</v>
      </c>
    </row>
    <row r="284" spans="1:32">
      <c r="A284" s="30">
        <f>Report2!A292</f>
        <v>283</v>
      </c>
      <c r="B284" s="31" t="str">
        <f>Report2!B292</f>
        <v>P2TL/52552/20230121/00001</v>
      </c>
      <c r="C284" s="31" t="str">
        <f>Report2!D292</f>
        <v>NONPELANG</v>
      </c>
      <c r="D284" s="31" t="str">
        <f>Report2!E292</f>
        <v>ABDUL ROHMAN 1</v>
      </c>
      <c r="E284" s="31" t="str">
        <f>Report2!H292</f>
        <v>P4</v>
      </c>
      <c r="F284" s="31" t="str">
        <f>Report2!I292</f>
        <v>DUSUN KEDOH RT 2/3</v>
      </c>
      <c r="G284" s="31" t="str">
        <f t="shared" si="35"/>
        <v>S2</v>
      </c>
      <c r="H284" s="31">
        <f t="shared" si="36"/>
        <v>900</v>
      </c>
      <c r="I284" s="31" t="str">
        <f>Report2!K292</f>
        <v>S2/900</v>
      </c>
      <c r="J284" s="82">
        <f>Report2!L292</f>
        <v>4957</v>
      </c>
      <c r="K284" s="82">
        <f>Report2!M292</f>
        <v>243000</v>
      </c>
      <c r="L284" s="82">
        <f>Report2!N292</f>
        <v>1784592</v>
      </c>
      <c r="M284" s="82">
        <f>Report2!P292</f>
        <v>2027592</v>
      </c>
      <c r="N284" s="82">
        <f>Report2!Q292</f>
        <v>0</v>
      </c>
      <c r="O284" s="82">
        <f>Report2!T292</f>
        <v>0</v>
      </c>
      <c r="P284" s="82">
        <f>Report2!U292</f>
        <v>0</v>
      </c>
      <c r="Q284" s="82">
        <f>Report2!W292</f>
        <v>10138</v>
      </c>
      <c r="R284" s="82">
        <f>Report2!X292</f>
        <v>0</v>
      </c>
      <c r="S284" s="82">
        <f>Report2!Y292</f>
        <v>0</v>
      </c>
      <c r="T284" s="82">
        <f>Report2!Z292</f>
        <v>2037730</v>
      </c>
      <c r="U284" s="82">
        <f>Report2!AB292</f>
        <v>2037730</v>
      </c>
      <c r="V284" s="82">
        <f>Report2!AC292</f>
        <v>0</v>
      </c>
      <c r="W284" s="36" t="str">
        <f>Report2!AD292</f>
        <v>21/01/2023</v>
      </c>
      <c r="X284" s="48" t="str">
        <f t="shared" si="37"/>
        <v>21</v>
      </c>
      <c r="Y284" s="31" t="str">
        <f t="shared" si="38"/>
        <v>01</v>
      </c>
      <c r="Z284" s="31" t="str">
        <f t="shared" si="39"/>
        <v>2023</v>
      </c>
      <c r="AA284" s="45">
        <f t="shared" si="40"/>
        <v>44947</v>
      </c>
      <c r="AB284" s="31" t="str">
        <f>Report2!AE292</f>
        <v>5255242004844</v>
      </c>
      <c r="AC284" s="45" t="str">
        <f>Report2!AF292</f>
        <v>21/01/2023</v>
      </c>
      <c r="AD284" s="31" t="str">
        <f>Report2!AH292</f>
        <v>P2TL/52552/20230121/00001</v>
      </c>
      <c r="AE284" s="31">
        <f t="shared" si="42"/>
        <v>52550</v>
      </c>
      <c r="AF284" s="31" t="str">
        <f t="shared" si="41"/>
        <v>52552</v>
      </c>
    </row>
    <row r="285" spans="1:32">
      <c r="A285" s="30">
        <f>Report2!A293</f>
        <v>284</v>
      </c>
      <c r="B285" s="31" t="str">
        <f>Report2!B293</f>
        <v>P2TL/52554/20230127/00008</v>
      </c>
      <c r="C285" s="31" t="str">
        <f>Report2!D293</f>
        <v>NONPELANG</v>
      </c>
      <c r="D285" s="31" t="str">
        <f>Report2!E293</f>
        <v>DARMINI</v>
      </c>
      <c r="E285" s="31" t="str">
        <f>Report2!H293</f>
        <v>P4</v>
      </c>
      <c r="F285" s="31" t="str">
        <f>Report2!I293</f>
        <v>DSN CENTONG RT 8 R</v>
      </c>
      <c r="G285" s="31" t="str">
        <f t="shared" si="35"/>
        <v>S2</v>
      </c>
      <c r="H285" s="31">
        <f t="shared" si="36"/>
        <v>450</v>
      </c>
      <c r="I285" s="31" t="str">
        <f>Report2!K293</f>
        <v>S2/450</v>
      </c>
      <c r="J285" s="82">
        <f>Report2!L293</f>
        <v>2479</v>
      </c>
      <c r="K285" s="82">
        <f>Report2!M293</f>
        <v>81000</v>
      </c>
      <c r="L285" s="82">
        <f>Report2!N293</f>
        <v>892296</v>
      </c>
      <c r="M285" s="82">
        <f>Report2!P293</f>
        <v>973296</v>
      </c>
      <c r="N285" s="82">
        <f>Report2!Q293</f>
        <v>0</v>
      </c>
      <c r="O285" s="82">
        <f>Report2!T293</f>
        <v>0</v>
      </c>
      <c r="P285" s="82">
        <f>Report2!U293</f>
        <v>0</v>
      </c>
      <c r="Q285" s="82">
        <f>Report2!W293</f>
        <v>4866</v>
      </c>
      <c r="R285" s="82">
        <f>Report2!X293</f>
        <v>0</v>
      </c>
      <c r="S285" s="82">
        <f>Report2!Y293</f>
        <v>0</v>
      </c>
      <c r="T285" s="82">
        <f>Report2!Z293</f>
        <v>978162</v>
      </c>
      <c r="U285" s="82">
        <f>Report2!AB293</f>
        <v>978162</v>
      </c>
      <c r="V285" s="82">
        <f>Report2!AC293</f>
        <v>0</v>
      </c>
      <c r="W285" s="36" t="str">
        <f>Report2!AD293</f>
        <v>27/01/2023</v>
      </c>
      <c r="X285" s="48" t="str">
        <f t="shared" si="37"/>
        <v>27</v>
      </c>
      <c r="Y285" s="31" t="str">
        <f t="shared" si="38"/>
        <v>01</v>
      </c>
      <c r="Z285" s="31" t="str">
        <f t="shared" si="39"/>
        <v>2023</v>
      </c>
      <c r="AA285" s="45">
        <f t="shared" si="40"/>
        <v>44953</v>
      </c>
      <c r="AB285" s="31" t="str">
        <f>Report2!AE293</f>
        <v>5255442005915</v>
      </c>
      <c r="AC285" s="45" t="str">
        <f>Report2!AF293</f>
        <v>27/01/2023</v>
      </c>
      <c r="AD285" s="31" t="str">
        <f>Report2!AH293</f>
        <v>P2TL/52554/20230127/00008</v>
      </c>
      <c r="AE285" s="31">
        <f t="shared" si="42"/>
        <v>52550</v>
      </c>
      <c r="AF285" s="31" t="str">
        <f t="shared" si="41"/>
        <v>52554</v>
      </c>
    </row>
    <row r="286" spans="1:32">
      <c r="A286" s="30">
        <f>Report2!A294</f>
        <v>285</v>
      </c>
      <c r="B286" s="31" t="str">
        <f>Report2!B294</f>
        <v>P2TL/52554/20230102/00002</v>
      </c>
      <c r="C286" s="31" t="str">
        <f>Report2!D294</f>
        <v>NONPELANG</v>
      </c>
      <c r="D286" s="31" t="str">
        <f>Report2!E294</f>
        <v>PARYATI</v>
      </c>
      <c r="E286" s="31" t="str">
        <f>Report2!H294</f>
        <v>P4</v>
      </c>
      <c r="F286" s="31" t="str">
        <f>Report2!I294</f>
        <v>DUSUN NGRAPAH RT</v>
      </c>
      <c r="G286" s="31" t="str">
        <f t="shared" si="35"/>
        <v>R1</v>
      </c>
      <c r="H286" s="31">
        <f t="shared" si="36"/>
        <v>450</v>
      </c>
      <c r="I286" s="31" t="str">
        <f>Report2!K294</f>
        <v>R1/450</v>
      </c>
      <c r="J286" s="82">
        <f>Report2!L294</f>
        <v>2479</v>
      </c>
      <c r="K286" s="82">
        <f>Report2!M294</f>
        <v>89100</v>
      </c>
      <c r="L286" s="82">
        <f>Report2!N294</f>
        <v>1226907</v>
      </c>
      <c r="M286" s="82">
        <f>Report2!P294</f>
        <v>1316007</v>
      </c>
      <c r="N286" s="82">
        <f>Report2!Q294</f>
        <v>0</v>
      </c>
      <c r="O286" s="82">
        <f>Report2!T294</f>
        <v>0</v>
      </c>
      <c r="P286" s="82">
        <f>Report2!U294</f>
        <v>0</v>
      </c>
      <c r="Q286" s="82">
        <f>Report2!W294</f>
        <v>6580</v>
      </c>
      <c r="R286" s="82">
        <f>Report2!X294</f>
        <v>0</v>
      </c>
      <c r="S286" s="82">
        <f>Report2!Y294</f>
        <v>0</v>
      </c>
      <c r="T286" s="82">
        <f>Report2!Z294</f>
        <v>1322587</v>
      </c>
      <c r="U286" s="82">
        <f>Report2!AB294</f>
        <v>1322587</v>
      </c>
      <c r="V286" s="82">
        <f>Report2!AC294</f>
        <v>0</v>
      </c>
      <c r="W286" s="36" t="str">
        <f>Report2!AD294</f>
        <v>05/01/2023</v>
      </c>
      <c r="X286" s="48" t="str">
        <f t="shared" si="37"/>
        <v>05</v>
      </c>
      <c r="Y286" s="31" t="str">
        <f t="shared" si="38"/>
        <v>01</v>
      </c>
      <c r="Z286" s="31" t="str">
        <f t="shared" si="39"/>
        <v>2023</v>
      </c>
      <c r="AA286" s="45">
        <f t="shared" si="40"/>
        <v>44931</v>
      </c>
      <c r="AB286" s="31" t="str">
        <f>Report2!AE294</f>
        <v>5255442005795</v>
      </c>
      <c r="AC286" s="45" t="str">
        <f>Report2!AF294</f>
        <v>05/01/2023</v>
      </c>
      <c r="AD286" s="31" t="str">
        <f>Report2!AH294</f>
        <v>P2TL/52554/20230102/00002</v>
      </c>
      <c r="AE286" s="31">
        <f t="shared" si="42"/>
        <v>52550</v>
      </c>
      <c r="AF286" s="31" t="str">
        <f t="shared" si="41"/>
        <v>52554</v>
      </c>
    </row>
    <row r="287" spans="1:32">
      <c r="A287" s="30">
        <f>Report2!A295</f>
        <v>286</v>
      </c>
      <c r="B287" s="31" t="str">
        <f>Report2!B295</f>
        <v>5255305723011700397</v>
      </c>
      <c r="C287" s="31" t="str">
        <f>Report2!D295</f>
        <v>523070683430</v>
      </c>
      <c r="D287" s="31" t="str">
        <f>Report2!E295</f>
        <v>NOTO WIRO</v>
      </c>
      <c r="E287" s="31">
        <f>Report2!H295</f>
        <v>0</v>
      </c>
      <c r="F287" s="31" t="str">
        <f>Report2!I295</f>
        <v>DK  PLOSO NAMPU RT</v>
      </c>
      <c r="G287" s="31" t="str">
        <f t="shared" si="35"/>
        <v>R1</v>
      </c>
      <c r="H287" s="31">
        <f t="shared" si="36"/>
        <v>450</v>
      </c>
      <c r="I287" s="31" t="str">
        <f>Report2!K295</f>
        <v>R1/450</v>
      </c>
      <c r="J287" s="82">
        <f>Report2!L295</f>
        <v>11</v>
      </c>
      <c r="K287" s="82">
        <f>Report2!M295</f>
        <v>0</v>
      </c>
      <c r="L287" s="82">
        <f>Report2!N295</f>
        <v>1859</v>
      </c>
      <c r="M287" s="82">
        <f>Report2!P295</f>
        <v>1859</v>
      </c>
      <c r="N287" s="82">
        <f>Report2!Q295</f>
        <v>0</v>
      </c>
      <c r="O287" s="82">
        <f>Report2!T295</f>
        <v>0</v>
      </c>
      <c r="P287" s="82">
        <f>Report2!U295</f>
        <v>0</v>
      </c>
      <c r="Q287" s="82">
        <f>Report2!W295</f>
        <v>0</v>
      </c>
      <c r="R287" s="82">
        <f>Report2!X295</f>
        <v>0</v>
      </c>
      <c r="S287" s="82">
        <f>Report2!Y295</f>
        <v>0</v>
      </c>
      <c r="T287" s="82">
        <f>Report2!Z295</f>
        <v>1859</v>
      </c>
      <c r="U287" s="82">
        <f>Report2!AB295</f>
        <v>0</v>
      </c>
      <c r="V287" s="82">
        <f>Report2!AC295</f>
        <v>1859</v>
      </c>
      <c r="W287" s="36" t="str">
        <f>Report2!AD295</f>
        <v>19/01/2023</v>
      </c>
      <c r="X287" s="48" t="str">
        <f t="shared" si="37"/>
        <v>19</v>
      </c>
      <c r="Y287" s="31" t="str">
        <f t="shared" si="38"/>
        <v>01</v>
      </c>
      <c r="Z287" s="31" t="str">
        <f t="shared" si="39"/>
        <v>2023</v>
      </c>
      <c r="AA287" s="45">
        <f t="shared" si="40"/>
        <v>44945</v>
      </c>
      <c r="AB287" s="31" t="str">
        <f>Report2!AE295</f>
        <v>5255334000394</v>
      </c>
      <c r="AC287" s="45" t="str">
        <f>Report2!AF295</f>
        <v>19/01/2023</v>
      </c>
      <c r="AD287" s="31" t="str">
        <f>Report2!AH295</f>
        <v>5255305723011700397</v>
      </c>
      <c r="AE287" s="31">
        <f t="shared" si="42"/>
        <v>52550</v>
      </c>
      <c r="AF287" s="31" t="str">
        <f t="shared" si="41"/>
        <v>52553</v>
      </c>
    </row>
    <row r="288" spans="1:32">
      <c r="A288" s="30">
        <f>Report2!A296</f>
        <v>287</v>
      </c>
      <c r="B288" s="31" t="str">
        <f>Report2!B296</f>
        <v>5255305723011700472</v>
      </c>
      <c r="C288" s="31" t="str">
        <f>Report2!D296</f>
        <v>523071437492</v>
      </c>
      <c r="D288" s="31" t="str">
        <f>Report2!E296</f>
        <v>PARMO BIN MUNADI</v>
      </c>
      <c r="E288" s="31">
        <f>Report2!H296</f>
        <v>0</v>
      </c>
      <c r="F288" s="31" t="str">
        <f>Report2!I296</f>
        <v>DS  LEYANGAN RT2/1</v>
      </c>
      <c r="G288" s="31" t="str">
        <f t="shared" si="35"/>
        <v>R1</v>
      </c>
      <c r="H288" s="31">
        <f t="shared" si="36"/>
        <v>900</v>
      </c>
      <c r="I288" s="31" t="str">
        <f>Report2!K296</f>
        <v>R1/900</v>
      </c>
      <c r="J288" s="82">
        <f>Report2!L296</f>
        <v>219</v>
      </c>
      <c r="K288" s="82">
        <f>Report2!M296</f>
        <v>0</v>
      </c>
      <c r="L288" s="82">
        <f>Report2!N296</f>
        <v>108900</v>
      </c>
      <c r="M288" s="82">
        <f>Report2!P296</f>
        <v>108900</v>
      </c>
      <c r="N288" s="82">
        <f>Report2!Q296</f>
        <v>0</v>
      </c>
      <c r="O288" s="82">
        <f>Report2!T296</f>
        <v>0</v>
      </c>
      <c r="P288" s="82">
        <f>Report2!U296</f>
        <v>0</v>
      </c>
      <c r="Q288" s="82">
        <f>Report2!W296</f>
        <v>0</v>
      </c>
      <c r="R288" s="82">
        <f>Report2!X296</f>
        <v>0</v>
      </c>
      <c r="S288" s="82">
        <f>Report2!Y296</f>
        <v>0</v>
      </c>
      <c r="T288" s="82">
        <f>Report2!Z296</f>
        <v>108900</v>
      </c>
      <c r="U288" s="82">
        <f>Report2!AB296</f>
        <v>0</v>
      </c>
      <c r="V288" s="82">
        <f>Report2!AC296</f>
        <v>108900</v>
      </c>
      <c r="W288" s="36" t="str">
        <f>Report2!AD296</f>
        <v>19/01/2023</v>
      </c>
      <c r="X288" s="48" t="str">
        <f t="shared" si="37"/>
        <v>19</v>
      </c>
      <c r="Y288" s="31" t="str">
        <f t="shared" si="38"/>
        <v>01</v>
      </c>
      <c r="Z288" s="31" t="str">
        <f t="shared" si="39"/>
        <v>2023</v>
      </c>
      <c r="AA288" s="45">
        <f t="shared" si="40"/>
        <v>44945</v>
      </c>
      <c r="AB288" s="31" t="str">
        <f>Report2!AE296</f>
        <v>5255334000468</v>
      </c>
      <c r="AC288" s="45" t="str">
        <f>Report2!AF296</f>
        <v>19/01/2023</v>
      </c>
      <c r="AD288" s="31" t="str">
        <f>Report2!AH296</f>
        <v>5255305723011700472</v>
      </c>
      <c r="AE288" s="31">
        <f t="shared" si="42"/>
        <v>52550</v>
      </c>
      <c r="AF288" s="31" t="str">
        <f t="shared" si="41"/>
        <v>52553</v>
      </c>
    </row>
    <row r="289" spans="1:32">
      <c r="A289" s="30">
        <f>Report2!A297</f>
        <v>288</v>
      </c>
      <c r="B289" s="31" t="str">
        <f>Report2!B297</f>
        <v>P2TL/52554/20230112/00001</v>
      </c>
      <c r="C289" s="31" t="str">
        <f>Report2!D297</f>
        <v>NONPELANG</v>
      </c>
      <c r="D289" s="31" t="str">
        <f>Report2!E297</f>
        <v>SUTARTI/RINTO BUDI</v>
      </c>
      <c r="E289" s="31" t="str">
        <f>Report2!H297</f>
        <v>P4</v>
      </c>
      <c r="F289" s="31" t="str">
        <f>Report2!I297</f>
        <v>DUSUN NGANGGIL</v>
      </c>
      <c r="G289" s="31" t="str">
        <f t="shared" si="35"/>
        <v>R1</v>
      </c>
      <c r="H289" s="31">
        <f t="shared" si="36"/>
        <v>450</v>
      </c>
      <c r="I289" s="31" t="str">
        <f>Report2!K297</f>
        <v>R1/450</v>
      </c>
      <c r="J289" s="82">
        <f>Report2!L297</f>
        <v>2479</v>
      </c>
      <c r="K289" s="82">
        <f>Report2!M297</f>
        <v>89100</v>
      </c>
      <c r="L289" s="82">
        <f>Report2!N297</f>
        <v>1226907</v>
      </c>
      <c r="M289" s="82">
        <f>Report2!P297</f>
        <v>1316007</v>
      </c>
      <c r="N289" s="82">
        <f>Report2!Q297</f>
        <v>0</v>
      </c>
      <c r="O289" s="82">
        <f>Report2!T297</f>
        <v>0</v>
      </c>
      <c r="P289" s="82">
        <f>Report2!U297</f>
        <v>0</v>
      </c>
      <c r="Q289" s="82">
        <f>Report2!W297</f>
        <v>6580</v>
      </c>
      <c r="R289" s="82">
        <f>Report2!X297</f>
        <v>0</v>
      </c>
      <c r="S289" s="82">
        <f>Report2!Y297</f>
        <v>0</v>
      </c>
      <c r="T289" s="82">
        <f>Report2!Z297</f>
        <v>1322587</v>
      </c>
      <c r="U289" s="82">
        <f>Report2!AB297</f>
        <v>1322587</v>
      </c>
      <c r="V289" s="82">
        <f>Report2!AC297</f>
        <v>0</v>
      </c>
      <c r="W289" s="36" t="str">
        <f>Report2!AD297</f>
        <v>13/01/2023</v>
      </c>
      <c r="X289" s="48" t="str">
        <f t="shared" si="37"/>
        <v>13</v>
      </c>
      <c r="Y289" s="31" t="str">
        <f t="shared" si="38"/>
        <v>01</v>
      </c>
      <c r="Z289" s="31" t="str">
        <f t="shared" si="39"/>
        <v>2023</v>
      </c>
      <c r="AA289" s="45">
        <f t="shared" si="40"/>
        <v>44939</v>
      </c>
      <c r="AB289" s="31" t="str">
        <f>Report2!AE297</f>
        <v>5255442005853</v>
      </c>
      <c r="AC289" s="45" t="str">
        <f>Report2!AF297</f>
        <v>13/01/2023</v>
      </c>
      <c r="AD289" s="31" t="str">
        <f>Report2!AH297</f>
        <v>P2TL/52554/20230112/00001</v>
      </c>
      <c r="AE289" s="31">
        <f t="shared" si="42"/>
        <v>52550</v>
      </c>
      <c r="AF289" s="31" t="str">
        <f t="shared" si="41"/>
        <v>52554</v>
      </c>
    </row>
    <row r="290" spans="1:32">
      <c r="A290" s="30">
        <f>Report2!A298</f>
        <v>289</v>
      </c>
      <c r="B290" s="31" t="str">
        <f>Report2!B298</f>
        <v>P2TL/52554/20230103/00004</v>
      </c>
      <c r="C290" s="31" t="str">
        <f>Report2!D298</f>
        <v>523070645098</v>
      </c>
      <c r="D290" s="31" t="str">
        <f>Report2!E298</f>
        <v>JARDI REBI</v>
      </c>
      <c r="E290" s="31" t="str">
        <f>Report2!H298</f>
        <v>K2</v>
      </c>
      <c r="F290" s="31" t="str">
        <f>Report2!I298</f>
        <v>DK  PRAYUNGAN PAKI</v>
      </c>
      <c r="G290" s="31" t="str">
        <f t="shared" si="35"/>
        <v>R1M</v>
      </c>
      <c r="H290" s="31">
        <f t="shared" si="36"/>
        <v>900</v>
      </c>
      <c r="I290" s="31" t="str">
        <f>Report2!K298</f>
        <v>R1M/900</v>
      </c>
      <c r="J290" s="82">
        <f>Report2!L298</f>
        <v>30</v>
      </c>
      <c r="K290" s="82">
        <f>Report2!M298</f>
        <v>0</v>
      </c>
      <c r="L290" s="82">
        <f>Report2!N298</f>
        <v>40560</v>
      </c>
      <c r="M290" s="82">
        <f>Report2!P298</f>
        <v>40560</v>
      </c>
      <c r="N290" s="82">
        <f>Report2!Q298</f>
        <v>0</v>
      </c>
      <c r="O290" s="82">
        <f>Report2!T298</f>
        <v>0</v>
      </c>
      <c r="P290" s="82">
        <f>Report2!U298</f>
        <v>0</v>
      </c>
      <c r="Q290" s="82">
        <f>Report2!W298</f>
        <v>3650</v>
      </c>
      <c r="R290" s="82">
        <f>Report2!X298</f>
        <v>0</v>
      </c>
      <c r="S290" s="82">
        <f>Report2!Y298</f>
        <v>0</v>
      </c>
      <c r="T290" s="82">
        <f>Report2!Z298</f>
        <v>44210</v>
      </c>
      <c r="U290" s="82">
        <f>Report2!AB298</f>
        <v>44210</v>
      </c>
      <c r="V290" s="82">
        <f>Report2!AC298</f>
        <v>0</v>
      </c>
      <c r="W290" s="36" t="str">
        <f>Report2!AD298</f>
        <v>03/01/2023</v>
      </c>
      <c r="X290" s="48" t="str">
        <f t="shared" si="37"/>
        <v>03</v>
      </c>
      <c r="Y290" s="31" t="str">
        <f t="shared" si="38"/>
        <v>01</v>
      </c>
      <c r="Z290" s="31" t="str">
        <f t="shared" si="39"/>
        <v>2023</v>
      </c>
      <c r="AA290" s="45">
        <f t="shared" si="40"/>
        <v>44929</v>
      </c>
      <c r="AB290" s="31" t="str">
        <f>Report2!AE298</f>
        <v>5255442005800</v>
      </c>
      <c r="AC290" s="45" t="str">
        <f>Report2!AF298</f>
        <v>03/01/2023</v>
      </c>
      <c r="AD290" s="31" t="str">
        <f>Report2!AH298</f>
        <v>P2TL/52554/20230103/00004</v>
      </c>
      <c r="AE290" s="31">
        <f t="shared" si="42"/>
        <v>52550</v>
      </c>
      <c r="AF290" s="31" t="str">
        <f t="shared" si="41"/>
        <v>52554</v>
      </c>
    </row>
    <row r="291" spans="1:32">
      <c r="A291" s="30">
        <f>Report2!A299</f>
        <v>290</v>
      </c>
      <c r="B291" s="31" t="str">
        <f>Report2!B299</f>
        <v>P2TL/52554/20230130/00009</v>
      </c>
      <c r="C291" s="31" t="str">
        <f>Report2!D299</f>
        <v>523072997649</v>
      </c>
      <c r="D291" s="31" t="str">
        <f>Report2!E299</f>
        <v>AGUS SUPRIYONO</v>
      </c>
      <c r="E291" s="31" t="str">
        <f>Report2!H299</f>
        <v>K2</v>
      </c>
      <c r="F291" s="31" t="str">
        <f>Report2!I299</f>
        <v>DN KARANGPUNG    R</v>
      </c>
      <c r="G291" s="31" t="str">
        <f t="shared" si="35"/>
        <v>R1T</v>
      </c>
      <c r="H291" s="31">
        <f t="shared" si="36"/>
        <v>450</v>
      </c>
      <c r="I291" s="31" t="str">
        <f>Report2!K299</f>
        <v>R1T/450</v>
      </c>
      <c r="J291" s="82">
        <f>Report2!L299</f>
        <v>516</v>
      </c>
      <c r="K291" s="82">
        <f>Report2!M299</f>
        <v>0</v>
      </c>
      <c r="L291" s="82">
        <f>Report2!N299</f>
        <v>214140</v>
      </c>
      <c r="M291" s="82">
        <f>Report2!P299</f>
        <v>214140</v>
      </c>
      <c r="N291" s="82">
        <f>Report2!Q299</f>
        <v>0</v>
      </c>
      <c r="O291" s="82">
        <f>Report2!T299</f>
        <v>0</v>
      </c>
      <c r="P291" s="82">
        <f>Report2!U299</f>
        <v>0</v>
      </c>
      <c r="Q291" s="82">
        <f>Report2!W299</f>
        <v>19273</v>
      </c>
      <c r="R291" s="82">
        <f>Report2!X299</f>
        <v>0</v>
      </c>
      <c r="S291" s="82">
        <f>Report2!Y299</f>
        <v>0</v>
      </c>
      <c r="T291" s="82">
        <f>Report2!Z299</f>
        <v>233413</v>
      </c>
      <c r="U291" s="82">
        <f>Report2!AB299</f>
        <v>20000</v>
      </c>
      <c r="V291" s="82">
        <f>Report2!AC299</f>
        <v>213413</v>
      </c>
      <c r="W291" s="36" t="str">
        <f>Report2!AD299</f>
        <v>30/01/2023</v>
      </c>
      <c r="X291" s="48" t="str">
        <f t="shared" si="37"/>
        <v>30</v>
      </c>
      <c r="Y291" s="31" t="str">
        <f t="shared" si="38"/>
        <v>01</v>
      </c>
      <c r="Z291" s="31" t="str">
        <f t="shared" si="39"/>
        <v>2023</v>
      </c>
      <c r="AA291" s="45">
        <f t="shared" si="40"/>
        <v>44956</v>
      </c>
      <c r="AB291" s="31" t="str">
        <f>Report2!AE299</f>
        <v>5255443005929</v>
      </c>
      <c r="AC291" s="45" t="str">
        <f>Report2!AF299</f>
        <v>30/01/2023</v>
      </c>
      <c r="AD291" s="31" t="str">
        <f>Report2!AH299</f>
        <v>P2TL/52554/20230130/00009</v>
      </c>
      <c r="AE291" s="31">
        <f t="shared" si="42"/>
        <v>52550</v>
      </c>
      <c r="AF291" s="31" t="str">
        <f t="shared" si="41"/>
        <v>52554</v>
      </c>
    </row>
    <row r="292" spans="1:32">
      <c r="A292" s="30">
        <f>Report2!A300</f>
        <v>291</v>
      </c>
      <c r="B292" s="31" t="str">
        <f>Report2!B300</f>
        <v>P2TL/52552/20230106/00002</v>
      </c>
      <c r="C292" s="31" t="str">
        <f>Report2!D300</f>
        <v>523081310442</v>
      </c>
      <c r="D292" s="31" t="str">
        <f>Report2!E300</f>
        <v>BIYAN BAYU PONDAN</v>
      </c>
      <c r="E292" s="31" t="str">
        <f>Report2!H300</f>
        <v>K2</v>
      </c>
      <c r="F292" s="31" t="str">
        <f>Report2!I300</f>
        <v>DS KRAJAN  TEGOWA</v>
      </c>
      <c r="G292" s="31" t="str">
        <f t="shared" si="35"/>
        <v>R1MT</v>
      </c>
      <c r="H292" s="31">
        <f t="shared" si="36"/>
        <v>900</v>
      </c>
      <c r="I292" s="31" t="str">
        <f>Report2!K300</f>
        <v>R1MT/900</v>
      </c>
      <c r="J292" s="82">
        <f>Report2!L300</f>
        <v>86</v>
      </c>
      <c r="K292" s="82">
        <f>Report2!M300</f>
        <v>0</v>
      </c>
      <c r="L292" s="82">
        <f>Report2!N300</f>
        <v>116272</v>
      </c>
      <c r="M292" s="82">
        <f>Report2!P300</f>
        <v>116272</v>
      </c>
      <c r="N292" s="82">
        <f>Report2!Q300</f>
        <v>0</v>
      </c>
      <c r="O292" s="82">
        <f>Report2!T300</f>
        <v>0</v>
      </c>
      <c r="P292" s="82">
        <f>Report2!U300</f>
        <v>0</v>
      </c>
      <c r="Q292" s="82">
        <f>Report2!W300</f>
        <v>10464</v>
      </c>
      <c r="R292" s="82">
        <f>Report2!X300</f>
        <v>0</v>
      </c>
      <c r="S292" s="82">
        <f>Report2!Y300</f>
        <v>0</v>
      </c>
      <c r="T292" s="82">
        <f>Report2!Z300</f>
        <v>126736</v>
      </c>
      <c r="U292" s="82">
        <f>Report2!AB300</f>
        <v>126736</v>
      </c>
      <c r="V292" s="82">
        <f>Report2!AC300</f>
        <v>0</v>
      </c>
      <c r="W292" s="36" t="str">
        <f>Report2!AD300</f>
        <v>06/01/2023</v>
      </c>
      <c r="X292" s="48" t="str">
        <f t="shared" si="37"/>
        <v>06</v>
      </c>
      <c r="Y292" s="31" t="str">
        <f t="shared" si="38"/>
        <v>01</v>
      </c>
      <c r="Z292" s="31" t="str">
        <f t="shared" si="39"/>
        <v>2023</v>
      </c>
      <c r="AA292" s="45">
        <f t="shared" si="40"/>
        <v>44932</v>
      </c>
      <c r="AB292" s="31" t="str">
        <f>Report2!AE300</f>
        <v>5255243004813</v>
      </c>
      <c r="AC292" s="45" t="str">
        <f>Report2!AF300</f>
        <v>06/01/2023</v>
      </c>
      <c r="AD292" s="31" t="str">
        <f>Report2!AH300</f>
        <v>P2TL/52552/20230106/00002</v>
      </c>
      <c r="AE292" s="31">
        <f t="shared" si="42"/>
        <v>52550</v>
      </c>
      <c r="AF292" s="31" t="str">
        <f t="shared" si="41"/>
        <v>52552</v>
      </c>
    </row>
    <row r="293" spans="1:32">
      <c r="A293" s="30">
        <f>Report2!A301</f>
        <v>292</v>
      </c>
      <c r="B293" s="31" t="str">
        <f>Report2!B301</f>
        <v>5255105723010600103</v>
      </c>
      <c r="C293" s="31" t="str">
        <f>Report2!D301</f>
        <v>523060741450</v>
      </c>
      <c r="D293" s="31" t="str">
        <f>Report2!E301</f>
        <v>SUWARJO</v>
      </c>
      <c r="E293" s="31">
        <f>Report2!H301</f>
        <v>0</v>
      </c>
      <c r="F293" s="31" t="str">
        <f>Report2!I301</f>
        <v>DS  DEMUNG PILANG</v>
      </c>
      <c r="G293" s="31" t="str">
        <f t="shared" si="35"/>
        <v>R1</v>
      </c>
      <c r="H293" s="31">
        <f t="shared" si="36"/>
        <v>450</v>
      </c>
      <c r="I293" s="31" t="str">
        <f>Report2!K301</f>
        <v>R1/450</v>
      </c>
      <c r="J293" s="82">
        <f>Report2!L301</f>
        <v>40</v>
      </c>
      <c r="K293" s="82">
        <f>Report2!M301</f>
        <v>0</v>
      </c>
      <c r="L293" s="82">
        <f>Report2!N301</f>
        <v>19800</v>
      </c>
      <c r="M293" s="82">
        <f>Report2!P301</f>
        <v>19800</v>
      </c>
      <c r="N293" s="82">
        <f>Report2!Q301</f>
        <v>0</v>
      </c>
      <c r="O293" s="82">
        <f>Report2!T301</f>
        <v>0</v>
      </c>
      <c r="P293" s="82">
        <f>Report2!U301</f>
        <v>0</v>
      </c>
      <c r="Q293" s="82">
        <f>Report2!W301</f>
        <v>0</v>
      </c>
      <c r="R293" s="82">
        <f>Report2!X301</f>
        <v>0</v>
      </c>
      <c r="S293" s="82">
        <f>Report2!Y301</f>
        <v>0</v>
      </c>
      <c r="T293" s="82">
        <f>Report2!Z301</f>
        <v>19800</v>
      </c>
      <c r="U293" s="82">
        <f>Report2!AB301</f>
        <v>0</v>
      </c>
      <c r="V293" s="82">
        <f>Report2!AC301</f>
        <v>19800</v>
      </c>
      <c r="W293" s="36" t="str">
        <f>Report2!AD301</f>
        <v>06/01/2023</v>
      </c>
      <c r="X293" s="48" t="str">
        <f t="shared" si="37"/>
        <v>06</v>
      </c>
      <c r="Y293" s="31" t="str">
        <f t="shared" si="38"/>
        <v>01</v>
      </c>
      <c r="Z293" s="31" t="str">
        <f t="shared" si="39"/>
        <v>2023</v>
      </c>
      <c r="AA293" s="45">
        <f t="shared" si="40"/>
        <v>44932</v>
      </c>
      <c r="AB293" s="31" t="str">
        <f>Report2!AE301</f>
        <v>5255134000103</v>
      </c>
      <c r="AC293" s="45" t="str">
        <f>Report2!AF301</f>
        <v>06/01/2023</v>
      </c>
      <c r="AD293" s="31" t="str">
        <f>Report2!AH301</f>
        <v>5255105723010600103</v>
      </c>
      <c r="AE293" s="31">
        <f t="shared" si="42"/>
        <v>52550</v>
      </c>
      <c r="AF293" s="31" t="str">
        <f t="shared" si="41"/>
        <v>52551</v>
      </c>
    </row>
    <row r="294" spans="1:32">
      <c r="A294" s="30">
        <f>Report2!A302</f>
        <v>293</v>
      </c>
      <c r="B294" s="31" t="str">
        <f>Report2!B302</f>
        <v>P2TL/52554/20230111/00013</v>
      </c>
      <c r="C294" s="31" t="str">
        <f>Report2!D302</f>
        <v>NONPELANG</v>
      </c>
      <c r="D294" s="31" t="str">
        <f>Report2!E302</f>
        <v>KIMAN PJ3</v>
      </c>
      <c r="E294" s="31" t="str">
        <f>Report2!H302</f>
        <v>P4</v>
      </c>
      <c r="F294" s="31" t="str">
        <f>Report2!I302</f>
        <v>BERU</v>
      </c>
      <c r="G294" s="31" t="str">
        <f t="shared" si="35"/>
        <v>S2</v>
      </c>
      <c r="H294" s="31">
        <f t="shared" si="36"/>
        <v>450</v>
      </c>
      <c r="I294" s="31" t="str">
        <f>Report2!K302</f>
        <v>S2/450</v>
      </c>
      <c r="J294" s="82">
        <f>Report2!L302</f>
        <v>2479</v>
      </c>
      <c r="K294" s="82">
        <f>Report2!M302</f>
        <v>81000</v>
      </c>
      <c r="L294" s="82">
        <f>Report2!N302</f>
        <v>892296</v>
      </c>
      <c r="M294" s="82">
        <f>Report2!P302</f>
        <v>973296</v>
      </c>
      <c r="N294" s="82">
        <f>Report2!Q302</f>
        <v>0</v>
      </c>
      <c r="O294" s="82">
        <f>Report2!T302</f>
        <v>0</v>
      </c>
      <c r="P294" s="82">
        <f>Report2!U302</f>
        <v>0</v>
      </c>
      <c r="Q294" s="82">
        <f>Report2!W302</f>
        <v>4866</v>
      </c>
      <c r="R294" s="82">
        <f>Report2!X302</f>
        <v>0</v>
      </c>
      <c r="S294" s="82">
        <f>Report2!Y302</f>
        <v>0</v>
      </c>
      <c r="T294" s="82">
        <f>Report2!Z302</f>
        <v>978162</v>
      </c>
      <c r="U294" s="82">
        <f>Report2!AB302</f>
        <v>978162</v>
      </c>
      <c r="V294" s="82">
        <f>Report2!AC302</f>
        <v>0</v>
      </c>
      <c r="W294" s="36" t="str">
        <f>Report2!AD302</f>
        <v>11/01/2023</v>
      </c>
      <c r="X294" s="48" t="str">
        <f t="shared" si="37"/>
        <v>11</v>
      </c>
      <c r="Y294" s="31" t="str">
        <f t="shared" si="38"/>
        <v>01</v>
      </c>
      <c r="Z294" s="31" t="str">
        <f t="shared" si="39"/>
        <v>2023</v>
      </c>
      <c r="AA294" s="45">
        <f t="shared" si="40"/>
        <v>44937</v>
      </c>
      <c r="AB294" s="31" t="str">
        <f>Report2!AE302</f>
        <v>5255442005851</v>
      </c>
      <c r="AC294" s="45" t="str">
        <f>Report2!AF302</f>
        <v>11/01/2023</v>
      </c>
      <c r="AD294" s="31" t="str">
        <f>Report2!AH302</f>
        <v>P2TL/52554/20230111/00013</v>
      </c>
      <c r="AE294" s="31">
        <f t="shared" si="42"/>
        <v>52550</v>
      </c>
      <c r="AF294" s="31" t="str">
        <f t="shared" si="41"/>
        <v>52554</v>
      </c>
    </row>
    <row r="295" spans="1:32">
      <c r="A295" s="30">
        <f>Report2!A303</f>
        <v>294</v>
      </c>
      <c r="B295" s="31" t="str">
        <f>Report2!B303</f>
        <v>P2TL/52554/20230110/00003</v>
      </c>
      <c r="C295" s="31" t="str">
        <f>Report2!D303</f>
        <v>NONPELANG</v>
      </c>
      <c r="D295" s="31" t="str">
        <f>Report2!E303</f>
        <v>SUPOMO PJ 1</v>
      </c>
      <c r="E295" s="31" t="str">
        <f>Report2!H303</f>
        <v>P4</v>
      </c>
      <c r="F295" s="31" t="str">
        <f>Report2!I303</f>
        <v>NGLINDUK</v>
      </c>
      <c r="G295" s="31" t="str">
        <f t="shared" si="35"/>
        <v>S2</v>
      </c>
      <c r="H295" s="31">
        <f t="shared" si="36"/>
        <v>900</v>
      </c>
      <c r="I295" s="31" t="str">
        <f>Report2!K303</f>
        <v>S2/900</v>
      </c>
      <c r="J295" s="82">
        <f>Report2!L303</f>
        <v>4957</v>
      </c>
      <c r="K295" s="82">
        <f>Report2!M303</f>
        <v>243000</v>
      </c>
      <c r="L295" s="82">
        <f>Report2!N303</f>
        <v>1784592</v>
      </c>
      <c r="M295" s="82">
        <f>Report2!P303</f>
        <v>2027592</v>
      </c>
      <c r="N295" s="82">
        <f>Report2!Q303</f>
        <v>0</v>
      </c>
      <c r="O295" s="82">
        <f>Report2!T303</f>
        <v>0</v>
      </c>
      <c r="P295" s="82">
        <f>Report2!U303</f>
        <v>0</v>
      </c>
      <c r="Q295" s="82">
        <f>Report2!W303</f>
        <v>10138</v>
      </c>
      <c r="R295" s="82">
        <f>Report2!X303</f>
        <v>0</v>
      </c>
      <c r="S295" s="82">
        <f>Report2!Y303</f>
        <v>0</v>
      </c>
      <c r="T295" s="82">
        <f>Report2!Z303</f>
        <v>2037730</v>
      </c>
      <c r="U295" s="82">
        <f>Report2!AB303</f>
        <v>2037730</v>
      </c>
      <c r="V295" s="82">
        <f>Report2!AC303</f>
        <v>0</v>
      </c>
      <c r="W295" s="36" t="str">
        <f>Report2!AD303</f>
        <v>10/01/2023</v>
      </c>
      <c r="X295" s="48" t="str">
        <f t="shared" si="37"/>
        <v>10</v>
      </c>
      <c r="Y295" s="31" t="str">
        <f t="shared" si="38"/>
        <v>01</v>
      </c>
      <c r="Z295" s="31" t="str">
        <f t="shared" si="39"/>
        <v>2023</v>
      </c>
      <c r="AA295" s="45">
        <f t="shared" si="40"/>
        <v>44936</v>
      </c>
      <c r="AB295" s="31" t="str">
        <f>Report2!AE303</f>
        <v>5255442005825</v>
      </c>
      <c r="AC295" s="45" t="str">
        <f>Report2!AF303</f>
        <v>10/01/2023</v>
      </c>
      <c r="AD295" s="31" t="str">
        <f>Report2!AH303</f>
        <v>P2TL/52554/20230110/00003</v>
      </c>
      <c r="AE295" s="31">
        <f t="shared" si="42"/>
        <v>52550</v>
      </c>
      <c r="AF295" s="31" t="str">
        <f t="shared" si="41"/>
        <v>52554</v>
      </c>
    </row>
    <row r="296" spans="1:32">
      <c r="A296" s="30">
        <f>Report2!A304</f>
        <v>295</v>
      </c>
      <c r="B296" s="31" t="str">
        <f>Report2!B304</f>
        <v>P2TL/52551/20230105/00004</v>
      </c>
      <c r="C296" s="31" t="str">
        <f>Report2!D304</f>
        <v>NONPELANG</v>
      </c>
      <c r="D296" s="31" t="str">
        <f>Report2!E304</f>
        <v>RACHMAD SUDIHART</v>
      </c>
      <c r="E296" s="31" t="str">
        <f>Report2!H304</f>
        <v>P4</v>
      </c>
      <c r="F296" s="31" t="str">
        <f>Report2!I304</f>
        <v>DK.MOROREJO BANJA</v>
      </c>
      <c r="G296" s="31" t="str">
        <f t="shared" si="35"/>
        <v>B1</v>
      </c>
      <c r="H296" s="31">
        <f t="shared" si="36"/>
        <v>900</v>
      </c>
      <c r="I296" s="31" t="str">
        <f>Report2!K304</f>
        <v>B1/900</v>
      </c>
      <c r="J296" s="82">
        <f>Report2!L304</f>
        <v>4957</v>
      </c>
      <c r="K296" s="82">
        <f>Report2!M304</f>
        <v>429300</v>
      </c>
      <c r="L296" s="82">
        <f>Report2!N304</f>
        <v>2305098</v>
      </c>
      <c r="M296" s="82">
        <f>Report2!P304</f>
        <v>2734398</v>
      </c>
      <c r="N296" s="82">
        <f>Report2!Q304</f>
        <v>0</v>
      </c>
      <c r="O296" s="82">
        <f>Report2!T304</f>
        <v>0</v>
      </c>
      <c r="P296" s="82">
        <f>Report2!U304</f>
        <v>0</v>
      </c>
      <c r="Q296" s="82">
        <f>Report2!W304</f>
        <v>13672</v>
      </c>
      <c r="R296" s="82">
        <f>Report2!X304</f>
        <v>0</v>
      </c>
      <c r="S296" s="82">
        <f>Report2!Y304</f>
        <v>0</v>
      </c>
      <c r="T296" s="82">
        <f>Report2!Z304</f>
        <v>2748070</v>
      </c>
      <c r="U296" s="82">
        <f>Report2!AB304</f>
        <v>2748070</v>
      </c>
      <c r="V296" s="82">
        <f>Report2!AC304</f>
        <v>0</v>
      </c>
      <c r="W296" s="36" t="str">
        <f>Report2!AD304</f>
        <v>05/01/2023</v>
      </c>
      <c r="X296" s="48" t="str">
        <f t="shared" si="37"/>
        <v>05</v>
      </c>
      <c r="Y296" s="31" t="str">
        <f t="shared" si="38"/>
        <v>01</v>
      </c>
      <c r="Z296" s="31" t="str">
        <f t="shared" si="39"/>
        <v>2023</v>
      </c>
      <c r="AA296" s="45">
        <f t="shared" si="40"/>
        <v>44931</v>
      </c>
      <c r="AB296" s="31" t="str">
        <f>Report2!AE304</f>
        <v>5255142005035</v>
      </c>
      <c r="AC296" s="45" t="str">
        <f>Report2!AF304</f>
        <v>05/01/2023</v>
      </c>
      <c r="AD296" s="31" t="str">
        <f>Report2!AH304</f>
        <v>P2TL/52551/20230105/00004</v>
      </c>
      <c r="AE296" s="31">
        <f t="shared" si="42"/>
        <v>52550</v>
      </c>
      <c r="AF296" s="31" t="str">
        <f t="shared" si="41"/>
        <v>52551</v>
      </c>
    </row>
    <row r="297" spans="1:32">
      <c r="A297" s="30">
        <f>Report2!A305</f>
        <v>296</v>
      </c>
      <c r="B297" s="31" t="str">
        <f>Report2!B305</f>
        <v>P2TL/52551/20210318/00006</v>
      </c>
      <c r="C297" s="31" t="str">
        <f>Report2!D305</f>
        <v>523060138045</v>
      </c>
      <c r="D297" s="31" t="str">
        <f>Report2!E305</f>
        <v>SARJONO ST / KLP</v>
      </c>
      <c r="E297" s="31" t="str">
        <f>Report2!H305</f>
        <v>P2</v>
      </c>
      <c r="F297" s="31" t="str">
        <f>Report2!I305</f>
        <v>DS  MEGONTEN DEMP</v>
      </c>
      <c r="G297" s="31" t="str">
        <f t="shared" si="35"/>
        <v>R1MT</v>
      </c>
      <c r="H297" s="31">
        <f t="shared" si="36"/>
        <v>900</v>
      </c>
      <c r="I297" s="31" t="str">
        <f>Report2!K305</f>
        <v>R1MT/900</v>
      </c>
      <c r="J297" s="82">
        <f>Report2!L305</f>
        <v>4957</v>
      </c>
      <c r="K297" s="82">
        <f>Report2!M305</f>
        <v>0</v>
      </c>
      <c r="L297" s="82">
        <f>Report2!N305</f>
        <v>6702134</v>
      </c>
      <c r="M297" s="82">
        <f>Report2!P305</f>
        <v>6702134</v>
      </c>
      <c r="N297" s="82">
        <f>Report2!Q305</f>
        <v>10000</v>
      </c>
      <c r="O297" s="82">
        <f>Report2!T305</f>
        <v>76400</v>
      </c>
      <c r="P297" s="82">
        <f>Report2!U305</f>
        <v>188671</v>
      </c>
      <c r="Q297" s="82">
        <f>Report2!W305</f>
        <v>67021</v>
      </c>
      <c r="R297" s="82">
        <f>Report2!X305</f>
        <v>14400</v>
      </c>
      <c r="S297" s="82">
        <f>Report2!Y305</f>
        <v>0</v>
      </c>
      <c r="T297" s="82">
        <f>Report2!Z305</f>
        <v>7058626</v>
      </c>
      <c r="U297" s="82">
        <f>Report2!AB305</f>
        <v>3500000</v>
      </c>
      <c r="V297" s="82">
        <f>Report2!AC305</f>
        <v>3558626</v>
      </c>
      <c r="W297" s="36" t="str">
        <f>Report2!AD305</f>
        <v>30/01/2023</v>
      </c>
      <c r="X297" s="48" t="str">
        <f t="shared" si="37"/>
        <v>30</v>
      </c>
      <c r="Y297" s="31" t="str">
        <f t="shared" si="38"/>
        <v>01</v>
      </c>
      <c r="Z297" s="31" t="str">
        <f t="shared" si="39"/>
        <v>2023</v>
      </c>
      <c r="AA297" s="45">
        <f t="shared" si="40"/>
        <v>44956</v>
      </c>
      <c r="AB297" s="31" t="str">
        <f>Report2!AE305</f>
        <v>5255142003156</v>
      </c>
      <c r="AC297" s="45" t="str">
        <f>Report2!AF305</f>
        <v>30/01/2023</v>
      </c>
      <c r="AD297" s="31" t="str">
        <f>Report2!AH305</f>
        <v>P2TL/52551/20210318/00006</v>
      </c>
      <c r="AE297" s="31">
        <f t="shared" si="42"/>
        <v>52550</v>
      </c>
      <c r="AF297" s="31" t="str">
        <f t="shared" si="41"/>
        <v>52551</v>
      </c>
    </row>
    <row r="298" spans="1:32">
      <c r="A298" s="30">
        <f>Report2!A306</f>
        <v>297</v>
      </c>
      <c r="B298" s="31" t="str">
        <f>Report2!B306</f>
        <v>5255305723011700412</v>
      </c>
      <c r="C298" s="31" t="str">
        <f>Report2!D306</f>
        <v>523071081994</v>
      </c>
      <c r="D298" s="31" t="str">
        <f>Report2!E306</f>
        <v>KARSIYEM</v>
      </c>
      <c r="E298" s="31">
        <f>Report2!H306</f>
        <v>0</v>
      </c>
      <c r="F298" s="31" t="str">
        <f>Report2!I306</f>
        <v>DS  KANDANGAN RT 2</v>
      </c>
      <c r="G298" s="31" t="str">
        <f t="shared" si="35"/>
        <v>R1</v>
      </c>
      <c r="H298" s="31">
        <f t="shared" si="36"/>
        <v>450</v>
      </c>
      <c r="I298" s="31" t="str">
        <f>Report2!K306</f>
        <v>R1/450</v>
      </c>
      <c r="J298" s="82">
        <f>Report2!L306</f>
        <v>21</v>
      </c>
      <c r="K298" s="82">
        <f>Report2!M306</f>
        <v>0</v>
      </c>
      <c r="L298" s="82">
        <f>Report2!N306</f>
        <v>3549</v>
      </c>
      <c r="M298" s="82">
        <f>Report2!P306</f>
        <v>3549</v>
      </c>
      <c r="N298" s="82">
        <f>Report2!Q306</f>
        <v>0</v>
      </c>
      <c r="O298" s="82">
        <f>Report2!T306</f>
        <v>0</v>
      </c>
      <c r="P298" s="82">
        <f>Report2!U306</f>
        <v>0</v>
      </c>
      <c r="Q298" s="82">
        <f>Report2!W306</f>
        <v>0</v>
      </c>
      <c r="R298" s="82">
        <f>Report2!X306</f>
        <v>0</v>
      </c>
      <c r="S298" s="82">
        <f>Report2!Y306</f>
        <v>0</v>
      </c>
      <c r="T298" s="82">
        <f>Report2!Z306</f>
        <v>3549</v>
      </c>
      <c r="U298" s="82">
        <f>Report2!AB306</f>
        <v>0</v>
      </c>
      <c r="V298" s="82">
        <f>Report2!AC306</f>
        <v>3549</v>
      </c>
      <c r="W298" s="36" t="str">
        <f>Report2!AD306</f>
        <v>19/01/2023</v>
      </c>
      <c r="X298" s="48" t="str">
        <f t="shared" si="37"/>
        <v>19</v>
      </c>
      <c r="Y298" s="31" t="str">
        <f t="shared" si="38"/>
        <v>01</v>
      </c>
      <c r="Z298" s="31" t="str">
        <f t="shared" si="39"/>
        <v>2023</v>
      </c>
      <c r="AA298" s="45">
        <f t="shared" si="40"/>
        <v>44945</v>
      </c>
      <c r="AB298" s="31" t="str">
        <f>Report2!AE306</f>
        <v>5255334000409</v>
      </c>
      <c r="AC298" s="45" t="str">
        <f>Report2!AF306</f>
        <v>19/01/2023</v>
      </c>
      <c r="AD298" s="31" t="str">
        <f>Report2!AH306</f>
        <v>5255305723011700412</v>
      </c>
      <c r="AE298" s="31">
        <f t="shared" si="42"/>
        <v>52550</v>
      </c>
      <c r="AF298" s="31" t="str">
        <f t="shared" si="41"/>
        <v>52553</v>
      </c>
    </row>
    <row r="299" spans="1:32">
      <c r="A299" s="30">
        <f>Report2!A307</f>
        <v>298</v>
      </c>
      <c r="B299" s="31" t="str">
        <f>Report2!B307</f>
        <v>5255105723010600129</v>
      </c>
      <c r="C299" s="31" t="str">
        <f>Report2!D307</f>
        <v>523060404815</v>
      </c>
      <c r="D299" s="31" t="str">
        <f>Report2!E307</f>
        <v>SARMIDI</v>
      </c>
      <c r="E299" s="31">
        <f>Report2!H307</f>
        <v>0</v>
      </c>
      <c r="F299" s="31" t="str">
        <f>Report2!I307</f>
        <v>DS  KR WARU RT3/1 S</v>
      </c>
      <c r="G299" s="31" t="str">
        <f t="shared" si="35"/>
        <v>R1</v>
      </c>
      <c r="H299" s="31">
        <f t="shared" si="36"/>
        <v>450</v>
      </c>
      <c r="I299" s="31" t="str">
        <f>Report2!K307</f>
        <v>R1/450</v>
      </c>
      <c r="J299" s="82">
        <f>Report2!L307</f>
        <v>28</v>
      </c>
      <c r="K299" s="82">
        <f>Report2!M307</f>
        <v>0</v>
      </c>
      <c r="L299" s="82">
        <f>Report2!N307</f>
        <v>13860</v>
      </c>
      <c r="M299" s="82">
        <f>Report2!P307</f>
        <v>13860</v>
      </c>
      <c r="N299" s="82">
        <f>Report2!Q307</f>
        <v>0</v>
      </c>
      <c r="O299" s="82">
        <f>Report2!T307</f>
        <v>0</v>
      </c>
      <c r="P299" s="82">
        <f>Report2!U307</f>
        <v>0</v>
      </c>
      <c r="Q299" s="82">
        <f>Report2!W307</f>
        <v>0</v>
      </c>
      <c r="R299" s="82">
        <f>Report2!X307</f>
        <v>0</v>
      </c>
      <c r="S299" s="82">
        <f>Report2!Y307</f>
        <v>0</v>
      </c>
      <c r="T299" s="82">
        <f>Report2!Z307</f>
        <v>13860</v>
      </c>
      <c r="U299" s="82">
        <f>Report2!AB307</f>
        <v>0</v>
      </c>
      <c r="V299" s="82">
        <f>Report2!AC307</f>
        <v>13860</v>
      </c>
      <c r="W299" s="36" t="str">
        <f>Report2!AD307</f>
        <v>06/01/2023</v>
      </c>
      <c r="X299" s="48" t="str">
        <f t="shared" si="37"/>
        <v>06</v>
      </c>
      <c r="Y299" s="31" t="str">
        <f t="shared" si="38"/>
        <v>01</v>
      </c>
      <c r="Z299" s="31" t="str">
        <f t="shared" si="39"/>
        <v>2023</v>
      </c>
      <c r="AA299" s="45">
        <f t="shared" si="40"/>
        <v>44932</v>
      </c>
      <c r="AB299" s="31" t="str">
        <f>Report2!AE307</f>
        <v>5255134000129</v>
      </c>
      <c r="AC299" s="45" t="str">
        <f>Report2!AF307</f>
        <v>06/01/2023</v>
      </c>
      <c r="AD299" s="31" t="str">
        <f>Report2!AH307</f>
        <v>5255105723010600129</v>
      </c>
      <c r="AE299" s="31">
        <f t="shared" si="42"/>
        <v>52550</v>
      </c>
      <c r="AF299" s="31" t="str">
        <f t="shared" si="41"/>
        <v>52551</v>
      </c>
    </row>
    <row r="300" spans="1:32">
      <c r="A300" s="30">
        <f>Report2!A308</f>
        <v>299</v>
      </c>
      <c r="B300" s="31" t="str">
        <f>Report2!B308</f>
        <v>5255305723011700419</v>
      </c>
      <c r="C300" s="31" t="str">
        <f>Report2!D308</f>
        <v>523071187174</v>
      </c>
      <c r="D300" s="31" t="str">
        <f>Report2!E308</f>
        <v>RASIYO</v>
      </c>
      <c r="E300" s="31">
        <f>Report2!H308</f>
        <v>0</v>
      </c>
      <c r="F300" s="31" t="str">
        <f>Report2!I308</f>
        <v>DK  TOKO LOR RT03/0</v>
      </c>
      <c r="G300" s="31" t="str">
        <f t="shared" si="35"/>
        <v>R1</v>
      </c>
      <c r="H300" s="31">
        <f t="shared" si="36"/>
        <v>450</v>
      </c>
      <c r="I300" s="31" t="str">
        <f>Report2!K308</f>
        <v>R1/450</v>
      </c>
      <c r="J300" s="82">
        <f>Report2!L308</f>
        <v>26</v>
      </c>
      <c r="K300" s="82">
        <f>Report2!M308</f>
        <v>0</v>
      </c>
      <c r="L300" s="82">
        <f>Report2!N308</f>
        <v>4394</v>
      </c>
      <c r="M300" s="82">
        <f>Report2!P308</f>
        <v>4394</v>
      </c>
      <c r="N300" s="82">
        <f>Report2!Q308</f>
        <v>0</v>
      </c>
      <c r="O300" s="82">
        <f>Report2!T308</f>
        <v>0</v>
      </c>
      <c r="P300" s="82">
        <f>Report2!U308</f>
        <v>0</v>
      </c>
      <c r="Q300" s="82">
        <f>Report2!W308</f>
        <v>0</v>
      </c>
      <c r="R300" s="82">
        <f>Report2!X308</f>
        <v>0</v>
      </c>
      <c r="S300" s="82">
        <f>Report2!Y308</f>
        <v>0</v>
      </c>
      <c r="T300" s="82">
        <f>Report2!Z308</f>
        <v>4394</v>
      </c>
      <c r="U300" s="82">
        <f>Report2!AB308</f>
        <v>0</v>
      </c>
      <c r="V300" s="82">
        <f>Report2!AC308</f>
        <v>4394</v>
      </c>
      <c r="W300" s="36" t="str">
        <f>Report2!AD308</f>
        <v>19/01/2023</v>
      </c>
      <c r="X300" s="48" t="str">
        <f t="shared" si="37"/>
        <v>19</v>
      </c>
      <c r="Y300" s="31" t="str">
        <f t="shared" si="38"/>
        <v>01</v>
      </c>
      <c r="Z300" s="31" t="str">
        <f t="shared" si="39"/>
        <v>2023</v>
      </c>
      <c r="AA300" s="45">
        <f t="shared" si="40"/>
        <v>44945</v>
      </c>
      <c r="AB300" s="31" t="str">
        <f>Report2!AE308</f>
        <v>5255334000416</v>
      </c>
      <c r="AC300" s="45" t="str">
        <f>Report2!AF308</f>
        <v>19/01/2023</v>
      </c>
      <c r="AD300" s="31" t="str">
        <f>Report2!AH308</f>
        <v>5255305723011700419</v>
      </c>
      <c r="AE300" s="31">
        <f t="shared" si="42"/>
        <v>52550</v>
      </c>
      <c r="AF300" s="31" t="str">
        <f t="shared" si="41"/>
        <v>52553</v>
      </c>
    </row>
    <row r="301" spans="1:32">
      <c r="A301" s="30">
        <f>Report2!A309</f>
        <v>300</v>
      </c>
      <c r="B301" s="31" t="str">
        <f>Report2!B309</f>
        <v>P2TL/52554/20230113/00005</v>
      </c>
      <c r="C301" s="31" t="str">
        <f>Report2!D309</f>
        <v>523070806066</v>
      </c>
      <c r="D301" s="31" t="str">
        <f>Report2!E309</f>
        <v>NUR ARIFIN</v>
      </c>
      <c r="E301" s="31" t="str">
        <f>Report2!H309</f>
        <v>P2</v>
      </c>
      <c r="F301" s="31" t="str">
        <f>Report2!I309</f>
        <v>BA NDUNGSARI 03</v>
      </c>
      <c r="G301" s="31" t="str">
        <f t="shared" si="35"/>
        <v>R1</v>
      </c>
      <c r="H301" s="31">
        <f t="shared" si="36"/>
        <v>450</v>
      </c>
      <c r="I301" s="31" t="str">
        <f>Report2!K309</f>
        <v>R1/450</v>
      </c>
      <c r="J301" s="82">
        <f>Report2!L309</f>
        <v>2479</v>
      </c>
      <c r="K301" s="82">
        <f>Report2!M309</f>
        <v>0</v>
      </c>
      <c r="L301" s="82">
        <f>Report2!N309</f>
        <v>1226907</v>
      </c>
      <c r="M301" s="82">
        <f>Report2!P309</f>
        <v>1226907</v>
      </c>
      <c r="N301" s="82">
        <f>Report2!Q309</f>
        <v>0</v>
      </c>
      <c r="O301" s="82">
        <f>Report2!T309</f>
        <v>76400</v>
      </c>
      <c r="P301" s="82">
        <f>Report2!U309</f>
        <v>156912</v>
      </c>
      <c r="Q301" s="82">
        <f>Report2!W309</f>
        <v>12269</v>
      </c>
      <c r="R301" s="82">
        <f>Report2!X309</f>
        <v>0</v>
      </c>
      <c r="S301" s="82">
        <f>Report2!Y309</f>
        <v>0</v>
      </c>
      <c r="T301" s="82">
        <f>Report2!Z309</f>
        <v>1472488</v>
      </c>
      <c r="U301" s="82">
        <f>Report2!AB309</f>
        <v>1472488</v>
      </c>
      <c r="V301" s="82">
        <f>Report2!AC309</f>
        <v>0</v>
      </c>
      <c r="W301" s="36" t="str">
        <f>Report2!AD309</f>
        <v>15/01/2023</v>
      </c>
      <c r="X301" s="48" t="str">
        <f t="shared" si="37"/>
        <v>15</v>
      </c>
      <c r="Y301" s="31" t="str">
        <f t="shared" si="38"/>
        <v>01</v>
      </c>
      <c r="Z301" s="31" t="str">
        <f t="shared" si="39"/>
        <v>2023</v>
      </c>
      <c r="AA301" s="45">
        <f t="shared" si="40"/>
        <v>44941</v>
      </c>
      <c r="AB301" s="31" t="str">
        <f>Report2!AE309</f>
        <v>5255442005863</v>
      </c>
      <c r="AC301" s="45" t="str">
        <f>Report2!AF309</f>
        <v>15/01/2023</v>
      </c>
      <c r="AD301" s="31" t="str">
        <f>Report2!AH309</f>
        <v>P2TL/52554/20230113/00005</v>
      </c>
      <c r="AE301" s="31">
        <f t="shared" si="42"/>
        <v>52550</v>
      </c>
      <c r="AF301" s="31" t="str">
        <f t="shared" si="41"/>
        <v>52554</v>
      </c>
    </row>
    <row r="302" spans="1:32">
      <c r="A302" s="30">
        <f>Report2!A310</f>
        <v>301</v>
      </c>
      <c r="B302" s="31" t="str">
        <f>Report2!B310</f>
        <v>P2TL/52554/20230124/00002</v>
      </c>
      <c r="C302" s="31" t="str">
        <f>Report2!D310</f>
        <v>523071017450</v>
      </c>
      <c r="D302" s="31" t="str">
        <f>Report2!E310</f>
        <v>MUH MUKLAS</v>
      </c>
      <c r="E302" s="31" t="str">
        <f>Report2!H310</f>
        <v>K2</v>
      </c>
      <c r="F302" s="31" t="str">
        <f>Report2!I310</f>
        <v>DS  SOKO JATIHARJO</v>
      </c>
      <c r="G302" s="31" t="str">
        <f t="shared" si="35"/>
        <v>R1</v>
      </c>
      <c r="H302" s="31">
        <f t="shared" si="36"/>
        <v>450</v>
      </c>
      <c r="I302" s="31" t="str">
        <f>Report2!K310</f>
        <v>R1/450</v>
      </c>
      <c r="J302" s="82">
        <f>Report2!L310</f>
        <v>300</v>
      </c>
      <c r="K302" s="82">
        <f>Report2!M310</f>
        <v>0</v>
      </c>
      <c r="L302" s="82">
        <f>Report2!N310</f>
        <v>148500</v>
      </c>
      <c r="M302" s="82">
        <f>Report2!P310</f>
        <v>148500</v>
      </c>
      <c r="N302" s="82">
        <f>Report2!Q310</f>
        <v>0</v>
      </c>
      <c r="O302" s="82">
        <f>Report2!T310</f>
        <v>0</v>
      </c>
      <c r="P302" s="82">
        <f>Report2!U310</f>
        <v>0</v>
      </c>
      <c r="Q302" s="82">
        <f>Report2!W310</f>
        <v>13365</v>
      </c>
      <c r="R302" s="82">
        <f>Report2!X310</f>
        <v>0</v>
      </c>
      <c r="S302" s="82">
        <f>Report2!Y310</f>
        <v>0</v>
      </c>
      <c r="T302" s="82">
        <f>Report2!Z310</f>
        <v>161865</v>
      </c>
      <c r="U302" s="82">
        <f>Report2!AB310</f>
        <v>161865</v>
      </c>
      <c r="V302" s="82">
        <f>Report2!AC310</f>
        <v>0</v>
      </c>
      <c r="W302" s="36" t="str">
        <f>Report2!AD310</f>
        <v>24/01/2023</v>
      </c>
      <c r="X302" s="48" t="str">
        <f t="shared" si="37"/>
        <v>24</v>
      </c>
      <c r="Y302" s="31" t="str">
        <f t="shared" si="38"/>
        <v>01</v>
      </c>
      <c r="Z302" s="31" t="str">
        <f t="shared" si="39"/>
        <v>2023</v>
      </c>
      <c r="AA302" s="45">
        <f t="shared" si="40"/>
        <v>44950</v>
      </c>
      <c r="AB302" s="31" t="str">
        <f>Report2!AE310</f>
        <v>5255442005896</v>
      </c>
      <c r="AC302" s="45" t="str">
        <f>Report2!AF310</f>
        <v>24/01/2023</v>
      </c>
      <c r="AD302" s="31" t="str">
        <f>Report2!AH310</f>
        <v>P2TL/52554/20230124/00002</v>
      </c>
      <c r="AE302" s="31">
        <f t="shared" si="42"/>
        <v>52550</v>
      </c>
      <c r="AF302" s="31" t="str">
        <f t="shared" si="41"/>
        <v>52554</v>
      </c>
    </row>
    <row r="303" spans="1:32">
      <c r="A303" s="30">
        <f>Report2!A311</f>
        <v>302</v>
      </c>
      <c r="B303" s="31" t="str">
        <f>Report2!B311</f>
        <v>P2TL/52554/20230109/00008</v>
      </c>
      <c r="C303" s="31" t="str">
        <f>Report2!D311</f>
        <v>523072304309</v>
      </c>
      <c r="D303" s="31" t="str">
        <f>Report2!E311</f>
        <v>JOKO SUKWANDIANT</v>
      </c>
      <c r="E303" s="31" t="str">
        <f>Report2!H311</f>
        <v>K2</v>
      </c>
      <c r="F303" s="31" t="str">
        <f>Report2!I311</f>
        <v>JL JAMBU KEDUSAN</v>
      </c>
      <c r="G303" s="31" t="str">
        <f t="shared" si="35"/>
        <v>R1T</v>
      </c>
      <c r="H303" s="31">
        <f t="shared" si="36"/>
        <v>1300</v>
      </c>
      <c r="I303" s="31" t="str">
        <f>Report2!K311</f>
        <v>R1T/1300</v>
      </c>
      <c r="J303" s="82">
        <f>Report2!L311</f>
        <v>570</v>
      </c>
      <c r="K303" s="82">
        <f>Report2!M311</f>
        <v>0</v>
      </c>
      <c r="L303" s="82">
        <f>Report2!N311</f>
        <v>823479</v>
      </c>
      <c r="M303" s="82">
        <f>Report2!P311</f>
        <v>823479</v>
      </c>
      <c r="N303" s="82">
        <f>Report2!Q311</f>
        <v>0</v>
      </c>
      <c r="O303" s="82">
        <f>Report2!T311</f>
        <v>0</v>
      </c>
      <c r="P303" s="82">
        <f>Report2!U311</f>
        <v>0</v>
      </c>
      <c r="Q303" s="82">
        <f>Report2!W311</f>
        <v>74113</v>
      </c>
      <c r="R303" s="82">
        <f>Report2!X311</f>
        <v>0</v>
      </c>
      <c r="S303" s="82">
        <f>Report2!Y311</f>
        <v>0</v>
      </c>
      <c r="T303" s="82">
        <f>Report2!Z311</f>
        <v>897592</v>
      </c>
      <c r="U303" s="82">
        <f>Report2!AB311</f>
        <v>897592</v>
      </c>
      <c r="V303" s="82">
        <f>Report2!AC311</f>
        <v>0</v>
      </c>
      <c r="W303" s="36" t="str">
        <f>Report2!AD311</f>
        <v>09/01/2023</v>
      </c>
      <c r="X303" s="48" t="str">
        <f t="shared" si="37"/>
        <v>09</v>
      </c>
      <c r="Y303" s="31" t="str">
        <f t="shared" si="38"/>
        <v>01</v>
      </c>
      <c r="Z303" s="31" t="str">
        <f t="shared" si="39"/>
        <v>2023</v>
      </c>
      <c r="AA303" s="45">
        <f t="shared" si="40"/>
        <v>44935</v>
      </c>
      <c r="AB303" s="31" t="str">
        <f>Report2!AE311</f>
        <v>5255443005819</v>
      </c>
      <c r="AC303" s="45" t="str">
        <f>Report2!AF311</f>
        <v>09/01/2023</v>
      </c>
      <c r="AD303" s="31" t="str">
        <f>Report2!AH311</f>
        <v>P2TL/52554/20230109/00008</v>
      </c>
      <c r="AE303" s="31">
        <f t="shared" si="42"/>
        <v>52550</v>
      </c>
      <c r="AF303" s="31" t="str">
        <f t="shared" si="41"/>
        <v>52554</v>
      </c>
    </row>
    <row r="304" spans="1:32">
      <c r="A304" s="30">
        <f>Report2!A312</f>
        <v>303</v>
      </c>
      <c r="B304" s="31" t="str">
        <f>Report2!B312</f>
        <v>5255305723011700398</v>
      </c>
      <c r="C304" s="31" t="str">
        <f>Report2!D312</f>
        <v>523071495712</v>
      </c>
      <c r="D304" s="31" t="str">
        <f>Report2!E312</f>
        <v>SLAMET SUPRIYANTO</v>
      </c>
      <c r="E304" s="31">
        <f>Report2!H312</f>
        <v>0</v>
      </c>
      <c r="F304" s="31" t="str">
        <f>Report2!I312</f>
        <v>DK  SETRO RT9/4 KAL</v>
      </c>
      <c r="G304" s="31" t="str">
        <f t="shared" si="35"/>
        <v>R1</v>
      </c>
      <c r="H304" s="31">
        <f t="shared" si="36"/>
        <v>450</v>
      </c>
      <c r="I304" s="31" t="str">
        <f>Report2!K312</f>
        <v>R1/450</v>
      </c>
      <c r="J304" s="82">
        <f>Report2!L312</f>
        <v>11</v>
      </c>
      <c r="K304" s="82">
        <f>Report2!M312</f>
        <v>0</v>
      </c>
      <c r="L304" s="82">
        <f>Report2!N312</f>
        <v>1859</v>
      </c>
      <c r="M304" s="82">
        <f>Report2!P312</f>
        <v>1859</v>
      </c>
      <c r="N304" s="82">
        <f>Report2!Q312</f>
        <v>0</v>
      </c>
      <c r="O304" s="82">
        <f>Report2!T312</f>
        <v>0</v>
      </c>
      <c r="P304" s="82">
        <f>Report2!U312</f>
        <v>0</v>
      </c>
      <c r="Q304" s="82">
        <f>Report2!W312</f>
        <v>0</v>
      </c>
      <c r="R304" s="82">
        <f>Report2!X312</f>
        <v>0</v>
      </c>
      <c r="S304" s="82">
        <f>Report2!Y312</f>
        <v>0</v>
      </c>
      <c r="T304" s="82">
        <f>Report2!Z312</f>
        <v>1859</v>
      </c>
      <c r="U304" s="82">
        <f>Report2!AB312</f>
        <v>0</v>
      </c>
      <c r="V304" s="82">
        <f>Report2!AC312</f>
        <v>1859</v>
      </c>
      <c r="W304" s="36" t="str">
        <f>Report2!AD312</f>
        <v>19/01/2023</v>
      </c>
      <c r="X304" s="48" t="str">
        <f t="shared" si="37"/>
        <v>19</v>
      </c>
      <c r="Y304" s="31" t="str">
        <f t="shared" si="38"/>
        <v>01</v>
      </c>
      <c r="Z304" s="31" t="str">
        <f t="shared" si="39"/>
        <v>2023</v>
      </c>
      <c r="AA304" s="45">
        <f t="shared" si="40"/>
        <v>44945</v>
      </c>
      <c r="AB304" s="31" t="str">
        <f>Report2!AE312</f>
        <v>5255334000395</v>
      </c>
      <c r="AC304" s="45" t="str">
        <f>Report2!AF312</f>
        <v>19/01/2023</v>
      </c>
      <c r="AD304" s="31" t="str">
        <f>Report2!AH312</f>
        <v>5255305723011700398</v>
      </c>
      <c r="AE304" s="31">
        <f t="shared" si="42"/>
        <v>52550</v>
      </c>
      <c r="AF304" s="31" t="str">
        <f t="shared" si="41"/>
        <v>52553</v>
      </c>
    </row>
    <row r="305" spans="1:32">
      <c r="A305" s="30">
        <f>Report2!A313</f>
        <v>304</v>
      </c>
      <c r="B305" s="31" t="str">
        <f>Report2!B313</f>
        <v>5255305723011700451</v>
      </c>
      <c r="C305" s="31" t="str">
        <f>Report2!D313</f>
        <v>523070342620</v>
      </c>
      <c r="D305" s="31" t="str">
        <f>Report2!E313</f>
        <v>SUTIYO</v>
      </c>
      <c r="E305" s="31">
        <f>Report2!H313</f>
        <v>0</v>
      </c>
      <c r="F305" s="31" t="str">
        <f>Report2!I313</f>
        <v>KA NDANGAN RT03/4</v>
      </c>
      <c r="G305" s="31" t="str">
        <f t="shared" si="35"/>
        <v>R1</v>
      </c>
      <c r="H305" s="31">
        <f t="shared" si="36"/>
        <v>450</v>
      </c>
      <c r="I305" s="31" t="str">
        <f>Report2!K313</f>
        <v>R1/450</v>
      </c>
      <c r="J305" s="82">
        <f>Report2!L313</f>
        <v>74</v>
      </c>
      <c r="K305" s="82">
        <f>Report2!M313</f>
        <v>0</v>
      </c>
      <c r="L305" s="82">
        <f>Report2!N313</f>
        <v>12506</v>
      </c>
      <c r="M305" s="82">
        <f>Report2!P313</f>
        <v>12506</v>
      </c>
      <c r="N305" s="82">
        <f>Report2!Q313</f>
        <v>0</v>
      </c>
      <c r="O305" s="82">
        <f>Report2!T313</f>
        <v>0</v>
      </c>
      <c r="P305" s="82">
        <f>Report2!U313</f>
        <v>0</v>
      </c>
      <c r="Q305" s="82">
        <f>Report2!W313</f>
        <v>0</v>
      </c>
      <c r="R305" s="82">
        <f>Report2!X313</f>
        <v>0</v>
      </c>
      <c r="S305" s="82">
        <f>Report2!Y313</f>
        <v>0</v>
      </c>
      <c r="T305" s="82">
        <f>Report2!Z313</f>
        <v>12506</v>
      </c>
      <c r="U305" s="82">
        <f>Report2!AB313</f>
        <v>0</v>
      </c>
      <c r="V305" s="82">
        <f>Report2!AC313</f>
        <v>12506</v>
      </c>
      <c r="W305" s="36" t="str">
        <f>Report2!AD313</f>
        <v>19/01/2023</v>
      </c>
      <c r="X305" s="48" t="str">
        <f t="shared" si="37"/>
        <v>19</v>
      </c>
      <c r="Y305" s="31" t="str">
        <f t="shared" si="38"/>
        <v>01</v>
      </c>
      <c r="Z305" s="31" t="str">
        <f t="shared" si="39"/>
        <v>2023</v>
      </c>
      <c r="AA305" s="45">
        <f t="shared" si="40"/>
        <v>44945</v>
      </c>
      <c r="AB305" s="31" t="str">
        <f>Report2!AE313</f>
        <v>5255334000448</v>
      </c>
      <c r="AC305" s="45" t="str">
        <f>Report2!AF313</f>
        <v>19/01/2023</v>
      </c>
      <c r="AD305" s="31" t="str">
        <f>Report2!AH313</f>
        <v>5255305723011700451</v>
      </c>
      <c r="AE305" s="31">
        <f t="shared" si="42"/>
        <v>52550</v>
      </c>
      <c r="AF305" s="31" t="str">
        <f t="shared" si="41"/>
        <v>52553</v>
      </c>
    </row>
    <row r="306" spans="1:32">
      <c r="A306" s="30">
        <f>Report2!A314</f>
        <v>305</v>
      </c>
      <c r="B306" s="31" t="str">
        <f>Report2!B314</f>
        <v>5255305723011700452</v>
      </c>
      <c r="C306" s="31" t="str">
        <f>Report2!D314</f>
        <v>523071575122</v>
      </c>
      <c r="D306" s="31" t="str">
        <f>Report2!E314</f>
        <v>PURWOTO</v>
      </c>
      <c r="E306" s="31">
        <f>Report2!H314</f>
        <v>0</v>
      </c>
      <c r="F306" s="31" t="str">
        <f>Report2!I314</f>
        <v>DS CANDISARI</v>
      </c>
      <c r="G306" s="31" t="str">
        <f t="shared" si="35"/>
        <v>R1</v>
      </c>
      <c r="H306" s="31">
        <f t="shared" si="36"/>
        <v>900</v>
      </c>
      <c r="I306" s="31" t="str">
        <f>Report2!K314</f>
        <v>R1/900</v>
      </c>
      <c r="J306" s="82">
        <f>Report2!L314</f>
        <v>26</v>
      </c>
      <c r="K306" s="82">
        <f>Report2!M314</f>
        <v>0</v>
      </c>
      <c r="L306" s="82">
        <f>Report2!N314</f>
        <v>12870</v>
      </c>
      <c r="M306" s="82">
        <f>Report2!P314</f>
        <v>12870</v>
      </c>
      <c r="N306" s="82">
        <f>Report2!Q314</f>
        <v>0</v>
      </c>
      <c r="O306" s="82">
        <f>Report2!T314</f>
        <v>0</v>
      </c>
      <c r="P306" s="82">
        <f>Report2!U314</f>
        <v>0</v>
      </c>
      <c r="Q306" s="82">
        <f>Report2!W314</f>
        <v>0</v>
      </c>
      <c r="R306" s="82">
        <f>Report2!X314</f>
        <v>0</v>
      </c>
      <c r="S306" s="82">
        <f>Report2!Y314</f>
        <v>0</v>
      </c>
      <c r="T306" s="82">
        <f>Report2!Z314</f>
        <v>12870</v>
      </c>
      <c r="U306" s="82">
        <f>Report2!AB314</f>
        <v>0</v>
      </c>
      <c r="V306" s="82">
        <f>Report2!AC314</f>
        <v>12870</v>
      </c>
      <c r="W306" s="36" t="str">
        <f>Report2!AD314</f>
        <v>19/01/2023</v>
      </c>
      <c r="X306" s="48" t="str">
        <f t="shared" si="37"/>
        <v>19</v>
      </c>
      <c r="Y306" s="31" t="str">
        <f t="shared" si="38"/>
        <v>01</v>
      </c>
      <c r="Z306" s="31" t="str">
        <f t="shared" si="39"/>
        <v>2023</v>
      </c>
      <c r="AA306" s="45">
        <f t="shared" si="40"/>
        <v>44945</v>
      </c>
      <c r="AB306" s="31" t="str">
        <f>Report2!AE314</f>
        <v>5255334000449</v>
      </c>
      <c r="AC306" s="45" t="str">
        <f>Report2!AF314</f>
        <v>19/01/2023</v>
      </c>
      <c r="AD306" s="31" t="str">
        <f>Report2!AH314</f>
        <v>5255305723011700452</v>
      </c>
      <c r="AE306" s="31">
        <f t="shared" si="42"/>
        <v>52550</v>
      </c>
      <c r="AF306" s="31" t="str">
        <f t="shared" si="41"/>
        <v>52553</v>
      </c>
    </row>
    <row r="307" spans="1:32">
      <c r="A307" s="30">
        <f>Report2!A315</f>
        <v>306</v>
      </c>
      <c r="B307" s="31" t="str">
        <f>Report2!B315</f>
        <v>5255305723011700477</v>
      </c>
      <c r="C307" s="31" t="str">
        <f>Report2!D315</f>
        <v>523072264553</v>
      </c>
      <c r="D307" s="31" t="str">
        <f>Report2!E315</f>
        <v>KASINEM</v>
      </c>
      <c r="E307" s="31">
        <f>Report2!H315</f>
        <v>0</v>
      </c>
      <c r="F307" s="31" t="str">
        <f>Report2!I315</f>
        <v>DS KEREP ANGGASW</v>
      </c>
      <c r="G307" s="31" t="str">
        <f t="shared" si="35"/>
        <v>R1M</v>
      </c>
      <c r="H307" s="31">
        <f t="shared" si="36"/>
        <v>900</v>
      </c>
      <c r="I307" s="31" t="str">
        <f>Report2!K315</f>
        <v>R1M/900</v>
      </c>
      <c r="J307" s="82">
        <f>Report2!L315</f>
        <v>51</v>
      </c>
      <c r="K307" s="82">
        <f>Report2!M315</f>
        <v>0</v>
      </c>
      <c r="L307" s="82">
        <f>Report2!N315</f>
        <v>68952</v>
      </c>
      <c r="M307" s="82">
        <f>Report2!P315</f>
        <v>68952</v>
      </c>
      <c r="N307" s="82">
        <f>Report2!Q315</f>
        <v>0</v>
      </c>
      <c r="O307" s="82">
        <f>Report2!T315</f>
        <v>0</v>
      </c>
      <c r="P307" s="82">
        <f>Report2!U315</f>
        <v>0</v>
      </c>
      <c r="Q307" s="82">
        <f>Report2!W315</f>
        <v>0</v>
      </c>
      <c r="R307" s="82">
        <f>Report2!X315</f>
        <v>0</v>
      </c>
      <c r="S307" s="82">
        <f>Report2!Y315</f>
        <v>0</v>
      </c>
      <c r="T307" s="82">
        <f>Report2!Z315</f>
        <v>68952</v>
      </c>
      <c r="U307" s="82">
        <f>Report2!AB315</f>
        <v>0</v>
      </c>
      <c r="V307" s="82">
        <f>Report2!AC315</f>
        <v>68952</v>
      </c>
      <c r="W307" s="36" t="str">
        <f>Report2!AD315</f>
        <v>19/01/2023</v>
      </c>
      <c r="X307" s="48" t="str">
        <f t="shared" si="37"/>
        <v>19</v>
      </c>
      <c r="Y307" s="31" t="str">
        <f t="shared" si="38"/>
        <v>01</v>
      </c>
      <c r="Z307" s="31" t="str">
        <f t="shared" si="39"/>
        <v>2023</v>
      </c>
      <c r="AA307" s="45">
        <f t="shared" si="40"/>
        <v>44945</v>
      </c>
      <c r="AB307" s="31" t="str">
        <f>Report2!AE315</f>
        <v>5255334000473</v>
      </c>
      <c r="AC307" s="45" t="str">
        <f>Report2!AF315</f>
        <v>19/01/2023</v>
      </c>
      <c r="AD307" s="31" t="str">
        <f>Report2!AH315</f>
        <v>5255305723011700477</v>
      </c>
      <c r="AE307" s="31">
        <f t="shared" si="42"/>
        <v>52550</v>
      </c>
      <c r="AF307" s="31" t="str">
        <f t="shared" si="41"/>
        <v>52553</v>
      </c>
    </row>
    <row r="308" spans="1:32">
      <c r="A308" s="30">
        <f>Report2!A316</f>
        <v>307</v>
      </c>
      <c r="B308" s="31" t="str">
        <f>Report2!B316</f>
        <v>P2TL/52554/20230130/00014</v>
      </c>
      <c r="C308" s="31" t="str">
        <f>Report2!D316</f>
        <v>523070986768</v>
      </c>
      <c r="D308" s="31" t="str">
        <f>Report2!E316</f>
        <v>RAMLAN</v>
      </c>
      <c r="E308" s="31" t="str">
        <f>Report2!H316</f>
        <v>P2</v>
      </c>
      <c r="F308" s="31" t="str">
        <f>Report2!I316</f>
        <v>DK  NONGKO SUMBER</v>
      </c>
      <c r="G308" s="31" t="str">
        <f t="shared" si="35"/>
        <v>R1</v>
      </c>
      <c r="H308" s="31">
        <f t="shared" si="36"/>
        <v>450</v>
      </c>
      <c r="I308" s="31" t="str">
        <f>Report2!K316</f>
        <v>R1/450</v>
      </c>
      <c r="J308" s="82">
        <f>Report2!L316</f>
        <v>2479</v>
      </c>
      <c r="K308" s="82">
        <f>Report2!M316</f>
        <v>0</v>
      </c>
      <c r="L308" s="82">
        <f>Report2!N316</f>
        <v>1226907</v>
      </c>
      <c r="M308" s="82">
        <f>Report2!P316</f>
        <v>1226907</v>
      </c>
      <c r="N308" s="82">
        <f>Report2!Q316</f>
        <v>0</v>
      </c>
      <c r="O308" s="82">
        <f>Report2!T316</f>
        <v>76400</v>
      </c>
      <c r="P308" s="82">
        <f>Report2!U316</f>
        <v>156912</v>
      </c>
      <c r="Q308" s="82">
        <f>Report2!W316</f>
        <v>12269</v>
      </c>
      <c r="R308" s="82">
        <f>Report2!X316</f>
        <v>0</v>
      </c>
      <c r="S308" s="82">
        <f>Report2!Y316</f>
        <v>0</v>
      </c>
      <c r="T308" s="82">
        <f>Report2!Z316</f>
        <v>1472488</v>
      </c>
      <c r="U308" s="82">
        <f>Report2!AB316</f>
        <v>1472488</v>
      </c>
      <c r="V308" s="82">
        <f>Report2!AC316</f>
        <v>0</v>
      </c>
      <c r="W308" s="36" t="str">
        <f>Report2!AD316</f>
        <v>30/01/2023</v>
      </c>
      <c r="X308" s="48" t="str">
        <f t="shared" si="37"/>
        <v>30</v>
      </c>
      <c r="Y308" s="31" t="str">
        <f t="shared" si="38"/>
        <v>01</v>
      </c>
      <c r="Z308" s="31" t="str">
        <f t="shared" si="39"/>
        <v>2023</v>
      </c>
      <c r="AA308" s="45">
        <f t="shared" si="40"/>
        <v>44956</v>
      </c>
      <c r="AB308" s="31" t="str">
        <f>Report2!AE316</f>
        <v>5255442005938</v>
      </c>
      <c r="AC308" s="45" t="str">
        <f>Report2!AF316</f>
        <v>30/01/2023</v>
      </c>
      <c r="AD308" s="31" t="str">
        <f>Report2!AH316</f>
        <v>P2TL/52554/20230130/00014</v>
      </c>
      <c r="AE308" s="31">
        <f t="shared" si="42"/>
        <v>52550</v>
      </c>
      <c r="AF308" s="31" t="str">
        <f t="shared" si="41"/>
        <v>52554</v>
      </c>
    </row>
    <row r="309" spans="1:32">
      <c r="A309" s="30">
        <f>Report2!A317</f>
        <v>308</v>
      </c>
      <c r="B309" s="31" t="str">
        <f>Report2!B317</f>
        <v>P2TL/52554/20230106/00005</v>
      </c>
      <c r="C309" s="31" t="str">
        <f>Report2!D317</f>
        <v>NONPELANG</v>
      </c>
      <c r="D309" s="31" t="str">
        <f>Report2!E317</f>
        <v>MUSHOLA AL HIDAYA</v>
      </c>
      <c r="E309" s="31" t="str">
        <f>Report2!H317</f>
        <v>P4</v>
      </c>
      <c r="F309" s="31" t="str">
        <f>Report2!I317</f>
        <v>JEMBAR TLOGOTIRTO</v>
      </c>
      <c r="G309" s="31" t="str">
        <f t="shared" si="35"/>
        <v>S2</v>
      </c>
      <c r="H309" s="31">
        <f t="shared" si="36"/>
        <v>450</v>
      </c>
      <c r="I309" s="31" t="str">
        <f>Report2!K317</f>
        <v>S2/450</v>
      </c>
      <c r="J309" s="82">
        <f>Report2!L317</f>
        <v>2479</v>
      </c>
      <c r="K309" s="82">
        <f>Report2!M317</f>
        <v>81000</v>
      </c>
      <c r="L309" s="82">
        <f>Report2!N317</f>
        <v>892296</v>
      </c>
      <c r="M309" s="82">
        <f>Report2!P317</f>
        <v>973296</v>
      </c>
      <c r="N309" s="82">
        <f>Report2!Q317</f>
        <v>0</v>
      </c>
      <c r="O309" s="82">
        <f>Report2!T317</f>
        <v>0</v>
      </c>
      <c r="P309" s="82">
        <f>Report2!U317</f>
        <v>0</v>
      </c>
      <c r="Q309" s="82">
        <f>Report2!W317</f>
        <v>4866</v>
      </c>
      <c r="R309" s="82">
        <f>Report2!X317</f>
        <v>0</v>
      </c>
      <c r="S309" s="82">
        <f>Report2!Y317</f>
        <v>0</v>
      </c>
      <c r="T309" s="82">
        <f>Report2!Z317</f>
        <v>978162</v>
      </c>
      <c r="U309" s="82">
        <f>Report2!AB317</f>
        <v>978162</v>
      </c>
      <c r="V309" s="82">
        <f>Report2!AC317</f>
        <v>0</v>
      </c>
      <c r="W309" s="36" t="str">
        <f>Report2!AD317</f>
        <v>27/01/2023</v>
      </c>
      <c r="X309" s="48" t="str">
        <f t="shared" si="37"/>
        <v>27</v>
      </c>
      <c r="Y309" s="31" t="str">
        <f t="shared" si="38"/>
        <v>01</v>
      </c>
      <c r="Z309" s="31" t="str">
        <f t="shared" si="39"/>
        <v>2023</v>
      </c>
      <c r="AA309" s="45">
        <f t="shared" si="40"/>
        <v>44953</v>
      </c>
      <c r="AB309" s="31" t="str">
        <f>Report2!AE317</f>
        <v>5255442005810</v>
      </c>
      <c r="AC309" s="45" t="str">
        <f>Report2!AF317</f>
        <v>27/01/2023</v>
      </c>
      <c r="AD309" s="31" t="str">
        <f>Report2!AH317</f>
        <v>P2TL/52554/20230106/00005</v>
      </c>
      <c r="AE309" s="31">
        <f t="shared" si="42"/>
        <v>52550</v>
      </c>
      <c r="AF309" s="31" t="str">
        <f t="shared" si="41"/>
        <v>52554</v>
      </c>
    </row>
    <row r="310" spans="1:32">
      <c r="A310" s="30">
        <f>Report2!A318</f>
        <v>309</v>
      </c>
      <c r="B310" s="31" t="str">
        <f>Report2!B318</f>
        <v>P2TL/52553/20230130/00003</v>
      </c>
      <c r="C310" s="31" t="str">
        <f>Report2!D318</f>
        <v>523070708192</v>
      </c>
      <c r="D310" s="31" t="str">
        <f>Report2!E318</f>
        <v>SUDARNO</v>
      </c>
      <c r="E310" s="31" t="str">
        <f>Report2!H318</f>
        <v>K2</v>
      </c>
      <c r="F310" s="31" t="str">
        <f>Report2!I318</f>
        <v>DS  PILANGPAYUNG R</v>
      </c>
      <c r="G310" s="31" t="str">
        <f t="shared" si="35"/>
        <v>R1</v>
      </c>
      <c r="H310" s="31">
        <f t="shared" si="36"/>
        <v>450</v>
      </c>
      <c r="I310" s="31" t="str">
        <f>Report2!K318</f>
        <v>R1/450</v>
      </c>
      <c r="J310" s="82">
        <f>Report2!L318</f>
        <v>575</v>
      </c>
      <c r="K310" s="82">
        <f>Report2!M318</f>
        <v>0</v>
      </c>
      <c r="L310" s="82">
        <f>Report2!N318</f>
        <v>284625</v>
      </c>
      <c r="M310" s="82">
        <f>Report2!P318</f>
        <v>284625</v>
      </c>
      <c r="N310" s="82">
        <f>Report2!Q318</f>
        <v>0</v>
      </c>
      <c r="O310" s="82">
        <f>Report2!T318</f>
        <v>0</v>
      </c>
      <c r="P310" s="82">
        <f>Report2!U318</f>
        <v>0</v>
      </c>
      <c r="Q310" s="82">
        <f>Report2!W318</f>
        <v>25616</v>
      </c>
      <c r="R310" s="82">
        <f>Report2!X318</f>
        <v>0</v>
      </c>
      <c r="S310" s="82">
        <f>Report2!Y318</f>
        <v>0</v>
      </c>
      <c r="T310" s="82">
        <f>Report2!Z318</f>
        <v>310241</v>
      </c>
      <c r="U310" s="82">
        <f>Report2!AB318</f>
        <v>310241</v>
      </c>
      <c r="V310" s="82">
        <f>Report2!AC318</f>
        <v>0</v>
      </c>
      <c r="W310" s="36" t="str">
        <f>Report2!AD318</f>
        <v>30/01/2023</v>
      </c>
      <c r="X310" s="48" t="str">
        <f t="shared" si="37"/>
        <v>30</v>
      </c>
      <c r="Y310" s="31" t="str">
        <f t="shared" si="38"/>
        <v>01</v>
      </c>
      <c r="Z310" s="31" t="str">
        <f t="shared" si="39"/>
        <v>2023</v>
      </c>
      <c r="AA310" s="45">
        <f t="shared" si="40"/>
        <v>44956</v>
      </c>
      <c r="AB310" s="31" t="str">
        <f>Report2!AE318</f>
        <v>5255342004816</v>
      </c>
      <c r="AC310" s="45" t="str">
        <f>Report2!AF318</f>
        <v>30/01/2023</v>
      </c>
      <c r="AD310" s="31" t="str">
        <f>Report2!AH318</f>
        <v>P2TL/52553/20230130/00003</v>
      </c>
      <c r="AE310" s="31">
        <f t="shared" si="42"/>
        <v>52550</v>
      </c>
      <c r="AF310" s="31" t="str">
        <f t="shared" si="41"/>
        <v>52553</v>
      </c>
    </row>
    <row r="311" spans="1:32">
      <c r="A311" s="30">
        <f>Report2!A319</f>
        <v>310</v>
      </c>
      <c r="B311" s="31" t="str">
        <f>Report2!B319</f>
        <v>P2TL/52554/20230106/00002</v>
      </c>
      <c r="C311" s="31" t="str">
        <f>Report2!D319</f>
        <v>523073029212</v>
      </c>
      <c r="D311" s="31" t="str">
        <f>Report2!E319</f>
        <v>SUPRIYANTO</v>
      </c>
      <c r="E311" s="31" t="str">
        <f>Report2!H319</f>
        <v>K2</v>
      </c>
      <c r="F311" s="31" t="str">
        <f>Report2!I319</f>
        <v>DN PLUMPUNG DS TA</v>
      </c>
      <c r="G311" s="31" t="str">
        <f t="shared" si="35"/>
        <v>B1T</v>
      </c>
      <c r="H311" s="31">
        <f t="shared" si="36"/>
        <v>450</v>
      </c>
      <c r="I311" s="31" t="str">
        <f>Report2!K319</f>
        <v>B1T/450</v>
      </c>
      <c r="J311" s="82">
        <f>Report2!L319</f>
        <v>442</v>
      </c>
      <c r="K311" s="82">
        <f>Report2!M319</f>
        <v>0</v>
      </c>
      <c r="L311" s="82">
        <f>Report2!N319</f>
        <v>236470</v>
      </c>
      <c r="M311" s="82">
        <f>Report2!P319</f>
        <v>236470</v>
      </c>
      <c r="N311" s="82">
        <f>Report2!Q319</f>
        <v>0</v>
      </c>
      <c r="O311" s="82">
        <f>Report2!T319</f>
        <v>0</v>
      </c>
      <c r="P311" s="82">
        <f>Report2!U319</f>
        <v>0</v>
      </c>
      <c r="Q311" s="82">
        <f>Report2!W319</f>
        <v>21282</v>
      </c>
      <c r="R311" s="82">
        <f>Report2!X319</f>
        <v>0</v>
      </c>
      <c r="S311" s="82">
        <f>Report2!Y319</f>
        <v>0</v>
      </c>
      <c r="T311" s="82">
        <f>Report2!Z319</f>
        <v>257752</v>
      </c>
      <c r="U311" s="82">
        <f>Report2!AB319</f>
        <v>257752</v>
      </c>
      <c r="V311" s="82">
        <f>Report2!AC319</f>
        <v>0</v>
      </c>
      <c r="W311" s="36" t="str">
        <f>Report2!AD319</f>
        <v>09/01/2023</v>
      </c>
      <c r="X311" s="48" t="str">
        <f t="shared" si="37"/>
        <v>09</v>
      </c>
      <c r="Y311" s="31" t="str">
        <f t="shared" si="38"/>
        <v>01</v>
      </c>
      <c r="Z311" s="31" t="str">
        <f t="shared" si="39"/>
        <v>2023</v>
      </c>
      <c r="AA311" s="45">
        <f t="shared" si="40"/>
        <v>44935</v>
      </c>
      <c r="AB311" s="31" t="str">
        <f>Report2!AE319</f>
        <v>5255443005807</v>
      </c>
      <c r="AC311" s="45" t="str">
        <f>Report2!AF319</f>
        <v>09/01/2023</v>
      </c>
      <c r="AD311" s="31" t="str">
        <f>Report2!AH319</f>
        <v>P2TL/52554/20230106/00002</v>
      </c>
      <c r="AE311" s="31">
        <f t="shared" si="42"/>
        <v>52550</v>
      </c>
      <c r="AF311" s="31" t="str">
        <f t="shared" si="41"/>
        <v>52554</v>
      </c>
    </row>
    <row r="312" spans="1:32">
      <c r="A312" s="30">
        <f>Report2!A320</f>
        <v>311</v>
      </c>
      <c r="B312" s="31" t="str">
        <f>Report2!B320</f>
        <v>P2TL/52551/20230117/00001</v>
      </c>
      <c r="C312" s="31" t="str">
        <f>Report2!D320</f>
        <v>NONPELANG</v>
      </c>
      <c r="D312" s="31" t="str">
        <f>Report2!E320</f>
        <v>SOFIYULLOH</v>
      </c>
      <c r="E312" s="31" t="str">
        <f>Report2!H320</f>
        <v>P4</v>
      </c>
      <c r="F312" s="31" t="str">
        <f>Report2!I320</f>
        <v>DS.JALI RT 6 RW 3 BO</v>
      </c>
      <c r="G312" s="31" t="str">
        <f t="shared" si="35"/>
        <v>S2</v>
      </c>
      <c r="H312" s="31">
        <f t="shared" si="36"/>
        <v>450</v>
      </c>
      <c r="I312" s="31" t="str">
        <f>Report2!K320</f>
        <v>S2/450</v>
      </c>
      <c r="J312" s="82">
        <f>Report2!L320</f>
        <v>2479</v>
      </c>
      <c r="K312" s="82">
        <f>Report2!M320</f>
        <v>81000</v>
      </c>
      <c r="L312" s="82">
        <f>Report2!N320</f>
        <v>892296</v>
      </c>
      <c r="M312" s="82">
        <f>Report2!P320</f>
        <v>973296</v>
      </c>
      <c r="N312" s="82">
        <f>Report2!Q320</f>
        <v>0</v>
      </c>
      <c r="O312" s="82">
        <f>Report2!T320</f>
        <v>0</v>
      </c>
      <c r="P312" s="82">
        <f>Report2!U320</f>
        <v>0</v>
      </c>
      <c r="Q312" s="82">
        <f>Report2!W320</f>
        <v>4866</v>
      </c>
      <c r="R312" s="82">
        <f>Report2!X320</f>
        <v>0</v>
      </c>
      <c r="S312" s="82">
        <f>Report2!Y320</f>
        <v>0</v>
      </c>
      <c r="T312" s="82">
        <f>Report2!Z320</f>
        <v>978162</v>
      </c>
      <c r="U312" s="82">
        <f>Report2!AB320</f>
        <v>978162</v>
      </c>
      <c r="V312" s="82">
        <f>Report2!AC320</f>
        <v>0</v>
      </c>
      <c r="W312" s="36" t="str">
        <f>Report2!AD320</f>
        <v>17/01/2023</v>
      </c>
      <c r="X312" s="48" t="str">
        <f t="shared" si="37"/>
        <v>17</v>
      </c>
      <c r="Y312" s="31" t="str">
        <f t="shared" si="38"/>
        <v>01</v>
      </c>
      <c r="Z312" s="31" t="str">
        <f t="shared" si="39"/>
        <v>2023</v>
      </c>
      <c r="AA312" s="45">
        <f t="shared" si="40"/>
        <v>44943</v>
      </c>
      <c r="AB312" s="31" t="str">
        <f>Report2!AE320</f>
        <v>5255142005063</v>
      </c>
      <c r="AC312" s="45" t="str">
        <f>Report2!AF320</f>
        <v>17/01/2023</v>
      </c>
      <c r="AD312" s="31" t="str">
        <f>Report2!AH320</f>
        <v>P2TL/52551/20230117/00001</v>
      </c>
      <c r="AE312" s="31">
        <f t="shared" si="42"/>
        <v>52550</v>
      </c>
      <c r="AF312" s="31" t="str">
        <f t="shared" si="41"/>
        <v>52551</v>
      </c>
    </row>
    <row r="313" spans="1:32">
      <c r="A313" s="30">
        <f>Report2!A321</f>
        <v>312</v>
      </c>
      <c r="B313" s="31" t="str">
        <f>Report2!B321</f>
        <v>P2TL/52554/20230120/00008</v>
      </c>
      <c r="C313" s="31" t="str">
        <f>Report2!D321</f>
        <v>523070998037</v>
      </c>
      <c r="D313" s="31" t="str">
        <f>Report2!E321</f>
        <v>SALIYO</v>
      </c>
      <c r="E313" s="31" t="str">
        <f>Report2!H321</f>
        <v>K2</v>
      </c>
      <c r="F313" s="31" t="str">
        <f>Report2!I321</f>
        <v>DK  WONOREJO PELE</v>
      </c>
      <c r="G313" s="31" t="str">
        <f t="shared" si="35"/>
        <v>R1</v>
      </c>
      <c r="H313" s="31">
        <f t="shared" si="36"/>
        <v>450</v>
      </c>
      <c r="I313" s="31" t="str">
        <f>Report2!K321</f>
        <v>R1/450</v>
      </c>
      <c r="J313" s="82">
        <f>Report2!L321</f>
        <v>250</v>
      </c>
      <c r="K313" s="82">
        <f>Report2!M321</f>
        <v>0</v>
      </c>
      <c r="L313" s="82">
        <f>Report2!N321</f>
        <v>123750</v>
      </c>
      <c r="M313" s="82">
        <f>Report2!P321</f>
        <v>123750</v>
      </c>
      <c r="N313" s="82">
        <f>Report2!Q321</f>
        <v>0</v>
      </c>
      <c r="O313" s="82">
        <f>Report2!T321</f>
        <v>0</v>
      </c>
      <c r="P313" s="82">
        <f>Report2!U321</f>
        <v>0</v>
      </c>
      <c r="Q313" s="82">
        <f>Report2!W321</f>
        <v>11138</v>
      </c>
      <c r="R313" s="82">
        <f>Report2!X321</f>
        <v>0</v>
      </c>
      <c r="S313" s="82">
        <f>Report2!Y321</f>
        <v>0</v>
      </c>
      <c r="T313" s="82">
        <f>Report2!Z321</f>
        <v>134888</v>
      </c>
      <c r="U313" s="82">
        <f>Report2!AB321</f>
        <v>134888</v>
      </c>
      <c r="V313" s="82">
        <f>Report2!AC321</f>
        <v>0</v>
      </c>
      <c r="W313" s="36" t="str">
        <f>Report2!AD321</f>
        <v>25/01/2023</v>
      </c>
      <c r="X313" s="48" t="str">
        <f t="shared" si="37"/>
        <v>25</v>
      </c>
      <c r="Y313" s="31" t="str">
        <f t="shared" si="38"/>
        <v>01</v>
      </c>
      <c r="Z313" s="31" t="str">
        <f t="shared" si="39"/>
        <v>2023</v>
      </c>
      <c r="AA313" s="45">
        <f t="shared" si="40"/>
        <v>44951</v>
      </c>
      <c r="AB313" s="31" t="str">
        <f>Report2!AE321</f>
        <v>5255442005894</v>
      </c>
      <c r="AC313" s="45" t="str">
        <f>Report2!AF321</f>
        <v>25/01/2023</v>
      </c>
      <c r="AD313" s="31" t="str">
        <f>Report2!AH321</f>
        <v>P2TL/52554/20230120/00008</v>
      </c>
      <c r="AE313" s="31">
        <f t="shared" si="42"/>
        <v>52550</v>
      </c>
      <c r="AF313" s="31" t="str">
        <f t="shared" si="41"/>
        <v>52554</v>
      </c>
    </row>
    <row r="314" spans="1:32">
      <c r="A314" s="30">
        <f>Report2!A322</f>
        <v>313</v>
      </c>
      <c r="B314" s="31" t="str">
        <f>Report2!B322</f>
        <v>P2TL/52554/20230127/00004</v>
      </c>
      <c r="C314" s="31" t="str">
        <f>Report2!D322</f>
        <v>NONPELANG</v>
      </c>
      <c r="D314" s="31" t="str">
        <f>Report2!E322</f>
        <v>SUKARDI B</v>
      </c>
      <c r="E314" s="31" t="str">
        <f>Report2!H322</f>
        <v>P4</v>
      </c>
      <c r="F314" s="31" t="str">
        <f>Report2!I322</f>
        <v>DESA KALIPANG RT 0</v>
      </c>
      <c r="G314" s="31" t="str">
        <f t="shared" si="35"/>
        <v>S2</v>
      </c>
      <c r="H314" s="31">
        <f t="shared" si="36"/>
        <v>900</v>
      </c>
      <c r="I314" s="31" t="str">
        <f>Report2!K322</f>
        <v>S2/900</v>
      </c>
      <c r="J314" s="82">
        <f>Report2!L322</f>
        <v>4957</v>
      </c>
      <c r="K314" s="82">
        <f>Report2!M322</f>
        <v>243000</v>
      </c>
      <c r="L314" s="82">
        <f>Report2!N322</f>
        <v>1784592</v>
      </c>
      <c r="M314" s="82">
        <f>Report2!P322</f>
        <v>2027592</v>
      </c>
      <c r="N314" s="82">
        <f>Report2!Q322</f>
        <v>0</v>
      </c>
      <c r="O314" s="82">
        <f>Report2!T322</f>
        <v>0</v>
      </c>
      <c r="P314" s="82">
        <f>Report2!U322</f>
        <v>0</v>
      </c>
      <c r="Q314" s="82">
        <f>Report2!W322</f>
        <v>10138</v>
      </c>
      <c r="R314" s="82">
        <f>Report2!X322</f>
        <v>0</v>
      </c>
      <c r="S314" s="82">
        <f>Report2!Y322</f>
        <v>0</v>
      </c>
      <c r="T314" s="82">
        <f>Report2!Z322</f>
        <v>2037730</v>
      </c>
      <c r="U314" s="82">
        <f>Report2!AB322</f>
        <v>2037730</v>
      </c>
      <c r="V314" s="82">
        <f>Report2!AC322</f>
        <v>0</v>
      </c>
      <c r="W314" s="36" t="str">
        <f>Report2!AD322</f>
        <v>27/01/2023</v>
      </c>
      <c r="X314" s="48" t="str">
        <f t="shared" si="37"/>
        <v>27</v>
      </c>
      <c r="Y314" s="31" t="str">
        <f t="shared" si="38"/>
        <v>01</v>
      </c>
      <c r="Z314" s="31" t="str">
        <f t="shared" si="39"/>
        <v>2023</v>
      </c>
      <c r="AA314" s="45">
        <f t="shared" si="40"/>
        <v>44953</v>
      </c>
      <c r="AB314" s="31" t="str">
        <f>Report2!AE322</f>
        <v>5255442005911</v>
      </c>
      <c r="AC314" s="45" t="str">
        <f>Report2!AF322</f>
        <v>27/01/2023</v>
      </c>
      <c r="AD314" s="31" t="str">
        <f>Report2!AH322</f>
        <v>P2TL/52554/20230127/00004</v>
      </c>
      <c r="AE314" s="31">
        <f t="shared" si="42"/>
        <v>52550</v>
      </c>
      <c r="AF314" s="31" t="str">
        <f t="shared" si="41"/>
        <v>52554</v>
      </c>
    </row>
    <row r="315" spans="1:32">
      <c r="A315" s="30">
        <f>Report2!A323</f>
        <v>314</v>
      </c>
      <c r="B315" s="31" t="str">
        <f>Report2!B323</f>
        <v>5255305723011700402</v>
      </c>
      <c r="C315" s="31" t="str">
        <f>Report2!D323</f>
        <v>523071147111</v>
      </c>
      <c r="D315" s="31" t="str">
        <f>Report2!E323</f>
        <v>MASJID</v>
      </c>
      <c r="E315" s="31">
        <f>Report2!H323</f>
        <v>0</v>
      </c>
      <c r="F315" s="31" t="str">
        <f>Report2!I323</f>
        <v>DK . KLEGO PARAKAN</v>
      </c>
      <c r="G315" s="31" t="str">
        <f t="shared" si="35"/>
        <v>S2</v>
      </c>
      <c r="H315" s="31">
        <f t="shared" si="36"/>
        <v>450</v>
      </c>
      <c r="I315" s="31" t="str">
        <f>Report2!K323</f>
        <v>S2/450</v>
      </c>
      <c r="J315" s="82">
        <f>Report2!L323</f>
        <v>19</v>
      </c>
      <c r="K315" s="82">
        <f>Report2!M323</f>
        <v>0</v>
      </c>
      <c r="L315" s="82">
        <f>Report2!N323</f>
        <v>2337</v>
      </c>
      <c r="M315" s="82">
        <f>Report2!P323</f>
        <v>2337</v>
      </c>
      <c r="N315" s="82">
        <f>Report2!Q323</f>
        <v>0</v>
      </c>
      <c r="O315" s="82">
        <f>Report2!T323</f>
        <v>0</v>
      </c>
      <c r="P315" s="82">
        <f>Report2!U323</f>
        <v>0</v>
      </c>
      <c r="Q315" s="82">
        <f>Report2!W323</f>
        <v>0</v>
      </c>
      <c r="R315" s="82">
        <f>Report2!X323</f>
        <v>0</v>
      </c>
      <c r="S315" s="82">
        <f>Report2!Y323</f>
        <v>0</v>
      </c>
      <c r="T315" s="82">
        <f>Report2!Z323</f>
        <v>2337</v>
      </c>
      <c r="U315" s="82">
        <f>Report2!AB323</f>
        <v>0</v>
      </c>
      <c r="V315" s="82">
        <f>Report2!AC323</f>
        <v>2337</v>
      </c>
      <c r="W315" s="36" t="str">
        <f>Report2!AD323</f>
        <v>19/01/2023</v>
      </c>
      <c r="X315" s="48" t="str">
        <f t="shared" si="37"/>
        <v>19</v>
      </c>
      <c r="Y315" s="31" t="str">
        <f t="shared" si="38"/>
        <v>01</v>
      </c>
      <c r="Z315" s="31" t="str">
        <f t="shared" si="39"/>
        <v>2023</v>
      </c>
      <c r="AA315" s="45">
        <f t="shared" si="40"/>
        <v>44945</v>
      </c>
      <c r="AB315" s="31" t="str">
        <f>Report2!AE323</f>
        <v>5255334000399</v>
      </c>
      <c r="AC315" s="45" t="str">
        <f>Report2!AF323</f>
        <v>19/01/2023</v>
      </c>
      <c r="AD315" s="31" t="str">
        <f>Report2!AH323</f>
        <v>5255305723011700402</v>
      </c>
      <c r="AE315" s="31">
        <f t="shared" si="42"/>
        <v>52550</v>
      </c>
      <c r="AF315" s="31" t="str">
        <f t="shared" si="41"/>
        <v>52553</v>
      </c>
    </row>
    <row r="316" spans="1:32">
      <c r="A316" s="30">
        <f>Report2!A324</f>
        <v>315</v>
      </c>
      <c r="B316" s="31" t="str">
        <f>Report2!B324</f>
        <v>P2TL/52553/20230126/00001</v>
      </c>
      <c r="C316" s="31" t="str">
        <f>Report2!D324</f>
        <v>NONPELANG</v>
      </c>
      <c r="D316" s="31" t="str">
        <f>Report2!E324</f>
        <v>TASILAH</v>
      </c>
      <c r="E316" s="31" t="str">
        <f>Report2!H324</f>
        <v>P4</v>
      </c>
      <c r="F316" s="31" t="str">
        <f>Report2!I324</f>
        <v>SEKARPETAK RT 03 R</v>
      </c>
      <c r="G316" s="31" t="str">
        <f t="shared" si="35"/>
        <v>S2</v>
      </c>
      <c r="H316" s="31">
        <f t="shared" si="36"/>
        <v>450</v>
      </c>
      <c r="I316" s="31" t="str">
        <f>Report2!K324</f>
        <v>S2/450</v>
      </c>
      <c r="J316" s="82">
        <f>Report2!L324</f>
        <v>2479</v>
      </c>
      <c r="K316" s="82">
        <f>Report2!M324</f>
        <v>81000</v>
      </c>
      <c r="L316" s="82">
        <f>Report2!N324</f>
        <v>892296</v>
      </c>
      <c r="M316" s="82">
        <f>Report2!P324</f>
        <v>973296</v>
      </c>
      <c r="N316" s="82">
        <f>Report2!Q324</f>
        <v>0</v>
      </c>
      <c r="O316" s="82">
        <f>Report2!T324</f>
        <v>0</v>
      </c>
      <c r="P316" s="82">
        <f>Report2!U324</f>
        <v>0</v>
      </c>
      <c r="Q316" s="82">
        <f>Report2!W324</f>
        <v>4866</v>
      </c>
      <c r="R316" s="82">
        <f>Report2!X324</f>
        <v>0</v>
      </c>
      <c r="S316" s="82">
        <f>Report2!Y324</f>
        <v>0</v>
      </c>
      <c r="T316" s="82">
        <f>Report2!Z324</f>
        <v>978162</v>
      </c>
      <c r="U316" s="82">
        <f>Report2!AB324</f>
        <v>978162</v>
      </c>
      <c r="V316" s="82">
        <f>Report2!AC324</f>
        <v>0</v>
      </c>
      <c r="W316" s="36" t="str">
        <f>Report2!AD324</f>
        <v>26/01/2023</v>
      </c>
      <c r="X316" s="48" t="str">
        <f t="shared" si="37"/>
        <v>26</v>
      </c>
      <c r="Y316" s="31" t="str">
        <f t="shared" si="38"/>
        <v>01</v>
      </c>
      <c r="Z316" s="31" t="str">
        <f t="shared" si="39"/>
        <v>2023</v>
      </c>
      <c r="AA316" s="45">
        <f t="shared" si="40"/>
        <v>44952</v>
      </c>
      <c r="AB316" s="31" t="str">
        <f>Report2!AE324</f>
        <v>5255342004811</v>
      </c>
      <c r="AC316" s="45" t="str">
        <f>Report2!AF324</f>
        <v>26/01/2023</v>
      </c>
      <c r="AD316" s="31" t="str">
        <f>Report2!AH324</f>
        <v>P2TL/52553/20230126/00001</v>
      </c>
      <c r="AE316" s="31">
        <f t="shared" si="42"/>
        <v>52550</v>
      </c>
      <c r="AF316" s="31" t="str">
        <f t="shared" si="41"/>
        <v>52553</v>
      </c>
    </row>
    <row r="317" spans="1:32">
      <c r="A317" s="30">
        <f>Report2!A325</f>
        <v>316</v>
      </c>
      <c r="B317" s="31" t="str">
        <f>Report2!B325</f>
        <v>P2TL/52554/20230119/00002</v>
      </c>
      <c r="C317" s="31" t="str">
        <f>Report2!D325</f>
        <v>523073045797</v>
      </c>
      <c r="D317" s="31" t="str">
        <f>Report2!E325</f>
        <v>ANITA APRILIANA</v>
      </c>
      <c r="E317" s="31" t="str">
        <f>Report2!H325</f>
        <v>K2</v>
      </c>
      <c r="F317" s="31" t="str">
        <f>Report2!I325</f>
        <v>DN KRAJAN    RT.1 RW</v>
      </c>
      <c r="G317" s="31" t="str">
        <f t="shared" si="35"/>
        <v>R1T</v>
      </c>
      <c r="H317" s="31">
        <f t="shared" si="36"/>
        <v>450</v>
      </c>
      <c r="I317" s="31" t="str">
        <f>Report2!K325</f>
        <v>R1T/450</v>
      </c>
      <c r="J317" s="82">
        <f>Report2!L325</f>
        <v>516</v>
      </c>
      <c r="K317" s="82">
        <f>Report2!M325</f>
        <v>0</v>
      </c>
      <c r="L317" s="82">
        <f>Report2!N325</f>
        <v>214140</v>
      </c>
      <c r="M317" s="82">
        <f>Report2!P325</f>
        <v>214140</v>
      </c>
      <c r="N317" s="82">
        <f>Report2!Q325</f>
        <v>0</v>
      </c>
      <c r="O317" s="82">
        <f>Report2!T325</f>
        <v>0</v>
      </c>
      <c r="P317" s="82">
        <f>Report2!U325</f>
        <v>0</v>
      </c>
      <c r="Q317" s="82">
        <f>Report2!W325</f>
        <v>19273</v>
      </c>
      <c r="R317" s="82">
        <f>Report2!X325</f>
        <v>0</v>
      </c>
      <c r="S317" s="82">
        <f>Report2!Y325</f>
        <v>0</v>
      </c>
      <c r="T317" s="82">
        <f>Report2!Z325</f>
        <v>233413</v>
      </c>
      <c r="U317" s="82">
        <f>Report2!AB325</f>
        <v>233413</v>
      </c>
      <c r="V317" s="82">
        <f>Report2!AC325</f>
        <v>0</v>
      </c>
      <c r="W317" s="36" t="str">
        <f>Report2!AD325</f>
        <v>19/01/2023</v>
      </c>
      <c r="X317" s="48" t="str">
        <f t="shared" si="37"/>
        <v>19</v>
      </c>
      <c r="Y317" s="31" t="str">
        <f t="shared" si="38"/>
        <v>01</v>
      </c>
      <c r="Z317" s="31" t="str">
        <f t="shared" si="39"/>
        <v>2023</v>
      </c>
      <c r="AA317" s="45">
        <f t="shared" si="40"/>
        <v>44945</v>
      </c>
      <c r="AB317" s="31" t="str">
        <f>Report2!AE325</f>
        <v>5255443005885</v>
      </c>
      <c r="AC317" s="45" t="str">
        <f>Report2!AF325</f>
        <v>19/01/2023</v>
      </c>
      <c r="AD317" s="31" t="str">
        <f>Report2!AH325</f>
        <v>P2TL/52554/20230119/00002</v>
      </c>
      <c r="AE317" s="31">
        <f t="shared" si="42"/>
        <v>52550</v>
      </c>
      <c r="AF317" s="31" t="str">
        <f t="shared" si="41"/>
        <v>52554</v>
      </c>
    </row>
    <row r="318" spans="1:32">
      <c r="A318" s="30">
        <f>Report2!A326</f>
        <v>317</v>
      </c>
      <c r="B318" s="31" t="str">
        <f>Report2!B326</f>
        <v>P2TL/52551/20201223/00009</v>
      </c>
      <c r="C318" s="31" t="str">
        <f>Report2!D326</f>
        <v>523060588900</v>
      </c>
      <c r="D318" s="31" t="str">
        <f>Report2!E326</f>
        <v>SOHANI B BANGUN</v>
      </c>
      <c r="E318" s="31" t="str">
        <f>Report2!H326</f>
        <v>K2</v>
      </c>
      <c r="F318" s="31" t="str">
        <f>Report2!I326</f>
        <v>DS  DEMPET 04/04 DE</v>
      </c>
      <c r="G318" s="31" t="str">
        <f t="shared" si="35"/>
        <v>R1</v>
      </c>
      <c r="H318" s="31">
        <f t="shared" si="36"/>
        <v>900</v>
      </c>
      <c r="I318" s="31" t="str">
        <f>Report2!K326</f>
        <v>R1/900</v>
      </c>
      <c r="J318" s="82">
        <f>Report2!L326</f>
        <v>469</v>
      </c>
      <c r="K318" s="82">
        <f>Report2!M326</f>
        <v>0</v>
      </c>
      <c r="L318" s="82">
        <f>Report2!N326</f>
        <v>232155</v>
      </c>
      <c r="M318" s="82">
        <f>Report2!P326</f>
        <v>232155</v>
      </c>
      <c r="N318" s="82">
        <f>Report2!Q326</f>
        <v>0</v>
      </c>
      <c r="O318" s="82">
        <f>Report2!T326</f>
        <v>76400</v>
      </c>
      <c r="P318" s="82">
        <f>Report2!U326</f>
        <v>32259</v>
      </c>
      <c r="Q318" s="82">
        <f>Report2!W326</f>
        <v>20894</v>
      </c>
      <c r="R318" s="82">
        <f>Report2!X326</f>
        <v>0</v>
      </c>
      <c r="S318" s="82">
        <f>Report2!Y326</f>
        <v>0</v>
      </c>
      <c r="T318" s="82">
        <f>Report2!Z326</f>
        <v>361708</v>
      </c>
      <c r="U318" s="82">
        <f>Report2!AB326</f>
        <v>361708</v>
      </c>
      <c r="V318" s="82">
        <f>Report2!AC326</f>
        <v>0</v>
      </c>
      <c r="W318" s="36" t="str">
        <f>Report2!AD326</f>
        <v>18/01/2023</v>
      </c>
      <c r="X318" s="48" t="str">
        <f t="shared" si="37"/>
        <v>18</v>
      </c>
      <c r="Y318" s="31" t="str">
        <f t="shared" si="38"/>
        <v>01</v>
      </c>
      <c r="Z318" s="31" t="str">
        <f t="shared" si="39"/>
        <v>2023</v>
      </c>
      <c r="AA318" s="45">
        <f t="shared" si="40"/>
        <v>44944</v>
      </c>
      <c r="AB318" s="31" t="str">
        <f>Report2!AE326</f>
        <v>5255142002850</v>
      </c>
      <c r="AC318" s="45" t="str">
        <f>Report2!AF326</f>
        <v>18/01/2023</v>
      </c>
      <c r="AD318" s="31" t="str">
        <f>Report2!AH326</f>
        <v>P2TL/52551/20201223/00009</v>
      </c>
      <c r="AE318" s="31">
        <f t="shared" si="42"/>
        <v>52550</v>
      </c>
      <c r="AF318" s="31" t="str">
        <f t="shared" si="41"/>
        <v>52551</v>
      </c>
    </row>
    <row r="319" spans="1:32">
      <c r="A319" s="30">
        <f>Report2!A327</f>
        <v>318</v>
      </c>
      <c r="B319" s="31" t="str">
        <f>Report2!B327</f>
        <v>P2TL/52551/20230112/00004</v>
      </c>
      <c r="C319" s="31" t="str">
        <f>Report2!D327</f>
        <v>NONPELANG</v>
      </c>
      <c r="D319" s="31" t="str">
        <f>Report2!E327</f>
        <v>AHMAD ZAZULI</v>
      </c>
      <c r="E319" s="31" t="str">
        <f>Report2!H327</f>
        <v>P4</v>
      </c>
      <c r="F319" s="31" t="str">
        <f>Report2!I327</f>
        <v>DS.SIDOREJO RT2 RW</v>
      </c>
      <c r="G319" s="31" t="str">
        <f t="shared" si="35"/>
        <v>B1</v>
      </c>
      <c r="H319" s="31">
        <f t="shared" si="36"/>
        <v>900</v>
      </c>
      <c r="I319" s="31" t="str">
        <f>Report2!K327</f>
        <v>B1/900</v>
      </c>
      <c r="J319" s="82">
        <f>Report2!L327</f>
        <v>4957</v>
      </c>
      <c r="K319" s="82">
        <f>Report2!M327</f>
        <v>429300</v>
      </c>
      <c r="L319" s="82">
        <f>Report2!N327</f>
        <v>2305098</v>
      </c>
      <c r="M319" s="82">
        <f>Report2!P327</f>
        <v>2734398</v>
      </c>
      <c r="N319" s="82">
        <f>Report2!Q327</f>
        <v>0</v>
      </c>
      <c r="O319" s="82">
        <f>Report2!T327</f>
        <v>0</v>
      </c>
      <c r="P319" s="82">
        <f>Report2!U327</f>
        <v>0</v>
      </c>
      <c r="Q319" s="82">
        <f>Report2!W327</f>
        <v>13672</v>
      </c>
      <c r="R319" s="82">
        <f>Report2!X327</f>
        <v>0</v>
      </c>
      <c r="S319" s="82">
        <f>Report2!Y327</f>
        <v>0</v>
      </c>
      <c r="T319" s="82">
        <f>Report2!Z327</f>
        <v>2748070</v>
      </c>
      <c r="U319" s="82">
        <f>Report2!AB327</f>
        <v>2748070</v>
      </c>
      <c r="V319" s="82">
        <f>Report2!AC327</f>
        <v>0</v>
      </c>
      <c r="W319" s="36" t="str">
        <f>Report2!AD327</f>
        <v>12/01/2023</v>
      </c>
      <c r="X319" s="48" t="str">
        <f t="shared" si="37"/>
        <v>12</v>
      </c>
      <c r="Y319" s="31" t="str">
        <f t="shared" si="38"/>
        <v>01</v>
      </c>
      <c r="Z319" s="31" t="str">
        <f t="shared" si="39"/>
        <v>2023</v>
      </c>
      <c r="AA319" s="45">
        <f t="shared" si="40"/>
        <v>44938</v>
      </c>
      <c r="AB319" s="31" t="str">
        <f>Report2!AE327</f>
        <v>5255142005052</v>
      </c>
      <c r="AC319" s="45" t="str">
        <f>Report2!AF327</f>
        <v>12/01/2023</v>
      </c>
      <c r="AD319" s="31" t="str">
        <f>Report2!AH327</f>
        <v>P2TL/52551/20230112/00004</v>
      </c>
      <c r="AE319" s="31">
        <f t="shared" si="42"/>
        <v>52550</v>
      </c>
      <c r="AF319" s="31" t="str">
        <f t="shared" si="41"/>
        <v>52551</v>
      </c>
    </row>
    <row r="320" spans="1:32">
      <c r="A320" s="30">
        <f>Report2!A328</f>
        <v>319</v>
      </c>
      <c r="B320" s="31" t="str">
        <f>Report2!B328</f>
        <v>P2TL/52554/20230112/00004</v>
      </c>
      <c r="C320" s="31" t="str">
        <f>Report2!D328</f>
        <v>523070676127</v>
      </c>
      <c r="D320" s="31" t="str">
        <f>Report2!E328</f>
        <v>M AMIN</v>
      </c>
      <c r="E320" s="31" t="str">
        <f>Report2!H328</f>
        <v>K2</v>
      </c>
      <c r="F320" s="31" t="str">
        <f>Report2!I328</f>
        <v>DK  CONDRO JAMBON</v>
      </c>
      <c r="G320" s="31" t="str">
        <f t="shared" si="35"/>
        <v>R1</v>
      </c>
      <c r="H320" s="31">
        <f t="shared" si="36"/>
        <v>450</v>
      </c>
      <c r="I320" s="31" t="str">
        <f>Report2!K328</f>
        <v>R1/450</v>
      </c>
      <c r="J320" s="82">
        <f>Report2!L328</f>
        <v>250</v>
      </c>
      <c r="K320" s="82">
        <f>Report2!M328</f>
        <v>0</v>
      </c>
      <c r="L320" s="82">
        <f>Report2!N328</f>
        <v>123750</v>
      </c>
      <c r="M320" s="82">
        <f>Report2!P328</f>
        <v>123750</v>
      </c>
      <c r="N320" s="82">
        <f>Report2!Q328</f>
        <v>0</v>
      </c>
      <c r="O320" s="82">
        <f>Report2!T328</f>
        <v>0</v>
      </c>
      <c r="P320" s="82">
        <f>Report2!U328</f>
        <v>0</v>
      </c>
      <c r="Q320" s="82">
        <f>Report2!W328</f>
        <v>11138</v>
      </c>
      <c r="R320" s="82">
        <f>Report2!X328</f>
        <v>0</v>
      </c>
      <c r="S320" s="82">
        <f>Report2!Y328</f>
        <v>0</v>
      </c>
      <c r="T320" s="82">
        <f>Report2!Z328</f>
        <v>134888</v>
      </c>
      <c r="U320" s="82">
        <f>Report2!AB328</f>
        <v>134888</v>
      </c>
      <c r="V320" s="82">
        <f>Report2!AC328</f>
        <v>0</v>
      </c>
      <c r="W320" s="36" t="str">
        <f>Report2!AD328</f>
        <v>12/01/2023</v>
      </c>
      <c r="X320" s="48" t="str">
        <f t="shared" si="37"/>
        <v>12</v>
      </c>
      <c r="Y320" s="31" t="str">
        <f t="shared" si="38"/>
        <v>01</v>
      </c>
      <c r="Z320" s="31" t="str">
        <f t="shared" si="39"/>
        <v>2023</v>
      </c>
      <c r="AA320" s="45">
        <f t="shared" si="40"/>
        <v>44938</v>
      </c>
      <c r="AB320" s="31" t="str">
        <f>Report2!AE328</f>
        <v>5255442005856</v>
      </c>
      <c r="AC320" s="45" t="str">
        <f>Report2!AF328</f>
        <v>12/01/2023</v>
      </c>
      <c r="AD320" s="31" t="str">
        <f>Report2!AH328</f>
        <v>P2TL/52554/20230112/00004</v>
      </c>
      <c r="AE320" s="31">
        <f t="shared" si="42"/>
        <v>52550</v>
      </c>
      <c r="AF320" s="31" t="str">
        <f t="shared" si="41"/>
        <v>52554</v>
      </c>
    </row>
    <row r="321" spans="1:32">
      <c r="A321" s="30">
        <f>Report2!A329</f>
        <v>320</v>
      </c>
      <c r="B321" s="31" t="str">
        <f>Report2!B329</f>
        <v>P2TL/52552/20230125/00002</v>
      </c>
      <c r="C321" s="31" t="str">
        <f>Report2!D329</f>
        <v>523081295726</v>
      </c>
      <c r="D321" s="31" t="str">
        <f>Report2!E329</f>
        <v>KIOS HADI PURNOMO</v>
      </c>
      <c r="E321" s="31" t="str">
        <f>Report2!H329</f>
        <v>K2</v>
      </c>
      <c r="F321" s="31" t="str">
        <f>Report2!I329</f>
        <v>DS WONOSEKAR    RT</v>
      </c>
      <c r="G321" s="31" t="str">
        <f t="shared" si="35"/>
        <v>B1T</v>
      </c>
      <c r="H321" s="31">
        <f t="shared" si="36"/>
        <v>900</v>
      </c>
      <c r="I321" s="31" t="str">
        <f>Report2!K329</f>
        <v>B1T/900</v>
      </c>
      <c r="J321" s="82">
        <f>Report2!L329</f>
        <v>442</v>
      </c>
      <c r="K321" s="82">
        <f>Report2!M329</f>
        <v>0</v>
      </c>
      <c r="L321" s="82">
        <f>Report2!N329</f>
        <v>278460</v>
      </c>
      <c r="M321" s="82">
        <f>Report2!P329</f>
        <v>278460</v>
      </c>
      <c r="N321" s="82">
        <f>Report2!Q329</f>
        <v>0</v>
      </c>
      <c r="O321" s="82">
        <f>Report2!T329</f>
        <v>0</v>
      </c>
      <c r="P321" s="82">
        <f>Report2!U329</f>
        <v>0</v>
      </c>
      <c r="Q321" s="82">
        <f>Report2!W329</f>
        <v>25061</v>
      </c>
      <c r="R321" s="82">
        <f>Report2!X329</f>
        <v>0</v>
      </c>
      <c r="S321" s="82">
        <f>Report2!Y329</f>
        <v>0</v>
      </c>
      <c r="T321" s="82">
        <f>Report2!Z329</f>
        <v>303521</v>
      </c>
      <c r="U321" s="82">
        <f>Report2!AB329</f>
        <v>303521</v>
      </c>
      <c r="V321" s="82">
        <f>Report2!AC329</f>
        <v>0</v>
      </c>
      <c r="W321" s="36" t="str">
        <f>Report2!AD329</f>
        <v>25/01/2023</v>
      </c>
      <c r="X321" s="48" t="str">
        <f t="shared" si="37"/>
        <v>25</v>
      </c>
      <c r="Y321" s="31" t="str">
        <f t="shared" si="38"/>
        <v>01</v>
      </c>
      <c r="Z321" s="31" t="str">
        <f t="shared" si="39"/>
        <v>2023</v>
      </c>
      <c r="AA321" s="45">
        <f t="shared" si="40"/>
        <v>44951</v>
      </c>
      <c r="AB321" s="31" t="str">
        <f>Report2!AE329</f>
        <v>5255243004851</v>
      </c>
      <c r="AC321" s="45" t="str">
        <f>Report2!AF329</f>
        <v>25/01/2023</v>
      </c>
      <c r="AD321" s="31" t="str">
        <f>Report2!AH329</f>
        <v>P2TL/52552/20230125/00002</v>
      </c>
      <c r="AE321" s="31">
        <f t="shared" si="42"/>
        <v>52550</v>
      </c>
      <c r="AF321" s="31" t="str">
        <f t="shared" si="41"/>
        <v>52552</v>
      </c>
    </row>
    <row r="322" spans="1:32">
      <c r="A322" s="30">
        <f>Report2!A330</f>
        <v>321</v>
      </c>
      <c r="B322" s="31" t="str">
        <f>Report2!B330</f>
        <v>P2TL/52554/20230118/00001</v>
      </c>
      <c r="C322" s="31" t="str">
        <f>Report2!D330</f>
        <v>NONPELANG</v>
      </c>
      <c r="D322" s="31" t="str">
        <f>Report2!E330</f>
        <v>PUJIYONO/HERIK KUS</v>
      </c>
      <c r="E322" s="31" t="str">
        <f>Report2!H330</f>
        <v>P4</v>
      </c>
      <c r="F322" s="31" t="str">
        <f>Report2!I330</f>
        <v>DUSUN DIREN RT 3/2</v>
      </c>
      <c r="G322" s="31" t="str">
        <f t="shared" si="35"/>
        <v>B1</v>
      </c>
      <c r="H322" s="31">
        <f t="shared" si="36"/>
        <v>900</v>
      </c>
      <c r="I322" s="31" t="str">
        <f>Report2!K330</f>
        <v>B1/900</v>
      </c>
      <c r="J322" s="82">
        <f>Report2!L330</f>
        <v>4957</v>
      </c>
      <c r="K322" s="82">
        <f>Report2!M330</f>
        <v>429300</v>
      </c>
      <c r="L322" s="82">
        <f>Report2!N330</f>
        <v>2305098</v>
      </c>
      <c r="M322" s="82">
        <f>Report2!P330</f>
        <v>2734398</v>
      </c>
      <c r="N322" s="82">
        <f>Report2!Q330</f>
        <v>0</v>
      </c>
      <c r="O322" s="82">
        <f>Report2!T330</f>
        <v>0</v>
      </c>
      <c r="P322" s="82">
        <f>Report2!U330</f>
        <v>0</v>
      </c>
      <c r="Q322" s="82">
        <f>Report2!W330</f>
        <v>13672</v>
      </c>
      <c r="R322" s="82">
        <f>Report2!X330</f>
        <v>0</v>
      </c>
      <c r="S322" s="82">
        <f>Report2!Y330</f>
        <v>0</v>
      </c>
      <c r="T322" s="82">
        <f>Report2!Z330</f>
        <v>2748070</v>
      </c>
      <c r="U322" s="82">
        <f>Report2!AB330</f>
        <v>2748070</v>
      </c>
      <c r="V322" s="82">
        <f>Report2!AC330</f>
        <v>0</v>
      </c>
      <c r="W322" s="36" t="str">
        <f>Report2!AD330</f>
        <v>18/01/2023</v>
      </c>
      <c r="X322" s="48" t="str">
        <f t="shared" si="37"/>
        <v>18</v>
      </c>
      <c r="Y322" s="31" t="str">
        <f t="shared" si="38"/>
        <v>01</v>
      </c>
      <c r="Z322" s="31" t="str">
        <f t="shared" si="39"/>
        <v>2023</v>
      </c>
      <c r="AA322" s="45">
        <f t="shared" si="40"/>
        <v>44944</v>
      </c>
      <c r="AB322" s="31" t="str">
        <f>Report2!AE330</f>
        <v>5255442005874</v>
      </c>
      <c r="AC322" s="45" t="str">
        <f>Report2!AF330</f>
        <v>18/01/2023</v>
      </c>
      <c r="AD322" s="31" t="str">
        <f>Report2!AH330</f>
        <v>P2TL/52554/20230118/00001</v>
      </c>
      <c r="AE322" s="31">
        <f t="shared" si="42"/>
        <v>52550</v>
      </c>
      <c r="AF322" s="31" t="str">
        <f t="shared" si="41"/>
        <v>52554</v>
      </c>
    </row>
    <row r="323" spans="1:32">
      <c r="A323" s="30">
        <f>Report2!A331</f>
        <v>322</v>
      </c>
      <c r="B323" s="31" t="str">
        <f>Report2!B331</f>
        <v>5255305723011700449</v>
      </c>
      <c r="C323" s="31" t="str">
        <f>Report2!D331</f>
        <v>523071151293</v>
      </c>
      <c r="D323" s="31" t="str">
        <f>Report2!E331</f>
        <v>SULIYEM</v>
      </c>
      <c r="E323" s="31">
        <f>Report2!H331</f>
        <v>0</v>
      </c>
      <c r="F323" s="31" t="str">
        <f>Report2!I331</f>
        <v>DK  GILINGAN SUMBE</v>
      </c>
      <c r="G323" s="31" t="str">
        <f t="shared" ref="G323:G386" si="43">LEFT(I323,FIND("/",I323)-1)</f>
        <v>R1</v>
      </c>
      <c r="H323" s="31">
        <f t="shared" ref="H323:H386" si="44">_xlfn.NUMBERVALUE(MID(I323,FIND("/",I323,1)+1,99))</f>
        <v>450</v>
      </c>
      <c r="I323" s="31" t="str">
        <f>Report2!K331</f>
        <v>R1/450</v>
      </c>
      <c r="J323" s="82">
        <f>Report2!L331</f>
        <v>68</v>
      </c>
      <c r="K323" s="82">
        <f>Report2!M331</f>
        <v>0</v>
      </c>
      <c r="L323" s="82">
        <f>Report2!N331</f>
        <v>11492</v>
      </c>
      <c r="M323" s="82">
        <f>Report2!P331</f>
        <v>11492</v>
      </c>
      <c r="N323" s="82">
        <f>Report2!Q331</f>
        <v>0</v>
      </c>
      <c r="O323" s="82">
        <f>Report2!T331</f>
        <v>0</v>
      </c>
      <c r="P323" s="82">
        <f>Report2!U331</f>
        <v>0</v>
      </c>
      <c r="Q323" s="82">
        <f>Report2!W331</f>
        <v>0</v>
      </c>
      <c r="R323" s="82">
        <f>Report2!X331</f>
        <v>0</v>
      </c>
      <c r="S323" s="82">
        <f>Report2!Y331</f>
        <v>0</v>
      </c>
      <c r="T323" s="82">
        <f>Report2!Z331</f>
        <v>11492</v>
      </c>
      <c r="U323" s="82">
        <f>Report2!AB331</f>
        <v>0</v>
      </c>
      <c r="V323" s="82">
        <f>Report2!AC331</f>
        <v>11492</v>
      </c>
      <c r="W323" s="36" t="str">
        <f>Report2!AD331</f>
        <v>19/01/2023</v>
      </c>
      <c r="X323" s="48" t="str">
        <f t="shared" ref="X323:X386" si="45">LEFT(W323,2)</f>
        <v>19</v>
      </c>
      <c r="Y323" s="31" t="str">
        <f t="shared" ref="Y323:Y386" si="46">MID(W323,FIND("/",W323,1)+1,2)</f>
        <v>01</v>
      </c>
      <c r="Z323" s="31" t="str">
        <f t="shared" ref="Z323:Z386" si="47">RIGHT(W323,4)</f>
        <v>2023</v>
      </c>
      <c r="AA323" s="45">
        <f t="shared" ref="AA323:AA386" si="48">DATE(Z323,Y323,X323)</f>
        <v>44945</v>
      </c>
      <c r="AB323" s="31" t="str">
        <f>Report2!AE331</f>
        <v>5255334000446</v>
      </c>
      <c r="AC323" s="45" t="str">
        <f>Report2!AF331</f>
        <v>19/01/2023</v>
      </c>
      <c r="AD323" s="31" t="str">
        <f>Report2!AH331</f>
        <v>5255305723011700449</v>
      </c>
      <c r="AE323" s="31">
        <f t="shared" si="42"/>
        <v>52550</v>
      </c>
      <c r="AF323" s="31" t="str">
        <f t="shared" ref="AF323:AF386" si="49">_xlfn.IFS(LEN(AD323)=19,LEFT(AD323,5),LEN(AD323)=25,MID(AD323,6,5))</f>
        <v>52553</v>
      </c>
    </row>
    <row r="324" spans="1:32">
      <c r="A324" s="30">
        <f>Report2!A332</f>
        <v>323</v>
      </c>
      <c r="B324" s="31" t="str">
        <f>Report2!B332</f>
        <v>P2TL/52554/20230120/00005</v>
      </c>
      <c r="C324" s="31" t="str">
        <f>Report2!D332</f>
        <v>523071392518</v>
      </c>
      <c r="D324" s="31" t="str">
        <f>Report2!E332</f>
        <v>RUSWATI</v>
      </c>
      <c r="E324" s="31" t="str">
        <f>Report2!H332</f>
        <v>K2</v>
      </c>
      <c r="F324" s="31" t="str">
        <f>Report2!I332</f>
        <v>DK  NGAMBILAN RT5/4</v>
      </c>
      <c r="G324" s="31" t="str">
        <f t="shared" si="43"/>
        <v>R1T</v>
      </c>
      <c r="H324" s="31">
        <f t="shared" si="44"/>
        <v>900</v>
      </c>
      <c r="I324" s="31" t="str">
        <f>Report2!K332</f>
        <v>R1T/900</v>
      </c>
      <c r="J324" s="82">
        <f>Report2!L332</f>
        <v>450</v>
      </c>
      <c r="K324" s="82">
        <f>Report2!M332</f>
        <v>0</v>
      </c>
      <c r="L324" s="82">
        <f>Report2!N332</f>
        <v>272250</v>
      </c>
      <c r="M324" s="82">
        <f>Report2!P332</f>
        <v>272250</v>
      </c>
      <c r="N324" s="82">
        <f>Report2!Q332</f>
        <v>0</v>
      </c>
      <c r="O324" s="82">
        <f>Report2!T332</f>
        <v>0</v>
      </c>
      <c r="P324" s="82">
        <f>Report2!U332</f>
        <v>500</v>
      </c>
      <c r="Q324" s="82">
        <f>Report2!W332</f>
        <v>24503</v>
      </c>
      <c r="R324" s="82">
        <f>Report2!X332</f>
        <v>0</v>
      </c>
      <c r="S324" s="82">
        <f>Report2!Y332</f>
        <v>0</v>
      </c>
      <c r="T324" s="82">
        <f>Report2!Z332</f>
        <v>297253</v>
      </c>
      <c r="U324" s="82">
        <f>Report2!AB332</f>
        <v>297253</v>
      </c>
      <c r="V324" s="82">
        <f>Report2!AC332</f>
        <v>0</v>
      </c>
      <c r="W324" s="36" t="str">
        <f>Report2!AD332</f>
        <v>26/01/2023</v>
      </c>
      <c r="X324" s="48" t="str">
        <f t="shared" si="45"/>
        <v>26</v>
      </c>
      <c r="Y324" s="31" t="str">
        <f t="shared" si="46"/>
        <v>01</v>
      </c>
      <c r="Z324" s="31" t="str">
        <f t="shared" si="47"/>
        <v>2023</v>
      </c>
      <c r="AA324" s="45">
        <f t="shared" si="48"/>
        <v>44952</v>
      </c>
      <c r="AB324" s="31" t="str">
        <f>Report2!AE332</f>
        <v>5255443005891</v>
      </c>
      <c r="AC324" s="45" t="str">
        <f>Report2!AF332</f>
        <v>26/01/2023</v>
      </c>
      <c r="AD324" s="31" t="str">
        <f>Report2!AH332</f>
        <v>P2TL/52554/20230120/00005</v>
      </c>
      <c r="AE324" s="31">
        <f t="shared" ref="AE324:AE387" si="50">AE323</f>
        <v>52550</v>
      </c>
      <c r="AF324" s="31" t="str">
        <f t="shared" si="49"/>
        <v>52554</v>
      </c>
    </row>
    <row r="325" spans="1:32">
      <c r="A325" s="30">
        <f>Report2!A333</f>
        <v>324</v>
      </c>
      <c r="B325" s="31" t="str">
        <f>Report2!B333</f>
        <v>P2TL/52554/20230111/00008</v>
      </c>
      <c r="C325" s="31" t="str">
        <f>Report2!D333</f>
        <v>NONPELANG</v>
      </c>
      <c r="D325" s="31" t="str">
        <f>Report2!E333</f>
        <v>PJU PANUNGGALAN</v>
      </c>
      <c r="E325" s="31" t="str">
        <f>Report2!H333</f>
        <v>P4</v>
      </c>
      <c r="F325" s="31" t="str">
        <f>Report2!I333</f>
        <v>DSN NGAMPEL RT 4 R</v>
      </c>
      <c r="G325" s="31" t="str">
        <f t="shared" si="43"/>
        <v>S2</v>
      </c>
      <c r="H325" s="31">
        <f t="shared" si="44"/>
        <v>450</v>
      </c>
      <c r="I325" s="31" t="str">
        <f>Report2!K333</f>
        <v>S2/450</v>
      </c>
      <c r="J325" s="82">
        <f>Report2!L333</f>
        <v>2479</v>
      </c>
      <c r="K325" s="82">
        <f>Report2!M333</f>
        <v>81000</v>
      </c>
      <c r="L325" s="82">
        <f>Report2!N333</f>
        <v>892296</v>
      </c>
      <c r="M325" s="82">
        <f>Report2!P333</f>
        <v>973296</v>
      </c>
      <c r="N325" s="82">
        <f>Report2!Q333</f>
        <v>0</v>
      </c>
      <c r="O325" s="82">
        <f>Report2!T333</f>
        <v>0</v>
      </c>
      <c r="P325" s="82">
        <f>Report2!U333</f>
        <v>0</v>
      </c>
      <c r="Q325" s="82">
        <f>Report2!W333</f>
        <v>4866</v>
      </c>
      <c r="R325" s="82">
        <f>Report2!X333</f>
        <v>0</v>
      </c>
      <c r="S325" s="82">
        <f>Report2!Y333</f>
        <v>0</v>
      </c>
      <c r="T325" s="82">
        <f>Report2!Z333</f>
        <v>978162</v>
      </c>
      <c r="U325" s="82">
        <f>Report2!AB333</f>
        <v>978162</v>
      </c>
      <c r="V325" s="82">
        <f>Report2!AC333</f>
        <v>0</v>
      </c>
      <c r="W325" s="36" t="str">
        <f>Report2!AD333</f>
        <v>11/01/2023</v>
      </c>
      <c r="X325" s="48" t="str">
        <f t="shared" si="45"/>
        <v>11</v>
      </c>
      <c r="Y325" s="31" t="str">
        <f t="shared" si="46"/>
        <v>01</v>
      </c>
      <c r="Z325" s="31" t="str">
        <f t="shared" si="47"/>
        <v>2023</v>
      </c>
      <c r="AA325" s="45">
        <f t="shared" si="48"/>
        <v>44937</v>
      </c>
      <c r="AB325" s="31" t="str">
        <f>Report2!AE333</f>
        <v>5255442005846</v>
      </c>
      <c r="AC325" s="45" t="str">
        <f>Report2!AF333</f>
        <v>11/01/2023</v>
      </c>
      <c r="AD325" s="31" t="str">
        <f>Report2!AH333</f>
        <v>P2TL/52554/20230111/00008</v>
      </c>
      <c r="AE325" s="31">
        <f t="shared" si="50"/>
        <v>52550</v>
      </c>
      <c r="AF325" s="31" t="str">
        <f t="shared" si="49"/>
        <v>52554</v>
      </c>
    </row>
    <row r="326" spans="1:32">
      <c r="A326" s="30">
        <f>Report2!A334</f>
        <v>325</v>
      </c>
      <c r="B326" s="31" t="str">
        <f>Report2!B334</f>
        <v>5255305723011700464</v>
      </c>
      <c r="C326" s="31" t="str">
        <f>Report2!D334</f>
        <v>523071482740</v>
      </c>
      <c r="D326" s="31" t="str">
        <f>Report2!E334</f>
        <v>SUWARJO SUTIYEM</v>
      </c>
      <c r="E326" s="31">
        <f>Report2!H334</f>
        <v>0</v>
      </c>
      <c r="F326" s="31" t="str">
        <f>Report2!I334</f>
        <v>DK  TUNGGAK II TUNG</v>
      </c>
      <c r="G326" s="31" t="str">
        <f t="shared" si="43"/>
        <v>R1M</v>
      </c>
      <c r="H326" s="31">
        <f t="shared" si="44"/>
        <v>900</v>
      </c>
      <c r="I326" s="31" t="str">
        <f>Report2!K334</f>
        <v>R1M/900</v>
      </c>
      <c r="J326" s="82">
        <f>Report2!L334</f>
        <v>12</v>
      </c>
      <c r="K326" s="82">
        <f>Report2!M334</f>
        <v>0</v>
      </c>
      <c r="L326" s="82">
        <f>Report2!N334</f>
        <v>16224</v>
      </c>
      <c r="M326" s="82">
        <f>Report2!P334</f>
        <v>16224</v>
      </c>
      <c r="N326" s="82">
        <f>Report2!Q334</f>
        <v>0</v>
      </c>
      <c r="O326" s="82">
        <f>Report2!T334</f>
        <v>0</v>
      </c>
      <c r="P326" s="82">
        <f>Report2!U334</f>
        <v>0</v>
      </c>
      <c r="Q326" s="82">
        <f>Report2!W334</f>
        <v>0</v>
      </c>
      <c r="R326" s="82">
        <f>Report2!X334</f>
        <v>0</v>
      </c>
      <c r="S326" s="82">
        <f>Report2!Y334</f>
        <v>0</v>
      </c>
      <c r="T326" s="82">
        <f>Report2!Z334</f>
        <v>16224</v>
      </c>
      <c r="U326" s="82">
        <f>Report2!AB334</f>
        <v>0</v>
      </c>
      <c r="V326" s="82">
        <f>Report2!AC334</f>
        <v>16224</v>
      </c>
      <c r="W326" s="36" t="str">
        <f>Report2!AD334</f>
        <v>19/01/2023</v>
      </c>
      <c r="X326" s="48" t="str">
        <f t="shared" si="45"/>
        <v>19</v>
      </c>
      <c r="Y326" s="31" t="str">
        <f t="shared" si="46"/>
        <v>01</v>
      </c>
      <c r="Z326" s="31" t="str">
        <f t="shared" si="47"/>
        <v>2023</v>
      </c>
      <c r="AA326" s="45">
        <f t="shared" si="48"/>
        <v>44945</v>
      </c>
      <c r="AB326" s="31" t="str">
        <f>Report2!AE334</f>
        <v>5255334000460</v>
      </c>
      <c r="AC326" s="45" t="str">
        <f>Report2!AF334</f>
        <v>19/01/2023</v>
      </c>
      <c r="AD326" s="31" t="str">
        <f>Report2!AH334</f>
        <v>5255305723011700464</v>
      </c>
      <c r="AE326" s="31">
        <f t="shared" si="50"/>
        <v>52550</v>
      </c>
      <c r="AF326" s="31" t="str">
        <f t="shared" si="49"/>
        <v>52553</v>
      </c>
    </row>
    <row r="327" spans="1:32">
      <c r="A327" s="30">
        <f>Report2!A335</f>
        <v>326</v>
      </c>
      <c r="B327" s="31" t="str">
        <f>Report2!B335</f>
        <v>5255305723011700482</v>
      </c>
      <c r="C327" s="31" t="str">
        <f>Report2!D335</f>
        <v>525530117517</v>
      </c>
      <c r="D327" s="31" t="str">
        <f>Report2!E335</f>
        <v>MUSTOPA</v>
      </c>
      <c r="E327" s="31">
        <f>Report2!H335</f>
        <v>0</v>
      </c>
      <c r="F327" s="31" t="str">
        <f>Report2!I335</f>
        <v>DN PENGKOL    RT.3 R</v>
      </c>
      <c r="G327" s="31" t="str">
        <f t="shared" si="43"/>
        <v>R1M</v>
      </c>
      <c r="H327" s="31">
        <f t="shared" si="44"/>
        <v>900</v>
      </c>
      <c r="I327" s="31" t="str">
        <f>Report2!K335</f>
        <v>R1M/900</v>
      </c>
      <c r="J327" s="82">
        <f>Report2!L335</f>
        <v>42</v>
      </c>
      <c r="K327" s="82">
        <f>Report2!M335</f>
        <v>0</v>
      </c>
      <c r="L327" s="82">
        <f>Report2!N335</f>
        <v>55432</v>
      </c>
      <c r="M327" s="82">
        <f>Report2!P335</f>
        <v>55432</v>
      </c>
      <c r="N327" s="82">
        <f>Report2!Q335</f>
        <v>0</v>
      </c>
      <c r="O327" s="82">
        <f>Report2!T335</f>
        <v>0</v>
      </c>
      <c r="P327" s="82">
        <f>Report2!U335</f>
        <v>0</v>
      </c>
      <c r="Q327" s="82">
        <f>Report2!W335</f>
        <v>0</v>
      </c>
      <c r="R327" s="82">
        <f>Report2!X335</f>
        <v>0</v>
      </c>
      <c r="S327" s="82">
        <f>Report2!Y335</f>
        <v>0</v>
      </c>
      <c r="T327" s="82">
        <f>Report2!Z335</f>
        <v>55432</v>
      </c>
      <c r="U327" s="82">
        <f>Report2!AB335</f>
        <v>0</v>
      </c>
      <c r="V327" s="82">
        <f>Report2!AC335</f>
        <v>55432</v>
      </c>
      <c r="W327" s="36" t="str">
        <f>Report2!AD335</f>
        <v>19/01/2023</v>
      </c>
      <c r="X327" s="48" t="str">
        <f t="shared" si="45"/>
        <v>19</v>
      </c>
      <c r="Y327" s="31" t="str">
        <f t="shared" si="46"/>
        <v>01</v>
      </c>
      <c r="Z327" s="31" t="str">
        <f t="shared" si="47"/>
        <v>2023</v>
      </c>
      <c r="AA327" s="45">
        <f t="shared" si="48"/>
        <v>44945</v>
      </c>
      <c r="AB327" s="31" t="str">
        <f>Report2!AE335</f>
        <v>5255334000478</v>
      </c>
      <c r="AC327" s="45" t="str">
        <f>Report2!AF335</f>
        <v>19/01/2023</v>
      </c>
      <c r="AD327" s="31" t="str">
        <f>Report2!AH335</f>
        <v>5255305723011700482</v>
      </c>
      <c r="AE327" s="31">
        <f t="shared" si="50"/>
        <v>52550</v>
      </c>
      <c r="AF327" s="31" t="str">
        <f t="shared" si="49"/>
        <v>52553</v>
      </c>
    </row>
    <row r="328" spans="1:32">
      <c r="A328" s="30">
        <f>Report2!A336</f>
        <v>327</v>
      </c>
      <c r="B328" s="31" t="str">
        <f>Report2!B336</f>
        <v>5255305723011700423</v>
      </c>
      <c r="C328" s="31" t="str">
        <f>Report2!D336</f>
        <v>523071495371</v>
      </c>
      <c r="D328" s="31" t="str">
        <f>Report2!E336</f>
        <v>AHMAT KUSNAN</v>
      </c>
      <c r="E328" s="31">
        <f>Report2!H336</f>
        <v>0</v>
      </c>
      <c r="F328" s="31" t="str">
        <f>Report2!I336</f>
        <v>DK  SETRO RT10/4 KA</v>
      </c>
      <c r="G328" s="31" t="str">
        <f t="shared" si="43"/>
        <v>R1</v>
      </c>
      <c r="H328" s="31">
        <f t="shared" si="44"/>
        <v>900</v>
      </c>
      <c r="I328" s="31" t="str">
        <f>Report2!K336</f>
        <v>R1/900</v>
      </c>
      <c r="J328" s="82">
        <f>Report2!L336</f>
        <v>10</v>
      </c>
      <c r="K328" s="82">
        <f>Report2!M336</f>
        <v>0</v>
      </c>
      <c r="L328" s="82">
        <f>Report2!N336</f>
        <v>4950</v>
      </c>
      <c r="M328" s="82">
        <f>Report2!P336</f>
        <v>4950</v>
      </c>
      <c r="N328" s="82">
        <f>Report2!Q336</f>
        <v>0</v>
      </c>
      <c r="O328" s="82">
        <f>Report2!T336</f>
        <v>0</v>
      </c>
      <c r="P328" s="82">
        <f>Report2!U336</f>
        <v>0</v>
      </c>
      <c r="Q328" s="82">
        <f>Report2!W336</f>
        <v>0</v>
      </c>
      <c r="R328" s="82">
        <f>Report2!X336</f>
        <v>0</v>
      </c>
      <c r="S328" s="82">
        <f>Report2!Y336</f>
        <v>0</v>
      </c>
      <c r="T328" s="82">
        <f>Report2!Z336</f>
        <v>4950</v>
      </c>
      <c r="U328" s="82">
        <f>Report2!AB336</f>
        <v>0</v>
      </c>
      <c r="V328" s="82">
        <f>Report2!AC336</f>
        <v>4950</v>
      </c>
      <c r="W328" s="36" t="str">
        <f>Report2!AD336</f>
        <v>19/01/2023</v>
      </c>
      <c r="X328" s="48" t="str">
        <f t="shared" si="45"/>
        <v>19</v>
      </c>
      <c r="Y328" s="31" t="str">
        <f t="shared" si="46"/>
        <v>01</v>
      </c>
      <c r="Z328" s="31" t="str">
        <f t="shared" si="47"/>
        <v>2023</v>
      </c>
      <c r="AA328" s="45">
        <f t="shared" si="48"/>
        <v>44945</v>
      </c>
      <c r="AB328" s="31" t="str">
        <f>Report2!AE336</f>
        <v>5255334000420</v>
      </c>
      <c r="AC328" s="45" t="str">
        <f>Report2!AF336</f>
        <v>19/01/2023</v>
      </c>
      <c r="AD328" s="31" t="str">
        <f>Report2!AH336</f>
        <v>5255305723011700423</v>
      </c>
      <c r="AE328" s="31">
        <f t="shared" si="50"/>
        <v>52550</v>
      </c>
      <c r="AF328" s="31" t="str">
        <f t="shared" si="49"/>
        <v>52553</v>
      </c>
    </row>
    <row r="329" spans="1:32">
      <c r="A329" s="30">
        <f>Report2!A337</f>
        <v>328</v>
      </c>
      <c r="B329" s="31" t="str">
        <f>Report2!B337</f>
        <v>P2TL/52552/20230120/00002</v>
      </c>
      <c r="C329" s="31" t="str">
        <f>Report2!D337</f>
        <v>NONPELANG</v>
      </c>
      <c r="D329" s="31" t="str">
        <f>Report2!E337</f>
        <v>ANDRE PRATAMA SUB</v>
      </c>
      <c r="E329" s="31" t="str">
        <f>Report2!H337</f>
        <v>P4</v>
      </c>
      <c r="F329" s="31" t="str">
        <f>Report2!I337</f>
        <v>KAMPUNG KALIJORO</v>
      </c>
      <c r="G329" s="31" t="str">
        <f t="shared" si="43"/>
        <v>B1</v>
      </c>
      <c r="H329" s="31">
        <f t="shared" si="44"/>
        <v>900</v>
      </c>
      <c r="I329" s="31" t="str">
        <f>Report2!K337</f>
        <v>B1/900</v>
      </c>
      <c r="J329" s="82">
        <f>Report2!L337</f>
        <v>4957</v>
      </c>
      <c r="K329" s="82">
        <f>Report2!M337</f>
        <v>429300</v>
      </c>
      <c r="L329" s="82">
        <f>Report2!N337</f>
        <v>57028</v>
      </c>
      <c r="M329" s="82">
        <f>Report2!P337</f>
        <v>486328</v>
      </c>
      <c r="N329" s="82">
        <f>Report2!Q337</f>
        <v>0</v>
      </c>
      <c r="O329" s="82">
        <f>Report2!T337</f>
        <v>0</v>
      </c>
      <c r="P329" s="82">
        <f>Report2!U337</f>
        <v>0</v>
      </c>
      <c r="Q329" s="82">
        <f>Report2!W337</f>
        <v>13672</v>
      </c>
      <c r="R329" s="82">
        <f>Report2!X337</f>
        <v>0</v>
      </c>
      <c r="S329" s="82">
        <f>Report2!Y337</f>
        <v>0</v>
      </c>
      <c r="T329" s="82">
        <f>Report2!Z337</f>
        <v>500000</v>
      </c>
      <c r="U329" s="82">
        <f>Report2!AB337</f>
        <v>500000</v>
      </c>
      <c r="V329" s="82">
        <f>Report2!AC337</f>
        <v>0</v>
      </c>
      <c r="W329" s="36" t="str">
        <f>Report2!AD337</f>
        <v>20/01/2023</v>
      </c>
      <c r="X329" s="48" t="str">
        <f t="shared" si="45"/>
        <v>20</v>
      </c>
      <c r="Y329" s="31" t="str">
        <f t="shared" si="46"/>
        <v>01</v>
      </c>
      <c r="Z329" s="31" t="str">
        <f t="shared" si="47"/>
        <v>2023</v>
      </c>
      <c r="AA329" s="45">
        <f t="shared" si="48"/>
        <v>44946</v>
      </c>
      <c r="AB329" s="31" t="str">
        <f>Report2!AE337</f>
        <v>5255242004843</v>
      </c>
      <c r="AC329" s="45" t="str">
        <f>Report2!AF337</f>
        <v>20/01/2023</v>
      </c>
      <c r="AD329" s="31" t="str">
        <f>Report2!AH337</f>
        <v>P2TL/52552/20230120/00002</v>
      </c>
      <c r="AE329" s="31">
        <f t="shared" si="50"/>
        <v>52550</v>
      </c>
      <c r="AF329" s="31" t="str">
        <f t="shared" si="49"/>
        <v>52552</v>
      </c>
    </row>
    <row r="330" spans="1:32">
      <c r="A330" s="30">
        <f>Report2!A338</f>
        <v>329</v>
      </c>
      <c r="B330" s="31" t="str">
        <f>Report2!B338</f>
        <v>P2TL/52551/20230105/00002</v>
      </c>
      <c r="C330" s="31" t="str">
        <f>Report2!D338</f>
        <v>NONPELANG</v>
      </c>
      <c r="D330" s="31" t="str">
        <f>Report2!E338</f>
        <v>RACHMAD SUDIHART</v>
      </c>
      <c r="E330" s="31" t="str">
        <f>Report2!H338</f>
        <v>P4</v>
      </c>
      <c r="F330" s="31" t="str">
        <f>Report2!I338</f>
        <v>DK.MOROREJO BANJA</v>
      </c>
      <c r="G330" s="31" t="str">
        <f t="shared" si="43"/>
        <v>B1</v>
      </c>
      <c r="H330" s="31">
        <f t="shared" si="44"/>
        <v>900</v>
      </c>
      <c r="I330" s="31" t="str">
        <f>Report2!K338</f>
        <v>B1/900</v>
      </c>
      <c r="J330" s="82">
        <f>Report2!L338</f>
        <v>4957</v>
      </c>
      <c r="K330" s="82">
        <f>Report2!M338</f>
        <v>429300</v>
      </c>
      <c r="L330" s="82">
        <f>Report2!N338</f>
        <v>2305098</v>
      </c>
      <c r="M330" s="82">
        <f>Report2!P338</f>
        <v>2734398</v>
      </c>
      <c r="N330" s="82">
        <f>Report2!Q338</f>
        <v>0</v>
      </c>
      <c r="O330" s="82">
        <f>Report2!T338</f>
        <v>0</v>
      </c>
      <c r="P330" s="82">
        <f>Report2!U338</f>
        <v>0</v>
      </c>
      <c r="Q330" s="82">
        <f>Report2!W338</f>
        <v>13672</v>
      </c>
      <c r="R330" s="82">
        <f>Report2!X338</f>
        <v>0</v>
      </c>
      <c r="S330" s="82">
        <f>Report2!Y338</f>
        <v>0</v>
      </c>
      <c r="T330" s="82">
        <f>Report2!Z338</f>
        <v>2748070</v>
      </c>
      <c r="U330" s="82">
        <f>Report2!AB338</f>
        <v>2748070</v>
      </c>
      <c r="V330" s="82">
        <f>Report2!AC338</f>
        <v>0</v>
      </c>
      <c r="W330" s="36" t="str">
        <f>Report2!AD338</f>
        <v>05/01/2023</v>
      </c>
      <c r="X330" s="48" t="str">
        <f t="shared" si="45"/>
        <v>05</v>
      </c>
      <c r="Y330" s="31" t="str">
        <f t="shared" si="46"/>
        <v>01</v>
      </c>
      <c r="Z330" s="31" t="str">
        <f t="shared" si="47"/>
        <v>2023</v>
      </c>
      <c r="AA330" s="45">
        <f t="shared" si="48"/>
        <v>44931</v>
      </c>
      <c r="AB330" s="31" t="str">
        <f>Report2!AE338</f>
        <v>5255142005033</v>
      </c>
      <c r="AC330" s="45" t="str">
        <f>Report2!AF338</f>
        <v>05/01/2023</v>
      </c>
      <c r="AD330" s="31" t="str">
        <f>Report2!AH338</f>
        <v>P2TL/52551/20230105/00002</v>
      </c>
      <c r="AE330" s="31">
        <f t="shared" si="50"/>
        <v>52550</v>
      </c>
      <c r="AF330" s="31" t="str">
        <f t="shared" si="49"/>
        <v>52551</v>
      </c>
    </row>
    <row r="331" spans="1:32">
      <c r="A331" s="30">
        <f>Report2!A339</f>
        <v>330</v>
      </c>
      <c r="B331" s="31" t="str">
        <f>Report2!B339</f>
        <v>P2TL/52553/20201021/00004</v>
      </c>
      <c r="C331" s="31" t="str">
        <f>Report2!D339</f>
        <v>523071595232</v>
      </c>
      <c r="D331" s="31" t="str">
        <f>Report2!E339</f>
        <v>LAMSIR</v>
      </c>
      <c r="E331" s="31" t="str">
        <f>Report2!H339</f>
        <v>P2</v>
      </c>
      <c r="F331" s="31" t="str">
        <f>Report2!I339</f>
        <v>DS KETRO           AL</v>
      </c>
      <c r="G331" s="31" t="str">
        <f t="shared" si="43"/>
        <v>R1MT</v>
      </c>
      <c r="H331" s="31">
        <f t="shared" si="44"/>
        <v>900</v>
      </c>
      <c r="I331" s="31" t="str">
        <f>Report2!K339</f>
        <v>R1MT/900</v>
      </c>
      <c r="J331" s="82">
        <f>Report2!L339</f>
        <v>4957</v>
      </c>
      <c r="K331" s="82">
        <f>Report2!M339</f>
        <v>0</v>
      </c>
      <c r="L331" s="82">
        <f>Report2!N339</f>
        <v>6702134</v>
      </c>
      <c r="M331" s="82">
        <f>Report2!P339</f>
        <v>6702134</v>
      </c>
      <c r="N331" s="82">
        <f>Report2!Q339</f>
        <v>10000</v>
      </c>
      <c r="O331" s="82">
        <f>Report2!T339</f>
        <v>76400</v>
      </c>
      <c r="P331" s="82">
        <f>Report2!U339</f>
        <v>0</v>
      </c>
      <c r="Q331" s="82">
        <f>Report2!W339</f>
        <v>67021</v>
      </c>
      <c r="R331" s="82">
        <f>Report2!X339</f>
        <v>0</v>
      </c>
      <c r="S331" s="82">
        <f>Report2!Y339</f>
        <v>0</v>
      </c>
      <c r="T331" s="82">
        <f>Report2!Z339</f>
        <v>6855555</v>
      </c>
      <c r="U331" s="82">
        <f>Report2!AB339</f>
        <v>6855555</v>
      </c>
      <c r="V331" s="82">
        <f>Report2!AC339</f>
        <v>0</v>
      </c>
      <c r="W331" s="36" t="str">
        <f>Report2!AD339</f>
        <v>27/01/2023</v>
      </c>
      <c r="X331" s="48" t="str">
        <f t="shared" si="45"/>
        <v>27</v>
      </c>
      <c r="Y331" s="31" t="str">
        <f t="shared" si="46"/>
        <v>01</v>
      </c>
      <c r="Z331" s="31" t="str">
        <f t="shared" si="47"/>
        <v>2023</v>
      </c>
      <c r="AA331" s="45">
        <f t="shared" si="48"/>
        <v>44953</v>
      </c>
      <c r="AB331" s="31" t="str">
        <f>Report2!AE339</f>
        <v>5255342001876</v>
      </c>
      <c r="AC331" s="45" t="str">
        <f>Report2!AF339</f>
        <v>27/01/2023</v>
      </c>
      <c r="AD331" s="31" t="str">
        <f>Report2!AH339</f>
        <v>P2TL/52553/20201021/00004</v>
      </c>
      <c r="AE331" s="31">
        <f t="shared" si="50"/>
        <v>52550</v>
      </c>
      <c r="AF331" s="31" t="str">
        <f t="shared" si="49"/>
        <v>52553</v>
      </c>
    </row>
    <row r="332" spans="1:32">
      <c r="A332" s="30">
        <f>Report2!A340</f>
        <v>331</v>
      </c>
      <c r="B332" s="31" t="str">
        <f>Report2!B340</f>
        <v>5255105723010600119</v>
      </c>
      <c r="C332" s="31" t="str">
        <f>Report2!D340</f>
        <v>523060253255</v>
      </c>
      <c r="D332" s="31" t="str">
        <f>Report2!E340</f>
        <v>DADI</v>
      </c>
      <c r="E332" s="31">
        <f>Report2!H340</f>
        <v>0</v>
      </c>
      <c r="F332" s="31" t="str">
        <f>Report2!I340</f>
        <v>DS  SARIMULYO RT03</v>
      </c>
      <c r="G332" s="31" t="str">
        <f t="shared" si="43"/>
        <v>R1</v>
      </c>
      <c r="H332" s="31">
        <f t="shared" si="44"/>
        <v>450</v>
      </c>
      <c r="I332" s="31" t="str">
        <f>Report2!K340</f>
        <v>R1/450</v>
      </c>
      <c r="J332" s="82">
        <f>Report2!L340</f>
        <v>32</v>
      </c>
      <c r="K332" s="82">
        <f>Report2!M340</f>
        <v>0</v>
      </c>
      <c r="L332" s="82">
        <f>Report2!N340</f>
        <v>15840</v>
      </c>
      <c r="M332" s="82">
        <f>Report2!P340</f>
        <v>15840</v>
      </c>
      <c r="N332" s="82">
        <f>Report2!Q340</f>
        <v>0</v>
      </c>
      <c r="O332" s="82">
        <f>Report2!T340</f>
        <v>0</v>
      </c>
      <c r="P332" s="82">
        <f>Report2!U340</f>
        <v>0</v>
      </c>
      <c r="Q332" s="82">
        <f>Report2!W340</f>
        <v>0</v>
      </c>
      <c r="R332" s="82">
        <f>Report2!X340</f>
        <v>0</v>
      </c>
      <c r="S332" s="82">
        <f>Report2!Y340</f>
        <v>0</v>
      </c>
      <c r="T332" s="82">
        <f>Report2!Z340</f>
        <v>15840</v>
      </c>
      <c r="U332" s="82">
        <f>Report2!AB340</f>
        <v>0</v>
      </c>
      <c r="V332" s="82">
        <f>Report2!AC340</f>
        <v>15840</v>
      </c>
      <c r="W332" s="36" t="str">
        <f>Report2!AD340</f>
        <v>06/01/2023</v>
      </c>
      <c r="X332" s="48" t="str">
        <f t="shared" si="45"/>
        <v>06</v>
      </c>
      <c r="Y332" s="31" t="str">
        <f t="shared" si="46"/>
        <v>01</v>
      </c>
      <c r="Z332" s="31" t="str">
        <f t="shared" si="47"/>
        <v>2023</v>
      </c>
      <c r="AA332" s="45">
        <f t="shared" si="48"/>
        <v>44932</v>
      </c>
      <c r="AB332" s="31" t="str">
        <f>Report2!AE340</f>
        <v>5255134000119</v>
      </c>
      <c r="AC332" s="45" t="str">
        <f>Report2!AF340</f>
        <v>06/01/2023</v>
      </c>
      <c r="AD332" s="31" t="str">
        <f>Report2!AH340</f>
        <v>5255105723010600119</v>
      </c>
      <c r="AE332" s="31">
        <f t="shared" si="50"/>
        <v>52550</v>
      </c>
      <c r="AF332" s="31" t="str">
        <f t="shared" si="49"/>
        <v>52551</v>
      </c>
    </row>
    <row r="333" spans="1:32">
      <c r="A333" s="30">
        <f>Report2!A341</f>
        <v>332</v>
      </c>
      <c r="B333" s="31" t="str">
        <f>Report2!B341</f>
        <v>P2TL/52553/20230125/00001</v>
      </c>
      <c r="C333" s="31" t="str">
        <f>Report2!D341</f>
        <v>523071527520</v>
      </c>
      <c r="D333" s="31" t="str">
        <f>Report2!E341</f>
        <v>PERUM AYODYA BER</v>
      </c>
      <c r="E333" s="31" t="str">
        <f>Report2!H341</f>
        <v>K2</v>
      </c>
      <c r="F333" s="31" t="str">
        <f>Report2!I341</f>
        <v>JL  ANGGODO III BL I</v>
      </c>
      <c r="G333" s="31" t="str">
        <f t="shared" si="43"/>
        <v>R1M</v>
      </c>
      <c r="H333" s="31">
        <f t="shared" si="44"/>
        <v>900</v>
      </c>
      <c r="I333" s="31" t="str">
        <f>Report2!K341</f>
        <v>R1M/900</v>
      </c>
      <c r="J333" s="82">
        <f>Report2!L341</f>
        <v>100</v>
      </c>
      <c r="K333" s="82">
        <f>Report2!M341</f>
        <v>0</v>
      </c>
      <c r="L333" s="82">
        <f>Report2!N341</f>
        <v>135200</v>
      </c>
      <c r="M333" s="82">
        <f>Report2!P341</f>
        <v>135200</v>
      </c>
      <c r="N333" s="82">
        <f>Report2!Q341</f>
        <v>0</v>
      </c>
      <c r="O333" s="82">
        <f>Report2!T341</f>
        <v>0</v>
      </c>
      <c r="P333" s="82">
        <f>Report2!U341</f>
        <v>0</v>
      </c>
      <c r="Q333" s="82">
        <f>Report2!W341</f>
        <v>12168</v>
      </c>
      <c r="R333" s="82">
        <f>Report2!X341</f>
        <v>0</v>
      </c>
      <c r="S333" s="82">
        <f>Report2!Y341</f>
        <v>0</v>
      </c>
      <c r="T333" s="82">
        <f>Report2!Z341</f>
        <v>147368</v>
      </c>
      <c r="U333" s="82">
        <f>Report2!AB341</f>
        <v>147368</v>
      </c>
      <c r="V333" s="82">
        <f>Report2!AC341</f>
        <v>0</v>
      </c>
      <c r="W333" s="36" t="str">
        <f>Report2!AD341</f>
        <v>25/01/2023</v>
      </c>
      <c r="X333" s="48" t="str">
        <f t="shared" si="45"/>
        <v>25</v>
      </c>
      <c r="Y333" s="31" t="str">
        <f t="shared" si="46"/>
        <v>01</v>
      </c>
      <c r="Z333" s="31" t="str">
        <f t="shared" si="47"/>
        <v>2023</v>
      </c>
      <c r="AA333" s="45">
        <f t="shared" si="48"/>
        <v>44951</v>
      </c>
      <c r="AB333" s="31" t="str">
        <f>Report2!AE341</f>
        <v>5255342004810</v>
      </c>
      <c r="AC333" s="45" t="str">
        <f>Report2!AF341</f>
        <v>25/01/2023</v>
      </c>
      <c r="AD333" s="31" t="str">
        <f>Report2!AH341</f>
        <v>P2TL/52553/20230125/00001</v>
      </c>
      <c r="AE333" s="31">
        <f t="shared" si="50"/>
        <v>52550</v>
      </c>
      <c r="AF333" s="31" t="str">
        <f t="shared" si="49"/>
        <v>52553</v>
      </c>
    </row>
    <row r="334" spans="1:32">
      <c r="A334" s="30">
        <f>Report2!A342</f>
        <v>333</v>
      </c>
      <c r="B334" s="31" t="str">
        <f>Report2!B342</f>
        <v>P2TL/52554/20230104/00003</v>
      </c>
      <c r="C334" s="31" t="str">
        <f>Report2!D342</f>
        <v>523073025063</v>
      </c>
      <c r="D334" s="31" t="str">
        <f>Report2!E342</f>
        <v>PARIYONO</v>
      </c>
      <c r="E334" s="31" t="str">
        <f>Report2!H342</f>
        <v>K2</v>
      </c>
      <c r="F334" s="31" t="str">
        <f>Report2!I342</f>
        <v>DN LAYAPAN DS RAN</v>
      </c>
      <c r="G334" s="31" t="str">
        <f t="shared" si="43"/>
        <v>R1T</v>
      </c>
      <c r="H334" s="31">
        <f t="shared" si="44"/>
        <v>450</v>
      </c>
      <c r="I334" s="31" t="str">
        <f>Report2!K342</f>
        <v>R1T/450</v>
      </c>
      <c r="J334" s="82">
        <f>Report2!L342</f>
        <v>516</v>
      </c>
      <c r="K334" s="82">
        <f>Report2!M342</f>
        <v>0</v>
      </c>
      <c r="L334" s="82">
        <f>Report2!N342</f>
        <v>214140</v>
      </c>
      <c r="M334" s="82">
        <f>Report2!P342</f>
        <v>214140</v>
      </c>
      <c r="N334" s="82">
        <f>Report2!Q342</f>
        <v>0</v>
      </c>
      <c r="O334" s="82">
        <f>Report2!T342</f>
        <v>0</v>
      </c>
      <c r="P334" s="82">
        <f>Report2!U342</f>
        <v>0</v>
      </c>
      <c r="Q334" s="82">
        <f>Report2!W342</f>
        <v>19273</v>
      </c>
      <c r="R334" s="82">
        <f>Report2!X342</f>
        <v>0</v>
      </c>
      <c r="S334" s="82">
        <f>Report2!Y342</f>
        <v>0</v>
      </c>
      <c r="T334" s="82">
        <f>Report2!Z342</f>
        <v>233413</v>
      </c>
      <c r="U334" s="82">
        <f>Report2!AB342</f>
        <v>233413</v>
      </c>
      <c r="V334" s="82">
        <f>Report2!AC342</f>
        <v>0</v>
      </c>
      <c r="W334" s="36" t="str">
        <f>Report2!AD342</f>
        <v>04/01/2023</v>
      </c>
      <c r="X334" s="48" t="str">
        <f t="shared" si="45"/>
        <v>04</v>
      </c>
      <c r="Y334" s="31" t="str">
        <f t="shared" si="46"/>
        <v>01</v>
      </c>
      <c r="Z334" s="31" t="str">
        <f t="shared" si="47"/>
        <v>2023</v>
      </c>
      <c r="AA334" s="45">
        <f t="shared" si="48"/>
        <v>44930</v>
      </c>
      <c r="AB334" s="31" t="str">
        <f>Report2!AE342</f>
        <v>5255443005803</v>
      </c>
      <c r="AC334" s="45" t="str">
        <f>Report2!AF342</f>
        <v>04/01/2023</v>
      </c>
      <c r="AD334" s="31" t="str">
        <f>Report2!AH342</f>
        <v>P2TL/52554/20230104/00003</v>
      </c>
      <c r="AE334" s="31">
        <f t="shared" si="50"/>
        <v>52550</v>
      </c>
      <c r="AF334" s="31" t="str">
        <f t="shared" si="49"/>
        <v>52554</v>
      </c>
    </row>
    <row r="335" spans="1:32">
      <c r="A335" s="30">
        <f>Report2!A343</f>
        <v>334</v>
      </c>
      <c r="B335" s="31" t="str">
        <f>Report2!B343</f>
        <v>5255105723010500041</v>
      </c>
      <c r="C335" s="31" t="str">
        <f>Report2!D343</f>
        <v>523060194298</v>
      </c>
      <c r="D335" s="31" t="str">
        <f>Report2!E343</f>
        <v>NGADINO</v>
      </c>
      <c r="E335" s="31">
        <f>Report2!H343</f>
        <v>0</v>
      </c>
      <c r="F335" s="31" t="str">
        <f>Report2!I343</f>
        <v>JL  S KALIJOGO BLOK</v>
      </c>
      <c r="G335" s="31" t="str">
        <f t="shared" si="43"/>
        <v>R1</v>
      </c>
      <c r="H335" s="31">
        <f t="shared" si="44"/>
        <v>450</v>
      </c>
      <c r="I335" s="31" t="str">
        <f>Report2!K343</f>
        <v>R1/450</v>
      </c>
      <c r="J335" s="82">
        <f>Report2!L343</f>
        <v>51</v>
      </c>
      <c r="K335" s="82">
        <f>Report2!M343</f>
        <v>0</v>
      </c>
      <c r="L335" s="82">
        <f>Report2!N343</f>
        <v>25245</v>
      </c>
      <c r="M335" s="82">
        <f>Report2!P343</f>
        <v>25245</v>
      </c>
      <c r="N335" s="82">
        <f>Report2!Q343</f>
        <v>0</v>
      </c>
      <c r="O335" s="82">
        <f>Report2!T343</f>
        <v>0</v>
      </c>
      <c r="P335" s="82">
        <f>Report2!U343</f>
        <v>0</v>
      </c>
      <c r="Q335" s="82">
        <f>Report2!W343</f>
        <v>0</v>
      </c>
      <c r="R335" s="82">
        <f>Report2!X343</f>
        <v>0</v>
      </c>
      <c r="S335" s="82">
        <f>Report2!Y343</f>
        <v>0</v>
      </c>
      <c r="T335" s="82">
        <f>Report2!Z343</f>
        <v>25245</v>
      </c>
      <c r="U335" s="82">
        <f>Report2!AB343</f>
        <v>0</v>
      </c>
      <c r="V335" s="82">
        <f>Report2!AC343</f>
        <v>25245</v>
      </c>
      <c r="W335" s="36" t="str">
        <f>Report2!AD343</f>
        <v>06/01/2023</v>
      </c>
      <c r="X335" s="48" t="str">
        <f t="shared" si="45"/>
        <v>06</v>
      </c>
      <c r="Y335" s="31" t="str">
        <f t="shared" si="46"/>
        <v>01</v>
      </c>
      <c r="Z335" s="31" t="str">
        <f t="shared" si="47"/>
        <v>2023</v>
      </c>
      <c r="AA335" s="45">
        <f t="shared" si="48"/>
        <v>44932</v>
      </c>
      <c r="AB335" s="31" t="str">
        <f>Report2!AE343</f>
        <v>5255134000041</v>
      </c>
      <c r="AC335" s="45" t="str">
        <f>Report2!AF343</f>
        <v>06/01/2023</v>
      </c>
      <c r="AD335" s="31" t="str">
        <f>Report2!AH343</f>
        <v>5255105723010500041</v>
      </c>
      <c r="AE335" s="31">
        <f t="shared" si="50"/>
        <v>52550</v>
      </c>
      <c r="AF335" s="31" t="str">
        <f t="shared" si="49"/>
        <v>52551</v>
      </c>
    </row>
    <row r="336" spans="1:32">
      <c r="A336" s="30">
        <f>Report2!A344</f>
        <v>335</v>
      </c>
      <c r="B336" s="31" t="str">
        <f>Report2!B344</f>
        <v>5255105723010600104</v>
      </c>
      <c r="C336" s="31" t="str">
        <f>Report2!D344</f>
        <v>523060611328</v>
      </c>
      <c r="D336" s="31" t="str">
        <f>Report2!E344</f>
        <v>SUHANDI</v>
      </c>
      <c r="E336" s="31">
        <f>Report2!H344</f>
        <v>0</v>
      </c>
      <c r="F336" s="31" t="str">
        <f>Report2!I344</f>
        <v>DS  JERUK GULUNG R</v>
      </c>
      <c r="G336" s="31" t="str">
        <f t="shared" si="43"/>
        <v>R1</v>
      </c>
      <c r="H336" s="31">
        <f t="shared" si="44"/>
        <v>450</v>
      </c>
      <c r="I336" s="31" t="str">
        <f>Report2!K344</f>
        <v>R1/450</v>
      </c>
      <c r="J336" s="82">
        <f>Report2!L344</f>
        <v>40</v>
      </c>
      <c r="K336" s="82">
        <f>Report2!M344</f>
        <v>0</v>
      </c>
      <c r="L336" s="82">
        <f>Report2!N344</f>
        <v>19800</v>
      </c>
      <c r="M336" s="82">
        <f>Report2!P344</f>
        <v>19800</v>
      </c>
      <c r="N336" s="82">
        <f>Report2!Q344</f>
        <v>0</v>
      </c>
      <c r="O336" s="82">
        <f>Report2!T344</f>
        <v>0</v>
      </c>
      <c r="P336" s="82">
        <f>Report2!U344</f>
        <v>0</v>
      </c>
      <c r="Q336" s="82">
        <f>Report2!W344</f>
        <v>0</v>
      </c>
      <c r="R336" s="82">
        <f>Report2!X344</f>
        <v>0</v>
      </c>
      <c r="S336" s="82">
        <f>Report2!Y344</f>
        <v>0</v>
      </c>
      <c r="T336" s="82">
        <f>Report2!Z344</f>
        <v>19800</v>
      </c>
      <c r="U336" s="82">
        <f>Report2!AB344</f>
        <v>0</v>
      </c>
      <c r="V336" s="82">
        <f>Report2!AC344</f>
        <v>19800</v>
      </c>
      <c r="W336" s="36" t="str">
        <f>Report2!AD344</f>
        <v>06/01/2023</v>
      </c>
      <c r="X336" s="48" t="str">
        <f t="shared" si="45"/>
        <v>06</v>
      </c>
      <c r="Y336" s="31" t="str">
        <f t="shared" si="46"/>
        <v>01</v>
      </c>
      <c r="Z336" s="31" t="str">
        <f t="shared" si="47"/>
        <v>2023</v>
      </c>
      <c r="AA336" s="45">
        <f t="shared" si="48"/>
        <v>44932</v>
      </c>
      <c r="AB336" s="31" t="str">
        <f>Report2!AE344</f>
        <v>5255134000104</v>
      </c>
      <c r="AC336" s="45" t="str">
        <f>Report2!AF344</f>
        <v>06/01/2023</v>
      </c>
      <c r="AD336" s="31" t="str">
        <f>Report2!AH344</f>
        <v>5255105723010600104</v>
      </c>
      <c r="AE336" s="31">
        <f t="shared" si="50"/>
        <v>52550</v>
      </c>
      <c r="AF336" s="31" t="str">
        <f t="shared" si="49"/>
        <v>52551</v>
      </c>
    </row>
    <row r="337" spans="1:32">
      <c r="A337" s="30">
        <f>Report2!A345</f>
        <v>336</v>
      </c>
      <c r="B337" s="31" t="str">
        <f>Report2!B345</f>
        <v>P2TL/52554/20230109/00004</v>
      </c>
      <c r="C337" s="31" t="str">
        <f>Report2!D345</f>
        <v>NONPELANG</v>
      </c>
      <c r="D337" s="31" t="str">
        <f>Report2!E345</f>
        <v>SUGIMIN/SUDARYANT</v>
      </c>
      <c r="E337" s="31" t="str">
        <f>Report2!H345</f>
        <v>P4</v>
      </c>
      <c r="F337" s="31" t="str">
        <f>Report2!I345</f>
        <v>BEDEGAN RT 1/7SULU</v>
      </c>
      <c r="G337" s="31" t="str">
        <f t="shared" si="43"/>
        <v>R1</v>
      </c>
      <c r="H337" s="31">
        <f t="shared" si="44"/>
        <v>450</v>
      </c>
      <c r="I337" s="31" t="str">
        <f>Report2!K345</f>
        <v>R1/450</v>
      </c>
      <c r="J337" s="82">
        <f>Report2!L345</f>
        <v>2479</v>
      </c>
      <c r="K337" s="82">
        <f>Report2!M345</f>
        <v>89100</v>
      </c>
      <c r="L337" s="82">
        <f>Report2!N345</f>
        <v>1226907</v>
      </c>
      <c r="M337" s="82">
        <f>Report2!P345</f>
        <v>1316007</v>
      </c>
      <c r="N337" s="82">
        <f>Report2!Q345</f>
        <v>0</v>
      </c>
      <c r="O337" s="82">
        <f>Report2!T345</f>
        <v>0</v>
      </c>
      <c r="P337" s="82">
        <f>Report2!U345</f>
        <v>0</v>
      </c>
      <c r="Q337" s="82">
        <f>Report2!W345</f>
        <v>6580</v>
      </c>
      <c r="R337" s="82">
        <f>Report2!X345</f>
        <v>0</v>
      </c>
      <c r="S337" s="82">
        <f>Report2!Y345</f>
        <v>0</v>
      </c>
      <c r="T337" s="82">
        <f>Report2!Z345</f>
        <v>1322587</v>
      </c>
      <c r="U337" s="82">
        <f>Report2!AB345</f>
        <v>1322587</v>
      </c>
      <c r="V337" s="82">
        <f>Report2!AC345</f>
        <v>0</v>
      </c>
      <c r="W337" s="36" t="str">
        <f>Report2!AD345</f>
        <v>11/01/2023</v>
      </c>
      <c r="X337" s="48" t="str">
        <f t="shared" si="45"/>
        <v>11</v>
      </c>
      <c r="Y337" s="31" t="str">
        <f t="shared" si="46"/>
        <v>01</v>
      </c>
      <c r="Z337" s="31" t="str">
        <f t="shared" si="47"/>
        <v>2023</v>
      </c>
      <c r="AA337" s="45">
        <f t="shared" si="48"/>
        <v>44937</v>
      </c>
      <c r="AB337" s="31" t="str">
        <f>Report2!AE345</f>
        <v>5255442005815</v>
      </c>
      <c r="AC337" s="45" t="str">
        <f>Report2!AF345</f>
        <v>11/01/2023</v>
      </c>
      <c r="AD337" s="31" t="str">
        <f>Report2!AH345</f>
        <v>P2TL/52554/20230109/00004</v>
      </c>
      <c r="AE337" s="31">
        <f t="shared" si="50"/>
        <v>52550</v>
      </c>
      <c r="AF337" s="31" t="str">
        <f t="shared" si="49"/>
        <v>52554</v>
      </c>
    </row>
    <row r="338" spans="1:32">
      <c r="A338" s="30">
        <f>Report2!A346</f>
        <v>337</v>
      </c>
      <c r="B338" s="31" t="str">
        <f>Report2!B346</f>
        <v>P2TL/52554/20230113/00003</v>
      </c>
      <c r="C338" s="31" t="str">
        <f>Report2!D346</f>
        <v>NONPELANG</v>
      </c>
      <c r="D338" s="31" t="str">
        <f>Report2!E346</f>
        <v>PJ POSKAMLING PAM</v>
      </c>
      <c r="E338" s="31" t="str">
        <f>Report2!H346</f>
        <v>P4</v>
      </c>
      <c r="F338" s="31" t="str">
        <f>Report2!I346</f>
        <v>PAMOR BANJARDOW</v>
      </c>
      <c r="G338" s="31" t="str">
        <f t="shared" si="43"/>
        <v>S2</v>
      </c>
      <c r="H338" s="31">
        <f t="shared" si="44"/>
        <v>900</v>
      </c>
      <c r="I338" s="31" t="str">
        <f>Report2!K346</f>
        <v>S2/900</v>
      </c>
      <c r="J338" s="82">
        <f>Report2!L346</f>
        <v>4957</v>
      </c>
      <c r="K338" s="82">
        <f>Report2!M346</f>
        <v>243000</v>
      </c>
      <c r="L338" s="82">
        <f>Report2!N346</f>
        <v>1784592</v>
      </c>
      <c r="M338" s="82">
        <f>Report2!P346</f>
        <v>2027592</v>
      </c>
      <c r="N338" s="82">
        <f>Report2!Q346</f>
        <v>0</v>
      </c>
      <c r="O338" s="82">
        <f>Report2!T346</f>
        <v>0</v>
      </c>
      <c r="P338" s="82">
        <f>Report2!U346</f>
        <v>0</v>
      </c>
      <c r="Q338" s="82">
        <f>Report2!W346</f>
        <v>10138</v>
      </c>
      <c r="R338" s="82">
        <f>Report2!X346</f>
        <v>0</v>
      </c>
      <c r="S338" s="82">
        <f>Report2!Y346</f>
        <v>0</v>
      </c>
      <c r="T338" s="82">
        <f>Report2!Z346</f>
        <v>2037730</v>
      </c>
      <c r="U338" s="82">
        <f>Report2!AB346</f>
        <v>2037730</v>
      </c>
      <c r="V338" s="82">
        <f>Report2!AC346</f>
        <v>0</v>
      </c>
      <c r="W338" s="36" t="str">
        <f>Report2!AD346</f>
        <v>13/01/2023</v>
      </c>
      <c r="X338" s="48" t="str">
        <f t="shared" si="45"/>
        <v>13</v>
      </c>
      <c r="Y338" s="31" t="str">
        <f t="shared" si="46"/>
        <v>01</v>
      </c>
      <c r="Z338" s="31" t="str">
        <f t="shared" si="47"/>
        <v>2023</v>
      </c>
      <c r="AA338" s="45">
        <f t="shared" si="48"/>
        <v>44939</v>
      </c>
      <c r="AB338" s="31" t="str">
        <f>Report2!AE346</f>
        <v>5255442005861</v>
      </c>
      <c r="AC338" s="45" t="str">
        <f>Report2!AF346</f>
        <v>13/01/2023</v>
      </c>
      <c r="AD338" s="31" t="str">
        <f>Report2!AH346</f>
        <v>P2TL/52554/20230113/00003</v>
      </c>
      <c r="AE338" s="31">
        <f t="shared" si="50"/>
        <v>52550</v>
      </c>
      <c r="AF338" s="31" t="str">
        <f t="shared" si="49"/>
        <v>52554</v>
      </c>
    </row>
    <row r="339" spans="1:32">
      <c r="A339" s="30">
        <f>Report2!A347</f>
        <v>338</v>
      </c>
      <c r="B339" s="31" t="str">
        <f>Report2!B347</f>
        <v>P2TL/52554/20230127/00006</v>
      </c>
      <c r="C339" s="31" t="str">
        <f>Report2!D347</f>
        <v>NONPELANG</v>
      </c>
      <c r="D339" s="31" t="str">
        <f>Report2!E347</f>
        <v>SUKARDI D</v>
      </c>
      <c r="E339" s="31" t="str">
        <f>Report2!H347</f>
        <v>P4</v>
      </c>
      <c r="F339" s="31" t="str">
        <f>Report2!I347</f>
        <v>DESA KALIPANG RT 0</v>
      </c>
      <c r="G339" s="31" t="str">
        <f t="shared" si="43"/>
        <v>S2</v>
      </c>
      <c r="H339" s="31">
        <f t="shared" si="44"/>
        <v>900</v>
      </c>
      <c r="I339" s="31" t="str">
        <f>Report2!K347</f>
        <v>S2/900</v>
      </c>
      <c r="J339" s="82">
        <f>Report2!L347</f>
        <v>4957</v>
      </c>
      <c r="K339" s="82">
        <f>Report2!M347</f>
        <v>243000</v>
      </c>
      <c r="L339" s="82">
        <f>Report2!N347</f>
        <v>1784592</v>
      </c>
      <c r="M339" s="82">
        <f>Report2!P347</f>
        <v>2027592</v>
      </c>
      <c r="N339" s="82">
        <f>Report2!Q347</f>
        <v>0</v>
      </c>
      <c r="O339" s="82">
        <f>Report2!T347</f>
        <v>0</v>
      </c>
      <c r="P339" s="82">
        <f>Report2!U347</f>
        <v>0</v>
      </c>
      <c r="Q339" s="82">
        <f>Report2!W347</f>
        <v>10138</v>
      </c>
      <c r="R339" s="82">
        <f>Report2!X347</f>
        <v>0</v>
      </c>
      <c r="S339" s="82">
        <f>Report2!Y347</f>
        <v>0</v>
      </c>
      <c r="T339" s="82">
        <f>Report2!Z347</f>
        <v>2037730</v>
      </c>
      <c r="U339" s="82">
        <f>Report2!AB347</f>
        <v>2037730</v>
      </c>
      <c r="V339" s="82">
        <f>Report2!AC347</f>
        <v>0</v>
      </c>
      <c r="W339" s="36" t="str">
        <f>Report2!AD347</f>
        <v>27/01/2023</v>
      </c>
      <c r="X339" s="48" t="str">
        <f t="shared" si="45"/>
        <v>27</v>
      </c>
      <c r="Y339" s="31" t="str">
        <f t="shared" si="46"/>
        <v>01</v>
      </c>
      <c r="Z339" s="31" t="str">
        <f t="shared" si="47"/>
        <v>2023</v>
      </c>
      <c r="AA339" s="45">
        <f t="shared" si="48"/>
        <v>44953</v>
      </c>
      <c r="AB339" s="31" t="str">
        <f>Report2!AE347</f>
        <v>5255442005913</v>
      </c>
      <c r="AC339" s="45" t="str">
        <f>Report2!AF347</f>
        <v>27/01/2023</v>
      </c>
      <c r="AD339" s="31" t="str">
        <f>Report2!AH347</f>
        <v>P2TL/52554/20230127/00006</v>
      </c>
      <c r="AE339" s="31">
        <f t="shared" si="50"/>
        <v>52550</v>
      </c>
      <c r="AF339" s="31" t="str">
        <f t="shared" si="49"/>
        <v>52554</v>
      </c>
    </row>
    <row r="340" spans="1:32">
      <c r="A340" s="30">
        <f>Report2!A348</f>
        <v>339</v>
      </c>
      <c r="B340" s="31" t="str">
        <f>Report2!B348</f>
        <v>5255105723010600089</v>
      </c>
      <c r="C340" s="31" t="str">
        <f>Report2!D348</f>
        <v>523060411419</v>
      </c>
      <c r="D340" s="31" t="str">
        <f>Report2!E348</f>
        <v>SUYATNO</v>
      </c>
      <c r="E340" s="31">
        <f>Report2!H348</f>
        <v>0</v>
      </c>
      <c r="F340" s="31" t="str">
        <f>Report2!I348</f>
        <v>JA TIREJO</v>
      </c>
      <c r="G340" s="31" t="str">
        <f t="shared" si="43"/>
        <v>R1</v>
      </c>
      <c r="H340" s="31">
        <f t="shared" si="44"/>
        <v>450</v>
      </c>
      <c r="I340" s="31" t="str">
        <f>Report2!K348</f>
        <v>R1/450</v>
      </c>
      <c r="J340" s="82">
        <f>Report2!L348</f>
        <v>46</v>
      </c>
      <c r="K340" s="82">
        <f>Report2!M348</f>
        <v>0</v>
      </c>
      <c r="L340" s="82">
        <f>Report2!N348</f>
        <v>22770</v>
      </c>
      <c r="M340" s="82">
        <f>Report2!P348</f>
        <v>22770</v>
      </c>
      <c r="N340" s="82">
        <f>Report2!Q348</f>
        <v>0</v>
      </c>
      <c r="O340" s="82">
        <f>Report2!T348</f>
        <v>0</v>
      </c>
      <c r="P340" s="82">
        <f>Report2!U348</f>
        <v>0</v>
      </c>
      <c r="Q340" s="82">
        <f>Report2!W348</f>
        <v>0</v>
      </c>
      <c r="R340" s="82">
        <f>Report2!X348</f>
        <v>0</v>
      </c>
      <c r="S340" s="82">
        <f>Report2!Y348</f>
        <v>0</v>
      </c>
      <c r="T340" s="82">
        <f>Report2!Z348</f>
        <v>22770</v>
      </c>
      <c r="U340" s="82">
        <f>Report2!AB348</f>
        <v>0</v>
      </c>
      <c r="V340" s="82">
        <f>Report2!AC348</f>
        <v>22770</v>
      </c>
      <c r="W340" s="36" t="str">
        <f>Report2!AD348</f>
        <v>06/01/2023</v>
      </c>
      <c r="X340" s="48" t="str">
        <f t="shared" si="45"/>
        <v>06</v>
      </c>
      <c r="Y340" s="31" t="str">
        <f t="shared" si="46"/>
        <v>01</v>
      </c>
      <c r="Z340" s="31" t="str">
        <f t="shared" si="47"/>
        <v>2023</v>
      </c>
      <c r="AA340" s="45">
        <f t="shared" si="48"/>
        <v>44932</v>
      </c>
      <c r="AB340" s="31" t="str">
        <f>Report2!AE348</f>
        <v>5255134000089</v>
      </c>
      <c r="AC340" s="45" t="str">
        <f>Report2!AF348</f>
        <v>06/01/2023</v>
      </c>
      <c r="AD340" s="31" t="str">
        <f>Report2!AH348</f>
        <v>5255105723010600089</v>
      </c>
      <c r="AE340" s="31">
        <f t="shared" si="50"/>
        <v>52550</v>
      </c>
      <c r="AF340" s="31" t="str">
        <f t="shared" si="49"/>
        <v>52551</v>
      </c>
    </row>
    <row r="341" spans="1:32">
      <c r="A341" s="30">
        <f>Report2!A349</f>
        <v>340</v>
      </c>
      <c r="B341" s="31" t="str">
        <f>Report2!B349</f>
        <v>5255105723010600128</v>
      </c>
      <c r="C341" s="31" t="str">
        <f>Report2!D349</f>
        <v>523062002593</v>
      </c>
      <c r="D341" s="31" t="str">
        <f>Report2!E349</f>
        <v>SANTOSO BIN NGASI</v>
      </c>
      <c r="E341" s="31">
        <f>Report2!H349</f>
        <v>0</v>
      </c>
      <c r="F341" s="31" t="str">
        <f>Report2!I349</f>
        <v>DS BUNGO   RT.01 RW</v>
      </c>
      <c r="G341" s="31" t="str">
        <f t="shared" si="43"/>
        <v>R1</v>
      </c>
      <c r="H341" s="31">
        <f t="shared" si="44"/>
        <v>450</v>
      </c>
      <c r="I341" s="31" t="str">
        <f>Report2!K349</f>
        <v>R1/450</v>
      </c>
      <c r="J341" s="82">
        <f>Report2!L349</f>
        <v>28</v>
      </c>
      <c r="K341" s="82">
        <f>Report2!M349</f>
        <v>0</v>
      </c>
      <c r="L341" s="82">
        <f>Report2!N349</f>
        <v>13860</v>
      </c>
      <c r="M341" s="82">
        <f>Report2!P349</f>
        <v>13860</v>
      </c>
      <c r="N341" s="82">
        <f>Report2!Q349</f>
        <v>0</v>
      </c>
      <c r="O341" s="82">
        <f>Report2!T349</f>
        <v>0</v>
      </c>
      <c r="P341" s="82">
        <f>Report2!U349</f>
        <v>0</v>
      </c>
      <c r="Q341" s="82">
        <f>Report2!W349</f>
        <v>0</v>
      </c>
      <c r="R341" s="82">
        <f>Report2!X349</f>
        <v>0</v>
      </c>
      <c r="S341" s="82">
        <f>Report2!Y349</f>
        <v>0</v>
      </c>
      <c r="T341" s="82">
        <f>Report2!Z349</f>
        <v>13860</v>
      </c>
      <c r="U341" s="82">
        <f>Report2!AB349</f>
        <v>0</v>
      </c>
      <c r="V341" s="82">
        <f>Report2!AC349</f>
        <v>13860</v>
      </c>
      <c r="W341" s="36" t="str">
        <f>Report2!AD349</f>
        <v>06/01/2023</v>
      </c>
      <c r="X341" s="48" t="str">
        <f t="shared" si="45"/>
        <v>06</v>
      </c>
      <c r="Y341" s="31" t="str">
        <f t="shared" si="46"/>
        <v>01</v>
      </c>
      <c r="Z341" s="31" t="str">
        <f t="shared" si="47"/>
        <v>2023</v>
      </c>
      <c r="AA341" s="45">
        <f t="shared" si="48"/>
        <v>44932</v>
      </c>
      <c r="AB341" s="31" t="str">
        <f>Report2!AE349</f>
        <v>5255134000128</v>
      </c>
      <c r="AC341" s="45" t="str">
        <f>Report2!AF349</f>
        <v>06/01/2023</v>
      </c>
      <c r="AD341" s="31" t="str">
        <f>Report2!AH349</f>
        <v>5255105723010600128</v>
      </c>
      <c r="AE341" s="31">
        <f t="shared" si="50"/>
        <v>52550</v>
      </c>
      <c r="AF341" s="31" t="str">
        <f t="shared" si="49"/>
        <v>52551</v>
      </c>
    </row>
    <row r="342" spans="1:32">
      <c r="A342" s="30">
        <f>Report2!A350</f>
        <v>341</v>
      </c>
      <c r="B342" s="31" t="str">
        <f>Report2!B350</f>
        <v>P2TL/52551/20230109/00002</v>
      </c>
      <c r="C342" s="31" t="str">
        <f>Report2!D350</f>
        <v>523061434987</v>
      </c>
      <c r="D342" s="31" t="str">
        <f>Report2!E350</f>
        <v>SOBIRIN</v>
      </c>
      <c r="E342" s="31" t="str">
        <f>Report2!H350</f>
        <v>K2</v>
      </c>
      <c r="F342" s="31" t="str">
        <f>Report2!I350</f>
        <v>DS KEBONSARI RT01/</v>
      </c>
      <c r="G342" s="31" t="str">
        <f t="shared" si="43"/>
        <v>R1M</v>
      </c>
      <c r="H342" s="31">
        <f t="shared" si="44"/>
        <v>900</v>
      </c>
      <c r="I342" s="31" t="str">
        <f>Report2!K350</f>
        <v>R1M/900</v>
      </c>
      <c r="J342" s="82">
        <f>Report2!L350</f>
        <v>134</v>
      </c>
      <c r="K342" s="82">
        <f>Report2!M350</f>
        <v>0</v>
      </c>
      <c r="L342" s="82">
        <f>Report2!N350</f>
        <v>181168</v>
      </c>
      <c r="M342" s="82">
        <f>Report2!P350</f>
        <v>181168</v>
      </c>
      <c r="N342" s="82">
        <f>Report2!Q350</f>
        <v>0</v>
      </c>
      <c r="O342" s="82">
        <f>Report2!T350</f>
        <v>0</v>
      </c>
      <c r="P342" s="82">
        <f>Report2!U350</f>
        <v>0</v>
      </c>
      <c r="Q342" s="82">
        <f>Report2!W350</f>
        <v>16305</v>
      </c>
      <c r="R342" s="82">
        <f>Report2!X350</f>
        <v>0</v>
      </c>
      <c r="S342" s="82">
        <f>Report2!Y350</f>
        <v>0</v>
      </c>
      <c r="T342" s="82">
        <f>Report2!Z350</f>
        <v>197473</v>
      </c>
      <c r="U342" s="82">
        <f>Report2!AB350</f>
        <v>197473</v>
      </c>
      <c r="V342" s="82">
        <f>Report2!AC350</f>
        <v>0</v>
      </c>
      <c r="W342" s="36" t="str">
        <f>Report2!AD350</f>
        <v>09/01/2023</v>
      </c>
      <c r="X342" s="48" t="str">
        <f t="shared" si="45"/>
        <v>09</v>
      </c>
      <c r="Y342" s="31" t="str">
        <f t="shared" si="46"/>
        <v>01</v>
      </c>
      <c r="Z342" s="31" t="str">
        <f t="shared" si="47"/>
        <v>2023</v>
      </c>
      <c r="AA342" s="45">
        <f t="shared" si="48"/>
        <v>44935</v>
      </c>
      <c r="AB342" s="31" t="str">
        <f>Report2!AE350</f>
        <v>5255142005039</v>
      </c>
      <c r="AC342" s="45" t="str">
        <f>Report2!AF350</f>
        <v>09/01/2023</v>
      </c>
      <c r="AD342" s="31" t="str">
        <f>Report2!AH350</f>
        <v>P2TL/52551/20230109/00002</v>
      </c>
      <c r="AE342" s="31">
        <f t="shared" si="50"/>
        <v>52550</v>
      </c>
      <c r="AF342" s="31" t="str">
        <f t="shared" si="49"/>
        <v>52551</v>
      </c>
    </row>
    <row r="343" spans="1:32">
      <c r="A343" s="30">
        <f>Report2!A351</f>
        <v>342</v>
      </c>
      <c r="B343" s="31" t="str">
        <f>Report2!B351</f>
        <v>P2TL/52554/20230111/00002</v>
      </c>
      <c r="C343" s="31" t="str">
        <f>Report2!D351</f>
        <v>NONPELANG</v>
      </c>
      <c r="D343" s="31" t="str">
        <f>Report2!E351</f>
        <v>SUTADI PJ2</v>
      </c>
      <c r="E343" s="31" t="str">
        <f>Report2!H351</f>
        <v>P4</v>
      </c>
      <c r="F343" s="31" t="str">
        <f>Report2!I351</f>
        <v>JAMBON</v>
      </c>
      <c r="G343" s="31" t="str">
        <f t="shared" si="43"/>
        <v>S2</v>
      </c>
      <c r="H343" s="31">
        <f t="shared" si="44"/>
        <v>900</v>
      </c>
      <c r="I343" s="31" t="str">
        <f>Report2!K351</f>
        <v>S2/900</v>
      </c>
      <c r="J343" s="82">
        <f>Report2!L351</f>
        <v>4957</v>
      </c>
      <c r="K343" s="82">
        <f>Report2!M351</f>
        <v>243000</v>
      </c>
      <c r="L343" s="82">
        <f>Report2!N351</f>
        <v>1784592</v>
      </c>
      <c r="M343" s="82">
        <f>Report2!P351</f>
        <v>2027592</v>
      </c>
      <c r="N343" s="82">
        <f>Report2!Q351</f>
        <v>0</v>
      </c>
      <c r="O343" s="82">
        <f>Report2!T351</f>
        <v>0</v>
      </c>
      <c r="P343" s="82">
        <f>Report2!U351</f>
        <v>0</v>
      </c>
      <c r="Q343" s="82">
        <f>Report2!W351</f>
        <v>10138</v>
      </c>
      <c r="R343" s="82">
        <f>Report2!X351</f>
        <v>0</v>
      </c>
      <c r="S343" s="82">
        <f>Report2!Y351</f>
        <v>0</v>
      </c>
      <c r="T343" s="82">
        <f>Report2!Z351</f>
        <v>2037730</v>
      </c>
      <c r="U343" s="82">
        <f>Report2!AB351</f>
        <v>2037730</v>
      </c>
      <c r="V343" s="82">
        <f>Report2!AC351</f>
        <v>0</v>
      </c>
      <c r="W343" s="36" t="str">
        <f>Report2!AD351</f>
        <v>16/01/2023</v>
      </c>
      <c r="X343" s="48" t="str">
        <f t="shared" si="45"/>
        <v>16</v>
      </c>
      <c r="Y343" s="31" t="str">
        <f t="shared" si="46"/>
        <v>01</v>
      </c>
      <c r="Z343" s="31" t="str">
        <f t="shared" si="47"/>
        <v>2023</v>
      </c>
      <c r="AA343" s="45">
        <f t="shared" si="48"/>
        <v>44942</v>
      </c>
      <c r="AB343" s="31" t="str">
        <f>Report2!AE351</f>
        <v>5255442005830</v>
      </c>
      <c r="AC343" s="45" t="str">
        <f>Report2!AF351</f>
        <v>16/01/2023</v>
      </c>
      <c r="AD343" s="31" t="str">
        <f>Report2!AH351</f>
        <v>P2TL/52554/20230111/00002</v>
      </c>
      <c r="AE343" s="31">
        <f t="shared" si="50"/>
        <v>52550</v>
      </c>
      <c r="AF343" s="31" t="str">
        <f t="shared" si="49"/>
        <v>52554</v>
      </c>
    </row>
    <row r="344" spans="1:32">
      <c r="A344" s="30">
        <f>Report2!A352</f>
        <v>343</v>
      </c>
      <c r="B344" s="31" t="str">
        <f>Report2!B352</f>
        <v>P2TL/52554/20230111/00009</v>
      </c>
      <c r="C344" s="31" t="str">
        <f>Report2!D352</f>
        <v>NONPELANG</v>
      </c>
      <c r="D344" s="31" t="str">
        <f>Report2!E352</f>
        <v>PJU NGAMPEL 4/8</v>
      </c>
      <c r="E344" s="31" t="str">
        <f>Report2!H352</f>
        <v>P4</v>
      </c>
      <c r="F344" s="31" t="str">
        <f>Report2!I352</f>
        <v>DSN NGAMPEL RT 4 R</v>
      </c>
      <c r="G344" s="31" t="str">
        <f t="shared" si="43"/>
        <v>S2</v>
      </c>
      <c r="H344" s="31">
        <f t="shared" si="44"/>
        <v>450</v>
      </c>
      <c r="I344" s="31" t="str">
        <f>Report2!K352</f>
        <v>S2/450</v>
      </c>
      <c r="J344" s="82">
        <f>Report2!L352</f>
        <v>2479</v>
      </c>
      <c r="K344" s="82">
        <f>Report2!M352</f>
        <v>81000</v>
      </c>
      <c r="L344" s="82">
        <f>Report2!N352</f>
        <v>892296</v>
      </c>
      <c r="M344" s="82">
        <f>Report2!P352</f>
        <v>973296</v>
      </c>
      <c r="N344" s="82">
        <f>Report2!Q352</f>
        <v>0</v>
      </c>
      <c r="O344" s="82">
        <f>Report2!T352</f>
        <v>0</v>
      </c>
      <c r="P344" s="82">
        <f>Report2!U352</f>
        <v>0</v>
      </c>
      <c r="Q344" s="82">
        <f>Report2!W352</f>
        <v>4866</v>
      </c>
      <c r="R344" s="82">
        <f>Report2!X352</f>
        <v>0</v>
      </c>
      <c r="S344" s="82">
        <f>Report2!Y352</f>
        <v>0</v>
      </c>
      <c r="T344" s="82">
        <f>Report2!Z352</f>
        <v>978162</v>
      </c>
      <c r="U344" s="82">
        <f>Report2!AB352</f>
        <v>978162</v>
      </c>
      <c r="V344" s="82">
        <f>Report2!AC352</f>
        <v>0</v>
      </c>
      <c r="W344" s="36" t="str">
        <f>Report2!AD352</f>
        <v>11/01/2023</v>
      </c>
      <c r="X344" s="48" t="str">
        <f t="shared" si="45"/>
        <v>11</v>
      </c>
      <c r="Y344" s="31" t="str">
        <f t="shared" si="46"/>
        <v>01</v>
      </c>
      <c r="Z344" s="31" t="str">
        <f t="shared" si="47"/>
        <v>2023</v>
      </c>
      <c r="AA344" s="45">
        <f t="shared" si="48"/>
        <v>44937</v>
      </c>
      <c r="AB344" s="31" t="str">
        <f>Report2!AE352</f>
        <v>5255442005847</v>
      </c>
      <c r="AC344" s="45" t="str">
        <f>Report2!AF352</f>
        <v>11/01/2023</v>
      </c>
      <c r="AD344" s="31" t="str">
        <f>Report2!AH352</f>
        <v>P2TL/52554/20230111/00009</v>
      </c>
      <c r="AE344" s="31">
        <f t="shared" si="50"/>
        <v>52550</v>
      </c>
      <c r="AF344" s="31" t="str">
        <f t="shared" si="49"/>
        <v>52554</v>
      </c>
    </row>
    <row r="345" spans="1:32">
      <c r="A345" s="30">
        <f>Report2!A353</f>
        <v>344</v>
      </c>
      <c r="B345" s="31" t="str">
        <f>Report2!B353</f>
        <v>P2TL/52554/20230103/00003</v>
      </c>
      <c r="C345" s="31" t="str">
        <f>Report2!D353</f>
        <v>523071496229</v>
      </c>
      <c r="D345" s="31" t="str">
        <f>Report2!E353</f>
        <v>KARMIN</v>
      </c>
      <c r="E345" s="31" t="str">
        <f>Report2!H353</f>
        <v>K2</v>
      </c>
      <c r="F345" s="31" t="str">
        <f>Report2!I353</f>
        <v>DK  DAYAKAN KALIPA</v>
      </c>
      <c r="G345" s="31" t="str">
        <f t="shared" si="43"/>
        <v>R1M</v>
      </c>
      <c r="H345" s="31">
        <f t="shared" si="44"/>
        <v>900</v>
      </c>
      <c r="I345" s="31" t="str">
        <f>Report2!K353</f>
        <v>R1M/900</v>
      </c>
      <c r="J345" s="82">
        <f>Report2!L353</f>
        <v>50</v>
      </c>
      <c r="K345" s="82">
        <f>Report2!M353</f>
        <v>0</v>
      </c>
      <c r="L345" s="82">
        <f>Report2!N353</f>
        <v>67600</v>
      </c>
      <c r="M345" s="82">
        <f>Report2!P353</f>
        <v>67600</v>
      </c>
      <c r="N345" s="82">
        <f>Report2!Q353</f>
        <v>0</v>
      </c>
      <c r="O345" s="82">
        <f>Report2!T353</f>
        <v>0</v>
      </c>
      <c r="P345" s="82">
        <f>Report2!U353</f>
        <v>0</v>
      </c>
      <c r="Q345" s="82">
        <f>Report2!W353</f>
        <v>6084</v>
      </c>
      <c r="R345" s="82">
        <f>Report2!X353</f>
        <v>0</v>
      </c>
      <c r="S345" s="82">
        <f>Report2!Y353</f>
        <v>0</v>
      </c>
      <c r="T345" s="82">
        <f>Report2!Z353</f>
        <v>73684</v>
      </c>
      <c r="U345" s="82">
        <f>Report2!AB353</f>
        <v>73684</v>
      </c>
      <c r="V345" s="82">
        <f>Report2!AC353</f>
        <v>0</v>
      </c>
      <c r="W345" s="36" t="str">
        <f>Report2!AD353</f>
        <v>19/01/2023</v>
      </c>
      <c r="X345" s="48" t="str">
        <f t="shared" si="45"/>
        <v>19</v>
      </c>
      <c r="Y345" s="31" t="str">
        <f t="shared" si="46"/>
        <v>01</v>
      </c>
      <c r="Z345" s="31" t="str">
        <f t="shared" si="47"/>
        <v>2023</v>
      </c>
      <c r="AA345" s="45">
        <f t="shared" si="48"/>
        <v>44945</v>
      </c>
      <c r="AB345" s="31" t="str">
        <f>Report2!AE353</f>
        <v>5255442005799</v>
      </c>
      <c r="AC345" s="45" t="str">
        <f>Report2!AF353</f>
        <v>19/01/2023</v>
      </c>
      <c r="AD345" s="31" t="str">
        <f>Report2!AH353</f>
        <v>P2TL/52554/20230103/00003</v>
      </c>
      <c r="AE345" s="31">
        <f t="shared" si="50"/>
        <v>52550</v>
      </c>
      <c r="AF345" s="31" t="str">
        <f t="shared" si="49"/>
        <v>52554</v>
      </c>
    </row>
    <row r="346" spans="1:32">
      <c r="A346" s="30">
        <f>Report2!A354</f>
        <v>345</v>
      </c>
      <c r="B346" s="31" t="str">
        <f>Report2!B354</f>
        <v>P2TL/52554/20230118/00006</v>
      </c>
      <c r="C346" s="31" t="str">
        <f>Report2!D354</f>
        <v>523073051826</v>
      </c>
      <c r="D346" s="31" t="str">
        <f>Report2!E354</f>
        <v>KUSMAN</v>
      </c>
      <c r="E346" s="31" t="str">
        <f>Report2!H354</f>
        <v>K2</v>
      </c>
      <c r="F346" s="31" t="str">
        <f>Report2!I354</f>
        <v>DN TRISIK    RT.5 RW.</v>
      </c>
      <c r="G346" s="31" t="str">
        <f t="shared" si="43"/>
        <v>R1T</v>
      </c>
      <c r="H346" s="31">
        <f t="shared" si="44"/>
        <v>450</v>
      </c>
      <c r="I346" s="31" t="str">
        <f>Report2!K354</f>
        <v>R1T/450</v>
      </c>
      <c r="J346" s="82">
        <f>Report2!L354</f>
        <v>315</v>
      </c>
      <c r="K346" s="82">
        <f>Report2!M354</f>
        <v>0</v>
      </c>
      <c r="L346" s="82">
        <f>Report2!N354</f>
        <v>130725</v>
      </c>
      <c r="M346" s="82">
        <f>Report2!P354</f>
        <v>130725</v>
      </c>
      <c r="N346" s="82">
        <f>Report2!Q354</f>
        <v>0</v>
      </c>
      <c r="O346" s="82">
        <f>Report2!T354</f>
        <v>0</v>
      </c>
      <c r="P346" s="82">
        <f>Report2!U354</f>
        <v>500</v>
      </c>
      <c r="Q346" s="82">
        <f>Report2!W354</f>
        <v>11765</v>
      </c>
      <c r="R346" s="82">
        <f>Report2!X354</f>
        <v>0</v>
      </c>
      <c r="S346" s="82">
        <f>Report2!Y354</f>
        <v>0</v>
      </c>
      <c r="T346" s="82">
        <f>Report2!Z354</f>
        <v>142990</v>
      </c>
      <c r="U346" s="82">
        <f>Report2!AB354</f>
        <v>142990</v>
      </c>
      <c r="V346" s="82">
        <f>Report2!AC354</f>
        <v>0</v>
      </c>
      <c r="W346" s="36" t="str">
        <f>Report2!AD354</f>
        <v>22/01/2023</v>
      </c>
      <c r="X346" s="48" t="str">
        <f t="shared" si="45"/>
        <v>22</v>
      </c>
      <c r="Y346" s="31" t="str">
        <f t="shared" si="46"/>
        <v>01</v>
      </c>
      <c r="Z346" s="31" t="str">
        <f t="shared" si="47"/>
        <v>2023</v>
      </c>
      <c r="AA346" s="45">
        <f t="shared" si="48"/>
        <v>44948</v>
      </c>
      <c r="AB346" s="31" t="str">
        <f>Report2!AE354</f>
        <v>5255443005879</v>
      </c>
      <c r="AC346" s="45" t="str">
        <f>Report2!AF354</f>
        <v>22/01/2023</v>
      </c>
      <c r="AD346" s="31" t="str">
        <f>Report2!AH354</f>
        <v>P2TL/52554/20230118/00006</v>
      </c>
      <c r="AE346" s="31">
        <f t="shared" si="50"/>
        <v>52550</v>
      </c>
      <c r="AF346" s="31" t="str">
        <f t="shared" si="49"/>
        <v>52554</v>
      </c>
    </row>
    <row r="347" spans="1:32">
      <c r="A347" s="30">
        <f>Report2!A355</f>
        <v>346</v>
      </c>
      <c r="B347" s="31" t="str">
        <f>Report2!B355</f>
        <v>P2TL/52551/20230120/00001</v>
      </c>
      <c r="C347" s="31" t="str">
        <f>Report2!D355</f>
        <v>523060526353</v>
      </c>
      <c r="D347" s="31" t="str">
        <f>Report2!E355</f>
        <v>AHMAD KARIRI</v>
      </c>
      <c r="E347" s="31" t="str">
        <f>Report2!H355</f>
        <v>K2</v>
      </c>
      <c r="F347" s="31" t="str">
        <f>Report2!I355</f>
        <v>DS  JOGOLOYO RT3/4</v>
      </c>
      <c r="G347" s="31" t="str">
        <f t="shared" si="43"/>
        <v>R1MT</v>
      </c>
      <c r="H347" s="31">
        <f t="shared" si="44"/>
        <v>900</v>
      </c>
      <c r="I347" s="31" t="str">
        <f>Report2!K355</f>
        <v>R1MT/900</v>
      </c>
      <c r="J347" s="82">
        <f>Report2!L355</f>
        <v>628</v>
      </c>
      <c r="K347" s="82">
        <f>Report2!M355</f>
        <v>0</v>
      </c>
      <c r="L347" s="82">
        <f>Report2!N355</f>
        <v>849056</v>
      </c>
      <c r="M347" s="82">
        <f>Report2!P355</f>
        <v>849056</v>
      </c>
      <c r="N347" s="82">
        <f>Report2!Q355</f>
        <v>0</v>
      </c>
      <c r="O347" s="82">
        <f>Report2!T355</f>
        <v>0</v>
      </c>
      <c r="P347" s="82">
        <f>Report2!U355</f>
        <v>0</v>
      </c>
      <c r="Q347" s="82">
        <f>Report2!W355</f>
        <v>76415</v>
      </c>
      <c r="R347" s="82">
        <f>Report2!X355</f>
        <v>0</v>
      </c>
      <c r="S347" s="82">
        <f>Report2!Y355</f>
        <v>0</v>
      </c>
      <c r="T347" s="82">
        <f>Report2!Z355</f>
        <v>925471</v>
      </c>
      <c r="U347" s="82">
        <f>Report2!AB355</f>
        <v>925471</v>
      </c>
      <c r="V347" s="82">
        <f>Report2!AC355</f>
        <v>0</v>
      </c>
      <c r="W347" s="36" t="str">
        <f>Report2!AD355</f>
        <v>20/01/2023</v>
      </c>
      <c r="X347" s="48" t="str">
        <f t="shared" si="45"/>
        <v>20</v>
      </c>
      <c r="Y347" s="31" t="str">
        <f t="shared" si="46"/>
        <v>01</v>
      </c>
      <c r="Z347" s="31" t="str">
        <f t="shared" si="47"/>
        <v>2023</v>
      </c>
      <c r="AA347" s="45">
        <f t="shared" si="48"/>
        <v>44946</v>
      </c>
      <c r="AB347" s="31" t="str">
        <f>Report2!AE355</f>
        <v>5255143005073</v>
      </c>
      <c r="AC347" s="45" t="str">
        <f>Report2!AF355</f>
        <v>20/01/2023</v>
      </c>
      <c r="AD347" s="31" t="str">
        <f>Report2!AH355</f>
        <v>P2TL/52551/20230120/00001</v>
      </c>
      <c r="AE347" s="31">
        <f t="shared" si="50"/>
        <v>52550</v>
      </c>
      <c r="AF347" s="31" t="str">
        <f t="shared" si="49"/>
        <v>52551</v>
      </c>
    </row>
    <row r="348" spans="1:32">
      <c r="A348" s="30">
        <f>Report2!A356</f>
        <v>347</v>
      </c>
      <c r="B348" s="31" t="str">
        <f>Report2!B356</f>
        <v>P2TL/52551/20230127/00002</v>
      </c>
      <c r="C348" s="31" t="str">
        <f>Report2!D356</f>
        <v>523060102284</v>
      </c>
      <c r="D348" s="31" t="str">
        <f>Report2!E356</f>
        <v>SUDIRMAN</v>
      </c>
      <c r="E348" s="31" t="str">
        <f>Report2!H356</f>
        <v>P3</v>
      </c>
      <c r="F348" s="31" t="str">
        <f>Report2!I356</f>
        <v>WO NOSALAM</v>
      </c>
      <c r="G348" s="31" t="str">
        <f t="shared" si="43"/>
        <v>R1</v>
      </c>
      <c r="H348" s="31">
        <f t="shared" si="44"/>
        <v>450</v>
      </c>
      <c r="I348" s="31" t="str">
        <f>Report2!K356</f>
        <v>R1/450</v>
      </c>
      <c r="J348" s="82">
        <f>Report2!L356</f>
        <v>2479</v>
      </c>
      <c r="K348" s="82">
        <f>Report2!M356</f>
        <v>59400</v>
      </c>
      <c r="L348" s="82">
        <f>Report2!N356</f>
        <v>1226907</v>
      </c>
      <c r="M348" s="82">
        <f>Report2!P356</f>
        <v>1286307</v>
      </c>
      <c r="N348" s="82">
        <f>Report2!Q356</f>
        <v>0</v>
      </c>
      <c r="O348" s="82">
        <f>Report2!T356</f>
        <v>76400</v>
      </c>
      <c r="P348" s="82">
        <f>Report2!U356</f>
        <v>227401</v>
      </c>
      <c r="Q348" s="82">
        <f>Report2!W356</f>
        <v>13160</v>
      </c>
      <c r="R348" s="82">
        <f>Report2!X356</f>
        <v>20700</v>
      </c>
      <c r="S348" s="82">
        <f>Report2!Y356</f>
        <v>0</v>
      </c>
      <c r="T348" s="82">
        <f>Report2!Z356</f>
        <v>1623968</v>
      </c>
      <c r="U348" s="82">
        <f>Report2!AB356</f>
        <v>1623968</v>
      </c>
      <c r="V348" s="82">
        <f>Report2!AC356</f>
        <v>0</v>
      </c>
      <c r="W348" s="36" t="str">
        <f>Report2!AD356</f>
        <v>27/01/2023</v>
      </c>
      <c r="X348" s="48" t="str">
        <f t="shared" si="45"/>
        <v>27</v>
      </c>
      <c r="Y348" s="31" t="str">
        <f t="shared" si="46"/>
        <v>01</v>
      </c>
      <c r="Z348" s="31" t="str">
        <f t="shared" si="47"/>
        <v>2023</v>
      </c>
      <c r="AA348" s="45">
        <f t="shared" si="48"/>
        <v>44953</v>
      </c>
      <c r="AB348" s="31" t="str">
        <f>Report2!AE356</f>
        <v>5255142005081</v>
      </c>
      <c r="AC348" s="45" t="str">
        <f>Report2!AF356</f>
        <v>27/01/2023</v>
      </c>
      <c r="AD348" s="31" t="str">
        <f>Report2!AH356</f>
        <v>P2TL/52551/20230127/00002</v>
      </c>
      <c r="AE348" s="31">
        <f t="shared" si="50"/>
        <v>52550</v>
      </c>
      <c r="AF348" s="31" t="str">
        <f t="shared" si="49"/>
        <v>52551</v>
      </c>
    </row>
    <row r="349" spans="1:32">
      <c r="A349" s="30">
        <f>Report2!A357</f>
        <v>348</v>
      </c>
      <c r="B349" s="31" t="str">
        <f>Report2!B357</f>
        <v>P2TL/52554/20230113/00006</v>
      </c>
      <c r="C349" s="31" t="str">
        <f>Report2!D357</f>
        <v>523070358113</v>
      </c>
      <c r="D349" s="31" t="str">
        <f>Report2!E357</f>
        <v>NASOKA</v>
      </c>
      <c r="E349" s="31" t="str">
        <f>Report2!H357</f>
        <v>P3</v>
      </c>
      <c r="F349" s="31" t="str">
        <f>Report2!I357</f>
        <v>BA NDUNSARI</v>
      </c>
      <c r="G349" s="31" t="str">
        <f t="shared" si="43"/>
        <v>R1M</v>
      </c>
      <c r="H349" s="31">
        <f t="shared" si="44"/>
        <v>900</v>
      </c>
      <c r="I349" s="31" t="str">
        <f>Report2!K357</f>
        <v>R1M/900</v>
      </c>
      <c r="J349" s="82">
        <f>Report2!L357</f>
        <v>4957</v>
      </c>
      <c r="K349" s="82">
        <f>Report2!M357</f>
        <v>584064</v>
      </c>
      <c r="L349" s="82">
        <f>Report2!N357</f>
        <v>6702134</v>
      </c>
      <c r="M349" s="82">
        <f>Report2!P357</f>
        <v>7286198</v>
      </c>
      <c r="N349" s="82">
        <f>Report2!Q357</f>
        <v>10000</v>
      </c>
      <c r="O349" s="82">
        <f>Report2!T357</f>
        <v>76400</v>
      </c>
      <c r="P349" s="82">
        <f>Report2!U357</f>
        <v>188171</v>
      </c>
      <c r="Q349" s="82">
        <f>Report2!W357</f>
        <v>75782</v>
      </c>
      <c r="R349" s="82">
        <f>Report2!X357</f>
        <v>25200</v>
      </c>
      <c r="S349" s="82">
        <f>Report2!Y357</f>
        <v>0</v>
      </c>
      <c r="T349" s="82">
        <f>Report2!Z357</f>
        <v>7661751</v>
      </c>
      <c r="U349" s="82">
        <f>Report2!AB357</f>
        <v>7661751</v>
      </c>
      <c r="V349" s="82">
        <f>Report2!AC357</f>
        <v>0</v>
      </c>
      <c r="W349" s="36" t="str">
        <f>Report2!AD357</f>
        <v>17/01/2023</v>
      </c>
      <c r="X349" s="48" t="str">
        <f t="shared" si="45"/>
        <v>17</v>
      </c>
      <c r="Y349" s="31" t="str">
        <f t="shared" si="46"/>
        <v>01</v>
      </c>
      <c r="Z349" s="31" t="str">
        <f t="shared" si="47"/>
        <v>2023</v>
      </c>
      <c r="AA349" s="45">
        <f t="shared" si="48"/>
        <v>44943</v>
      </c>
      <c r="AB349" s="31" t="str">
        <f>Report2!AE357</f>
        <v>5255442005864</v>
      </c>
      <c r="AC349" s="45" t="str">
        <f>Report2!AF357</f>
        <v>17/01/2023</v>
      </c>
      <c r="AD349" s="31" t="str">
        <f>Report2!AH357</f>
        <v>P2TL/52554/20230113/00006</v>
      </c>
      <c r="AE349" s="31">
        <f t="shared" si="50"/>
        <v>52550</v>
      </c>
      <c r="AF349" s="31" t="str">
        <f t="shared" si="49"/>
        <v>52554</v>
      </c>
    </row>
    <row r="350" spans="1:32">
      <c r="A350" s="30">
        <f>Report2!A358</f>
        <v>349</v>
      </c>
      <c r="B350" s="31" t="str">
        <f>Report2!B358</f>
        <v>P2TL/52553/20230111/00002</v>
      </c>
      <c r="C350" s="31" t="str">
        <f>Report2!D358</f>
        <v>523071936459</v>
      </c>
      <c r="D350" s="31" t="str">
        <f>Report2!E358</f>
        <v>MOH RODIN</v>
      </c>
      <c r="E350" s="31" t="str">
        <f>Report2!H358</f>
        <v>K2</v>
      </c>
      <c r="F350" s="31" t="str">
        <f>Report2!I358</f>
        <v>DS KOPEK GODONG</v>
      </c>
      <c r="G350" s="31" t="str">
        <f t="shared" si="43"/>
        <v>R1T</v>
      </c>
      <c r="H350" s="31">
        <f t="shared" si="44"/>
        <v>1300</v>
      </c>
      <c r="I350" s="31" t="str">
        <f>Report2!K358</f>
        <v>R1T/1300</v>
      </c>
      <c r="J350" s="82">
        <f>Report2!L358</f>
        <v>823</v>
      </c>
      <c r="K350" s="82">
        <f>Report2!M358</f>
        <v>0</v>
      </c>
      <c r="L350" s="82">
        <f>Report2!N358</f>
        <v>1188988</v>
      </c>
      <c r="M350" s="82">
        <f>Report2!P358</f>
        <v>1188988</v>
      </c>
      <c r="N350" s="82">
        <f>Report2!Q358</f>
        <v>0</v>
      </c>
      <c r="O350" s="82">
        <f>Report2!T358</f>
        <v>0</v>
      </c>
      <c r="P350" s="82">
        <f>Report2!U358</f>
        <v>0</v>
      </c>
      <c r="Q350" s="82">
        <f>Report2!W358</f>
        <v>107009</v>
      </c>
      <c r="R350" s="82">
        <f>Report2!X358</f>
        <v>0</v>
      </c>
      <c r="S350" s="82">
        <f>Report2!Y358</f>
        <v>0</v>
      </c>
      <c r="T350" s="82">
        <f>Report2!Z358</f>
        <v>1295997</v>
      </c>
      <c r="U350" s="82">
        <f>Report2!AB358</f>
        <v>1295997</v>
      </c>
      <c r="V350" s="82">
        <f>Report2!AC358</f>
        <v>0</v>
      </c>
      <c r="W350" s="36" t="str">
        <f>Report2!AD358</f>
        <v>11/01/2023</v>
      </c>
      <c r="X350" s="48" t="str">
        <f t="shared" si="45"/>
        <v>11</v>
      </c>
      <c r="Y350" s="31" t="str">
        <f t="shared" si="46"/>
        <v>01</v>
      </c>
      <c r="Z350" s="31" t="str">
        <f t="shared" si="47"/>
        <v>2023</v>
      </c>
      <c r="AA350" s="45">
        <f t="shared" si="48"/>
        <v>44937</v>
      </c>
      <c r="AB350" s="31" t="str">
        <f>Report2!AE358</f>
        <v>5255343004799</v>
      </c>
      <c r="AC350" s="45" t="str">
        <f>Report2!AF358</f>
        <v>11/01/2023</v>
      </c>
      <c r="AD350" s="31" t="str">
        <f>Report2!AH358</f>
        <v>P2TL/52553/20230111/00002</v>
      </c>
      <c r="AE350" s="31">
        <f t="shared" si="50"/>
        <v>52550</v>
      </c>
      <c r="AF350" s="31" t="str">
        <f t="shared" si="49"/>
        <v>52553</v>
      </c>
    </row>
    <row r="351" spans="1:32">
      <c r="A351" s="30">
        <f>Report2!A359</f>
        <v>350</v>
      </c>
      <c r="B351" s="31" t="str">
        <f>Report2!B359</f>
        <v>P2TL/52554/20230111/00006</v>
      </c>
      <c r="C351" s="31" t="str">
        <f>Report2!D359</f>
        <v>NONPELANG</v>
      </c>
      <c r="D351" s="31" t="str">
        <f>Report2!E359</f>
        <v>SUTARTO</v>
      </c>
      <c r="E351" s="31" t="str">
        <f>Report2!H359</f>
        <v>P4</v>
      </c>
      <c r="F351" s="31" t="str">
        <f>Report2!I359</f>
        <v>DN TARUB 05/03 DS T</v>
      </c>
      <c r="G351" s="31" t="str">
        <f t="shared" si="43"/>
        <v>B1</v>
      </c>
      <c r="H351" s="31">
        <f t="shared" si="44"/>
        <v>900</v>
      </c>
      <c r="I351" s="31" t="str">
        <f>Report2!K359</f>
        <v>B1/900</v>
      </c>
      <c r="J351" s="82">
        <f>Report2!L359</f>
        <v>4957</v>
      </c>
      <c r="K351" s="82">
        <f>Report2!M359</f>
        <v>429300</v>
      </c>
      <c r="L351" s="82">
        <f>Report2!N359</f>
        <v>2305098</v>
      </c>
      <c r="M351" s="82">
        <f>Report2!P359</f>
        <v>2734398</v>
      </c>
      <c r="N351" s="82">
        <f>Report2!Q359</f>
        <v>0</v>
      </c>
      <c r="O351" s="82">
        <f>Report2!T359</f>
        <v>0</v>
      </c>
      <c r="P351" s="82">
        <f>Report2!U359</f>
        <v>0</v>
      </c>
      <c r="Q351" s="82">
        <f>Report2!W359</f>
        <v>13672</v>
      </c>
      <c r="R351" s="82">
        <f>Report2!X359</f>
        <v>0</v>
      </c>
      <c r="S351" s="82">
        <f>Report2!Y359</f>
        <v>0</v>
      </c>
      <c r="T351" s="82">
        <f>Report2!Z359</f>
        <v>2748070</v>
      </c>
      <c r="U351" s="82">
        <f>Report2!AB359</f>
        <v>2748070</v>
      </c>
      <c r="V351" s="82">
        <f>Report2!AC359</f>
        <v>0</v>
      </c>
      <c r="W351" s="36" t="str">
        <f>Report2!AD359</f>
        <v>11/01/2023</v>
      </c>
      <c r="X351" s="48" t="str">
        <f t="shared" si="45"/>
        <v>11</v>
      </c>
      <c r="Y351" s="31" t="str">
        <f t="shared" si="46"/>
        <v>01</v>
      </c>
      <c r="Z351" s="31" t="str">
        <f t="shared" si="47"/>
        <v>2023</v>
      </c>
      <c r="AA351" s="45">
        <f t="shared" si="48"/>
        <v>44937</v>
      </c>
      <c r="AB351" s="31" t="str">
        <f>Report2!AE359</f>
        <v>5255442005844</v>
      </c>
      <c r="AC351" s="45" t="str">
        <f>Report2!AF359</f>
        <v>11/01/2023</v>
      </c>
      <c r="AD351" s="31" t="str">
        <f>Report2!AH359</f>
        <v>P2TL/52554/20230111/00006</v>
      </c>
      <c r="AE351" s="31">
        <f t="shared" si="50"/>
        <v>52550</v>
      </c>
      <c r="AF351" s="31" t="str">
        <f t="shared" si="49"/>
        <v>52554</v>
      </c>
    </row>
    <row r="352" spans="1:32">
      <c r="A352" s="30">
        <f>Report2!A360</f>
        <v>351</v>
      </c>
      <c r="B352" s="31" t="str">
        <f>Report2!B360</f>
        <v>P2TL/52554/20230113/00004</v>
      </c>
      <c r="C352" s="31" t="str">
        <f>Report2!D360</f>
        <v>523072869727</v>
      </c>
      <c r="D352" s="31" t="str">
        <f>Report2!E360</f>
        <v>SULIMAH</v>
      </c>
      <c r="E352" s="31" t="str">
        <f>Report2!H360</f>
        <v>K2</v>
      </c>
      <c r="F352" s="31" t="str">
        <f>Report2!I360</f>
        <v>DN BANDUNGSARI    R</v>
      </c>
      <c r="G352" s="31" t="str">
        <f t="shared" si="43"/>
        <v>R1T</v>
      </c>
      <c r="H352" s="31">
        <f t="shared" si="44"/>
        <v>450</v>
      </c>
      <c r="I352" s="31" t="str">
        <f>Report2!K360</f>
        <v>R1T/450</v>
      </c>
      <c r="J352" s="82">
        <f>Report2!L360</f>
        <v>200</v>
      </c>
      <c r="K352" s="82">
        <f>Report2!M360</f>
        <v>0</v>
      </c>
      <c r="L352" s="82">
        <f>Report2!N360</f>
        <v>83000</v>
      </c>
      <c r="M352" s="82">
        <f>Report2!P360</f>
        <v>83000</v>
      </c>
      <c r="N352" s="82">
        <f>Report2!Q360</f>
        <v>0</v>
      </c>
      <c r="O352" s="82">
        <f>Report2!T360</f>
        <v>0</v>
      </c>
      <c r="P352" s="82">
        <f>Report2!U360</f>
        <v>0</v>
      </c>
      <c r="Q352" s="82">
        <f>Report2!W360</f>
        <v>7470</v>
      </c>
      <c r="R352" s="82">
        <f>Report2!X360</f>
        <v>0</v>
      </c>
      <c r="S352" s="82">
        <f>Report2!Y360</f>
        <v>0</v>
      </c>
      <c r="T352" s="82">
        <f>Report2!Z360</f>
        <v>90470</v>
      </c>
      <c r="U352" s="82">
        <f>Report2!AB360</f>
        <v>90470</v>
      </c>
      <c r="V352" s="82">
        <f>Report2!AC360</f>
        <v>0</v>
      </c>
      <c r="W352" s="36" t="str">
        <f>Report2!AD360</f>
        <v>13/01/2023</v>
      </c>
      <c r="X352" s="48" t="str">
        <f t="shared" si="45"/>
        <v>13</v>
      </c>
      <c r="Y352" s="31" t="str">
        <f t="shared" si="46"/>
        <v>01</v>
      </c>
      <c r="Z352" s="31" t="str">
        <f t="shared" si="47"/>
        <v>2023</v>
      </c>
      <c r="AA352" s="45">
        <f t="shared" si="48"/>
        <v>44939</v>
      </c>
      <c r="AB352" s="31" t="str">
        <f>Report2!AE360</f>
        <v>5255443005862</v>
      </c>
      <c r="AC352" s="45" t="str">
        <f>Report2!AF360</f>
        <v>13/01/2023</v>
      </c>
      <c r="AD352" s="31" t="str">
        <f>Report2!AH360</f>
        <v>P2TL/52554/20230113/00004</v>
      </c>
      <c r="AE352" s="31">
        <f t="shared" si="50"/>
        <v>52550</v>
      </c>
      <c r="AF352" s="31" t="str">
        <f t="shared" si="49"/>
        <v>52554</v>
      </c>
    </row>
    <row r="353" spans="1:32">
      <c r="A353" s="30">
        <f>Report2!A361</f>
        <v>352</v>
      </c>
      <c r="B353" s="31" t="str">
        <f>Report2!B361</f>
        <v>5255305723011700387</v>
      </c>
      <c r="C353" s="31" t="str">
        <f>Report2!D361</f>
        <v>523070215900</v>
      </c>
      <c r="D353" s="31" t="str">
        <f>Report2!E361</f>
        <v>WARDI</v>
      </c>
      <c r="E353" s="31">
        <f>Report2!H361</f>
        <v>0</v>
      </c>
      <c r="F353" s="31" t="str">
        <f>Report2!I361</f>
        <v>GO DONGAN SGH</v>
      </c>
      <c r="G353" s="31" t="str">
        <f t="shared" si="43"/>
        <v>R1</v>
      </c>
      <c r="H353" s="31">
        <f t="shared" si="44"/>
        <v>450</v>
      </c>
      <c r="I353" s="31" t="str">
        <f>Report2!K361</f>
        <v>R1/450</v>
      </c>
      <c r="J353" s="82">
        <f>Report2!L361</f>
        <v>2</v>
      </c>
      <c r="K353" s="82">
        <f>Report2!M361</f>
        <v>0</v>
      </c>
      <c r="L353" s="82">
        <f>Report2!N361</f>
        <v>338</v>
      </c>
      <c r="M353" s="82">
        <f>Report2!P361</f>
        <v>338</v>
      </c>
      <c r="N353" s="82">
        <f>Report2!Q361</f>
        <v>0</v>
      </c>
      <c r="O353" s="82">
        <f>Report2!T361</f>
        <v>0</v>
      </c>
      <c r="P353" s="82">
        <f>Report2!U361</f>
        <v>0</v>
      </c>
      <c r="Q353" s="82">
        <f>Report2!W361</f>
        <v>0</v>
      </c>
      <c r="R353" s="82">
        <f>Report2!X361</f>
        <v>0</v>
      </c>
      <c r="S353" s="82">
        <f>Report2!Y361</f>
        <v>0</v>
      </c>
      <c r="T353" s="82">
        <f>Report2!Z361</f>
        <v>338</v>
      </c>
      <c r="U353" s="82">
        <f>Report2!AB361</f>
        <v>0</v>
      </c>
      <c r="V353" s="82">
        <f>Report2!AC361</f>
        <v>338</v>
      </c>
      <c r="W353" s="36" t="str">
        <f>Report2!AD361</f>
        <v>19/01/2023</v>
      </c>
      <c r="X353" s="48" t="str">
        <f t="shared" si="45"/>
        <v>19</v>
      </c>
      <c r="Y353" s="31" t="str">
        <f t="shared" si="46"/>
        <v>01</v>
      </c>
      <c r="Z353" s="31" t="str">
        <f t="shared" si="47"/>
        <v>2023</v>
      </c>
      <c r="AA353" s="45">
        <f t="shared" si="48"/>
        <v>44945</v>
      </c>
      <c r="AB353" s="31" t="str">
        <f>Report2!AE361</f>
        <v>5255334000384</v>
      </c>
      <c r="AC353" s="45" t="str">
        <f>Report2!AF361</f>
        <v>19/01/2023</v>
      </c>
      <c r="AD353" s="31" t="str">
        <f>Report2!AH361</f>
        <v>5255305723011700387</v>
      </c>
      <c r="AE353" s="31">
        <f t="shared" si="50"/>
        <v>52550</v>
      </c>
      <c r="AF353" s="31" t="str">
        <f t="shared" si="49"/>
        <v>52553</v>
      </c>
    </row>
    <row r="354" spans="1:32">
      <c r="A354" s="30">
        <f>Report2!A362</f>
        <v>353</v>
      </c>
      <c r="B354" s="31" t="str">
        <f>Report2!B362</f>
        <v>P2TL/52551/20230130/00001</v>
      </c>
      <c r="C354" s="31" t="str">
        <f>Report2!D362</f>
        <v>523061408532</v>
      </c>
      <c r="D354" s="31" t="str">
        <f>Report2!E362</f>
        <v>MADRASAH MIFTAHUL</v>
      </c>
      <c r="E354" s="31" t="str">
        <f>Report2!H362</f>
        <v>P3</v>
      </c>
      <c r="F354" s="31" t="str">
        <f>Report2!I362</f>
        <v>DK GAYANG KR REJO</v>
      </c>
      <c r="G354" s="31" t="str">
        <f t="shared" si="43"/>
        <v>S2T</v>
      </c>
      <c r="H354" s="31">
        <f t="shared" si="44"/>
        <v>900</v>
      </c>
      <c r="I354" s="31" t="str">
        <f>Report2!K362</f>
        <v>S2T/900</v>
      </c>
      <c r="J354" s="82">
        <f>Report2!L362</f>
        <v>4957</v>
      </c>
      <c r="K354" s="82">
        <f>Report2!M362</f>
        <v>162000</v>
      </c>
      <c r="L354" s="82">
        <f>Report2!N362</f>
        <v>1784592</v>
      </c>
      <c r="M354" s="82">
        <f>Report2!P362</f>
        <v>1946592</v>
      </c>
      <c r="N354" s="82">
        <f>Report2!Q362</f>
        <v>0</v>
      </c>
      <c r="O354" s="82">
        <f>Report2!T362</f>
        <v>76400</v>
      </c>
      <c r="P354" s="82">
        <f>Report2!U362</f>
        <v>433957</v>
      </c>
      <c r="Q354" s="82">
        <f>Report2!W362</f>
        <v>20276</v>
      </c>
      <c r="R354" s="82">
        <f>Report2!X362</f>
        <v>0</v>
      </c>
      <c r="S354" s="82">
        <f>Report2!Y362</f>
        <v>0</v>
      </c>
      <c r="T354" s="82">
        <f>Report2!Z362</f>
        <v>2477225</v>
      </c>
      <c r="U354" s="82">
        <f>Report2!AB362</f>
        <v>2477225</v>
      </c>
      <c r="V354" s="82">
        <f>Report2!AC362</f>
        <v>0</v>
      </c>
      <c r="W354" s="36" t="str">
        <f>Report2!AD362</f>
        <v>30/01/2023</v>
      </c>
      <c r="X354" s="48" t="str">
        <f t="shared" si="45"/>
        <v>30</v>
      </c>
      <c r="Y354" s="31" t="str">
        <f t="shared" si="46"/>
        <v>01</v>
      </c>
      <c r="Z354" s="31" t="str">
        <f t="shared" si="47"/>
        <v>2023</v>
      </c>
      <c r="AA354" s="45">
        <f t="shared" si="48"/>
        <v>44956</v>
      </c>
      <c r="AB354" s="31" t="str">
        <f>Report2!AE362</f>
        <v>5255143005093</v>
      </c>
      <c r="AC354" s="45" t="str">
        <f>Report2!AF362</f>
        <v>30/01/2023</v>
      </c>
      <c r="AD354" s="31" t="str">
        <f>Report2!AH362</f>
        <v>P2TL/52551/20230130/00001</v>
      </c>
      <c r="AE354" s="31">
        <f t="shared" si="50"/>
        <v>52550</v>
      </c>
      <c r="AF354" s="31" t="str">
        <f t="shared" si="49"/>
        <v>52551</v>
      </c>
    </row>
    <row r="355" spans="1:32">
      <c r="A355" s="30">
        <f>Report2!A363</f>
        <v>354</v>
      </c>
      <c r="B355" s="31" t="str">
        <f>Report2!B363</f>
        <v>5255305723011700457</v>
      </c>
      <c r="C355" s="31" t="str">
        <f>Report2!D363</f>
        <v>523070350092</v>
      </c>
      <c r="D355" s="31" t="str">
        <f>Report2!E363</f>
        <v>SUTRISNO</v>
      </c>
      <c r="E355" s="31">
        <f>Report2!H363</f>
        <v>0</v>
      </c>
      <c r="F355" s="31" t="str">
        <f>Report2!I363</f>
        <v>BA NGLE DS SAMBUN</v>
      </c>
      <c r="G355" s="31" t="str">
        <f t="shared" si="43"/>
        <v>R1</v>
      </c>
      <c r="H355" s="31">
        <f t="shared" si="44"/>
        <v>450</v>
      </c>
      <c r="I355" s="31" t="str">
        <f>Report2!K363</f>
        <v>R1/450</v>
      </c>
      <c r="J355" s="82">
        <f>Report2!L363</f>
        <v>120</v>
      </c>
      <c r="K355" s="82">
        <f>Report2!M363</f>
        <v>0</v>
      </c>
      <c r="L355" s="82">
        <f>Report2!N363</f>
        <v>20280</v>
      </c>
      <c r="M355" s="82">
        <f>Report2!P363</f>
        <v>20280</v>
      </c>
      <c r="N355" s="82">
        <f>Report2!Q363</f>
        <v>0</v>
      </c>
      <c r="O355" s="82">
        <f>Report2!T363</f>
        <v>0</v>
      </c>
      <c r="P355" s="82">
        <f>Report2!U363</f>
        <v>0</v>
      </c>
      <c r="Q355" s="82">
        <f>Report2!W363</f>
        <v>0</v>
      </c>
      <c r="R355" s="82">
        <f>Report2!X363</f>
        <v>0</v>
      </c>
      <c r="S355" s="82">
        <f>Report2!Y363</f>
        <v>0</v>
      </c>
      <c r="T355" s="82">
        <f>Report2!Z363</f>
        <v>20280</v>
      </c>
      <c r="U355" s="82">
        <f>Report2!AB363</f>
        <v>0</v>
      </c>
      <c r="V355" s="82">
        <f>Report2!AC363</f>
        <v>20280</v>
      </c>
      <c r="W355" s="36" t="str">
        <f>Report2!AD363</f>
        <v>19/01/2023</v>
      </c>
      <c r="X355" s="48" t="str">
        <f t="shared" si="45"/>
        <v>19</v>
      </c>
      <c r="Y355" s="31" t="str">
        <f t="shared" si="46"/>
        <v>01</v>
      </c>
      <c r="Z355" s="31" t="str">
        <f t="shared" si="47"/>
        <v>2023</v>
      </c>
      <c r="AA355" s="45">
        <f t="shared" si="48"/>
        <v>44945</v>
      </c>
      <c r="AB355" s="31" t="str">
        <f>Report2!AE363</f>
        <v>5255334000453</v>
      </c>
      <c r="AC355" s="45" t="str">
        <f>Report2!AF363</f>
        <v>19/01/2023</v>
      </c>
      <c r="AD355" s="31" t="str">
        <f>Report2!AH363</f>
        <v>5255305723011700457</v>
      </c>
      <c r="AE355" s="31">
        <f t="shared" si="50"/>
        <v>52550</v>
      </c>
      <c r="AF355" s="31" t="str">
        <f t="shared" si="49"/>
        <v>52553</v>
      </c>
    </row>
    <row r="356" spans="1:32">
      <c r="A356" s="30">
        <f>Report2!A364</f>
        <v>355</v>
      </c>
      <c r="B356" s="31" t="str">
        <f>Report2!B364</f>
        <v>P2TL/52554/20230126/00006</v>
      </c>
      <c r="C356" s="31" t="str">
        <f>Report2!D364</f>
        <v>523073020125</v>
      </c>
      <c r="D356" s="31" t="str">
        <f>Report2!E364</f>
        <v>ROCHAYANTO</v>
      </c>
      <c r="E356" s="31" t="str">
        <f>Report2!H364</f>
        <v>K2</v>
      </c>
      <c r="F356" s="31" t="str">
        <f>Report2!I364</f>
        <v>DN NGRANDAH    RT.3</v>
      </c>
      <c r="G356" s="31" t="str">
        <f t="shared" si="43"/>
        <v>R1T</v>
      </c>
      <c r="H356" s="31">
        <f t="shared" si="44"/>
        <v>450</v>
      </c>
      <c r="I356" s="31" t="str">
        <f>Report2!K364</f>
        <v>R1T/450</v>
      </c>
      <c r="J356" s="82">
        <f>Report2!L364</f>
        <v>516</v>
      </c>
      <c r="K356" s="82">
        <f>Report2!M364</f>
        <v>0</v>
      </c>
      <c r="L356" s="82">
        <f>Report2!N364</f>
        <v>214140</v>
      </c>
      <c r="M356" s="82">
        <f>Report2!P364</f>
        <v>214140</v>
      </c>
      <c r="N356" s="82">
        <f>Report2!Q364</f>
        <v>0</v>
      </c>
      <c r="O356" s="82">
        <f>Report2!T364</f>
        <v>0</v>
      </c>
      <c r="P356" s="82">
        <f>Report2!U364</f>
        <v>0</v>
      </c>
      <c r="Q356" s="82">
        <f>Report2!W364</f>
        <v>19273</v>
      </c>
      <c r="R356" s="82">
        <f>Report2!X364</f>
        <v>0</v>
      </c>
      <c r="S356" s="82">
        <f>Report2!Y364</f>
        <v>0</v>
      </c>
      <c r="T356" s="82">
        <f>Report2!Z364</f>
        <v>233413</v>
      </c>
      <c r="U356" s="82">
        <f>Report2!AB364</f>
        <v>233413</v>
      </c>
      <c r="V356" s="82">
        <f>Report2!AC364</f>
        <v>0</v>
      </c>
      <c r="W356" s="36" t="str">
        <f>Report2!AD364</f>
        <v>28/01/2023</v>
      </c>
      <c r="X356" s="48" t="str">
        <f t="shared" si="45"/>
        <v>28</v>
      </c>
      <c r="Y356" s="31" t="str">
        <f t="shared" si="46"/>
        <v>01</v>
      </c>
      <c r="Z356" s="31" t="str">
        <f t="shared" si="47"/>
        <v>2023</v>
      </c>
      <c r="AA356" s="45">
        <f t="shared" si="48"/>
        <v>44954</v>
      </c>
      <c r="AB356" s="31" t="str">
        <f>Report2!AE364</f>
        <v>5255443005906</v>
      </c>
      <c r="AC356" s="45" t="str">
        <f>Report2!AF364</f>
        <v>28/01/2023</v>
      </c>
      <c r="AD356" s="31" t="str">
        <f>Report2!AH364</f>
        <v>P2TL/52554/20230126/00006</v>
      </c>
      <c r="AE356" s="31">
        <f t="shared" si="50"/>
        <v>52550</v>
      </c>
      <c r="AF356" s="31" t="str">
        <f t="shared" si="49"/>
        <v>52554</v>
      </c>
    </row>
    <row r="357" spans="1:32">
      <c r="A357" s="30">
        <f>Report2!A365</f>
        <v>356</v>
      </c>
      <c r="B357" s="31" t="str">
        <f>Report2!B365</f>
        <v>P2TL/52553/20200729/00002</v>
      </c>
      <c r="C357" s="31" t="str">
        <f>Report2!D365</f>
        <v>523072089327</v>
      </c>
      <c r="D357" s="31" t="str">
        <f>Report2!E365</f>
        <v>KASNO</v>
      </c>
      <c r="E357" s="31" t="str">
        <f>Report2!H365</f>
        <v>K2</v>
      </c>
      <c r="F357" s="31" t="str">
        <f>Report2!I365</f>
        <v>DS MANGONAN   RT.0</v>
      </c>
      <c r="G357" s="31" t="str">
        <f t="shared" si="43"/>
        <v>R1</v>
      </c>
      <c r="H357" s="31">
        <f t="shared" si="44"/>
        <v>450</v>
      </c>
      <c r="I357" s="31" t="str">
        <f>Report2!K365</f>
        <v>R1/450</v>
      </c>
      <c r="J357" s="82">
        <f>Report2!L365</f>
        <v>200</v>
      </c>
      <c r="K357" s="82">
        <f>Report2!M365</f>
        <v>0</v>
      </c>
      <c r="L357" s="82">
        <f>Report2!N365</f>
        <v>99000</v>
      </c>
      <c r="M357" s="82">
        <f>Report2!P365</f>
        <v>99000</v>
      </c>
      <c r="N357" s="82">
        <f>Report2!Q365</f>
        <v>0</v>
      </c>
      <c r="O357" s="82">
        <f>Report2!T365</f>
        <v>76400</v>
      </c>
      <c r="P357" s="82">
        <f>Report2!U365</f>
        <v>0</v>
      </c>
      <c r="Q357" s="82">
        <f>Report2!W365</f>
        <v>8910</v>
      </c>
      <c r="R357" s="82">
        <f>Report2!X365</f>
        <v>0</v>
      </c>
      <c r="S357" s="82">
        <f>Report2!Y365</f>
        <v>0</v>
      </c>
      <c r="T357" s="82">
        <f>Report2!Z365</f>
        <v>184310</v>
      </c>
      <c r="U357" s="82">
        <f>Report2!AB365</f>
        <v>184310</v>
      </c>
      <c r="V357" s="82">
        <f>Report2!AC365</f>
        <v>0</v>
      </c>
      <c r="W357" s="36" t="str">
        <f>Report2!AD365</f>
        <v>06/01/2023</v>
      </c>
      <c r="X357" s="48" t="str">
        <f t="shared" si="45"/>
        <v>06</v>
      </c>
      <c r="Y357" s="31" t="str">
        <f t="shared" si="46"/>
        <v>01</v>
      </c>
      <c r="Z357" s="31" t="str">
        <f t="shared" si="47"/>
        <v>2023</v>
      </c>
      <c r="AA357" s="45">
        <f t="shared" si="48"/>
        <v>44932</v>
      </c>
      <c r="AB357" s="31" t="str">
        <f>Report2!AE365</f>
        <v>5255342001330</v>
      </c>
      <c r="AC357" s="45" t="str">
        <f>Report2!AF365</f>
        <v>06/01/2023</v>
      </c>
      <c r="AD357" s="31" t="str">
        <f>Report2!AH365</f>
        <v>P2TL/52553/20200729/00002</v>
      </c>
      <c r="AE357" s="31">
        <f t="shared" si="50"/>
        <v>52550</v>
      </c>
      <c r="AF357" s="31" t="str">
        <f t="shared" si="49"/>
        <v>52553</v>
      </c>
    </row>
    <row r="358" spans="1:32">
      <c r="A358" s="30">
        <f>Report2!A366</f>
        <v>357</v>
      </c>
      <c r="B358" s="31" t="str">
        <f>Report2!B366</f>
        <v>P2TL/52551/20230105/00001</v>
      </c>
      <c r="C358" s="31" t="str">
        <f>Report2!D366</f>
        <v>525510318217</v>
      </c>
      <c r="D358" s="31" t="str">
        <f>Report2!E366</f>
        <v>VANAME JAYA</v>
      </c>
      <c r="E358" s="31" t="str">
        <f>Report2!H366</f>
        <v>K2</v>
      </c>
      <c r="F358" s="31" t="str">
        <f>Report2!I366</f>
        <v>DK MOROREJO    RT.2</v>
      </c>
      <c r="G358" s="31" t="str">
        <f t="shared" si="43"/>
        <v>B1T</v>
      </c>
      <c r="H358" s="31">
        <f t="shared" si="44"/>
        <v>4400</v>
      </c>
      <c r="I358" s="31" t="str">
        <f>Report2!K366</f>
        <v>B1T/4400</v>
      </c>
      <c r="J358" s="82">
        <f>Report2!L366</f>
        <v>3897</v>
      </c>
      <c r="K358" s="82">
        <f>Report2!M366</f>
        <v>0</v>
      </c>
      <c r="L358" s="82">
        <f>Report2!N366</f>
        <v>4286700</v>
      </c>
      <c r="M358" s="82">
        <f>Report2!P366</f>
        <v>4286700</v>
      </c>
      <c r="N358" s="82">
        <f>Report2!Q366</f>
        <v>0</v>
      </c>
      <c r="O358" s="82">
        <f>Report2!T366</f>
        <v>0</v>
      </c>
      <c r="P358" s="82">
        <f>Report2!U366</f>
        <v>0</v>
      </c>
      <c r="Q358" s="82">
        <f>Report2!W366</f>
        <v>385803</v>
      </c>
      <c r="R358" s="82">
        <f>Report2!X366</f>
        <v>0</v>
      </c>
      <c r="S358" s="82">
        <f>Report2!Y366</f>
        <v>0</v>
      </c>
      <c r="T358" s="82">
        <f>Report2!Z366</f>
        <v>4672503</v>
      </c>
      <c r="U358" s="82">
        <f>Report2!AB366</f>
        <v>4672503</v>
      </c>
      <c r="V358" s="82">
        <f>Report2!AC366</f>
        <v>0</v>
      </c>
      <c r="W358" s="36" t="str">
        <f>Report2!AD366</f>
        <v>05/01/2023</v>
      </c>
      <c r="X358" s="48" t="str">
        <f t="shared" si="45"/>
        <v>05</v>
      </c>
      <c r="Y358" s="31" t="str">
        <f t="shared" si="46"/>
        <v>01</v>
      </c>
      <c r="Z358" s="31" t="str">
        <f t="shared" si="47"/>
        <v>2023</v>
      </c>
      <c r="AA358" s="45">
        <f t="shared" si="48"/>
        <v>44931</v>
      </c>
      <c r="AB358" s="31" t="str">
        <f>Report2!AE366</f>
        <v>5255143005032</v>
      </c>
      <c r="AC358" s="45" t="str">
        <f>Report2!AF366</f>
        <v>05/01/2023</v>
      </c>
      <c r="AD358" s="31" t="str">
        <f>Report2!AH366</f>
        <v>P2TL/52551/20230105/00001</v>
      </c>
      <c r="AE358" s="31">
        <f t="shared" si="50"/>
        <v>52550</v>
      </c>
      <c r="AF358" s="31" t="str">
        <f t="shared" si="49"/>
        <v>52551</v>
      </c>
    </row>
    <row r="359" spans="1:32">
      <c r="A359" s="30">
        <f>Report2!A367</f>
        <v>358</v>
      </c>
      <c r="B359" s="31" t="str">
        <f>Report2!B367</f>
        <v>5255305723011700400</v>
      </c>
      <c r="C359" s="31" t="str">
        <f>Report2!D367</f>
        <v>523070986689</v>
      </c>
      <c r="D359" s="31" t="str">
        <f>Report2!E367</f>
        <v>MUSHOLLA</v>
      </c>
      <c r="E359" s="31">
        <f>Report2!H367</f>
        <v>0</v>
      </c>
      <c r="F359" s="31" t="str">
        <f>Report2!I367</f>
        <v>DS  SINDUREJO</v>
      </c>
      <c r="G359" s="31" t="str">
        <f t="shared" si="43"/>
        <v>S2</v>
      </c>
      <c r="H359" s="31">
        <f t="shared" si="44"/>
        <v>450</v>
      </c>
      <c r="I359" s="31" t="str">
        <f>Report2!K367</f>
        <v>S2/450</v>
      </c>
      <c r="J359" s="82">
        <f>Report2!L367</f>
        <v>16</v>
      </c>
      <c r="K359" s="82">
        <f>Report2!M367</f>
        <v>0</v>
      </c>
      <c r="L359" s="82">
        <f>Report2!N367</f>
        <v>1968</v>
      </c>
      <c r="M359" s="82">
        <f>Report2!P367</f>
        <v>1968</v>
      </c>
      <c r="N359" s="82">
        <f>Report2!Q367</f>
        <v>0</v>
      </c>
      <c r="O359" s="82">
        <f>Report2!T367</f>
        <v>0</v>
      </c>
      <c r="P359" s="82">
        <f>Report2!U367</f>
        <v>0</v>
      </c>
      <c r="Q359" s="82">
        <f>Report2!W367</f>
        <v>0</v>
      </c>
      <c r="R359" s="82">
        <f>Report2!X367</f>
        <v>0</v>
      </c>
      <c r="S359" s="82">
        <f>Report2!Y367</f>
        <v>0</v>
      </c>
      <c r="T359" s="82">
        <f>Report2!Z367</f>
        <v>1968</v>
      </c>
      <c r="U359" s="82">
        <f>Report2!AB367</f>
        <v>0</v>
      </c>
      <c r="V359" s="82">
        <f>Report2!AC367</f>
        <v>1968</v>
      </c>
      <c r="W359" s="36" t="str">
        <f>Report2!AD367</f>
        <v>19/01/2023</v>
      </c>
      <c r="X359" s="48" t="str">
        <f t="shared" si="45"/>
        <v>19</v>
      </c>
      <c r="Y359" s="31" t="str">
        <f t="shared" si="46"/>
        <v>01</v>
      </c>
      <c r="Z359" s="31" t="str">
        <f t="shared" si="47"/>
        <v>2023</v>
      </c>
      <c r="AA359" s="45">
        <f t="shared" si="48"/>
        <v>44945</v>
      </c>
      <c r="AB359" s="31" t="str">
        <f>Report2!AE367</f>
        <v>5255334000397</v>
      </c>
      <c r="AC359" s="45" t="str">
        <f>Report2!AF367</f>
        <v>19/01/2023</v>
      </c>
      <c r="AD359" s="31" t="str">
        <f>Report2!AH367</f>
        <v>5255305723011700400</v>
      </c>
      <c r="AE359" s="31">
        <f t="shared" si="50"/>
        <v>52550</v>
      </c>
      <c r="AF359" s="31" t="str">
        <f t="shared" si="49"/>
        <v>52553</v>
      </c>
    </row>
    <row r="360" spans="1:32">
      <c r="A360" s="30">
        <f>Report2!A368</f>
        <v>359</v>
      </c>
      <c r="B360" s="31" t="str">
        <f>Report2!B368</f>
        <v>5255305723011700439</v>
      </c>
      <c r="C360" s="31" t="str">
        <f>Report2!D368</f>
        <v>523071480561</v>
      </c>
      <c r="D360" s="31" t="str">
        <f>Report2!E368</f>
        <v>SAIDI</v>
      </c>
      <c r="E360" s="31">
        <f>Report2!H368</f>
        <v>0</v>
      </c>
      <c r="F360" s="31" t="str">
        <f>Report2!I368</f>
        <v>DK  TUNGGAK II RT6/4</v>
      </c>
      <c r="G360" s="31" t="str">
        <f t="shared" si="43"/>
        <v>R1</v>
      </c>
      <c r="H360" s="31">
        <f t="shared" si="44"/>
        <v>900</v>
      </c>
      <c r="I360" s="31" t="str">
        <f>Report2!K368</f>
        <v>R1/900</v>
      </c>
      <c r="J360" s="82">
        <f>Report2!L368</f>
        <v>15</v>
      </c>
      <c r="K360" s="82">
        <f>Report2!M368</f>
        <v>0</v>
      </c>
      <c r="L360" s="82">
        <f>Report2!N368</f>
        <v>7425</v>
      </c>
      <c r="M360" s="82">
        <f>Report2!P368</f>
        <v>7425</v>
      </c>
      <c r="N360" s="82">
        <f>Report2!Q368</f>
        <v>0</v>
      </c>
      <c r="O360" s="82">
        <f>Report2!T368</f>
        <v>0</v>
      </c>
      <c r="P360" s="82">
        <f>Report2!U368</f>
        <v>0</v>
      </c>
      <c r="Q360" s="82">
        <f>Report2!W368</f>
        <v>0</v>
      </c>
      <c r="R360" s="82">
        <f>Report2!X368</f>
        <v>0</v>
      </c>
      <c r="S360" s="82">
        <f>Report2!Y368</f>
        <v>0</v>
      </c>
      <c r="T360" s="82">
        <f>Report2!Z368</f>
        <v>7425</v>
      </c>
      <c r="U360" s="82">
        <f>Report2!AB368</f>
        <v>0</v>
      </c>
      <c r="V360" s="82">
        <f>Report2!AC368</f>
        <v>7425</v>
      </c>
      <c r="W360" s="36" t="str">
        <f>Report2!AD368</f>
        <v>19/01/2023</v>
      </c>
      <c r="X360" s="48" t="str">
        <f t="shared" si="45"/>
        <v>19</v>
      </c>
      <c r="Y360" s="31" t="str">
        <f t="shared" si="46"/>
        <v>01</v>
      </c>
      <c r="Z360" s="31" t="str">
        <f t="shared" si="47"/>
        <v>2023</v>
      </c>
      <c r="AA360" s="45">
        <f t="shared" si="48"/>
        <v>44945</v>
      </c>
      <c r="AB360" s="31" t="str">
        <f>Report2!AE368</f>
        <v>5255334000436</v>
      </c>
      <c r="AC360" s="45" t="str">
        <f>Report2!AF368</f>
        <v>19/01/2023</v>
      </c>
      <c r="AD360" s="31" t="str">
        <f>Report2!AH368</f>
        <v>5255305723011700439</v>
      </c>
      <c r="AE360" s="31">
        <f t="shared" si="50"/>
        <v>52550</v>
      </c>
      <c r="AF360" s="31" t="str">
        <f t="shared" si="49"/>
        <v>52553</v>
      </c>
    </row>
    <row r="361" spans="1:32">
      <c r="A361" s="30">
        <f>Report2!A369</f>
        <v>360</v>
      </c>
      <c r="B361" s="31" t="str">
        <f>Report2!B369</f>
        <v>P2TL/52553/20230127/00002</v>
      </c>
      <c r="C361" s="31" t="str">
        <f>Report2!D369</f>
        <v>523072598744</v>
      </c>
      <c r="D361" s="31" t="str">
        <f>Report2!E369</f>
        <v>SURATMI</v>
      </c>
      <c r="E361" s="31" t="str">
        <f>Report2!H369</f>
        <v>K2</v>
      </c>
      <c r="F361" s="31" t="str">
        <f>Report2!I369</f>
        <v>DS MAJENANG KURIP</v>
      </c>
      <c r="G361" s="31" t="str">
        <f t="shared" si="43"/>
        <v>R1M</v>
      </c>
      <c r="H361" s="31">
        <f t="shared" si="44"/>
        <v>900</v>
      </c>
      <c r="I361" s="31" t="str">
        <f>Report2!K369</f>
        <v>R1M/900</v>
      </c>
      <c r="J361" s="82">
        <f>Report2!L369</f>
        <v>111</v>
      </c>
      <c r="K361" s="82">
        <f>Report2!M369</f>
        <v>0</v>
      </c>
      <c r="L361" s="82">
        <f>Report2!N369</f>
        <v>150072</v>
      </c>
      <c r="M361" s="82">
        <f>Report2!P369</f>
        <v>150072</v>
      </c>
      <c r="N361" s="82">
        <f>Report2!Q369</f>
        <v>0</v>
      </c>
      <c r="O361" s="82">
        <f>Report2!T369</f>
        <v>0</v>
      </c>
      <c r="P361" s="82">
        <f>Report2!U369</f>
        <v>0</v>
      </c>
      <c r="Q361" s="82">
        <f>Report2!W369</f>
        <v>13506</v>
      </c>
      <c r="R361" s="82">
        <f>Report2!X369</f>
        <v>0</v>
      </c>
      <c r="S361" s="82">
        <f>Report2!Y369</f>
        <v>0</v>
      </c>
      <c r="T361" s="82">
        <f>Report2!Z369</f>
        <v>163578</v>
      </c>
      <c r="U361" s="82">
        <f>Report2!AB369</f>
        <v>163578</v>
      </c>
      <c r="V361" s="82">
        <f>Report2!AC369</f>
        <v>0</v>
      </c>
      <c r="W361" s="36" t="str">
        <f>Report2!AD369</f>
        <v>27/01/2023</v>
      </c>
      <c r="X361" s="48" t="str">
        <f t="shared" si="45"/>
        <v>27</v>
      </c>
      <c r="Y361" s="31" t="str">
        <f t="shared" si="46"/>
        <v>01</v>
      </c>
      <c r="Z361" s="31" t="str">
        <f t="shared" si="47"/>
        <v>2023</v>
      </c>
      <c r="AA361" s="45">
        <f t="shared" si="48"/>
        <v>44953</v>
      </c>
      <c r="AB361" s="31" t="str">
        <f>Report2!AE369</f>
        <v>5255342004813</v>
      </c>
      <c r="AC361" s="45" t="str">
        <f>Report2!AF369</f>
        <v>27/01/2023</v>
      </c>
      <c r="AD361" s="31" t="str">
        <f>Report2!AH369</f>
        <v>P2TL/52553/20230127/00002</v>
      </c>
      <c r="AE361" s="31">
        <f t="shared" si="50"/>
        <v>52550</v>
      </c>
      <c r="AF361" s="31" t="str">
        <f t="shared" si="49"/>
        <v>52553</v>
      </c>
    </row>
    <row r="362" spans="1:32">
      <c r="A362" s="30">
        <f>Report2!A370</f>
        <v>361</v>
      </c>
      <c r="B362" s="31" t="str">
        <f>Report2!B370</f>
        <v>5255105723010600118</v>
      </c>
      <c r="C362" s="31" t="str">
        <f>Report2!D370</f>
        <v>523060247310</v>
      </c>
      <c r="D362" s="31" t="str">
        <f>Report2!E370</f>
        <v>SUPARJO GIMAN</v>
      </c>
      <c r="E362" s="31">
        <f>Report2!H370</f>
        <v>0</v>
      </c>
      <c r="F362" s="31" t="str">
        <f>Report2!I370</f>
        <v>DS  SOKO KIDUL DEM</v>
      </c>
      <c r="G362" s="31" t="str">
        <f t="shared" si="43"/>
        <v>R1</v>
      </c>
      <c r="H362" s="31">
        <f t="shared" si="44"/>
        <v>450</v>
      </c>
      <c r="I362" s="31" t="str">
        <f>Report2!K370</f>
        <v>R1/450</v>
      </c>
      <c r="J362" s="82">
        <f>Report2!L370</f>
        <v>32</v>
      </c>
      <c r="K362" s="82">
        <f>Report2!M370</f>
        <v>0</v>
      </c>
      <c r="L362" s="82">
        <f>Report2!N370</f>
        <v>15840</v>
      </c>
      <c r="M362" s="82">
        <f>Report2!P370</f>
        <v>15840</v>
      </c>
      <c r="N362" s="82">
        <f>Report2!Q370</f>
        <v>0</v>
      </c>
      <c r="O362" s="82">
        <f>Report2!T370</f>
        <v>0</v>
      </c>
      <c r="P362" s="82">
        <f>Report2!U370</f>
        <v>0</v>
      </c>
      <c r="Q362" s="82">
        <f>Report2!W370</f>
        <v>0</v>
      </c>
      <c r="R362" s="82">
        <f>Report2!X370</f>
        <v>0</v>
      </c>
      <c r="S362" s="82">
        <f>Report2!Y370</f>
        <v>0</v>
      </c>
      <c r="T362" s="82">
        <f>Report2!Z370</f>
        <v>15840</v>
      </c>
      <c r="U362" s="82">
        <f>Report2!AB370</f>
        <v>0</v>
      </c>
      <c r="V362" s="82">
        <f>Report2!AC370</f>
        <v>15840</v>
      </c>
      <c r="W362" s="36" t="str">
        <f>Report2!AD370</f>
        <v>06/01/2023</v>
      </c>
      <c r="X362" s="48" t="str">
        <f t="shared" si="45"/>
        <v>06</v>
      </c>
      <c r="Y362" s="31" t="str">
        <f t="shared" si="46"/>
        <v>01</v>
      </c>
      <c r="Z362" s="31" t="str">
        <f t="shared" si="47"/>
        <v>2023</v>
      </c>
      <c r="AA362" s="45">
        <f t="shared" si="48"/>
        <v>44932</v>
      </c>
      <c r="AB362" s="31" t="str">
        <f>Report2!AE370</f>
        <v>5255134000118</v>
      </c>
      <c r="AC362" s="45" t="str">
        <f>Report2!AF370</f>
        <v>06/01/2023</v>
      </c>
      <c r="AD362" s="31" t="str">
        <f>Report2!AH370</f>
        <v>5255105723010600118</v>
      </c>
      <c r="AE362" s="31">
        <f t="shared" si="50"/>
        <v>52550</v>
      </c>
      <c r="AF362" s="31" t="str">
        <f t="shared" si="49"/>
        <v>52551</v>
      </c>
    </row>
    <row r="363" spans="1:32">
      <c r="A363" s="30">
        <f>Report2!A371</f>
        <v>362</v>
      </c>
      <c r="B363" s="31" t="str">
        <f>Report2!B371</f>
        <v>5255105723010500030</v>
      </c>
      <c r="C363" s="31" t="str">
        <f>Report2!D371</f>
        <v>523060756244</v>
      </c>
      <c r="D363" s="31" t="str">
        <f>Report2!E371</f>
        <v>KHUZAERI</v>
      </c>
      <c r="E363" s="31">
        <f>Report2!H371</f>
        <v>0</v>
      </c>
      <c r="F363" s="31" t="str">
        <f>Report2!I371</f>
        <v>DS  KENDUREN RT2/4</v>
      </c>
      <c r="G363" s="31" t="str">
        <f t="shared" si="43"/>
        <v>R1</v>
      </c>
      <c r="H363" s="31">
        <f t="shared" si="44"/>
        <v>450</v>
      </c>
      <c r="I363" s="31" t="str">
        <f>Report2!K371</f>
        <v>R1/450</v>
      </c>
      <c r="J363" s="82">
        <f>Report2!L371</f>
        <v>60</v>
      </c>
      <c r="K363" s="82">
        <f>Report2!M371</f>
        <v>0</v>
      </c>
      <c r="L363" s="82">
        <f>Report2!N371</f>
        <v>29700</v>
      </c>
      <c r="M363" s="82">
        <f>Report2!P371</f>
        <v>29700</v>
      </c>
      <c r="N363" s="82">
        <f>Report2!Q371</f>
        <v>0</v>
      </c>
      <c r="O363" s="82">
        <f>Report2!T371</f>
        <v>0</v>
      </c>
      <c r="P363" s="82">
        <f>Report2!U371</f>
        <v>0</v>
      </c>
      <c r="Q363" s="82">
        <f>Report2!W371</f>
        <v>0</v>
      </c>
      <c r="R363" s="82">
        <f>Report2!X371</f>
        <v>0</v>
      </c>
      <c r="S363" s="82">
        <f>Report2!Y371</f>
        <v>0</v>
      </c>
      <c r="T363" s="82">
        <f>Report2!Z371</f>
        <v>29700</v>
      </c>
      <c r="U363" s="82">
        <f>Report2!AB371</f>
        <v>0</v>
      </c>
      <c r="V363" s="82">
        <f>Report2!AC371</f>
        <v>29700</v>
      </c>
      <c r="W363" s="36" t="str">
        <f>Report2!AD371</f>
        <v>06/01/2023</v>
      </c>
      <c r="X363" s="48" t="str">
        <f t="shared" si="45"/>
        <v>06</v>
      </c>
      <c r="Y363" s="31" t="str">
        <f t="shared" si="46"/>
        <v>01</v>
      </c>
      <c r="Z363" s="31" t="str">
        <f t="shared" si="47"/>
        <v>2023</v>
      </c>
      <c r="AA363" s="45">
        <f t="shared" si="48"/>
        <v>44932</v>
      </c>
      <c r="AB363" s="31" t="str">
        <f>Report2!AE371</f>
        <v>5255134000030</v>
      </c>
      <c r="AC363" s="45" t="str">
        <f>Report2!AF371</f>
        <v>06/01/2023</v>
      </c>
      <c r="AD363" s="31" t="str">
        <f>Report2!AH371</f>
        <v>5255105723010500030</v>
      </c>
      <c r="AE363" s="31">
        <f t="shared" si="50"/>
        <v>52550</v>
      </c>
      <c r="AF363" s="31" t="str">
        <f t="shared" si="49"/>
        <v>52551</v>
      </c>
    </row>
    <row r="364" spans="1:32">
      <c r="A364" s="30">
        <f>Report2!A372</f>
        <v>363</v>
      </c>
      <c r="B364" s="31" t="str">
        <f>Report2!B372</f>
        <v>P2TL/52554/20230120/00004</v>
      </c>
      <c r="C364" s="31" t="str">
        <f>Report2!D372</f>
        <v>523073030995</v>
      </c>
      <c r="D364" s="31" t="str">
        <f>Report2!E372</f>
        <v>ENY YULIATI</v>
      </c>
      <c r="E364" s="31" t="str">
        <f>Report2!H372</f>
        <v>K2</v>
      </c>
      <c r="F364" s="31" t="str">
        <f>Report2!I372</f>
        <v>DN BANYU URIP,BANJ</v>
      </c>
      <c r="G364" s="31" t="str">
        <f t="shared" si="43"/>
        <v>R1MT</v>
      </c>
      <c r="H364" s="31">
        <f t="shared" si="44"/>
        <v>900</v>
      </c>
      <c r="I364" s="31" t="str">
        <f>Report2!K372</f>
        <v>R1MT/900</v>
      </c>
      <c r="J364" s="82">
        <f>Report2!L372</f>
        <v>300</v>
      </c>
      <c r="K364" s="82">
        <f>Report2!M372</f>
        <v>0</v>
      </c>
      <c r="L364" s="82">
        <f>Report2!N372</f>
        <v>405600</v>
      </c>
      <c r="M364" s="82">
        <f>Report2!P372</f>
        <v>405600</v>
      </c>
      <c r="N364" s="82">
        <f>Report2!Q372</f>
        <v>0</v>
      </c>
      <c r="O364" s="82">
        <f>Report2!T372</f>
        <v>0</v>
      </c>
      <c r="P364" s="82">
        <f>Report2!U372</f>
        <v>0</v>
      </c>
      <c r="Q364" s="82">
        <f>Report2!W372</f>
        <v>36504</v>
      </c>
      <c r="R364" s="82">
        <f>Report2!X372</f>
        <v>0</v>
      </c>
      <c r="S364" s="82">
        <f>Report2!Y372</f>
        <v>0</v>
      </c>
      <c r="T364" s="82">
        <f>Report2!Z372</f>
        <v>442104</v>
      </c>
      <c r="U364" s="82">
        <f>Report2!AB372</f>
        <v>442104</v>
      </c>
      <c r="V364" s="82">
        <f>Report2!AC372</f>
        <v>0</v>
      </c>
      <c r="W364" s="36" t="str">
        <f>Report2!AD372</f>
        <v>24/01/2023</v>
      </c>
      <c r="X364" s="48" t="str">
        <f t="shared" si="45"/>
        <v>24</v>
      </c>
      <c r="Y364" s="31" t="str">
        <f t="shared" si="46"/>
        <v>01</v>
      </c>
      <c r="Z364" s="31" t="str">
        <f t="shared" si="47"/>
        <v>2023</v>
      </c>
      <c r="AA364" s="45">
        <f t="shared" si="48"/>
        <v>44950</v>
      </c>
      <c r="AB364" s="31" t="str">
        <f>Report2!AE372</f>
        <v>5255443005890</v>
      </c>
      <c r="AC364" s="45" t="str">
        <f>Report2!AF372</f>
        <v>24/01/2023</v>
      </c>
      <c r="AD364" s="31" t="str">
        <f>Report2!AH372</f>
        <v>P2TL/52554/20230120/00004</v>
      </c>
      <c r="AE364" s="31">
        <f t="shared" si="50"/>
        <v>52550</v>
      </c>
      <c r="AF364" s="31" t="str">
        <f t="shared" si="49"/>
        <v>52554</v>
      </c>
    </row>
    <row r="365" spans="1:32">
      <c r="A365" s="30">
        <f>Report2!A373</f>
        <v>364</v>
      </c>
      <c r="B365" s="31" t="str">
        <f>Report2!B373</f>
        <v>P2TL/52554/20230104/00001</v>
      </c>
      <c r="C365" s="31" t="str">
        <f>Report2!D373</f>
        <v>523070912790</v>
      </c>
      <c r="D365" s="31" t="str">
        <f>Report2!E373</f>
        <v>MASRURI</v>
      </c>
      <c r="E365" s="31" t="str">
        <f>Report2!H373</f>
        <v>K2</v>
      </c>
      <c r="F365" s="31" t="str">
        <f>Report2!I373</f>
        <v>GU NDI SENGONWET</v>
      </c>
      <c r="G365" s="31" t="str">
        <f t="shared" si="43"/>
        <v>R1</v>
      </c>
      <c r="H365" s="31">
        <f t="shared" si="44"/>
        <v>450</v>
      </c>
      <c r="I365" s="31" t="str">
        <f>Report2!K373</f>
        <v>R1/450</v>
      </c>
      <c r="J365" s="82">
        <f>Report2!L373</f>
        <v>115</v>
      </c>
      <c r="K365" s="82">
        <f>Report2!M373</f>
        <v>0</v>
      </c>
      <c r="L365" s="82">
        <f>Report2!N373</f>
        <v>56925</v>
      </c>
      <c r="M365" s="82">
        <f>Report2!P373</f>
        <v>56925</v>
      </c>
      <c r="N365" s="82">
        <f>Report2!Q373</f>
        <v>0</v>
      </c>
      <c r="O365" s="82">
        <f>Report2!T373</f>
        <v>0</v>
      </c>
      <c r="P365" s="82">
        <f>Report2!U373</f>
        <v>0</v>
      </c>
      <c r="Q365" s="82">
        <f>Report2!W373</f>
        <v>5123</v>
      </c>
      <c r="R365" s="82">
        <f>Report2!X373</f>
        <v>0</v>
      </c>
      <c r="S365" s="82">
        <f>Report2!Y373</f>
        <v>0</v>
      </c>
      <c r="T365" s="82">
        <f>Report2!Z373</f>
        <v>62048</v>
      </c>
      <c r="U365" s="82">
        <f>Report2!AB373</f>
        <v>62048</v>
      </c>
      <c r="V365" s="82">
        <f>Report2!AC373</f>
        <v>0</v>
      </c>
      <c r="W365" s="36" t="str">
        <f>Report2!AD373</f>
        <v>04/01/2023</v>
      </c>
      <c r="X365" s="48" t="str">
        <f t="shared" si="45"/>
        <v>04</v>
      </c>
      <c r="Y365" s="31" t="str">
        <f t="shared" si="46"/>
        <v>01</v>
      </c>
      <c r="Z365" s="31" t="str">
        <f t="shared" si="47"/>
        <v>2023</v>
      </c>
      <c r="AA365" s="45">
        <f t="shared" si="48"/>
        <v>44930</v>
      </c>
      <c r="AB365" s="31" t="str">
        <f>Report2!AE373</f>
        <v>5255442005801</v>
      </c>
      <c r="AC365" s="45" t="str">
        <f>Report2!AF373</f>
        <v>04/01/2023</v>
      </c>
      <c r="AD365" s="31" t="str">
        <f>Report2!AH373</f>
        <v>P2TL/52554/20230104/00001</v>
      </c>
      <c r="AE365" s="31">
        <f t="shared" si="50"/>
        <v>52550</v>
      </c>
      <c r="AF365" s="31" t="str">
        <f t="shared" si="49"/>
        <v>52554</v>
      </c>
    </row>
    <row r="366" spans="1:32">
      <c r="A366" s="30">
        <f>Report2!A374</f>
        <v>365</v>
      </c>
      <c r="B366" s="31" t="str">
        <f>Report2!B374</f>
        <v>P2TL/52551/20230116/00003</v>
      </c>
      <c r="C366" s="31" t="str">
        <f>Report2!D374</f>
        <v>523061838770</v>
      </c>
      <c r="D366" s="31" t="str">
        <f>Report2!E374</f>
        <v>SITI FATONAH</v>
      </c>
      <c r="E366" s="31" t="str">
        <f>Report2!H374</f>
        <v>K2</v>
      </c>
      <c r="F366" s="31" t="str">
        <f>Report2!I374</f>
        <v>DS KRAMAT KEC DEM</v>
      </c>
      <c r="G366" s="31" t="str">
        <f t="shared" si="43"/>
        <v>R1MT</v>
      </c>
      <c r="H366" s="31">
        <f t="shared" si="44"/>
        <v>900</v>
      </c>
      <c r="I366" s="31" t="str">
        <f>Report2!K374</f>
        <v>R1MT/900</v>
      </c>
      <c r="J366" s="82">
        <f>Report2!L374</f>
        <v>281</v>
      </c>
      <c r="K366" s="82">
        <f>Report2!M374</f>
        <v>0</v>
      </c>
      <c r="L366" s="82">
        <f>Report2!N374</f>
        <v>379912</v>
      </c>
      <c r="M366" s="82">
        <f>Report2!P374</f>
        <v>379912</v>
      </c>
      <c r="N366" s="82">
        <f>Report2!Q374</f>
        <v>0</v>
      </c>
      <c r="O366" s="82">
        <f>Report2!T374</f>
        <v>0</v>
      </c>
      <c r="P366" s="82">
        <f>Report2!U374</f>
        <v>0</v>
      </c>
      <c r="Q366" s="82">
        <f>Report2!W374</f>
        <v>34192</v>
      </c>
      <c r="R366" s="82">
        <f>Report2!X374</f>
        <v>0</v>
      </c>
      <c r="S366" s="82">
        <f>Report2!Y374</f>
        <v>0</v>
      </c>
      <c r="T366" s="82">
        <f>Report2!Z374</f>
        <v>414104</v>
      </c>
      <c r="U366" s="82">
        <f>Report2!AB374</f>
        <v>414104</v>
      </c>
      <c r="V366" s="82">
        <f>Report2!AC374</f>
        <v>0</v>
      </c>
      <c r="W366" s="36" t="str">
        <f>Report2!AD374</f>
        <v>16/01/2023</v>
      </c>
      <c r="X366" s="48" t="str">
        <f t="shared" si="45"/>
        <v>16</v>
      </c>
      <c r="Y366" s="31" t="str">
        <f t="shared" si="46"/>
        <v>01</v>
      </c>
      <c r="Z366" s="31" t="str">
        <f t="shared" si="47"/>
        <v>2023</v>
      </c>
      <c r="AA366" s="45">
        <f t="shared" si="48"/>
        <v>44942</v>
      </c>
      <c r="AB366" s="31" t="str">
        <f>Report2!AE374</f>
        <v>5255143005062</v>
      </c>
      <c r="AC366" s="45" t="str">
        <f>Report2!AF374</f>
        <v>16/01/2023</v>
      </c>
      <c r="AD366" s="31" t="str">
        <f>Report2!AH374</f>
        <v>P2TL/52551/20230116/00003</v>
      </c>
      <c r="AE366" s="31">
        <f t="shared" si="50"/>
        <v>52550</v>
      </c>
      <c r="AF366" s="31" t="str">
        <f t="shared" si="49"/>
        <v>52551</v>
      </c>
    </row>
    <row r="367" spans="1:32">
      <c r="A367" s="30">
        <f>Report2!A375</f>
        <v>366</v>
      </c>
      <c r="B367" s="31" t="str">
        <f>Report2!B375</f>
        <v>5255305723011700467</v>
      </c>
      <c r="C367" s="31" t="str">
        <f>Report2!D375</f>
        <v>523070142490</v>
      </c>
      <c r="D367" s="31" t="str">
        <f>Report2!E375</f>
        <v>MASRUKIN A</v>
      </c>
      <c r="E367" s="31">
        <f>Report2!H375</f>
        <v>0</v>
      </c>
      <c r="F367" s="31" t="str">
        <f>Report2!I375</f>
        <v>KA YEN SUMBERAGU</v>
      </c>
      <c r="G367" s="31" t="str">
        <f t="shared" si="43"/>
        <v>R1</v>
      </c>
      <c r="H367" s="31">
        <f t="shared" si="44"/>
        <v>900</v>
      </c>
      <c r="I367" s="31" t="str">
        <f>Report2!K375</f>
        <v>R1/900</v>
      </c>
      <c r="J367" s="82">
        <f>Report2!L375</f>
        <v>450</v>
      </c>
      <c r="K367" s="82">
        <f>Report2!M375</f>
        <v>0</v>
      </c>
      <c r="L367" s="82">
        <f>Report2!N375</f>
        <v>221760</v>
      </c>
      <c r="M367" s="82">
        <f>Report2!P375</f>
        <v>221760</v>
      </c>
      <c r="N367" s="82">
        <f>Report2!Q375</f>
        <v>0</v>
      </c>
      <c r="O367" s="82">
        <f>Report2!T375</f>
        <v>0</v>
      </c>
      <c r="P367" s="82">
        <f>Report2!U375</f>
        <v>0</v>
      </c>
      <c r="Q367" s="82">
        <f>Report2!W375</f>
        <v>0</v>
      </c>
      <c r="R367" s="82">
        <f>Report2!X375</f>
        <v>0</v>
      </c>
      <c r="S367" s="82">
        <f>Report2!Y375</f>
        <v>0</v>
      </c>
      <c r="T367" s="82">
        <f>Report2!Z375</f>
        <v>221760</v>
      </c>
      <c r="U367" s="82">
        <f>Report2!AB375</f>
        <v>0</v>
      </c>
      <c r="V367" s="82">
        <f>Report2!AC375</f>
        <v>221760</v>
      </c>
      <c r="W367" s="36" t="str">
        <f>Report2!AD375</f>
        <v>19/01/2023</v>
      </c>
      <c r="X367" s="48" t="str">
        <f t="shared" si="45"/>
        <v>19</v>
      </c>
      <c r="Y367" s="31" t="str">
        <f t="shared" si="46"/>
        <v>01</v>
      </c>
      <c r="Z367" s="31" t="str">
        <f t="shared" si="47"/>
        <v>2023</v>
      </c>
      <c r="AA367" s="45">
        <f t="shared" si="48"/>
        <v>44945</v>
      </c>
      <c r="AB367" s="31" t="str">
        <f>Report2!AE375</f>
        <v>5255334000463</v>
      </c>
      <c r="AC367" s="45" t="str">
        <f>Report2!AF375</f>
        <v>19/01/2023</v>
      </c>
      <c r="AD367" s="31" t="str">
        <f>Report2!AH375</f>
        <v>5255305723011700467</v>
      </c>
      <c r="AE367" s="31">
        <f t="shared" si="50"/>
        <v>52550</v>
      </c>
      <c r="AF367" s="31" t="str">
        <f t="shared" si="49"/>
        <v>52553</v>
      </c>
    </row>
    <row r="368" spans="1:32">
      <c r="A368" s="30">
        <f>Report2!A376</f>
        <v>367</v>
      </c>
      <c r="B368" s="31" t="str">
        <f>Report2!B376</f>
        <v>P2TL/52554/20230113/00008</v>
      </c>
      <c r="C368" s="31" t="str">
        <f>Report2!D376</f>
        <v>523070130462</v>
      </c>
      <c r="D368" s="31" t="str">
        <f>Report2!E376</f>
        <v>MOSTOFA</v>
      </c>
      <c r="E368" s="31" t="str">
        <f>Report2!H376</f>
        <v>K2</v>
      </c>
      <c r="F368" s="31" t="str">
        <f>Report2!I376</f>
        <v>KP  PANDEAN WRS</v>
      </c>
      <c r="G368" s="31" t="str">
        <f t="shared" si="43"/>
        <v>R1T</v>
      </c>
      <c r="H368" s="31">
        <f t="shared" si="44"/>
        <v>1300</v>
      </c>
      <c r="I368" s="31" t="str">
        <f>Report2!K376</f>
        <v>R1T/1300</v>
      </c>
      <c r="J368" s="82">
        <f>Report2!L376</f>
        <v>236</v>
      </c>
      <c r="K368" s="82">
        <f>Report2!M376</f>
        <v>0</v>
      </c>
      <c r="L368" s="82">
        <f>Report2!N376</f>
        <v>340949</v>
      </c>
      <c r="M368" s="82">
        <f>Report2!P376</f>
        <v>340949</v>
      </c>
      <c r="N368" s="82">
        <f>Report2!Q376</f>
        <v>0</v>
      </c>
      <c r="O368" s="82">
        <f>Report2!T376</f>
        <v>0</v>
      </c>
      <c r="P368" s="82">
        <f>Report2!U376</f>
        <v>0</v>
      </c>
      <c r="Q368" s="82">
        <f>Report2!W376</f>
        <v>30685</v>
      </c>
      <c r="R368" s="82">
        <f>Report2!X376</f>
        <v>0</v>
      </c>
      <c r="S368" s="82">
        <f>Report2!Y376</f>
        <v>0</v>
      </c>
      <c r="T368" s="82">
        <f>Report2!Z376</f>
        <v>371634</v>
      </c>
      <c r="U368" s="82">
        <f>Report2!AB376</f>
        <v>371634</v>
      </c>
      <c r="V368" s="82">
        <f>Report2!AC376</f>
        <v>0</v>
      </c>
      <c r="W368" s="36" t="str">
        <f>Report2!AD376</f>
        <v>13/01/2023</v>
      </c>
      <c r="X368" s="48" t="str">
        <f t="shared" si="45"/>
        <v>13</v>
      </c>
      <c r="Y368" s="31" t="str">
        <f t="shared" si="46"/>
        <v>01</v>
      </c>
      <c r="Z368" s="31" t="str">
        <f t="shared" si="47"/>
        <v>2023</v>
      </c>
      <c r="AA368" s="45">
        <f t="shared" si="48"/>
        <v>44939</v>
      </c>
      <c r="AB368" s="31" t="str">
        <f>Report2!AE376</f>
        <v>5255443005866</v>
      </c>
      <c r="AC368" s="45" t="str">
        <f>Report2!AF376</f>
        <v>13/01/2023</v>
      </c>
      <c r="AD368" s="31" t="str">
        <f>Report2!AH376</f>
        <v>P2TL/52554/20230113/00008</v>
      </c>
      <c r="AE368" s="31">
        <f t="shared" si="50"/>
        <v>52550</v>
      </c>
      <c r="AF368" s="31" t="str">
        <f t="shared" si="49"/>
        <v>52554</v>
      </c>
    </row>
    <row r="369" spans="1:32">
      <c r="A369" s="30">
        <f>Report2!A377</f>
        <v>368</v>
      </c>
      <c r="B369" s="31" t="str">
        <f>Report2!B377</f>
        <v>P2TL/52551/20230130/00002</v>
      </c>
      <c r="C369" s="31" t="str">
        <f>Report2!D377</f>
        <v>523061789929</v>
      </c>
      <c r="D369" s="31" t="str">
        <f>Report2!E377</f>
        <v>MUSHOFAH MUTAMIM</v>
      </c>
      <c r="E369" s="31" t="str">
        <f>Report2!H377</f>
        <v>K2</v>
      </c>
      <c r="F369" s="31" t="str">
        <f>Report2!I377</f>
        <v>DS TRENGGULI    RT.2</v>
      </c>
      <c r="G369" s="31" t="str">
        <f t="shared" si="43"/>
        <v>R1T</v>
      </c>
      <c r="H369" s="31">
        <f t="shared" si="44"/>
        <v>450</v>
      </c>
      <c r="I369" s="31" t="str">
        <f>Report2!K377</f>
        <v>R1T/450</v>
      </c>
      <c r="J369" s="82">
        <f>Report2!L377</f>
        <v>216</v>
      </c>
      <c r="K369" s="82">
        <f>Report2!M377</f>
        <v>0</v>
      </c>
      <c r="L369" s="82">
        <f>Report2!N377</f>
        <v>89640</v>
      </c>
      <c r="M369" s="82">
        <f>Report2!P377</f>
        <v>89640</v>
      </c>
      <c r="N369" s="82">
        <f>Report2!Q377</f>
        <v>0</v>
      </c>
      <c r="O369" s="82">
        <f>Report2!T377</f>
        <v>0</v>
      </c>
      <c r="P369" s="82">
        <f>Report2!U377</f>
        <v>0</v>
      </c>
      <c r="Q369" s="82">
        <f>Report2!W377</f>
        <v>8068</v>
      </c>
      <c r="R369" s="82">
        <f>Report2!X377</f>
        <v>0</v>
      </c>
      <c r="S369" s="82">
        <f>Report2!Y377</f>
        <v>0</v>
      </c>
      <c r="T369" s="82">
        <f>Report2!Z377</f>
        <v>97708</v>
      </c>
      <c r="U369" s="82">
        <f>Report2!AB377</f>
        <v>97708</v>
      </c>
      <c r="V369" s="82">
        <f>Report2!AC377</f>
        <v>0</v>
      </c>
      <c r="W369" s="36" t="str">
        <f>Report2!AD377</f>
        <v>30/01/2023</v>
      </c>
      <c r="X369" s="48" t="str">
        <f t="shared" si="45"/>
        <v>30</v>
      </c>
      <c r="Y369" s="31" t="str">
        <f t="shared" si="46"/>
        <v>01</v>
      </c>
      <c r="Z369" s="31" t="str">
        <f t="shared" si="47"/>
        <v>2023</v>
      </c>
      <c r="AA369" s="45">
        <f t="shared" si="48"/>
        <v>44956</v>
      </c>
      <c r="AB369" s="31" t="str">
        <f>Report2!AE377</f>
        <v>5255143005094</v>
      </c>
      <c r="AC369" s="45" t="str">
        <f>Report2!AF377</f>
        <v>30/01/2023</v>
      </c>
      <c r="AD369" s="31" t="str">
        <f>Report2!AH377</f>
        <v>P2TL/52551/20230130/00002</v>
      </c>
      <c r="AE369" s="31">
        <f t="shared" si="50"/>
        <v>52550</v>
      </c>
      <c r="AF369" s="31" t="str">
        <f t="shared" si="49"/>
        <v>52551</v>
      </c>
    </row>
    <row r="370" spans="1:32">
      <c r="A370" s="30">
        <f>Report2!A378</f>
        <v>369</v>
      </c>
      <c r="B370" s="31" t="str">
        <f>Report2!B378</f>
        <v>5255105723010600100</v>
      </c>
      <c r="C370" s="31" t="str">
        <f>Report2!D378</f>
        <v>523060646063</v>
      </c>
      <c r="D370" s="31" t="str">
        <f>Report2!E378</f>
        <v>SUNARDI</v>
      </c>
      <c r="E370" s="31">
        <f>Report2!H378</f>
        <v>0</v>
      </c>
      <c r="F370" s="31" t="str">
        <f>Report2!I378</f>
        <v>DS  PILANGSARI RT3/3</v>
      </c>
      <c r="G370" s="31" t="str">
        <f t="shared" si="43"/>
        <v>R1</v>
      </c>
      <c r="H370" s="31">
        <f t="shared" si="44"/>
        <v>450</v>
      </c>
      <c r="I370" s="31" t="str">
        <f>Report2!K378</f>
        <v>R1/450</v>
      </c>
      <c r="J370" s="82">
        <f>Report2!L378</f>
        <v>40</v>
      </c>
      <c r="K370" s="82">
        <f>Report2!M378</f>
        <v>0</v>
      </c>
      <c r="L370" s="82">
        <f>Report2!N378</f>
        <v>19800</v>
      </c>
      <c r="M370" s="82">
        <f>Report2!P378</f>
        <v>19800</v>
      </c>
      <c r="N370" s="82">
        <f>Report2!Q378</f>
        <v>0</v>
      </c>
      <c r="O370" s="82">
        <f>Report2!T378</f>
        <v>0</v>
      </c>
      <c r="P370" s="82">
        <f>Report2!U378</f>
        <v>0</v>
      </c>
      <c r="Q370" s="82">
        <f>Report2!W378</f>
        <v>0</v>
      </c>
      <c r="R370" s="82">
        <f>Report2!X378</f>
        <v>0</v>
      </c>
      <c r="S370" s="82">
        <f>Report2!Y378</f>
        <v>0</v>
      </c>
      <c r="T370" s="82">
        <f>Report2!Z378</f>
        <v>19800</v>
      </c>
      <c r="U370" s="82">
        <f>Report2!AB378</f>
        <v>0</v>
      </c>
      <c r="V370" s="82">
        <f>Report2!AC378</f>
        <v>19800</v>
      </c>
      <c r="W370" s="36" t="str">
        <f>Report2!AD378</f>
        <v>06/01/2023</v>
      </c>
      <c r="X370" s="48" t="str">
        <f t="shared" si="45"/>
        <v>06</v>
      </c>
      <c r="Y370" s="31" t="str">
        <f t="shared" si="46"/>
        <v>01</v>
      </c>
      <c r="Z370" s="31" t="str">
        <f t="shared" si="47"/>
        <v>2023</v>
      </c>
      <c r="AA370" s="45">
        <f t="shared" si="48"/>
        <v>44932</v>
      </c>
      <c r="AB370" s="31" t="str">
        <f>Report2!AE378</f>
        <v>5255134000100</v>
      </c>
      <c r="AC370" s="45" t="str">
        <f>Report2!AF378</f>
        <v>06/01/2023</v>
      </c>
      <c r="AD370" s="31" t="str">
        <f>Report2!AH378</f>
        <v>5255105723010600100</v>
      </c>
      <c r="AE370" s="31">
        <f t="shared" si="50"/>
        <v>52550</v>
      </c>
      <c r="AF370" s="31" t="str">
        <f t="shared" si="49"/>
        <v>52551</v>
      </c>
    </row>
    <row r="371" spans="1:32">
      <c r="A371" s="30">
        <f>Report2!A379</f>
        <v>370</v>
      </c>
      <c r="B371" s="31" t="str">
        <f>Report2!B379</f>
        <v>P2TL/52554/20230111/00011</v>
      </c>
      <c r="C371" s="31" t="str">
        <f>Report2!D379</f>
        <v>NONPELANG</v>
      </c>
      <c r="D371" s="31" t="str">
        <f>Report2!E379</f>
        <v>PJ KIMAN</v>
      </c>
      <c r="E371" s="31" t="str">
        <f>Report2!H379</f>
        <v>P4</v>
      </c>
      <c r="F371" s="31" t="str">
        <f>Report2!I379</f>
        <v>TAHUNAN</v>
      </c>
      <c r="G371" s="31" t="str">
        <f t="shared" si="43"/>
        <v>S2</v>
      </c>
      <c r="H371" s="31">
        <f t="shared" si="44"/>
        <v>450</v>
      </c>
      <c r="I371" s="31" t="str">
        <f>Report2!K379</f>
        <v>S2/450</v>
      </c>
      <c r="J371" s="82">
        <f>Report2!L379</f>
        <v>2479</v>
      </c>
      <c r="K371" s="82">
        <f>Report2!M379</f>
        <v>81000</v>
      </c>
      <c r="L371" s="82">
        <f>Report2!N379</f>
        <v>892296</v>
      </c>
      <c r="M371" s="82">
        <f>Report2!P379</f>
        <v>973296</v>
      </c>
      <c r="N371" s="82">
        <f>Report2!Q379</f>
        <v>0</v>
      </c>
      <c r="O371" s="82">
        <f>Report2!T379</f>
        <v>0</v>
      </c>
      <c r="P371" s="82">
        <f>Report2!U379</f>
        <v>0</v>
      </c>
      <c r="Q371" s="82">
        <f>Report2!W379</f>
        <v>4866</v>
      </c>
      <c r="R371" s="82">
        <f>Report2!X379</f>
        <v>0</v>
      </c>
      <c r="S371" s="82">
        <f>Report2!Y379</f>
        <v>0</v>
      </c>
      <c r="T371" s="82">
        <f>Report2!Z379</f>
        <v>978162</v>
      </c>
      <c r="U371" s="82">
        <f>Report2!AB379</f>
        <v>978162</v>
      </c>
      <c r="V371" s="82">
        <f>Report2!AC379</f>
        <v>0</v>
      </c>
      <c r="W371" s="36" t="str">
        <f>Report2!AD379</f>
        <v>11/01/2023</v>
      </c>
      <c r="X371" s="48" t="str">
        <f t="shared" si="45"/>
        <v>11</v>
      </c>
      <c r="Y371" s="31" t="str">
        <f t="shared" si="46"/>
        <v>01</v>
      </c>
      <c r="Z371" s="31" t="str">
        <f t="shared" si="47"/>
        <v>2023</v>
      </c>
      <c r="AA371" s="45">
        <f t="shared" si="48"/>
        <v>44937</v>
      </c>
      <c r="AB371" s="31" t="str">
        <f>Report2!AE379</f>
        <v>5255442005849</v>
      </c>
      <c r="AC371" s="45" t="str">
        <f>Report2!AF379</f>
        <v>11/01/2023</v>
      </c>
      <c r="AD371" s="31" t="str">
        <f>Report2!AH379</f>
        <v>P2TL/52554/20230111/00011</v>
      </c>
      <c r="AE371" s="31">
        <f t="shared" si="50"/>
        <v>52550</v>
      </c>
      <c r="AF371" s="31" t="str">
        <f t="shared" si="49"/>
        <v>52554</v>
      </c>
    </row>
    <row r="372" spans="1:32">
      <c r="A372" s="30">
        <f>Report2!A380</f>
        <v>371</v>
      </c>
      <c r="B372" s="31" t="str">
        <f>Report2!B380</f>
        <v>5255305723011700431</v>
      </c>
      <c r="C372" s="31" t="str">
        <f>Report2!D380</f>
        <v>523071037561</v>
      </c>
      <c r="D372" s="31" t="str">
        <f>Report2!E380</f>
        <v>RUSIDI B SUKARMIN</v>
      </c>
      <c r="E372" s="31">
        <f>Report2!H380</f>
        <v>0</v>
      </c>
      <c r="F372" s="31" t="str">
        <f>Report2!I380</f>
        <v>BE NDO GETASREJO</v>
      </c>
      <c r="G372" s="31" t="str">
        <f t="shared" si="43"/>
        <v>R1</v>
      </c>
      <c r="H372" s="31">
        <f t="shared" si="44"/>
        <v>450</v>
      </c>
      <c r="I372" s="31" t="str">
        <f>Report2!K380</f>
        <v>R1/450</v>
      </c>
      <c r="J372" s="82">
        <f>Report2!L380</f>
        <v>34</v>
      </c>
      <c r="K372" s="82">
        <f>Report2!M380</f>
        <v>0</v>
      </c>
      <c r="L372" s="82">
        <f>Report2!N380</f>
        <v>5746</v>
      </c>
      <c r="M372" s="82">
        <f>Report2!P380</f>
        <v>5746</v>
      </c>
      <c r="N372" s="82">
        <f>Report2!Q380</f>
        <v>0</v>
      </c>
      <c r="O372" s="82">
        <f>Report2!T380</f>
        <v>0</v>
      </c>
      <c r="P372" s="82">
        <f>Report2!U380</f>
        <v>0</v>
      </c>
      <c r="Q372" s="82">
        <f>Report2!W380</f>
        <v>0</v>
      </c>
      <c r="R372" s="82">
        <f>Report2!X380</f>
        <v>0</v>
      </c>
      <c r="S372" s="82">
        <f>Report2!Y380</f>
        <v>0</v>
      </c>
      <c r="T372" s="82">
        <f>Report2!Z380</f>
        <v>5746</v>
      </c>
      <c r="U372" s="82">
        <f>Report2!AB380</f>
        <v>0</v>
      </c>
      <c r="V372" s="82">
        <f>Report2!AC380</f>
        <v>5746</v>
      </c>
      <c r="W372" s="36" t="str">
        <f>Report2!AD380</f>
        <v>19/01/2023</v>
      </c>
      <c r="X372" s="48" t="str">
        <f t="shared" si="45"/>
        <v>19</v>
      </c>
      <c r="Y372" s="31" t="str">
        <f t="shared" si="46"/>
        <v>01</v>
      </c>
      <c r="Z372" s="31" t="str">
        <f t="shared" si="47"/>
        <v>2023</v>
      </c>
      <c r="AA372" s="45">
        <f t="shared" si="48"/>
        <v>44945</v>
      </c>
      <c r="AB372" s="31" t="str">
        <f>Report2!AE380</f>
        <v>5255334000428</v>
      </c>
      <c r="AC372" s="45" t="str">
        <f>Report2!AF380</f>
        <v>19/01/2023</v>
      </c>
      <c r="AD372" s="31" t="str">
        <f>Report2!AH380</f>
        <v>5255305723011700431</v>
      </c>
      <c r="AE372" s="31">
        <f t="shared" si="50"/>
        <v>52550</v>
      </c>
      <c r="AF372" s="31" t="str">
        <f t="shared" si="49"/>
        <v>52553</v>
      </c>
    </row>
    <row r="373" spans="1:32">
      <c r="A373" s="30">
        <f>Report2!A381</f>
        <v>372</v>
      </c>
      <c r="B373" s="31" t="str">
        <f>Report2!B381</f>
        <v>5255305723011700499</v>
      </c>
      <c r="C373" s="31" t="str">
        <f>Report2!D381</f>
        <v>523070624470</v>
      </c>
      <c r="D373" s="31" t="str">
        <f>Report2!E381</f>
        <v>SAMAN</v>
      </c>
      <c r="E373" s="31">
        <f>Report2!H381</f>
        <v>0</v>
      </c>
      <c r="F373" s="31" t="str">
        <f>Report2!I381</f>
        <v>DS  TEMON</v>
      </c>
      <c r="G373" s="31" t="str">
        <f t="shared" si="43"/>
        <v>R1</v>
      </c>
      <c r="H373" s="31">
        <f t="shared" si="44"/>
        <v>450</v>
      </c>
      <c r="I373" s="31" t="str">
        <f>Report2!K381</f>
        <v>R1/450</v>
      </c>
      <c r="J373" s="82">
        <f>Report2!L381</f>
        <v>133</v>
      </c>
      <c r="K373" s="82">
        <f>Report2!M381</f>
        <v>0</v>
      </c>
      <c r="L373" s="82">
        <f>Report2!N381</f>
        <v>22477</v>
      </c>
      <c r="M373" s="82">
        <f>Report2!P381</f>
        <v>22477</v>
      </c>
      <c r="N373" s="82">
        <f>Report2!Q381</f>
        <v>0</v>
      </c>
      <c r="O373" s="82">
        <f>Report2!T381</f>
        <v>0</v>
      </c>
      <c r="P373" s="82">
        <f>Report2!U381</f>
        <v>0</v>
      </c>
      <c r="Q373" s="82">
        <f>Report2!W381</f>
        <v>0</v>
      </c>
      <c r="R373" s="82">
        <f>Report2!X381</f>
        <v>0</v>
      </c>
      <c r="S373" s="82">
        <f>Report2!Y381</f>
        <v>0</v>
      </c>
      <c r="T373" s="82">
        <f>Report2!Z381</f>
        <v>22477</v>
      </c>
      <c r="U373" s="82">
        <f>Report2!AB381</f>
        <v>0</v>
      </c>
      <c r="V373" s="82">
        <f>Report2!AC381</f>
        <v>22477</v>
      </c>
      <c r="W373" s="36" t="str">
        <f>Report2!AD381</f>
        <v>19/01/2023</v>
      </c>
      <c r="X373" s="48" t="str">
        <f t="shared" si="45"/>
        <v>19</v>
      </c>
      <c r="Y373" s="31" t="str">
        <f t="shared" si="46"/>
        <v>01</v>
      </c>
      <c r="Z373" s="31" t="str">
        <f t="shared" si="47"/>
        <v>2023</v>
      </c>
      <c r="AA373" s="45">
        <f t="shared" si="48"/>
        <v>44945</v>
      </c>
      <c r="AB373" s="31" t="str">
        <f>Report2!AE381</f>
        <v>5255334000495</v>
      </c>
      <c r="AC373" s="45" t="str">
        <f>Report2!AF381</f>
        <v>19/01/2023</v>
      </c>
      <c r="AD373" s="31" t="str">
        <f>Report2!AH381</f>
        <v>5255305723011700499</v>
      </c>
      <c r="AE373" s="31">
        <f t="shared" si="50"/>
        <v>52550</v>
      </c>
      <c r="AF373" s="31" t="str">
        <f t="shared" si="49"/>
        <v>52553</v>
      </c>
    </row>
    <row r="374" spans="1:32">
      <c r="A374" s="30">
        <f>Report2!A382</f>
        <v>373</v>
      </c>
      <c r="B374" s="31" t="str">
        <f>Report2!B382</f>
        <v>P2TL/52554/20230103/00001</v>
      </c>
      <c r="C374" s="31" t="str">
        <f>Report2!D382</f>
        <v>523071459062</v>
      </c>
      <c r="D374" s="31" t="str">
        <f>Report2!E382</f>
        <v>SUNARDI</v>
      </c>
      <c r="E374" s="31" t="str">
        <f>Report2!H382</f>
        <v>K2</v>
      </c>
      <c r="F374" s="31" t="str">
        <f>Report2!I382</f>
        <v>DK  BERU TAHUNAN</v>
      </c>
      <c r="G374" s="31" t="str">
        <f t="shared" si="43"/>
        <v>R1M</v>
      </c>
      <c r="H374" s="31">
        <f t="shared" si="44"/>
        <v>900</v>
      </c>
      <c r="I374" s="31" t="str">
        <f>Report2!K382</f>
        <v>R1M/900</v>
      </c>
      <c r="J374" s="82">
        <f>Report2!L382</f>
        <v>100</v>
      </c>
      <c r="K374" s="82">
        <f>Report2!M382</f>
        <v>0</v>
      </c>
      <c r="L374" s="82">
        <f>Report2!N382</f>
        <v>135200</v>
      </c>
      <c r="M374" s="82">
        <f>Report2!P382</f>
        <v>135200</v>
      </c>
      <c r="N374" s="82">
        <f>Report2!Q382</f>
        <v>0</v>
      </c>
      <c r="O374" s="82">
        <f>Report2!T382</f>
        <v>0</v>
      </c>
      <c r="P374" s="82">
        <f>Report2!U382</f>
        <v>0</v>
      </c>
      <c r="Q374" s="82">
        <f>Report2!W382</f>
        <v>12168</v>
      </c>
      <c r="R374" s="82">
        <f>Report2!X382</f>
        <v>0</v>
      </c>
      <c r="S374" s="82">
        <f>Report2!Y382</f>
        <v>0</v>
      </c>
      <c r="T374" s="82">
        <f>Report2!Z382</f>
        <v>147368</v>
      </c>
      <c r="U374" s="82">
        <f>Report2!AB382</f>
        <v>147368</v>
      </c>
      <c r="V374" s="82">
        <f>Report2!AC382</f>
        <v>0</v>
      </c>
      <c r="W374" s="36" t="str">
        <f>Report2!AD382</f>
        <v>03/01/2023</v>
      </c>
      <c r="X374" s="48" t="str">
        <f t="shared" si="45"/>
        <v>03</v>
      </c>
      <c r="Y374" s="31" t="str">
        <f t="shared" si="46"/>
        <v>01</v>
      </c>
      <c r="Z374" s="31" t="str">
        <f t="shared" si="47"/>
        <v>2023</v>
      </c>
      <c r="AA374" s="45">
        <f t="shared" si="48"/>
        <v>44929</v>
      </c>
      <c r="AB374" s="31" t="str">
        <f>Report2!AE382</f>
        <v>5255442005797</v>
      </c>
      <c r="AC374" s="45" t="str">
        <f>Report2!AF382</f>
        <v>03/01/2023</v>
      </c>
      <c r="AD374" s="31" t="str">
        <f>Report2!AH382</f>
        <v>P2TL/52554/20230103/00001</v>
      </c>
      <c r="AE374" s="31">
        <f t="shared" si="50"/>
        <v>52550</v>
      </c>
      <c r="AF374" s="31" t="str">
        <f t="shared" si="49"/>
        <v>52554</v>
      </c>
    </row>
    <row r="375" spans="1:32">
      <c r="A375" s="30">
        <f>Report2!A383</f>
        <v>374</v>
      </c>
      <c r="B375" s="31" t="str">
        <f>Report2!B383</f>
        <v>5255305723011700500</v>
      </c>
      <c r="C375" s="31" t="str">
        <f>Report2!D383</f>
        <v>523071906039</v>
      </c>
      <c r="D375" s="31" t="str">
        <f>Report2!E383</f>
        <v>KUSTIMAH</v>
      </c>
      <c r="E375" s="31">
        <f>Report2!H383</f>
        <v>0</v>
      </c>
      <c r="F375" s="31" t="str">
        <f>Report2!I383</f>
        <v>DS MOJOAGUNG   RT.</v>
      </c>
      <c r="G375" s="31" t="str">
        <f t="shared" si="43"/>
        <v>R1</v>
      </c>
      <c r="H375" s="31">
        <f t="shared" si="44"/>
        <v>450</v>
      </c>
      <c r="I375" s="31" t="str">
        <f>Report2!K383</f>
        <v>R1/450</v>
      </c>
      <c r="J375" s="82">
        <f>Report2!L383</f>
        <v>133</v>
      </c>
      <c r="K375" s="82">
        <f>Report2!M383</f>
        <v>0</v>
      </c>
      <c r="L375" s="82">
        <f>Report2!N383</f>
        <v>22477</v>
      </c>
      <c r="M375" s="82">
        <f>Report2!P383</f>
        <v>22477</v>
      </c>
      <c r="N375" s="82">
        <f>Report2!Q383</f>
        <v>0</v>
      </c>
      <c r="O375" s="82">
        <f>Report2!T383</f>
        <v>0</v>
      </c>
      <c r="P375" s="82">
        <f>Report2!U383</f>
        <v>0</v>
      </c>
      <c r="Q375" s="82">
        <f>Report2!W383</f>
        <v>0</v>
      </c>
      <c r="R375" s="82">
        <f>Report2!X383</f>
        <v>0</v>
      </c>
      <c r="S375" s="82">
        <f>Report2!Y383</f>
        <v>0</v>
      </c>
      <c r="T375" s="82">
        <f>Report2!Z383</f>
        <v>22477</v>
      </c>
      <c r="U375" s="82">
        <f>Report2!AB383</f>
        <v>0</v>
      </c>
      <c r="V375" s="82">
        <f>Report2!AC383</f>
        <v>22477</v>
      </c>
      <c r="W375" s="36" t="str">
        <f>Report2!AD383</f>
        <v>19/01/2023</v>
      </c>
      <c r="X375" s="48" t="str">
        <f t="shared" si="45"/>
        <v>19</v>
      </c>
      <c r="Y375" s="31" t="str">
        <f t="shared" si="46"/>
        <v>01</v>
      </c>
      <c r="Z375" s="31" t="str">
        <f t="shared" si="47"/>
        <v>2023</v>
      </c>
      <c r="AA375" s="45">
        <f t="shared" si="48"/>
        <v>44945</v>
      </c>
      <c r="AB375" s="31" t="str">
        <f>Report2!AE383</f>
        <v>5255334000496</v>
      </c>
      <c r="AC375" s="45" t="str">
        <f>Report2!AF383</f>
        <v>19/01/2023</v>
      </c>
      <c r="AD375" s="31" t="str">
        <f>Report2!AH383</f>
        <v>5255305723011700500</v>
      </c>
      <c r="AE375" s="31">
        <f t="shared" si="50"/>
        <v>52550</v>
      </c>
      <c r="AF375" s="31" t="str">
        <f t="shared" si="49"/>
        <v>52553</v>
      </c>
    </row>
    <row r="376" spans="1:32">
      <c r="A376" s="30">
        <f>Report2!A384</f>
        <v>375</v>
      </c>
      <c r="B376" s="31" t="str">
        <f>Report2!B384</f>
        <v>P2TL/52552/20230112/00001</v>
      </c>
      <c r="C376" s="31" t="str">
        <f>Report2!D384</f>
        <v>523081263014</v>
      </c>
      <c r="D376" s="31" t="str">
        <f>Report2!E384</f>
        <v>ALI MAS'UT</v>
      </c>
      <c r="E376" s="31" t="str">
        <f>Report2!H384</f>
        <v>K2</v>
      </c>
      <c r="F376" s="31" t="str">
        <f>Report2!I384</f>
        <v>DS TLOGOREJO    RT.</v>
      </c>
      <c r="G376" s="31" t="str">
        <f t="shared" si="43"/>
        <v>R1T</v>
      </c>
      <c r="H376" s="31">
        <f t="shared" si="44"/>
        <v>450</v>
      </c>
      <c r="I376" s="31" t="str">
        <f>Report2!K384</f>
        <v>R1T/450</v>
      </c>
      <c r="J376" s="82">
        <f>Report2!L384</f>
        <v>610</v>
      </c>
      <c r="K376" s="82">
        <f>Report2!M384</f>
        <v>0</v>
      </c>
      <c r="L376" s="82">
        <f>Report2!N384</f>
        <v>253150</v>
      </c>
      <c r="M376" s="82">
        <f>Report2!P384</f>
        <v>253150</v>
      </c>
      <c r="N376" s="82">
        <f>Report2!Q384</f>
        <v>0</v>
      </c>
      <c r="O376" s="82">
        <f>Report2!T384</f>
        <v>0</v>
      </c>
      <c r="P376" s="82">
        <f>Report2!U384</f>
        <v>0</v>
      </c>
      <c r="Q376" s="82">
        <f>Report2!W384</f>
        <v>22784</v>
      </c>
      <c r="R376" s="82">
        <f>Report2!X384</f>
        <v>0</v>
      </c>
      <c r="S376" s="82">
        <f>Report2!Y384</f>
        <v>0</v>
      </c>
      <c r="T376" s="82">
        <f>Report2!Z384</f>
        <v>275934</v>
      </c>
      <c r="U376" s="82">
        <f>Report2!AB384</f>
        <v>275934</v>
      </c>
      <c r="V376" s="82">
        <f>Report2!AC384</f>
        <v>0</v>
      </c>
      <c r="W376" s="36" t="str">
        <f>Report2!AD384</f>
        <v>12/01/2023</v>
      </c>
      <c r="X376" s="48" t="str">
        <f t="shared" si="45"/>
        <v>12</v>
      </c>
      <c r="Y376" s="31" t="str">
        <f t="shared" si="46"/>
        <v>01</v>
      </c>
      <c r="Z376" s="31" t="str">
        <f t="shared" si="47"/>
        <v>2023</v>
      </c>
      <c r="AA376" s="45">
        <f t="shared" si="48"/>
        <v>44938</v>
      </c>
      <c r="AB376" s="31" t="str">
        <f>Report2!AE384</f>
        <v>5255243004816</v>
      </c>
      <c r="AC376" s="45" t="str">
        <f>Report2!AF384</f>
        <v>12/01/2023</v>
      </c>
      <c r="AD376" s="31" t="str">
        <f>Report2!AH384</f>
        <v>P2TL/52552/20230112/00001</v>
      </c>
      <c r="AE376" s="31">
        <f t="shared" si="50"/>
        <v>52550</v>
      </c>
      <c r="AF376" s="31" t="str">
        <f t="shared" si="49"/>
        <v>52552</v>
      </c>
    </row>
    <row r="377" spans="1:32">
      <c r="A377" s="30">
        <f>Report2!A385</f>
        <v>376</v>
      </c>
      <c r="B377" s="31" t="str">
        <f>Report2!B385</f>
        <v>5255105723010500031</v>
      </c>
      <c r="C377" s="31" t="str">
        <f>Report2!D385</f>
        <v>523061159357</v>
      </c>
      <c r="D377" s="31" t="str">
        <f>Report2!E385</f>
        <v>ZAENURI BIN MADEKU</v>
      </c>
      <c r="E377" s="31">
        <f>Report2!H385</f>
        <v>0</v>
      </c>
      <c r="F377" s="31" t="str">
        <f>Report2!I385</f>
        <v>DS TURIREJO   RT.05</v>
      </c>
      <c r="G377" s="31" t="str">
        <f t="shared" si="43"/>
        <v>R1</v>
      </c>
      <c r="H377" s="31">
        <f t="shared" si="44"/>
        <v>450</v>
      </c>
      <c r="I377" s="31" t="str">
        <f>Report2!K385</f>
        <v>R1/450</v>
      </c>
      <c r="J377" s="82">
        <f>Report2!L385</f>
        <v>60</v>
      </c>
      <c r="K377" s="82">
        <f>Report2!M385</f>
        <v>0</v>
      </c>
      <c r="L377" s="82">
        <f>Report2!N385</f>
        <v>29700</v>
      </c>
      <c r="M377" s="82">
        <f>Report2!P385</f>
        <v>29700</v>
      </c>
      <c r="N377" s="82">
        <f>Report2!Q385</f>
        <v>0</v>
      </c>
      <c r="O377" s="82">
        <f>Report2!T385</f>
        <v>0</v>
      </c>
      <c r="P377" s="82">
        <f>Report2!U385</f>
        <v>0</v>
      </c>
      <c r="Q377" s="82">
        <f>Report2!W385</f>
        <v>0</v>
      </c>
      <c r="R377" s="82">
        <f>Report2!X385</f>
        <v>0</v>
      </c>
      <c r="S377" s="82">
        <f>Report2!Y385</f>
        <v>0</v>
      </c>
      <c r="T377" s="82">
        <f>Report2!Z385</f>
        <v>29700</v>
      </c>
      <c r="U377" s="82">
        <f>Report2!AB385</f>
        <v>0</v>
      </c>
      <c r="V377" s="82">
        <f>Report2!AC385</f>
        <v>29700</v>
      </c>
      <c r="W377" s="36" t="str">
        <f>Report2!AD385</f>
        <v>06/01/2023</v>
      </c>
      <c r="X377" s="48" t="str">
        <f t="shared" si="45"/>
        <v>06</v>
      </c>
      <c r="Y377" s="31" t="str">
        <f t="shared" si="46"/>
        <v>01</v>
      </c>
      <c r="Z377" s="31" t="str">
        <f t="shared" si="47"/>
        <v>2023</v>
      </c>
      <c r="AA377" s="45">
        <f t="shared" si="48"/>
        <v>44932</v>
      </c>
      <c r="AB377" s="31" t="str">
        <f>Report2!AE385</f>
        <v>5255134000031</v>
      </c>
      <c r="AC377" s="45" t="str">
        <f>Report2!AF385</f>
        <v>06/01/2023</v>
      </c>
      <c r="AD377" s="31" t="str">
        <f>Report2!AH385</f>
        <v>5255105723010500031</v>
      </c>
      <c r="AE377" s="31">
        <f t="shared" si="50"/>
        <v>52550</v>
      </c>
      <c r="AF377" s="31" t="str">
        <f t="shared" si="49"/>
        <v>52551</v>
      </c>
    </row>
    <row r="378" spans="1:32">
      <c r="A378" s="30">
        <f>Report2!A386</f>
        <v>377</v>
      </c>
      <c r="B378" s="31" t="str">
        <f>Report2!B386</f>
        <v>P2TL/52553/20230105/00004</v>
      </c>
      <c r="C378" s="31" t="str">
        <f>Report2!D386</f>
        <v>525530311958</v>
      </c>
      <c r="D378" s="31" t="str">
        <f>Report2!E386</f>
        <v>SITI KHOTIJAH</v>
      </c>
      <c r="E378" s="31" t="str">
        <f>Report2!H386</f>
        <v>K2</v>
      </c>
      <c r="F378" s="31" t="str">
        <f>Report2!I386</f>
        <v>DS DESA TUNGGU RT</v>
      </c>
      <c r="G378" s="31" t="str">
        <f t="shared" si="43"/>
        <v>R1T</v>
      </c>
      <c r="H378" s="31">
        <f t="shared" si="44"/>
        <v>450</v>
      </c>
      <c r="I378" s="31" t="str">
        <f>Report2!K386</f>
        <v>R1T/450</v>
      </c>
      <c r="J378" s="82">
        <f>Report2!L386</f>
        <v>132</v>
      </c>
      <c r="K378" s="82">
        <f>Report2!M386</f>
        <v>0</v>
      </c>
      <c r="L378" s="82">
        <f>Report2!N386</f>
        <v>54780</v>
      </c>
      <c r="M378" s="82">
        <f>Report2!P386</f>
        <v>54780</v>
      </c>
      <c r="N378" s="82">
        <f>Report2!Q386</f>
        <v>0</v>
      </c>
      <c r="O378" s="82">
        <f>Report2!T386</f>
        <v>0</v>
      </c>
      <c r="P378" s="82">
        <f>Report2!U386</f>
        <v>0</v>
      </c>
      <c r="Q378" s="82">
        <f>Report2!W386</f>
        <v>4930</v>
      </c>
      <c r="R378" s="82">
        <f>Report2!X386</f>
        <v>0</v>
      </c>
      <c r="S378" s="82">
        <f>Report2!Y386</f>
        <v>0</v>
      </c>
      <c r="T378" s="82">
        <f>Report2!Z386</f>
        <v>59710</v>
      </c>
      <c r="U378" s="82">
        <f>Report2!AB386</f>
        <v>59710</v>
      </c>
      <c r="V378" s="82">
        <f>Report2!AC386</f>
        <v>0</v>
      </c>
      <c r="W378" s="36" t="str">
        <f>Report2!AD386</f>
        <v>13/01/2023</v>
      </c>
      <c r="X378" s="48" t="str">
        <f t="shared" si="45"/>
        <v>13</v>
      </c>
      <c r="Y378" s="31" t="str">
        <f t="shared" si="46"/>
        <v>01</v>
      </c>
      <c r="Z378" s="31" t="str">
        <f t="shared" si="47"/>
        <v>2023</v>
      </c>
      <c r="AA378" s="45">
        <f t="shared" si="48"/>
        <v>44939</v>
      </c>
      <c r="AB378" s="31" t="str">
        <f>Report2!AE386</f>
        <v>5255343004793</v>
      </c>
      <c r="AC378" s="45" t="str">
        <f>Report2!AF386</f>
        <v>13/01/2023</v>
      </c>
      <c r="AD378" s="31" t="str">
        <f>Report2!AH386</f>
        <v>P2TL/52553/20230105/00004</v>
      </c>
      <c r="AE378" s="31">
        <f t="shared" si="50"/>
        <v>52550</v>
      </c>
      <c r="AF378" s="31" t="str">
        <f t="shared" si="49"/>
        <v>52553</v>
      </c>
    </row>
    <row r="379" spans="1:32">
      <c r="A379" s="30">
        <f>Report2!A387</f>
        <v>378</v>
      </c>
      <c r="B379" s="31" t="str">
        <f>Report2!B387</f>
        <v>P2TL/52552/20230120/00001</v>
      </c>
      <c r="C379" s="31" t="str">
        <f>Report2!D387</f>
        <v>NONPELANG</v>
      </c>
      <c r="D379" s="31" t="str">
        <f>Report2!E387</f>
        <v>SUBIYANTI</v>
      </c>
      <c r="E379" s="31" t="str">
        <f>Report2!H387</f>
        <v>P4</v>
      </c>
      <c r="F379" s="31" t="str">
        <f>Report2!I387</f>
        <v>DS KALIJORONG KED</v>
      </c>
      <c r="G379" s="31" t="str">
        <f t="shared" si="43"/>
        <v>S2</v>
      </c>
      <c r="H379" s="31">
        <f t="shared" si="44"/>
        <v>900</v>
      </c>
      <c r="I379" s="31" t="str">
        <f>Report2!K387</f>
        <v>S2/900</v>
      </c>
      <c r="J379" s="82">
        <f>Report2!L387</f>
        <v>4957</v>
      </c>
      <c r="K379" s="82">
        <f>Report2!M387</f>
        <v>243000</v>
      </c>
      <c r="L379" s="82">
        <f>Report2!N387</f>
        <v>1784592</v>
      </c>
      <c r="M379" s="82">
        <f>Report2!P387</f>
        <v>2027592</v>
      </c>
      <c r="N379" s="82">
        <f>Report2!Q387</f>
        <v>0</v>
      </c>
      <c r="O379" s="82">
        <f>Report2!T387</f>
        <v>0</v>
      </c>
      <c r="P379" s="82">
        <f>Report2!U387</f>
        <v>0</v>
      </c>
      <c r="Q379" s="82">
        <f>Report2!W387</f>
        <v>10138</v>
      </c>
      <c r="R379" s="82">
        <f>Report2!X387</f>
        <v>0</v>
      </c>
      <c r="S379" s="82">
        <f>Report2!Y387</f>
        <v>0</v>
      </c>
      <c r="T379" s="82">
        <f>Report2!Z387</f>
        <v>2037730</v>
      </c>
      <c r="U379" s="82">
        <f>Report2!AB387</f>
        <v>2037730</v>
      </c>
      <c r="V379" s="82">
        <f>Report2!AC387</f>
        <v>0</v>
      </c>
      <c r="W379" s="36" t="str">
        <f>Report2!AD387</f>
        <v>20/01/2023</v>
      </c>
      <c r="X379" s="48" t="str">
        <f t="shared" si="45"/>
        <v>20</v>
      </c>
      <c r="Y379" s="31" t="str">
        <f t="shared" si="46"/>
        <v>01</v>
      </c>
      <c r="Z379" s="31" t="str">
        <f t="shared" si="47"/>
        <v>2023</v>
      </c>
      <c r="AA379" s="45">
        <f t="shared" si="48"/>
        <v>44946</v>
      </c>
      <c r="AB379" s="31" t="str">
        <f>Report2!AE387</f>
        <v>5255242004842</v>
      </c>
      <c r="AC379" s="45" t="str">
        <f>Report2!AF387</f>
        <v>20/01/2023</v>
      </c>
      <c r="AD379" s="31" t="str">
        <f>Report2!AH387</f>
        <v>P2TL/52552/20230120/00001</v>
      </c>
      <c r="AE379" s="31">
        <f t="shared" si="50"/>
        <v>52550</v>
      </c>
      <c r="AF379" s="31" t="str">
        <f t="shared" si="49"/>
        <v>52552</v>
      </c>
    </row>
    <row r="380" spans="1:32">
      <c r="A380" s="30">
        <f>Report2!A388</f>
        <v>379</v>
      </c>
      <c r="B380" s="31" t="str">
        <f>Report2!B388</f>
        <v>P2TL/52554/20230112/00006</v>
      </c>
      <c r="C380" s="31" t="str">
        <f>Report2!D388</f>
        <v>523072519440</v>
      </c>
      <c r="D380" s="31" t="str">
        <f>Report2!E388</f>
        <v>UNTARI</v>
      </c>
      <c r="E380" s="31" t="str">
        <f>Report2!H388</f>
        <v>K2</v>
      </c>
      <c r="F380" s="31" t="str">
        <f>Report2!I388</f>
        <v>DS JAMBON PULOKUL</v>
      </c>
      <c r="G380" s="31" t="str">
        <f t="shared" si="43"/>
        <v>R1T</v>
      </c>
      <c r="H380" s="31">
        <f t="shared" si="44"/>
        <v>450</v>
      </c>
      <c r="I380" s="31" t="str">
        <f>Report2!K388</f>
        <v>R1T/450</v>
      </c>
      <c r="J380" s="82">
        <f>Report2!L388</f>
        <v>300</v>
      </c>
      <c r="K380" s="82">
        <f>Report2!M388</f>
        <v>0</v>
      </c>
      <c r="L380" s="82">
        <f>Report2!N388</f>
        <v>124500</v>
      </c>
      <c r="M380" s="82">
        <f>Report2!P388</f>
        <v>124500</v>
      </c>
      <c r="N380" s="82">
        <f>Report2!Q388</f>
        <v>0</v>
      </c>
      <c r="O380" s="82">
        <f>Report2!T388</f>
        <v>0</v>
      </c>
      <c r="P380" s="82">
        <f>Report2!U388</f>
        <v>0</v>
      </c>
      <c r="Q380" s="82">
        <f>Report2!W388</f>
        <v>11205</v>
      </c>
      <c r="R380" s="82">
        <f>Report2!X388</f>
        <v>0</v>
      </c>
      <c r="S380" s="82">
        <f>Report2!Y388</f>
        <v>0</v>
      </c>
      <c r="T380" s="82">
        <f>Report2!Z388</f>
        <v>135705</v>
      </c>
      <c r="U380" s="82">
        <f>Report2!AB388</f>
        <v>135705</v>
      </c>
      <c r="V380" s="82">
        <f>Report2!AC388</f>
        <v>0</v>
      </c>
      <c r="W380" s="36" t="str">
        <f>Report2!AD388</f>
        <v>12/01/2023</v>
      </c>
      <c r="X380" s="48" t="str">
        <f t="shared" si="45"/>
        <v>12</v>
      </c>
      <c r="Y380" s="31" t="str">
        <f t="shared" si="46"/>
        <v>01</v>
      </c>
      <c r="Z380" s="31" t="str">
        <f t="shared" si="47"/>
        <v>2023</v>
      </c>
      <c r="AA380" s="45">
        <f t="shared" si="48"/>
        <v>44938</v>
      </c>
      <c r="AB380" s="31" t="str">
        <f>Report2!AE388</f>
        <v>5255443005858</v>
      </c>
      <c r="AC380" s="45" t="str">
        <f>Report2!AF388</f>
        <v>12/01/2023</v>
      </c>
      <c r="AD380" s="31" t="str">
        <f>Report2!AH388</f>
        <v>P2TL/52554/20230112/00006</v>
      </c>
      <c r="AE380" s="31">
        <f t="shared" si="50"/>
        <v>52550</v>
      </c>
      <c r="AF380" s="31" t="str">
        <f t="shared" si="49"/>
        <v>52554</v>
      </c>
    </row>
    <row r="381" spans="1:32">
      <c r="A381" s="30">
        <f>Report2!A389</f>
        <v>380</v>
      </c>
      <c r="B381" s="31" t="str">
        <f>Report2!B389</f>
        <v>P2TL/52552/20230121/00004</v>
      </c>
      <c r="C381" s="31" t="str">
        <f>Report2!D389</f>
        <v>NONPELANG</v>
      </c>
      <c r="D381" s="31" t="str">
        <f>Report2!E389</f>
        <v>WIDYANINGSIH</v>
      </c>
      <c r="E381" s="31" t="str">
        <f>Report2!H389</f>
        <v>P4</v>
      </c>
      <c r="F381" s="31" t="str">
        <f>Report2!I389</f>
        <v>DUSUN KEDOH RT 2/3</v>
      </c>
      <c r="G381" s="31" t="str">
        <f t="shared" si="43"/>
        <v>S2</v>
      </c>
      <c r="H381" s="31">
        <f t="shared" si="44"/>
        <v>900</v>
      </c>
      <c r="I381" s="31" t="str">
        <f>Report2!K389</f>
        <v>S2/900</v>
      </c>
      <c r="J381" s="82">
        <f>Report2!L389</f>
        <v>4957</v>
      </c>
      <c r="K381" s="82">
        <f>Report2!M389</f>
        <v>243000</v>
      </c>
      <c r="L381" s="82">
        <f>Report2!N389</f>
        <v>1784592</v>
      </c>
      <c r="M381" s="82">
        <f>Report2!P389</f>
        <v>2027592</v>
      </c>
      <c r="N381" s="82">
        <f>Report2!Q389</f>
        <v>0</v>
      </c>
      <c r="O381" s="82">
        <f>Report2!T389</f>
        <v>0</v>
      </c>
      <c r="P381" s="82">
        <f>Report2!U389</f>
        <v>0</v>
      </c>
      <c r="Q381" s="82">
        <f>Report2!W389</f>
        <v>10138</v>
      </c>
      <c r="R381" s="82">
        <f>Report2!X389</f>
        <v>0</v>
      </c>
      <c r="S381" s="82">
        <f>Report2!Y389</f>
        <v>0</v>
      </c>
      <c r="T381" s="82">
        <f>Report2!Z389</f>
        <v>2037730</v>
      </c>
      <c r="U381" s="82">
        <f>Report2!AB389</f>
        <v>2037730</v>
      </c>
      <c r="V381" s="82">
        <f>Report2!AC389</f>
        <v>0</v>
      </c>
      <c r="W381" s="36" t="str">
        <f>Report2!AD389</f>
        <v>21/01/2023</v>
      </c>
      <c r="X381" s="48" t="str">
        <f t="shared" si="45"/>
        <v>21</v>
      </c>
      <c r="Y381" s="31" t="str">
        <f t="shared" si="46"/>
        <v>01</v>
      </c>
      <c r="Z381" s="31" t="str">
        <f t="shared" si="47"/>
        <v>2023</v>
      </c>
      <c r="AA381" s="45">
        <f t="shared" si="48"/>
        <v>44947</v>
      </c>
      <c r="AB381" s="31" t="str">
        <f>Report2!AE389</f>
        <v>5255242004847</v>
      </c>
      <c r="AC381" s="45" t="str">
        <f>Report2!AF389</f>
        <v>21/01/2023</v>
      </c>
      <c r="AD381" s="31" t="str">
        <f>Report2!AH389</f>
        <v>P2TL/52552/20230121/00004</v>
      </c>
      <c r="AE381" s="31">
        <f t="shared" si="50"/>
        <v>52550</v>
      </c>
      <c r="AF381" s="31" t="str">
        <f t="shared" si="49"/>
        <v>52552</v>
      </c>
    </row>
    <row r="382" spans="1:32">
      <c r="A382" s="30">
        <f>Report2!A390</f>
        <v>381</v>
      </c>
      <c r="B382" s="31" t="str">
        <f>Report2!B390</f>
        <v>P2TL/52553/20230112/00002</v>
      </c>
      <c r="C382" s="31" t="str">
        <f>Report2!D390</f>
        <v>523073080215</v>
      </c>
      <c r="D382" s="31" t="str">
        <f>Report2!E390</f>
        <v>MADRASAH SYIFUL Q</v>
      </c>
      <c r="E382" s="31" t="str">
        <f>Report2!H390</f>
        <v>K2</v>
      </c>
      <c r="F382" s="31" t="str">
        <f>Report2!I390</f>
        <v>DN KRAJAN    RT.5 RW</v>
      </c>
      <c r="G382" s="31" t="str">
        <f t="shared" si="43"/>
        <v>S2T</v>
      </c>
      <c r="H382" s="31">
        <f t="shared" si="44"/>
        <v>2200</v>
      </c>
      <c r="I382" s="31" t="str">
        <f>Report2!K390</f>
        <v>S2T/2200</v>
      </c>
      <c r="J382" s="82">
        <f>Report2!L390</f>
        <v>1572</v>
      </c>
      <c r="K382" s="82">
        <f>Report2!M390</f>
        <v>0</v>
      </c>
      <c r="L382" s="82">
        <f>Report2!N390</f>
        <v>1194720</v>
      </c>
      <c r="M382" s="82">
        <f>Report2!P390</f>
        <v>1194720</v>
      </c>
      <c r="N382" s="82">
        <f>Report2!Q390</f>
        <v>0</v>
      </c>
      <c r="O382" s="82">
        <f>Report2!T390</f>
        <v>0</v>
      </c>
      <c r="P382" s="82">
        <f>Report2!U390</f>
        <v>0</v>
      </c>
      <c r="Q382" s="82">
        <f>Report2!W390</f>
        <v>107525</v>
      </c>
      <c r="R382" s="82">
        <f>Report2!X390</f>
        <v>0</v>
      </c>
      <c r="S382" s="82">
        <f>Report2!Y390</f>
        <v>0</v>
      </c>
      <c r="T382" s="82">
        <f>Report2!Z390</f>
        <v>1302245</v>
      </c>
      <c r="U382" s="82">
        <f>Report2!AB390</f>
        <v>1302245</v>
      </c>
      <c r="V382" s="82">
        <f>Report2!AC390</f>
        <v>0</v>
      </c>
      <c r="W382" s="36" t="str">
        <f>Report2!AD390</f>
        <v>12/01/2023</v>
      </c>
      <c r="X382" s="48" t="str">
        <f t="shared" si="45"/>
        <v>12</v>
      </c>
      <c r="Y382" s="31" t="str">
        <f t="shared" si="46"/>
        <v>01</v>
      </c>
      <c r="Z382" s="31" t="str">
        <f t="shared" si="47"/>
        <v>2023</v>
      </c>
      <c r="AA382" s="45">
        <f t="shared" si="48"/>
        <v>44938</v>
      </c>
      <c r="AB382" s="31" t="str">
        <f>Report2!AE390</f>
        <v>5255343004801</v>
      </c>
      <c r="AC382" s="45" t="str">
        <f>Report2!AF390</f>
        <v>12/01/2023</v>
      </c>
      <c r="AD382" s="31" t="str">
        <f>Report2!AH390</f>
        <v>P2TL/52553/20230112/00002</v>
      </c>
      <c r="AE382" s="31">
        <f t="shared" si="50"/>
        <v>52550</v>
      </c>
      <c r="AF382" s="31" t="str">
        <f t="shared" si="49"/>
        <v>52553</v>
      </c>
    </row>
    <row r="383" spans="1:32">
      <c r="A383" s="30">
        <f>Report2!A391</f>
        <v>382</v>
      </c>
      <c r="B383" s="31" t="str">
        <f>Report2!B391</f>
        <v>P2TL/52551/20230118/00001</v>
      </c>
      <c r="C383" s="31" t="str">
        <f>Report2!D391</f>
        <v>NONPELANG</v>
      </c>
      <c r="D383" s="31" t="str">
        <f>Report2!E391</f>
        <v>SUHADI</v>
      </c>
      <c r="E383" s="31" t="str">
        <f>Report2!H391</f>
        <v>P4</v>
      </c>
      <c r="F383" s="31" t="str">
        <f>Report2!I391</f>
        <v>DS.BANDUNGREJO K</v>
      </c>
      <c r="G383" s="31" t="str">
        <f t="shared" si="43"/>
        <v>S2</v>
      </c>
      <c r="H383" s="31">
        <f t="shared" si="44"/>
        <v>900</v>
      </c>
      <c r="I383" s="31" t="str">
        <f>Report2!K391</f>
        <v>S2/900</v>
      </c>
      <c r="J383" s="82">
        <f>Report2!L391</f>
        <v>4957</v>
      </c>
      <c r="K383" s="82">
        <f>Report2!M391</f>
        <v>243000</v>
      </c>
      <c r="L383" s="82">
        <f>Report2!N391</f>
        <v>1784592</v>
      </c>
      <c r="M383" s="82">
        <f>Report2!P391</f>
        <v>2027592</v>
      </c>
      <c r="N383" s="82">
        <f>Report2!Q391</f>
        <v>0</v>
      </c>
      <c r="O383" s="82">
        <f>Report2!T391</f>
        <v>0</v>
      </c>
      <c r="P383" s="82">
        <f>Report2!U391</f>
        <v>0</v>
      </c>
      <c r="Q383" s="82">
        <f>Report2!W391</f>
        <v>10138</v>
      </c>
      <c r="R383" s="82">
        <f>Report2!X391</f>
        <v>0</v>
      </c>
      <c r="S383" s="82">
        <f>Report2!Y391</f>
        <v>0</v>
      </c>
      <c r="T383" s="82">
        <f>Report2!Z391</f>
        <v>2037730</v>
      </c>
      <c r="U383" s="82">
        <f>Report2!AB391</f>
        <v>2037730</v>
      </c>
      <c r="V383" s="82">
        <f>Report2!AC391</f>
        <v>0</v>
      </c>
      <c r="W383" s="36" t="str">
        <f>Report2!AD391</f>
        <v>18/01/2023</v>
      </c>
      <c r="X383" s="48" t="str">
        <f t="shared" si="45"/>
        <v>18</v>
      </c>
      <c r="Y383" s="31" t="str">
        <f t="shared" si="46"/>
        <v>01</v>
      </c>
      <c r="Z383" s="31" t="str">
        <f t="shared" si="47"/>
        <v>2023</v>
      </c>
      <c r="AA383" s="45">
        <f t="shared" si="48"/>
        <v>44944</v>
      </c>
      <c r="AB383" s="31" t="str">
        <f>Report2!AE391</f>
        <v>5255142005065</v>
      </c>
      <c r="AC383" s="45" t="str">
        <f>Report2!AF391</f>
        <v>18/01/2023</v>
      </c>
      <c r="AD383" s="31" t="str">
        <f>Report2!AH391</f>
        <v>P2TL/52551/20230118/00001</v>
      </c>
      <c r="AE383" s="31">
        <f t="shared" si="50"/>
        <v>52550</v>
      </c>
      <c r="AF383" s="31" t="str">
        <f t="shared" si="49"/>
        <v>52551</v>
      </c>
    </row>
    <row r="384" spans="1:32">
      <c r="A384" s="30">
        <f>Report2!A392</f>
        <v>383</v>
      </c>
      <c r="B384" s="31" t="str">
        <f>Report2!B392</f>
        <v>5255305723011700461</v>
      </c>
      <c r="C384" s="31" t="str">
        <f>Report2!D392</f>
        <v>523070690680</v>
      </c>
      <c r="D384" s="31" t="str">
        <f>Report2!E392</f>
        <v>DUL ROHMAN</v>
      </c>
      <c r="E384" s="31">
        <f>Report2!H392</f>
        <v>0</v>
      </c>
      <c r="F384" s="31" t="str">
        <f>Report2!I392</f>
        <v>CI NGKRONG</v>
      </c>
      <c r="G384" s="31" t="str">
        <f t="shared" si="43"/>
        <v>R1</v>
      </c>
      <c r="H384" s="31">
        <f t="shared" si="44"/>
        <v>450</v>
      </c>
      <c r="I384" s="31" t="str">
        <f>Report2!K392</f>
        <v>R1/450</v>
      </c>
      <c r="J384" s="82">
        <f>Report2!L392</f>
        <v>88</v>
      </c>
      <c r="K384" s="82">
        <f>Report2!M392</f>
        <v>0</v>
      </c>
      <c r="L384" s="82">
        <f>Report2!N392</f>
        <v>14872</v>
      </c>
      <c r="M384" s="82">
        <f>Report2!P392</f>
        <v>14872</v>
      </c>
      <c r="N384" s="82">
        <f>Report2!Q392</f>
        <v>0</v>
      </c>
      <c r="O384" s="82">
        <f>Report2!T392</f>
        <v>0</v>
      </c>
      <c r="P384" s="82">
        <f>Report2!U392</f>
        <v>0</v>
      </c>
      <c r="Q384" s="82">
        <f>Report2!W392</f>
        <v>0</v>
      </c>
      <c r="R384" s="82">
        <f>Report2!X392</f>
        <v>0</v>
      </c>
      <c r="S384" s="82">
        <f>Report2!Y392</f>
        <v>0</v>
      </c>
      <c r="T384" s="82">
        <f>Report2!Z392</f>
        <v>14872</v>
      </c>
      <c r="U384" s="82">
        <f>Report2!AB392</f>
        <v>0</v>
      </c>
      <c r="V384" s="82">
        <f>Report2!AC392</f>
        <v>14872</v>
      </c>
      <c r="W384" s="36" t="str">
        <f>Report2!AD392</f>
        <v>19/01/2023</v>
      </c>
      <c r="X384" s="48" t="str">
        <f t="shared" si="45"/>
        <v>19</v>
      </c>
      <c r="Y384" s="31" t="str">
        <f t="shared" si="46"/>
        <v>01</v>
      </c>
      <c r="Z384" s="31" t="str">
        <f t="shared" si="47"/>
        <v>2023</v>
      </c>
      <c r="AA384" s="45">
        <f t="shared" si="48"/>
        <v>44945</v>
      </c>
      <c r="AB384" s="31" t="str">
        <f>Report2!AE392</f>
        <v>5255334000457</v>
      </c>
      <c r="AC384" s="45" t="str">
        <f>Report2!AF392</f>
        <v>19/01/2023</v>
      </c>
      <c r="AD384" s="31" t="str">
        <f>Report2!AH392</f>
        <v>5255305723011700461</v>
      </c>
      <c r="AE384" s="31">
        <f t="shared" si="50"/>
        <v>52550</v>
      </c>
      <c r="AF384" s="31" t="str">
        <f t="shared" si="49"/>
        <v>52553</v>
      </c>
    </row>
    <row r="385" spans="1:32">
      <c r="A385" s="30">
        <f>Report2!A393</f>
        <v>384</v>
      </c>
      <c r="B385" s="31" t="str">
        <f>Report2!B393</f>
        <v>P2TL/52554/20230120/00002</v>
      </c>
      <c r="C385" s="31" t="str">
        <f>Report2!D393</f>
        <v>523070403856</v>
      </c>
      <c r="D385" s="31" t="str">
        <f>Report2!E393</f>
        <v>NGADIMAN</v>
      </c>
      <c r="E385" s="31" t="str">
        <f>Report2!H393</f>
        <v>P3</v>
      </c>
      <c r="F385" s="31" t="str">
        <f>Report2!I393</f>
        <v>DK  CENTONG RT05/VI</v>
      </c>
      <c r="G385" s="31" t="str">
        <f t="shared" si="43"/>
        <v>R1</v>
      </c>
      <c r="H385" s="31">
        <f t="shared" si="44"/>
        <v>450</v>
      </c>
      <c r="I385" s="31" t="str">
        <f>Report2!K393</f>
        <v>R1/450</v>
      </c>
      <c r="J385" s="82">
        <f>Report2!L393</f>
        <v>2479</v>
      </c>
      <c r="K385" s="82">
        <f>Report2!M393</f>
        <v>59400</v>
      </c>
      <c r="L385" s="82">
        <f>Report2!N393</f>
        <v>1226907</v>
      </c>
      <c r="M385" s="82">
        <f>Report2!P393</f>
        <v>1286307</v>
      </c>
      <c r="N385" s="82">
        <f>Report2!Q393</f>
        <v>0</v>
      </c>
      <c r="O385" s="82">
        <f>Report2!T393</f>
        <v>76400</v>
      </c>
      <c r="P385" s="82">
        <f>Report2!U393</f>
        <v>188171</v>
      </c>
      <c r="Q385" s="82">
        <f>Report2!W393</f>
        <v>13160</v>
      </c>
      <c r="R385" s="82">
        <f>Report2!X393</f>
        <v>16650</v>
      </c>
      <c r="S385" s="82">
        <f>Report2!Y393</f>
        <v>0</v>
      </c>
      <c r="T385" s="82">
        <f>Report2!Z393</f>
        <v>1580688</v>
      </c>
      <c r="U385" s="82">
        <f>Report2!AB393</f>
        <v>1580688</v>
      </c>
      <c r="V385" s="82">
        <f>Report2!AC393</f>
        <v>0</v>
      </c>
      <c r="W385" s="36" t="str">
        <f>Report2!AD393</f>
        <v>21/01/2023</v>
      </c>
      <c r="X385" s="48" t="str">
        <f t="shared" si="45"/>
        <v>21</v>
      </c>
      <c r="Y385" s="31" t="str">
        <f t="shared" si="46"/>
        <v>01</v>
      </c>
      <c r="Z385" s="31" t="str">
        <f t="shared" si="47"/>
        <v>2023</v>
      </c>
      <c r="AA385" s="45">
        <f t="shared" si="48"/>
        <v>44947</v>
      </c>
      <c r="AB385" s="31" t="str">
        <f>Report2!AE393</f>
        <v>5255442005888</v>
      </c>
      <c r="AC385" s="45" t="str">
        <f>Report2!AF393</f>
        <v>21/01/2023</v>
      </c>
      <c r="AD385" s="31" t="str">
        <f>Report2!AH393</f>
        <v>P2TL/52554/20230120/00002</v>
      </c>
      <c r="AE385" s="31">
        <f t="shared" si="50"/>
        <v>52550</v>
      </c>
      <c r="AF385" s="31" t="str">
        <f t="shared" si="49"/>
        <v>52554</v>
      </c>
    </row>
    <row r="386" spans="1:32">
      <c r="A386" s="30">
        <f>Report2!A394</f>
        <v>385</v>
      </c>
      <c r="B386" s="31" t="str">
        <f>Report2!B394</f>
        <v>P2TL/52552/20230126/00001</v>
      </c>
      <c r="C386" s="31" t="str">
        <f>Report2!D394</f>
        <v>523080475880</v>
      </c>
      <c r="D386" s="31" t="str">
        <f>Report2!E394</f>
        <v>SUKARDI</v>
      </c>
      <c r="E386" s="31" t="str">
        <f>Report2!H394</f>
        <v>P2</v>
      </c>
      <c r="F386" s="31" t="str">
        <f>Report2!I394</f>
        <v>CA BEAN KIDUL SIDO</v>
      </c>
      <c r="G386" s="31" t="str">
        <f t="shared" si="43"/>
        <v>R1</v>
      </c>
      <c r="H386" s="31">
        <f t="shared" si="44"/>
        <v>450</v>
      </c>
      <c r="I386" s="31" t="str">
        <f>Report2!K394</f>
        <v>R1/450</v>
      </c>
      <c r="J386" s="82">
        <f>Report2!L394</f>
        <v>2479</v>
      </c>
      <c r="K386" s="82">
        <f>Report2!M394</f>
        <v>0</v>
      </c>
      <c r="L386" s="82">
        <f>Report2!N394</f>
        <v>1226907</v>
      </c>
      <c r="M386" s="82">
        <f>Report2!P394</f>
        <v>1226907</v>
      </c>
      <c r="N386" s="82">
        <f>Report2!Q394</f>
        <v>0</v>
      </c>
      <c r="O386" s="82">
        <f>Report2!T394</f>
        <v>0</v>
      </c>
      <c r="P386" s="82">
        <f>Report2!U394</f>
        <v>156912</v>
      </c>
      <c r="Q386" s="82">
        <f>Report2!W394</f>
        <v>12269</v>
      </c>
      <c r="R386" s="82">
        <f>Report2!X394</f>
        <v>0</v>
      </c>
      <c r="S386" s="82">
        <f>Report2!Y394</f>
        <v>0</v>
      </c>
      <c r="T386" s="82">
        <f>Report2!Z394</f>
        <v>1396088</v>
      </c>
      <c r="U386" s="82">
        <f>Report2!AB394</f>
        <v>1396088</v>
      </c>
      <c r="V386" s="82">
        <f>Report2!AC394</f>
        <v>0</v>
      </c>
      <c r="W386" s="36" t="str">
        <f>Report2!AD394</f>
        <v>26/01/2023</v>
      </c>
      <c r="X386" s="48" t="str">
        <f t="shared" si="45"/>
        <v>26</v>
      </c>
      <c r="Y386" s="31" t="str">
        <f t="shared" si="46"/>
        <v>01</v>
      </c>
      <c r="Z386" s="31" t="str">
        <f t="shared" si="47"/>
        <v>2023</v>
      </c>
      <c r="AA386" s="45">
        <f t="shared" si="48"/>
        <v>44952</v>
      </c>
      <c r="AB386" s="31" t="str">
        <f>Report2!AE394</f>
        <v>5255242004862</v>
      </c>
      <c r="AC386" s="45" t="str">
        <f>Report2!AF394</f>
        <v>26/01/2023</v>
      </c>
      <c r="AD386" s="31" t="str">
        <f>Report2!AH394</f>
        <v>P2TL/52552/20230126/00001</v>
      </c>
      <c r="AE386" s="31">
        <f t="shared" si="50"/>
        <v>52550</v>
      </c>
      <c r="AF386" s="31" t="str">
        <f t="shared" si="49"/>
        <v>52552</v>
      </c>
    </row>
    <row r="387" spans="1:32">
      <c r="A387" s="30">
        <f>Report2!A395</f>
        <v>386</v>
      </c>
      <c r="B387" s="31" t="str">
        <f>Report2!B395</f>
        <v>5255305723011700403</v>
      </c>
      <c r="C387" s="31" t="str">
        <f>Report2!D395</f>
        <v>523070544604</v>
      </c>
      <c r="D387" s="31" t="str">
        <f>Report2!E395</f>
        <v>PRIYO</v>
      </c>
      <c r="E387" s="31">
        <f>Report2!H395</f>
        <v>0</v>
      </c>
      <c r="F387" s="31" t="str">
        <f>Report2!I395</f>
        <v>DS  KLAMBU RT 05/01</v>
      </c>
      <c r="G387" s="31" t="str">
        <f t="shared" ref="G387:G450" si="51">LEFT(I387,FIND("/",I387)-1)</f>
        <v>R1</v>
      </c>
      <c r="H387" s="31">
        <f t="shared" ref="H387:H450" si="52">_xlfn.NUMBERVALUE(MID(I387,FIND("/",I387,1)+1,99))</f>
        <v>450</v>
      </c>
      <c r="I387" s="31" t="str">
        <f>Report2!K395</f>
        <v>R1/450</v>
      </c>
      <c r="J387" s="82">
        <f>Report2!L395</f>
        <v>15</v>
      </c>
      <c r="K387" s="82">
        <f>Report2!M395</f>
        <v>0</v>
      </c>
      <c r="L387" s="82">
        <f>Report2!N395</f>
        <v>2535</v>
      </c>
      <c r="M387" s="82">
        <f>Report2!P395</f>
        <v>2535</v>
      </c>
      <c r="N387" s="82">
        <f>Report2!Q395</f>
        <v>0</v>
      </c>
      <c r="O387" s="82">
        <f>Report2!T395</f>
        <v>0</v>
      </c>
      <c r="P387" s="82">
        <f>Report2!U395</f>
        <v>0</v>
      </c>
      <c r="Q387" s="82">
        <f>Report2!W395</f>
        <v>0</v>
      </c>
      <c r="R387" s="82">
        <f>Report2!X395</f>
        <v>0</v>
      </c>
      <c r="S387" s="82">
        <f>Report2!Y395</f>
        <v>0</v>
      </c>
      <c r="T387" s="82">
        <f>Report2!Z395</f>
        <v>2535</v>
      </c>
      <c r="U387" s="82">
        <f>Report2!AB395</f>
        <v>0</v>
      </c>
      <c r="V387" s="82">
        <f>Report2!AC395</f>
        <v>2535</v>
      </c>
      <c r="W387" s="36" t="str">
        <f>Report2!AD395</f>
        <v>19/01/2023</v>
      </c>
      <c r="X387" s="48" t="str">
        <f t="shared" ref="X387:X450" si="53">LEFT(W387,2)</f>
        <v>19</v>
      </c>
      <c r="Y387" s="31" t="str">
        <f t="shared" ref="Y387:Y450" si="54">MID(W387,FIND("/",W387,1)+1,2)</f>
        <v>01</v>
      </c>
      <c r="Z387" s="31" t="str">
        <f t="shared" ref="Z387:Z450" si="55">RIGHT(W387,4)</f>
        <v>2023</v>
      </c>
      <c r="AA387" s="45">
        <f t="shared" ref="AA387:AA450" si="56">DATE(Z387,Y387,X387)</f>
        <v>44945</v>
      </c>
      <c r="AB387" s="31" t="str">
        <f>Report2!AE395</f>
        <v>5255334000400</v>
      </c>
      <c r="AC387" s="45" t="str">
        <f>Report2!AF395</f>
        <v>19/01/2023</v>
      </c>
      <c r="AD387" s="31" t="str">
        <f>Report2!AH395</f>
        <v>5255305723011700403</v>
      </c>
      <c r="AE387" s="31">
        <f t="shared" si="50"/>
        <v>52550</v>
      </c>
      <c r="AF387" s="31" t="str">
        <f t="shared" ref="AF387:AF450" si="57">_xlfn.IFS(LEN(AD387)=19,LEFT(AD387,5),LEN(AD387)=25,MID(AD387,6,5))</f>
        <v>52553</v>
      </c>
    </row>
    <row r="388" spans="1:32">
      <c r="A388" s="30">
        <f>Report2!A396</f>
        <v>387</v>
      </c>
      <c r="B388" s="31" t="str">
        <f>Report2!B396</f>
        <v>P2TL/52551/20230125/00002</v>
      </c>
      <c r="C388" s="31" t="str">
        <f>Report2!D396</f>
        <v>523060862681</v>
      </c>
      <c r="D388" s="31" t="str">
        <f>Report2!E396</f>
        <v>MASDI SURYAT</v>
      </c>
      <c r="E388" s="31" t="str">
        <f>Report2!H396</f>
        <v>K2</v>
      </c>
      <c r="F388" s="31" t="str">
        <f>Report2!I396</f>
        <v>DS  MLATEN MIJEN RT</v>
      </c>
      <c r="G388" s="31" t="str">
        <f t="shared" si="51"/>
        <v>R1M</v>
      </c>
      <c r="H388" s="31">
        <f t="shared" si="52"/>
        <v>900</v>
      </c>
      <c r="I388" s="31" t="str">
        <f>Report2!K396</f>
        <v>R1M/900</v>
      </c>
      <c r="J388" s="82">
        <f>Report2!L396</f>
        <v>628</v>
      </c>
      <c r="K388" s="82">
        <f>Report2!M396</f>
        <v>0</v>
      </c>
      <c r="L388" s="82">
        <f>Report2!N396</f>
        <v>849056</v>
      </c>
      <c r="M388" s="82">
        <f>Report2!P396</f>
        <v>849056</v>
      </c>
      <c r="N388" s="82">
        <f>Report2!Q396</f>
        <v>0</v>
      </c>
      <c r="O388" s="82">
        <f>Report2!T396</f>
        <v>0</v>
      </c>
      <c r="P388" s="82">
        <f>Report2!U396</f>
        <v>0</v>
      </c>
      <c r="Q388" s="82">
        <f>Report2!W396</f>
        <v>76415</v>
      </c>
      <c r="R388" s="82">
        <f>Report2!X396</f>
        <v>0</v>
      </c>
      <c r="S388" s="82">
        <f>Report2!Y396</f>
        <v>0</v>
      </c>
      <c r="T388" s="82">
        <f>Report2!Z396</f>
        <v>925471</v>
      </c>
      <c r="U388" s="82">
        <f>Report2!AB396</f>
        <v>925471</v>
      </c>
      <c r="V388" s="82">
        <f>Report2!AC396</f>
        <v>0</v>
      </c>
      <c r="W388" s="36" t="str">
        <f>Report2!AD396</f>
        <v>25/01/2023</v>
      </c>
      <c r="X388" s="48" t="str">
        <f t="shared" si="53"/>
        <v>25</v>
      </c>
      <c r="Y388" s="31" t="str">
        <f t="shared" si="54"/>
        <v>01</v>
      </c>
      <c r="Z388" s="31" t="str">
        <f t="shared" si="55"/>
        <v>2023</v>
      </c>
      <c r="AA388" s="45">
        <f t="shared" si="56"/>
        <v>44951</v>
      </c>
      <c r="AB388" s="31" t="str">
        <f>Report2!AE396</f>
        <v>5255142005079</v>
      </c>
      <c r="AC388" s="45" t="str">
        <f>Report2!AF396</f>
        <v>25/01/2023</v>
      </c>
      <c r="AD388" s="31" t="str">
        <f>Report2!AH396</f>
        <v>P2TL/52551/20230125/00002</v>
      </c>
      <c r="AE388" s="31">
        <f t="shared" ref="AE388:AE451" si="58">AE387</f>
        <v>52550</v>
      </c>
      <c r="AF388" s="31" t="str">
        <f t="shared" si="57"/>
        <v>52551</v>
      </c>
    </row>
    <row r="389" spans="1:32">
      <c r="A389" s="30">
        <f>Report2!A397</f>
        <v>388</v>
      </c>
      <c r="B389" s="31" t="str">
        <f>Report2!B397</f>
        <v>5255305723011700392</v>
      </c>
      <c r="C389" s="31" t="str">
        <f>Report2!D397</f>
        <v>523071252468</v>
      </c>
      <c r="D389" s="31" t="str">
        <f>Report2!E397</f>
        <v>WAHIRIN</v>
      </c>
      <c r="E389" s="31">
        <f>Report2!H397</f>
        <v>0</v>
      </c>
      <c r="F389" s="31" t="str">
        <f>Report2!I397</f>
        <v>KP . MANGGARWETAN</v>
      </c>
      <c r="G389" s="31" t="str">
        <f t="shared" si="51"/>
        <v>R1</v>
      </c>
      <c r="H389" s="31">
        <f t="shared" si="52"/>
        <v>450</v>
      </c>
      <c r="I389" s="31" t="str">
        <f>Report2!K397</f>
        <v>R1/450</v>
      </c>
      <c r="J389" s="82">
        <f>Report2!L397</f>
        <v>5</v>
      </c>
      <c r="K389" s="82">
        <f>Report2!M397</f>
        <v>0</v>
      </c>
      <c r="L389" s="82">
        <f>Report2!N397</f>
        <v>845</v>
      </c>
      <c r="M389" s="82">
        <f>Report2!P397</f>
        <v>845</v>
      </c>
      <c r="N389" s="82">
        <f>Report2!Q397</f>
        <v>0</v>
      </c>
      <c r="O389" s="82">
        <f>Report2!T397</f>
        <v>0</v>
      </c>
      <c r="P389" s="82">
        <f>Report2!U397</f>
        <v>0</v>
      </c>
      <c r="Q389" s="82">
        <f>Report2!W397</f>
        <v>0</v>
      </c>
      <c r="R389" s="82">
        <f>Report2!X397</f>
        <v>0</v>
      </c>
      <c r="S389" s="82">
        <f>Report2!Y397</f>
        <v>0</v>
      </c>
      <c r="T389" s="82">
        <f>Report2!Z397</f>
        <v>845</v>
      </c>
      <c r="U389" s="82">
        <f>Report2!AB397</f>
        <v>0</v>
      </c>
      <c r="V389" s="82">
        <f>Report2!AC397</f>
        <v>845</v>
      </c>
      <c r="W389" s="36" t="str">
        <f>Report2!AD397</f>
        <v>19/01/2023</v>
      </c>
      <c r="X389" s="48" t="str">
        <f t="shared" si="53"/>
        <v>19</v>
      </c>
      <c r="Y389" s="31" t="str">
        <f t="shared" si="54"/>
        <v>01</v>
      </c>
      <c r="Z389" s="31" t="str">
        <f t="shared" si="55"/>
        <v>2023</v>
      </c>
      <c r="AA389" s="45">
        <f t="shared" si="56"/>
        <v>44945</v>
      </c>
      <c r="AB389" s="31" t="str">
        <f>Report2!AE397</f>
        <v>5255334000389</v>
      </c>
      <c r="AC389" s="45" t="str">
        <f>Report2!AF397</f>
        <v>19/01/2023</v>
      </c>
      <c r="AD389" s="31" t="str">
        <f>Report2!AH397</f>
        <v>5255305723011700392</v>
      </c>
      <c r="AE389" s="31">
        <f t="shared" si="58"/>
        <v>52550</v>
      </c>
      <c r="AF389" s="31" t="str">
        <f t="shared" si="57"/>
        <v>52553</v>
      </c>
    </row>
    <row r="390" spans="1:32">
      <c r="A390" s="30">
        <f>Report2!A398</f>
        <v>389</v>
      </c>
      <c r="B390" s="31" t="str">
        <f>Report2!B398</f>
        <v>5255105723010600120</v>
      </c>
      <c r="C390" s="31" t="str">
        <f>Report2!D398</f>
        <v>523060474190</v>
      </c>
      <c r="D390" s="31" t="str">
        <f>Report2!E398</f>
        <v>TARWI</v>
      </c>
      <c r="E390" s="31">
        <f>Report2!H398</f>
        <v>0</v>
      </c>
      <c r="F390" s="31" t="str">
        <f>Report2!I398</f>
        <v>DS  KRAJAN RT3/2 MR</v>
      </c>
      <c r="G390" s="31" t="str">
        <f t="shared" si="51"/>
        <v>R1</v>
      </c>
      <c r="H390" s="31">
        <f t="shared" si="52"/>
        <v>450</v>
      </c>
      <c r="I390" s="31" t="str">
        <f>Report2!K398</f>
        <v>R1/450</v>
      </c>
      <c r="J390" s="82">
        <f>Report2!L398</f>
        <v>32</v>
      </c>
      <c r="K390" s="82">
        <f>Report2!M398</f>
        <v>0</v>
      </c>
      <c r="L390" s="82">
        <f>Report2!N398</f>
        <v>15840</v>
      </c>
      <c r="M390" s="82">
        <f>Report2!P398</f>
        <v>15840</v>
      </c>
      <c r="N390" s="82">
        <f>Report2!Q398</f>
        <v>0</v>
      </c>
      <c r="O390" s="82">
        <f>Report2!T398</f>
        <v>0</v>
      </c>
      <c r="P390" s="82">
        <f>Report2!U398</f>
        <v>0</v>
      </c>
      <c r="Q390" s="82">
        <f>Report2!W398</f>
        <v>0</v>
      </c>
      <c r="R390" s="82">
        <f>Report2!X398</f>
        <v>0</v>
      </c>
      <c r="S390" s="82">
        <f>Report2!Y398</f>
        <v>0</v>
      </c>
      <c r="T390" s="82">
        <f>Report2!Z398</f>
        <v>15840</v>
      </c>
      <c r="U390" s="82">
        <f>Report2!AB398</f>
        <v>0</v>
      </c>
      <c r="V390" s="82">
        <f>Report2!AC398</f>
        <v>15840</v>
      </c>
      <c r="W390" s="36" t="str">
        <f>Report2!AD398</f>
        <v>06/01/2023</v>
      </c>
      <c r="X390" s="48" t="str">
        <f t="shared" si="53"/>
        <v>06</v>
      </c>
      <c r="Y390" s="31" t="str">
        <f t="shared" si="54"/>
        <v>01</v>
      </c>
      <c r="Z390" s="31" t="str">
        <f t="shared" si="55"/>
        <v>2023</v>
      </c>
      <c r="AA390" s="45">
        <f t="shared" si="56"/>
        <v>44932</v>
      </c>
      <c r="AB390" s="31" t="str">
        <f>Report2!AE398</f>
        <v>5255134000120</v>
      </c>
      <c r="AC390" s="45" t="str">
        <f>Report2!AF398</f>
        <v>06/01/2023</v>
      </c>
      <c r="AD390" s="31" t="str">
        <f>Report2!AH398</f>
        <v>5255105723010600120</v>
      </c>
      <c r="AE390" s="31">
        <f t="shared" si="58"/>
        <v>52550</v>
      </c>
      <c r="AF390" s="31" t="str">
        <f t="shared" si="57"/>
        <v>52551</v>
      </c>
    </row>
    <row r="391" spans="1:32">
      <c r="A391" s="30">
        <f>Report2!A399</f>
        <v>390</v>
      </c>
      <c r="B391" s="31" t="str">
        <f>Report2!B399</f>
        <v>P2TL/52552/20230109/00002</v>
      </c>
      <c r="C391" s="31" t="str">
        <f>Report2!D399</f>
        <v>523080217101</v>
      </c>
      <c r="D391" s="31" t="str">
        <f>Report2!E399</f>
        <v>AGUS DARMANTO</v>
      </c>
      <c r="E391" s="31" t="str">
        <f>Report2!H399</f>
        <v>P3</v>
      </c>
      <c r="F391" s="31" t="str">
        <f>Report2!I399</f>
        <v>KA UMAN RT1/RK3 GU</v>
      </c>
      <c r="G391" s="31" t="str">
        <f t="shared" si="51"/>
        <v>B1</v>
      </c>
      <c r="H391" s="31">
        <f t="shared" si="52"/>
        <v>1300</v>
      </c>
      <c r="I391" s="31" t="str">
        <f>Report2!K399</f>
        <v>B1/1300</v>
      </c>
      <c r="J391" s="82">
        <f>Report2!L399</f>
        <v>7160</v>
      </c>
      <c r="K391" s="82">
        <f>Report2!M399</f>
        <v>602784</v>
      </c>
      <c r="L391" s="82">
        <f>Report2!N399</f>
        <v>6916946</v>
      </c>
      <c r="M391" s="82">
        <f>Report2!P399</f>
        <v>7519730</v>
      </c>
      <c r="N391" s="82">
        <f>Report2!Q399</f>
        <v>10000</v>
      </c>
      <c r="O391" s="82">
        <f>Report2!T399</f>
        <v>0</v>
      </c>
      <c r="P391" s="82">
        <f>Report2!U399</f>
        <v>188171</v>
      </c>
      <c r="Q391" s="82">
        <f>Report2!W399</f>
        <v>78211</v>
      </c>
      <c r="R391" s="82">
        <f>Report2!X399</f>
        <v>0</v>
      </c>
      <c r="S391" s="82">
        <f>Report2!Y399</f>
        <v>0</v>
      </c>
      <c r="T391" s="82">
        <f>Report2!Z399</f>
        <v>7796112</v>
      </c>
      <c r="U391" s="82">
        <f>Report2!AB399</f>
        <v>7796112</v>
      </c>
      <c r="V391" s="82">
        <f>Report2!AC399</f>
        <v>0</v>
      </c>
      <c r="W391" s="36" t="str">
        <f>Report2!AD399</f>
        <v>09/01/2023</v>
      </c>
      <c r="X391" s="48" t="str">
        <f t="shared" si="53"/>
        <v>09</v>
      </c>
      <c r="Y391" s="31" t="str">
        <f t="shared" si="54"/>
        <v>01</v>
      </c>
      <c r="Z391" s="31" t="str">
        <f t="shared" si="55"/>
        <v>2023</v>
      </c>
      <c r="AA391" s="45">
        <f t="shared" si="56"/>
        <v>44935</v>
      </c>
      <c r="AB391" s="31" t="str">
        <f>Report2!AE399</f>
        <v>5255242004815</v>
      </c>
      <c r="AC391" s="45" t="str">
        <f>Report2!AF399</f>
        <v>09/01/2023</v>
      </c>
      <c r="AD391" s="31" t="str">
        <f>Report2!AH399</f>
        <v>P2TL/52552/20230109/00002</v>
      </c>
      <c r="AE391" s="31">
        <f t="shared" si="58"/>
        <v>52550</v>
      </c>
      <c r="AF391" s="31" t="str">
        <f t="shared" si="57"/>
        <v>52552</v>
      </c>
    </row>
    <row r="392" spans="1:32">
      <c r="A392" s="30">
        <f>Report2!A400</f>
        <v>391</v>
      </c>
      <c r="B392" s="31" t="str">
        <f>Report2!B400</f>
        <v>5255305723011700447</v>
      </c>
      <c r="C392" s="31" t="str">
        <f>Report2!D400</f>
        <v>523070890119</v>
      </c>
      <c r="D392" s="31" t="str">
        <f>Report2!E400</f>
        <v>KURMIN S</v>
      </c>
      <c r="E392" s="31">
        <f>Report2!H400</f>
        <v>0</v>
      </c>
      <c r="F392" s="31" t="str">
        <f>Report2!I400</f>
        <v>KE BONAGUNG</v>
      </c>
      <c r="G392" s="31" t="str">
        <f t="shared" si="51"/>
        <v>R1</v>
      </c>
      <c r="H392" s="31">
        <f t="shared" si="52"/>
        <v>450</v>
      </c>
      <c r="I392" s="31" t="str">
        <f>Report2!K400</f>
        <v>R1/450</v>
      </c>
      <c r="J392" s="82">
        <f>Report2!L400</f>
        <v>64</v>
      </c>
      <c r="K392" s="82">
        <f>Report2!M400</f>
        <v>0</v>
      </c>
      <c r="L392" s="82">
        <f>Report2!N400</f>
        <v>10816</v>
      </c>
      <c r="M392" s="82">
        <f>Report2!P400</f>
        <v>10816</v>
      </c>
      <c r="N392" s="82">
        <f>Report2!Q400</f>
        <v>0</v>
      </c>
      <c r="O392" s="82">
        <f>Report2!T400</f>
        <v>0</v>
      </c>
      <c r="P392" s="82">
        <f>Report2!U400</f>
        <v>0</v>
      </c>
      <c r="Q392" s="82">
        <f>Report2!W400</f>
        <v>0</v>
      </c>
      <c r="R392" s="82">
        <f>Report2!X400</f>
        <v>0</v>
      </c>
      <c r="S392" s="82">
        <f>Report2!Y400</f>
        <v>0</v>
      </c>
      <c r="T392" s="82">
        <f>Report2!Z400</f>
        <v>10816</v>
      </c>
      <c r="U392" s="82">
        <f>Report2!AB400</f>
        <v>0</v>
      </c>
      <c r="V392" s="82">
        <f>Report2!AC400</f>
        <v>10816</v>
      </c>
      <c r="W392" s="36" t="str">
        <f>Report2!AD400</f>
        <v>19/01/2023</v>
      </c>
      <c r="X392" s="48" t="str">
        <f t="shared" si="53"/>
        <v>19</v>
      </c>
      <c r="Y392" s="31" t="str">
        <f t="shared" si="54"/>
        <v>01</v>
      </c>
      <c r="Z392" s="31" t="str">
        <f t="shared" si="55"/>
        <v>2023</v>
      </c>
      <c r="AA392" s="45">
        <f t="shared" si="56"/>
        <v>44945</v>
      </c>
      <c r="AB392" s="31" t="str">
        <f>Report2!AE400</f>
        <v>5255334000444</v>
      </c>
      <c r="AC392" s="45" t="str">
        <f>Report2!AF400</f>
        <v>19/01/2023</v>
      </c>
      <c r="AD392" s="31" t="str">
        <f>Report2!AH400</f>
        <v>5255305723011700447</v>
      </c>
      <c r="AE392" s="31">
        <f t="shared" si="58"/>
        <v>52550</v>
      </c>
      <c r="AF392" s="31" t="str">
        <f t="shared" si="57"/>
        <v>52553</v>
      </c>
    </row>
    <row r="393" spans="1:32">
      <c r="A393" s="30">
        <f>Report2!A401</f>
        <v>392</v>
      </c>
      <c r="B393" s="31" t="str">
        <f>Report2!B401</f>
        <v>P2TL/52554/20230111/00012</v>
      </c>
      <c r="C393" s="31" t="str">
        <f>Report2!D401</f>
        <v>NONPELANG</v>
      </c>
      <c r="D393" s="31" t="str">
        <f>Report2!E401</f>
        <v>KIMAN PJ2</v>
      </c>
      <c r="E393" s="31" t="str">
        <f>Report2!H401</f>
        <v>P4</v>
      </c>
      <c r="F393" s="31" t="str">
        <f>Report2!I401</f>
        <v>GABUS</v>
      </c>
      <c r="G393" s="31" t="str">
        <f t="shared" si="51"/>
        <v>S2</v>
      </c>
      <c r="H393" s="31">
        <f t="shared" si="52"/>
        <v>450</v>
      </c>
      <c r="I393" s="31" t="str">
        <f>Report2!K401</f>
        <v>S2/450</v>
      </c>
      <c r="J393" s="82">
        <f>Report2!L401</f>
        <v>2479</v>
      </c>
      <c r="K393" s="82">
        <f>Report2!M401</f>
        <v>81000</v>
      </c>
      <c r="L393" s="82">
        <f>Report2!N401</f>
        <v>892296</v>
      </c>
      <c r="M393" s="82">
        <f>Report2!P401</f>
        <v>973296</v>
      </c>
      <c r="N393" s="82">
        <f>Report2!Q401</f>
        <v>0</v>
      </c>
      <c r="O393" s="82">
        <f>Report2!T401</f>
        <v>0</v>
      </c>
      <c r="P393" s="82">
        <f>Report2!U401</f>
        <v>0</v>
      </c>
      <c r="Q393" s="82">
        <f>Report2!W401</f>
        <v>4866</v>
      </c>
      <c r="R393" s="82">
        <f>Report2!X401</f>
        <v>0</v>
      </c>
      <c r="S393" s="82">
        <f>Report2!Y401</f>
        <v>0</v>
      </c>
      <c r="T393" s="82">
        <f>Report2!Z401</f>
        <v>978162</v>
      </c>
      <c r="U393" s="82">
        <f>Report2!AB401</f>
        <v>978162</v>
      </c>
      <c r="V393" s="82">
        <f>Report2!AC401</f>
        <v>0</v>
      </c>
      <c r="W393" s="36" t="str">
        <f>Report2!AD401</f>
        <v>11/01/2023</v>
      </c>
      <c r="X393" s="48" t="str">
        <f t="shared" si="53"/>
        <v>11</v>
      </c>
      <c r="Y393" s="31" t="str">
        <f t="shared" si="54"/>
        <v>01</v>
      </c>
      <c r="Z393" s="31" t="str">
        <f t="shared" si="55"/>
        <v>2023</v>
      </c>
      <c r="AA393" s="45">
        <f t="shared" si="56"/>
        <v>44937</v>
      </c>
      <c r="AB393" s="31" t="str">
        <f>Report2!AE401</f>
        <v>5255442005850</v>
      </c>
      <c r="AC393" s="45" t="str">
        <f>Report2!AF401</f>
        <v>11/01/2023</v>
      </c>
      <c r="AD393" s="31" t="str">
        <f>Report2!AH401</f>
        <v>P2TL/52554/20230111/00012</v>
      </c>
      <c r="AE393" s="31">
        <f t="shared" si="58"/>
        <v>52550</v>
      </c>
      <c r="AF393" s="31" t="str">
        <f t="shared" si="57"/>
        <v>52554</v>
      </c>
    </row>
    <row r="394" spans="1:32">
      <c r="A394" s="30">
        <f>Report2!A402</f>
        <v>393</v>
      </c>
      <c r="B394" s="31" t="str">
        <f>Report2!B402</f>
        <v>5255305723011700406</v>
      </c>
      <c r="C394" s="31" t="str">
        <f>Report2!D402</f>
        <v>523071575993</v>
      </c>
      <c r="D394" s="31" t="str">
        <f>Report2!E402</f>
        <v>NARTI</v>
      </c>
      <c r="E394" s="31">
        <f>Report2!H402</f>
        <v>0</v>
      </c>
      <c r="F394" s="31" t="str">
        <f>Report2!I402</f>
        <v>DS  JUWORO GEYER</v>
      </c>
      <c r="G394" s="31" t="str">
        <f t="shared" si="51"/>
        <v>R1</v>
      </c>
      <c r="H394" s="31">
        <f t="shared" si="52"/>
        <v>450</v>
      </c>
      <c r="I394" s="31" t="str">
        <f>Report2!K402</f>
        <v>R1/450</v>
      </c>
      <c r="J394" s="82">
        <f>Report2!L402</f>
        <v>18</v>
      </c>
      <c r="K394" s="82">
        <f>Report2!M402</f>
        <v>0</v>
      </c>
      <c r="L394" s="82">
        <f>Report2!N402</f>
        <v>3042</v>
      </c>
      <c r="M394" s="82">
        <f>Report2!P402</f>
        <v>3042</v>
      </c>
      <c r="N394" s="82">
        <f>Report2!Q402</f>
        <v>0</v>
      </c>
      <c r="O394" s="82">
        <f>Report2!T402</f>
        <v>0</v>
      </c>
      <c r="P394" s="82">
        <f>Report2!U402</f>
        <v>0</v>
      </c>
      <c r="Q394" s="82">
        <f>Report2!W402</f>
        <v>0</v>
      </c>
      <c r="R394" s="82">
        <f>Report2!X402</f>
        <v>0</v>
      </c>
      <c r="S394" s="82">
        <f>Report2!Y402</f>
        <v>0</v>
      </c>
      <c r="T394" s="82">
        <f>Report2!Z402</f>
        <v>3042</v>
      </c>
      <c r="U394" s="82">
        <f>Report2!AB402</f>
        <v>0</v>
      </c>
      <c r="V394" s="82">
        <f>Report2!AC402</f>
        <v>3042</v>
      </c>
      <c r="W394" s="36" t="str">
        <f>Report2!AD402</f>
        <v>19/01/2023</v>
      </c>
      <c r="X394" s="48" t="str">
        <f t="shared" si="53"/>
        <v>19</v>
      </c>
      <c r="Y394" s="31" t="str">
        <f t="shared" si="54"/>
        <v>01</v>
      </c>
      <c r="Z394" s="31" t="str">
        <f t="shared" si="55"/>
        <v>2023</v>
      </c>
      <c r="AA394" s="45">
        <f t="shared" si="56"/>
        <v>44945</v>
      </c>
      <c r="AB394" s="31" t="str">
        <f>Report2!AE402</f>
        <v>5255334000403</v>
      </c>
      <c r="AC394" s="45" t="str">
        <f>Report2!AF402</f>
        <v>19/01/2023</v>
      </c>
      <c r="AD394" s="31" t="str">
        <f>Report2!AH402</f>
        <v>5255305723011700406</v>
      </c>
      <c r="AE394" s="31">
        <f t="shared" si="58"/>
        <v>52550</v>
      </c>
      <c r="AF394" s="31" t="str">
        <f t="shared" si="57"/>
        <v>52553</v>
      </c>
    </row>
    <row r="395" spans="1:32">
      <c r="A395" s="30">
        <f>Report2!A403</f>
        <v>394</v>
      </c>
      <c r="B395" s="31" t="str">
        <f>Report2!B403</f>
        <v>5255105723010500033</v>
      </c>
      <c r="C395" s="31" t="str">
        <f>Report2!D403</f>
        <v>523060470523</v>
      </c>
      <c r="D395" s="31" t="str">
        <f>Report2!E403</f>
        <v>ALEX LEO CANDRA</v>
      </c>
      <c r="E395" s="31">
        <f>Report2!H403</f>
        <v>0</v>
      </c>
      <c r="F395" s="31" t="str">
        <f>Report2!I403</f>
        <v>DS  WEDING BARAT R</v>
      </c>
      <c r="G395" s="31" t="str">
        <f t="shared" si="51"/>
        <v>R1</v>
      </c>
      <c r="H395" s="31">
        <f t="shared" si="52"/>
        <v>450</v>
      </c>
      <c r="I395" s="31" t="str">
        <f>Report2!K403</f>
        <v>R1/450</v>
      </c>
      <c r="J395" s="82">
        <f>Report2!L403</f>
        <v>59</v>
      </c>
      <c r="K395" s="82">
        <f>Report2!M403</f>
        <v>0</v>
      </c>
      <c r="L395" s="82">
        <f>Report2!N403</f>
        <v>29205</v>
      </c>
      <c r="M395" s="82">
        <f>Report2!P403</f>
        <v>29205</v>
      </c>
      <c r="N395" s="82">
        <f>Report2!Q403</f>
        <v>0</v>
      </c>
      <c r="O395" s="82">
        <f>Report2!T403</f>
        <v>0</v>
      </c>
      <c r="P395" s="82">
        <f>Report2!U403</f>
        <v>0</v>
      </c>
      <c r="Q395" s="82">
        <f>Report2!W403</f>
        <v>0</v>
      </c>
      <c r="R395" s="82">
        <f>Report2!X403</f>
        <v>0</v>
      </c>
      <c r="S395" s="82">
        <f>Report2!Y403</f>
        <v>0</v>
      </c>
      <c r="T395" s="82">
        <f>Report2!Z403</f>
        <v>29205</v>
      </c>
      <c r="U395" s="82">
        <f>Report2!AB403</f>
        <v>0</v>
      </c>
      <c r="V395" s="82">
        <f>Report2!AC403</f>
        <v>29205</v>
      </c>
      <c r="W395" s="36" t="str">
        <f>Report2!AD403</f>
        <v>06/01/2023</v>
      </c>
      <c r="X395" s="48" t="str">
        <f t="shared" si="53"/>
        <v>06</v>
      </c>
      <c r="Y395" s="31" t="str">
        <f t="shared" si="54"/>
        <v>01</v>
      </c>
      <c r="Z395" s="31" t="str">
        <f t="shared" si="55"/>
        <v>2023</v>
      </c>
      <c r="AA395" s="45">
        <f t="shared" si="56"/>
        <v>44932</v>
      </c>
      <c r="AB395" s="31" t="str">
        <f>Report2!AE403</f>
        <v>5255134000033</v>
      </c>
      <c r="AC395" s="45" t="str">
        <f>Report2!AF403</f>
        <v>06/01/2023</v>
      </c>
      <c r="AD395" s="31" t="str">
        <f>Report2!AH403</f>
        <v>5255105723010500033</v>
      </c>
      <c r="AE395" s="31">
        <f t="shared" si="58"/>
        <v>52550</v>
      </c>
      <c r="AF395" s="31" t="str">
        <f t="shared" si="57"/>
        <v>52551</v>
      </c>
    </row>
    <row r="396" spans="1:32">
      <c r="A396" s="30">
        <f>Report2!A404</f>
        <v>395</v>
      </c>
      <c r="B396" s="31" t="str">
        <f>Report2!B404</f>
        <v>5255305723011700395</v>
      </c>
      <c r="C396" s="31" t="str">
        <f>Report2!D404</f>
        <v>523070865944</v>
      </c>
      <c r="D396" s="31" t="str">
        <f>Report2!E404</f>
        <v>WARTINI</v>
      </c>
      <c r="E396" s="31">
        <f>Report2!H404</f>
        <v>0</v>
      </c>
      <c r="F396" s="31" t="str">
        <f>Report2!I404</f>
        <v>DK  TERMAS</v>
      </c>
      <c r="G396" s="31" t="str">
        <f t="shared" si="51"/>
        <v>R1</v>
      </c>
      <c r="H396" s="31">
        <f t="shared" si="52"/>
        <v>450</v>
      </c>
      <c r="I396" s="31" t="str">
        <f>Report2!K404</f>
        <v>R1/450</v>
      </c>
      <c r="J396" s="82">
        <f>Report2!L404</f>
        <v>7</v>
      </c>
      <c r="K396" s="82">
        <f>Report2!M404</f>
        <v>0</v>
      </c>
      <c r="L396" s="82">
        <f>Report2!N404</f>
        <v>1183</v>
      </c>
      <c r="M396" s="82">
        <f>Report2!P404</f>
        <v>1183</v>
      </c>
      <c r="N396" s="82">
        <f>Report2!Q404</f>
        <v>0</v>
      </c>
      <c r="O396" s="82">
        <f>Report2!T404</f>
        <v>0</v>
      </c>
      <c r="P396" s="82">
        <f>Report2!U404</f>
        <v>0</v>
      </c>
      <c r="Q396" s="82">
        <f>Report2!W404</f>
        <v>0</v>
      </c>
      <c r="R396" s="82">
        <f>Report2!X404</f>
        <v>0</v>
      </c>
      <c r="S396" s="82">
        <f>Report2!Y404</f>
        <v>0</v>
      </c>
      <c r="T396" s="82">
        <f>Report2!Z404</f>
        <v>1183</v>
      </c>
      <c r="U396" s="82">
        <f>Report2!AB404</f>
        <v>0</v>
      </c>
      <c r="V396" s="82">
        <f>Report2!AC404</f>
        <v>1183</v>
      </c>
      <c r="W396" s="36" t="str">
        <f>Report2!AD404</f>
        <v>19/01/2023</v>
      </c>
      <c r="X396" s="48" t="str">
        <f t="shared" si="53"/>
        <v>19</v>
      </c>
      <c r="Y396" s="31" t="str">
        <f t="shared" si="54"/>
        <v>01</v>
      </c>
      <c r="Z396" s="31" t="str">
        <f t="shared" si="55"/>
        <v>2023</v>
      </c>
      <c r="AA396" s="45">
        <f t="shared" si="56"/>
        <v>44945</v>
      </c>
      <c r="AB396" s="31" t="str">
        <f>Report2!AE404</f>
        <v>5255334000392</v>
      </c>
      <c r="AC396" s="45" t="str">
        <f>Report2!AF404</f>
        <v>19/01/2023</v>
      </c>
      <c r="AD396" s="31" t="str">
        <f>Report2!AH404</f>
        <v>5255305723011700395</v>
      </c>
      <c r="AE396" s="31">
        <f t="shared" si="58"/>
        <v>52550</v>
      </c>
      <c r="AF396" s="31" t="str">
        <f t="shared" si="57"/>
        <v>52553</v>
      </c>
    </row>
    <row r="397" spans="1:32">
      <c r="A397" s="30">
        <f>Report2!A405</f>
        <v>396</v>
      </c>
      <c r="B397" s="31" t="str">
        <f>Report2!B405</f>
        <v>P2TL/52553/20230116/00001</v>
      </c>
      <c r="C397" s="31" t="str">
        <f>Report2!D405</f>
        <v>523073068926</v>
      </c>
      <c r="D397" s="31" t="str">
        <f>Report2!E405</f>
        <v>SUJI</v>
      </c>
      <c r="E397" s="31" t="str">
        <f>Report2!H405</f>
        <v>K2</v>
      </c>
      <c r="F397" s="31" t="str">
        <f>Report2!I405</f>
        <v>DN KRONGGEN    RT.5</v>
      </c>
      <c r="G397" s="31" t="str">
        <f t="shared" si="51"/>
        <v>R1T</v>
      </c>
      <c r="H397" s="31">
        <f t="shared" si="52"/>
        <v>2200</v>
      </c>
      <c r="I397" s="31" t="str">
        <f>Report2!K405</f>
        <v>R1T/2200</v>
      </c>
      <c r="J397" s="82">
        <f>Report2!L405</f>
        <v>60</v>
      </c>
      <c r="K397" s="82">
        <f>Report2!M405</f>
        <v>0</v>
      </c>
      <c r="L397" s="82">
        <f>Report2!N405</f>
        <v>86682</v>
      </c>
      <c r="M397" s="82">
        <f>Report2!P405</f>
        <v>86682</v>
      </c>
      <c r="N397" s="82">
        <f>Report2!Q405</f>
        <v>0</v>
      </c>
      <c r="O397" s="82">
        <f>Report2!T405</f>
        <v>0</v>
      </c>
      <c r="P397" s="82">
        <f>Report2!U405</f>
        <v>0</v>
      </c>
      <c r="Q397" s="82">
        <f>Report2!W405</f>
        <v>7801</v>
      </c>
      <c r="R397" s="82">
        <f>Report2!X405</f>
        <v>0</v>
      </c>
      <c r="S397" s="82">
        <f>Report2!Y405</f>
        <v>0</v>
      </c>
      <c r="T397" s="82">
        <f>Report2!Z405</f>
        <v>94483</v>
      </c>
      <c r="U397" s="82">
        <f>Report2!AB405</f>
        <v>94483</v>
      </c>
      <c r="V397" s="82">
        <f>Report2!AC405</f>
        <v>0</v>
      </c>
      <c r="W397" s="36" t="str">
        <f>Report2!AD405</f>
        <v>16/01/2023</v>
      </c>
      <c r="X397" s="48" t="str">
        <f t="shared" si="53"/>
        <v>16</v>
      </c>
      <c r="Y397" s="31" t="str">
        <f t="shared" si="54"/>
        <v>01</v>
      </c>
      <c r="Z397" s="31" t="str">
        <f t="shared" si="55"/>
        <v>2023</v>
      </c>
      <c r="AA397" s="45">
        <f t="shared" si="56"/>
        <v>44942</v>
      </c>
      <c r="AB397" s="31" t="str">
        <f>Report2!AE405</f>
        <v>5255343004802</v>
      </c>
      <c r="AC397" s="45" t="str">
        <f>Report2!AF405</f>
        <v>16/01/2023</v>
      </c>
      <c r="AD397" s="31" t="str">
        <f>Report2!AH405</f>
        <v>P2TL/52553/20230116/00001</v>
      </c>
      <c r="AE397" s="31">
        <f t="shared" si="58"/>
        <v>52550</v>
      </c>
      <c r="AF397" s="31" t="str">
        <f t="shared" si="57"/>
        <v>52553</v>
      </c>
    </row>
    <row r="398" spans="1:32">
      <c r="A398" s="30">
        <f>Report2!A406</f>
        <v>397</v>
      </c>
      <c r="B398" s="31" t="str">
        <f>Report2!B406</f>
        <v>P2TL/52553/20230116/00002</v>
      </c>
      <c r="C398" s="31" t="str">
        <f>Report2!D406</f>
        <v>523072307937</v>
      </c>
      <c r="D398" s="31" t="str">
        <f>Report2!E406</f>
        <v>SUPARDI</v>
      </c>
      <c r="E398" s="31" t="str">
        <f>Report2!H406</f>
        <v>K2</v>
      </c>
      <c r="F398" s="31" t="str">
        <f>Report2!I406</f>
        <v>DS DANYANG PURWO</v>
      </c>
      <c r="G398" s="31" t="str">
        <f t="shared" si="51"/>
        <v>R1T</v>
      </c>
      <c r="H398" s="31">
        <f t="shared" si="52"/>
        <v>900</v>
      </c>
      <c r="I398" s="31" t="str">
        <f>Report2!K406</f>
        <v>R1T/900</v>
      </c>
      <c r="J398" s="82">
        <f>Report2!L406</f>
        <v>702</v>
      </c>
      <c r="K398" s="82">
        <f>Report2!M406</f>
        <v>0</v>
      </c>
      <c r="L398" s="82">
        <f>Report2!N406</f>
        <v>424710</v>
      </c>
      <c r="M398" s="82">
        <f>Report2!P406</f>
        <v>424710</v>
      </c>
      <c r="N398" s="82">
        <f>Report2!Q406</f>
        <v>0</v>
      </c>
      <c r="O398" s="82">
        <f>Report2!T406</f>
        <v>0</v>
      </c>
      <c r="P398" s="82">
        <f>Report2!U406</f>
        <v>0</v>
      </c>
      <c r="Q398" s="82">
        <f>Report2!W406</f>
        <v>38224</v>
      </c>
      <c r="R398" s="82">
        <f>Report2!X406</f>
        <v>0</v>
      </c>
      <c r="S398" s="82">
        <f>Report2!Y406</f>
        <v>0</v>
      </c>
      <c r="T398" s="82">
        <f>Report2!Z406</f>
        <v>462934</v>
      </c>
      <c r="U398" s="82">
        <f>Report2!AB406</f>
        <v>462934</v>
      </c>
      <c r="V398" s="82">
        <f>Report2!AC406</f>
        <v>0</v>
      </c>
      <c r="W398" s="36" t="str">
        <f>Report2!AD406</f>
        <v>16/01/2023</v>
      </c>
      <c r="X398" s="48" t="str">
        <f t="shared" si="53"/>
        <v>16</v>
      </c>
      <c r="Y398" s="31" t="str">
        <f t="shared" si="54"/>
        <v>01</v>
      </c>
      <c r="Z398" s="31" t="str">
        <f t="shared" si="55"/>
        <v>2023</v>
      </c>
      <c r="AA398" s="45">
        <f t="shared" si="56"/>
        <v>44942</v>
      </c>
      <c r="AB398" s="31" t="str">
        <f>Report2!AE406</f>
        <v>5255343004803</v>
      </c>
      <c r="AC398" s="45" t="str">
        <f>Report2!AF406</f>
        <v>16/01/2023</v>
      </c>
      <c r="AD398" s="31" t="str">
        <f>Report2!AH406</f>
        <v>P2TL/52553/20230116/00002</v>
      </c>
      <c r="AE398" s="31">
        <f t="shared" si="58"/>
        <v>52550</v>
      </c>
      <c r="AF398" s="31" t="str">
        <f t="shared" si="57"/>
        <v>52553</v>
      </c>
    </row>
    <row r="399" spans="1:32">
      <c r="A399" s="30">
        <f>Report2!A407</f>
        <v>398</v>
      </c>
      <c r="B399" s="31" t="str">
        <f>Report2!B407</f>
        <v>5255105723010600087</v>
      </c>
      <c r="C399" s="31" t="str">
        <f>Report2!D407</f>
        <v>523061042259</v>
      </c>
      <c r="D399" s="31" t="str">
        <f>Report2!E407</f>
        <v>KAMIDUN</v>
      </c>
      <c r="E399" s="31">
        <f>Report2!H407</f>
        <v>0</v>
      </c>
      <c r="F399" s="31" t="str">
        <f>Report2!I407</f>
        <v>DK GANDOK KR.REJO</v>
      </c>
      <c r="G399" s="31" t="str">
        <f t="shared" si="51"/>
        <v>R1</v>
      </c>
      <c r="H399" s="31">
        <f t="shared" si="52"/>
        <v>450</v>
      </c>
      <c r="I399" s="31" t="str">
        <f>Report2!K407</f>
        <v>R1/450</v>
      </c>
      <c r="J399" s="82">
        <f>Report2!L407</f>
        <v>46</v>
      </c>
      <c r="K399" s="82">
        <f>Report2!M407</f>
        <v>0</v>
      </c>
      <c r="L399" s="82">
        <f>Report2!N407</f>
        <v>22770</v>
      </c>
      <c r="M399" s="82">
        <f>Report2!P407</f>
        <v>22770</v>
      </c>
      <c r="N399" s="82">
        <f>Report2!Q407</f>
        <v>0</v>
      </c>
      <c r="O399" s="82">
        <f>Report2!T407</f>
        <v>0</v>
      </c>
      <c r="P399" s="82">
        <f>Report2!U407</f>
        <v>0</v>
      </c>
      <c r="Q399" s="82">
        <f>Report2!W407</f>
        <v>0</v>
      </c>
      <c r="R399" s="82">
        <f>Report2!X407</f>
        <v>0</v>
      </c>
      <c r="S399" s="82">
        <f>Report2!Y407</f>
        <v>0</v>
      </c>
      <c r="T399" s="82">
        <f>Report2!Z407</f>
        <v>22770</v>
      </c>
      <c r="U399" s="82">
        <f>Report2!AB407</f>
        <v>0</v>
      </c>
      <c r="V399" s="82">
        <f>Report2!AC407</f>
        <v>22770</v>
      </c>
      <c r="W399" s="36" t="str">
        <f>Report2!AD407</f>
        <v>06/01/2023</v>
      </c>
      <c r="X399" s="48" t="str">
        <f t="shared" si="53"/>
        <v>06</v>
      </c>
      <c r="Y399" s="31" t="str">
        <f t="shared" si="54"/>
        <v>01</v>
      </c>
      <c r="Z399" s="31" t="str">
        <f t="shared" si="55"/>
        <v>2023</v>
      </c>
      <c r="AA399" s="45">
        <f t="shared" si="56"/>
        <v>44932</v>
      </c>
      <c r="AB399" s="31" t="str">
        <f>Report2!AE407</f>
        <v>5255134000087</v>
      </c>
      <c r="AC399" s="45" t="str">
        <f>Report2!AF407</f>
        <v>06/01/2023</v>
      </c>
      <c r="AD399" s="31" t="str">
        <f>Report2!AH407</f>
        <v>5255105723010600087</v>
      </c>
      <c r="AE399" s="31">
        <f t="shared" si="58"/>
        <v>52550</v>
      </c>
      <c r="AF399" s="31" t="str">
        <f t="shared" si="57"/>
        <v>52551</v>
      </c>
    </row>
    <row r="400" spans="1:32">
      <c r="A400" s="30">
        <f>Report2!A408</f>
        <v>399</v>
      </c>
      <c r="B400" s="31" t="str">
        <f>Report2!B408</f>
        <v>P2TL/52554/20230130/00007</v>
      </c>
      <c r="C400" s="31" t="str">
        <f>Report2!D408</f>
        <v>525540093589</v>
      </c>
      <c r="D400" s="31" t="str">
        <f>Report2!E408</f>
        <v>GRIYA PENGGUNG RE</v>
      </c>
      <c r="E400" s="31" t="str">
        <f>Report2!H408</f>
        <v>K2</v>
      </c>
      <c r="F400" s="31" t="str">
        <f>Report2!I408</f>
        <v>DN PENGGUNGHARJO</v>
      </c>
      <c r="G400" s="31" t="str">
        <f t="shared" si="51"/>
        <v>R1T</v>
      </c>
      <c r="H400" s="31">
        <f t="shared" si="52"/>
        <v>1300</v>
      </c>
      <c r="I400" s="31" t="str">
        <f>Report2!K408</f>
        <v>R1T/1300</v>
      </c>
      <c r="J400" s="82">
        <f>Report2!L408</f>
        <v>195</v>
      </c>
      <c r="K400" s="82">
        <f>Report2!M408</f>
        <v>0</v>
      </c>
      <c r="L400" s="82">
        <f>Report2!N408</f>
        <v>281717</v>
      </c>
      <c r="M400" s="82">
        <f>Report2!P408</f>
        <v>281717</v>
      </c>
      <c r="N400" s="82">
        <f>Report2!Q408</f>
        <v>0</v>
      </c>
      <c r="O400" s="82">
        <f>Report2!T408</f>
        <v>0</v>
      </c>
      <c r="P400" s="82">
        <f>Report2!U408</f>
        <v>0</v>
      </c>
      <c r="Q400" s="82">
        <f>Report2!W408</f>
        <v>25355</v>
      </c>
      <c r="R400" s="82">
        <f>Report2!X408</f>
        <v>0</v>
      </c>
      <c r="S400" s="82">
        <f>Report2!Y408</f>
        <v>0</v>
      </c>
      <c r="T400" s="82">
        <f>Report2!Z408</f>
        <v>307072</v>
      </c>
      <c r="U400" s="82">
        <f>Report2!AB408</f>
        <v>25500</v>
      </c>
      <c r="V400" s="82">
        <f>Report2!AC408</f>
        <v>281572</v>
      </c>
      <c r="W400" s="36" t="str">
        <f>Report2!AD408</f>
        <v>30/01/2023</v>
      </c>
      <c r="X400" s="48" t="str">
        <f t="shared" si="53"/>
        <v>30</v>
      </c>
      <c r="Y400" s="31" t="str">
        <f t="shared" si="54"/>
        <v>01</v>
      </c>
      <c r="Z400" s="31" t="str">
        <f t="shared" si="55"/>
        <v>2023</v>
      </c>
      <c r="AA400" s="45">
        <f t="shared" si="56"/>
        <v>44956</v>
      </c>
      <c r="AB400" s="31" t="str">
        <f>Report2!AE408</f>
        <v>5255443005926</v>
      </c>
      <c r="AC400" s="45" t="str">
        <f>Report2!AF408</f>
        <v>30/01/2023</v>
      </c>
      <c r="AD400" s="31" t="str">
        <f>Report2!AH408</f>
        <v>P2TL/52554/20230130/00007</v>
      </c>
      <c r="AE400" s="31">
        <f t="shared" si="58"/>
        <v>52550</v>
      </c>
      <c r="AF400" s="31" t="str">
        <f t="shared" si="57"/>
        <v>52554</v>
      </c>
    </row>
    <row r="401" spans="1:32">
      <c r="A401" s="30">
        <f>Report2!A409</f>
        <v>400</v>
      </c>
      <c r="B401" s="31" t="str">
        <f>Report2!B409</f>
        <v>P2TL/52551/20230117/00002</v>
      </c>
      <c r="C401" s="31" t="str">
        <f>Report2!D409</f>
        <v>523061784985</v>
      </c>
      <c r="D401" s="31" t="str">
        <f>Report2!E409</f>
        <v>LULUK</v>
      </c>
      <c r="E401" s="31" t="str">
        <f>Report2!H409</f>
        <v>K2</v>
      </c>
      <c r="F401" s="31" t="str">
        <f>Report2!I409</f>
        <v>DN WONOSARI 34  RT.</v>
      </c>
      <c r="G401" s="31" t="str">
        <f t="shared" si="51"/>
        <v>R1MT</v>
      </c>
      <c r="H401" s="31">
        <f t="shared" si="52"/>
        <v>900</v>
      </c>
      <c r="I401" s="31" t="str">
        <f>Report2!K409</f>
        <v>R1MT/900</v>
      </c>
      <c r="J401" s="82">
        <f>Report2!L409</f>
        <v>628</v>
      </c>
      <c r="K401" s="82">
        <f>Report2!M409</f>
        <v>0</v>
      </c>
      <c r="L401" s="82">
        <f>Report2!N409</f>
        <v>849056</v>
      </c>
      <c r="M401" s="82">
        <f>Report2!P409</f>
        <v>849056</v>
      </c>
      <c r="N401" s="82">
        <f>Report2!Q409</f>
        <v>0</v>
      </c>
      <c r="O401" s="82">
        <f>Report2!T409</f>
        <v>0</v>
      </c>
      <c r="P401" s="82">
        <f>Report2!U409</f>
        <v>0</v>
      </c>
      <c r="Q401" s="82">
        <f>Report2!W409</f>
        <v>76415</v>
      </c>
      <c r="R401" s="82">
        <f>Report2!X409</f>
        <v>0</v>
      </c>
      <c r="S401" s="82">
        <f>Report2!Y409</f>
        <v>0</v>
      </c>
      <c r="T401" s="82">
        <f>Report2!Z409</f>
        <v>925471</v>
      </c>
      <c r="U401" s="82">
        <f>Report2!AB409</f>
        <v>925471</v>
      </c>
      <c r="V401" s="82">
        <f>Report2!AC409</f>
        <v>0</v>
      </c>
      <c r="W401" s="36" t="str">
        <f>Report2!AD409</f>
        <v>18/01/2023</v>
      </c>
      <c r="X401" s="48" t="str">
        <f t="shared" si="53"/>
        <v>18</v>
      </c>
      <c r="Y401" s="31" t="str">
        <f t="shared" si="54"/>
        <v>01</v>
      </c>
      <c r="Z401" s="31" t="str">
        <f t="shared" si="55"/>
        <v>2023</v>
      </c>
      <c r="AA401" s="45">
        <f t="shared" si="56"/>
        <v>44944</v>
      </c>
      <c r="AB401" s="31" t="str">
        <f>Report2!AE409</f>
        <v>5255143005064</v>
      </c>
      <c r="AC401" s="45" t="str">
        <f>Report2!AF409</f>
        <v>18/01/2023</v>
      </c>
      <c r="AD401" s="31" t="str">
        <f>Report2!AH409</f>
        <v>P2TL/52551/20230117/00002</v>
      </c>
      <c r="AE401" s="31">
        <f t="shared" si="58"/>
        <v>52550</v>
      </c>
      <c r="AF401" s="31" t="str">
        <f t="shared" si="57"/>
        <v>52551</v>
      </c>
    </row>
    <row r="402" spans="1:32">
      <c r="A402" s="30">
        <f>Report2!A410</f>
        <v>401</v>
      </c>
      <c r="B402" s="31" t="str">
        <f>Report2!B410</f>
        <v>P2TL/52552/20230105/00002</v>
      </c>
      <c r="C402" s="31" t="str">
        <f>Report2!D410</f>
        <v>523080667467</v>
      </c>
      <c r="D402" s="31" t="str">
        <f>Report2!E410</f>
        <v>SAMSURI</v>
      </c>
      <c r="E402" s="31" t="str">
        <f>Report2!H410</f>
        <v>P3</v>
      </c>
      <c r="F402" s="31" t="str">
        <f>Report2!I410</f>
        <v>DS TANGGUNGHARJO</v>
      </c>
      <c r="G402" s="31" t="str">
        <f t="shared" si="51"/>
        <v>R1M</v>
      </c>
      <c r="H402" s="31">
        <f t="shared" si="52"/>
        <v>900</v>
      </c>
      <c r="I402" s="31" t="str">
        <f>Report2!K410</f>
        <v>R1M/900</v>
      </c>
      <c r="J402" s="82">
        <f>Report2!L410</f>
        <v>4957</v>
      </c>
      <c r="K402" s="82">
        <f>Report2!M410</f>
        <v>584064</v>
      </c>
      <c r="L402" s="82">
        <f>Report2!N410</f>
        <v>6702134</v>
      </c>
      <c r="M402" s="82">
        <f>Report2!P410</f>
        <v>7286198</v>
      </c>
      <c r="N402" s="82">
        <f>Report2!Q410</f>
        <v>10000</v>
      </c>
      <c r="O402" s="82">
        <f>Report2!T410</f>
        <v>0</v>
      </c>
      <c r="P402" s="82">
        <f>Report2!U410</f>
        <v>188171</v>
      </c>
      <c r="Q402" s="82">
        <f>Report2!W410</f>
        <v>75782</v>
      </c>
      <c r="R402" s="82">
        <f>Report2!X410</f>
        <v>0</v>
      </c>
      <c r="S402" s="82">
        <f>Report2!Y410</f>
        <v>0</v>
      </c>
      <c r="T402" s="82">
        <f>Report2!Z410</f>
        <v>7560151</v>
      </c>
      <c r="U402" s="82">
        <f>Report2!AB410</f>
        <v>7560151</v>
      </c>
      <c r="V402" s="82">
        <f>Report2!AC410</f>
        <v>0</v>
      </c>
      <c r="W402" s="36" t="str">
        <f>Report2!AD410</f>
        <v>05/01/2023</v>
      </c>
      <c r="X402" s="48" t="str">
        <f t="shared" si="53"/>
        <v>05</v>
      </c>
      <c r="Y402" s="31" t="str">
        <f t="shared" si="54"/>
        <v>01</v>
      </c>
      <c r="Z402" s="31" t="str">
        <f t="shared" si="55"/>
        <v>2023</v>
      </c>
      <c r="AA402" s="45">
        <f t="shared" si="56"/>
        <v>44931</v>
      </c>
      <c r="AB402" s="31" t="str">
        <f>Report2!AE410</f>
        <v>5255242004810</v>
      </c>
      <c r="AC402" s="45" t="str">
        <f>Report2!AF410</f>
        <v>05/01/2023</v>
      </c>
      <c r="AD402" s="31" t="str">
        <f>Report2!AH410</f>
        <v>P2TL/52552/20230105/00002</v>
      </c>
      <c r="AE402" s="31">
        <f t="shared" si="58"/>
        <v>52550</v>
      </c>
      <c r="AF402" s="31" t="str">
        <f t="shared" si="57"/>
        <v>52552</v>
      </c>
    </row>
    <row r="403" spans="1:32">
      <c r="A403" s="30">
        <f>Report2!A411</f>
        <v>402</v>
      </c>
      <c r="B403" s="31" t="str">
        <f>Report2!B411</f>
        <v>P2TL/52554/20230118/00009</v>
      </c>
      <c r="C403" s="31" t="str">
        <f>Report2!D411</f>
        <v>523073056183</v>
      </c>
      <c r="D403" s="31" t="str">
        <f>Report2!E411</f>
        <v>SUGIHARTI</v>
      </c>
      <c r="E403" s="31" t="str">
        <f>Report2!H411</f>
        <v>K2</v>
      </c>
      <c r="F403" s="31" t="str">
        <f>Report2!I411</f>
        <v>DN KRAJAN TROWOL</v>
      </c>
      <c r="G403" s="31" t="str">
        <f t="shared" si="51"/>
        <v>R1T</v>
      </c>
      <c r="H403" s="31">
        <f t="shared" si="52"/>
        <v>450</v>
      </c>
      <c r="I403" s="31" t="str">
        <f>Report2!K411</f>
        <v>R1T/450</v>
      </c>
      <c r="J403" s="82">
        <f>Report2!L411</f>
        <v>359</v>
      </c>
      <c r="K403" s="82">
        <f>Report2!M411</f>
        <v>0</v>
      </c>
      <c r="L403" s="82">
        <f>Report2!N411</f>
        <v>148985</v>
      </c>
      <c r="M403" s="82">
        <f>Report2!P411</f>
        <v>148985</v>
      </c>
      <c r="N403" s="82">
        <f>Report2!Q411</f>
        <v>0</v>
      </c>
      <c r="O403" s="82">
        <f>Report2!T411</f>
        <v>0</v>
      </c>
      <c r="P403" s="82">
        <f>Report2!U411</f>
        <v>500</v>
      </c>
      <c r="Q403" s="82">
        <f>Report2!W411</f>
        <v>13409</v>
      </c>
      <c r="R403" s="82">
        <f>Report2!X411</f>
        <v>0</v>
      </c>
      <c r="S403" s="82">
        <f>Report2!Y411</f>
        <v>0</v>
      </c>
      <c r="T403" s="82">
        <f>Report2!Z411</f>
        <v>162894</v>
      </c>
      <c r="U403" s="82">
        <f>Report2!AB411</f>
        <v>162894</v>
      </c>
      <c r="V403" s="82">
        <f>Report2!AC411</f>
        <v>0</v>
      </c>
      <c r="W403" s="36" t="str">
        <f>Report2!AD411</f>
        <v>19/01/2023</v>
      </c>
      <c r="X403" s="48" t="str">
        <f t="shared" si="53"/>
        <v>19</v>
      </c>
      <c r="Y403" s="31" t="str">
        <f t="shared" si="54"/>
        <v>01</v>
      </c>
      <c r="Z403" s="31" t="str">
        <f t="shared" si="55"/>
        <v>2023</v>
      </c>
      <c r="AA403" s="45">
        <f t="shared" si="56"/>
        <v>44945</v>
      </c>
      <c r="AB403" s="31" t="str">
        <f>Report2!AE411</f>
        <v>5255443005882</v>
      </c>
      <c r="AC403" s="45" t="str">
        <f>Report2!AF411</f>
        <v>19/01/2023</v>
      </c>
      <c r="AD403" s="31" t="str">
        <f>Report2!AH411</f>
        <v>P2TL/52554/20230118/00009</v>
      </c>
      <c r="AE403" s="31">
        <f t="shared" si="58"/>
        <v>52550</v>
      </c>
      <c r="AF403" s="31" t="str">
        <f t="shared" si="57"/>
        <v>52554</v>
      </c>
    </row>
    <row r="404" spans="1:32">
      <c r="A404" s="30">
        <f>Report2!A412</f>
        <v>403</v>
      </c>
      <c r="B404" s="31" t="str">
        <f>Report2!B412</f>
        <v>P2TL/52552/20230117/00002</v>
      </c>
      <c r="C404" s="31" t="str">
        <f>Report2!D412</f>
        <v>NONPELANG</v>
      </c>
      <c r="D404" s="31" t="str">
        <f>Report2!E412</f>
        <v>ARIS SETYAWAN</v>
      </c>
      <c r="E404" s="31" t="str">
        <f>Report2!H412</f>
        <v>P4</v>
      </c>
      <c r="F404" s="31" t="str">
        <f>Report2!I412</f>
        <v>KALIJORONG RT 4 RW</v>
      </c>
      <c r="G404" s="31" t="str">
        <f t="shared" si="51"/>
        <v>S2</v>
      </c>
      <c r="H404" s="31">
        <f t="shared" si="52"/>
        <v>450</v>
      </c>
      <c r="I404" s="31" t="str">
        <f>Report2!K412</f>
        <v>S2/450</v>
      </c>
      <c r="J404" s="82">
        <f>Report2!L412</f>
        <v>2479</v>
      </c>
      <c r="K404" s="82">
        <f>Report2!M412</f>
        <v>81000</v>
      </c>
      <c r="L404" s="82">
        <f>Report2!N412</f>
        <v>892296</v>
      </c>
      <c r="M404" s="82">
        <f>Report2!P412</f>
        <v>973296</v>
      </c>
      <c r="N404" s="82">
        <f>Report2!Q412</f>
        <v>0</v>
      </c>
      <c r="O404" s="82">
        <f>Report2!T412</f>
        <v>0</v>
      </c>
      <c r="P404" s="82">
        <f>Report2!U412</f>
        <v>0</v>
      </c>
      <c r="Q404" s="82">
        <f>Report2!W412</f>
        <v>4866</v>
      </c>
      <c r="R404" s="82">
        <f>Report2!X412</f>
        <v>0</v>
      </c>
      <c r="S404" s="82">
        <f>Report2!Y412</f>
        <v>0</v>
      </c>
      <c r="T404" s="82">
        <f>Report2!Z412</f>
        <v>978162</v>
      </c>
      <c r="U404" s="82">
        <f>Report2!AB412</f>
        <v>978162</v>
      </c>
      <c r="V404" s="82">
        <f>Report2!AC412</f>
        <v>0</v>
      </c>
      <c r="W404" s="36" t="str">
        <f>Report2!AD412</f>
        <v>17/01/2023</v>
      </c>
      <c r="X404" s="48" t="str">
        <f t="shared" si="53"/>
        <v>17</v>
      </c>
      <c r="Y404" s="31" t="str">
        <f t="shared" si="54"/>
        <v>01</v>
      </c>
      <c r="Z404" s="31" t="str">
        <f t="shared" si="55"/>
        <v>2023</v>
      </c>
      <c r="AA404" s="45">
        <f t="shared" si="56"/>
        <v>44943</v>
      </c>
      <c r="AB404" s="31" t="str">
        <f>Report2!AE412</f>
        <v>5255242004818</v>
      </c>
      <c r="AC404" s="45" t="str">
        <f>Report2!AF412</f>
        <v>17/01/2023</v>
      </c>
      <c r="AD404" s="31" t="str">
        <f>Report2!AH412</f>
        <v>P2TL/52552/20230117/00002</v>
      </c>
      <c r="AE404" s="31">
        <f t="shared" si="58"/>
        <v>52550</v>
      </c>
      <c r="AF404" s="31" t="str">
        <f t="shared" si="57"/>
        <v>52552</v>
      </c>
    </row>
    <row r="405" spans="1:32">
      <c r="A405" s="30">
        <f>Report2!A413</f>
        <v>404</v>
      </c>
      <c r="B405" s="31" t="str">
        <f>Report2!B413</f>
        <v>5255305723011700413</v>
      </c>
      <c r="C405" s="31" t="str">
        <f>Report2!D413</f>
        <v>523071647656</v>
      </c>
      <c r="D405" s="31" t="str">
        <f>Report2!E413</f>
        <v>MUSHOLLA AL MAKLA</v>
      </c>
      <c r="E405" s="31">
        <f>Report2!H413</f>
        <v>0</v>
      </c>
      <c r="F405" s="31" t="str">
        <f>Report2!I413</f>
        <v>DS SUMBERJOSARI</v>
      </c>
      <c r="G405" s="31" t="str">
        <f t="shared" si="51"/>
        <v>S2</v>
      </c>
      <c r="H405" s="31">
        <f t="shared" si="52"/>
        <v>900</v>
      </c>
      <c r="I405" s="31" t="str">
        <f>Report2!K413</f>
        <v>S2/900</v>
      </c>
      <c r="J405" s="82">
        <f>Report2!L413</f>
        <v>10</v>
      </c>
      <c r="K405" s="82">
        <f>Report2!M413</f>
        <v>0</v>
      </c>
      <c r="L405" s="82">
        <f>Report2!N413</f>
        <v>3600</v>
      </c>
      <c r="M405" s="82">
        <f>Report2!P413</f>
        <v>3600</v>
      </c>
      <c r="N405" s="82">
        <f>Report2!Q413</f>
        <v>0</v>
      </c>
      <c r="O405" s="82">
        <f>Report2!T413</f>
        <v>0</v>
      </c>
      <c r="P405" s="82">
        <f>Report2!U413</f>
        <v>0</v>
      </c>
      <c r="Q405" s="82">
        <f>Report2!W413</f>
        <v>0</v>
      </c>
      <c r="R405" s="82">
        <f>Report2!X413</f>
        <v>0</v>
      </c>
      <c r="S405" s="82">
        <f>Report2!Y413</f>
        <v>0</v>
      </c>
      <c r="T405" s="82">
        <f>Report2!Z413</f>
        <v>3600</v>
      </c>
      <c r="U405" s="82">
        <f>Report2!AB413</f>
        <v>0</v>
      </c>
      <c r="V405" s="82">
        <f>Report2!AC413</f>
        <v>3600</v>
      </c>
      <c r="W405" s="36" t="str">
        <f>Report2!AD413</f>
        <v>19/01/2023</v>
      </c>
      <c r="X405" s="48" t="str">
        <f t="shared" si="53"/>
        <v>19</v>
      </c>
      <c r="Y405" s="31" t="str">
        <f t="shared" si="54"/>
        <v>01</v>
      </c>
      <c r="Z405" s="31" t="str">
        <f t="shared" si="55"/>
        <v>2023</v>
      </c>
      <c r="AA405" s="45">
        <f t="shared" si="56"/>
        <v>44945</v>
      </c>
      <c r="AB405" s="31" t="str">
        <f>Report2!AE413</f>
        <v>5255334000410</v>
      </c>
      <c r="AC405" s="45" t="str">
        <f>Report2!AF413</f>
        <v>19/01/2023</v>
      </c>
      <c r="AD405" s="31" t="str">
        <f>Report2!AH413</f>
        <v>5255305723011700413</v>
      </c>
      <c r="AE405" s="31">
        <f t="shared" si="58"/>
        <v>52550</v>
      </c>
      <c r="AF405" s="31" t="str">
        <f t="shared" si="57"/>
        <v>52553</v>
      </c>
    </row>
    <row r="406" spans="1:32">
      <c r="A406" s="30">
        <f>Report2!A414</f>
        <v>405</v>
      </c>
      <c r="B406" s="31" t="str">
        <f>Report2!B414</f>
        <v>5255305723011700495</v>
      </c>
      <c r="C406" s="31" t="str">
        <f>Report2!D414</f>
        <v>523070758579</v>
      </c>
      <c r="D406" s="31" t="str">
        <f>Report2!E414</f>
        <v>SUGIARTO</v>
      </c>
      <c r="E406" s="31">
        <f>Report2!H414</f>
        <v>0</v>
      </c>
      <c r="F406" s="31" t="str">
        <f>Report2!I414</f>
        <v>KE TITANG TEMON</v>
      </c>
      <c r="G406" s="31" t="str">
        <f t="shared" si="51"/>
        <v>R1</v>
      </c>
      <c r="H406" s="31">
        <f t="shared" si="52"/>
        <v>450</v>
      </c>
      <c r="I406" s="31" t="str">
        <f>Report2!K414</f>
        <v>R1/450</v>
      </c>
      <c r="J406" s="82">
        <f>Report2!L414</f>
        <v>150</v>
      </c>
      <c r="K406" s="82">
        <f>Report2!M414</f>
        <v>0</v>
      </c>
      <c r="L406" s="82">
        <f>Report2!N414</f>
        <v>25350</v>
      </c>
      <c r="M406" s="82">
        <f>Report2!P414</f>
        <v>25350</v>
      </c>
      <c r="N406" s="82">
        <f>Report2!Q414</f>
        <v>0</v>
      </c>
      <c r="O406" s="82">
        <f>Report2!T414</f>
        <v>0</v>
      </c>
      <c r="P406" s="82">
        <f>Report2!U414</f>
        <v>0</v>
      </c>
      <c r="Q406" s="82">
        <f>Report2!W414</f>
        <v>0</v>
      </c>
      <c r="R406" s="82">
        <f>Report2!X414</f>
        <v>0</v>
      </c>
      <c r="S406" s="82">
        <f>Report2!Y414</f>
        <v>0</v>
      </c>
      <c r="T406" s="82">
        <f>Report2!Z414</f>
        <v>25350</v>
      </c>
      <c r="U406" s="82">
        <f>Report2!AB414</f>
        <v>0</v>
      </c>
      <c r="V406" s="82">
        <f>Report2!AC414</f>
        <v>25350</v>
      </c>
      <c r="W406" s="36" t="str">
        <f>Report2!AD414</f>
        <v>19/01/2023</v>
      </c>
      <c r="X406" s="48" t="str">
        <f t="shared" si="53"/>
        <v>19</v>
      </c>
      <c r="Y406" s="31" t="str">
        <f t="shared" si="54"/>
        <v>01</v>
      </c>
      <c r="Z406" s="31" t="str">
        <f t="shared" si="55"/>
        <v>2023</v>
      </c>
      <c r="AA406" s="45">
        <f t="shared" si="56"/>
        <v>44945</v>
      </c>
      <c r="AB406" s="31" t="str">
        <f>Report2!AE414</f>
        <v>5255334000491</v>
      </c>
      <c r="AC406" s="45" t="str">
        <f>Report2!AF414</f>
        <v>19/01/2023</v>
      </c>
      <c r="AD406" s="31" t="str">
        <f>Report2!AH414</f>
        <v>5255305723011700495</v>
      </c>
      <c r="AE406" s="31">
        <f t="shared" si="58"/>
        <v>52550</v>
      </c>
      <c r="AF406" s="31" t="str">
        <f t="shared" si="57"/>
        <v>52553</v>
      </c>
    </row>
    <row r="407" spans="1:32">
      <c r="A407" s="30">
        <f>Report2!A415</f>
        <v>406</v>
      </c>
      <c r="B407" s="31" t="str">
        <f>Report2!B415</f>
        <v>P2TL/52554/20230109/00002</v>
      </c>
      <c r="C407" s="31" t="str">
        <f>Report2!D415</f>
        <v>523070364889</v>
      </c>
      <c r="D407" s="31" t="str">
        <f>Report2!E415</f>
        <v>ACHMADI SITI</v>
      </c>
      <c r="E407" s="31" t="str">
        <f>Report2!H415</f>
        <v>K2</v>
      </c>
      <c r="F407" s="31" t="str">
        <f>Report2!I415</f>
        <v>DK  BANJARDOWO SE</v>
      </c>
      <c r="G407" s="31" t="str">
        <f t="shared" si="51"/>
        <v>R1</v>
      </c>
      <c r="H407" s="31">
        <f t="shared" si="52"/>
        <v>450</v>
      </c>
      <c r="I407" s="31" t="str">
        <f>Report2!K415</f>
        <v>R1/450</v>
      </c>
      <c r="J407" s="82">
        <f>Report2!L415</f>
        <v>300</v>
      </c>
      <c r="K407" s="82">
        <f>Report2!M415</f>
        <v>0</v>
      </c>
      <c r="L407" s="82">
        <f>Report2!N415</f>
        <v>148500</v>
      </c>
      <c r="M407" s="82">
        <f>Report2!P415</f>
        <v>148500</v>
      </c>
      <c r="N407" s="82">
        <f>Report2!Q415</f>
        <v>0</v>
      </c>
      <c r="O407" s="82">
        <f>Report2!T415</f>
        <v>0</v>
      </c>
      <c r="P407" s="82">
        <f>Report2!U415</f>
        <v>0</v>
      </c>
      <c r="Q407" s="82">
        <f>Report2!W415</f>
        <v>13365</v>
      </c>
      <c r="R407" s="82">
        <f>Report2!X415</f>
        <v>0</v>
      </c>
      <c r="S407" s="82">
        <f>Report2!Y415</f>
        <v>0</v>
      </c>
      <c r="T407" s="82">
        <f>Report2!Z415</f>
        <v>161865</v>
      </c>
      <c r="U407" s="82">
        <f>Report2!AB415</f>
        <v>161865</v>
      </c>
      <c r="V407" s="82">
        <f>Report2!AC415</f>
        <v>0</v>
      </c>
      <c r="W407" s="36" t="str">
        <f>Report2!AD415</f>
        <v>09/01/2023</v>
      </c>
      <c r="X407" s="48" t="str">
        <f t="shared" si="53"/>
        <v>09</v>
      </c>
      <c r="Y407" s="31" t="str">
        <f t="shared" si="54"/>
        <v>01</v>
      </c>
      <c r="Z407" s="31" t="str">
        <f t="shared" si="55"/>
        <v>2023</v>
      </c>
      <c r="AA407" s="45">
        <f t="shared" si="56"/>
        <v>44935</v>
      </c>
      <c r="AB407" s="31" t="str">
        <f>Report2!AE415</f>
        <v>5255442005813</v>
      </c>
      <c r="AC407" s="45" t="str">
        <f>Report2!AF415</f>
        <v>09/01/2023</v>
      </c>
      <c r="AD407" s="31" t="str">
        <f>Report2!AH415</f>
        <v>P2TL/52554/20230109/00002</v>
      </c>
      <c r="AE407" s="31">
        <f t="shared" si="58"/>
        <v>52550</v>
      </c>
      <c r="AF407" s="31" t="str">
        <f t="shared" si="57"/>
        <v>52554</v>
      </c>
    </row>
    <row r="408" spans="1:32">
      <c r="A408" s="30">
        <f>Report2!A416</f>
        <v>407</v>
      </c>
      <c r="B408" s="31" t="str">
        <f>Report2!B416</f>
        <v>5255305723011700435</v>
      </c>
      <c r="C408" s="31" t="str">
        <f>Report2!D416</f>
        <v>523070501038</v>
      </c>
      <c r="D408" s="31" t="str">
        <f>Report2!E416</f>
        <v>DIRJO</v>
      </c>
      <c r="E408" s="31">
        <f>Report2!H416</f>
        <v>0</v>
      </c>
      <c r="F408" s="31" t="str">
        <f>Report2!I416</f>
        <v>PE CUKAN GEBYOG 2</v>
      </c>
      <c r="G408" s="31" t="str">
        <f t="shared" si="51"/>
        <v>R1</v>
      </c>
      <c r="H408" s="31">
        <f t="shared" si="52"/>
        <v>450</v>
      </c>
      <c r="I408" s="31" t="str">
        <f>Report2!K416</f>
        <v>R1/450</v>
      </c>
      <c r="J408" s="82">
        <f>Report2!L416</f>
        <v>40</v>
      </c>
      <c r="K408" s="82">
        <f>Report2!M416</f>
        <v>0</v>
      </c>
      <c r="L408" s="82">
        <f>Report2!N416</f>
        <v>6760</v>
      </c>
      <c r="M408" s="82">
        <f>Report2!P416</f>
        <v>6760</v>
      </c>
      <c r="N408" s="82">
        <f>Report2!Q416</f>
        <v>0</v>
      </c>
      <c r="O408" s="82">
        <f>Report2!T416</f>
        <v>0</v>
      </c>
      <c r="P408" s="82">
        <f>Report2!U416</f>
        <v>0</v>
      </c>
      <c r="Q408" s="82">
        <f>Report2!W416</f>
        <v>0</v>
      </c>
      <c r="R408" s="82">
        <f>Report2!X416</f>
        <v>0</v>
      </c>
      <c r="S408" s="82">
        <f>Report2!Y416</f>
        <v>0</v>
      </c>
      <c r="T408" s="82">
        <f>Report2!Z416</f>
        <v>6760</v>
      </c>
      <c r="U408" s="82">
        <f>Report2!AB416</f>
        <v>0</v>
      </c>
      <c r="V408" s="82">
        <f>Report2!AC416</f>
        <v>6760</v>
      </c>
      <c r="W408" s="36" t="str">
        <f>Report2!AD416</f>
        <v>19/01/2023</v>
      </c>
      <c r="X408" s="48" t="str">
        <f t="shared" si="53"/>
        <v>19</v>
      </c>
      <c r="Y408" s="31" t="str">
        <f t="shared" si="54"/>
        <v>01</v>
      </c>
      <c r="Z408" s="31" t="str">
        <f t="shared" si="55"/>
        <v>2023</v>
      </c>
      <c r="AA408" s="45">
        <f t="shared" si="56"/>
        <v>44945</v>
      </c>
      <c r="AB408" s="31" t="str">
        <f>Report2!AE416</f>
        <v>5255334000432</v>
      </c>
      <c r="AC408" s="45" t="str">
        <f>Report2!AF416</f>
        <v>19/01/2023</v>
      </c>
      <c r="AD408" s="31" t="str">
        <f>Report2!AH416</f>
        <v>5255305723011700435</v>
      </c>
      <c r="AE408" s="31">
        <f t="shared" si="58"/>
        <v>52550</v>
      </c>
      <c r="AF408" s="31" t="str">
        <f t="shared" si="57"/>
        <v>52553</v>
      </c>
    </row>
    <row r="409" spans="1:32">
      <c r="A409" s="30">
        <f>Report2!A417</f>
        <v>408</v>
      </c>
      <c r="B409" s="31" t="str">
        <f>Report2!B417</f>
        <v>5255105723010600088</v>
      </c>
      <c r="C409" s="31" t="str">
        <f>Report2!D417</f>
        <v>523060514488</v>
      </c>
      <c r="D409" s="31" t="str">
        <f>Report2!E417</f>
        <v>KASWIDI</v>
      </c>
      <c r="E409" s="31">
        <f>Report2!H417</f>
        <v>0</v>
      </c>
      <c r="F409" s="31" t="str">
        <f>Report2!I417</f>
        <v>DS  BATU RT9/3</v>
      </c>
      <c r="G409" s="31" t="str">
        <f t="shared" si="51"/>
        <v>R1</v>
      </c>
      <c r="H409" s="31">
        <f t="shared" si="52"/>
        <v>450</v>
      </c>
      <c r="I409" s="31" t="str">
        <f>Report2!K417</f>
        <v>R1/450</v>
      </c>
      <c r="J409" s="82">
        <f>Report2!L417</f>
        <v>46</v>
      </c>
      <c r="K409" s="82">
        <f>Report2!M417</f>
        <v>0</v>
      </c>
      <c r="L409" s="82">
        <f>Report2!N417</f>
        <v>22770</v>
      </c>
      <c r="M409" s="82">
        <f>Report2!P417</f>
        <v>22770</v>
      </c>
      <c r="N409" s="82">
        <f>Report2!Q417</f>
        <v>0</v>
      </c>
      <c r="O409" s="82">
        <f>Report2!T417</f>
        <v>0</v>
      </c>
      <c r="P409" s="82">
        <f>Report2!U417</f>
        <v>0</v>
      </c>
      <c r="Q409" s="82">
        <f>Report2!W417</f>
        <v>0</v>
      </c>
      <c r="R409" s="82">
        <f>Report2!X417</f>
        <v>0</v>
      </c>
      <c r="S409" s="82">
        <f>Report2!Y417</f>
        <v>0</v>
      </c>
      <c r="T409" s="82">
        <f>Report2!Z417</f>
        <v>22770</v>
      </c>
      <c r="U409" s="82">
        <f>Report2!AB417</f>
        <v>0</v>
      </c>
      <c r="V409" s="82">
        <f>Report2!AC417</f>
        <v>22770</v>
      </c>
      <c r="W409" s="36" t="str">
        <f>Report2!AD417</f>
        <v>06/01/2023</v>
      </c>
      <c r="X409" s="48" t="str">
        <f t="shared" si="53"/>
        <v>06</v>
      </c>
      <c r="Y409" s="31" t="str">
        <f t="shared" si="54"/>
        <v>01</v>
      </c>
      <c r="Z409" s="31" t="str">
        <f t="shared" si="55"/>
        <v>2023</v>
      </c>
      <c r="AA409" s="45">
        <f t="shared" si="56"/>
        <v>44932</v>
      </c>
      <c r="AB409" s="31" t="str">
        <f>Report2!AE417</f>
        <v>5255134000088</v>
      </c>
      <c r="AC409" s="45" t="str">
        <f>Report2!AF417</f>
        <v>06/01/2023</v>
      </c>
      <c r="AD409" s="31" t="str">
        <f>Report2!AH417</f>
        <v>5255105723010600088</v>
      </c>
      <c r="AE409" s="31">
        <f t="shared" si="58"/>
        <v>52550</v>
      </c>
      <c r="AF409" s="31" t="str">
        <f t="shared" si="57"/>
        <v>52551</v>
      </c>
    </row>
    <row r="410" spans="1:32">
      <c r="A410" s="30">
        <f>Report2!A418</f>
        <v>409</v>
      </c>
      <c r="B410" s="31" t="str">
        <f>Report2!B418</f>
        <v>5255305723011700480</v>
      </c>
      <c r="C410" s="31" t="str">
        <f>Report2!D418</f>
        <v>523070805470</v>
      </c>
      <c r="D410" s="31" t="str">
        <f>Report2!E418</f>
        <v>SOLIKHIN</v>
      </c>
      <c r="E410" s="31">
        <f>Report2!H418</f>
        <v>0</v>
      </c>
      <c r="F410" s="31" t="str">
        <f>Report2!I418</f>
        <v>JL  GANGTIRTO</v>
      </c>
      <c r="G410" s="31" t="str">
        <f t="shared" si="51"/>
        <v>R1M</v>
      </c>
      <c r="H410" s="31">
        <f t="shared" si="52"/>
        <v>900</v>
      </c>
      <c r="I410" s="31" t="str">
        <f>Report2!K418</f>
        <v>R1M/900</v>
      </c>
      <c r="J410" s="82">
        <f>Report2!L418</f>
        <v>51</v>
      </c>
      <c r="K410" s="82">
        <f>Report2!M418</f>
        <v>0</v>
      </c>
      <c r="L410" s="82">
        <f>Report2!N418</f>
        <v>67600</v>
      </c>
      <c r="M410" s="82">
        <f>Report2!P418</f>
        <v>67600</v>
      </c>
      <c r="N410" s="82">
        <f>Report2!Q418</f>
        <v>0</v>
      </c>
      <c r="O410" s="82">
        <f>Report2!T418</f>
        <v>0</v>
      </c>
      <c r="P410" s="82">
        <f>Report2!U418</f>
        <v>0</v>
      </c>
      <c r="Q410" s="82">
        <f>Report2!W418</f>
        <v>0</v>
      </c>
      <c r="R410" s="82">
        <f>Report2!X418</f>
        <v>0</v>
      </c>
      <c r="S410" s="82">
        <f>Report2!Y418</f>
        <v>0</v>
      </c>
      <c r="T410" s="82">
        <f>Report2!Z418</f>
        <v>67600</v>
      </c>
      <c r="U410" s="82">
        <f>Report2!AB418</f>
        <v>0</v>
      </c>
      <c r="V410" s="82">
        <f>Report2!AC418</f>
        <v>67600</v>
      </c>
      <c r="W410" s="36" t="str">
        <f>Report2!AD418</f>
        <v>19/01/2023</v>
      </c>
      <c r="X410" s="48" t="str">
        <f t="shared" si="53"/>
        <v>19</v>
      </c>
      <c r="Y410" s="31" t="str">
        <f t="shared" si="54"/>
        <v>01</v>
      </c>
      <c r="Z410" s="31" t="str">
        <f t="shared" si="55"/>
        <v>2023</v>
      </c>
      <c r="AA410" s="45">
        <f t="shared" si="56"/>
        <v>44945</v>
      </c>
      <c r="AB410" s="31" t="str">
        <f>Report2!AE418</f>
        <v>5255334000476</v>
      </c>
      <c r="AC410" s="45" t="str">
        <f>Report2!AF418</f>
        <v>19/01/2023</v>
      </c>
      <c r="AD410" s="31" t="str">
        <f>Report2!AH418</f>
        <v>5255305723011700480</v>
      </c>
      <c r="AE410" s="31">
        <f t="shared" si="58"/>
        <v>52550</v>
      </c>
      <c r="AF410" s="31" t="str">
        <f t="shared" si="57"/>
        <v>52553</v>
      </c>
    </row>
    <row r="411" spans="1:32">
      <c r="A411" s="30">
        <f>Report2!A419</f>
        <v>410</v>
      </c>
      <c r="B411" s="31" t="str">
        <f>Report2!B419</f>
        <v>5255305723011700476</v>
      </c>
      <c r="C411" s="31" t="str">
        <f>Report2!D419</f>
        <v>523071466222</v>
      </c>
      <c r="D411" s="31" t="str">
        <f>Report2!E419</f>
        <v>SUROTO</v>
      </c>
      <c r="E411" s="31">
        <f>Report2!H419</f>
        <v>0</v>
      </c>
      <c r="F411" s="31" t="str">
        <f>Report2!I419</f>
        <v>KO MP RSS SAMBAK</v>
      </c>
      <c r="G411" s="31" t="str">
        <f t="shared" si="51"/>
        <v>R1M</v>
      </c>
      <c r="H411" s="31">
        <f t="shared" si="52"/>
        <v>900</v>
      </c>
      <c r="I411" s="31" t="str">
        <f>Report2!K419</f>
        <v>R1M/900</v>
      </c>
      <c r="J411" s="82">
        <f>Report2!L419</f>
        <v>54</v>
      </c>
      <c r="K411" s="82">
        <f>Report2!M419</f>
        <v>0</v>
      </c>
      <c r="L411" s="82">
        <f>Report2!N419</f>
        <v>73008</v>
      </c>
      <c r="M411" s="82">
        <f>Report2!P419</f>
        <v>73008</v>
      </c>
      <c r="N411" s="82">
        <f>Report2!Q419</f>
        <v>0</v>
      </c>
      <c r="O411" s="82">
        <f>Report2!T419</f>
        <v>0</v>
      </c>
      <c r="P411" s="82">
        <f>Report2!U419</f>
        <v>0</v>
      </c>
      <c r="Q411" s="82">
        <f>Report2!W419</f>
        <v>0</v>
      </c>
      <c r="R411" s="82">
        <f>Report2!X419</f>
        <v>0</v>
      </c>
      <c r="S411" s="82">
        <f>Report2!Y419</f>
        <v>0</v>
      </c>
      <c r="T411" s="82">
        <f>Report2!Z419</f>
        <v>73008</v>
      </c>
      <c r="U411" s="82">
        <f>Report2!AB419</f>
        <v>0</v>
      </c>
      <c r="V411" s="82">
        <f>Report2!AC419</f>
        <v>73008</v>
      </c>
      <c r="W411" s="36" t="str">
        <f>Report2!AD419</f>
        <v>19/01/2023</v>
      </c>
      <c r="X411" s="48" t="str">
        <f t="shared" si="53"/>
        <v>19</v>
      </c>
      <c r="Y411" s="31" t="str">
        <f t="shared" si="54"/>
        <v>01</v>
      </c>
      <c r="Z411" s="31" t="str">
        <f t="shared" si="55"/>
        <v>2023</v>
      </c>
      <c r="AA411" s="45">
        <f t="shared" si="56"/>
        <v>44945</v>
      </c>
      <c r="AB411" s="31" t="str">
        <f>Report2!AE419</f>
        <v>5255334000472</v>
      </c>
      <c r="AC411" s="45" t="str">
        <f>Report2!AF419</f>
        <v>19/01/2023</v>
      </c>
      <c r="AD411" s="31" t="str">
        <f>Report2!AH419</f>
        <v>5255305723011700476</v>
      </c>
      <c r="AE411" s="31">
        <f t="shared" si="58"/>
        <v>52550</v>
      </c>
      <c r="AF411" s="31" t="str">
        <f t="shared" si="57"/>
        <v>52553</v>
      </c>
    </row>
    <row r="412" spans="1:32">
      <c r="A412" s="30">
        <f>Report2!A420</f>
        <v>411</v>
      </c>
      <c r="B412" s="31" t="str">
        <f>Report2!B420</f>
        <v>5255305723011700414</v>
      </c>
      <c r="C412" s="31" t="str">
        <f>Report2!D420</f>
        <v>523070626313</v>
      </c>
      <c r="D412" s="31" t="str">
        <f>Report2!E420</f>
        <v>SUPRAPTO BIN SUPA</v>
      </c>
      <c r="E412" s="31">
        <f>Report2!H420</f>
        <v>0</v>
      </c>
      <c r="F412" s="31" t="str">
        <f>Report2!I420</f>
        <v>GE TASREJO</v>
      </c>
      <c r="G412" s="31" t="str">
        <f t="shared" si="51"/>
        <v>R1</v>
      </c>
      <c r="H412" s="31">
        <f t="shared" si="52"/>
        <v>450</v>
      </c>
      <c r="I412" s="31" t="str">
        <f>Report2!K420</f>
        <v>R1/450</v>
      </c>
      <c r="J412" s="82">
        <f>Report2!L420</f>
        <v>23</v>
      </c>
      <c r="K412" s="82">
        <f>Report2!M420</f>
        <v>0</v>
      </c>
      <c r="L412" s="82">
        <f>Report2!N420</f>
        <v>3887</v>
      </c>
      <c r="M412" s="82">
        <f>Report2!P420</f>
        <v>3887</v>
      </c>
      <c r="N412" s="82">
        <f>Report2!Q420</f>
        <v>0</v>
      </c>
      <c r="O412" s="82">
        <f>Report2!T420</f>
        <v>0</v>
      </c>
      <c r="P412" s="82">
        <f>Report2!U420</f>
        <v>0</v>
      </c>
      <c r="Q412" s="82">
        <f>Report2!W420</f>
        <v>0</v>
      </c>
      <c r="R412" s="82">
        <f>Report2!X420</f>
        <v>0</v>
      </c>
      <c r="S412" s="82">
        <f>Report2!Y420</f>
        <v>0</v>
      </c>
      <c r="T412" s="82">
        <f>Report2!Z420</f>
        <v>3887</v>
      </c>
      <c r="U412" s="82">
        <f>Report2!AB420</f>
        <v>0</v>
      </c>
      <c r="V412" s="82">
        <f>Report2!AC420</f>
        <v>3887</v>
      </c>
      <c r="W412" s="36" t="str">
        <f>Report2!AD420</f>
        <v>19/01/2023</v>
      </c>
      <c r="X412" s="48" t="str">
        <f t="shared" si="53"/>
        <v>19</v>
      </c>
      <c r="Y412" s="31" t="str">
        <f t="shared" si="54"/>
        <v>01</v>
      </c>
      <c r="Z412" s="31" t="str">
        <f t="shared" si="55"/>
        <v>2023</v>
      </c>
      <c r="AA412" s="45">
        <f t="shared" si="56"/>
        <v>44945</v>
      </c>
      <c r="AB412" s="31" t="str">
        <f>Report2!AE420</f>
        <v>5255334000411</v>
      </c>
      <c r="AC412" s="45" t="str">
        <f>Report2!AF420</f>
        <v>19/01/2023</v>
      </c>
      <c r="AD412" s="31" t="str">
        <f>Report2!AH420</f>
        <v>5255305723011700414</v>
      </c>
      <c r="AE412" s="31">
        <f t="shared" si="58"/>
        <v>52550</v>
      </c>
      <c r="AF412" s="31" t="str">
        <f t="shared" si="57"/>
        <v>52553</v>
      </c>
    </row>
    <row r="413" spans="1:32">
      <c r="A413" s="30">
        <f>Report2!A421</f>
        <v>412</v>
      </c>
      <c r="B413" s="31" t="str">
        <f>Report2!B421</f>
        <v>5255305723011700486</v>
      </c>
      <c r="C413" s="31" t="str">
        <f>Report2!D421</f>
        <v>523072248201</v>
      </c>
      <c r="D413" s="31" t="str">
        <f>Report2!E421</f>
        <v>SUWARTO</v>
      </c>
      <c r="E413" s="31">
        <f>Report2!H421</f>
        <v>0</v>
      </c>
      <c r="F413" s="31" t="str">
        <f>Report2!I421</f>
        <v>DS KAYEN JUWANGI</v>
      </c>
      <c r="G413" s="31" t="str">
        <f t="shared" si="51"/>
        <v>R1M</v>
      </c>
      <c r="H413" s="31">
        <f t="shared" si="52"/>
        <v>900</v>
      </c>
      <c r="I413" s="31" t="str">
        <f>Report2!K421</f>
        <v>R1M/900</v>
      </c>
      <c r="J413" s="82">
        <f>Report2!L421</f>
        <v>34</v>
      </c>
      <c r="K413" s="82">
        <f>Report2!M421</f>
        <v>0</v>
      </c>
      <c r="L413" s="82">
        <f>Report2!N421</f>
        <v>45968</v>
      </c>
      <c r="M413" s="82">
        <f>Report2!P421</f>
        <v>45968</v>
      </c>
      <c r="N413" s="82">
        <f>Report2!Q421</f>
        <v>0</v>
      </c>
      <c r="O413" s="82">
        <f>Report2!T421</f>
        <v>0</v>
      </c>
      <c r="P413" s="82">
        <f>Report2!U421</f>
        <v>0</v>
      </c>
      <c r="Q413" s="82">
        <f>Report2!W421</f>
        <v>0</v>
      </c>
      <c r="R413" s="82">
        <f>Report2!X421</f>
        <v>0</v>
      </c>
      <c r="S413" s="82">
        <f>Report2!Y421</f>
        <v>0</v>
      </c>
      <c r="T413" s="82">
        <f>Report2!Z421</f>
        <v>45968</v>
      </c>
      <c r="U413" s="82">
        <f>Report2!AB421</f>
        <v>0</v>
      </c>
      <c r="V413" s="82">
        <f>Report2!AC421</f>
        <v>45968</v>
      </c>
      <c r="W413" s="36" t="str">
        <f>Report2!AD421</f>
        <v>19/01/2023</v>
      </c>
      <c r="X413" s="48" t="str">
        <f t="shared" si="53"/>
        <v>19</v>
      </c>
      <c r="Y413" s="31" t="str">
        <f t="shared" si="54"/>
        <v>01</v>
      </c>
      <c r="Z413" s="31" t="str">
        <f t="shared" si="55"/>
        <v>2023</v>
      </c>
      <c r="AA413" s="45">
        <f t="shared" si="56"/>
        <v>44945</v>
      </c>
      <c r="AB413" s="31" t="str">
        <f>Report2!AE421</f>
        <v>5255334000482</v>
      </c>
      <c r="AC413" s="45" t="str">
        <f>Report2!AF421</f>
        <v>19/01/2023</v>
      </c>
      <c r="AD413" s="31" t="str">
        <f>Report2!AH421</f>
        <v>5255305723011700486</v>
      </c>
      <c r="AE413" s="31">
        <f t="shared" si="58"/>
        <v>52550</v>
      </c>
      <c r="AF413" s="31" t="str">
        <f t="shared" si="57"/>
        <v>52553</v>
      </c>
    </row>
    <row r="414" spans="1:32">
      <c r="A414" s="30">
        <f>Report2!A422</f>
        <v>413</v>
      </c>
      <c r="B414" s="31" t="str">
        <f>Report2!B422</f>
        <v>P2TL/52553/20230104/00002</v>
      </c>
      <c r="C414" s="31" t="str">
        <f>Report2!D422</f>
        <v>523071327097</v>
      </c>
      <c r="D414" s="31" t="str">
        <f>Report2!E422</f>
        <v>SALIYEM</v>
      </c>
      <c r="E414" s="31" t="str">
        <f>Report2!H422</f>
        <v>P2</v>
      </c>
      <c r="F414" s="31" t="str">
        <f>Report2!I422</f>
        <v>DS  MANGUNREJO RT</v>
      </c>
      <c r="G414" s="31" t="str">
        <f t="shared" si="51"/>
        <v>R1</v>
      </c>
      <c r="H414" s="31">
        <f t="shared" si="52"/>
        <v>450</v>
      </c>
      <c r="I414" s="31" t="str">
        <f>Report2!K422</f>
        <v>R1/450</v>
      </c>
      <c r="J414" s="82">
        <f>Report2!L422</f>
        <v>2479</v>
      </c>
      <c r="K414" s="82">
        <f>Report2!M422</f>
        <v>0</v>
      </c>
      <c r="L414" s="82">
        <f>Report2!N422</f>
        <v>1226907</v>
      </c>
      <c r="M414" s="82">
        <f>Report2!P422</f>
        <v>1226907</v>
      </c>
      <c r="N414" s="82">
        <f>Report2!Q422</f>
        <v>0</v>
      </c>
      <c r="O414" s="82">
        <f>Report2!T422</f>
        <v>0</v>
      </c>
      <c r="P414" s="82">
        <f>Report2!U422</f>
        <v>0</v>
      </c>
      <c r="Q414" s="82">
        <f>Report2!W422</f>
        <v>12269</v>
      </c>
      <c r="R414" s="82">
        <f>Report2!X422</f>
        <v>900</v>
      </c>
      <c r="S414" s="82">
        <f>Report2!Y422</f>
        <v>0</v>
      </c>
      <c r="T414" s="82">
        <f>Report2!Z422</f>
        <v>1240076</v>
      </c>
      <c r="U414" s="82">
        <f>Report2!AB422</f>
        <v>300000</v>
      </c>
      <c r="V414" s="82">
        <f>Report2!AC422</f>
        <v>940076</v>
      </c>
      <c r="W414" s="36" t="str">
        <f>Report2!AD422</f>
        <v>04/01/2023</v>
      </c>
      <c r="X414" s="48" t="str">
        <f t="shared" si="53"/>
        <v>04</v>
      </c>
      <c r="Y414" s="31" t="str">
        <f t="shared" si="54"/>
        <v>01</v>
      </c>
      <c r="Z414" s="31" t="str">
        <f t="shared" si="55"/>
        <v>2023</v>
      </c>
      <c r="AA414" s="45">
        <f t="shared" si="56"/>
        <v>44930</v>
      </c>
      <c r="AB414" s="31" t="str">
        <f>Report2!AE422</f>
        <v>5255342004788</v>
      </c>
      <c r="AC414" s="45" t="str">
        <f>Report2!AF422</f>
        <v>04/01/2023</v>
      </c>
      <c r="AD414" s="31" t="str">
        <f>Report2!AH422</f>
        <v>P2TL/52553/20230104/00002</v>
      </c>
      <c r="AE414" s="31">
        <f t="shared" si="58"/>
        <v>52550</v>
      </c>
      <c r="AF414" s="31" t="str">
        <f t="shared" si="57"/>
        <v>52553</v>
      </c>
    </row>
    <row r="415" spans="1:32">
      <c r="A415" s="30">
        <f>Report2!A423</f>
        <v>414</v>
      </c>
      <c r="B415" s="31" t="str">
        <f>Report2!B423</f>
        <v>P2TL/52553/20230110/00001</v>
      </c>
      <c r="C415" s="31" t="str">
        <f>Report2!D423</f>
        <v>523070352582</v>
      </c>
      <c r="D415" s="31" t="str">
        <f>Report2!E423</f>
        <v>PURYO</v>
      </c>
      <c r="E415" s="31" t="str">
        <f>Report2!H423</f>
        <v>K2</v>
      </c>
      <c r="F415" s="31" t="str">
        <f>Report2!I423</f>
        <v>NG ROJO SAMBUNG G</v>
      </c>
      <c r="G415" s="31" t="str">
        <f t="shared" si="51"/>
        <v>R1MT</v>
      </c>
      <c r="H415" s="31">
        <f t="shared" si="52"/>
        <v>900</v>
      </c>
      <c r="I415" s="31" t="str">
        <f>Report2!K423</f>
        <v>R1MT/900</v>
      </c>
      <c r="J415" s="82">
        <f>Report2!L423</f>
        <v>50</v>
      </c>
      <c r="K415" s="82">
        <f>Report2!M423</f>
        <v>0</v>
      </c>
      <c r="L415" s="82">
        <f>Report2!N423</f>
        <v>67600</v>
      </c>
      <c r="M415" s="82">
        <f>Report2!P423</f>
        <v>67600</v>
      </c>
      <c r="N415" s="82">
        <f>Report2!Q423</f>
        <v>0</v>
      </c>
      <c r="O415" s="82">
        <f>Report2!T423</f>
        <v>0</v>
      </c>
      <c r="P415" s="82">
        <f>Report2!U423</f>
        <v>0</v>
      </c>
      <c r="Q415" s="82">
        <f>Report2!W423</f>
        <v>6084</v>
      </c>
      <c r="R415" s="82">
        <f>Report2!X423</f>
        <v>0</v>
      </c>
      <c r="S415" s="82">
        <f>Report2!Y423</f>
        <v>0</v>
      </c>
      <c r="T415" s="82">
        <f>Report2!Z423</f>
        <v>73684</v>
      </c>
      <c r="U415" s="82">
        <f>Report2!AB423</f>
        <v>73684</v>
      </c>
      <c r="V415" s="82">
        <f>Report2!AC423</f>
        <v>0</v>
      </c>
      <c r="W415" s="36" t="str">
        <f>Report2!AD423</f>
        <v>10/01/2023</v>
      </c>
      <c r="X415" s="48" t="str">
        <f t="shared" si="53"/>
        <v>10</v>
      </c>
      <c r="Y415" s="31" t="str">
        <f t="shared" si="54"/>
        <v>01</v>
      </c>
      <c r="Z415" s="31" t="str">
        <f t="shared" si="55"/>
        <v>2023</v>
      </c>
      <c r="AA415" s="45">
        <f t="shared" si="56"/>
        <v>44936</v>
      </c>
      <c r="AB415" s="31" t="str">
        <f>Report2!AE423</f>
        <v>5255343004797</v>
      </c>
      <c r="AC415" s="45" t="str">
        <f>Report2!AF423</f>
        <v>10/01/2023</v>
      </c>
      <c r="AD415" s="31" t="str">
        <f>Report2!AH423</f>
        <v>P2TL/52553/20230110/00001</v>
      </c>
      <c r="AE415" s="31">
        <f t="shared" si="58"/>
        <v>52550</v>
      </c>
      <c r="AF415" s="31" t="str">
        <f t="shared" si="57"/>
        <v>52553</v>
      </c>
    </row>
    <row r="416" spans="1:32">
      <c r="A416" s="30">
        <f>Report2!A424</f>
        <v>415</v>
      </c>
      <c r="B416" s="31" t="str">
        <f>Report2!B424</f>
        <v>5255305723011700411</v>
      </c>
      <c r="C416" s="31" t="str">
        <f>Report2!D424</f>
        <v>523071375972</v>
      </c>
      <c r="D416" s="31" t="str">
        <f>Report2!E424</f>
        <v>DOSWADI</v>
      </c>
      <c r="E416" s="31">
        <f>Report2!H424</f>
        <v>0</v>
      </c>
      <c r="F416" s="31" t="str">
        <f>Report2!I424</f>
        <v>DK  KEPOH KETANGIR</v>
      </c>
      <c r="G416" s="31" t="str">
        <f t="shared" si="51"/>
        <v>R1</v>
      </c>
      <c r="H416" s="31">
        <f t="shared" si="52"/>
        <v>450</v>
      </c>
      <c r="I416" s="31" t="str">
        <f>Report2!K424</f>
        <v>R1/450</v>
      </c>
      <c r="J416" s="82">
        <f>Report2!L424</f>
        <v>20</v>
      </c>
      <c r="K416" s="82">
        <f>Report2!M424</f>
        <v>0</v>
      </c>
      <c r="L416" s="82">
        <f>Report2!N424</f>
        <v>3380</v>
      </c>
      <c r="M416" s="82">
        <f>Report2!P424</f>
        <v>3380</v>
      </c>
      <c r="N416" s="82">
        <f>Report2!Q424</f>
        <v>0</v>
      </c>
      <c r="O416" s="82">
        <f>Report2!T424</f>
        <v>0</v>
      </c>
      <c r="P416" s="82">
        <f>Report2!U424</f>
        <v>0</v>
      </c>
      <c r="Q416" s="82">
        <f>Report2!W424</f>
        <v>0</v>
      </c>
      <c r="R416" s="82">
        <f>Report2!X424</f>
        <v>0</v>
      </c>
      <c r="S416" s="82">
        <f>Report2!Y424</f>
        <v>0</v>
      </c>
      <c r="T416" s="82">
        <f>Report2!Z424</f>
        <v>3380</v>
      </c>
      <c r="U416" s="82">
        <f>Report2!AB424</f>
        <v>0</v>
      </c>
      <c r="V416" s="82">
        <f>Report2!AC424</f>
        <v>3380</v>
      </c>
      <c r="W416" s="36" t="str">
        <f>Report2!AD424</f>
        <v>19/01/2023</v>
      </c>
      <c r="X416" s="48" t="str">
        <f t="shared" si="53"/>
        <v>19</v>
      </c>
      <c r="Y416" s="31" t="str">
        <f t="shared" si="54"/>
        <v>01</v>
      </c>
      <c r="Z416" s="31" t="str">
        <f t="shared" si="55"/>
        <v>2023</v>
      </c>
      <c r="AA416" s="45">
        <f t="shared" si="56"/>
        <v>44945</v>
      </c>
      <c r="AB416" s="31" t="str">
        <f>Report2!AE424</f>
        <v>5255334000408</v>
      </c>
      <c r="AC416" s="45" t="str">
        <f>Report2!AF424</f>
        <v>19/01/2023</v>
      </c>
      <c r="AD416" s="31" t="str">
        <f>Report2!AH424</f>
        <v>5255305723011700411</v>
      </c>
      <c r="AE416" s="31">
        <f t="shared" si="58"/>
        <v>52550</v>
      </c>
      <c r="AF416" s="31" t="str">
        <f t="shared" si="57"/>
        <v>52553</v>
      </c>
    </row>
    <row r="417" spans="1:32">
      <c r="A417" s="30">
        <f>Report2!A425</f>
        <v>416</v>
      </c>
      <c r="B417" s="31" t="str">
        <f>Report2!B425</f>
        <v>P2TL/52552/20230124/00002</v>
      </c>
      <c r="C417" s="31" t="str">
        <f>Report2!D425</f>
        <v>523080468821</v>
      </c>
      <c r="D417" s="31" t="str">
        <f>Report2!E425</f>
        <v>PRAYITNO</v>
      </c>
      <c r="E417" s="31" t="str">
        <f>Report2!H425</f>
        <v>P2</v>
      </c>
      <c r="F417" s="31" t="str">
        <f>Report2!I425</f>
        <v>CA BEAN KIDUL RT22</v>
      </c>
      <c r="G417" s="31" t="str">
        <f t="shared" si="51"/>
        <v>R1</v>
      </c>
      <c r="H417" s="31">
        <f t="shared" si="52"/>
        <v>450</v>
      </c>
      <c r="I417" s="31" t="str">
        <f>Report2!K425</f>
        <v>R1/450</v>
      </c>
      <c r="J417" s="82">
        <f>Report2!L425</f>
        <v>2479</v>
      </c>
      <c r="K417" s="82">
        <f>Report2!M425</f>
        <v>0</v>
      </c>
      <c r="L417" s="82">
        <f>Report2!N425</f>
        <v>1226907</v>
      </c>
      <c r="M417" s="82">
        <f>Report2!P425</f>
        <v>1226907</v>
      </c>
      <c r="N417" s="82">
        <f>Report2!Q425</f>
        <v>0</v>
      </c>
      <c r="O417" s="82">
        <f>Report2!T425</f>
        <v>0</v>
      </c>
      <c r="P417" s="82">
        <f>Report2!U425</f>
        <v>156912</v>
      </c>
      <c r="Q417" s="82">
        <f>Report2!W425</f>
        <v>12269</v>
      </c>
      <c r="R417" s="82">
        <f>Report2!X425</f>
        <v>13950</v>
      </c>
      <c r="S417" s="82">
        <f>Report2!Y425</f>
        <v>0</v>
      </c>
      <c r="T417" s="82">
        <f>Report2!Z425</f>
        <v>1410038</v>
      </c>
      <c r="U417" s="82">
        <f>Report2!AB425</f>
        <v>1410038</v>
      </c>
      <c r="V417" s="82">
        <f>Report2!AC425</f>
        <v>0</v>
      </c>
      <c r="W417" s="36" t="str">
        <f>Report2!AD425</f>
        <v>24/01/2023</v>
      </c>
      <c r="X417" s="48" t="str">
        <f t="shared" si="53"/>
        <v>24</v>
      </c>
      <c r="Y417" s="31" t="str">
        <f t="shared" si="54"/>
        <v>01</v>
      </c>
      <c r="Z417" s="31" t="str">
        <f t="shared" si="55"/>
        <v>2023</v>
      </c>
      <c r="AA417" s="45">
        <f t="shared" si="56"/>
        <v>44950</v>
      </c>
      <c r="AB417" s="31" t="str">
        <f>Report2!AE425</f>
        <v>5255242004849</v>
      </c>
      <c r="AC417" s="45" t="str">
        <f>Report2!AF425</f>
        <v>24/01/2023</v>
      </c>
      <c r="AD417" s="31" t="str">
        <f>Report2!AH425</f>
        <v>P2TL/52552/20230124/00002</v>
      </c>
      <c r="AE417" s="31">
        <f t="shared" si="58"/>
        <v>52550</v>
      </c>
      <c r="AF417" s="31" t="str">
        <f t="shared" si="57"/>
        <v>52552</v>
      </c>
    </row>
    <row r="418" spans="1:32">
      <c r="A418" s="30">
        <f>Report2!A426</f>
        <v>417</v>
      </c>
      <c r="B418" s="31" t="str">
        <f>Report2!B426</f>
        <v>P2TL/52551/20230125/00001</v>
      </c>
      <c r="C418" s="31" t="str">
        <f>Report2!D426</f>
        <v>523060111464</v>
      </c>
      <c r="D418" s="31" t="str">
        <f>Report2!E426</f>
        <v>MASDJID B</v>
      </c>
      <c r="E418" s="31" t="str">
        <f>Report2!H426</f>
        <v>P1</v>
      </c>
      <c r="F418" s="31" t="str">
        <f>Report2!I426</f>
        <v>BA NJARSARI</v>
      </c>
      <c r="G418" s="31" t="str">
        <f t="shared" si="51"/>
        <v>S2</v>
      </c>
      <c r="H418" s="31">
        <f t="shared" si="52"/>
        <v>2200</v>
      </c>
      <c r="I418" s="31" t="str">
        <f>Report2!K426</f>
        <v>S2/2200</v>
      </c>
      <c r="J418" s="82">
        <f>Report2!L426</f>
        <v>0</v>
      </c>
      <c r="K418" s="82">
        <f>Report2!M426</f>
        <v>802560</v>
      </c>
      <c r="L418" s="82">
        <f>Report2!N426</f>
        <v>0</v>
      </c>
      <c r="M418" s="82">
        <f>Report2!P426</f>
        <v>802560</v>
      </c>
      <c r="N418" s="82">
        <f>Report2!Q426</f>
        <v>0</v>
      </c>
      <c r="O418" s="82">
        <f>Report2!T426</f>
        <v>76400</v>
      </c>
      <c r="P418" s="82">
        <f>Report2!U426</f>
        <v>32259</v>
      </c>
      <c r="Q418" s="82">
        <f>Report2!W426</f>
        <v>12038</v>
      </c>
      <c r="R418" s="82">
        <f>Report2!X426</f>
        <v>178900</v>
      </c>
      <c r="S418" s="82">
        <f>Report2!Y426</f>
        <v>0</v>
      </c>
      <c r="T418" s="82">
        <f>Report2!Z426</f>
        <v>1102157</v>
      </c>
      <c r="U418" s="82">
        <f>Report2!AB426</f>
        <v>1102157</v>
      </c>
      <c r="V418" s="82">
        <f>Report2!AC426</f>
        <v>0</v>
      </c>
      <c r="W418" s="36" t="str">
        <f>Report2!AD426</f>
        <v>25/01/2023</v>
      </c>
      <c r="X418" s="48" t="str">
        <f t="shared" si="53"/>
        <v>25</v>
      </c>
      <c r="Y418" s="31" t="str">
        <f t="shared" si="54"/>
        <v>01</v>
      </c>
      <c r="Z418" s="31" t="str">
        <f t="shared" si="55"/>
        <v>2023</v>
      </c>
      <c r="AA418" s="45">
        <f t="shared" si="56"/>
        <v>44951</v>
      </c>
      <c r="AB418" s="31" t="str">
        <f>Report2!AE426</f>
        <v>5255142005078</v>
      </c>
      <c r="AC418" s="45" t="str">
        <f>Report2!AF426</f>
        <v>25/01/2023</v>
      </c>
      <c r="AD418" s="31" t="str">
        <f>Report2!AH426</f>
        <v>P2TL/52551/20230125/00001</v>
      </c>
      <c r="AE418" s="31">
        <f t="shared" si="58"/>
        <v>52550</v>
      </c>
      <c r="AF418" s="31" t="str">
        <f t="shared" si="57"/>
        <v>52551</v>
      </c>
    </row>
    <row r="419" spans="1:32">
      <c r="A419" s="30">
        <f>Report2!A427</f>
        <v>418</v>
      </c>
      <c r="B419" s="31" t="str">
        <f>Report2!B427</f>
        <v>P2TL/52553/20230124/00001</v>
      </c>
      <c r="C419" s="31" t="str">
        <f>Report2!D427</f>
        <v>523070538999</v>
      </c>
      <c r="D419" s="31" t="str">
        <f>Report2!E427</f>
        <v>SD SEGERI I KOPEK</v>
      </c>
      <c r="E419" s="31" t="str">
        <f>Report2!H427</f>
        <v>P2</v>
      </c>
      <c r="F419" s="31" t="str">
        <f>Report2!I427</f>
        <v>DS  KOPEK GODONG</v>
      </c>
      <c r="G419" s="31" t="str">
        <f t="shared" si="51"/>
        <v>S2T</v>
      </c>
      <c r="H419" s="31">
        <f t="shared" si="52"/>
        <v>900</v>
      </c>
      <c r="I419" s="31" t="str">
        <f>Report2!K427</f>
        <v>S2T/900</v>
      </c>
      <c r="J419" s="82">
        <f>Report2!L427</f>
        <v>4957</v>
      </c>
      <c r="K419" s="82">
        <f>Report2!M427</f>
        <v>0</v>
      </c>
      <c r="L419" s="82">
        <f>Report2!N427</f>
        <v>1784592</v>
      </c>
      <c r="M419" s="82">
        <f>Report2!P427</f>
        <v>1784592</v>
      </c>
      <c r="N419" s="82">
        <f>Report2!Q427</f>
        <v>0</v>
      </c>
      <c r="O419" s="82">
        <f>Report2!T427</f>
        <v>0</v>
      </c>
      <c r="P419" s="82">
        <f>Report2!U427</f>
        <v>0</v>
      </c>
      <c r="Q419" s="82">
        <f>Report2!W427</f>
        <v>17846</v>
      </c>
      <c r="R419" s="82">
        <f>Report2!X427</f>
        <v>0</v>
      </c>
      <c r="S419" s="82">
        <f>Report2!Y427</f>
        <v>0</v>
      </c>
      <c r="T419" s="82">
        <f>Report2!Z427</f>
        <v>1802438</v>
      </c>
      <c r="U419" s="82">
        <f>Report2!AB427</f>
        <v>1802438</v>
      </c>
      <c r="V419" s="82">
        <f>Report2!AC427</f>
        <v>0</v>
      </c>
      <c r="W419" s="36" t="str">
        <f>Report2!AD427</f>
        <v>24/01/2023</v>
      </c>
      <c r="X419" s="48" t="str">
        <f t="shared" si="53"/>
        <v>24</v>
      </c>
      <c r="Y419" s="31" t="str">
        <f t="shared" si="54"/>
        <v>01</v>
      </c>
      <c r="Z419" s="31" t="str">
        <f t="shared" si="55"/>
        <v>2023</v>
      </c>
      <c r="AA419" s="45">
        <f t="shared" si="56"/>
        <v>44950</v>
      </c>
      <c r="AB419" s="31" t="str">
        <f>Report2!AE427</f>
        <v>5255343004809</v>
      </c>
      <c r="AC419" s="45" t="str">
        <f>Report2!AF427</f>
        <v>24/01/2023</v>
      </c>
      <c r="AD419" s="31" t="str">
        <f>Report2!AH427</f>
        <v>P2TL/52553/20230124/00001</v>
      </c>
      <c r="AE419" s="31">
        <f t="shared" si="58"/>
        <v>52550</v>
      </c>
      <c r="AF419" s="31" t="str">
        <f t="shared" si="57"/>
        <v>52553</v>
      </c>
    </row>
    <row r="420" spans="1:32">
      <c r="A420" s="30">
        <f>Report2!A428</f>
        <v>419</v>
      </c>
      <c r="B420" s="31" t="str">
        <f>Report2!B428</f>
        <v>P2TL/52554/20230130/00011</v>
      </c>
      <c r="C420" s="31" t="str">
        <f>Report2!D428</f>
        <v>523070261876</v>
      </c>
      <c r="D420" s="31" t="str">
        <f>Report2!E428</f>
        <v>JAMINI</v>
      </c>
      <c r="E420" s="31" t="str">
        <f>Report2!H428</f>
        <v>K2</v>
      </c>
      <c r="F420" s="31" t="str">
        <f>Report2!I428</f>
        <v>DK  KRAJAN POJOK R</v>
      </c>
      <c r="G420" s="31" t="str">
        <f t="shared" si="51"/>
        <v>R1</v>
      </c>
      <c r="H420" s="31">
        <f t="shared" si="52"/>
        <v>450</v>
      </c>
      <c r="I420" s="31" t="str">
        <f>Report2!K428</f>
        <v>R1/450</v>
      </c>
      <c r="J420" s="82">
        <f>Report2!L428</f>
        <v>200</v>
      </c>
      <c r="K420" s="82">
        <f>Report2!M428</f>
        <v>0</v>
      </c>
      <c r="L420" s="82">
        <f>Report2!N428</f>
        <v>99000</v>
      </c>
      <c r="M420" s="82">
        <f>Report2!P428</f>
        <v>99000</v>
      </c>
      <c r="N420" s="82">
        <f>Report2!Q428</f>
        <v>0</v>
      </c>
      <c r="O420" s="82">
        <f>Report2!T428</f>
        <v>0</v>
      </c>
      <c r="P420" s="82">
        <f>Report2!U428</f>
        <v>0</v>
      </c>
      <c r="Q420" s="82">
        <f>Report2!W428</f>
        <v>8910</v>
      </c>
      <c r="R420" s="82">
        <f>Report2!X428</f>
        <v>0</v>
      </c>
      <c r="S420" s="82">
        <f>Report2!Y428</f>
        <v>0</v>
      </c>
      <c r="T420" s="82">
        <f>Report2!Z428</f>
        <v>107910</v>
      </c>
      <c r="U420" s="82">
        <f>Report2!AB428</f>
        <v>9000</v>
      </c>
      <c r="V420" s="82">
        <f>Report2!AC428</f>
        <v>98910</v>
      </c>
      <c r="W420" s="36" t="str">
        <f>Report2!AD428</f>
        <v>30/01/2023</v>
      </c>
      <c r="X420" s="48" t="str">
        <f t="shared" si="53"/>
        <v>30</v>
      </c>
      <c r="Y420" s="31" t="str">
        <f t="shared" si="54"/>
        <v>01</v>
      </c>
      <c r="Z420" s="31" t="str">
        <f t="shared" si="55"/>
        <v>2023</v>
      </c>
      <c r="AA420" s="45">
        <f t="shared" si="56"/>
        <v>44956</v>
      </c>
      <c r="AB420" s="31" t="str">
        <f>Report2!AE428</f>
        <v>5255442005933</v>
      </c>
      <c r="AC420" s="45" t="str">
        <f>Report2!AF428</f>
        <v>30/01/2023</v>
      </c>
      <c r="AD420" s="31" t="str">
        <f>Report2!AH428</f>
        <v>P2TL/52554/20230130/00011</v>
      </c>
      <c r="AE420" s="31">
        <f t="shared" si="58"/>
        <v>52550</v>
      </c>
      <c r="AF420" s="31" t="str">
        <f t="shared" si="57"/>
        <v>52554</v>
      </c>
    </row>
    <row r="421" spans="1:32">
      <c r="A421" s="30">
        <f>Report2!A429</f>
        <v>420</v>
      </c>
      <c r="B421" s="31" t="str">
        <f>Report2!B429</f>
        <v>P2TL/52552/20210413/00002</v>
      </c>
      <c r="C421" s="31" t="str">
        <f>Report2!D429</f>
        <v>NONPELANG</v>
      </c>
      <c r="D421" s="31" t="str">
        <f>Report2!E429</f>
        <v>BURHAN</v>
      </c>
      <c r="E421" s="31" t="str">
        <f>Report2!H429</f>
        <v>P4</v>
      </c>
      <c r="F421" s="31" t="str">
        <f>Report2!I429</f>
        <v>LATAK RT 3/5</v>
      </c>
      <c r="G421" s="31" t="str">
        <f t="shared" si="51"/>
        <v>R1</v>
      </c>
      <c r="H421" s="31">
        <f t="shared" si="52"/>
        <v>450</v>
      </c>
      <c r="I421" s="31" t="str">
        <f>Report2!K429</f>
        <v>R1/450</v>
      </c>
      <c r="J421" s="82">
        <f>Report2!L429</f>
        <v>2479</v>
      </c>
      <c r="K421" s="82">
        <f>Report2!M429</f>
        <v>89100</v>
      </c>
      <c r="L421" s="82">
        <f>Report2!N429</f>
        <v>1226907</v>
      </c>
      <c r="M421" s="82">
        <f>Report2!P429</f>
        <v>1316007</v>
      </c>
      <c r="N421" s="82">
        <f>Report2!Q429</f>
        <v>0</v>
      </c>
      <c r="O421" s="82">
        <f>Report2!T429</f>
        <v>0</v>
      </c>
      <c r="P421" s="82">
        <f>Report2!U429</f>
        <v>0</v>
      </c>
      <c r="Q421" s="82">
        <f>Report2!W429</f>
        <v>6580</v>
      </c>
      <c r="R421" s="82">
        <f>Report2!X429</f>
        <v>0</v>
      </c>
      <c r="S421" s="82">
        <f>Report2!Y429</f>
        <v>0</v>
      </c>
      <c r="T421" s="82">
        <f>Report2!Z429</f>
        <v>1322587</v>
      </c>
      <c r="U421" s="82">
        <f>Report2!AB429</f>
        <v>1322587</v>
      </c>
      <c r="V421" s="82">
        <f>Report2!AC429</f>
        <v>0</v>
      </c>
      <c r="W421" s="36" t="str">
        <f>Report2!AD429</f>
        <v>21/01/2023</v>
      </c>
      <c r="X421" s="48" t="str">
        <f t="shared" si="53"/>
        <v>21</v>
      </c>
      <c r="Y421" s="31" t="str">
        <f t="shared" si="54"/>
        <v>01</v>
      </c>
      <c r="Z421" s="31" t="str">
        <f t="shared" si="55"/>
        <v>2023</v>
      </c>
      <c r="AA421" s="45">
        <f t="shared" si="56"/>
        <v>44947</v>
      </c>
      <c r="AB421" s="31" t="str">
        <f>Report2!AE429</f>
        <v>5255242002621</v>
      </c>
      <c r="AC421" s="45" t="str">
        <f>Report2!AF429</f>
        <v>21/01/2023</v>
      </c>
      <c r="AD421" s="31" t="str">
        <f>Report2!AH429</f>
        <v>P2TL/52552/20210413/00002</v>
      </c>
      <c r="AE421" s="31">
        <f t="shared" si="58"/>
        <v>52550</v>
      </c>
      <c r="AF421" s="31" t="str">
        <f t="shared" si="57"/>
        <v>52552</v>
      </c>
    </row>
    <row r="422" spans="1:32">
      <c r="A422" s="30">
        <f>Report2!A430</f>
        <v>421</v>
      </c>
      <c r="B422" s="31" t="str">
        <f>Report2!B430</f>
        <v>P2TL/52552/20230117/00001</v>
      </c>
      <c r="C422" s="31" t="str">
        <f>Report2!D430</f>
        <v>523081262020</v>
      </c>
      <c r="D422" s="31" t="str">
        <f>Report2!E430</f>
        <v>SAERI</v>
      </c>
      <c r="E422" s="31" t="str">
        <f>Report2!H430</f>
        <v>K2</v>
      </c>
      <c r="F422" s="31" t="str">
        <f>Report2!I430</f>
        <v>DS ROWOSARI    RT.4</v>
      </c>
      <c r="G422" s="31" t="str">
        <f t="shared" si="51"/>
        <v>R1MT</v>
      </c>
      <c r="H422" s="31">
        <f t="shared" si="52"/>
        <v>900</v>
      </c>
      <c r="I422" s="31" t="str">
        <f>Report2!K430</f>
        <v>R1MT/900</v>
      </c>
      <c r="J422" s="82">
        <f>Report2!L430</f>
        <v>600</v>
      </c>
      <c r="K422" s="82">
        <f>Report2!M430</f>
        <v>0</v>
      </c>
      <c r="L422" s="82">
        <f>Report2!N430</f>
        <v>811200</v>
      </c>
      <c r="M422" s="82">
        <f>Report2!P430</f>
        <v>811200</v>
      </c>
      <c r="N422" s="82">
        <f>Report2!Q430</f>
        <v>0</v>
      </c>
      <c r="O422" s="82">
        <f>Report2!T430</f>
        <v>0</v>
      </c>
      <c r="P422" s="82">
        <f>Report2!U430</f>
        <v>0</v>
      </c>
      <c r="Q422" s="82">
        <f>Report2!W430</f>
        <v>73008</v>
      </c>
      <c r="R422" s="82">
        <f>Report2!X430</f>
        <v>0</v>
      </c>
      <c r="S422" s="82">
        <f>Report2!Y430</f>
        <v>0</v>
      </c>
      <c r="T422" s="82">
        <f>Report2!Z430</f>
        <v>884208</v>
      </c>
      <c r="U422" s="82">
        <f>Report2!AB430</f>
        <v>884208</v>
      </c>
      <c r="V422" s="82">
        <f>Report2!AC430</f>
        <v>0</v>
      </c>
      <c r="W422" s="36" t="str">
        <f>Report2!AD430</f>
        <v>17/01/2023</v>
      </c>
      <c r="X422" s="48" t="str">
        <f t="shared" si="53"/>
        <v>17</v>
      </c>
      <c r="Y422" s="31" t="str">
        <f t="shared" si="54"/>
        <v>01</v>
      </c>
      <c r="Z422" s="31" t="str">
        <f t="shared" si="55"/>
        <v>2023</v>
      </c>
      <c r="AA422" s="45">
        <f t="shared" si="56"/>
        <v>44943</v>
      </c>
      <c r="AB422" s="31" t="str">
        <f>Report2!AE430</f>
        <v>5255243004817</v>
      </c>
      <c r="AC422" s="45" t="str">
        <f>Report2!AF430</f>
        <v>17/01/2023</v>
      </c>
      <c r="AD422" s="31" t="str">
        <f>Report2!AH430</f>
        <v>P2TL/52552/20230117/00001</v>
      </c>
      <c r="AE422" s="31">
        <f t="shared" si="58"/>
        <v>52550</v>
      </c>
      <c r="AF422" s="31" t="str">
        <f t="shared" si="57"/>
        <v>52552</v>
      </c>
    </row>
    <row r="423" spans="1:32">
      <c r="A423" s="30">
        <f>Report2!A431</f>
        <v>422</v>
      </c>
      <c r="B423" s="31" t="str">
        <f>Report2!B431</f>
        <v>5255305723011700442</v>
      </c>
      <c r="C423" s="31" t="str">
        <f>Report2!D431</f>
        <v>523071583764</v>
      </c>
      <c r="D423" s="31" t="str">
        <f>Report2!E431</f>
        <v>SUPARMI JASMO</v>
      </c>
      <c r="E423" s="31">
        <f>Report2!H431</f>
        <v>0</v>
      </c>
      <c r="F423" s="31" t="str">
        <f>Report2!I431</f>
        <v>DS PANCAN GETASRE</v>
      </c>
      <c r="G423" s="31" t="str">
        <f t="shared" si="51"/>
        <v>R1</v>
      </c>
      <c r="H423" s="31">
        <f t="shared" si="52"/>
        <v>900</v>
      </c>
      <c r="I423" s="31" t="str">
        <f>Report2!K431</f>
        <v>R1/900</v>
      </c>
      <c r="J423" s="82">
        <f>Report2!L431</f>
        <v>18</v>
      </c>
      <c r="K423" s="82">
        <f>Report2!M431</f>
        <v>0</v>
      </c>
      <c r="L423" s="82">
        <f>Report2!N431</f>
        <v>8910</v>
      </c>
      <c r="M423" s="82">
        <f>Report2!P431</f>
        <v>8910</v>
      </c>
      <c r="N423" s="82">
        <f>Report2!Q431</f>
        <v>0</v>
      </c>
      <c r="O423" s="82">
        <f>Report2!T431</f>
        <v>0</v>
      </c>
      <c r="P423" s="82">
        <f>Report2!U431</f>
        <v>0</v>
      </c>
      <c r="Q423" s="82">
        <f>Report2!W431</f>
        <v>0</v>
      </c>
      <c r="R423" s="82">
        <f>Report2!X431</f>
        <v>0</v>
      </c>
      <c r="S423" s="82">
        <f>Report2!Y431</f>
        <v>0</v>
      </c>
      <c r="T423" s="82">
        <f>Report2!Z431</f>
        <v>8910</v>
      </c>
      <c r="U423" s="82">
        <f>Report2!AB431</f>
        <v>0</v>
      </c>
      <c r="V423" s="82">
        <f>Report2!AC431</f>
        <v>8910</v>
      </c>
      <c r="W423" s="36" t="str">
        <f>Report2!AD431</f>
        <v>19/01/2023</v>
      </c>
      <c r="X423" s="48" t="str">
        <f t="shared" si="53"/>
        <v>19</v>
      </c>
      <c r="Y423" s="31" t="str">
        <f t="shared" si="54"/>
        <v>01</v>
      </c>
      <c r="Z423" s="31" t="str">
        <f t="shared" si="55"/>
        <v>2023</v>
      </c>
      <c r="AA423" s="45">
        <f t="shared" si="56"/>
        <v>44945</v>
      </c>
      <c r="AB423" s="31" t="str">
        <f>Report2!AE431</f>
        <v>5255334000439</v>
      </c>
      <c r="AC423" s="45" t="str">
        <f>Report2!AF431</f>
        <v>19/01/2023</v>
      </c>
      <c r="AD423" s="31" t="str">
        <f>Report2!AH431</f>
        <v>5255305723011700442</v>
      </c>
      <c r="AE423" s="31">
        <f t="shared" si="58"/>
        <v>52550</v>
      </c>
      <c r="AF423" s="31" t="str">
        <f t="shared" si="57"/>
        <v>52553</v>
      </c>
    </row>
    <row r="424" spans="1:32">
      <c r="A424" s="30">
        <f>Report2!A432</f>
        <v>423</v>
      </c>
      <c r="B424" s="31" t="str">
        <f>Report2!B432</f>
        <v>5255305723011700408</v>
      </c>
      <c r="C424" s="31" t="str">
        <f>Report2!D432</f>
        <v>523072041642</v>
      </c>
      <c r="D424" s="31" t="str">
        <f>Report2!E432</f>
        <v>SUPAR</v>
      </c>
      <c r="E424" s="31">
        <f>Report2!H432</f>
        <v>0</v>
      </c>
      <c r="F424" s="31" t="str">
        <f>Report2!I432</f>
        <v>DK GANDOK GENEGA</v>
      </c>
      <c r="G424" s="31" t="str">
        <f t="shared" si="51"/>
        <v>R1</v>
      </c>
      <c r="H424" s="31">
        <f t="shared" si="52"/>
        <v>450</v>
      </c>
      <c r="I424" s="31" t="str">
        <f>Report2!K432</f>
        <v>R1/450</v>
      </c>
      <c r="J424" s="82">
        <f>Report2!L432</f>
        <v>19</v>
      </c>
      <c r="K424" s="82">
        <f>Report2!M432</f>
        <v>0</v>
      </c>
      <c r="L424" s="82">
        <f>Report2!N432</f>
        <v>3211</v>
      </c>
      <c r="M424" s="82">
        <f>Report2!P432</f>
        <v>3211</v>
      </c>
      <c r="N424" s="82">
        <f>Report2!Q432</f>
        <v>0</v>
      </c>
      <c r="O424" s="82">
        <f>Report2!T432</f>
        <v>0</v>
      </c>
      <c r="P424" s="82">
        <f>Report2!U432</f>
        <v>0</v>
      </c>
      <c r="Q424" s="82">
        <f>Report2!W432</f>
        <v>0</v>
      </c>
      <c r="R424" s="82">
        <f>Report2!X432</f>
        <v>0</v>
      </c>
      <c r="S424" s="82">
        <f>Report2!Y432</f>
        <v>0</v>
      </c>
      <c r="T424" s="82">
        <f>Report2!Z432</f>
        <v>3211</v>
      </c>
      <c r="U424" s="82">
        <f>Report2!AB432</f>
        <v>0</v>
      </c>
      <c r="V424" s="82">
        <f>Report2!AC432</f>
        <v>3211</v>
      </c>
      <c r="W424" s="36" t="str">
        <f>Report2!AD432</f>
        <v>19/01/2023</v>
      </c>
      <c r="X424" s="48" t="str">
        <f t="shared" si="53"/>
        <v>19</v>
      </c>
      <c r="Y424" s="31" t="str">
        <f t="shared" si="54"/>
        <v>01</v>
      </c>
      <c r="Z424" s="31" t="str">
        <f t="shared" si="55"/>
        <v>2023</v>
      </c>
      <c r="AA424" s="45">
        <f t="shared" si="56"/>
        <v>44945</v>
      </c>
      <c r="AB424" s="31" t="str">
        <f>Report2!AE432</f>
        <v>5255334000405</v>
      </c>
      <c r="AC424" s="45" t="str">
        <f>Report2!AF432</f>
        <v>19/01/2023</v>
      </c>
      <c r="AD424" s="31" t="str">
        <f>Report2!AH432</f>
        <v>5255305723011700408</v>
      </c>
      <c r="AE424" s="31">
        <f t="shared" si="58"/>
        <v>52550</v>
      </c>
      <c r="AF424" s="31" t="str">
        <f t="shared" si="57"/>
        <v>52553</v>
      </c>
    </row>
    <row r="425" spans="1:32">
      <c r="A425" s="30">
        <f>Report2!A433</f>
        <v>1</v>
      </c>
      <c r="B425" s="31" t="str">
        <f>Report2!B433</f>
        <v>P2TL/52552/20230215/00006</v>
      </c>
      <c r="C425" s="31" t="str">
        <f>Report2!D433</f>
        <v>NONPELANG</v>
      </c>
      <c r="D425" s="31" t="str">
        <f>Report2!E433</f>
        <v>KUSWORO 5</v>
      </c>
      <c r="E425" s="31" t="str">
        <f>Report2!H433</f>
        <v>P4</v>
      </c>
      <c r="F425" s="31" t="str">
        <f>Report2!I433</f>
        <v>MANGUNSARI RT 1 R</v>
      </c>
      <c r="G425" s="31" t="str">
        <f t="shared" si="51"/>
        <v>S2</v>
      </c>
      <c r="H425" s="31">
        <f t="shared" si="52"/>
        <v>900</v>
      </c>
      <c r="I425" s="31" t="str">
        <f>Report2!K433</f>
        <v>S2/900</v>
      </c>
      <c r="J425" s="82">
        <f>Report2!L433</f>
        <v>4957</v>
      </c>
      <c r="K425" s="82">
        <f>Report2!M433</f>
        <v>243000</v>
      </c>
      <c r="L425" s="82">
        <f>Report2!N433</f>
        <v>1784592</v>
      </c>
      <c r="M425" s="82">
        <f>Report2!P433</f>
        <v>2027592</v>
      </c>
      <c r="N425" s="82">
        <f>Report2!Q433</f>
        <v>0</v>
      </c>
      <c r="O425" s="82">
        <f>Report2!T433</f>
        <v>0</v>
      </c>
      <c r="P425" s="82">
        <f>Report2!U433</f>
        <v>0</v>
      </c>
      <c r="Q425" s="82">
        <f>Report2!W433</f>
        <v>10138</v>
      </c>
      <c r="R425" s="82">
        <f>Report2!X433</f>
        <v>0</v>
      </c>
      <c r="S425" s="82">
        <f>Report2!Y433</f>
        <v>0</v>
      </c>
      <c r="T425" s="82">
        <f>Report2!Z433</f>
        <v>2037730</v>
      </c>
      <c r="U425" s="82">
        <f>Report2!AB433</f>
        <v>2037730</v>
      </c>
      <c r="V425" s="82">
        <f>Report2!AC433</f>
        <v>0</v>
      </c>
      <c r="W425" s="36" t="str">
        <f>Report2!AD433</f>
        <v>15/02/2023</v>
      </c>
      <c r="X425" s="48" t="str">
        <f t="shared" si="53"/>
        <v>15</v>
      </c>
      <c r="Y425" s="31" t="str">
        <f t="shared" si="54"/>
        <v>02</v>
      </c>
      <c r="Z425" s="31" t="str">
        <f t="shared" si="55"/>
        <v>2023</v>
      </c>
      <c r="AA425" s="45">
        <f t="shared" si="56"/>
        <v>44972</v>
      </c>
      <c r="AB425" s="31" t="str">
        <f>Report2!AE433</f>
        <v>5255242004947</v>
      </c>
      <c r="AC425" s="45" t="str">
        <f>Report2!AF433</f>
        <v>15/02/2023</v>
      </c>
      <c r="AD425" s="31" t="str">
        <f>Report2!AH433</f>
        <v>P2TL/52552/20230215/00006</v>
      </c>
      <c r="AE425" s="31">
        <f t="shared" si="58"/>
        <v>52550</v>
      </c>
      <c r="AF425" s="31" t="str">
        <f t="shared" si="57"/>
        <v>52552</v>
      </c>
    </row>
    <row r="426" spans="1:32">
      <c r="A426" s="30">
        <f>Report2!A434</f>
        <v>2</v>
      </c>
      <c r="B426" s="31" t="str">
        <f>Report2!B434</f>
        <v>P2TL/52552/20230213/00001</v>
      </c>
      <c r="C426" s="31" t="str">
        <f>Report2!D434</f>
        <v>523081359195</v>
      </c>
      <c r="D426" s="31" t="str">
        <f>Report2!E434</f>
        <v>ASMANAH</v>
      </c>
      <c r="E426" s="31" t="str">
        <f>Report2!H434</f>
        <v>K2</v>
      </c>
      <c r="F426" s="31" t="str">
        <f>Report2!I434</f>
        <v>DS DALEMAN RAYA  B</v>
      </c>
      <c r="G426" s="31" t="str">
        <f t="shared" si="51"/>
        <v>R1MT</v>
      </c>
      <c r="H426" s="31">
        <f t="shared" si="52"/>
        <v>900</v>
      </c>
      <c r="I426" s="31" t="str">
        <f>Report2!K434</f>
        <v>R1MT/900</v>
      </c>
      <c r="J426" s="82">
        <f>Report2!L434</f>
        <v>595</v>
      </c>
      <c r="K426" s="82">
        <f>Report2!M434</f>
        <v>0</v>
      </c>
      <c r="L426" s="82">
        <f>Report2!N434</f>
        <v>804440</v>
      </c>
      <c r="M426" s="82">
        <f>Report2!P434</f>
        <v>804440</v>
      </c>
      <c r="N426" s="82">
        <f>Report2!Q434</f>
        <v>0</v>
      </c>
      <c r="O426" s="82">
        <f>Report2!T434</f>
        <v>0</v>
      </c>
      <c r="P426" s="82">
        <f>Report2!U434</f>
        <v>0</v>
      </c>
      <c r="Q426" s="82">
        <f>Report2!W434</f>
        <v>72400</v>
      </c>
      <c r="R426" s="82">
        <f>Report2!X434</f>
        <v>0</v>
      </c>
      <c r="S426" s="82">
        <f>Report2!Y434</f>
        <v>0</v>
      </c>
      <c r="T426" s="82">
        <f>Report2!Z434</f>
        <v>876840</v>
      </c>
      <c r="U426" s="82">
        <f>Report2!AB434</f>
        <v>876840</v>
      </c>
      <c r="V426" s="82">
        <f>Report2!AC434</f>
        <v>0</v>
      </c>
      <c r="W426" s="36" t="str">
        <f>Report2!AD434</f>
        <v>13/02/2023</v>
      </c>
      <c r="X426" s="48" t="str">
        <f t="shared" si="53"/>
        <v>13</v>
      </c>
      <c r="Y426" s="31" t="str">
        <f t="shared" si="54"/>
        <v>02</v>
      </c>
      <c r="Z426" s="31" t="str">
        <f t="shared" si="55"/>
        <v>2023</v>
      </c>
      <c r="AA426" s="45">
        <f t="shared" si="56"/>
        <v>44970</v>
      </c>
      <c r="AB426" s="31" t="str">
        <f>Report2!AE434</f>
        <v>5255243004941</v>
      </c>
      <c r="AC426" s="45" t="str">
        <f>Report2!AF434</f>
        <v>13/02/2023</v>
      </c>
      <c r="AD426" s="31" t="str">
        <f>Report2!AH434</f>
        <v>P2TL/52552/20230213/00001</v>
      </c>
      <c r="AE426" s="31">
        <f t="shared" si="58"/>
        <v>52550</v>
      </c>
      <c r="AF426" s="31" t="str">
        <f t="shared" si="57"/>
        <v>52552</v>
      </c>
    </row>
    <row r="427" spans="1:32">
      <c r="A427" s="30">
        <f>Report2!A435</f>
        <v>3</v>
      </c>
      <c r="B427" s="31" t="str">
        <f>Report2!B435</f>
        <v>P2TL/52554/20230213/00003</v>
      </c>
      <c r="C427" s="31" t="str">
        <f>Report2!D435</f>
        <v>523071232602</v>
      </c>
      <c r="D427" s="31" t="str">
        <f>Report2!E435</f>
        <v>JAMIN</v>
      </c>
      <c r="E427" s="31" t="str">
        <f>Report2!H435</f>
        <v>P3</v>
      </c>
      <c r="F427" s="31" t="str">
        <f>Report2!I435</f>
        <v>DS . LINDUK LEBAK R</v>
      </c>
      <c r="G427" s="31" t="str">
        <f t="shared" si="51"/>
        <v>R1M</v>
      </c>
      <c r="H427" s="31">
        <f t="shared" si="52"/>
        <v>900</v>
      </c>
      <c r="I427" s="31" t="str">
        <f>Report2!K435</f>
        <v>R1M/900</v>
      </c>
      <c r="J427" s="82">
        <f>Report2!L435</f>
        <v>4957</v>
      </c>
      <c r="K427" s="82">
        <f>Report2!M435</f>
        <v>584064</v>
      </c>
      <c r="L427" s="82">
        <f>Report2!N435</f>
        <v>6702134</v>
      </c>
      <c r="M427" s="82">
        <f>Report2!P435</f>
        <v>7286198</v>
      </c>
      <c r="N427" s="82">
        <f>Report2!Q435</f>
        <v>10000</v>
      </c>
      <c r="O427" s="82">
        <f>Report2!T435</f>
        <v>76400</v>
      </c>
      <c r="P427" s="82">
        <f>Report2!U435</f>
        <v>271652</v>
      </c>
      <c r="Q427" s="82">
        <f>Report2!W435</f>
        <v>75782</v>
      </c>
      <c r="R427" s="82">
        <f>Report2!X435</f>
        <v>13050</v>
      </c>
      <c r="S427" s="82">
        <f>Report2!Y435</f>
        <v>0</v>
      </c>
      <c r="T427" s="82">
        <f>Report2!Z435</f>
        <v>7733082</v>
      </c>
      <c r="U427" s="82">
        <f>Report2!AB435</f>
        <v>4700000</v>
      </c>
      <c r="V427" s="82">
        <f>Report2!AC435</f>
        <v>3033082</v>
      </c>
      <c r="W427" s="36" t="str">
        <f>Report2!AD435</f>
        <v>14/02/2023</v>
      </c>
      <c r="X427" s="48" t="str">
        <f t="shared" si="53"/>
        <v>14</v>
      </c>
      <c r="Y427" s="31" t="str">
        <f t="shared" si="54"/>
        <v>02</v>
      </c>
      <c r="Z427" s="31" t="str">
        <f t="shared" si="55"/>
        <v>2023</v>
      </c>
      <c r="AA427" s="45">
        <f t="shared" si="56"/>
        <v>44971</v>
      </c>
      <c r="AB427" s="31" t="str">
        <f>Report2!AE435</f>
        <v>5255442005989</v>
      </c>
      <c r="AC427" s="45" t="str">
        <f>Report2!AF435</f>
        <v>14/02/2023</v>
      </c>
      <c r="AD427" s="31" t="str">
        <f>Report2!AH435</f>
        <v>P2TL/52554/20230213/00003</v>
      </c>
      <c r="AE427" s="31">
        <f t="shared" si="58"/>
        <v>52550</v>
      </c>
      <c r="AF427" s="31" t="str">
        <f t="shared" si="57"/>
        <v>52554</v>
      </c>
    </row>
    <row r="428" spans="1:32">
      <c r="A428" s="30">
        <f>Report2!A436</f>
        <v>4</v>
      </c>
      <c r="B428" s="31" t="str">
        <f>Report2!B436</f>
        <v>P2TL/52552/20230201/00002</v>
      </c>
      <c r="C428" s="31" t="str">
        <f>Report2!D436</f>
        <v>523081202233</v>
      </c>
      <c r="D428" s="31" t="str">
        <f>Report2!E436</f>
        <v>MIATI</v>
      </c>
      <c r="E428" s="31" t="str">
        <f>Report2!H436</f>
        <v>P3</v>
      </c>
      <c r="F428" s="31" t="str">
        <f>Report2!I436</f>
        <v>DS MLANGI    RT.2 RW</v>
      </c>
      <c r="G428" s="31" t="str">
        <f t="shared" si="51"/>
        <v>R1MT</v>
      </c>
      <c r="H428" s="31">
        <f t="shared" si="52"/>
        <v>900</v>
      </c>
      <c r="I428" s="31" t="str">
        <f>Report2!K436</f>
        <v>R1MT/900</v>
      </c>
      <c r="J428" s="82">
        <f>Report2!L436</f>
        <v>4957</v>
      </c>
      <c r="K428" s="82">
        <f>Report2!M436</f>
        <v>584064</v>
      </c>
      <c r="L428" s="82">
        <f>Report2!N436</f>
        <v>6702134</v>
      </c>
      <c r="M428" s="82">
        <f>Report2!P436</f>
        <v>7286198</v>
      </c>
      <c r="N428" s="82">
        <f>Report2!Q436</f>
        <v>10000</v>
      </c>
      <c r="O428" s="82">
        <f>Report2!T436</f>
        <v>0</v>
      </c>
      <c r="P428" s="82">
        <f>Report2!U436</f>
        <v>433457</v>
      </c>
      <c r="Q428" s="82">
        <f>Report2!W436</f>
        <v>75782</v>
      </c>
      <c r="R428" s="82">
        <f>Report2!X436</f>
        <v>0</v>
      </c>
      <c r="S428" s="82">
        <f>Report2!Y436</f>
        <v>0</v>
      </c>
      <c r="T428" s="82">
        <f>Report2!Z436</f>
        <v>7805437</v>
      </c>
      <c r="U428" s="82">
        <f>Report2!AB436</f>
        <v>2000000</v>
      </c>
      <c r="V428" s="82">
        <f>Report2!AC436</f>
        <v>5805437</v>
      </c>
      <c r="W428" s="36" t="str">
        <f>Report2!AD436</f>
        <v>01/02/2023</v>
      </c>
      <c r="X428" s="48" t="str">
        <f t="shared" si="53"/>
        <v>01</v>
      </c>
      <c r="Y428" s="31" t="str">
        <f t="shared" si="54"/>
        <v>02</v>
      </c>
      <c r="Z428" s="31" t="str">
        <f t="shared" si="55"/>
        <v>2023</v>
      </c>
      <c r="AA428" s="45">
        <f t="shared" si="56"/>
        <v>44958</v>
      </c>
      <c r="AB428" s="31" t="str">
        <f>Report2!AE436</f>
        <v>5255243004905</v>
      </c>
      <c r="AC428" s="45" t="str">
        <f>Report2!AF436</f>
        <v>01/02/2023</v>
      </c>
      <c r="AD428" s="31" t="str">
        <f>Report2!AH436</f>
        <v>P2TL/52552/20230201/00002</v>
      </c>
      <c r="AE428" s="31">
        <f t="shared" si="58"/>
        <v>52550</v>
      </c>
      <c r="AF428" s="31" t="str">
        <f t="shared" si="57"/>
        <v>52552</v>
      </c>
    </row>
    <row r="429" spans="1:32">
      <c r="A429" s="30">
        <f>Report2!A437</f>
        <v>5</v>
      </c>
      <c r="B429" s="31" t="str">
        <f>Report2!B437</f>
        <v>P2TL/52553/20230207/00002</v>
      </c>
      <c r="C429" s="31" t="str">
        <f>Report2!D437</f>
        <v>523070688147</v>
      </c>
      <c r="D429" s="31" t="str">
        <f>Report2!E437</f>
        <v>MASDUKI</v>
      </c>
      <c r="E429" s="31" t="str">
        <f>Report2!H437</f>
        <v>K2</v>
      </c>
      <c r="F429" s="31" t="str">
        <f>Report2!I437</f>
        <v>DS  WIDURI CINGKRO</v>
      </c>
      <c r="G429" s="31" t="str">
        <f t="shared" si="51"/>
        <v>R1</v>
      </c>
      <c r="H429" s="31">
        <f t="shared" si="52"/>
        <v>450</v>
      </c>
      <c r="I429" s="31" t="str">
        <f>Report2!K437</f>
        <v>R1/450</v>
      </c>
      <c r="J429" s="82">
        <f>Report2!L437</f>
        <v>199</v>
      </c>
      <c r="K429" s="82">
        <f>Report2!M437</f>
        <v>0</v>
      </c>
      <c r="L429" s="82">
        <f>Report2!N437</f>
        <v>98505</v>
      </c>
      <c r="M429" s="82">
        <f>Report2!P437</f>
        <v>98505</v>
      </c>
      <c r="N429" s="82">
        <f>Report2!Q437</f>
        <v>0</v>
      </c>
      <c r="O429" s="82">
        <f>Report2!T437</f>
        <v>0</v>
      </c>
      <c r="P429" s="82">
        <f>Report2!U437</f>
        <v>0</v>
      </c>
      <c r="Q429" s="82">
        <f>Report2!W437</f>
        <v>8865</v>
      </c>
      <c r="R429" s="82">
        <f>Report2!X437</f>
        <v>0</v>
      </c>
      <c r="S429" s="82">
        <f>Report2!Y437</f>
        <v>0</v>
      </c>
      <c r="T429" s="82">
        <f>Report2!Z437</f>
        <v>107370</v>
      </c>
      <c r="U429" s="82">
        <f>Report2!AB437</f>
        <v>107370</v>
      </c>
      <c r="V429" s="82">
        <f>Report2!AC437</f>
        <v>0</v>
      </c>
      <c r="W429" s="36" t="str">
        <f>Report2!AD437</f>
        <v>07/02/2023</v>
      </c>
      <c r="X429" s="48" t="str">
        <f t="shared" si="53"/>
        <v>07</v>
      </c>
      <c r="Y429" s="31" t="str">
        <f t="shared" si="54"/>
        <v>02</v>
      </c>
      <c r="Z429" s="31" t="str">
        <f t="shared" si="55"/>
        <v>2023</v>
      </c>
      <c r="AA429" s="45">
        <f t="shared" si="56"/>
        <v>44964</v>
      </c>
      <c r="AB429" s="31" t="str">
        <f>Report2!AE437</f>
        <v>5255342004822</v>
      </c>
      <c r="AC429" s="45" t="str">
        <f>Report2!AF437</f>
        <v>07/02/2023</v>
      </c>
      <c r="AD429" s="31" t="str">
        <f>Report2!AH437</f>
        <v>P2TL/52553/20230207/00002</v>
      </c>
      <c r="AE429" s="31">
        <f t="shared" si="58"/>
        <v>52550</v>
      </c>
      <c r="AF429" s="31" t="str">
        <f t="shared" si="57"/>
        <v>52553</v>
      </c>
    </row>
    <row r="430" spans="1:32">
      <c r="A430" s="30">
        <f>Report2!A438</f>
        <v>6</v>
      </c>
      <c r="B430" s="31" t="str">
        <f>Report2!B438</f>
        <v>P2TL/52551/20230202/00001</v>
      </c>
      <c r="C430" s="31" t="str">
        <f>Report2!D438</f>
        <v>523061810724</v>
      </c>
      <c r="D430" s="31" t="str">
        <f>Report2!E438</f>
        <v>AHMADI</v>
      </c>
      <c r="E430" s="31" t="str">
        <f>Report2!H438</f>
        <v>K2</v>
      </c>
      <c r="F430" s="31" t="str">
        <f>Report2!I438</f>
        <v>DS WONOKETINGAL</v>
      </c>
      <c r="G430" s="31" t="str">
        <f t="shared" si="51"/>
        <v>R1MT</v>
      </c>
      <c r="H430" s="31">
        <f t="shared" si="52"/>
        <v>900</v>
      </c>
      <c r="I430" s="31" t="str">
        <f>Report2!K438</f>
        <v>R1MT/900</v>
      </c>
      <c r="J430" s="82">
        <f>Report2!L438</f>
        <v>621</v>
      </c>
      <c r="K430" s="82">
        <f>Report2!M438</f>
        <v>0</v>
      </c>
      <c r="L430" s="82">
        <f>Report2!N438</f>
        <v>839592</v>
      </c>
      <c r="M430" s="82">
        <f>Report2!P438</f>
        <v>839592</v>
      </c>
      <c r="N430" s="82">
        <f>Report2!Q438</f>
        <v>0</v>
      </c>
      <c r="O430" s="82">
        <f>Report2!T438</f>
        <v>0</v>
      </c>
      <c r="P430" s="82">
        <f>Report2!U438</f>
        <v>0</v>
      </c>
      <c r="Q430" s="82">
        <f>Report2!W438</f>
        <v>75563</v>
      </c>
      <c r="R430" s="82">
        <f>Report2!X438</f>
        <v>0</v>
      </c>
      <c r="S430" s="82">
        <f>Report2!Y438</f>
        <v>0</v>
      </c>
      <c r="T430" s="82">
        <f>Report2!Z438</f>
        <v>915155</v>
      </c>
      <c r="U430" s="82">
        <f>Report2!AB438</f>
        <v>915155</v>
      </c>
      <c r="V430" s="82">
        <f>Report2!AC438</f>
        <v>0</v>
      </c>
      <c r="W430" s="36" t="str">
        <f>Report2!AD438</f>
        <v>02/02/2023</v>
      </c>
      <c r="X430" s="48" t="str">
        <f t="shared" si="53"/>
        <v>02</v>
      </c>
      <c r="Y430" s="31" t="str">
        <f t="shared" si="54"/>
        <v>02</v>
      </c>
      <c r="Z430" s="31" t="str">
        <f t="shared" si="55"/>
        <v>2023</v>
      </c>
      <c r="AA430" s="45">
        <f t="shared" si="56"/>
        <v>44959</v>
      </c>
      <c r="AB430" s="31" t="str">
        <f>Report2!AE438</f>
        <v>5255143005096</v>
      </c>
      <c r="AC430" s="45" t="str">
        <f>Report2!AF438</f>
        <v>02/02/2023</v>
      </c>
      <c r="AD430" s="31" t="str">
        <f>Report2!AH438</f>
        <v>P2TL/52551/20230202/00001</v>
      </c>
      <c r="AE430" s="31">
        <f t="shared" si="58"/>
        <v>52550</v>
      </c>
      <c r="AF430" s="31" t="str">
        <f t="shared" si="57"/>
        <v>52551</v>
      </c>
    </row>
    <row r="431" spans="1:32">
      <c r="A431" s="30">
        <f>Report2!A439</f>
        <v>7</v>
      </c>
      <c r="B431" s="31" t="str">
        <f>Report2!B439</f>
        <v>5255305723022200516</v>
      </c>
      <c r="C431" s="31" t="str">
        <f>Report2!D439</f>
        <v>523070982424</v>
      </c>
      <c r="D431" s="31" t="str">
        <f>Report2!E439</f>
        <v>SARNI</v>
      </c>
      <c r="E431" s="31">
        <f>Report2!H439</f>
        <v>0</v>
      </c>
      <c r="F431" s="31" t="str">
        <f>Report2!I439</f>
        <v>DS  RAJEK GODONG</v>
      </c>
      <c r="G431" s="31" t="str">
        <f t="shared" si="51"/>
        <v>R1</v>
      </c>
      <c r="H431" s="31">
        <f t="shared" si="52"/>
        <v>450</v>
      </c>
      <c r="I431" s="31" t="str">
        <f>Report2!K439</f>
        <v>R1/450</v>
      </c>
      <c r="J431" s="82">
        <f>Report2!L439</f>
        <v>81</v>
      </c>
      <c r="K431" s="82">
        <f>Report2!M439</f>
        <v>0</v>
      </c>
      <c r="L431" s="82">
        <f>Report2!N439</f>
        <v>13700</v>
      </c>
      <c r="M431" s="82">
        <f>Report2!P439</f>
        <v>13700</v>
      </c>
      <c r="N431" s="82">
        <f>Report2!Q439</f>
        <v>0</v>
      </c>
      <c r="O431" s="82">
        <f>Report2!T439</f>
        <v>0</v>
      </c>
      <c r="P431" s="82">
        <f>Report2!U439</f>
        <v>0</v>
      </c>
      <c r="Q431" s="82">
        <f>Report2!W439</f>
        <v>0</v>
      </c>
      <c r="R431" s="82">
        <f>Report2!X439</f>
        <v>0</v>
      </c>
      <c r="S431" s="82">
        <f>Report2!Y439</f>
        <v>0</v>
      </c>
      <c r="T431" s="82">
        <f>Report2!Z439</f>
        <v>13700</v>
      </c>
      <c r="U431" s="82">
        <f>Report2!AB439</f>
        <v>0</v>
      </c>
      <c r="V431" s="82">
        <f>Report2!AC439</f>
        <v>13700</v>
      </c>
      <c r="W431" s="36" t="str">
        <f>Report2!AD439</f>
        <v>22/02/2023</v>
      </c>
      <c r="X431" s="48" t="str">
        <f t="shared" si="53"/>
        <v>22</v>
      </c>
      <c r="Y431" s="31" t="str">
        <f t="shared" si="54"/>
        <v>02</v>
      </c>
      <c r="Z431" s="31" t="str">
        <f t="shared" si="55"/>
        <v>2023</v>
      </c>
      <c r="AA431" s="45">
        <f t="shared" si="56"/>
        <v>44979</v>
      </c>
      <c r="AB431" s="31" t="str">
        <f>Report2!AE439</f>
        <v>5255334000512</v>
      </c>
      <c r="AC431" s="45" t="str">
        <f>Report2!AF439</f>
        <v>22/02/2023</v>
      </c>
      <c r="AD431" s="31" t="str">
        <f>Report2!AH439</f>
        <v>5255305723022200516</v>
      </c>
      <c r="AE431" s="31">
        <f t="shared" si="58"/>
        <v>52550</v>
      </c>
      <c r="AF431" s="31" t="str">
        <f t="shared" si="57"/>
        <v>52553</v>
      </c>
    </row>
    <row r="432" spans="1:32">
      <c r="A432" s="30">
        <f>Report2!A440</f>
        <v>8</v>
      </c>
      <c r="B432" s="31" t="str">
        <f>Report2!B440</f>
        <v>P2TL/52553/20230228/00001</v>
      </c>
      <c r="C432" s="31" t="str">
        <f>Report2!D440</f>
        <v>523073148066</v>
      </c>
      <c r="D432" s="31" t="str">
        <f>Report2!E440</f>
        <v>MUHAMMAD ALI-KIS</v>
      </c>
      <c r="E432" s="31" t="str">
        <f>Report2!H440</f>
        <v>K2</v>
      </c>
      <c r="F432" s="31" t="str">
        <f>Report2!I440</f>
        <v>DN MIJEN TIMUR,DS M</v>
      </c>
      <c r="G432" s="31" t="str">
        <f t="shared" si="51"/>
        <v>R1MT</v>
      </c>
      <c r="H432" s="31">
        <f t="shared" si="52"/>
        <v>900</v>
      </c>
      <c r="I432" s="31" t="str">
        <f>Report2!K440</f>
        <v>R1MT/900</v>
      </c>
      <c r="J432" s="82">
        <f>Report2!L440</f>
        <v>604</v>
      </c>
      <c r="K432" s="82">
        <f>Report2!M440</f>
        <v>0</v>
      </c>
      <c r="L432" s="82">
        <f>Report2!N440</f>
        <v>816608</v>
      </c>
      <c r="M432" s="82">
        <f>Report2!P440</f>
        <v>816608</v>
      </c>
      <c r="N432" s="82">
        <f>Report2!Q440</f>
        <v>0</v>
      </c>
      <c r="O432" s="82">
        <f>Report2!T440</f>
        <v>0</v>
      </c>
      <c r="P432" s="82">
        <f>Report2!U440</f>
        <v>0</v>
      </c>
      <c r="Q432" s="82">
        <f>Report2!W440</f>
        <v>73495</v>
      </c>
      <c r="R432" s="82">
        <f>Report2!X440</f>
        <v>0</v>
      </c>
      <c r="S432" s="82">
        <f>Report2!Y440</f>
        <v>0</v>
      </c>
      <c r="T432" s="82">
        <f>Report2!Z440</f>
        <v>890103</v>
      </c>
      <c r="U432" s="82">
        <f>Report2!AB440</f>
        <v>890103</v>
      </c>
      <c r="V432" s="82">
        <f>Report2!AC440</f>
        <v>0</v>
      </c>
      <c r="W432" s="36" t="str">
        <f>Report2!AD440</f>
        <v>28/02/2023</v>
      </c>
      <c r="X432" s="48" t="str">
        <f t="shared" si="53"/>
        <v>28</v>
      </c>
      <c r="Y432" s="31" t="str">
        <f t="shared" si="54"/>
        <v>02</v>
      </c>
      <c r="Z432" s="31" t="str">
        <f t="shared" si="55"/>
        <v>2023</v>
      </c>
      <c r="AA432" s="45">
        <f t="shared" si="56"/>
        <v>44985</v>
      </c>
      <c r="AB432" s="31" t="str">
        <f>Report2!AE440</f>
        <v>5255343004866</v>
      </c>
      <c r="AC432" s="45" t="str">
        <f>Report2!AF440</f>
        <v>28/02/2023</v>
      </c>
      <c r="AD432" s="31" t="str">
        <f>Report2!AH440</f>
        <v>P2TL/52553/20230228/00001</v>
      </c>
      <c r="AE432" s="31">
        <f t="shared" si="58"/>
        <v>52550</v>
      </c>
      <c r="AF432" s="31" t="str">
        <f t="shared" si="57"/>
        <v>52553</v>
      </c>
    </row>
    <row r="433" spans="1:32">
      <c r="A433" s="30">
        <f>Report2!A441</f>
        <v>9</v>
      </c>
      <c r="B433" s="31" t="str">
        <f>Report2!B441</f>
        <v>P2TL/52554/20230227/00011</v>
      </c>
      <c r="C433" s="31" t="str">
        <f>Report2!D441</f>
        <v>NONPELANG</v>
      </c>
      <c r="D433" s="31" t="str">
        <f>Report2!E441</f>
        <v>PJ SIMO DAMIN</v>
      </c>
      <c r="E433" s="31" t="str">
        <f>Report2!H441</f>
        <v>P4</v>
      </c>
      <c r="F433" s="31" t="str">
        <f>Report2!I441</f>
        <v>NGRAGEM SIMO</v>
      </c>
      <c r="G433" s="31" t="str">
        <f t="shared" si="51"/>
        <v>S2</v>
      </c>
      <c r="H433" s="31">
        <f t="shared" si="52"/>
        <v>450</v>
      </c>
      <c r="I433" s="31" t="str">
        <f>Report2!K441</f>
        <v>S2/450</v>
      </c>
      <c r="J433" s="82">
        <f>Report2!L441</f>
        <v>2479</v>
      </c>
      <c r="K433" s="82">
        <f>Report2!M441</f>
        <v>81000</v>
      </c>
      <c r="L433" s="82">
        <f>Report2!N441</f>
        <v>892296</v>
      </c>
      <c r="M433" s="82">
        <f>Report2!P441</f>
        <v>973296</v>
      </c>
      <c r="N433" s="82">
        <f>Report2!Q441</f>
        <v>0</v>
      </c>
      <c r="O433" s="82">
        <f>Report2!T441</f>
        <v>0</v>
      </c>
      <c r="P433" s="82">
        <f>Report2!U441</f>
        <v>0</v>
      </c>
      <c r="Q433" s="82">
        <f>Report2!W441</f>
        <v>4866</v>
      </c>
      <c r="R433" s="82">
        <f>Report2!X441</f>
        <v>0</v>
      </c>
      <c r="S433" s="82">
        <f>Report2!Y441</f>
        <v>0</v>
      </c>
      <c r="T433" s="82">
        <f>Report2!Z441</f>
        <v>978162</v>
      </c>
      <c r="U433" s="82">
        <f>Report2!AB441</f>
        <v>978162</v>
      </c>
      <c r="V433" s="82">
        <f>Report2!AC441</f>
        <v>0</v>
      </c>
      <c r="W433" s="36" t="str">
        <f>Report2!AD441</f>
        <v>28/02/2023</v>
      </c>
      <c r="X433" s="48" t="str">
        <f t="shared" si="53"/>
        <v>28</v>
      </c>
      <c r="Y433" s="31" t="str">
        <f t="shared" si="54"/>
        <v>02</v>
      </c>
      <c r="Z433" s="31" t="str">
        <f t="shared" si="55"/>
        <v>2023</v>
      </c>
      <c r="AA433" s="45">
        <f t="shared" si="56"/>
        <v>44985</v>
      </c>
      <c r="AB433" s="31" t="str">
        <f>Report2!AE441</f>
        <v>5255442006048</v>
      </c>
      <c r="AC433" s="45" t="str">
        <f>Report2!AF441</f>
        <v>28/02/2023</v>
      </c>
      <c r="AD433" s="31" t="str">
        <f>Report2!AH441</f>
        <v>P2TL/52554/20230227/00011</v>
      </c>
      <c r="AE433" s="31">
        <f t="shared" si="58"/>
        <v>52550</v>
      </c>
      <c r="AF433" s="31" t="str">
        <f t="shared" si="57"/>
        <v>52554</v>
      </c>
    </row>
    <row r="434" spans="1:32">
      <c r="A434" s="30">
        <f>Report2!A442</f>
        <v>10</v>
      </c>
      <c r="B434" s="31" t="str">
        <f>Report2!B442</f>
        <v>P2TL/52551/20230201/00001</v>
      </c>
      <c r="C434" s="31" t="str">
        <f>Report2!D442</f>
        <v>NONPELANG</v>
      </c>
      <c r="D434" s="31" t="str">
        <f>Report2!E442</f>
        <v>JAMALLUDIN</v>
      </c>
      <c r="E434" s="31" t="str">
        <f>Report2!H442</f>
        <v>P4</v>
      </c>
      <c r="F434" s="31" t="str">
        <f>Report2!I442</f>
        <v>DSTRIDONOREJO BO</v>
      </c>
      <c r="G434" s="31" t="str">
        <f t="shared" si="51"/>
        <v>S2</v>
      </c>
      <c r="H434" s="31">
        <f t="shared" si="52"/>
        <v>900</v>
      </c>
      <c r="I434" s="31" t="str">
        <f>Report2!K442</f>
        <v>S2/900</v>
      </c>
      <c r="J434" s="82">
        <f>Report2!L442</f>
        <v>4957</v>
      </c>
      <c r="K434" s="82">
        <f>Report2!M442</f>
        <v>243000</v>
      </c>
      <c r="L434" s="82">
        <f>Report2!N442</f>
        <v>1784592</v>
      </c>
      <c r="M434" s="82">
        <f>Report2!P442</f>
        <v>2027592</v>
      </c>
      <c r="N434" s="82">
        <f>Report2!Q442</f>
        <v>0</v>
      </c>
      <c r="O434" s="82">
        <f>Report2!T442</f>
        <v>0</v>
      </c>
      <c r="P434" s="82">
        <f>Report2!U442</f>
        <v>0</v>
      </c>
      <c r="Q434" s="82">
        <f>Report2!W442</f>
        <v>10138</v>
      </c>
      <c r="R434" s="82">
        <f>Report2!X442</f>
        <v>0</v>
      </c>
      <c r="S434" s="82">
        <f>Report2!Y442</f>
        <v>0</v>
      </c>
      <c r="T434" s="82">
        <f>Report2!Z442</f>
        <v>2037730</v>
      </c>
      <c r="U434" s="82">
        <f>Report2!AB442</f>
        <v>2037730</v>
      </c>
      <c r="V434" s="82">
        <f>Report2!AC442</f>
        <v>0</v>
      </c>
      <c r="W434" s="36" t="str">
        <f>Report2!AD442</f>
        <v>01/02/2023</v>
      </c>
      <c r="X434" s="48" t="str">
        <f t="shared" si="53"/>
        <v>01</v>
      </c>
      <c r="Y434" s="31" t="str">
        <f t="shared" si="54"/>
        <v>02</v>
      </c>
      <c r="Z434" s="31" t="str">
        <f t="shared" si="55"/>
        <v>2023</v>
      </c>
      <c r="AA434" s="45">
        <f t="shared" si="56"/>
        <v>44958</v>
      </c>
      <c r="AB434" s="31" t="str">
        <f>Report2!AE442</f>
        <v>5255142005095</v>
      </c>
      <c r="AC434" s="45" t="str">
        <f>Report2!AF442</f>
        <v>01/02/2023</v>
      </c>
      <c r="AD434" s="31" t="str">
        <f>Report2!AH442</f>
        <v>P2TL/52551/20230201/00001</v>
      </c>
      <c r="AE434" s="31">
        <f t="shared" si="58"/>
        <v>52550</v>
      </c>
      <c r="AF434" s="31" t="str">
        <f t="shared" si="57"/>
        <v>52551</v>
      </c>
    </row>
    <row r="435" spans="1:32">
      <c r="A435" s="30">
        <f>Report2!A443</f>
        <v>11</v>
      </c>
      <c r="B435" s="31" t="str">
        <f>Report2!B443</f>
        <v>P2TL/52554/20230209/00003</v>
      </c>
      <c r="C435" s="31" t="str">
        <f>Report2!D443</f>
        <v>523072054303</v>
      </c>
      <c r="D435" s="31" t="str">
        <f>Report2!E443</f>
        <v>MUHAMMAT</v>
      </c>
      <c r="E435" s="31" t="str">
        <f>Report2!H443</f>
        <v>K2</v>
      </c>
      <c r="F435" s="31" t="str">
        <f>Report2!I443</f>
        <v>DK GESING GRANDU</v>
      </c>
      <c r="G435" s="31" t="str">
        <f t="shared" si="51"/>
        <v>R1M</v>
      </c>
      <c r="H435" s="31">
        <f t="shared" si="52"/>
        <v>900</v>
      </c>
      <c r="I435" s="31" t="str">
        <f>Report2!K443</f>
        <v>R1M/900</v>
      </c>
      <c r="J435" s="82">
        <f>Report2!L443</f>
        <v>100</v>
      </c>
      <c r="K435" s="82">
        <f>Report2!M443</f>
        <v>0</v>
      </c>
      <c r="L435" s="82">
        <f>Report2!N443</f>
        <v>135200</v>
      </c>
      <c r="M435" s="82">
        <f>Report2!P443</f>
        <v>135200</v>
      </c>
      <c r="N435" s="82">
        <f>Report2!Q443</f>
        <v>0</v>
      </c>
      <c r="O435" s="82">
        <f>Report2!T443</f>
        <v>0</v>
      </c>
      <c r="P435" s="82">
        <f>Report2!U443</f>
        <v>0</v>
      </c>
      <c r="Q435" s="82">
        <f>Report2!W443</f>
        <v>12168</v>
      </c>
      <c r="R435" s="82">
        <f>Report2!X443</f>
        <v>0</v>
      </c>
      <c r="S435" s="82">
        <f>Report2!Y443</f>
        <v>0</v>
      </c>
      <c r="T435" s="82">
        <f>Report2!Z443</f>
        <v>147368</v>
      </c>
      <c r="U435" s="82">
        <f>Report2!AB443</f>
        <v>147368</v>
      </c>
      <c r="V435" s="82">
        <f>Report2!AC443</f>
        <v>0</v>
      </c>
      <c r="W435" s="36" t="str">
        <f>Report2!AD443</f>
        <v>09/02/2023</v>
      </c>
      <c r="X435" s="48" t="str">
        <f t="shared" si="53"/>
        <v>09</v>
      </c>
      <c r="Y435" s="31" t="str">
        <f t="shared" si="54"/>
        <v>02</v>
      </c>
      <c r="Z435" s="31" t="str">
        <f t="shared" si="55"/>
        <v>2023</v>
      </c>
      <c r="AA435" s="45">
        <f t="shared" si="56"/>
        <v>44966</v>
      </c>
      <c r="AB435" s="31" t="str">
        <f>Report2!AE443</f>
        <v>5255442005982</v>
      </c>
      <c r="AC435" s="45" t="str">
        <f>Report2!AF443</f>
        <v>09/02/2023</v>
      </c>
      <c r="AD435" s="31" t="str">
        <f>Report2!AH443</f>
        <v>P2TL/52554/20230209/00003</v>
      </c>
      <c r="AE435" s="31">
        <f t="shared" si="58"/>
        <v>52550</v>
      </c>
      <c r="AF435" s="31" t="str">
        <f t="shared" si="57"/>
        <v>52554</v>
      </c>
    </row>
    <row r="436" spans="1:32">
      <c r="A436" s="30">
        <f>Report2!A444</f>
        <v>12</v>
      </c>
      <c r="B436" s="31" t="str">
        <f>Report2!B444</f>
        <v>P2TL/52551/20230220/00001</v>
      </c>
      <c r="C436" s="31" t="str">
        <f>Report2!D444</f>
        <v>523061677171</v>
      </c>
      <c r="D436" s="31" t="str">
        <f>Report2!E444</f>
        <v>SURADI</v>
      </c>
      <c r="E436" s="31" t="str">
        <f>Report2!H444</f>
        <v>P3</v>
      </c>
      <c r="F436" s="31" t="str">
        <f>Report2!I444</f>
        <v>DS WONORJO    RT.7</v>
      </c>
      <c r="G436" s="31" t="str">
        <f t="shared" si="51"/>
        <v>R1T</v>
      </c>
      <c r="H436" s="31">
        <f t="shared" si="52"/>
        <v>450</v>
      </c>
      <c r="I436" s="31" t="str">
        <f>Report2!K444</f>
        <v>R1T/450</v>
      </c>
      <c r="J436" s="82">
        <f>Report2!L444</f>
        <v>2479</v>
      </c>
      <c r="K436" s="82">
        <f>Report2!M444</f>
        <v>59400</v>
      </c>
      <c r="L436" s="82">
        <f>Report2!N444</f>
        <v>1226907</v>
      </c>
      <c r="M436" s="82">
        <f>Report2!P444</f>
        <v>1286307</v>
      </c>
      <c r="N436" s="82">
        <f>Report2!Q444</f>
        <v>0</v>
      </c>
      <c r="O436" s="82">
        <f>Report2!T444</f>
        <v>76400</v>
      </c>
      <c r="P436" s="82">
        <f>Report2!U444</f>
        <v>433957</v>
      </c>
      <c r="Q436" s="82">
        <f>Report2!W444</f>
        <v>13160</v>
      </c>
      <c r="R436" s="82">
        <f>Report2!X444</f>
        <v>0</v>
      </c>
      <c r="S436" s="82">
        <f>Report2!Y444</f>
        <v>0</v>
      </c>
      <c r="T436" s="82">
        <f>Report2!Z444</f>
        <v>1809824</v>
      </c>
      <c r="U436" s="82">
        <f>Report2!AB444</f>
        <v>1809824</v>
      </c>
      <c r="V436" s="82">
        <f>Report2!AC444</f>
        <v>0</v>
      </c>
      <c r="W436" s="36" t="str">
        <f>Report2!AD444</f>
        <v>20/02/2023</v>
      </c>
      <c r="X436" s="48" t="str">
        <f t="shared" si="53"/>
        <v>20</v>
      </c>
      <c r="Y436" s="31" t="str">
        <f t="shared" si="54"/>
        <v>02</v>
      </c>
      <c r="Z436" s="31" t="str">
        <f t="shared" si="55"/>
        <v>2023</v>
      </c>
      <c r="AA436" s="45">
        <f t="shared" si="56"/>
        <v>44977</v>
      </c>
      <c r="AB436" s="31" t="str">
        <f>Report2!AE444</f>
        <v>5255143005131</v>
      </c>
      <c r="AC436" s="45" t="str">
        <f>Report2!AF444</f>
        <v>20/02/2023</v>
      </c>
      <c r="AD436" s="31" t="str">
        <f>Report2!AH444</f>
        <v>P2TL/52551/20230220/00001</v>
      </c>
      <c r="AE436" s="31">
        <f t="shared" si="58"/>
        <v>52550</v>
      </c>
      <c r="AF436" s="31" t="str">
        <f t="shared" si="57"/>
        <v>52551</v>
      </c>
    </row>
    <row r="437" spans="1:32">
      <c r="A437" s="30">
        <f>Report2!A445</f>
        <v>13</v>
      </c>
      <c r="B437" s="31" t="str">
        <f>Report2!B445</f>
        <v>P2TL/52552/20230221/00004</v>
      </c>
      <c r="C437" s="31" t="str">
        <f>Report2!D445</f>
        <v>NONPELANG</v>
      </c>
      <c r="D437" s="31" t="str">
        <f>Report2!E445</f>
        <v>PARWATI</v>
      </c>
      <c r="E437" s="31" t="str">
        <f>Report2!H445</f>
        <v>P4</v>
      </c>
      <c r="F437" s="31" t="str">
        <f>Report2!I445</f>
        <v>DK SUKOREJO RT 6 R</v>
      </c>
      <c r="G437" s="31" t="str">
        <f t="shared" si="51"/>
        <v>S2</v>
      </c>
      <c r="H437" s="31">
        <f t="shared" si="52"/>
        <v>900</v>
      </c>
      <c r="I437" s="31" t="str">
        <f>Report2!K445</f>
        <v>S2/900</v>
      </c>
      <c r="J437" s="82">
        <f>Report2!L445</f>
        <v>4957</v>
      </c>
      <c r="K437" s="82">
        <f>Report2!M445</f>
        <v>243000</v>
      </c>
      <c r="L437" s="82">
        <f>Report2!N445</f>
        <v>1784592</v>
      </c>
      <c r="M437" s="82">
        <f>Report2!P445</f>
        <v>2027592</v>
      </c>
      <c r="N437" s="82">
        <f>Report2!Q445</f>
        <v>0</v>
      </c>
      <c r="O437" s="82">
        <f>Report2!T445</f>
        <v>0</v>
      </c>
      <c r="P437" s="82">
        <f>Report2!U445</f>
        <v>0</v>
      </c>
      <c r="Q437" s="82">
        <f>Report2!W445</f>
        <v>10138</v>
      </c>
      <c r="R437" s="82">
        <f>Report2!X445</f>
        <v>0</v>
      </c>
      <c r="S437" s="82">
        <f>Report2!Y445</f>
        <v>0</v>
      </c>
      <c r="T437" s="82">
        <f>Report2!Z445</f>
        <v>2037730</v>
      </c>
      <c r="U437" s="82">
        <f>Report2!AB445</f>
        <v>2037730</v>
      </c>
      <c r="V437" s="82">
        <f>Report2!AC445</f>
        <v>0</v>
      </c>
      <c r="W437" s="36" t="str">
        <f>Report2!AD445</f>
        <v>23/02/2023</v>
      </c>
      <c r="X437" s="48" t="str">
        <f t="shared" si="53"/>
        <v>23</v>
      </c>
      <c r="Y437" s="31" t="str">
        <f t="shared" si="54"/>
        <v>02</v>
      </c>
      <c r="Z437" s="31" t="str">
        <f t="shared" si="55"/>
        <v>2023</v>
      </c>
      <c r="AA437" s="45">
        <f t="shared" si="56"/>
        <v>44980</v>
      </c>
      <c r="AB437" s="31" t="str">
        <f>Report2!AE445</f>
        <v>5255242004959</v>
      </c>
      <c r="AC437" s="45" t="str">
        <f>Report2!AF445</f>
        <v>23/02/2023</v>
      </c>
      <c r="AD437" s="31" t="str">
        <f>Report2!AH445</f>
        <v>P2TL/52552/20230221/00004</v>
      </c>
      <c r="AE437" s="31">
        <f t="shared" si="58"/>
        <v>52550</v>
      </c>
      <c r="AF437" s="31" t="str">
        <f t="shared" si="57"/>
        <v>52552</v>
      </c>
    </row>
    <row r="438" spans="1:32">
      <c r="A438" s="30">
        <f>Report2!A446</f>
        <v>14</v>
      </c>
      <c r="B438" s="31" t="str">
        <f>Report2!B446</f>
        <v>P2TL/52551/20230210/00001</v>
      </c>
      <c r="C438" s="31" t="str">
        <f>Report2!D446</f>
        <v>523061824540</v>
      </c>
      <c r="D438" s="31" t="str">
        <f>Report2!E446</f>
        <v>FITA SURYANI</v>
      </c>
      <c r="E438" s="31" t="str">
        <f>Report2!H446</f>
        <v>K2</v>
      </c>
      <c r="F438" s="31" t="str">
        <f>Report2!I446</f>
        <v>DN BULU RAJI DEMAK</v>
      </c>
      <c r="G438" s="31" t="str">
        <f t="shared" si="51"/>
        <v>R1MT</v>
      </c>
      <c r="H438" s="31">
        <f t="shared" si="52"/>
        <v>900</v>
      </c>
      <c r="I438" s="31" t="str">
        <f>Report2!K446</f>
        <v>R1MT/900</v>
      </c>
      <c r="J438" s="82">
        <f>Report2!L446</f>
        <v>298</v>
      </c>
      <c r="K438" s="82">
        <f>Report2!M446</f>
        <v>0</v>
      </c>
      <c r="L438" s="82">
        <f>Report2!N446</f>
        <v>402896</v>
      </c>
      <c r="M438" s="82">
        <f>Report2!P446</f>
        <v>402896</v>
      </c>
      <c r="N438" s="82">
        <f>Report2!Q446</f>
        <v>0</v>
      </c>
      <c r="O438" s="82">
        <f>Report2!T446</f>
        <v>0</v>
      </c>
      <c r="P438" s="82">
        <f>Report2!U446</f>
        <v>0</v>
      </c>
      <c r="Q438" s="82">
        <f>Report2!W446</f>
        <v>36261</v>
      </c>
      <c r="R438" s="82">
        <f>Report2!X446</f>
        <v>0</v>
      </c>
      <c r="S438" s="82">
        <f>Report2!Y446</f>
        <v>0</v>
      </c>
      <c r="T438" s="82">
        <f>Report2!Z446</f>
        <v>439157</v>
      </c>
      <c r="U438" s="82">
        <f>Report2!AB446</f>
        <v>439157</v>
      </c>
      <c r="V438" s="82">
        <f>Report2!AC446</f>
        <v>0</v>
      </c>
      <c r="W438" s="36" t="str">
        <f>Report2!AD446</f>
        <v>10/02/2023</v>
      </c>
      <c r="X438" s="48" t="str">
        <f t="shared" si="53"/>
        <v>10</v>
      </c>
      <c r="Y438" s="31" t="str">
        <f t="shared" si="54"/>
        <v>02</v>
      </c>
      <c r="Z438" s="31" t="str">
        <f t="shared" si="55"/>
        <v>2023</v>
      </c>
      <c r="AA438" s="45">
        <f t="shared" si="56"/>
        <v>44967</v>
      </c>
      <c r="AB438" s="31" t="str">
        <f>Report2!AE446</f>
        <v>5255143005113</v>
      </c>
      <c r="AC438" s="45" t="str">
        <f>Report2!AF446</f>
        <v>10/02/2023</v>
      </c>
      <c r="AD438" s="31" t="str">
        <f>Report2!AH446</f>
        <v>P2TL/52551/20230210/00001</v>
      </c>
      <c r="AE438" s="31">
        <f t="shared" si="58"/>
        <v>52550</v>
      </c>
      <c r="AF438" s="31" t="str">
        <f t="shared" si="57"/>
        <v>52551</v>
      </c>
    </row>
    <row r="439" spans="1:32">
      <c r="A439" s="30">
        <f>Report2!A447</f>
        <v>15</v>
      </c>
      <c r="B439" s="31" t="str">
        <f>Report2!B447</f>
        <v>P2TL/52554/20230207/00004</v>
      </c>
      <c r="C439" s="31" t="str">
        <f>Report2!D447</f>
        <v>NONPELANG</v>
      </c>
      <c r="D439" s="31" t="str">
        <f>Report2!E447</f>
        <v>PJ EDY</v>
      </c>
      <c r="E439" s="31" t="str">
        <f>Report2!H447</f>
        <v>P4</v>
      </c>
      <c r="F439" s="31" t="str">
        <f>Report2!I447</f>
        <v>BARAK</v>
      </c>
      <c r="G439" s="31" t="str">
        <f t="shared" si="51"/>
        <v>S2</v>
      </c>
      <c r="H439" s="31">
        <f t="shared" si="52"/>
        <v>900</v>
      </c>
      <c r="I439" s="31" t="str">
        <f>Report2!K447</f>
        <v>S2/900</v>
      </c>
      <c r="J439" s="82">
        <f>Report2!L447</f>
        <v>4957</v>
      </c>
      <c r="K439" s="82">
        <f>Report2!M447</f>
        <v>243000</v>
      </c>
      <c r="L439" s="82">
        <f>Report2!N447</f>
        <v>1784592</v>
      </c>
      <c r="M439" s="82">
        <f>Report2!P447</f>
        <v>2027592</v>
      </c>
      <c r="N439" s="82">
        <f>Report2!Q447</f>
        <v>0</v>
      </c>
      <c r="O439" s="82">
        <f>Report2!T447</f>
        <v>0</v>
      </c>
      <c r="P439" s="82">
        <f>Report2!U447</f>
        <v>0</v>
      </c>
      <c r="Q439" s="82">
        <f>Report2!W447</f>
        <v>10138</v>
      </c>
      <c r="R439" s="82">
        <f>Report2!X447</f>
        <v>0</v>
      </c>
      <c r="S439" s="82">
        <f>Report2!Y447</f>
        <v>0</v>
      </c>
      <c r="T439" s="82">
        <f>Report2!Z447</f>
        <v>2037730</v>
      </c>
      <c r="U439" s="82">
        <f>Report2!AB447</f>
        <v>2037730</v>
      </c>
      <c r="V439" s="82">
        <f>Report2!AC447</f>
        <v>0</v>
      </c>
      <c r="W439" s="36" t="str">
        <f>Report2!AD447</f>
        <v>07/02/2023</v>
      </c>
      <c r="X439" s="48" t="str">
        <f t="shared" si="53"/>
        <v>07</v>
      </c>
      <c r="Y439" s="31" t="str">
        <f t="shared" si="54"/>
        <v>02</v>
      </c>
      <c r="Z439" s="31" t="str">
        <f t="shared" si="55"/>
        <v>2023</v>
      </c>
      <c r="AA439" s="45">
        <f t="shared" si="56"/>
        <v>44964</v>
      </c>
      <c r="AB439" s="31" t="str">
        <f>Report2!AE447</f>
        <v>5255442005966</v>
      </c>
      <c r="AC439" s="45" t="str">
        <f>Report2!AF447</f>
        <v>07/02/2023</v>
      </c>
      <c r="AD439" s="31" t="str">
        <f>Report2!AH447</f>
        <v>P2TL/52554/20230207/00004</v>
      </c>
      <c r="AE439" s="31">
        <f t="shared" si="58"/>
        <v>52550</v>
      </c>
      <c r="AF439" s="31" t="str">
        <f t="shared" si="57"/>
        <v>52554</v>
      </c>
    </row>
    <row r="440" spans="1:32">
      <c r="A440" s="30">
        <f>Report2!A448</f>
        <v>16</v>
      </c>
      <c r="B440" s="31" t="str">
        <f>Report2!B448</f>
        <v>5255305723022200515</v>
      </c>
      <c r="C440" s="31" t="str">
        <f>Report2!D448</f>
        <v>523071495180</v>
      </c>
      <c r="D440" s="31" t="str">
        <f>Report2!E448</f>
        <v>SOSRO GIYO</v>
      </c>
      <c r="E440" s="31">
        <f>Report2!H448</f>
        <v>0</v>
      </c>
      <c r="F440" s="31" t="str">
        <f>Report2!I448</f>
        <v>DK  SETRO RT10/4 KA</v>
      </c>
      <c r="G440" s="31" t="str">
        <f t="shared" si="51"/>
        <v>R1</v>
      </c>
      <c r="H440" s="31">
        <f t="shared" si="52"/>
        <v>450</v>
      </c>
      <c r="I440" s="31" t="str">
        <f>Report2!K448</f>
        <v>R1/450</v>
      </c>
      <c r="J440" s="82">
        <f>Report2!L448</f>
        <v>74</v>
      </c>
      <c r="K440" s="82">
        <f>Report2!M448</f>
        <v>0</v>
      </c>
      <c r="L440" s="82">
        <f>Report2!N448</f>
        <v>12550</v>
      </c>
      <c r="M440" s="82">
        <f>Report2!P448</f>
        <v>12550</v>
      </c>
      <c r="N440" s="82">
        <f>Report2!Q448</f>
        <v>0</v>
      </c>
      <c r="O440" s="82">
        <f>Report2!T448</f>
        <v>0</v>
      </c>
      <c r="P440" s="82">
        <f>Report2!U448</f>
        <v>0</v>
      </c>
      <c r="Q440" s="82">
        <f>Report2!W448</f>
        <v>0</v>
      </c>
      <c r="R440" s="82">
        <f>Report2!X448</f>
        <v>0</v>
      </c>
      <c r="S440" s="82">
        <f>Report2!Y448</f>
        <v>0</v>
      </c>
      <c r="T440" s="82">
        <f>Report2!Z448</f>
        <v>12550</v>
      </c>
      <c r="U440" s="82">
        <f>Report2!AB448</f>
        <v>0</v>
      </c>
      <c r="V440" s="82">
        <f>Report2!AC448</f>
        <v>12550</v>
      </c>
      <c r="W440" s="36" t="str">
        <f>Report2!AD448</f>
        <v>22/02/2023</v>
      </c>
      <c r="X440" s="48" t="str">
        <f t="shared" si="53"/>
        <v>22</v>
      </c>
      <c r="Y440" s="31" t="str">
        <f t="shared" si="54"/>
        <v>02</v>
      </c>
      <c r="Z440" s="31" t="str">
        <f t="shared" si="55"/>
        <v>2023</v>
      </c>
      <c r="AA440" s="45">
        <f t="shared" si="56"/>
        <v>44979</v>
      </c>
      <c r="AB440" s="31" t="str">
        <f>Report2!AE448</f>
        <v>5255334000511</v>
      </c>
      <c r="AC440" s="45" t="str">
        <f>Report2!AF448</f>
        <v>22/02/2023</v>
      </c>
      <c r="AD440" s="31" t="str">
        <f>Report2!AH448</f>
        <v>5255305723022200515</v>
      </c>
      <c r="AE440" s="31">
        <f t="shared" si="58"/>
        <v>52550</v>
      </c>
      <c r="AF440" s="31" t="str">
        <f t="shared" si="57"/>
        <v>52553</v>
      </c>
    </row>
    <row r="441" spans="1:32">
      <c r="A441" s="30">
        <f>Report2!A449</f>
        <v>17</v>
      </c>
      <c r="B441" s="31" t="str">
        <f>Report2!B449</f>
        <v>P2TL/52553/20230228/00003</v>
      </c>
      <c r="C441" s="31" t="str">
        <f>Report2!D449</f>
        <v>523073030052</v>
      </c>
      <c r="D441" s="31" t="str">
        <f>Report2!E449</f>
        <v>PJU PEMDA TK II GRO</v>
      </c>
      <c r="E441" s="31" t="str">
        <f>Report2!H449</f>
        <v>K2</v>
      </c>
      <c r="F441" s="31" t="str">
        <f>Report2!I449</f>
        <v>JL RAYA PURWODADI</v>
      </c>
      <c r="G441" s="31" t="str">
        <f t="shared" si="51"/>
        <v>P3</v>
      </c>
      <c r="H441" s="31">
        <f t="shared" si="52"/>
        <v>7700</v>
      </c>
      <c r="I441" s="31" t="str">
        <f>Report2!K449</f>
        <v>P3/7700</v>
      </c>
      <c r="J441" s="82">
        <f>Report2!L449</f>
        <v>5261</v>
      </c>
      <c r="K441" s="82">
        <f>Report2!M449</f>
        <v>0</v>
      </c>
      <c r="L441" s="82">
        <f>Report2!N449</f>
        <v>8941227</v>
      </c>
      <c r="M441" s="82">
        <f>Report2!P449</f>
        <v>8941227</v>
      </c>
      <c r="N441" s="82">
        <f>Report2!Q449</f>
        <v>10000</v>
      </c>
      <c r="O441" s="82">
        <f>Report2!T449</f>
        <v>0</v>
      </c>
      <c r="P441" s="82">
        <f>Report2!U449</f>
        <v>0</v>
      </c>
      <c r="Q441" s="82">
        <f>Report2!W449</f>
        <v>0</v>
      </c>
      <c r="R441" s="82">
        <f>Report2!X449</f>
        <v>0</v>
      </c>
      <c r="S441" s="82">
        <f>Report2!Y449</f>
        <v>0</v>
      </c>
      <c r="T441" s="82">
        <f>Report2!Z449</f>
        <v>8951227</v>
      </c>
      <c r="U441" s="82">
        <f>Report2!AB449</f>
        <v>10000</v>
      </c>
      <c r="V441" s="82">
        <f>Report2!AC449</f>
        <v>8941227</v>
      </c>
      <c r="W441" s="36" t="str">
        <f>Report2!AD449</f>
        <v>28/02/2023</v>
      </c>
      <c r="X441" s="48" t="str">
        <f t="shared" si="53"/>
        <v>28</v>
      </c>
      <c r="Y441" s="31" t="str">
        <f t="shared" si="54"/>
        <v>02</v>
      </c>
      <c r="Z441" s="31" t="str">
        <f t="shared" si="55"/>
        <v>2023</v>
      </c>
      <c r="AA441" s="45">
        <f t="shared" si="56"/>
        <v>44985</v>
      </c>
      <c r="AB441" s="31" t="str">
        <f>Report2!AE449</f>
        <v>5255342004868</v>
      </c>
      <c r="AC441" s="45" t="str">
        <f>Report2!AF449</f>
        <v>28/02/2023</v>
      </c>
      <c r="AD441" s="31" t="str">
        <f>Report2!AH449</f>
        <v>P2TL/52553/20230228/00003</v>
      </c>
      <c r="AE441" s="31">
        <f t="shared" si="58"/>
        <v>52550</v>
      </c>
      <c r="AF441" s="31" t="str">
        <f t="shared" si="57"/>
        <v>52553</v>
      </c>
    </row>
    <row r="442" spans="1:32">
      <c r="A442" s="30">
        <f>Report2!A450</f>
        <v>18</v>
      </c>
      <c r="B442" s="31" t="str">
        <f>Report2!B450</f>
        <v>P2TL/52552/20230228/00003</v>
      </c>
      <c r="C442" s="31" t="str">
        <f>Report2!D450</f>
        <v>523080227948</v>
      </c>
      <c r="D442" s="31" t="str">
        <f>Report2!E450</f>
        <v>SUISWANTONO</v>
      </c>
      <c r="E442" s="31" t="str">
        <f>Report2!H450</f>
        <v>P4</v>
      </c>
      <c r="F442" s="31" t="str">
        <f>Report2!I450</f>
        <v>DK  KUWARON RT5 R</v>
      </c>
      <c r="G442" s="31" t="str">
        <f t="shared" si="51"/>
        <v>R1</v>
      </c>
      <c r="H442" s="31">
        <f t="shared" si="52"/>
        <v>1300</v>
      </c>
      <c r="I442" s="31" t="str">
        <f>Report2!K450</f>
        <v>R1/1300</v>
      </c>
      <c r="J442" s="82">
        <f>Report2!L450</f>
        <v>0</v>
      </c>
      <c r="K442" s="82">
        <f>Report2!M450</f>
        <v>0</v>
      </c>
      <c r="L442" s="82">
        <f>Report2!N450</f>
        <v>1200000</v>
      </c>
      <c r="M442" s="82">
        <f>Report2!P450</f>
        <v>1200000</v>
      </c>
      <c r="N442" s="82">
        <f>Report2!Q450</f>
        <v>0</v>
      </c>
      <c r="O442" s="82">
        <f>Report2!T450</f>
        <v>0</v>
      </c>
      <c r="P442" s="82">
        <f>Report2!U450</f>
        <v>0</v>
      </c>
      <c r="Q442" s="82">
        <f>Report2!W450</f>
        <v>0</v>
      </c>
      <c r="R442" s="82">
        <f>Report2!X450</f>
        <v>0</v>
      </c>
      <c r="S442" s="82">
        <f>Report2!Y450</f>
        <v>0</v>
      </c>
      <c r="T442" s="82">
        <f>Report2!Z450</f>
        <v>1200000</v>
      </c>
      <c r="U442" s="82">
        <f>Report2!AB450</f>
        <v>0</v>
      </c>
      <c r="V442" s="82">
        <f>Report2!AC450</f>
        <v>1200000</v>
      </c>
      <c r="W442" s="36" t="str">
        <f>Report2!AD450</f>
        <v>28/02/2023</v>
      </c>
      <c r="X442" s="48" t="str">
        <f t="shared" si="53"/>
        <v>28</v>
      </c>
      <c r="Y442" s="31" t="str">
        <f t="shared" si="54"/>
        <v>02</v>
      </c>
      <c r="Z442" s="31" t="str">
        <f t="shared" si="55"/>
        <v>2023</v>
      </c>
      <c r="AA442" s="45">
        <f t="shared" si="56"/>
        <v>44985</v>
      </c>
      <c r="AB442" s="31" t="str">
        <f>Report2!AE450</f>
        <v>5255242004968</v>
      </c>
      <c r="AC442" s="45" t="str">
        <f>Report2!AF450</f>
        <v>28/02/2023</v>
      </c>
      <c r="AD442" s="31" t="str">
        <f>Report2!AH450</f>
        <v>P2TL/52552/20230228/00003</v>
      </c>
      <c r="AE442" s="31">
        <f t="shared" si="58"/>
        <v>52550</v>
      </c>
      <c r="AF442" s="31" t="str">
        <f t="shared" si="57"/>
        <v>52552</v>
      </c>
    </row>
    <row r="443" spans="1:32">
      <c r="A443" s="30">
        <f>Report2!A451</f>
        <v>19</v>
      </c>
      <c r="B443" s="31" t="str">
        <f>Report2!B451</f>
        <v>P2TL/52551/20230209/00001</v>
      </c>
      <c r="C443" s="31" t="str">
        <f>Report2!D451</f>
        <v>523061883773</v>
      </c>
      <c r="D443" s="31" t="str">
        <f>Report2!E451</f>
        <v>SLAMET</v>
      </c>
      <c r="E443" s="31" t="str">
        <f>Report2!H451</f>
        <v>K2</v>
      </c>
      <c r="F443" s="31" t="str">
        <f>Report2!I451</f>
        <v>DS PRAMPELAN-SAYU</v>
      </c>
      <c r="G443" s="31" t="str">
        <f t="shared" si="51"/>
        <v>R1T</v>
      </c>
      <c r="H443" s="31">
        <f t="shared" si="52"/>
        <v>1300</v>
      </c>
      <c r="I443" s="31" t="str">
        <f>Report2!K451</f>
        <v>R1T/1300</v>
      </c>
      <c r="J443" s="82">
        <f>Report2!L451</f>
        <v>795</v>
      </c>
      <c r="K443" s="82">
        <f>Report2!M451</f>
        <v>0</v>
      </c>
      <c r="L443" s="82">
        <f>Report2!N451</f>
        <v>1148537</v>
      </c>
      <c r="M443" s="82">
        <f>Report2!P451</f>
        <v>1148537</v>
      </c>
      <c r="N443" s="82">
        <f>Report2!Q451</f>
        <v>0</v>
      </c>
      <c r="O443" s="82">
        <f>Report2!T451</f>
        <v>0</v>
      </c>
      <c r="P443" s="82">
        <f>Report2!U451</f>
        <v>0</v>
      </c>
      <c r="Q443" s="82">
        <f>Report2!W451</f>
        <v>103368</v>
      </c>
      <c r="R443" s="82">
        <f>Report2!X451</f>
        <v>0</v>
      </c>
      <c r="S443" s="82">
        <f>Report2!Y451</f>
        <v>0</v>
      </c>
      <c r="T443" s="82">
        <f>Report2!Z451</f>
        <v>1251905</v>
      </c>
      <c r="U443" s="82">
        <f>Report2!AB451</f>
        <v>1251905</v>
      </c>
      <c r="V443" s="82">
        <f>Report2!AC451</f>
        <v>0</v>
      </c>
      <c r="W443" s="36" t="str">
        <f>Report2!AD451</f>
        <v>09/02/2023</v>
      </c>
      <c r="X443" s="48" t="str">
        <f t="shared" si="53"/>
        <v>09</v>
      </c>
      <c r="Y443" s="31" t="str">
        <f t="shared" si="54"/>
        <v>02</v>
      </c>
      <c r="Z443" s="31" t="str">
        <f t="shared" si="55"/>
        <v>2023</v>
      </c>
      <c r="AA443" s="45">
        <f t="shared" si="56"/>
        <v>44966</v>
      </c>
      <c r="AB443" s="31" t="str">
        <f>Report2!AE451</f>
        <v>5255143005110</v>
      </c>
      <c r="AC443" s="45" t="str">
        <f>Report2!AF451</f>
        <v>09/02/2023</v>
      </c>
      <c r="AD443" s="31" t="str">
        <f>Report2!AH451</f>
        <v>P2TL/52551/20230209/00001</v>
      </c>
      <c r="AE443" s="31">
        <f t="shared" si="58"/>
        <v>52550</v>
      </c>
      <c r="AF443" s="31" t="str">
        <f t="shared" si="57"/>
        <v>52551</v>
      </c>
    </row>
    <row r="444" spans="1:32">
      <c r="A444" s="30">
        <f>Report2!A452</f>
        <v>20</v>
      </c>
      <c r="B444" s="31" t="str">
        <f>Report2!B452</f>
        <v>P2TL/52554/20230213/00002</v>
      </c>
      <c r="C444" s="31" t="str">
        <f>Report2!D452</f>
        <v>NONPELANG</v>
      </c>
      <c r="D444" s="31" t="str">
        <f>Report2!E452</f>
        <v>SUWAJI/RIMBAWATI</v>
      </c>
      <c r="E444" s="31" t="str">
        <f>Report2!H452</f>
        <v>P4</v>
      </c>
      <c r="F444" s="31" t="str">
        <f>Report2!I452</f>
        <v>DUSUN LINDUK RT 3/7</v>
      </c>
      <c r="G444" s="31" t="str">
        <f t="shared" si="51"/>
        <v>R1</v>
      </c>
      <c r="H444" s="31">
        <f t="shared" si="52"/>
        <v>450</v>
      </c>
      <c r="I444" s="31" t="str">
        <f>Report2!K452</f>
        <v>R1/450</v>
      </c>
      <c r="J444" s="82">
        <f>Report2!L452</f>
        <v>2479</v>
      </c>
      <c r="K444" s="82">
        <f>Report2!M452</f>
        <v>89100</v>
      </c>
      <c r="L444" s="82">
        <f>Report2!N452</f>
        <v>1226907</v>
      </c>
      <c r="M444" s="82">
        <f>Report2!P452</f>
        <v>1316007</v>
      </c>
      <c r="N444" s="82">
        <f>Report2!Q452</f>
        <v>0</v>
      </c>
      <c r="O444" s="82">
        <f>Report2!T452</f>
        <v>0</v>
      </c>
      <c r="P444" s="82">
        <f>Report2!U452</f>
        <v>0</v>
      </c>
      <c r="Q444" s="82">
        <f>Report2!W452</f>
        <v>6580</v>
      </c>
      <c r="R444" s="82">
        <f>Report2!X452</f>
        <v>0</v>
      </c>
      <c r="S444" s="82">
        <f>Report2!Y452</f>
        <v>0</v>
      </c>
      <c r="T444" s="82">
        <f>Report2!Z452</f>
        <v>1322587</v>
      </c>
      <c r="U444" s="82">
        <f>Report2!AB452</f>
        <v>1322587</v>
      </c>
      <c r="V444" s="82">
        <f>Report2!AC452</f>
        <v>0</v>
      </c>
      <c r="W444" s="36" t="str">
        <f>Report2!AD452</f>
        <v>13/02/2023</v>
      </c>
      <c r="X444" s="48" t="str">
        <f t="shared" si="53"/>
        <v>13</v>
      </c>
      <c r="Y444" s="31" t="str">
        <f t="shared" si="54"/>
        <v>02</v>
      </c>
      <c r="Z444" s="31" t="str">
        <f t="shared" si="55"/>
        <v>2023</v>
      </c>
      <c r="AA444" s="45">
        <f t="shared" si="56"/>
        <v>44970</v>
      </c>
      <c r="AB444" s="31" t="str">
        <f>Report2!AE452</f>
        <v>5255442005988</v>
      </c>
      <c r="AC444" s="45" t="str">
        <f>Report2!AF452</f>
        <v>13/02/2023</v>
      </c>
      <c r="AD444" s="31" t="str">
        <f>Report2!AH452</f>
        <v>P2TL/52554/20230213/00002</v>
      </c>
      <c r="AE444" s="31">
        <f t="shared" si="58"/>
        <v>52550</v>
      </c>
      <c r="AF444" s="31" t="str">
        <f t="shared" si="57"/>
        <v>52554</v>
      </c>
    </row>
    <row r="445" spans="1:32">
      <c r="A445" s="30">
        <f>Report2!A453</f>
        <v>21</v>
      </c>
      <c r="B445" s="31" t="str">
        <f>Report2!B453</f>
        <v>5255305723022200508</v>
      </c>
      <c r="C445" s="31" t="str">
        <f>Report2!D453</f>
        <v>523071822089</v>
      </c>
      <c r="D445" s="31" t="str">
        <f>Report2!E453</f>
        <v>SITI FATONAH</v>
      </c>
      <c r="E445" s="31">
        <f>Report2!H453</f>
        <v>0</v>
      </c>
      <c r="F445" s="31" t="str">
        <f>Report2!I453</f>
        <v>DS MLATI MANGGARM</v>
      </c>
      <c r="G445" s="31" t="str">
        <f t="shared" si="51"/>
        <v>R1</v>
      </c>
      <c r="H445" s="31">
        <f t="shared" si="52"/>
        <v>900</v>
      </c>
      <c r="I445" s="31" t="str">
        <f>Report2!K453</f>
        <v>R1/900</v>
      </c>
      <c r="J445" s="82">
        <f>Report2!L453</f>
        <v>24</v>
      </c>
      <c r="K445" s="82">
        <f>Report2!M453</f>
        <v>0</v>
      </c>
      <c r="L445" s="82">
        <f>Report2!N453</f>
        <v>6692</v>
      </c>
      <c r="M445" s="82">
        <f>Report2!P453</f>
        <v>6692</v>
      </c>
      <c r="N445" s="82">
        <f>Report2!Q453</f>
        <v>0</v>
      </c>
      <c r="O445" s="82">
        <f>Report2!T453</f>
        <v>0</v>
      </c>
      <c r="P445" s="82">
        <f>Report2!U453</f>
        <v>0</v>
      </c>
      <c r="Q445" s="82">
        <f>Report2!W453</f>
        <v>0</v>
      </c>
      <c r="R445" s="82">
        <f>Report2!X453</f>
        <v>0</v>
      </c>
      <c r="S445" s="82">
        <f>Report2!Y453</f>
        <v>0</v>
      </c>
      <c r="T445" s="82">
        <f>Report2!Z453</f>
        <v>6692</v>
      </c>
      <c r="U445" s="82">
        <f>Report2!AB453</f>
        <v>0</v>
      </c>
      <c r="V445" s="82">
        <f>Report2!AC453</f>
        <v>6692</v>
      </c>
      <c r="W445" s="36" t="str">
        <f>Report2!AD453</f>
        <v>22/02/2023</v>
      </c>
      <c r="X445" s="48" t="str">
        <f t="shared" si="53"/>
        <v>22</v>
      </c>
      <c r="Y445" s="31" t="str">
        <f t="shared" si="54"/>
        <v>02</v>
      </c>
      <c r="Z445" s="31" t="str">
        <f t="shared" si="55"/>
        <v>2023</v>
      </c>
      <c r="AA445" s="45">
        <f t="shared" si="56"/>
        <v>44979</v>
      </c>
      <c r="AB445" s="31" t="str">
        <f>Report2!AE453</f>
        <v>5255334000504</v>
      </c>
      <c r="AC445" s="45" t="str">
        <f>Report2!AF453</f>
        <v>22/02/2023</v>
      </c>
      <c r="AD445" s="31" t="str">
        <f>Report2!AH453</f>
        <v>5255305723022200508</v>
      </c>
      <c r="AE445" s="31">
        <f t="shared" si="58"/>
        <v>52550</v>
      </c>
      <c r="AF445" s="31" t="str">
        <f t="shared" si="57"/>
        <v>52553</v>
      </c>
    </row>
    <row r="446" spans="1:32">
      <c r="A446" s="30">
        <f>Report2!A454</f>
        <v>22</v>
      </c>
      <c r="B446" s="31" t="str">
        <f>Report2!B454</f>
        <v>P2TL/52554/20230214/00001</v>
      </c>
      <c r="C446" s="31" t="str">
        <f>Report2!D454</f>
        <v>523070986033</v>
      </c>
      <c r="D446" s="31" t="str">
        <f>Report2!E454</f>
        <v>SURADI</v>
      </c>
      <c r="E446" s="31" t="str">
        <f>Report2!H454</f>
        <v>K2</v>
      </c>
      <c r="F446" s="31" t="str">
        <f>Report2!I454</f>
        <v>DK  KRAJAN SUMBER</v>
      </c>
      <c r="G446" s="31" t="str">
        <f t="shared" si="51"/>
        <v>R1M</v>
      </c>
      <c r="H446" s="31">
        <f t="shared" si="52"/>
        <v>900</v>
      </c>
      <c r="I446" s="31" t="str">
        <f>Report2!K454</f>
        <v>R1M/900</v>
      </c>
      <c r="J446" s="82">
        <f>Report2!L454</f>
        <v>100</v>
      </c>
      <c r="K446" s="82">
        <f>Report2!M454</f>
        <v>0</v>
      </c>
      <c r="L446" s="82">
        <f>Report2!N454</f>
        <v>135200</v>
      </c>
      <c r="M446" s="82">
        <f>Report2!P454</f>
        <v>135200</v>
      </c>
      <c r="N446" s="82">
        <f>Report2!Q454</f>
        <v>0</v>
      </c>
      <c r="O446" s="82">
        <f>Report2!T454</f>
        <v>0</v>
      </c>
      <c r="P446" s="82">
        <f>Report2!U454</f>
        <v>500</v>
      </c>
      <c r="Q446" s="82">
        <f>Report2!W454</f>
        <v>12168</v>
      </c>
      <c r="R446" s="82">
        <f>Report2!X454</f>
        <v>0</v>
      </c>
      <c r="S446" s="82">
        <f>Report2!Y454</f>
        <v>0</v>
      </c>
      <c r="T446" s="82">
        <f>Report2!Z454</f>
        <v>147868</v>
      </c>
      <c r="U446" s="82">
        <f>Report2!AB454</f>
        <v>147868</v>
      </c>
      <c r="V446" s="82">
        <f>Report2!AC454</f>
        <v>0</v>
      </c>
      <c r="W446" s="36" t="str">
        <f>Report2!AD454</f>
        <v>14/02/2023</v>
      </c>
      <c r="X446" s="48" t="str">
        <f t="shared" si="53"/>
        <v>14</v>
      </c>
      <c r="Y446" s="31" t="str">
        <f t="shared" si="54"/>
        <v>02</v>
      </c>
      <c r="Z446" s="31" t="str">
        <f t="shared" si="55"/>
        <v>2023</v>
      </c>
      <c r="AA446" s="45">
        <f t="shared" si="56"/>
        <v>44971</v>
      </c>
      <c r="AB446" s="31" t="str">
        <f>Report2!AE454</f>
        <v>5255442005996</v>
      </c>
      <c r="AC446" s="45" t="str">
        <f>Report2!AF454</f>
        <v>14/02/2023</v>
      </c>
      <c r="AD446" s="31" t="str">
        <f>Report2!AH454</f>
        <v>P2TL/52554/20230214/00001</v>
      </c>
      <c r="AE446" s="31">
        <f t="shared" si="58"/>
        <v>52550</v>
      </c>
      <c r="AF446" s="31" t="str">
        <f t="shared" si="57"/>
        <v>52554</v>
      </c>
    </row>
    <row r="447" spans="1:32">
      <c r="A447" s="30">
        <f>Report2!A455</f>
        <v>23</v>
      </c>
      <c r="B447" s="31" t="str">
        <f>Report2!B455</f>
        <v>P2TL/52551/20230221/00003</v>
      </c>
      <c r="C447" s="31" t="str">
        <f>Report2!D455</f>
        <v>523061367735</v>
      </c>
      <c r="D447" s="31" t="str">
        <f>Report2!E455</f>
        <v>DARWATI</v>
      </c>
      <c r="E447" s="31" t="str">
        <f>Report2!H455</f>
        <v>P3</v>
      </c>
      <c r="F447" s="31" t="str">
        <f>Report2!I455</f>
        <v>DS PILANGREJO   RT.</v>
      </c>
      <c r="G447" s="31" t="str">
        <f t="shared" si="51"/>
        <v>R1T</v>
      </c>
      <c r="H447" s="31">
        <f t="shared" si="52"/>
        <v>900</v>
      </c>
      <c r="I447" s="31" t="str">
        <f>Report2!K455</f>
        <v>R1T/900</v>
      </c>
      <c r="J447" s="82">
        <f>Report2!L455</f>
        <v>4957</v>
      </c>
      <c r="K447" s="82">
        <f>Report2!M455</f>
        <v>216000</v>
      </c>
      <c r="L447" s="82">
        <f>Report2!N455</f>
        <v>2453814</v>
      </c>
      <c r="M447" s="82">
        <f>Report2!P455</f>
        <v>2669814</v>
      </c>
      <c r="N447" s="82">
        <f>Report2!Q455</f>
        <v>0</v>
      </c>
      <c r="O447" s="82">
        <f>Report2!T455</f>
        <v>76400</v>
      </c>
      <c r="P447" s="82">
        <f>Report2!U455</f>
        <v>433957</v>
      </c>
      <c r="Q447" s="82">
        <f>Report2!W455</f>
        <v>27778</v>
      </c>
      <c r="R447" s="82">
        <f>Report2!X455</f>
        <v>0</v>
      </c>
      <c r="S447" s="82">
        <f>Report2!Y455</f>
        <v>0</v>
      </c>
      <c r="T447" s="82">
        <f>Report2!Z455</f>
        <v>3207949</v>
      </c>
      <c r="U447" s="82">
        <f>Report2!AB455</f>
        <v>3207949</v>
      </c>
      <c r="V447" s="82">
        <f>Report2!AC455</f>
        <v>0</v>
      </c>
      <c r="W447" s="36" t="str">
        <f>Report2!AD455</f>
        <v>21/02/2023</v>
      </c>
      <c r="X447" s="48" t="str">
        <f t="shared" si="53"/>
        <v>21</v>
      </c>
      <c r="Y447" s="31" t="str">
        <f t="shared" si="54"/>
        <v>02</v>
      </c>
      <c r="Z447" s="31" t="str">
        <f t="shared" si="55"/>
        <v>2023</v>
      </c>
      <c r="AA447" s="45">
        <f t="shared" si="56"/>
        <v>44978</v>
      </c>
      <c r="AB447" s="31" t="str">
        <f>Report2!AE455</f>
        <v>5255143005138</v>
      </c>
      <c r="AC447" s="45" t="str">
        <f>Report2!AF455</f>
        <v>21/02/2023</v>
      </c>
      <c r="AD447" s="31" t="str">
        <f>Report2!AH455</f>
        <v>P2TL/52551/20230221/00003</v>
      </c>
      <c r="AE447" s="31">
        <f t="shared" si="58"/>
        <v>52550</v>
      </c>
      <c r="AF447" s="31" t="str">
        <f t="shared" si="57"/>
        <v>52551</v>
      </c>
    </row>
    <row r="448" spans="1:32">
      <c r="A448" s="30">
        <f>Report2!A456</f>
        <v>24</v>
      </c>
      <c r="B448" s="31" t="str">
        <f>Report2!B456</f>
        <v>P2TL/52554/20230221/00001</v>
      </c>
      <c r="C448" s="31" t="str">
        <f>Report2!D456</f>
        <v>NONPELANG</v>
      </c>
      <c r="D448" s="31" t="str">
        <f>Report2!E456</f>
        <v>PJ AGUS TRIONO/ SH</v>
      </c>
      <c r="E448" s="31" t="str">
        <f>Report2!H456</f>
        <v>P4</v>
      </c>
      <c r="F448" s="31" t="str">
        <f>Report2!I456</f>
        <v>WONOBOYO RT 4/1 TA</v>
      </c>
      <c r="G448" s="31" t="str">
        <f t="shared" si="51"/>
        <v>S2</v>
      </c>
      <c r="H448" s="31">
        <f t="shared" si="52"/>
        <v>900</v>
      </c>
      <c r="I448" s="31" t="str">
        <f>Report2!K456</f>
        <v>S2/900</v>
      </c>
      <c r="J448" s="82">
        <f>Report2!L456</f>
        <v>4957</v>
      </c>
      <c r="K448" s="82">
        <f>Report2!M456</f>
        <v>243000</v>
      </c>
      <c r="L448" s="82">
        <f>Report2!N456</f>
        <v>1784592</v>
      </c>
      <c r="M448" s="82">
        <f>Report2!P456</f>
        <v>2027592</v>
      </c>
      <c r="N448" s="82">
        <f>Report2!Q456</f>
        <v>0</v>
      </c>
      <c r="O448" s="82">
        <f>Report2!T456</f>
        <v>0</v>
      </c>
      <c r="P448" s="82">
        <f>Report2!U456</f>
        <v>0</v>
      </c>
      <c r="Q448" s="82">
        <f>Report2!W456</f>
        <v>10138</v>
      </c>
      <c r="R448" s="82">
        <f>Report2!X456</f>
        <v>0</v>
      </c>
      <c r="S448" s="82">
        <f>Report2!Y456</f>
        <v>0</v>
      </c>
      <c r="T448" s="82">
        <f>Report2!Z456</f>
        <v>2037730</v>
      </c>
      <c r="U448" s="82">
        <f>Report2!AB456</f>
        <v>2037730</v>
      </c>
      <c r="V448" s="82">
        <f>Report2!AC456</f>
        <v>0</v>
      </c>
      <c r="W448" s="36" t="str">
        <f>Report2!AD456</f>
        <v>22/02/2023</v>
      </c>
      <c r="X448" s="48" t="str">
        <f t="shared" si="53"/>
        <v>22</v>
      </c>
      <c r="Y448" s="31" t="str">
        <f t="shared" si="54"/>
        <v>02</v>
      </c>
      <c r="Z448" s="31" t="str">
        <f t="shared" si="55"/>
        <v>2023</v>
      </c>
      <c r="AA448" s="45">
        <f t="shared" si="56"/>
        <v>44979</v>
      </c>
      <c r="AB448" s="31" t="str">
        <f>Report2!AE456</f>
        <v>5255442006011</v>
      </c>
      <c r="AC448" s="45" t="str">
        <f>Report2!AF456</f>
        <v>22/02/2023</v>
      </c>
      <c r="AD448" s="31" t="str">
        <f>Report2!AH456</f>
        <v>P2TL/52554/20230221/00001</v>
      </c>
      <c r="AE448" s="31">
        <f t="shared" si="58"/>
        <v>52550</v>
      </c>
      <c r="AF448" s="31" t="str">
        <f t="shared" si="57"/>
        <v>52554</v>
      </c>
    </row>
    <row r="449" spans="1:32">
      <c r="A449" s="30">
        <f>Report2!A457</f>
        <v>25</v>
      </c>
      <c r="B449" s="31" t="str">
        <f>Report2!B457</f>
        <v>P2TL/52552/20230206/00002</v>
      </c>
      <c r="C449" s="31" t="str">
        <f>Report2!D457</f>
        <v>NONPELANG</v>
      </c>
      <c r="D449" s="31" t="str">
        <f>Report2!E457</f>
        <v>RUKO BRAMBANG 3</v>
      </c>
      <c r="E449" s="31" t="str">
        <f>Report2!H457</f>
        <v>P4</v>
      </c>
      <c r="F449" s="31" t="str">
        <f>Report2!I457</f>
        <v>BRAMBANG RT 1 RW 4</v>
      </c>
      <c r="G449" s="31" t="str">
        <f t="shared" si="51"/>
        <v>S2</v>
      </c>
      <c r="H449" s="31">
        <f t="shared" si="52"/>
        <v>900</v>
      </c>
      <c r="I449" s="31" t="str">
        <f>Report2!K457</f>
        <v>S2/900</v>
      </c>
      <c r="J449" s="82">
        <f>Report2!L457</f>
        <v>4957</v>
      </c>
      <c r="K449" s="82">
        <f>Report2!M457</f>
        <v>57431</v>
      </c>
      <c r="L449" s="82">
        <f>Report2!N457</f>
        <v>57431</v>
      </c>
      <c r="M449" s="82">
        <f>Report2!P457</f>
        <v>114862</v>
      </c>
      <c r="N449" s="82">
        <f>Report2!Q457</f>
        <v>0</v>
      </c>
      <c r="O449" s="82">
        <f>Report2!T457</f>
        <v>0</v>
      </c>
      <c r="P449" s="82">
        <f>Report2!U457</f>
        <v>0</v>
      </c>
      <c r="Q449" s="82">
        <f>Report2!W457</f>
        <v>10138</v>
      </c>
      <c r="R449" s="82">
        <f>Report2!X457</f>
        <v>0</v>
      </c>
      <c r="S449" s="82">
        <f>Report2!Y457</f>
        <v>0</v>
      </c>
      <c r="T449" s="82">
        <f>Report2!Z457</f>
        <v>125000</v>
      </c>
      <c r="U449" s="82">
        <f>Report2!AB457</f>
        <v>125000</v>
      </c>
      <c r="V449" s="82">
        <f>Report2!AC457</f>
        <v>0</v>
      </c>
      <c r="W449" s="36" t="str">
        <f>Report2!AD457</f>
        <v>10/02/2023</v>
      </c>
      <c r="X449" s="48" t="str">
        <f t="shared" si="53"/>
        <v>10</v>
      </c>
      <c r="Y449" s="31" t="str">
        <f t="shared" si="54"/>
        <v>02</v>
      </c>
      <c r="Z449" s="31" t="str">
        <f t="shared" si="55"/>
        <v>2023</v>
      </c>
      <c r="AA449" s="45">
        <f t="shared" si="56"/>
        <v>44967</v>
      </c>
      <c r="AB449" s="31" t="str">
        <f>Report2!AE457</f>
        <v>5255242004924</v>
      </c>
      <c r="AC449" s="45" t="str">
        <f>Report2!AF457</f>
        <v>10/02/2023</v>
      </c>
      <c r="AD449" s="31" t="str">
        <f>Report2!AH457</f>
        <v>P2TL/52552/20230206/00002</v>
      </c>
      <c r="AE449" s="31">
        <f t="shared" si="58"/>
        <v>52550</v>
      </c>
      <c r="AF449" s="31" t="str">
        <f t="shared" si="57"/>
        <v>52552</v>
      </c>
    </row>
    <row r="450" spans="1:32">
      <c r="A450" s="30">
        <f>Report2!A458</f>
        <v>26</v>
      </c>
      <c r="B450" s="31" t="str">
        <f>Report2!B458</f>
        <v>P2TL/52552/20230203/00002</v>
      </c>
      <c r="C450" s="31" t="str">
        <f>Report2!D458</f>
        <v>523080847864</v>
      </c>
      <c r="D450" s="31" t="str">
        <f>Report2!E458</f>
        <v>BANGKIT PURWANTO</v>
      </c>
      <c r="E450" s="31" t="str">
        <f>Report2!H458</f>
        <v>P2</v>
      </c>
      <c r="F450" s="31" t="str">
        <f>Report2!I458</f>
        <v>DS SIDOREJO   RT.22</v>
      </c>
      <c r="G450" s="31" t="str">
        <f t="shared" si="51"/>
        <v>R1</v>
      </c>
      <c r="H450" s="31">
        <f t="shared" si="52"/>
        <v>900</v>
      </c>
      <c r="I450" s="31" t="str">
        <f>Report2!K458</f>
        <v>R1/900</v>
      </c>
      <c r="J450" s="82">
        <f>Report2!L458</f>
        <v>4957</v>
      </c>
      <c r="K450" s="82">
        <f>Report2!M458</f>
        <v>0</v>
      </c>
      <c r="L450" s="82">
        <f>Report2!N458</f>
        <v>2453814</v>
      </c>
      <c r="M450" s="82">
        <f>Report2!P458</f>
        <v>2453814</v>
      </c>
      <c r="N450" s="82">
        <f>Report2!Q458</f>
        <v>0</v>
      </c>
      <c r="O450" s="82">
        <f>Report2!T458</f>
        <v>0</v>
      </c>
      <c r="P450" s="82">
        <f>Report2!U458</f>
        <v>156912</v>
      </c>
      <c r="Q450" s="82">
        <f>Report2!W458</f>
        <v>24538</v>
      </c>
      <c r="R450" s="82">
        <f>Report2!X458</f>
        <v>0</v>
      </c>
      <c r="S450" s="82">
        <f>Report2!Y458</f>
        <v>0</v>
      </c>
      <c r="T450" s="82">
        <f>Report2!Z458</f>
        <v>2635264</v>
      </c>
      <c r="U450" s="82">
        <f>Report2!AB458</f>
        <v>2635264</v>
      </c>
      <c r="V450" s="82">
        <f>Report2!AC458</f>
        <v>0</v>
      </c>
      <c r="W450" s="36" t="str">
        <f>Report2!AD458</f>
        <v>03/02/2023</v>
      </c>
      <c r="X450" s="48" t="str">
        <f t="shared" si="53"/>
        <v>03</v>
      </c>
      <c r="Y450" s="31" t="str">
        <f t="shared" si="54"/>
        <v>02</v>
      </c>
      <c r="Z450" s="31" t="str">
        <f t="shared" si="55"/>
        <v>2023</v>
      </c>
      <c r="AA450" s="45">
        <f t="shared" si="56"/>
        <v>44960</v>
      </c>
      <c r="AB450" s="31" t="str">
        <f>Report2!AE458</f>
        <v>5255242004915</v>
      </c>
      <c r="AC450" s="45" t="str">
        <f>Report2!AF458</f>
        <v>03/02/2023</v>
      </c>
      <c r="AD450" s="31" t="str">
        <f>Report2!AH458</f>
        <v>P2TL/52552/20230203/00002</v>
      </c>
      <c r="AE450" s="31">
        <f t="shared" si="58"/>
        <v>52550</v>
      </c>
      <c r="AF450" s="31" t="str">
        <f t="shared" si="57"/>
        <v>52552</v>
      </c>
    </row>
    <row r="451" spans="1:32">
      <c r="A451" s="30">
        <f>Report2!A459</f>
        <v>27</v>
      </c>
      <c r="B451" s="31" t="str">
        <f>Report2!B459</f>
        <v>5255305723022200511</v>
      </c>
      <c r="C451" s="31" t="str">
        <f>Report2!D459</f>
        <v>523072383939</v>
      </c>
      <c r="D451" s="31" t="str">
        <f>Report2!E459</f>
        <v>SUPATMI</v>
      </c>
      <c r="E451" s="31">
        <f>Report2!H459</f>
        <v>0</v>
      </c>
      <c r="F451" s="31" t="str">
        <f>Report2!I459</f>
        <v>DS WATUPAWON PN</v>
      </c>
      <c r="G451" s="31" t="str">
        <f t="shared" ref="G451:G514" si="59">LEFT(I451,FIND("/",I451)-1)</f>
        <v>R1</v>
      </c>
      <c r="H451" s="31">
        <f t="shared" ref="H451:H514" si="60">_xlfn.NUMBERVALUE(MID(I451,FIND("/",I451,1)+1,99))</f>
        <v>900</v>
      </c>
      <c r="I451" s="31" t="str">
        <f>Report2!K459</f>
        <v>R1/900</v>
      </c>
      <c r="J451" s="82">
        <f>Report2!L459</f>
        <v>50</v>
      </c>
      <c r="K451" s="82">
        <f>Report2!M459</f>
        <v>0</v>
      </c>
      <c r="L451" s="82">
        <f>Report2!N459</f>
        <v>13750</v>
      </c>
      <c r="M451" s="82">
        <f>Report2!P459</f>
        <v>13750</v>
      </c>
      <c r="N451" s="82">
        <f>Report2!Q459</f>
        <v>0</v>
      </c>
      <c r="O451" s="82">
        <f>Report2!T459</f>
        <v>0</v>
      </c>
      <c r="P451" s="82">
        <f>Report2!U459</f>
        <v>0</v>
      </c>
      <c r="Q451" s="82">
        <f>Report2!W459</f>
        <v>0</v>
      </c>
      <c r="R451" s="82">
        <f>Report2!X459</f>
        <v>0</v>
      </c>
      <c r="S451" s="82">
        <f>Report2!Y459</f>
        <v>0</v>
      </c>
      <c r="T451" s="82">
        <f>Report2!Z459</f>
        <v>13750</v>
      </c>
      <c r="U451" s="82">
        <f>Report2!AB459</f>
        <v>0</v>
      </c>
      <c r="V451" s="82">
        <f>Report2!AC459</f>
        <v>13750</v>
      </c>
      <c r="W451" s="36" t="str">
        <f>Report2!AD459</f>
        <v>22/02/2023</v>
      </c>
      <c r="X451" s="48" t="str">
        <f t="shared" ref="X451:X514" si="61">LEFT(W451,2)</f>
        <v>22</v>
      </c>
      <c r="Y451" s="31" t="str">
        <f t="shared" ref="Y451:Y514" si="62">MID(W451,FIND("/",W451,1)+1,2)</f>
        <v>02</v>
      </c>
      <c r="Z451" s="31" t="str">
        <f t="shared" ref="Z451:Z514" si="63">RIGHT(W451,4)</f>
        <v>2023</v>
      </c>
      <c r="AA451" s="45">
        <f t="shared" ref="AA451:AA514" si="64">DATE(Z451,Y451,X451)</f>
        <v>44979</v>
      </c>
      <c r="AB451" s="31" t="str">
        <f>Report2!AE459</f>
        <v>5255334000507</v>
      </c>
      <c r="AC451" s="45" t="str">
        <f>Report2!AF459</f>
        <v>22/02/2023</v>
      </c>
      <c r="AD451" s="31" t="str">
        <f>Report2!AH459</f>
        <v>5255305723022200511</v>
      </c>
      <c r="AE451" s="31">
        <f t="shared" si="58"/>
        <v>52550</v>
      </c>
      <c r="AF451" s="31" t="str">
        <f t="shared" ref="AF451:AF514" si="65">_xlfn.IFS(LEN(AD451)=19,LEFT(AD451,5),LEN(AD451)=25,MID(AD451,6,5))</f>
        <v>52553</v>
      </c>
    </row>
    <row r="452" spans="1:32">
      <c r="A452" s="30">
        <f>Report2!A460</f>
        <v>28</v>
      </c>
      <c r="B452" s="31" t="str">
        <f>Report2!B460</f>
        <v>P2TL/52553/20230222/00002</v>
      </c>
      <c r="C452" s="31" t="str">
        <f>Report2!D460</f>
        <v>523070319288</v>
      </c>
      <c r="D452" s="31" t="str">
        <f>Report2!E460</f>
        <v>M A R B I</v>
      </c>
      <c r="E452" s="31" t="str">
        <f>Report2!H460</f>
        <v>P2</v>
      </c>
      <c r="F452" s="31" t="str">
        <f>Report2!I460</f>
        <v>DS  MANGGARMAS G</v>
      </c>
      <c r="G452" s="31" t="str">
        <f t="shared" si="59"/>
        <v>R1</v>
      </c>
      <c r="H452" s="31">
        <f t="shared" si="60"/>
        <v>450</v>
      </c>
      <c r="I452" s="31" t="str">
        <f>Report2!K460</f>
        <v>R1/450</v>
      </c>
      <c r="J452" s="82">
        <f>Report2!L460</f>
        <v>2479</v>
      </c>
      <c r="K452" s="82">
        <f>Report2!M460</f>
        <v>0</v>
      </c>
      <c r="L452" s="82">
        <f>Report2!N460</f>
        <v>1226907</v>
      </c>
      <c r="M452" s="82">
        <f>Report2!P460</f>
        <v>1226907</v>
      </c>
      <c r="N452" s="82">
        <f>Report2!Q460</f>
        <v>0</v>
      </c>
      <c r="O452" s="82">
        <f>Report2!T460</f>
        <v>0</v>
      </c>
      <c r="P452" s="82">
        <f>Report2!U460</f>
        <v>0</v>
      </c>
      <c r="Q452" s="82">
        <f>Report2!W460</f>
        <v>12269</v>
      </c>
      <c r="R452" s="82">
        <f>Report2!X460</f>
        <v>16650</v>
      </c>
      <c r="S452" s="82">
        <f>Report2!Y460</f>
        <v>0</v>
      </c>
      <c r="T452" s="82">
        <f>Report2!Z460</f>
        <v>1255826</v>
      </c>
      <c r="U452" s="82">
        <f>Report2!AB460</f>
        <v>600000</v>
      </c>
      <c r="V452" s="82">
        <f>Report2!AC460</f>
        <v>655826</v>
      </c>
      <c r="W452" s="36" t="str">
        <f>Report2!AD460</f>
        <v>22/02/2023</v>
      </c>
      <c r="X452" s="48" t="str">
        <f t="shared" si="61"/>
        <v>22</v>
      </c>
      <c r="Y452" s="31" t="str">
        <f t="shared" si="62"/>
        <v>02</v>
      </c>
      <c r="Z452" s="31" t="str">
        <f t="shared" si="63"/>
        <v>2023</v>
      </c>
      <c r="AA452" s="45">
        <f t="shared" si="64"/>
        <v>44979</v>
      </c>
      <c r="AB452" s="31" t="str">
        <f>Report2!AE460</f>
        <v>5255342004851</v>
      </c>
      <c r="AC452" s="45" t="str">
        <f>Report2!AF460</f>
        <v>22/02/2023</v>
      </c>
      <c r="AD452" s="31" t="str">
        <f>Report2!AH460</f>
        <v>P2TL/52553/20230222/00002</v>
      </c>
      <c r="AE452" s="31">
        <f t="shared" ref="AE452:AE515" si="66">AE451</f>
        <v>52550</v>
      </c>
      <c r="AF452" s="31" t="str">
        <f t="shared" si="65"/>
        <v>52553</v>
      </c>
    </row>
    <row r="453" spans="1:32">
      <c r="A453" s="30">
        <f>Report2!A461</f>
        <v>29</v>
      </c>
      <c r="B453" s="31" t="str">
        <f>Report2!B461</f>
        <v>P2TL/52551/20230217/00003</v>
      </c>
      <c r="C453" s="31" t="str">
        <f>Report2!D461</f>
        <v>NONPELANG</v>
      </c>
      <c r="D453" s="31" t="str">
        <f>Report2!E461</f>
        <v>MUQOROBIN</v>
      </c>
      <c r="E453" s="31" t="str">
        <f>Report2!H461</f>
        <v>P4</v>
      </c>
      <c r="F453" s="31" t="str">
        <f>Report2!I461</f>
        <v>DS PLATAR RT 2 RW 6</v>
      </c>
      <c r="G453" s="31" t="str">
        <f t="shared" si="59"/>
        <v>B1</v>
      </c>
      <c r="H453" s="31">
        <f t="shared" si="60"/>
        <v>900</v>
      </c>
      <c r="I453" s="31" t="str">
        <f>Report2!K461</f>
        <v>B1/900</v>
      </c>
      <c r="J453" s="82">
        <f>Report2!L461</f>
        <v>4957</v>
      </c>
      <c r="K453" s="82">
        <f>Report2!M461</f>
        <v>429300</v>
      </c>
      <c r="L453" s="82">
        <f>Report2!N461</f>
        <v>2305098</v>
      </c>
      <c r="M453" s="82">
        <f>Report2!P461</f>
        <v>2734398</v>
      </c>
      <c r="N453" s="82">
        <f>Report2!Q461</f>
        <v>0</v>
      </c>
      <c r="O453" s="82">
        <f>Report2!T461</f>
        <v>0</v>
      </c>
      <c r="P453" s="82">
        <f>Report2!U461</f>
        <v>0</v>
      </c>
      <c r="Q453" s="82">
        <f>Report2!W461</f>
        <v>13672</v>
      </c>
      <c r="R453" s="82">
        <f>Report2!X461</f>
        <v>0</v>
      </c>
      <c r="S453" s="82">
        <f>Report2!Y461</f>
        <v>0</v>
      </c>
      <c r="T453" s="82">
        <f>Report2!Z461</f>
        <v>2748070</v>
      </c>
      <c r="U453" s="82">
        <f>Report2!AB461</f>
        <v>2748070</v>
      </c>
      <c r="V453" s="82">
        <f>Report2!AC461</f>
        <v>0</v>
      </c>
      <c r="W453" s="36" t="str">
        <f>Report2!AD461</f>
        <v>17/02/2023</v>
      </c>
      <c r="X453" s="48" t="str">
        <f t="shared" si="61"/>
        <v>17</v>
      </c>
      <c r="Y453" s="31" t="str">
        <f t="shared" si="62"/>
        <v>02</v>
      </c>
      <c r="Z453" s="31" t="str">
        <f t="shared" si="63"/>
        <v>2023</v>
      </c>
      <c r="AA453" s="45">
        <f t="shared" si="64"/>
        <v>44974</v>
      </c>
      <c r="AB453" s="31" t="str">
        <f>Report2!AE461</f>
        <v>5255142005128</v>
      </c>
      <c r="AC453" s="45" t="str">
        <f>Report2!AF461</f>
        <v>17/02/2023</v>
      </c>
      <c r="AD453" s="31" t="str">
        <f>Report2!AH461</f>
        <v>P2TL/52551/20230217/00003</v>
      </c>
      <c r="AE453" s="31">
        <f t="shared" si="66"/>
        <v>52550</v>
      </c>
      <c r="AF453" s="31" t="str">
        <f t="shared" si="65"/>
        <v>52551</v>
      </c>
    </row>
    <row r="454" spans="1:32">
      <c r="A454" s="30">
        <f>Report2!A462</f>
        <v>30</v>
      </c>
      <c r="B454" s="31" t="str">
        <f>Report2!B462</f>
        <v>P2TL/52553/20230221/00009</v>
      </c>
      <c r="C454" s="31" t="str">
        <f>Report2!D462</f>
        <v>523072851069</v>
      </c>
      <c r="D454" s="31" t="str">
        <f>Report2!E462</f>
        <v>LAMPU PENERANGAN</v>
      </c>
      <c r="E454" s="31" t="str">
        <f>Report2!H462</f>
        <v>P2</v>
      </c>
      <c r="F454" s="31" t="str">
        <f>Report2!I462</f>
        <v>DN SINDU DS SINDUR</v>
      </c>
      <c r="G454" s="31" t="str">
        <f t="shared" si="59"/>
        <v>S2T</v>
      </c>
      <c r="H454" s="31">
        <f t="shared" si="60"/>
        <v>450</v>
      </c>
      <c r="I454" s="31" t="str">
        <f>Report2!K462</f>
        <v>S2T/450</v>
      </c>
      <c r="J454" s="82">
        <f>Report2!L462</f>
        <v>2479</v>
      </c>
      <c r="K454" s="82">
        <f>Report2!M462</f>
        <v>0</v>
      </c>
      <c r="L454" s="82">
        <f>Report2!N462</f>
        <v>892296</v>
      </c>
      <c r="M454" s="82">
        <f>Report2!P462</f>
        <v>892296</v>
      </c>
      <c r="N454" s="82">
        <f>Report2!Q462</f>
        <v>0</v>
      </c>
      <c r="O454" s="82">
        <f>Report2!T462</f>
        <v>0</v>
      </c>
      <c r="P454" s="82">
        <f>Report2!U462</f>
        <v>0</v>
      </c>
      <c r="Q454" s="82">
        <f>Report2!W462</f>
        <v>8923</v>
      </c>
      <c r="R454" s="82">
        <f>Report2!X462</f>
        <v>0</v>
      </c>
      <c r="S454" s="82">
        <f>Report2!Y462</f>
        <v>0</v>
      </c>
      <c r="T454" s="82">
        <f>Report2!Z462</f>
        <v>901219</v>
      </c>
      <c r="U454" s="82">
        <f>Report2!AB462</f>
        <v>901219</v>
      </c>
      <c r="V454" s="82">
        <f>Report2!AC462</f>
        <v>0</v>
      </c>
      <c r="W454" s="36" t="str">
        <f>Report2!AD462</f>
        <v>21/02/2023</v>
      </c>
      <c r="X454" s="48" t="str">
        <f t="shared" si="61"/>
        <v>21</v>
      </c>
      <c r="Y454" s="31" t="str">
        <f t="shared" si="62"/>
        <v>02</v>
      </c>
      <c r="Z454" s="31" t="str">
        <f t="shared" si="63"/>
        <v>2023</v>
      </c>
      <c r="AA454" s="45">
        <f t="shared" si="64"/>
        <v>44978</v>
      </c>
      <c r="AB454" s="31" t="str">
        <f>Report2!AE462</f>
        <v>5255343004848</v>
      </c>
      <c r="AC454" s="45" t="str">
        <f>Report2!AF462</f>
        <v>21/02/2023</v>
      </c>
      <c r="AD454" s="31" t="str">
        <f>Report2!AH462</f>
        <v>P2TL/52553/20230221/00009</v>
      </c>
      <c r="AE454" s="31">
        <f t="shared" si="66"/>
        <v>52550</v>
      </c>
      <c r="AF454" s="31" t="str">
        <f t="shared" si="65"/>
        <v>52553</v>
      </c>
    </row>
    <row r="455" spans="1:32">
      <c r="A455" s="30">
        <f>Report2!A463</f>
        <v>31</v>
      </c>
      <c r="B455" s="31" t="str">
        <f>Report2!B463</f>
        <v>P2TL/52554/20230215/00003</v>
      </c>
      <c r="C455" s="31" t="str">
        <f>Report2!D463</f>
        <v>523072649118</v>
      </c>
      <c r="D455" s="31" t="str">
        <f>Report2!E463</f>
        <v>ALI MAHMUD</v>
      </c>
      <c r="E455" s="31" t="str">
        <f>Report2!H463</f>
        <v>P2</v>
      </c>
      <c r="F455" s="31" t="str">
        <f>Report2!I463</f>
        <v>DN GELAPAN TANJUN</v>
      </c>
      <c r="G455" s="31" t="str">
        <f t="shared" si="59"/>
        <v>R1T</v>
      </c>
      <c r="H455" s="31">
        <f t="shared" si="60"/>
        <v>450</v>
      </c>
      <c r="I455" s="31" t="str">
        <f>Report2!K463</f>
        <v>R1T/450</v>
      </c>
      <c r="J455" s="82">
        <f>Report2!L463</f>
        <v>2479</v>
      </c>
      <c r="K455" s="82">
        <f>Report2!M463</f>
        <v>0</v>
      </c>
      <c r="L455" s="82">
        <f>Report2!N463</f>
        <v>1226907</v>
      </c>
      <c r="M455" s="82">
        <f>Report2!P463</f>
        <v>1226907</v>
      </c>
      <c r="N455" s="82">
        <f>Report2!Q463</f>
        <v>0</v>
      </c>
      <c r="O455" s="82">
        <f>Report2!T463</f>
        <v>76400</v>
      </c>
      <c r="P455" s="82">
        <f>Report2!U463</f>
        <v>402198</v>
      </c>
      <c r="Q455" s="82">
        <f>Report2!W463</f>
        <v>12269</v>
      </c>
      <c r="R455" s="82">
        <f>Report2!X463</f>
        <v>0</v>
      </c>
      <c r="S455" s="82">
        <f>Report2!Y463</f>
        <v>0</v>
      </c>
      <c r="T455" s="82">
        <f>Report2!Z463</f>
        <v>1717774</v>
      </c>
      <c r="U455" s="82">
        <f>Report2!AB463</f>
        <v>1717774</v>
      </c>
      <c r="V455" s="82">
        <f>Report2!AC463</f>
        <v>0</v>
      </c>
      <c r="W455" s="36" t="str">
        <f>Report2!AD463</f>
        <v>17/02/2023</v>
      </c>
      <c r="X455" s="48" t="str">
        <f t="shared" si="61"/>
        <v>17</v>
      </c>
      <c r="Y455" s="31" t="str">
        <f t="shared" si="62"/>
        <v>02</v>
      </c>
      <c r="Z455" s="31" t="str">
        <f t="shared" si="63"/>
        <v>2023</v>
      </c>
      <c r="AA455" s="45">
        <f t="shared" si="64"/>
        <v>44974</v>
      </c>
      <c r="AB455" s="31" t="str">
        <f>Report2!AE463</f>
        <v>5255443005999</v>
      </c>
      <c r="AC455" s="45" t="str">
        <f>Report2!AF463</f>
        <v>17/02/2023</v>
      </c>
      <c r="AD455" s="31" t="str">
        <f>Report2!AH463</f>
        <v>P2TL/52554/20230215/00003</v>
      </c>
      <c r="AE455" s="31">
        <f t="shared" si="66"/>
        <v>52550</v>
      </c>
      <c r="AF455" s="31" t="str">
        <f t="shared" si="65"/>
        <v>52554</v>
      </c>
    </row>
    <row r="456" spans="1:32">
      <c r="A456" s="30">
        <f>Report2!A464</f>
        <v>32</v>
      </c>
      <c r="B456" s="31" t="str">
        <f>Report2!B464</f>
        <v>P2TL/52553/20230228/00006</v>
      </c>
      <c r="C456" s="31" t="str">
        <f>Report2!D464</f>
        <v>NONPELANG</v>
      </c>
      <c r="D456" s="31" t="str">
        <f>Report2!E464</f>
        <v>ANJASKA</v>
      </c>
      <c r="E456" s="31" t="str">
        <f>Report2!H464</f>
        <v>P4</v>
      </c>
      <c r="F456" s="31" t="str">
        <f>Report2!I464</f>
        <v>SAWAHAN 6/3 DANYA</v>
      </c>
      <c r="G456" s="31" t="str">
        <f t="shared" si="59"/>
        <v>S2</v>
      </c>
      <c r="H456" s="31">
        <f t="shared" si="60"/>
        <v>900</v>
      </c>
      <c r="I456" s="31" t="str">
        <f>Report2!K464</f>
        <v>S2/900</v>
      </c>
      <c r="J456" s="82">
        <f>Report2!L464</f>
        <v>4957</v>
      </c>
      <c r="K456" s="82">
        <f>Report2!M464</f>
        <v>243000</v>
      </c>
      <c r="L456" s="82">
        <f>Report2!N464</f>
        <v>1784592</v>
      </c>
      <c r="M456" s="82">
        <f>Report2!P464</f>
        <v>2027592</v>
      </c>
      <c r="N456" s="82">
        <f>Report2!Q464</f>
        <v>0</v>
      </c>
      <c r="O456" s="82">
        <f>Report2!T464</f>
        <v>0</v>
      </c>
      <c r="P456" s="82">
        <f>Report2!U464</f>
        <v>0</v>
      </c>
      <c r="Q456" s="82">
        <f>Report2!W464</f>
        <v>10138</v>
      </c>
      <c r="R456" s="82">
        <f>Report2!X464</f>
        <v>0</v>
      </c>
      <c r="S456" s="82">
        <f>Report2!Y464</f>
        <v>0</v>
      </c>
      <c r="T456" s="82">
        <f>Report2!Z464</f>
        <v>2037730</v>
      </c>
      <c r="U456" s="82">
        <f>Report2!AB464</f>
        <v>2037730</v>
      </c>
      <c r="V456" s="82">
        <f>Report2!AC464</f>
        <v>0</v>
      </c>
      <c r="W456" s="36" t="str">
        <f>Report2!AD464</f>
        <v>28/02/2023</v>
      </c>
      <c r="X456" s="48" t="str">
        <f t="shared" si="61"/>
        <v>28</v>
      </c>
      <c r="Y456" s="31" t="str">
        <f t="shared" si="62"/>
        <v>02</v>
      </c>
      <c r="Z456" s="31" t="str">
        <f t="shared" si="63"/>
        <v>2023</v>
      </c>
      <c r="AA456" s="45">
        <f t="shared" si="64"/>
        <v>44985</v>
      </c>
      <c r="AB456" s="31" t="str">
        <f>Report2!AE464</f>
        <v>5255342004871</v>
      </c>
      <c r="AC456" s="45" t="str">
        <f>Report2!AF464</f>
        <v>28/02/2023</v>
      </c>
      <c r="AD456" s="31" t="str">
        <f>Report2!AH464</f>
        <v>P2TL/52553/20230228/00006</v>
      </c>
      <c r="AE456" s="31">
        <f t="shared" si="66"/>
        <v>52550</v>
      </c>
      <c r="AF456" s="31" t="str">
        <f t="shared" si="65"/>
        <v>52553</v>
      </c>
    </row>
    <row r="457" spans="1:32">
      <c r="A457" s="30">
        <f>Report2!A465</f>
        <v>33</v>
      </c>
      <c r="B457" s="31" t="str">
        <f>Report2!B465</f>
        <v>5255105723021300132</v>
      </c>
      <c r="C457" s="31" t="str">
        <f>Report2!D465</f>
        <v>523060345122</v>
      </c>
      <c r="D457" s="31" t="str">
        <f>Report2!E465</f>
        <v>KHOTIBUL UMAM</v>
      </c>
      <c r="E457" s="31">
        <f>Report2!H465</f>
        <v>0</v>
      </c>
      <c r="F457" s="31" t="str">
        <f>Report2!I465</f>
        <v>DS  BERMI</v>
      </c>
      <c r="G457" s="31" t="str">
        <f t="shared" si="59"/>
        <v>R1</v>
      </c>
      <c r="H457" s="31">
        <f t="shared" si="60"/>
        <v>450</v>
      </c>
      <c r="I457" s="31" t="str">
        <f>Report2!K465</f>
        <v>R1/450</v>
      </c>
      <c r="J457" s="82">
        <f>Report2!L465</f>
        <v>33</v>
      </c>
      <c r="K457" s="82">
        <f>Report2!M465</f>
        <v>0</v>
      </c>
      <c r="L457" s="82">
        <f>Report2!N465</f>
        <v>5577</v>
      </c>
      <c r="M457" s="82">
        <f>Report2!P465</f>
        <v>5577</v>
      </c>
      <c r="N457" s="82">
        <f>Report2!Q465</f>
        <v>0</v>
      </c>
      <c r="O457" s="82">
        <f>Report2!T465</f>
        <v>0</v>
      </c>
      <c r="P457" s="82">
        <f>Report2!U465</f>
        <v>0</v>
      </c>
      <c r="Q457" s="82">
        <f>Report2!W465</f>
        <v>0</v>
      </c>
      <c r="R457" s="82">
        <f>Report2!X465</f>
        <v>0</v>
      </c>
      <c r="S457" s="82">
        <f>Report2!Y465</f>
        <v>0</v>
      </c>
      <c r="T457" s="82">
        <f>Report2!Z465</f>
        <v>5577</v>
      </c>
      <c r="U457" s="82">
        <f>Report2!AB465</f>
        <v>0</v>
      </c>
      <c r="V457" s="82">
        <f>Report2!AC465</f>
        <v>5577</v>
      </c>
      <c r="W457" s="36" t="str">
        <f>Report2!AD465</f>
        <v>13/02/2023</v>
      </c>
      <c r="X457" s="48" t="str">
        <f t="shared" si="61"/>
        <v>13</v>
      </c>
      <c r="Y457" s="31" t="str">
        <f t="shared" si="62"/>
        <v>02</v>
      </c>
      <c r="Z457" s="31" t="str">
        <f t="shared" si="63"/>
        <v>2023</v>
      </c>
      <c r="AA457" s="45">
        <f t="shared" si="64"/>
        <v>44970</v>
      </c>
      <c r="AB457" s="31" t="str">
        <f>Report2!AE465</f>
        <v>5255134000132</v>
      </c>
      <c r="AC457" s="45" t="str">
        <f>Report2!AF465</f>
        <v>13/02/2023</v>
      </c>
      <c r="AD457" s="31" t="str">
        <f>Report2!AH465</f>
        <v>5255105723021300132</v>
      </c>
      <c r="AE457" s="31">
        <f t="shared" si="66"/>
        <v>52550</v>
      </c>
      <c r="AF457" s="31" t="str">
        <f t="shared" si="65"/>
        <v>52551</v>
      </c>
    </row>
    <row r="458" spans="1:32">
      <c r="A458" s="30">
        <f>Report2!A466</f>
        <v>34</v>
      </c>
      <c r="B458" s="31" t="str">
        <f>Report2!B466</f>
        <v>P2TL/52553/20230221/00010</v>
      </c>
      <c r="C458" s="31" t="str">
        <f>Report2!D466</f>
        <v>523070474064</v>
      </c>
      <c r="D458" s="31" t="str">
        <f>Report2!E466</f>
        <v>SUPARDI B DJIJO</v>
      </c>
      <c r="E458" s="31" t="str">
        <f>Report2!H466</f>
        <v>K2</v>
      </c>
      <c r="F458" s="31" t="str">
        <f>Report2!I466</f>
        <v>KA TONG RT01/03</v>
      </c>
      <c r="G458" s="31" t="str">
        <f t="shared" si="59"/>
        <v>R1MT</v>
      </c>
      <c r="H458" s="31">
        <f t="shared" si="60"/>
        <v>900</v>
      </c>
      <c r="I458" s="31" t="str">
        <f>Report2!K466</f>
        <v>R1MT/900</v>
      </c>
      <c r="J458" s="82">
        <f>Report2!L466</f>
        <v>250</v>
      </c>
      <c r="K458" s="82">
        <f>Report2!M466</f>
        <v>0</v>
      </c>
      <c r="L458" s="82">
        <f>Report2!N466</f>
        <v>338000</v>
      </c>
      <c r="M458" s="82">
        <f>Report2!P466</f>
        <v>338000</v>
      </c>
      <c r="N458" s="82">
        <f>Report2!Q466</f>
        <v>0</v>
      </c>
      <c r="O458" s="82">
        <f>Report2!T466</f>
        <v>0</v>
      </c>
      <c r="P458" s="82">
        <f>Report2!U466</f>
        <v>0</v>
      </c>
      <c r="Q458" s="82">
        <f>Report2!W466</f>
        <v>30420</v>
      </c>
      <c r="R458" s="82">
        <f>Report2!X466</f>
        <v>0</v>
      </c>
      <c r="S458" s="82">
        <f>Report2!Y466</f>
        <v>0</v>
      </c>
      <c r="T458" s="82">
        <f>Report2!Z466</f>
        <v>368420</v>
      </c>
      <c r="U458" s="82">
        <f>Report2!AB466</f>
        <v>368420</v>
      </c>
      <c r="V458" s="82">
        <f>Report2!AC466</f>
        <v>0</v>
      </c>
      <c r="W458" s="36" t="str">
        <f>Report2!AD466</f>
        <v>21/02/2023</v>
      </c>
      <c r="X458" s="48" t="str">
        <f t="shared" si="61"/>
        <v>21</v>
      </c>
      <c r="Y458" s="31" t="str">
        <f t="shared" si="62"/>
        <v>02</v>
      </c>
      <c r="Z458" s="31" t="str">
        <f t="shared" si="63"/>
        <v>2023</v>
      </c>
      <c r="AA458" s="45">
        <f t="shared" si="64"/>
        <v>44978</v>
      </c>
      <c r="AB458" s="31" t="str">
        <f>Report2!AE466</f>
        <v>5255343004849</v>
      </c>
      <c r="AC458" s="45" t="str">
        <f>Report2!AF466</f>
        <v>21/02/2023</v>
      </c>
      <c r="AD458" s="31" t="str">
        <f>Report2!AH466</f>
        <v>P2TL/52553/20230221/00010</v>
      </c>
      <c r="AE458" s="31">
        <f t="shared" si="66"/>
        <v>52550</v>
      </c>
      <c r="AF458" s="31" t="str">
        <f t="shared" si="65"/>
        <v>52553</v>
      </c>
    </row>
    <row r="459" spans="1:32">
      <c r="A459" s="30">
        <f>Report2!A467</f>
        <v>35</v>
      </c>
      <c r="B459" s="31" t="str">
        <f>Report2!B467</f>
        <v>P2TL/52554/20230207/00002</v>
      </c>
      <c r="C459" s="31" t="str">
        <f>Report2!D467</f>
        <v>NONPELANG</v>
      </c>
      <c r="D459" s="31" t="str">
        <f>Report2!E467</f>
        <v>SUYATI/CATUR</v>
      </c>
      <c r="E459" s="31" t="str">
        <f>Report2!H467</f>
        <v>P4</v>
      </c>
      <c r="F459" s="31" t="str">
        <f>Report2!I467</f>
        <v>KRAJAN TANGGUNGH</v>
      </c>
      <c r="G459" s="31" t="str">
        <f t="shared" si="59"/>
        <v>S2</v>
      </c>
      <c r="H459" s="31">
        <f t="shared" si="60"/>
        <v>900</v>
      </c>
      <c r="I459" s="31" t="str">
        <f>Report2!K467</f>
        <v>S2/900</v>
      </c>
      <c r="J459" s="82">
        <f>Report2!L467</f>
        <v>4957</v>
      </c>
      <c r="K459" s="82">
        <f>Report2!M467</f>
        <v>243000</v>
      </c>
      <c r="L459" s="82">
        <f>Report2!N467</f>
        <v>1784592</v>
      </c>
      <c r="M459" s="82">
        <f>Report2!P467</f>
        <v>2027592</v>
      </c>
      <c r="N459" s="82">
        <f>Report2!Q467</f>
        <v>0</v>
      </c>
      <c r="O459" s="82">
        <f>Report2!T467</f>
        <v>0</v>
      </c>
      <c r="P459" s="82">
        <f>Report2!U467</f>
        <v>0</v>
      </c>
      <c r="Q459" s="82">
        <f>Report2!W467</f>
        <v>10138</v>
      </c>
      <c r="R459" s="82">
        <f>Report2!X467</f>
        <v>0</v>
      </c>
      <c r="S459" s="82">
        <f>Report2!Y467</f>
        <v>0</v>
      </c>
      <c r="T459" s="82">
        <f>Report2!Z467</f>
        <v>2037730</v>
      </c>
      <c r="U459" s="82">
        <f>Report2!AB467</f>
        <v>2037730</v>
      </c>
      <c r="V459" s="82">
        <f>Report2!AC467</f>
        <v>0</v>
      </c>
      <c r="W459" s="36" t="str">
        <f>Report2!AD467</f>
        <v>07/02/2023</v>
      </c>
      <c r="X459" s="48" t="str">
        <f t="shared" si="61"/>
        <v>07</v>
      </c>
      <c r="Y459" s="31" t="str">
        <f t="shared" si="62"/>
        <v>02</v>
      </c>
      <c r="Z459" s="31" t="str">
        <f t="shared" si="63"/>
        <v>2023</v>
      </c>
      <c r="AA459" s="45">
        <f t="shared" si="64"/>
        <v>44964</v>
      </c>
      <c r="AB459" s="31" t="str">
        <f>Report2!AE467</f>
        <v>5255442005964</v>
      </c>
      <c r="AC459" s="45" t="str">
        <f>Report2!AF467</f>
        <v>07/02/2023</v>
      </c>
      <c r="AD459" s="31" t="str">
        <f>Report2!AH467</f>
        <v>P2TL/52554/20230207/00002</v>
      </c>
      <c r="AE459" s="31">
        <f t="shared" si="66"/>
        <v>52550</v>
      </c>
      <c r="AF459" s="31" t="str">
        <f t="shared" si="65"/>
        <v>52554</v>
      </c>
    </row>
    <row r="460" spans="1:32">
      <c r="A460" s="30">
        <f>Report2!A468</f>
        <v>36</v>
      </c>
      <c r="B460" s="31" t="str">
        <f>Report2!B468</f>
        <v>P2TL/52552/20230223/00001</v>
      </c>
      <c r="C460" s="31" t="str">
        <f>Report2!D468</f>
        <v>NONPELANG</v>
      </c>
      <c r="D460" s="31" t="str">
        <f>Report2!E468</f>
        <v>MIMAH</v>
      </c>
      <c r="E460" s="31" t="str">
        <f>Report2!H468</f>
        <v>P4</v>
      </c>
      <c r="F460" s="31" t="str">
        <f>Report2!I468</f>
        <v>DS TUNGU</v>
      </c>
      <c r="G460" s="31" t="str">
        <f t="shared" si="59"/>
        <v>S2</v>
      </c>
      <c r="H460" s="31">
        <f t="shared" si="60"/>
        <v>900</v>
      </c>
      <c r="I460" s="31" t="str">
        <f>Report2!K468</f>
        <v>S2/900</v>
      </c>
      <c r="J460" s="82">
        <f>Report2!L468</f>
        <v>4957</v>
      </c>
      <c r="K460" s="82">
        <f>Report2!M468</f>
        <v>243000</v>
      </c>
      <c r="L460" s="82">
        <f>Report2!N468</f>
        <v>1784592</v>
      </c>
      <c r="M460" s="82">
        <f>Report2!P468</f>
        <v>2027592</v>
      </c>
      <c r="N460" s="82">
        <f>Report2!Q468</f>
        <v>0</v>
      </c>
      <c r="O460" s="82">
        <f>Report2!T468</f>
        <v>0</v>
      </c>
      <c r="P460" s="82">
        <f>Report2!U468</f>
        <v>0</v>
      </c>
      <c r="Q460" s="82">
        <f>Report2!W468</f>
        <v>10138</v>
      </c>
      <c r="R460" s="82">
        <f>Report2!X468</f>
        <v>0</v>
      </c>
      <c r="S460" s="82">
        <f>Report2!Y468</f>
        <v>0</v>
      </c>
      <c r="T460" s="82">
        <f>Report2!Z468</f>
        <v>2037730</v>
      </c>
      <c r="U460" s="82">
        <f>Report2!AB468</f>
        <v>2037730</v>
      </c>
      <c r="V460" s="82">
        <f>Report2!AC468</f>
        <v>0</v>
      </c>
      <c r="W460" s="36" t="str">
        <f>Report2!AD468</f>
        <v>23/02/2023</v>
      </c>
      <c r="X460" s="48" t="str">
        <f t="shared" si="61"/>
        <v>23</v>
      </c>
      <c r="Y460" s="31" t="str">
        <f t="shared" si="62"/>
        <v>02</v>
      </c>
      <c r="Z460" s="31" t="str">
        <f t="shared" si="63"/>
        <v>2023</v>
      </c>
      <c r="AA460" s="45">
        <f t="shared" si="64"/>
        <v>44980</v>
      </c>
      <c r="AB460" s="31" t="str">
        <f>Report2!AE468</f>
        <v>5255242004961</v>
      </c>
      <c r="AC460" s="45" t="str">
        <f>Report2!AF468</f>
        <v>23/02/2023</v>
      </c>
      <c r="AD460" s="31" t="str">
        <f>Report2!AH468</f>
        <v>P2TL/52552/20230223/00001</v>
      </c>
      <c r="AE460" s="31">
        <f t="shared" si="66"/>
        <v>52550</v>
      </c>
      <c r="AF460" s="31" t="str">
        <f t="shared" si="65"/>
        <v>52552</v>
      </c>
    </row>
    <row r="461" spans="1:32">
      <c r="A461" s="30">
        <f>Report2!A469</f>
        <v>37</v>
      </c>
      <c r="B461" s="31" t="str">
        <f>Report2!B469</f>
        <v>P2TL/52553/20230214/00001</v>
      </c>
      <c r="C461" s="31" t="str">
        <f>Report2!D469</f>
        <v>523070562529</v>
      </c>
      <c r="D461" s="31" t="str">
        <f>Report2!E469</f>
        <v>SUPARNO SURATI</v>
      </c>
      <c r="E461" s="31" t="str">
        <f>Report2!H469</f>
        <v>K2</v>
      </c>
      <c r="F461" s="31" t="str">
        <f>Report2!I469</f>
        <v>DS  RAJEK GODONG</v>
      </c>
      <c r="G461" s="31" t="str">
        <f t="shared" si="59"/>
        <v>R1</v>
      </c>
      <c r="H461" s="31">
        <f t="shared" si="60"/>
        <v>450</v>
      </c>
      <c r="I461" s="31" t="str">
        <f>Report2!K469</f>
        <v>R1/450</v>
      </c>
      <c r="J461" s="82">
        <f>Report2!L469</f>
        <v>564</v>
      </c>
      <c r="K461" s="82">
        <f>Report2!M469</f>
        <v>0</v>
      </c>
      <c r="L461" s="82">
        <f>Report2!N469</f>
        <v>279180</v>
      </c>
      <c r="M461" s="82">
        <f>Report2!P469</f>
        <v>279180</v>
      </c>
      <c r="N461" s="82">
        <f>Report2!Q469</f>
        <v>0</v>
      </c>
      <c r="O461" s="82">
        <f>Report2!T469</f>
        <v>0</v>
      </c>
      <c r="P461" s="82">
        <f>Report2!U469</f>
        <v>0</v>
      </c>
      <c r="Q461" s="82">
        <f>Report2!W469</f>
        <v>25126</v>
      </c>
      <c r="R461" s="82">
        <f>Report2!X469</f>
        <v>0</v>
      </c>
      <c r="S461" s="82">
        <f>Report2!Y469</f>
        <v>0</v>
      </c>
      <c r="T461" s="82">
        <f>Report2!Z469</f>
        <v>304306</v>
      </c>
      <c r="U461" s="82">
        <f>Report2!AB469</f>
        <v>304306</v>
      </c>
      <c r="V461" s="82">
        <f>Report2!AC469</f>
        <v>0</v>
      </c>
      <c r="W461" s="36" t="str">
        <f>Report2!AD469</f>
        <v>14/02/2023</v>
      </c>
      <c r="X461" s="48" t="str">
        <f t="shared" si="61"/>
        <v>14</v>
      </c>
      <c r="Y461" s="31" t="str">
        <f t="shared" si="62"/>
        <v>02</v>
      </c>
      <c r="Z461" s="31" t="str">
        <f t="shared" si="63"/>
        <v>2023</v>
      </c>
      <c r="AA461" s="45">
        <f t="shared" si="64"/>
        <v>44971</v>
      </c>
      <c r="AB461" s="31" t="str">
        <f>Report2!AE469</f>
        <v>5255342004834</v>
      </c>
      <c r="AC461" s="45" t="str">
        <f>Report2!AF469</f>
        <v>14/02/2023</v>
      </c>
      <c r="AD461" s="31" t="str">
        <f>Report2!AH469</f>
        <v>P2TL/52553/20230214/00001</v>
      </c>
      <c r="AE461" s="31">
        <f t="shared" si="66"/>
        <v>52550</v>
      </c>
      <c r="AF461" s="31" t="str">
        <f t="shared" si="65"/>
        <v>52553</v>
      </c>
    </row>
    <row r="462" spans="1:32">
      <c r="A462" s="30">
        <f>Report2!A470</f>
        <v>38</v>
      </c>
      <c r="B462" s="31" t="str">
        <f>Report2!B470</f>
        <v>P2TL/52553/20230221/00002</v>
      </c>
      <c r="C462" s="31" t="str">
        <f>Report2!D470</f>
        <v>523073048936</v>
      </c>
      <c r="D462" s="31" t="str">
        <f>Report2!E470</f>
        <v>KELOMPOK TANI MAJ</v>
      </c>
      <c r="E462" s="31" t="str">
        <f>Report2!H470</f>
        <v>P2</v>
      </c>
      <c r="F462" s="31" t="str">
        <f>Report2!I470</f>
        <v>DN WINONG    RT.1 R</v>
      </c>
      <c r="G462" s="31" t="str">
        <f t="shared" si="59"/>
        <v>S2T</v>
      </c>
      <c r="H462" s="31">
        <f t="shared" si="60"/>
        <v>450</v>
      </c>
      <c r="I462" s="31" t="str">
        <f>Report2!K470</f>
        <v>S2T/450</v>
      </c>
      <c r="J462" s="82">
        <f>Report2!L470</f>
        <v>2479</v>
      </c>
      <c r="K462" s="82">
        <f>Report2!M470</f>
        <v>0</v>
      </c>
      <c r="L462" s="82">
        <f>Report2!N470</f>
        <v>892296</v>
      </c>
      <c r="M462" s="82">
        <f>Report2!P470</f>
        <v>892296</v>
      </c>
      <c r="N462" s="82">
        <f>Report2!Q470</f>
        <v>0</v>
      </c>
      <c r="O462" s="82">
        <f>Report2!T470</f>
        <v>0</v>
      </c>
      <c r="P462" s="82">
        <f>Report2!U470</f>
        <v>0</v>
      </c>
      <c r="Q462" s="82">
        <f>Report2!W470</f>
        <v>8923</v>
      </c>
      <c r="R462" s="82">
        <f>Report2!X470</f>
        <v>0</v>
      </c>
      <c r="S462" s="82">
        <f>Report2!Y470</f>
        <v>0</v>
      </c>
      <c r="T462" s="82">
        <f>Report2!Z470</f>
        <v>901219</v>
      </c>
      <c r="U462" s="82">
        <f>Report2!AB470</f>
        <v>901219</v>
      </c>
      <c r="V462" s="82">
        <f>Report2!AC470</f>
        <v>0</v>
      </c>
      <c r="W462" s="36" t="str">
        <f>Report2!AD470</f>
        <v>21/02/2023</v>
      </c>
      <c r="X462" s="48" t="str">
        <f t="shared" si="61"/>
        <v>21</v>
      </c>
      <c r="Y462" s="31" t="str">
        <f t="shared" si="62"/>
        <v>02</v>
      </c>
      <c r="Z462" s="31" t="str">
        <f t="shared" si="63"/>
        <v>2023</v>
      </c>
      <c r="AA462" s="45">
        <f t="shared" si="64"/>
        <v>44978</v>
      </c>
      <c r="AB462" s="31" t="str">
        <f>Report2!AE470</f>
        <v>5255343004841</v>
      </c>
      <c r="AC462" s="45" t="str">
        <f>Report2!AF470</f>
        <v>21/02/2023</v>
      </c>
      <c r="AD462" s="31" t="str">
        <f>Report2!AH470</f>
        <v>P2TL/52553/20230221/00002</v>
      </c>
      <c r="AE462" s="31">
        <f t="shared" si="66"/>
        <v>52550</v>
      </c>
      <c r="AF462" s="31" t="str">
        <f t="shared" si="65"/>
        <v>52553</v>
      </c>
    </row>
    <row r="463" spans="1:32">
      <c r="A463" s="30">
        <f>Report2!A471</f>
        <v>39</v>
      </c>
      <c r="B463" s="31" t="str">
        <f>Report2!B471</f>
        <v>P2TL/52554/20230203/00001</v>
      </c>
      <c r="C463" s="31" t="str">
        <f>Report2!D471</f>
        <v>NONPELANG</v>
      </c>
      <c r="D463" s="31" t="str">
        <f>Report2!E471</f>
        <v>KANDANG AYAM ADI</v>
      </c>
      <c r="E463" s="31" t="str">
        <f>Report2!H471</f>
        <v>P4</v>
      </c>
      <c r="F463" s="31" t="str">
        <f>Report2!I471</f>
        <v>KRAJAN TIMUR</v>
      </c>
      <c r="G463" s="31" t="str">
        <f t="shared" si="59"/>
        <v>B1</v>
      </c>
      <c r="H463" s="31">
        <f t="shared" si="60"/>
        <v>900</v>
      </c>
      <c r="I463" s="31" t="str">
        <f>Report2!K471</f>
        <v>B1/900</v>
      </c>
      <c r="J463" s="82">
        <f>Report2!L471</f>
        <v>4957</v>
      </c>
      <c r="K463" s="82">
        <f>Report2!M471</f>
        <v>429300</v>
      </c>
      <c r="L463" s="82">
        <f>Report2!N471</f>
        <v>2305098</v>
      </c>
      <c r="M463" s="82">
        <f>Report2!P471</f>
        <v>2734398</v>
      </c>
      <c r="N463" s="82">
        <f>Report2!Q471</f>
        <v>0</v>
      </c>
      <c r="O463" s="82">
        <f>Report2!T471</f>
        <v>0</v>
      </c>
      <c r="P463" s="82">
        <f>Report2!U471</f>
        <v>0</v>
      </c>
      <c r="Q463" s="82">
        <f>Report2!W471</f>
        <v>13672</v>
      </c>
      <c r="R463" s="82">
        <f>Report2!X471</f>
        <v>0</v>
      </c>
      <c r="S463" s="82">
        <f>Report2!Y471</f>
        <v>0</v>
      </c>
      <c r="T463" s="82">
        <f>Report2!Z471</f>
        <v>2748070</v>
      </c>
      <c r="U463" s="82">
        <f>Report2!AB471</f>
        <v>2748070</v>
      </c>
      <c r="V463" s="82">
        <f>Report2!AC471</f>
        <v>0</v>
      </c>
      <c r="W463" s="36" t="str">
        <f>Report2!AD471</f>
        <v>03/02/2023</v>
      </c>
      <c r="X463" s="48" t="str">
        <f t="shared" si="61"/>
        <v>03</v>
      </c>
      <c r="Y463" s="31" t="str">
        <f t="shared" si="62"/>
        <v>02</v>
      </c>
      <c r="Z463" s="31" t="str">
        <f t="shared" si="63"/>
        <v>2023</v>
      </c>
      <c r="AA463" s="45">
        <f t="shared" si="64"/>
        <v>44960</v>
      </c>
      <c r="AB463" s="31" t="str">
        <f>Report2!AE471</f>
        <v>5255442005954</v>
      </c>
      <c r="AC463" s="45" t="str">
        <f>Report2!AF471</f>
        <v>03/02/2023</v>
      </c>
      <c r="AD463" s="31" t="str">
        <f>Report2!AH471</f>
        <v>P2TL/52554/20230203/00001</v>
      </c>
      <c r="AE463" s="31">
        <f t="shared" si="66"/>
        <v>52550</v>
      </c>
      <c r="AF463" s="31" t="str">
        <f t="shared" si="65"/>
        <v>52554</v>
      </c>
    </row>
    <row r="464" spans="1:32">
      <c r="A464" s="30">
        <f>Report2!A472</f>
        <v>40</v>
      </c>
      <c r="B464" s="31" t="str">
        <f>Report2!B472</f>
        <v>P2TL/52552/20230222/00001</v>
      </c>
      <c r="C464" s="31" t="str">
        <f>Report2!D472</f>
        <v>523080298664</v>
      </c>
      <c r="D464" s="31" t="str">
        <f>Report2!E472</f>
        <v>MURI</v>
      </c>
      <c r="E464" s="31" t="str">
        <f>Report2!H472</f>
        <v>K2</v>
      </c>
      <c r="F464" s="31" t="str">
        <f>Report2!I472</f>
        <v>DS  TUNGU RT10 RW2</v>
      </c>
      <c r="G464" s="31" t="str">
        <f t="shared" si="59"/>
        <v>R1</v>
      </c>
      <c r="H464" s="31">
        <f t="shared" si="60"/>
        <v>450</v>
      </c>
      <c r="I464" s="31" t="str">
        <f>Report2!K472</f>
        <v>R1/450</v>
      </c>
      <c r="J464" s="82">
        <f>Report2!L472</f>
        <v>600</v>
      </c>
      <c r="K464" s="82">
        <f>Report2!M472</f>
        <v>0</v>
      </c>
      <c r="L464" s="82">
        <f>Report2!N472</f>
        <v>297000</v>
      </c>
      <c r="M464" s="82">
        <f>Report2!P472</f>
        <v>297000</v>
      </c>
      <c r="N464" s="82">
        <f>Report2!Q472</f>
        <v>0</v>
      </c>
      <c r="O464" s="82">
        <f>Report2!T472</f>
        <v>0</v>
      </c>
      <c r="P464" s="82">
        <f>Report2!U472</f>
        <v>0</v>
      </c>
      <c r="Q464" s="82">
        <f>Report2!W472</f>
        <v>26730</v>
      </c>
      <c r="R464" s="82">
        <f>Report2!X472</f>
        <v>0</v>
      </c>
      <c r="S464" s="82">
        <f>Report2!Y472</f>
        <v>0</v>
      </c>
      <c r="T464" s="82">
        <f>Report2!Z472</f>
        <v>323730</v>
      </c>
      <c r="U464" s="82">
        <f>Report2!AB472</f>
        <v>323730</v>
      </c>
      <c r="V464" s="82">
        <f>Report2!AC472</f>
        <v>0</v>
      </c>
      <c r="W464" s="36" t="str">
        <f>Report2!AD472</f>
        <v>22/02/2023</v>
      </c>
      <c r="X464" s="48" t="str">
        <f t="shared" si="61"/>
        <v>22</v>
      </c>
      <c r="Y464" s="31" t="str">
        <f t="shared" si="62"/>
        <v>02</v>
      </c>
      <c r="Z464" s="31" t="str">
        <f t="shared" si="63"/>
        <v>2023</v>
      </c>
      <c r="AA464" s="45">
        <f t="shared" si="64"/>
        <v>44979</v>
      </c>
      <c r="AB464" s="31" t="str">
        <f>Report2!AE472</f>
        <v>5255242004960</v>
      </c>
      <c r="AC464" s="45" t="str">
        <f>Report2!AF472</f>
        <v>22/02/2023</v>
      </c>
      <c r="AD464" s="31" t="str">
        <f>Report2!AH472</f>
        <v>P2TL/52552/20230222/00001</v>
      </c>
      <c r="AE464" s="31">
        <f t="shared" si="66"/>
        <v>52550</v>
      </c>
      <c r="AF464" s="31" t="str">
        <f t="shared" si="65"/>
        <v>52552</v>
      </c>
    </row>
    <row r="465" spans="1:32">
      <c r="A465" s="30">
        <f>Report2!A473</f>
        <v>41</v>
      </c>
      <c r="B465" s="31" t="str">
        <f>Report2!B473</f>
        <v>5255305723022200521</v>
      </c>
      <c r="C465" s="31" t="str">
        <f>Report2!D473</f>
        <v>523071502546</v>
      </c>
      <c r="D465" s="31" t="str">
        <f>Report2!E473</f>
        <v>DJODASLAN</v>
      </c>
      <c r="E465" s="31">
        <f>Report2!H473</f>
        <v>0</v>
      </c>
      <c r="F465" s="31" t="str">
        <f>Report2!I473</f>
        <v>DS  CUNGKUP RT18/5</v>
      </c>
      <c r="G465" s="31" t="str">
        <f t="shared" si="59"/>
        <v>R1</v>
      </c>
      <c r="H465" s="31">
        <f t="shared" si="60"/>
        <v>900</v>
      </c>
      <c r="I465" s="31" t="str">
        <f>Report2!K473</f>
        <v>R1/900</v>
      </c>
      <c r="J465" s="82">
        <f>Report2!L473</f>
        <v>110</v>
      </c>
      <c r="K465" s="82">
        <f>Report2!M473</f>
        <v>0</v>
      </c>
      <c r="L465" s="82">
        <f>Report2!N473</f>
        <v>30067</v>
      </c>
      <c r="M465" s="82">
        <f>Report2!P473</f>
        <v>30067</v>
      </c>
      <c r="N465" s="82">
        <f>Report2!Q473</f>
        <v>0</v>
      </c>
      <c r="O465" s="82">
        <f>Report2!T473</f>
        <v>0</v>
      </c>
      <c r="P465" s="82">
        <f>Report2!U473</f>
        <v>0</v>
      </c>
      <c r="Q465" s="82">
        <f>Report2!W473</f>
        <v>0</v>
      </c>
      <c r="R465" s="82">
        <f>Report2!X473</f>
        <v>0</v>
      </c>
      <c r="S465" s="82">
        <f>Report2!Y473</f>
        <v>0</v>
      </c>
      <c r="T465" s="82">
        <f>Report2!Z473</f>
        <v>30067</v>
      </c>
      <c r="U465" s="82">
        <f>Report2!AB473</f>
        <v>0</v>
      </c>
      <c r="V465" s="82">
        <f>Report2!AC473</f>
        <v>30067</v>
      </c>
      <c r="W465" s="36" t="str">
        <f>Report2!AD473</f>
        <v>22/02/2023</v>
      </c>
      <c r="X465" s="48" t="str">
        <f t="shared" si="61"/>
        <v>22</v>
      </c>
      <c r="Y465" s="31" t="str">
        <f t="shared" si="62"/>
        <v>02</v>
      </c>
      <c r="Z465" s="31" t="str">
        <f t="shared" si="63"/>
        <v>2023</v>
      </c>
      <c r="AA465" s="45">
        <f t="shared" si="64"/>
        <v>44979</v>
      </c>
      <c r="AB465" s="31" t="str">
        <f>Report2!AE473</f>
        <v>5255334000517</v>
      </c>
      <c r="AC465" s="45" t="str">
        <f>Report2!AF473</f>
        <v>22/02/2023</v>
      </c>
      <c r="AD465" s="31" t="str">
        <f>Report2!AH473</f>
        <v>5255305723022200521</v>
      </c>
      <c r="AE465" s="31">
        <f t="shared" si="66"/>
        <v>52550</v>
      </c>
      <c r="AF465" s="31" t="str">
        <f t="shared" si="65"/>
        <v>52553</v>
      </c>
    </row>
    <row r="466" spans="1:32">
      <c r="A466" s="30">
        <f>Report2!A474</f>
        <v>42</v>
      </c>
      <c r="B466" s="31" t="str">
        <f>Report2!B474</f>
        <v>5255305723022200524</v>
      </c>
      <c r="C466" s="31" t="str">
        <f>Report2!D474</f>
        <v>523071428479</v>
      </c>
      <c r="D466" s="31" t="str">
        <f>Report2!E474</f>
        <v>SUMIYATI</v>
      </c>
      <c r="E466" s="31">
        <f>Report2!H474</f>
        <v>0</v>
      </c>
      <c r="F466" s="31" t="str">
        <f>Report2!I474</f>
        <v>BA NTENGMATI KR AN</v>
      </c>
      <c r="G466" s="31" t="str">
        <f t="shared" si="59"/>
        <v>R1M</v>
      </c>
      <c r="H466" s="31">
        <f t="shared" si="60"/>
        <v>900</v>
      </c>
      <c r="I466" s="31" t="str">
        <f>Report2!K474</f>
        <v>R1M/900</v>
      </c>
      <c r="J466" s="82">
        <f>Report2!L474</f>
        <v>57</v>
      </c>
      <c r="K466" s="82">
        <f>Report2!M474</f>
        <v>0</v>
      </c>
      <c r="L466" s="82">
        <f>Report2!N474</f>
        <v>77064</v>
      </c>
      <c r="M466" s="82">
        <f>Report2!P474</f>
        <v>77064</v>
      </c>
      <c r="N466" s="82">
        <f>Report2!Q474</f>
        <v>0</v>
      </c>
      <c r="O466" s="82">
        <f>Report2!T474</f>
        <v>0</v>
      </c>
      <c r="P466" s="82">
        <f>Report2!U474</f>
        <v>0</v>
      </c>
      <c r="Q466" s="82">
        <f>Report2!W474</f>
        <v>0</v>
      </c>
      <c r="R466" s="82">
        <f>Report2!X474</f>
        <v>0</v>
      </c>
      <c r="S466" s="82">
        <f>Report2!Y474</f>
        <v>0</v>
      </c>
      <c r="T466" s="82">
        <f>Report2!Z474</f>
        <v>77064</v>
      </c>
      <c r="U466" s="82">
        <f>Report2!AB474</f>
        <v>0</v>
      </c>
      <c r="V466" s="82">
        <f>Report2!AC474</f>
        <v>77064</v>
      </c>
      <c r="W466" s="36" t="str">
        <f>Report2!AD474</f>
        <v>22/02/2023</v>
      </c>
      <c r="X466" s="48" t="str">
        <f t="shared" si="61"/>
        <v>22</v>
      </c>
      <c r="Y466" s="31" t="str">
        <f t="shared" si="62"/>
        <v>02</v>
      </c>
      <c r="Z466" s="31" t="str">
        <f t="shared" si="63"/>
        <v>2023</v>
      </c>
      <c r="AA466" s="45">
        <f t="shared" si="64"/>
        <v>44979</v>
      </c>
      <c r="AB466" s="31" t="str">
        <f>Report2!AE474</f>
        <v>5255334000520</v>
      </c>
      <c r="AC466" s="45" t="str">
        <f>Report2!AF474</f>
        <v>22/02/2023</v>
      </c>
      <c r="AD466" s="31" t="str">
        <f>Report2!AH474</f>
        <v>5255305723022200524</v>
      </c>
      <c r="AE466" s="31">
        <f t="shared" si="66"/>
        <v>52550</v>
      </c>
      <c r="AF466" s="31" t="str">
        <f t="shared" si="65"/>
        <v>52553</v>
      </c>
    </row>
    <row r="467" spans="1:32">
      <c r="A467" s="30">
        <f>Report2!A475</f>
        <v>43</v>
      </c>
      <c r="B467" s="31" t="str">
        <f>Report2!B475</f>
        <v>P2TL/52554/20230227/00004</v>
      </c>
      <c r="C467" s="31" t="str">
        <f>Report2!D475</f>
        <v>523072885861</v>
      </c>
      <c r="D467" s="31" t="str">
        <f>Report2!E475</f>
        <v>GANI</v>
      </c>
      <c r="E467" s="31" t="str">
        <f>Report2!H475</f>
        <v>K2</v>
      </c>
      <c r="F467" s="31" t="str">
        <f>Report2!I475</f>
        <v>DN TANJUNGSARI DS</v>
      </c>
      <c r="G467" s="31" t="str">
        <f t="shared" si="59"/>
        <v>R1T</v>
      </c>
      <c r="H467" s="31">
        <f t="shared" si="60"/>
        <v>450</v>
      </c>
      <c r="I467" s="31" t="str">
        <f>Report2!K475</f>
        <v>R1T/450</v>
      </c>
      <c r="J467" s="82">
        <f>Report2!L475</f>
        <v>512</v>
      </c>
      <c r="K467" s="82">
        <f>Report2!M475</f>
        <v>0</v>
      </c>
      <c r="L467" s="82">
        <f>Report2!N475</f>
        <v>212480</v>
      </c>
      <c r="M467" s="82">
        <f>Report2!P475</f>
        <v>212480</v>
      </c>
      <c r="N467" s="82">
        <f>Report2!Q475</f>
        <v>0</v>
      </c>
      <c r="O467" s="82">
        <f>Report2!T475</f>
        <v>0</v>
      </c>
      <c r="P467" s="82">
        <f>Report2!U475</f>
        <v>0</v>
      </c>
      <c r="Q467" s="82">
        <f>Report2!W475</f>
        <v>19123</v>
      </c>
      <c r="R467" s="82">
        <f>Report2!X475</f>
        <v>0</v>
      </c>
      <c r="S467" s="82">
        <f>Report2!Y475</f>
        <v>0</v>
      </c>
      <c r="T467" s="82">
        <f>Report2!Z475</f>
        <v>231603</v>
      </c>
      <c r="U467" s="82">
        <f>Report2!AB475</f>
        <v>20000</v>
      </c>
      <c r="V467" s="82">
        <f>Report2!AC475</f>
        <v>211603</v>
      </c>
      <c r="W467" s="36" t="str">
        <f>Report2!AD475</f>
        <v>27/02/2023</v>
      </c>
      <c r="X467" s="48" t="str">
        <f t="shared" si="61"/>
        <v>27</v>
      </c>
      <c r="Y467" s="31" t="str">
        <f t="shared" si="62"/>
        <v>02</v>
      </c>
      <c r="Z467" s="31" t="str">
        <f t="shared" si="63"/>
        <v>2023</v>
      </c>
      <c r="AA467" s="45">
        <f t="shared" si="64"/>
        <v>44984</v>
      </c>
      <c r="AB467" s="31" t="str">
        <f>Report2!AE475</f>
        <v>5255443006040</v>
      </c>
      <c r="AC467" s="45" t="str">
        <f>Report2!AF475</f>
        <v>27/02/2023</v>
      </c>
      <c r="AD467" s="31" t="str">
        <f>Report2!AH475</f>
        <v>P2TL/52554/20230227/00004</v>
      </c>
      <c r="AE467" s="31">
        <f t="shared" si="66"/>
        <v>52550</v>
      </c>
      <c r="AF467" s="31" t="str">
        <f t="shared" si="65"/>
        <v>52554</v>
      </c>
    </row>
    <row r="468" spans="1:32">
      <c r="A468" s="30">
        <f>Report2!A476</f>
        <v>44</v>
      </c>
      <c r="B468" s="31" t="str">
        <f>Report2!B476</f>
        <v>P2TL/52551/20230227/00004</v>
      </c>
      <c r="C468" s="31" t="str">
        <f>Report2!D476</f>
        <v>523060888277</v>
      </c>
      <c r="D468" s="31" t="str">
        <f>Report2!E476</f>
        <v>SITI SUGIYARTI</v>
      </c>
      <c r="E468" s="31" t="str">
        <f>Report2!H476</f>
        <v>K2</v>
      </c>
      <c r="F468" s="31" t="str">
        <f>Report2!I476</f>
        <v>DS  KEDONDONG RT 1</v>
      </c>
      <c r="G468" s="31" t="str">
        <f t="shared" si="59"/>
        <v>R1M</v>
      </c>
      <c r="H468" s="31">
        <f t="shared" si="60"/>
        <v>900</v>
      </c>
      <c r="I468" s="31" t="str">
        <f>Report2!K476</f>
        <v>R1M/900</v>
      </c>
      <c r="J468" s="82">
        <f>Report2!L476</f>
        <v>70</v>
      </c>
      <c r="K468" s="82">
        <f>Report2!M476</f>
        <v>0</v>
      </c>
      <c r="L468" s="82">
        <f>Report2!N476</f>
        <v>94640</v>
      </c>
      <c r="M468" s="82">
        <f>Report2!P476</f>
        <v>94640</v>
      </c>
      <c r="N468" s="82">
        <f>Report2!Q476</f>
        <v>0</v>
      </c>
      <c r="O468" s="82">
        <f>Report2!T476</f>
        <v>0</v>
      </c>
      <c r="P468" s="82">
        <f>Report2!U476</f>
        <v>0</v>
      </c>
      <c r="Q468" s="82">
        <f>Report2!W476</f>
        <v>8518</v>
      </c>
      <c r="R468" s="82">
        <f>Report2!X476</f>
        <v>0</v>
      </c>
      <c r="S468" s="82">
        <f>Report2!Y476</f>
        <v>0</v>
      </c>
      <c r="T468" s="82">
        <f>Report2!Z476</f>
        <v>103158</v>
      </c>
      <c r="U468" s="82">
        <f>Report2!AB476</f>
        <v>103158</v>
      </c>
      <c r="V468" s="82">
        <f>Report2!AC476</f>
        <v>0</v>
      </c>
      <c r="W468" s="36" t="str">
        <f>Report2!AD476</f>
        <v>27/02/2023</v>
      </c>
      <c r="X468" s="48" t="str">
        <f t="shared" si="61"/>
        <v>27</v>
      </c>
      <c r="Y468" s="31" t="str">
        <f t="shared" si="62"/>
        <v>02</v>
      </c>
      <c r="Z468" s="31" t="str">
        <f t="shared" si="63"/>
        <v>2023</v>
      </c>
      <c r="AA468" s="45">
        <f t="shared" si="64"/>
        <v>44984</v>
      </c>
      <c r="AB468" s="31" t="str">
        <f>Report2!AE476</f>
        <v>5255142005147</v>
      </c>
      <c r="AC468" s="45" t="str">
        <f>Report2!AF476</f>
        <v>27/02/2023</v>
      </c>
      <c r="AD468" s="31" t="str">
        <f>Report2!AH476</f>
        <v>P2TL/52551/20230227/00004</v>
      </c>
      <c r="AE468" s="31">
        <f t="shared" si="66"/>
        <v>52550</v>
      </c>
      <c r="AF468" s="31" t="str">
        <f t="shared" si="65"/>
        <v>52551</v>
      </c>
    </row>
    <row r="469" spans="1:32">
      <c r="A469" s="30">
        <f>Report2!A477</f>
        <v>45</v>
      </c>
      <c r="B469" s="31" t="str">
        <f>Report2!B477</f>
        <v>P2TL/52552/20230215/00007</v>
      </c>
      <c r="C469" s="31" t="str">
        <f>Report2!D477</f>
        <v>NONPELANG</v>
      </c>
      <c r="D469" s="31" t="str">
        <f>Report2!E477</f>
        <v>KUSWORO 6</v>
      </c>
      <c r="E469" s="31" t="str">
        <f>Report2!H477</f>
        <v>P4</v>
      </c>
      <c r="F469" s="31" t="str">
        <f>Report2!I477</f>
        <v>MANGUNSARI RT 1 R</v>
      </c>
      <c r="G469" s="31" t="str">
        <f t="shared" si="59"/>
        <v>S2</v>
      </c>
      <c r="H469" s="31">
        <f t="shared" si="60"/>
        <v>900</v>
      </c>
      <c r="I469" s="31" t="str">
        <f>Report2!K477</f>
        <v>S2/900</v>
      </c>
      <c r="J469" s="82">
        <f>Report2!L477</f>
        <v>4957</v>
      </c>
      <c r="K469" s="82">
        <f>Report2!M477</f>
        <v>243000</v>
      </c>
      <c r="L469" s="82">
        <f>Report2!N477</f>
        <v>1784592</v>
      </c>
      <c r="M469" s="82">
        <f>Report2!P477</f>
        <v>2027592</v>
      </c>
      <c r="N469" s="82">
        <f>Report2!Q477</f>
        <v>0</v>
      </c>
      <c r="O469" s="82">
        <f>Report2!T477</f>
        <v>0</v>
      </c>
      <c r="P469" s="82">
        <f>Report2!U477</f>
        <v>0</v>
      </c>
      <c r="Q469" s="82">
        <f>Report2!W477</f>
        <v>10138</v>
      </c>
      <c r="R469" s="82">
        <f>Report2!X477</f>
        <v>0</v>
      </c>
      <c r="S469" s="82">
        <f>Report2!Y477</f>
        <v>0</v>
      </c>
      <c r="T469" s="82">
        <f>Report2!Z477</f>
        <v>2037730</v>
      </c>
      <c r="U469" s="82">
        <f>Report2!AB477</f>
        <v>2037730</v>
      </c>
      <c r="V469" s="82">
        <f>Report2!AC477</f>
        <v>0</v>
      </c>
      <c r="W469" s="36" t="str">
        <f>Report2!AD477</f>
        <v>15/02/2023</v>
      </c>
      <c r="X469" s="48" t="str">
        <f t="shared" si="61"/>
        <v>15</v>
      </c>
      <c r="Y469" s="31" t="str">
        <f t="shared" si="62"/>
        <v>02</v>
      </c>
      <c r="Z469" s="31" t="str">
        <f t="shared" si="63"/>
        <v>2023</v>
      </c>
      <c r="AA469" s="45">
        <f t="shared" si="64"/>
        <v>44972</v>
      </c>
      <c r="AB469" s="31" t="str">
        <f>Report2!AE477</f>
        <v>5255242004948</v>
      </c>
      <c r="AC469" s="45" t="str">
        <f>Report2!AF477</f>
        <v>15/02/2023</v>
      </c>
      <c r="AD469" s="31" t="str">
        <f>Report2!AH477</f>
        <v>P2TL/52552/20230215/00007</v>
      </c>
      <c r="AE469" s="31">
        <f t="shared" si="66"/>
        <v>52550</v>
      </c>
      <c r="AF469" s="31" t="str">
        <f t="shared" si="65"/>
        <v>52552</v>
      </c>
    </row>
    <row r="470" spans="1:32">
      <c r="A470" s="30">
        <f>Report2!A478</f>
        <v>46</v>
      </c>
      <c r="B470" s="31" t="str">
        <f>Report2!B478</f>
        <v>P2TL/52552/20230215/00002</v>
      </c>
      <c r="C470" s="31" t="str">
        <f>Report2!D478</f>
        <v>NONPELANG</v>
      </c>
      <c r="D470" s="31" t="str">
        <f>Report2!E478</f>
        <v>KUSWORO 2</v>
      </c>
      <c r="E470" s="31" t="str">
        <f>Report2!H478</f>
        <v>P4</v>
      </c>
      <c r="F470" s="31" t="str">
        <f>Report2!I478</f>
        <v>MANGUNSARI RT 1 R</v>
      </c>
      <c r="G470" s="31" t="str">
        <f t="shared" si="59"/>
        <v>S2</v>
      </c>
      <c r="H470" s="31">
        <f t="shared" si="60"/>
        <v>900</v>
      </c>
      <c r="I470" s="31" t="str">
        <f>Report2!K478</f>
        <v>S2/900</v>
      </c>
      <c r="J470" s="82">
        <f>Report2!L478</f>
        <v>4957</v>
      </c>
      <c r="K470" s="82">
        <f>Report2!M478</f>
        <v>243000</v>
      </c>
      <c r="L470" s="82">
        <f>Report2!N478</f>
        <v>1784592</v>
      </c>
      <c r="M470" s="82">
        <f>Report2!P478</f>
        <v>2027592</v>
      </c>
      <c r="N470" s="82">
        <f>Report2!Q478</f>
        <v>0</v>
      </c>
      <c r="O470" s="82">
        <f>Report2!T478</f>
        <v>0</v>
      </c>
      <c r="P470" s="82">
        <f>Report2!U478</f>
        <v>0</v>
      </c>
      <c r="Q470" s="82">
        <f>Report2!W478</f>
        <v>10138</v>
      </c>
      <c r="R470" s="82">
        <f>Report2!X478</f>
        <v>0</v>
      </c>
      <c r="S470" s="82">
        <f>Report2!Y478</f>
        <v>0</v>
      </c>
      <c r="T470" s="82">
        <f>Report2!Z478</f>
        <v>2037730</v>
      </c>
      <c r="U470" s="82">
        <f>Report2!AB478</f>
        <v>2037730</v>
      </c>
      <c r="V470" s="82">
        <f>Report2!AC478</f>
        <v>0</v>
      </c>
      <c r="W470" s="36" t="str">
        <f>Report2!AD478</f>
        <v>15/02/2023</v>
      </c>
      <c r="X470" s="48" t="str">
        <f t="shared" si="61"/>
        <v>15</v>
      </c>
      <c r="Y470" s="31" t="str">
        <f t="shared" si="62"/>
        <v>02</v>
      </c>
      <c r="Z470" s="31" t="str">
        <f t="shared" si="63"/>
        <v>2023</v>
      </c>
      <c r="AA470" s="45">
        <f t="shared" si="64"/>
        <v>44972</v>
      </c>
      <c r="AB470" s="31" t="str">
        <f>Report2!AE478</f>
        <v>5255242004943</v>
      </c>
      <c r="AC470" s="45" t="str">
        <f>Report2!AF478</f>
        <v>15/02/2023</v>
      </c>
      <c r="AD470" s="31" t="str">
        <f>Report2!AH478</f>
        <v>P2TL/52552/20230215/00002</v>
      </c>
      <c r="AE470" s="31">
        <f t="shared" si="66"/>
        <v>52550</v>
      </c>
      <c r="AF470" s="31" t="str">
        <f t="shared" si="65"/>
        <v>52552</v>
      </c>
    </row>
    <row r="471" spans="1:32">
      <c r="A471" s="30">
        <f>Report2!A479</f>
        <v>47</v>
      </c>
      <c r="B471" s="31" t="str">
        <f>Report2!B479</f>
        <v>P2TL/52553/20230202/00001</v>
      </c>
      <c r="C471" s="31" t="str">
        <f>Report2!D479</f>
        <v>523071066922</v>
      </c>
      <c r="D471" s="31" t="str">
        <f>Report2!E479</f>
        <v>DARWI KARNI</v>
      </c>
      <c r="E471" s="31" t="str">
        <f>Report2!H479</f>
        <v>K2</v>
      </c>
      <c r="F471" s="31" t="str">
        <f>Report2!I479</f>
        <v>DK  TAWAR RT01/7 DS</v>
      </c>
      <c r="G471" s="31" t="str">
        <f t="shared" si="59"/>
        <v>R1</v>
      </c>
      <c r="H471" s="31">
        <f t="shared" si="60"/>
        <v>450</v>
      </c>
      <c r="I471" s="31" t="str">
        <f>Report2!K479</f>
        <v>R1/450</v>
      </c>
      <c r="J471" s="82">
        <f>Report2!L479</f>
        <v>140</v>
      </c>
      <c r="K471" s="82">
        <f>Report2!M479</f>
        <v>0</v>
      </c>
      <c r="L471" s="82">
        <f>Report2!N479</f>
        <v>69300</v>
      </c>
      <c r="M471" s="82">
        <f>Report2!P479</f>
        <v>69300</v>
      </c>
      <c r="N471" s="82">
        <f>Report2!Q479</f>
        <v>0</v>
      </c>
      <c r="O471" s="82">
        <f>Report2!T479</f>
        <v>0</v>
      </c>
      <c r="P471" s="82">
        <f>Report2!U479</f>
        <v>0</v>
      </c>
      <c r="Q471" s="82">
        <f>Report2!W479</f>
        <v>6237</v>
      </c>
      <c r="R471" s="82">
        <f>Report2!X479</f>
        <v>0</v>
      </c>
      <c r="S471" s="82">
        <f>Report2!Y479</f>
        <v>0</v>
      </c>
      <c r="T471" s="82">
        <f>Report2!Z479</f>
        <v>75537</v>
      </c>
      <c r="U471" s="82">
        <f>Report2!AB479</f>
        <v>75537</v>
      </c>
      <c r="V471" s="82">
        <f>Report2!AC479</f>
        <v>0</v>
      </c>
      <c r="W471" s="36" t="str">
        <f>Report2!AD479</f>
        <v>02/02/2023</v>
      </c>
      <c r="X471" s="48" t="str">
        <f t="shared" si="61"/>
        <v>02</v>
      </c>
      <c r="Y471" s="31" t="str">
        <f t="shared" si="62"/>
        <v>02</v>
      </c>
      <c r="Z471" s="31" t="str">
        <f t="shared" si="63"/>
        <v>2023</v>
      </c>
      <c r="AA471" s="45">
        <f t="shared" si="64"/>
        <v>44959</v>
      </c>
      <c r="AB471" s="31" t="str">
        <f>Report2!AE479</f>
        <v>5255342004818</v>
      </c>
      <c r="AC471" s="45" t="str">
        <f>Report2!AF479</f>
        <v>02/02/2023</v>
      </c>
      <c r="AD471" s="31" t="str">
        <f>Report2!AH479</f>
        <v>P2TL/52553/20230202/00001</v>
      </c>
      <c r="AE471" s="31">
        <f t="shared" si="66"/>
        <v>52550</v>
      </c>
      <c r="AF471" s="31" t="str">
        <f t="shared" si="65"/>
        <v>52553</v>
      </c>
    </row>
    <row r="472" spans="1:32">
      <c r="A472" s="30">
        <f>Report2!A480</f>
        <v>48</v>
      </c>
      <c r="B472" s="31" t="str">
        <f>Report2!B480</f>
        <v>P2TL/52553/20230209/00005</v>
      </c>
      <c r="C472" s="31" t="str">
        <f>Report2!D480</f>
        <v>523070056283</v>
      </c>
      <c r="D472" s="31" t="str">
        <f>Report2!E480</f>
        <v>SUPRAT</v>
      </c>
      <c r="E472" s="31" t="str">
        <f>Report2!H480</f>
        <v>K2</v>
      </c>
      <c r="F472" s="31" t="str">
        <f>Report2!I480</f>
        <v>KU RIPAN TIMUR</v>
      </c>
      <c r="G472" s="31" t="str">
        <f t="shared" si="59"/>
        <v>R1M</v>
      </c>
      <c r="H472" s="31">
        <f t="shared" si="60"/>
        <v>900</v>
      </c>
      <c r="I472" s="31" t="str">
        <f>Report2!K480</f>
        <v>R1M/900</v>
      </c>
      <c r="J472" s="82">
        <f>Report2!L480</f>
        <v>589</v>
      </c>
      <c r="K472" s="82">
        <f>Report2!M480</f>
        <v>0</v>
      </c>
      <c r="L472" s="82">
        <f>Report2!N480</f>
        <v>796328</v>
      </c>
      <c r="M472" s="82">
        <f>Report2!P480</f>
        <v>796328</v>
      </c>
      <c r="N472" s="82">
        <f>Report2!Q480</f>
        <v>0</v>
      </c>
      <c r="O472" s="82">
        <f>Report2!T480</f>
        <v>0</v>
      </c>
      <c r="P472" s="82">
        <f>Report2!U480</f>
        <v>0</v>
      </c>
      <c r="Q472" s="82">
        <f>Report2!W480</f>
        <v>71670</v>
      </c>
      <c r="R472" s="82">
        <f>Report2!X480</f>
        <v>0</v>
      </c>
      <c r="S472" s="82">
        <f>Report2!Y480</f>
        <v>0</v>
      </c>
      <c r="T472" s="82">
        <f>Report2!Z480</f>
        <v>867998</v>
      </c>
      <c r="U472" s="82">
        <f>Report2!AB480</f>
        <v>71670</v>
      </c>
      <c r="V472" s="82">
        <f>Report2!AC480</f>
        <v>796328</v>
      </c>
      <c r="W472" s="36" t="str">
        <f>Report2!AD480</f>
        <v>09/02/2023</v>
      </c>
      <c r="X472" s="48" t="str">
        <f t="shared" si="61"/>
        <v>09</v>
      </c>
      <c r="Y472" s="31" t="str">
        <f t="shared" si="62"/>
        <v>02</v>
      </c>
      <c r="Z472" s="31" t="str">
        <f t="shared" si="63"/>
        <v>2023</v>
      </c>
      <c r="AA472" s="45">
        <f t="shared" si="64"/>
        <v>44966</v>
      </c>
      <c r="AB472" s="31" t="str">
        <f>Report2!AE480</f>
        <v>5255342004831</v>
      </c>
      <c r="AC472" s="45" t="str">
        <f>Report2!AF480</f>
        <v>09/02/2023</v>
      </c>
      <c r="AD472" s="31" t="str">
        <f>Report2!AH480</f>
        <v>P2TL/52553/20230209/00005</v>
      </c>
      <c r="AE472" s="31">
        <f t="shared" si="66"/>
        <v>52550</v>
      </c>
      <c r="AF472" s="31" t="str">
        <f t="shared" si="65"/>
        <v>52553</v>
      </c>
    </row>
    <row r="473" spans="1:32">
      <c r="A473" s="30">
        <f>Report2!A481</f>
        <v>49</v>
      </c>
      <c r="B473" s="31" t="str">
        <f>Report2!B481</f>
        <v>P2TL/52554/20230223/00001</v>
      </c>
      <c r="C473" s="31" t="str">
        <f>Report2!D481</f>
        <v>523070416214</v>
      </c>
      <c r="D473" s="31" t="str">
        <f>Report2!E481</f>
        <v>MAKNO</v>
      </c>
      <c r="E473" s="31" t="str">
        <f>Report2!H481</f>
        <v>P3</v>
      </c>
      <c r="F473" s="31" t="str">
        <f>Report2!I481</f>
        <v>NG LOBAR NGLY RT7/</v>
      </c>
      <c r="G473" s="31" t="str">
        <f t="shared" si="59"/>
        <v>R1</v>
      </c>
      <c r="H473" s="31">
        <f t="shared" si="60"/>
        <v>450</v>
      </c>
      <c r="I473" s="31" t="str">
        <f>Report2!K481</f>
        <v>R1/450</v>
      </c>
      <c r="J473" s="82">
        <f>Report2!L481</f>
        <v>2479</v>
      </c>
      <c r="K473" s="82">
        <f>Report2!M481</f>
        <v>59400</v>
      </c>
      <c r="L473" s="82">
        <f>Report2!N481</f>
        <v>1226907</v>
      </c>
      <c r="M473" s="82">
        <f>Report2!P481</f>
        <v>1286307</v>
      </c>
      <c r="N473" s="82">
        <f>Report2!Q481</f>
        <v>0</v>
      </c>
      <c r="O473" s="82">
        <f>Report2!T481</f>
        <v>76400</v>
      </c>
      <c r="P473" s="82">
        <f>Report2!U481</f>
        <v>188171</v>
      </c>
      <c r="Q473" s="82">
        <f>Report2!W481</f>
        <v>13160</v>
      </c>
      <c r="R473" s="82">
        <f>Report2!X481</f>
        <v>16650</v>
      </c>
      <c r="S473" s="82">
        <f>Report2!Y481</f>
        <v>0</v>
      </c>
      <c r="T473" s="82">
        <f>Report2!Z481</f>
        <v>1580688</v>
      </c>
      <c r="U473" s="82">
        <f>Report2!AB481</f>
        <v>1580688</v>
      </c>
      <c r="V473" s="82">
        <f>Report2!AC481</f>
        <v>0</v>
      </c>
      <c r="W473" s="36" t="str">
        <f>Report2!AD481</f>
        <v>23/02/2023</v>
      </c>
      <c r="X473" s="48" t="str">
        <f t="shared" si="61"/>
        <v>23</v>
      </c>
      <c r="Y473" s="31" t="str">
        <f t="shared" si="62"/>
        <v>02</v>
      </c>
      <c r="Z473" s="31" t="str">
        <f t="shared" si="63"/>
        <v>2023</v>
      </c>
      <c r="AA473" s="45">
        <f t="shared" si="64"/>
        <v>44980</v>
      </c>
      <c r="AB473" s="31" t="str">
        <f>Report2!AE481</f>
        <v>5255442006018</v>
      </c>
      <c r="AC473" s="45" t="str">
        <f>Report2!AF481</f>
        <v>23/02/2023</v>
      </c>
      <c r="AD473" s="31" t="str">
        <f>Report2!AH481</f>
        <v>P2TL/52554/20230223/00001</v>
      </c>
      <c r="AE473" s="31">
        <f t="shared" si="66"/>
        <v>52550</v>
      </c>
      <c r="AF473" s="31" t="str">
        <f t="shared" si="65"/>
        <v>52554</v>
      </c>
    </row>
    <row r="474" spans="1:32">
      <c r="A474" s="30">
        <f>Report2!A482</f>
        <v>50</v>
      </c>
      <c r="B474" s="31" t="str">
        <f>Report2!B482</f>
        <v>P2TL/52554/20230210/00003</v>
      </c>
      <c r="C474" s="31" t="str">
        <f>Report2!D482</f>
        <v>523071025289</v>
      </c>
      <c r="D474" s="31" t="str">
        <f>Report2!E482</f>
        <v>SUKARTO</v>
      </c>
      <c r="E474" s="31" t="str">
        <f>Report2!H482</f>
        <v>P2</v>
      </c>
      <c r="F474" s="31" t="str">
        <f>Report2!I482</f>
        <v>DK  PENDEM JAMBON</v>
      </c>
      <c r="G474" s="31" t="str">
        <f t="shared" si="59"/>
        <v>R1</v>
      </c>
      <c r="H474" s="31">
        <f t="shared" si="60"/>
        <v>450</v>
      </c>
      <c r="I474" s="31" t="str">
        <f>Report2!K482</f>
        <v>R1/450</v>
      </c>
      <c r="J474" s="82">
        <f>Report2!L482</f>
        <v>2479</v>
      </c>
      <c r="K474" s="82">
        <f>Report2!M482</f>
        <v>0</v>
      </c>
      <c r="L474" s="82">
        <f>Report2!N482</f>
        <v>1226907</v>
      </c>
      <c r="M474" s="82">
        <f>Report2!P482</f>
        <v>1226907</v>
      </c>
      <c r="N474" s="82">
        <f>Report2!Q482</f>
        <v>0</v>
      </c>
      <c r="O474" s="82">
        <f>Report2!T482</f>
        <v>76400</v>
      </c>
      <c r="P474" s="82">
        <f>Report2!U482</f>
        <v>156912</v>
      </c>
      <c r="Q474" s="82">
        <f>Report2!W482</f>
        <v>12269</v>
      </c>
      <c r="R474" s="82">
        <f>Report2!X482</f>
        <v>13950</v>
      </c>
      <c r="S474" s="82">
        <f>Report2!Y482</f>
        <v>0</v>
      </c>
      <c r="T474" s="82">
        <f>Report2!Z482</f>
        <v>1486438</v>
      </c>
      <c r="U474" s="82">
        <f>Report2!AB482</f>
        <v>1486438</v>
      </c>
      <c r="V474" s="82">
        <f>Report2!AC482</f>
        <v>0</v>
      </c>
      <c r="W474" s="36" t="str">
        <f>Report2!AD482</f>
        <v>10/02/2023</v>
      </c>
      <c r="X474" s="48" t="str">
        <f t="shared" si="61"/>
        <v>10</v>
      </c>
      <c r="Y474" s="31" t="str">
        <f t="shared" si="62"/>
        <v>02</v>
      </c>
      <c r="Z474" s="31" t="str">
        <f t="shared" si="63"/>
        <v>2023</v>
      </c>
      <c r="AA474" s="45">
        <f t="shared" si="64"/>
        <v>44967</v>
      </c>
      <c r="AB474" s="31" t="str">
        <f>Report2!AE482</f>
        <v>5255442005986</v>
      </c>
      <c r="AC474" s="45" t="str">
        <f>Report2!AF482</f>
        <v>10/02/2023</v>
      </c>
      <c r="AD474" s="31" t="str">
        <f>Report2!AH482</f>
        <v>P2TL/52554/20230210/00003</v>
      </c>
      <c r="AE474" s="31">
        <f t="shared" si="66"/>
        <v>52550</v>
      </c>
      <c r="AF474" s="31" t="str">
        <f t="shared" si="65"/>
        <v>52554</v>
      </c>
    </row>
    <row r="475" spans="1:32">
      <c r="A475" s="30">
        <f>Report2!A483</f>
        <v>51</v>
      </c>
      <c r="B475" s="31" t="str">
        <f>Report2!B483</f>
        <v>P2TL/52554/20230224/00005</v>
      </c>
      <c r="C475" s="31" t="str">
        <f>Report2!D483</f>
        <v>523070927917</v>
      </c>
      <c r="D475" s="31" t="str">
        <f>Report2!E483</f>
        <v>GUDEL</v>
      </c>
      <c r="E475" s="31" t="str">
        <f>Report2!H483</f>
        <v>K2</v>
      </c>
      <c r="F475" s="31" t="str">
        <f>Report2!I483</f>
        <v>DS  PULOREJO KALIS</v>
      </c>
      <c r="G475" s="31" t="str">
        <f t="shared" si="59"/>
        <v>R1</v>
      </c>
      <c r="H475" s="31">
        <f t="shared" si="60"/>
        <v>450</v>
      </c>
      <c r="I475" s="31" t="str">
        <f>Report2!K483</f>
        <v>R1/450</v>
      </c>
      <c r="J475" s="82">
        <f>Report2!L483</f>
        <v>250</v>
      </c>
      <c r="K475" s="82">
        <f>Report2!M483</f>
        <v>0</v>
      </c>
      <c r="L475" s="82">
        <f>Report2!N483</f>
        <v>123750</v>
      </c>
      <c r="M475" s="82">
        <f>Report2!P483</f>
        <v>123750</v>
      </c>
      <c r="N475" s="82">
        <f>Report2!Q483</f>
        <v>0</v>
      </c>
      <c r="O475" s="82">
        <f>Report2!T483</f>
        <v>0</v>
      </c>
      <c r="P475" s="82">
        <f>Report2!U483</f>
        <v>0</v>
      </c>
      <c r="Q475" s="82">
        <f>Report2!W483</f>
        <v>11138</v>
      </c>
      <c r="R475" s="82">
        <f>Report2!X483</f>
        <v>0</v>
      </c>
      <c r="S475" s="82">
        <f>Report2!Y483</f>
        <v>0</v>
      </c>
      <c r="T475" s="82">
        <f>Report2!Z483</f>
        <v>134888</v>
      </c>
      <c r="U475" s="82">
        <f>Report2!AB483</f>
        <v>12000</v>
      </c>
      <c r="V475" s="82">
        <f>Report2!AC483</f>
        <v>122888</v>
      </c>
      <c r="W475" s="36" t="str">
        <f>Report2!AD483</f>
        <v>26/02/2023</v>
      </c>
      <c r="X475" s="48" t="str">
        <f t="shared" si="61"/>
        <v>26</v>
      </c>
      <c r="Y475" s="31" t="str">
        <f t="shared" si="62"/>
        <v>02</v>
      </c>
      <c r="Z475" s="31" t="str">
        <f t="shared" si="63"/>
        <v>2023</v>
      </c>
      <c r="AA475" s="45">
        <f t="shared" si="64"/>
        <v>44983</v>
      </c>
      <c r="AB475" s="31" t="str">
        <f>Report2!AE483</f>
        <v>5255442006027</v>
      </c>
      <c r="AC475" s="45" t="str">
        <f>Report2!AF483</f>
        <v>26/02/2023</v>
      </c>
      <c r="AD475" s="31" t="str">
        <f>Report2!AH483</f>
        <v>P2TL/52554/20230224/00005</v>
      </c>
      <c r="AE475" s="31">
        <f t="shared" si="66"/>
        <v>52550</v>
      </c>
      <c r="AF475" s="31" t="str">
        <f t="shared" si="65"/>
        <v>52554</v>
      </c>
    </row>
    <row r="476" spans="1:32">
      <c r="A476" s="30">
        <f>Report2!A484</f>
        <v>52</v>
      </c>
      <c r="B476" s="31" t="str">
        <f>Report2!B484</f>
        <v>P2TL/52551/20230207/00001</v>
      </c>
      <c r="C476" s="31" t="str">
        <f>Report2!D484</f>
        <v>523060229921</v>
      </c>
      <c r="D476" s="31" t="str">
        <f>Report2!E484</f>
        <v>SUHAMI</v>
      </c>
      <c r="E476" s="31" t="str">
        <f>Report2!H484</f>
        <v>P2</v>
      </c>
      <c r="F476" s="31" t="str">
        <f>Report2!I484</f>
        <v>DS  BANJARSARI</v>
      </c>
      <c r="G476" s="31" t="str">
        <f t="shared" si="59"/>
        <v>R1</v>
      </c>
      <c r="H476" s="31">
        <f t="shared" si="60"/>
        <v>450</v>
      </c>
      <c r="I476" s="31" t="str">
        <f>Report2!K484</f>
        <v>R1/450</v>
      </c>
      <c r="J476" s="82">
        <f>Report2!L484</f>
        <v>2479</v>
      </c>
      <c r="K476" s="82">
        <f>Report2!M484</f>
        <v>0</v>
      </c>
      <c r="L476" s="82">
        <f>Report2!N484</f>
        <v>1226907</v>
      </c>
      <c r="M476" s="82">
        <f>Report2!P484</f>
        <v>1226907</v>
      </c>
      <c r="N476" s="82">
        <f>Report2!Q484</f>
        <v>0</v>
      </c>
      <c r="O476" s="82">
        <f>Report2!T484</f>
        <v>76400</v>
      </c>
      <c r="P476" s="82">
        <f>Report2!U484</f>
        <v>188671</v>
      </c>
      <c r="Q476" s="82">
        <f>Report2!W484</f>
        <v>12269</v>
      </c>
      <c r="R476" s="82">
        <f>Report2!X484</f>
        <v>18900</v>
      </c>
      <c r="S476" s="82">
        <f>Report2!Y484</f>
        <v>0</v>
      </c>
      <c r="T476" s="82">
        <f>Report2!Z484</f>
        <v>1523147</v>
      </c>
      <c r="U476" s="82">
        <f>Report2!AB484</f>
        <v>1200000</v>
      </c>
      <c r="V476" s="82">
        <f>Report2!AC484</f>
        <v>323147</v>
      </c>
      <c r="W476" s="36" t="str">
        <f>Report2!AD484</f>
        <v>07/02/2023</v>
      </c>
      <c r="X476" s="48" t="str">
        <f t="shared" si="61"/>
        <v>07</v>
      </c>
      <c r="Y476" s="31" t="str">
        <f t="shared" si="62"/>
        <v>02</v>
      </c>
      <c r="Z476" s="31" t="str">
        <f t="shared" si="63"/>
        <v>2023</v>
      </c>
      <c r="AA476" s="45">
        <f t="shared" si="64"/>
        <v>44964</v>
      </c>
      <c r="AB476" s="31" t="str">
        <f>Report2!AE484</f>
        <v>5255142005107</v>
      </c>
      <c r="AC476" s="45" t="str">
        <f>Report2!AF484</f>
        <v>07/02/2023</v>
      </c>
      <c r="AD476" s="31" t="str">
        <f>Report2!AH484</f>
        <v>P2TL/52551/20230207/00001</v>
      </c>
      <c r="AE476" s="31">
        <f t="shared" si="66"/>
        <v>52550</v>
      </c>
      <c r="AF476" s="31" t="str">
        <f t="shared" si="65"/>
        <v>52551</v>
      </c>
    </row>
    <row r="477" spans="1:32">
      <c r="A477" s="30">
        <f>Report2!A485</f>
        <v>53</v>
      </c>
      <c r="B477" s="31" t="str">
        <f>Report2!B485</f>
        <v>P2TL/52551/20230215/00001</v>
      </c>
      <c r="C477" s="31" t="str">
        <f>Report2!D485</f>
        <v>523060327463</v>
      </c>
      <c r="D477" s="31" t="str">
        <f>Report2!E485</f>
        <v>NURSAHID</v>
      </c>
      <c r="E477" s="31" t="str">
        <f>Report2!H485</f>
        <v>K2</v>
      </c>
      <c r="F477" s="31" t="str">
        <f>Report2!I485</f>
        <v>DS  KEDONDONG RT3/</v>
      </c>
      <c r="G477" s="31" t="str">
        <f t="shared" si="59"/>
        <v>R1MT</v>
      </c>
      <c r="H477" s="31">
        <f t="shared" si="60"/>
        <v>900</v>
      </c>
      <c r="I477" s="31" t="str">
        <f>Report2!K485</f>
        <v>R1MT/900</v>
      </c>
      <c r="J477" s="82">
        <f>Report2!L485</f>
        <v>613</v>
      </c>
      <c r="K477" s="82">
        <f>Report2!M485</f>
        <v>0</v>
      </c>
      <c r="L477" s="82">
        <f>Report2!N485</f>
        <v>828776</v>
      </c>
      <c r="M477" s="82">
        <f>Report2!P485</f>
        <v>828776</v>
      </c>
      <c r="N477" s="82">
        <f>Report2!Q485</f>
        <v>0</v>
      </c>
      <c r="O477" s="82">
        <f>Report2!T485</f>
        <v>0</v>
      </c>
      <c r="P477" s="82">
        <f>Report2!U485</f>
        <v>0</v>
      </c>
      <c r="Q477" s="82">
        <f>Report2!W485</f>
        <v>74590</v>
      </c>
      <c r="R477" s="82">
        <f>Report2!X485</f>
        <v>0</v>
      </c>
      <c r="S477" s="82">
        <f>Report2!Y485</f>
        <v>0</v>
      </c>
      <c r="T477" s="82">
        <f>Report2!Z485</f>
        <v>903366</v>
      </c>
      <c r="U477" s="82">
        <f>Report2!AB485</f>
        <v>903366</v>
      </c>
      <c r="V477" s="82">
        <f>Report2!AC485</f>
        <v>0</v>
      </c>
      <c r="W477" s="36" t="str">
        <f>Report2!AD485</f>
        <v>15/02/2023</v>
      </c>
      <c r="X477" s="48" t="str">
        <f t="shared" si="61"/>
        <v>15</v>
      </c>
      <c r="Y477" s="31" t="str">
        <f t="shared" si="62"/>
        <v>02</v>
      </c>
      <c r="Z477" s="31" t="str">
        <f t="shared" si="63"/>
        <v>2023</v>
      </c>
      <c r="AA477" s="45">
        <f t="shared" si="64"/>
        <v>44972</v>
      </c>
      <c r="AB477" s="31" t="str">
        <f>Report2!AE485</f>
        <v>5255143005121</v>
      </c>
      <c r="AC477" s="45" t="str">
        <f>Report2!AF485</f>
        <v>15/02/2023</v>
      </c>
      <c r="AD477" s="31" t="str">
        <f>Report2!AH485</f>
        <v>P2TL/52551/20230215/00001</v>
      </c>
      <c r="AE477" s="31">
        <f t="shared" si="66"/>
        <v>52550</v>
      </c>
      <c r="AF477" s="31" t="str">
        <f t="shared" si="65"/>
        <v>52551</v>
      </c>
    </row>
    <row r="478" spans="1:32">
      <c r="A478" s="30">
        <f>Report2!A486</f>
        <v>54</v>
      </c>
      <c r="B478" s="31" t="str">
        <f>Report2!B486</f>
        <v>P2TL/52554/20230209/00004</v>
      </c>
      <c r="C478" s="31" t="str">
        <f>Report2!D486</f>
        <v>523073049890</v>
      </c>
      <c r="D478" s="31" t="str">
        <f>Report2!E486</f>
        <v>DARTI MADLAN</v>
      </c>
      <c r="E478" s="31" t="str">
        <f>Report2!H486</f>
        <v>K2</v>
      </c>
      <c r="F478" s="31" t="str">
        <f>Report2!I486</f>
        <v>DN TANJUNGSARI    R</v>
      </c>
      <c r="G478" s="31" t="str">
        <f t="shared" si="59"/>
        <v>R1MT</v>
      </c>
      <c r="H478" s="31">
        <f t="shared" si="60"/>
        <v>900</v>
      </c>
      <c r="I478" s="31" t="str">
        <f>Report2!K486</f>
        <v>R1MT/900</v>
      </c>
      <c r="J478" s="82">
        <f>Report2!L486</f>
        <v>216</v>
      </c>
      <c r="K478" s="82">
        <f>Report2!M486</f>
        <v>0</v>
      </c>
      <c r="L478" s="82">
        <f>Report2!N486</f>
        <v>292032</v>
      </c>
      <c r="M478" s="82">
        <f>Report2!P486</f>
        <v>292032</v>
      </c>
      <c r="N478" s="82">
        <f>Report2!Q486</f>
        <v>0</v>
      </c>
      <c r="O478" s="82">
        <f>Report2!T486</f>
        <v>0</v>
      </c>
      <c r="P478" s="82">
        <f>Report2!U486</f>
        <v>500</v>
      </c>
      <c r="Q478" s="82">
        <f>Report2!W486</f>
        <v>26283</v>
      </c>
      <c r="R478" s="82">
        <f>Report2!X486</f>
        <v>0</v>
      </c>
      <c r="S478" s="82">
        <f>Report2!Y486</f>
        <v>0</v>
      </c>
      <c r="T478" s="82">
        <f>Report2!Z486</f>
        <v>318815</v>
      </c>
      <c r="U478" s="82">
        <f>Report2!AB486</f>
        <v>318815</v>
      </c>
      <c r="V478" s="82">
        <f>Report2!AC486</f>
        <v>0</v>
      </c>
      <c r="W478" s="36" t="str">
        <f>Report2!AD486</f>
        <v>10/02/2023</v>
      </c>
      <c r="X478" s="48" t="str">
        <f t="shared" si="61"/>
        <v>10</v>
      </c>
      <c r="Y478" s="31" t="str">
        <f t="shared" si="62"/>
        <v>02</v>
      </c>
      <c r="Z478" s="31" t="str">
        <f t="shared" si="63"/>
        <v>2023</v>
      </c>
      <c r="AA478" s="45">
        <f t="shared" si="64"/>
        <v>44967</v>
      </c>
      <c r="AB478" s="31" t="str">
        <f>Report2!AE486</f>
        <v>5255443005983</v>
      </c>
      <c r="AC478" s="45" t="str">
        <f>Report2!AF486</f>
        <v>10/02/2023</v>
      </c>
      <c r="AD478" s="31" t="str">
        <f>Report2!AH486</f>
        <v>P2TL/52554/20230209/00004</v>
      </c>
      <c r="AE478" s="31">
        <f t="shared" si="66"/>
        <v>52550</v>
      </c>
      <c r="AF478" s="31" t="str">
        <f t="shared" si="65"/>
        <v>52554</v>
      </c>
    </row>
    <row r="479" spans="1:32">
      <c r="A479" s="30">
        <f>Report2!A487</f>
        <v>55</v>
      </c>
      <c r="B479" s="31" t="str">
        <f>Report2!B487</f>
        <v>P2TL/52553/20230221/00004</v>
      </c>
      <c r="C479" s="31" t="str">
        <f>Report2!D487</f>
        <v>523072025834</v>
      </c>
      <c r="D479" s="31" t="str">
        <f>Report2!E487</f>
        <v>BALAI DESA CERME</v>
      </c>
      <c r="E479" s="31" t="str">
        <f>Report2!H487</f>
        <v>P2</v>
      </c>
      <c r="F479" s="31" t="str">
        <f>Report2!I487</f>
        <v>DK CERME JUWANGI</v>
      </c>
      <c r="G479" s="31" t="str">
        <f t="shared" si="59"/>
        <v>S2T</v>
      </c>
      <c r="H479" s="31">
        <f t="shared" si="60"/>
        <v>900</v>
      </c>
      <c r="I479" s="31" t="str">
        <f>Report2!K487</f>
        <v>S2T/900</v>
      </c>
      <c r="J479" s="82">
        <f>Report2!L487</f>
        <v>4957</v>
      </c>
      <c r="K479" s="82">
        <f>Report2!M487</f>
        <v>0</v>
      </c>
      <c r="L479" s="82">
        <f>Report2!N487</f>
        <v>1784592</v>
      </c>
      <c r="M479" s="82">
        <f>Report2!P487</f>
        <v>1784592</v>
      </c>
      <c r="N479" s="82">
        <f>Report2!Q487</f>
        <v>0</v>
      </c>
      <c r="O479" s="82">
        <f>Report2!T487</f>
        <v>0</v>
      </c>
      <c r="P479" s="82">
        <f>Report2!U487</f>
        <v>0</v>
      </c>
      <c r="Q479" s="82">
        <f>Report2!W487</f>
        <v>17846</v>
      </c>
      <c r="R479" s="82">
        <f>Report2!X487</f>
        <v>0</v>
      </c>
      <c r="S479" s="82">
        <f>Report2!Y487</f>
        <v>0</v>
      </c>
      <c r="T479" s="82">
        <f>Report2!Z487</f>
        <v>1802438</v>
      </c>
      <c r="U479" s="82">
        <f>Report2!AB487</f>
        <v>1802438</v>
      </c>
      <c r="V479" s="82">
        <f>Report2!AC487</f>
        <v>0</v>
      </c>
      <c r="W479" s="36" t="str">
        <f>Report2!AD487</f>
        <v>21/02/2023</v>
      </c>
      <c r="X479" s="48" t="str">
        <f t="shared" si="61"/>
        <v>21</v>
      </c>
      <c r="Y479" s="31" t="str">
        <f t="shared" si="62"/>
        <v>02</v>
      </c>
      <c r="Z479" s="31" t="str">
        <f t="shared" si="63"/>
        <v>2023</v>
      </c>
      <c r="AA479" s="45">
        <f t="shared" si="64"/>
        <v>44978</v>
      </c>
      <c r="AB479" s="31" t="str">
        <f>Report2!AE487</f>
        <v>5255343004843</v>
      </c>
      <c r="AC479" s="45" t="str">
        <f>Report2!AF487</f>
        <v>21/02/2023</v>
      </c>
      <c r="AD479" s="31" t="str">
        <f>Report2!AH487</f>
        <v>P2TL/52553/20230221/00004</v>
      </c>
      <c r="AE479" s="31">
        <f t="shared" si="66"/>
        <v>52550</v>
      </c>
      <c r="AF479" s="31" t="str">
        <f t="shared" si="65"/>
        <v>52553</v>
      </c>
    </row>
    <row r="480" spans="1:32">
      <c r="A480" s="30">
        <f>Report2!A488</f>
        <v>56</v>
      </c>
      <c r="B480" s="31" t="str">
        <f>Report2!B488</f>
        <v>P2TL/52553/20230222/00003</v>
      </c>
      <c r="C480" s="31" t="str">
        <f>Report2!D488</f>
        <v>525530016508</v>
      </c>
      <c r="D480" s="31" t="str">
        <f>Report2!E488</f>
        <v>JULIATI</v>
      </c>
      <c r="E480" s="31" t="str">
        <f>Report2!H488</f>
        <v>P2</v>
      </c>
      <c r="F480" s="31" t="str">
        <f>Report2!I488</f>
        <v>DN MLATI, KEL. MANG</v>
      </c>
      <c r="G480" s="31" t="str">
        <f t="shared" si="59"/>
        <v>R1MT</v>
      </c>
      <c r="H480" s="31">
        <f t="shared" si="60"/>
        <v>900</v>
      </c>
      <c r="I480" s="31" t="str">
        <f>Report2!K488</f>
        <v>R1MT/900</v>
      </c>
      <c r="J480" s="82">
        <f>Report2!L488</f>
        <v>4957</v>
      </c>
      <c r="K480" s="82">
        <f>Report2!M488</f>
        <v>0</v>
      </c>
      <c r="L480" s="82">
        <f>Report2!N488</f>
        <v>6702134</v>
      </c>
      <c r="M480" s="82">
        <f>Report2!P488</f>
        <v>6702134</v>
      </c>
      <c r="N480" s="82">
        <f>Report2!Q488</f>
        <v>10000</v>
      </c>
      <c r="O480" s="82">
        <f>Report2!T488</f>
        <v>0</v>
      </c>
      <c r="P480" s="82">
        <f>Report2!U488</f>
        <v>0</v>
      </c>
      <c r="Q480" s="82">
        <f>Report2!W488</f>
        <v>67021</v>
      </c>
      <c r="R480" s="82">
        <f>Report2!X488</f>
        <v>0</v>
      </c>
      <c r="S480" s="82">
        <f>Report2!Y488</f>
        <v>0</v>
      </c>
      <c r="T480" s="82">
        <f>Report2!Z488</f>
        <v>6779155</v>
      </c>
      <c r="U480" s="82">
        <f>Report2!AB488</f>
        <v>2000000</v>
      </c>
      <c r="V480" s="82">
        <f>Report2!AC488</f>
        <v>4779155</v>
      </c>
      <c r="W480" s="36" t="str">
        <f>Report2!AD488</f>
        <v>22/02/2023</v>
      </c>
      <c r="X480" s="48" t="str">
        <f t="shared" si="61"/>
        <v>22</v>
      </c>
      <c r="Y480" s="31" t="str">
        <f t="shared" si="62"/>
        <v>02</v>
      </c>
      <c r="Z480" s="31" t="str">
        <f t="shared" si="63"/>
        <v>2023</v>
      </c>
      <c r="AA480" s="45">
        <f t="shared" si="64"/>
        <v>44979</v>
      </c>
      <c r="AB480" s="31" t="str">
        <f>Report2!AE488</f>
        <v>5255343004852</v>
      </c>
      <c r="AC480" s="45" t="str">
        <f>Report2!AF488</f>
        <v>22/02/2023</v>
      </c>
      <c r="AD480" s="31" t="str">
        <f>Report2!AH488</f>
        <v>P2TL/52553/20230222/00003</v>
      </c>
      <c r="AE480" s="31">
        <f t="shared" si="66"/>
        <v>52550</v>
      </c>
      <c r="AF480" s="31" t="str">
        <f t="shared" si="65"/>
        <v>52553</v>
      </c>
    </row>
    <row r="481" spans="1:32">
      <c r="A481" s="30">
        <f>Report2!A489</f>
        <v>57</v>
      </c>
      <c r="B481" s="31" t="str">
        <f>Report2!B489</f>
        <v>P2TL/52552/20230206/00002</v>
      </c>
      <c r="C481" s="31" t="str">
        <f>Report2!D489</f>
        <v>525520314796</v>
      </c>
      <c r="D481" s="31" t="str">
        <f>Report2!E489</f>
        <v>SISTRIYONO</v>
      </c>
      <c r="E481" s="31" t="str">
        <f>Report2!H489</f>
        <v>P4</v>
      </c>
      <c r="F481" s="31" t="str">
        <f>Report2!I489</f>
        <v>DS BRAMBANG, KARA</v>
      </c>
      <c r="G481" s="31" t="str">
        <f t="shared" si="59"/>
        <v>R1T</v>
      </c>
      <c r="H481" s="31">
        <f t="shared" si="60"/>
        <v>1300</v>
      </c>
      <c r="I481" s="31" t="str">
        <f>Report2!K489</f>
        <v>R1T/1300</v>
      </c>
      <c r="J481" s="82">
        <f>Report2!L489</f>
        <v>0</v>
      </c>
      <c r="K481" s="82">
        <f>Report2!M489</f>
        <v>0</v>
      </c>
      <c r="L481" s="82">
        <f>Report2!N489</f>
        <v>1912730</v>
      </c>
      <c r="M481" s="82">
        <f>Report2!P489</f>
        <v>1912730</v>
      </c>
      <c r="N481" s="82">
        <f>Report2!Q489</f>
        <v>0</v>
      </c>
      <c r="O481" s="82">
        <f>Report2!T489</f>
        <v>0</v>
      </c>
      <c r="P481" s="82">
        <f>Report2!U489</f>
        <v>0</v>
      </c>
      <c r="Q481" s="82">
        <f>Report2!W489</f>
        <v>0</v>
      </c>
      <c r="R481" s="82">
        <f>Report2!X489</f>
        <v>0</v>
      </c>
      <c r="S481" s="82">
        <f>Report2!Y489</f>
        <v>0</v>
      </c>
      <c r="T481" s="82">
        <f>Report2!Z489</f>
        <v>1912730</v>
      </c>
      <c r="U481" s="82">
        <f>Report2!AB489</f>
        <v>0</v>
      </c>
      <c r="V481" s="82">
        <f>Report2!AC489</f>
        <v>1912730</v>
      </c>
      <c r="W481" s="36" t="str">
        <f>Report2!AD489</f>
        <v>10/02/2023</v>
      </c>
      <c r="X481" s="48" t="str">
        <f t="shared" si="61"/>
        <v>10</v>
      </c>
      <c r="Y481" s="31" t="str">
        <f t="shared" si="62"/>
        <v>02</v>
      </c>
      <c r="Z481" s="31" t="str">
        <f t="shared" si="63"/>
        <v>2023</v>
      </c>
      <c r="AA481" s="45">
        <f t="shared" si="64"/>
        <v>44967</v>
      </c>
      <c r="AB481" s="31" t="str">
        <f>Report2!AE489</f>
        <v>5255242004924</v>
      </c>
      <c r="AC481" s="45" t="str">
        <f>Report2!AF489</f>
        <v>10/02/2023</v>
      </c>
      <c r="AD481" s="31" t="str">
        <f>Report2!AH489</f>
        <v>P2TL/52552/20230206/00002</v>
      </c>
      <c r="AE481" s="31">
        <f t="shared" si="66"/>
        <v>52550</v>
      </c>
      <c r="AF481" s="31" t="str">
        <f t="shared" si="65"/>
        <v>52552</v>
      </c>
    </row>
    <row r="482" spans="1:32">
      <c r="A482" s="30">
        <f>Report2!A490</f>
        <v>58</v>
      </c>
      <c r="B482" s="31" t="str">
        <f>Report2!B490</f>
        <v>P2TL/52553/20230206/00002</v>
      </c>
      <c r="C482" s="31" t="str">
        <f>Report2!D490</f>
        <v>523071533387</v>
      </c>
      <c r="D482" s="31" t="str">
        <f>Report2!E490</f>
        <v>S SOLEKAH / PENJAHI</v>
      </c>
      <c r="E482" s="31" t="str">
        <f>Report2!H490</f>
        <v>K2</v>
      </c>
      <c r="F482" s="31" t="str">
        <f>Report2!I490</f>
        <v>DK  PELEMWULUNG R</v>
      </c>
      <c r="G482" s="31" t="str">
        <f t="shared" si="59"/>
        <v>R1M</v>
      </c>
      <c r="H482" s="31">
        <f t="shared" si="60"/>
        <v>900</v>
      </c>
      <c r="I482" s="31" t="str">
        <f>Report2!K490</f>
        <v>R1M/900</v>
      </c>
      <c r="J482" s="82">
        <f>Report2!L490</f>
        <v>604</v>
      </c>
      <c r="K482" s="82">
        <f>Report2!M490</f>
        <v>0</v>
      </c>
      <c r="L482" s="82">
        <f>Report2!N490</f>
        <v>816608</v>
      </c>
      <c r="M482" s="82">
        <f>Report2!P490</f>
        <v>816608</v>
      </c>
      <c r="N482" s="82">
        <f>Report2!Q490</f>
        <v>0</v>
      </c>
      <c r="O482" s="82">
        <f>Report2!T490</f>
        <v>0</v>
      </c>
      <c r="P482" s="82">
        <f>Report2!U490</f>
        <v>0</v>
      </c>
      <c r="Q482" s="82">
        <f>Report2!W490</f>
        <v>73495</v>
      </c>
      <c r="R482" s="82">
        <f>Report2!X490</f>
        <v>0</v>
      </c>
      <c r="S482" s="82">
        <f>Report2!Y490</f>
        <v>0</v>
      </c>
      <c r="T482" s="82">
        <f>Report2!Z490</f>
        <v>890103</v>
      </c>
      <c r="U482" s="82">
        <f>Report2!AB490</f>
        <v>890103</v>
      </c>
      <c r="V482" s="82">
        <f>Report2!AC490</f>
        <v>0</v>
      </c>
      <c r="W482" s="36" t="str">
        <f>Report2!AD490</f>
        <v>06/02/2023</v>
      </c>
      <c r="X482" s="48" t="str">
        <f t="shared" si="61"/>
        <v>06</v>
      </c>
      <c r="Y482" s="31" t="str">
        <f t="shared" si="62"/>
        <v>02</v>
      </c>
      <c r="Z482" s="31" t="str">
        <f t="shared" si="63"/>
        <v>2023</v>
      </c>
      <c r="AA482" s="45">
        <f t="shared" si="64"/>
        <v>44963</v>
      </c>
      <c r="AB482" s="31" t="str">
        <f>Report2!AE490</f>
        <v>5255342004820</v>
      </c>
      <c r="AC482" s="45" t="str">
        <f>Report2!AF490</f>
        <v>06/02/2023</v>
      </c>
      <c r="AD482" s="31" t="str">
        <f>Report2!AH490</f>
        <v>P2TL/52553/20230206/00002</v>
      </c>
      <c r="AE482" s="31">
        <f t="shared" si="66"/>
        <v>52550</v>
      </c>
      <c r="AF482" s="31" t="str">
        <f t="shared" si="65"/>
        <v>52553</v>
      </c>
    </row>
    <row r="483" spans="1:32">
      <c r="A483" s="30">
        <f>Report2!A491</f>
        <v>59</v>
      </c>
      <c r="B483" s="31" t="str">
        <f>Report2!B491</f>
        <v>P2TL/52554/20230227/00012</v>
      </c>
      <c r="C483" s="31" t="str">
        <f>Report2!D491</f>
        <v>NONPELANG</v>
      </c>
      <c r="D483" s="31" t="str">
        <f>Report2!E491</f>
        <v>PJ NGRAGEM DAMIN</v>
      </c>
      <c r="E483" s="31" t="str">
        <f>Report2!H491</f>
        <v>P4</v>
      </c>
      <c r="F483" s="31" t="str">
        <f>Report2!I491</f>
        <v>NGRAGEM SIMO</v>
      </c>
      <c r="G483" s="31" t="str">
        <f t="shared" si="59"/>
        <v>S2</v>
      </c>
      <c r="H483" s="31">
        <f t="shared" si="60"/>
        <v>450</v>
      </c>
      <c r="I483" s="31" t="str">
        <f>Report2!K491</f>
        <v>S2/450</v>
      </c>
      <c r="J483" s="82">
        <f>Report2!L491</f>
        <v>2479</v>
      </c>
      <c r="K483" s="82">
        <f>Report2!M491</f>
        <v>81000</v>
      </c>
      <c r="L483" s="82">
        <f>Report2!N491</f>
        <v>892296</v>
      </c>
      <c r="M483" s="82">
        <f>Report2!P491</f>
        <v>973296</v>
      </c>
      <c r="N483" s="82">
        <f>Report2!Q491</f>
        <v>0</v>
      </c>
      <c r="O483" s="82">
        <f>Report2!T491</f>
        <v>0</v>
      </c>
      <c r="P483" s="82">
        <f>Report2!U491</f>
        <v>0</v>
      </c>
      <c r="Q483" s="82">
        <f>Report2!W491</f>
        <v>4866</v>
      </c>
      <c r="R483" s="82">
        <f>Report2!X491</f>
        <v>0</v>
      </c>
      <c r="S483" s="82">
        <f>Report2!Y491</f>
        <v>0</v>
      </c>
      <c r="T483" s="82">
        <f>Report2!Z491</f>
        <v>978162</v>
      </c>
      <c r="U483" s="82">
        <f>Report2!AB491</f>
        <v>978162</v>
      </c>
      <c r="V483" s="82">
        <f>Report2!AC491</f>
        <v>0</v>
      </c>
      <c r="W483" s="36" t="str">
        <f>Report2!AD491</f>
        <v>27/02/2023</v>
      </c>
      <c r="X483" s="48" t="str">
        <f t="shared" si="61"/>
        <v>27</v>
      </c>
      <c r="Y483" s="31" t="str">
        <f t="shared" si="62"/>
        <v>02</v>
      </c>
      <c r="Z483" s="31" t="str">
        <f t="shared" si="63"/>
        <v>2023</v>
      </c>
      <c r="AA483" s="45">
        <f t="shared" si="64"/>
        <v>44984</v>
      </c>
      <c r="AB483" s="31" t="str">
        <f>Report2!AE491</f>
        <v>5255442006049</v>
      </c>
      <c r="AC483" s="45" t="str">
        <f>Report2!AF491</f>
        <v>27/02/2023</v>
      </c>
      <c r="AD483" s="31" t="str">
        <f>Report2!AH491</f>
        <v>P2TL/52554/20230227/00012</v>
      </c>
      <c r="AE483" s="31">
        <f t="shared" si="66"/>
        <v>52550</v>
      </c>
      <c r="AF483" s="31" t="str">
        <f t="shared" si="65"/>
        <v>52554</v>
      </c>
    </row>
    <row r="484" spans="1:32">
      <c r="A484" s="30">
        <f>Report2!A492</f>
        <v>60</v>
      </c>
      <c r="B484" s="31" t="str">
        <f>Report2!B492</f>
        <v>P2TL/52553/20230227/00001</v>
      </c>
      <c r="C484" s="31" t="str">
        <f>Report2!D492</f>
        <v>NONPELANG</v>
      </c>
      <c r="D484" s="31" t="str">
        <f>Report2!E492</f>
        <v>SLAMET</v>
      </c>
      <c r="E484" s="31" t="str">
        <f>Report2!H492</f>
        <v>P4</v>
      </c>
      <c r="F484" s="31" t="str">
        <f>Report2!I492</f>
        <v>KRAJAN NGABENREJ</v>
      </c>
      <c r="G484" s="31" t="str">
        <f t="shared" si="59"/>
        <v>B1</v>
      </c>
      <c r="H484" s="31">
        <f t="shared" si="60"/>
        <v>900</v>
      </c>
      <c r="I484" s="31" t="str">
        <f>Report2!K492</f>
        <v>B1/900</v>
      </c>
      <c r="J484" s="82">
        <f>Report2!L492</f>
        <v>4957</v>
      </c>
      <c r="K484" s="82">
        <f>Report2!M492</f>
        <v>429300</v>
      </c>
      <c r="L484" s="82">
        <f>Report2!N492</f>
        <v>2305098</v>
      </c>
      <c r="M484" s="82">
        <f>Report2!P492</f>
        <v>2734398</v>
      </c>
      <c r="N484" s="82">
        <f>Report2!Q492</f>
        <v>0</v>
      </c>
      <c r="O484" s="82">
        <f>Report2!T492</f>
        <v>0</v>
      </c>
      <c r="P484" s="82">
        <f>Report2!U492</f>
        <v>0</v>
      </c>
      <c r="Q484" s="82">
        <f>Report2!W492</f>
        <v>13672</v>
      </c>
      <c r="R484" s="82">
        <f>Report2!X492</f>
        <v>0</v>
      </c>
      <c r="S484" s="82">
        <f>Report2!Y492</f>
        <v>0</v>
      </c>
      <c r="T484" s="82">
        <f>Report2!Z492</f>
        <v>2748070</v>
      </c>
      <c r="U484" s="82">
        <f>Report2!AB492</f>
        <v>2748070</v>
      </c>
      <c r="V484" s="82">
        <f>Report2!AC492</f>
        <v>0</v>
      </c>
      <c r="W484" s="36" t="str">
        <f>Report2!AD492</f>
        <v>27/02/2023</v>
      </c>
      <c r="X484" s="48" t="str">
        <f t="shared" si="61"/>
        <v>27</v>
      </c>
      <c r="Y484" s="31" t="str">
        <f t="shared" si="62"/>
        <v>02</v>
      </c>
      <c r="Z484" s="31" t="str">
        <f t="shared" si="63"/>
        <v>2023</v>
      </c>
      <c r="AA484" s="45">
        <f t="shared" si="64"/>
        <v>44984</v>
      </c>
      <c r="AB484" s="31" t="str">
        <f>Report2!AE492</f>
        <v>5255342004863</v>
      </c>
      <c r="AC484" s="45" t="str">
        <f>Report2!AF492</f>
        <v>27/02/2023</v>
      </c>
      <c r="AD484" s="31" t="str">
        <f>Report2!AH492</f>
        <v>P2TL/52553/20230227/00001</v>
      </c>
      <c r="AE484" s="31">
        <f t="shared" si="66"/>
        <v>52550</v>
      </c>
      <c r="AF484" s="31" t="str">
        <f t="shared" si="65"/>
        <v>52553</v>
      </c>
    </row>
    <row r="485" spans="1:32">
      <c r="A485" s="30">
        <f>Report2!A493</f>
        <v>61</v>
      </c>
      <c r="B485" s="31" t="str">
        <f>Report2!B493</f>
        <v>5255305723022200504</v>
      </c>
      <c r="C485" s="31" t="str">
        <f>Report2!D493</f>
        <v>523071337118</v>
      </c>
      <c r="D485" s="31" t="str">
        <f>Report2!E493</f>
        <v>PASIMAN</v>
      </c>
      <c r="E485" s="31">
        <f>Report2!H493</f>
        <v>0</v>
      </c>
      <c r="F485" s="31" t="str">
        <f>Report2!I493</f>
        <v>DS  SELOJARI RT06/02</v>
      </c>
      <c r="G485" s="31" t="str">
        <f t="shared" si="59"/>
        <v>R1</v>
      </c>
      <c r="H485" s="31">
        <f t="shared" si="60"/>
        <v>450</v>
      </c>
      <c r="I485" s="31" t="str">
        <f>Report2!K493</f>
        <v>R1/450</v>
      </c>
      <c r="J485" s="82">
        <f>Report2!L493</f>
        <v>13</v>
      </c>
      <c r="K485" s="82">
        <f>Report2!M493</f>
        <v>0</v>
      </c>
      <c r="L485" s="82">
        <f>Report2!N493</f>
        <v>2253</v>
      </c>
      <c r="M485" s="82">
        <f>Report2!P493</f>
        <v>2253</v>
      </c>
      <c r="N485" s="82">
        <f>Report2!Q493</f>
        <v>0</v>
      </c>
      <c r="O485" s="82">
        <f>Report2!T493</f>
        <v>0</v>
      </c>
      <c r="P485" s="82">
        <f>Report2!U493</f>
        <v>0</v>
      </c>
      <c r="Q485" s="82">
        <f>Report2!W493</f>
        <v>0</v>
      </c>
      <c r="R485" s="82">
        <f>Report2!X493</f>
        <v>0</v>
      </c>
      <c r="S485" s="82">
        <f>Report2!Y493</f>
        <v>0</v>
      </c>
      <c r="T485" s="82">
        <f>Report2!Z493</f>
        <v>2253</v>
      </c>
      <c r="U485" s="82">
        <f>Report2!AB493</f>
        <v>0</v>
      </c>
      <c r="V485" s="82">
        <f>Report2!AC493</f>
        <v>2253</v>
      </c>
      <c r="W485" s="36" t="str">
        <f>Report2!AD493</f>
        <v>22/02/2023</v>
      </c>
      <c r="X485" s="48" t="str">
        <f t="shared" si="61"/>
        <v>22</v>
      </c>
      <c r="Y485" s="31" t="str">
        <f t="shared" si="62"/>
        <v>02</v>
      </c>
      <c r="Z485" s="31" t="str">
        <f t="shared" si="63"/>
        <v>2023</v>
      </c>
      <c r="AA485" s="45">
        <f t="shared" si="64"/>
        <v>44979</v>
      </c>
      <c r="AB485" s="31" t="str">
        <f>Report2!AE493</f>
        <v>5255334000500</v>
      </c>
      <c r="AC485" s="45" t="str">
        <f>Report2!AF493</f>
        <v>22/02/2023</v>
      </c>
      <c r="AD485" s="31" t="str">
        <f>Report2!AH493</f>
        <v>5255305723022200504</v>
      </c>
      <c r="AE485" s="31">
        <f t="shared" si="66"/>
        <v>52550</v>
      </c>
      <c r="AF485" s="31" t="str">
        <f t="shared" si="65"/>
        <v>52553</v>
      </c>
    </row>
    <row r="486" spans="1:32">
      <c r="A486" s="30">
        <f>Report2!A494</f>
        <v>62</v>
      </c>
      <c r="B486" s="31" t="str">
        <f>Report2!B494</f>
        <v>P2TL/52551/20230227/00002</v>
      </c>
      <c r="C486" s="31" t="str">
        <f>Report2!D494</f>
        <v>523061756700</v>
      </c>
      <c r="D486" s="31" t="str">
        <f>Report2!E494</f>
        <v>SITI MASLIKAH</v>
      </c>
      <c r="E486" s="31" t="str">
        <f>Report2!H494</f>
        <v>K2</v>
      </c>
      <c r="F486" s="31" t="str">
        <f>Report2!I494</f>
        <v>DS KEDONDONG 0  RT</v>
      </c>
      <c r="G486" s="31" t="str">
        <f t="shared" si="59"/>
        <v>R1T</v>
      </c>
      <c r="H486" s="31">
        <f t="shared" si="60"/>
        <v>450</v>
      </c>
      <c r="I486" s="31" t="str">
        <f>Report2!K494</f>
        <v>R1T/450</v>
      </c>
      <c r="J486" s="82">
        <f>Report2!L494</f>
        <v>590</v>
      </c>
      <c r="K486" s="82">
        <f>Report2!M494</f>
        <v>0</v>
      </c>
      <c r="L486" s="82">
        <f>Report2!N494</f>
        <v>244850</v>
      </c>
      <c r="M486" s="82">
        <f>Report2!P494</f>
        <v>244850</v>
      </c>
      <c r="N486" s="82">
        <f>Report2!Q494</f>
        <v>0</v>
      </c>
      <c r="O486" s="82">
        <f>Report2!T494</f>
        <v>0</v>
      </c>
      <c r="P486" s="82">
        <f>Report2!U494</f>
        <v>0</v>
      </c>
      <c r="Q486" s="82">
        <f>Report2!W494</f>
        <v>22037</v>
      </c>
      <c r="R486" s="82">
        <f>Report2!X494</f>
        <v>0</v>
      </c>
      <c r="S486" s="82">
        <f>Report2!Y494</f>
        <v>0</v>
      </c>
      <c r="T486" s="82">
        <f>Report2!Z494</f>
        <v>266887</v>
      </c>
      <c r="U486" s="82">
        <f>Report2!AB494</f>
        <v>266887</v>
      </c>
      <c r="V486" s="82">
        <f>Report2!AC494</f>
        <v>0</v>
      </c>
      <c r="W486" s="36" t="str">
        <f>Report2!AD494</f>
        <v>27/02/2023</v>
      </c>
      <c r="X486" s="48" t="str">
        <f t="shared" si="61"/>
        <v>27</v>
      </c>
      <c r="Y486" s="31" t="str">
        <f t="shared" si="62"/>
        <v>02</v>
      </c>
      <c r="Z486" s="31" t="str">
        <f t="shared" si="63"/>
        <v>2023</v>
      </c>
      <c r="AA486" s="45">
        <f t="shared" si="64"/>
        <v>44984</v>
      </c>
      <c r="AB486" s="31" t="str">
        <f>Report2!AE494</f>
        <v>5255143005145</v>
      </c>
      <c r="AC486" s="45" t="str">
        <f>Report2!AF494</f>
        <v>27/02/2023</v>
      </c>
      <c r="AD486" s="31" t="str">
        <f>Report2!AH494</f>
        <v>P2TL/52551/20230227/00002</v>
      </c>
      <c r="AE486" s="31">
        <f t="shared" si="66"/>
        <v>52550</v>
      </c>
      <c r="AF486" s="31" t="str">
        <f t="shared" si="65"/>
        <v>52551</v>
      </c>
    </row>
    <row r="487" spans="1:32">
      <c r="A487" s="30">
        <f>Report2!A495</f>
        <v>63</v>
      </c>
      <c r="B487" s="31" t="str">
        <f>Report2!B495</f>
        <v>5255305723022200520</v>
      </c>
      <c r="C487" s="31" t="str">
        <f>Report2!D495</f>
        <v>525530117645</v>
      </c>
      <c r="D487" s="31" t="str">
        <f>Report2!E495</f>
        <v>FINNI LUTFAH</v>
      </c>
      <c r="E487" s="31">
        <f>Report2!H495</f>
        <v>0</v>
      </c>
      <c r="F487" s="31" t="str">
        <f>Report2!I495</f>
        <v>JL UNTUNG SUROPAT</v>
      </c>
      <c r="G487" s="31" t="str">
        <f t="shared" si="59"/>
        <v>R1</v>
      </c>
      <c r="H487" s="31">
        <f t="shared" si="60"/>
        <v>900</v>
      </c>
      <c r="I487" s="31" t="str">
        <f>Report2!K495</f>
        <v>R1/900</v>
      </c>
      <c r="J487" s="82">
        <f>Report2!L495</f>
        <v>83</v>
      </c>
      <c r="K487" s="82">
        <f>Report2!M495</f>
        <v>0</v>
      </c>
      <c r="L487" s="82">
        <f>Report2!N495</f>
        <v>22825</v>
      </c>
      <c r="M487" s="82">
        <f>Report2!P495</f>
        <v>22825</v>
      </c>
      <c r="N487" s="82">
        <f>Report2!Q495</f>
        <v>0</v>
      </c>
      <c r="O487" s="82">
        <f>Report2!T495</f>
        <v>0</v>
      </c>
      <c r="P487" s="82">
        <f>Report2!U495</f>
        <v>0</v>
      </c>
      <c r="Q487" s="82">
        <f>Report2!W495</f>
        <v>0</v>
      </c>
      <c r="R487" s="82">
        <f>Report2!X495</f>
        <v>0</v>
      </c>
      <c r="S487" s="82">
        <f>Report2!Y495</f>
        <v>0</v>
      </c>
      <c r="T487" s="82">
        <f>Report2!Z495</f>
        <v>22825</v>
      </c>
      <c r="U487" s="82">
        <f>Report2!AB495</f>
        <v>0</v>
      </c>
      <c r="V487" s="82">
        <f>Report2!AC495</f>
        <v>22825</v>
      </c>
      <c r="W487" s="36" t="str">
        <f>Report2!AD495</f>
        <v>22/02/2023</v>
      </c>
      <c r="X487" s="48" t="str">
        <f t="shared" si="61"/>
        <v>22</v>
      </c>
      <c r="Y487" s="31" t="str">
        <f t="shared" si="62"/>
        <v>02</v>
      </c>
      <c r="Z487" s="31" t="str">
        <f t="shared" si="63"/>
        <v>2023</v>
      </c>
      <c r="AA487" s="45">
        <f t="shared" si="64"/>
        <v>44979</v>
      </c>
      <c r="AB487" s="31" t="str">
        <f>Report2!AE495</f>
        <v>5255334000516</v>
      </c>
      <c r="AC487" s="45" t="str">
        <f>Report2!AF495</f>
        <v>22/02/2023</v>
      </c>
      <c r="AD487" s="31" t="str">
        <f>Report2!AH495</f>
        <v>5255305723022200520</v>
      </c>
      <c r="AE487" s="31">
        <f t="shared" si="66"/>
        <v>52550</v>
      </c>
      <c r="AF487" s="31" t="str">
        <f t="shared" si="65"/>
        <v>52553</v>
      </c>
    </row>
    <row r="488" spans="1:32">
      <c r="A488" s="30">
        <f>Report2!A496</f>
        <v>64</v>
      </c>
      <c r="B488" s="31" t="str">
        <f>Report2!B496</f>
        <v>P2TL/52554/20230224/00012</v>
      </c>
      <c r="C488" s="31" t="str">
        <f>Report2!D496</f>
        <v>523071516847</v>
      </c>
      <c r="D488" s="31" t="str">
        <f>Report2!E496</f>
        <v>YADI</v>
      </c>
      <c r="E488" s="31" t="str">
        <f>Report2!H496</f>
        <v>K2</v>
      </c>
      <c r="F488" s="31" t="str">
        <f>Report2!I496</f>
        <v>DK  DUNGTUWO LEBA</v>
      </c>
      <c r="G488" s="31" t="str">
        <f t="shared" si="59"/>
        <v>R1</v>
      </c>
      <c r="H488" s="31">
        <f t="shared" si="60"/>
        <v>900</v>
      </c>
      <c r="I488" s="31" t="str">
        <f>Report2!K496</f>
        <v>R1/900</v>
      </c>
      <c r="J488" s="82">
        <f>Report2!L496</f>
        <v>150</v>
      </c>
      <c r="K488" s="82">
        <f>Report2!M496</f>
        <v>0</v>
      </c>
      <c r="L488" s="82">
        <f>Report2!N496</f>
        <v>74250</v>
      </c>
      <c r="M488" s="82">
        <f>Report2!P496</f>
        <v>74250</v>
      </c>
      <c r="N488" s="82">
        <f>Report2!Q496</f>
        <v>0</v>
      </c>
      <c r="O488" s="82">
        <f>Report2!T496</f>
        <v>0</v>
      </c>
      <c r="P488" s="82">
        <f>Report2!U496</f>
        <v>0</v>
      </c>
      <c r="Q488" s="82">
        <f>Report2!W496</f>
        <v>6683</v>
      </c>
      <c r="R488" s="82">
        <f>Report2!X496</f>
        <v>0</v>
      </c>
      <c r="S488" s="82">
        <f>Report2!Y496</f>
        <v>0</v>
      </c>
      <c r="T488" s="82">
        <f>Report2!Z496</f>
        <v>80933</v>
      </c>
      <c r="U488" s="82">
        <f>Report2!AB496</f>
        <v>7000</v>
      </c>
      <c r="V488" s="82">
        <f>Report2!AC496</f>
        <v>73933</v>
      </c>
      <c r="W488" s="36" t="str">
        <f>Report2!AD496</f>
        <v>26/02/2023</v>
      </c>
      <c r="X488" s="48" t="str">
        <f t="shared" si="61"/>
        <v>26</v>
      </c>
      <c r="Y488" s="31" t="str">
        <f t="shared" si="62"/>
        <v>02</v>
      </c>
      <c r="Z488" s="31" t="str">
        <f t="shared" si="63"/>
        <v>2023</v>
      </c>
      <c r="AA488" s="45">
        <f t="shared" si="64"/>
        <v>44983</v>
      </c>
      <c r="AB488" s="31" t="str">
        <f>Report2!AE496</f>
        <v>5255442006034</v>
      </c>
      <c r="AC488" s="45" t="str">
        <f>Report2!AF496</f>
        <v>26/02/2023</v>
      </c>
      <c r="AD488" s="31" t="str">
        <f>Report2!AH496</f>
        <v>P2TL/52554/20230224/00012</v>
      </c>
      <c r="AE488" s="31">
        <f t="shared" si="66"/>
        <v>52550</v>
      </c>
      <c r="AF488" s="31" t="str">
        <f t="shared" si="65"/>
        <v>52554</v>
      </c>
    </row>
    <row r="489" spans="1:32">
      <c r="A489" s="30">
        <f>Report2!A497</f>
        <v>65</v>
      </c>
      <c r="B489" s="31" t="str">
        <f>Report2!B497</f>
        <v>P2TL/52553/20230209/00002</v>
      </c>
      <c r="C489" s="31" t="str">
        <f>Report2!D497</f>
        <v>523072371737</v>
      </c>
      <c r="D489" s="31" t="str">
        <f>Report2!E497</f>
        <v>MUGIYONO</v>
      </c>
      <c r="E489" s="31" t="str">
        <f>Report2!H497</f>
        <v>K2</v>
      </c>
      <c r="F489" s="31" t="str">
        <f>Report2!I497</f>
        <v>DS PLINDUNGAN PUR</v>
      </c>
      <c r="G489" s="31" t="str">
        <f t="shared" si="59"/>
        <v>R1MT</v>
      </c>
      <c r="H489" s="31">
        <f t="shared" si="60"/>
        <v>900</v>
      </c>
      <c r="I489" s="31" t="str">
        <f>Report2!K497</f>
        <v>R1MT/900</v>
      </c>
      <c r="J489" s="82">
        <f>Report2!L497</f>
        <v>604</v>
      </c>
      <c r="K489" s="82">
        <f>Report2!M497</f>
        <v>0</v>
      </c>
      <c r="L489" s="82">
        <f>Report2!N497</f>
        <v>816608</v>
      </c>
      <c r="M489" s="82">
        <f>Report2!P497</f>
        <v>816608</v>
      </c>
      <c r="N489" s="82">
        <f>Report2!Q497</f>
        <v>0</v>
      </c>
      <c r="O489" s="82">
        <f>Report2!T497</f>
        <v>0</v>
      </c>
      <c r="P489" s="82">
        <f>Report2!U497</f>
        <v>0</v>
      </c>
      <c r="Q489" s="82">
        <f>Report2!W497</f>
        <v>73495</v>
      </c>
      <c r="R489" s="82">
        <f>Report2!X497</f>
        <v>0</v>
      </c>
      <c r="S489" s="82">
        <f>Report2!Y497</f>
        <v>0</v>
      </c>
      <c r="T489" s="82">
        <f>Report2!Z497</f>
        <v>890103</v>
      </c>
      <c r="U489" s="82">
        <f>Report2!AB497</f>
        <v>890103</v>
      </c>
      <c r="V489" s="82">
        <f>Report2!AC497</f>
        <v>0</v>
      </c>
      <c r="W489" s="36" t="str">
        <f>Report2!AD497</f>
        <v>09/02/2023</v>
      </c>
      <c r="X489" s="48" t="str">
        <f t="shared" si="61"/>
        <v>09</v>
      </c>
      <c r="Y489" s="31" t="str">
        <f t="shared" si="62"/>
        <v>02</v>
      </c>
      <c r="Z489" s="31" t="str">
        <f t="shared" si="63"/>
        <v>2023</v>
      </c>
      <c r="AA489" s="45">
        <f t="shared" si="64"/>
        <v>44966</v>
      </c>
      <c r="AB489" s="31" t="str">
        <f>Report2!AE497</f>
        <v>5255343004828</v>
      </c>
      <c r="AC489" s="45" t="str">
        <f>Report2!AF497</f>
        <v>09/02/2023</v>
      </c>
      <c r="AD489" s="31" t="str">
        <f>Report2!AH497</f>
        <v>P2TL/52553/20230209/00002</v>
      </c>
      <c r="AE489" s="31">
        <f t="shared" si="66"/>
        <v>52550</v>
      </c>
      <c r="AF489" s="31" t="str">
        <f t="shared" si="65"/>
        <v>52553</v>
      </c>
    </row>
    <row r="490" spans="1:32">
      <c r="A490" s="30">
        <f>Report2!A498</f>
        <v>66</v>
      </c>
      <c r="B490" s="31" t="str">
        <f>Report2!B498</f>
        <v>P2TL/52554/20230202/00003</v>
      </c>
      <c r="C490" s="31" t="str">
        <f>Report2!D498</f>
        <v>NONPELANG</v>
      </c>
      <c r="D490" s="31" t="str">
        <f>Report2!E498</f>
        <v>PJ MUAN</v>
      </c>
      <c r="E490" s="31" t="str">
        <f>Report2!H498</f>
        <v>P4</v>
      </c>
      <c r="F490" s="31" t="str">
        <f>Report2!I498</f>
        <v>NGRAPAAN RT 4/10 S</v>
      </c>
      <c r="G490" s="31" t="str">
        <f t="shared" si="59"/>
        <v>S2</v>
      </c>
      <c r="H490" s="31">
        <f t="shared" si="60"/>
        <v>900</v>
      </c>
      <c r="I490" s="31" t="str">
        <f>Report2!K498</f>
        <v>S2/900</v>
      </c>
      <c r="J490" s="82">
        <f>Report2!L498</f>
        <v>4957</v>
      </c>
      <c r="K490" s="82">
        <f>Report2!M498</f>
        <v>243000</v>
      </c>
      <c r="L490" s="82">
        <f>Report2!N498</f>
        <v>1784592</v>
      </c>
      <c r="M490" s="82">
        <f>Report2!P498</f>
        <v>2027592</v>
      </c>
      <c r="N490" s="82">
        <f>Report2!Q498</f>
        <v>0</v>
      </c>
      <c r="O490" s="82">
        <f>Report2!T498</f>
        <v>0</v>
      </c>
      <c r="P490" s="82">
        <f>Report2!U498</f>
        <v>0</v>
      </c>
      <c r="Q490" s="82">
        <f>Report2!W498</f>
        <v>10138</v>
      </c>
      <c r="R490" s="82">
        <f>Report2!X498</f>
        <v>0</v>
      </c>
      <c r="S490" s="82">
        <f>Report2!Y498</f>
        <v>0</v>
      </c>
      <c r="T490" s="82">
        <f>Report2!Z498</f>
        <v>2037730</v>
      </c>
      <c r="U490" s="82">
        <f>Report2!AB498</f>
        <v>2037730</v>
      </c>
      <c r="V490" s="82">
        <f>Report2!AC498</f>
        <v>0</v>
      </c>
      <c r="W490" s="36" t="str">
        <f>Report2!AD498</f>
        <v>06/02/2023</v>
      </c>
      <c r="X490" s="48" t="str">
        <f t="shared" si="61"/>
        <v>06</v>
      </c>
      <c r="Y490" s="31" t="str">
        <f t="shared" si="62"/>
        <v>02</v>
      </c>
      <c r="Z490" s="31" t="str">
        <f t="shared" si="63"/>
        <v>2023</v>
      </c>
      <c r="AA490" s="45">
        <f t="shared" si="64"/>
        <v>44963</v>
      </c>
      <c r="AB490" s="31" t="str">
        <f>Report2!AE498</f>
        <v>5255442005952</v>
      </c>
      <c r="AC490" s="45" t="str">
        <f>Report2!AF498</f>
        <v>06/02/2023</v>
      </c>
      <c r="AD490" s="31" t="str">
        <f>Report2!AH498</f>
        <v>P2TL/52554/20230202/00003</v>
      </c>
      <c r="AE490" s="31">
        <f t="shared" si="66"/>
        <v>52550</v>
      </c>
      <c r="AF490" s="31" t="str">
        <f t="shared" si="65"/>
        <v>52554</v>
      </c>
    </row>
    <row r="491" spans="1:32">
      <c r="A491" s="30">
        <f>Report2!A499</f>
        <v>67</v>
      </c>
      <c r="B491" s="31" t="str">
        <f>Report2!B499</f>
        <v>P2TL/52551/20230221/00001</v>
      </c>
      <c r="C491" s="31" t="str">
        <f>Report2!D499</f>
        <v>523061813435</v>
      </c>
      <c r="D491" s="31" t="str">
        <f>Report2!E499</f>
        <v>KHOIRUMAN</v>
      </c>
      <c r="E491" s="31" t="str">
        <f>Report2!H499</f>
        <v>K2</v>
      </c>
      <c r="F491" s="31" t="str">
        <f>Report2!I499</f>
        <v>DS SAYUNG KIDUL    R</v>
      </c>
      <c r="G491" s="31" t="str">
        <f t="shared" si="59"/>
        <v>R1MT</v>
      </c>
      <c r="H491" s="31">
        <f t="shared" si="60"/>
        <v>900</v>
      </c>
      <c r="I491" s="31" t="str">
        <f>Report2!K499</f>
        <v>R1MT/900</v>
      </c>
      <c r="J491" s="82">
        <f>Report2!L499</f>
        <v>182</v>
      </c>
      <c r="K491" s="82">
        <f>Report2!M499</f>
        <v>0</v>
      </c>
      <c r="L491" s="82">
        <f>Report2!N499</f>
        <v>246064</v>
      </c>
      <c r="M491" s="82">
        <f>Report2!P499</f>
        <v>246064</v>
      </c>
      <c r="N491" s="82">
        <f>Report2!Q499</f>
        <v>0</v>
      </c>
      <c r="O491" s="82">
        <f>Report2!T499</f>
        <v>0</v>
      </c>
      <c r="P491" s="82">
        <f>Report2!U499</f>
        <v>0</v>
      </c>
      <c r="Q491" s="82">
        <f>Report2!W499</f>
        <v>22146</v>
      </c>
      <c r="R491" s="82">
        <f>Report2!X499</f>
        <v>0</v>
      </c>
      <c r="S491" s="82">
        <f>Report2!Y499</f>
        <v>0</v>
      </c>
      <c r="T491" s="82">
        <f>Report2!Z499</f>
        <v>268210</v>
      </c>
      <c r="U491" s="82">
        <f>Report2!AB499</f>
        <v>268210</v>
      </c>
      <c r="V491" s="82">
        <f>Report2!AC499</f>
        <v>0</v>
      </c>
      <c r="W491" s="36" t="str">
        <f>Report2!AD499</f>
        <v>21/02/2023</v>
      </c>
      <c r="X491" s="48" t="str">
        <f t="shared" si="61"/>
        <v>21</v>
      </c>
      <c r="Y491" s="31" t="str">
        <f t="shared" si="62"/>
        <v>02</v>
      </c>
      <c r="Z491" s="31" t="str">
        <f t="shared" si="63"/>
        <v>2023</v>
      </c>
      <c r="AA491" s="45">
        <f t="shared" si="64"/>
        <v>44978</v>
      </c>
      <c r="AB491" s="31" t="str">
        <f>Report2!AE499</f>
        <v>5255143005136</v>
      </c>
      <c r="AC491" s="45" t="str">
        <f>Report2!AF499</f>
        <v>21/02/2023</v>
      </c>
      <c r="AD491" s="31" t="str">
        <f>Report2!AH499</f>
        <v>P2TL/52551/20230221/00001</v>
      </c>
      <c r="AE491" s="31">
        <f t="shared" si="66"/>
        <v>52550</v>
      </c>
      <c r="AF491" s="31" t="str">
        <f t="shared" si="65"/>
        <v>52551</v>
      </c>
    </row>
    <row r="492" spans="1:32">
      <c r="A492" s="30">
        <f>Report2!A500</f>
        <v>68</v>
      </c>
      <c r="B492" s="31" t="str">
        <f>Report2!B500</f>
        <v>5255105723021300131</v>
      </c>
      <c r="C492" s="31" t="str">
        <f>Report2!D500</f>
        <v>523060269408</v>
      </c>
      <c r="D492" s="31" t="str">
        <f>Report2!E500</f>
        <v>AMIROH SUKANDAR</v>
      </c>
      <c r="E492" s="31">
        <f>Report2!H500</f>
        <v>0</v>
      </c>
      <c r="F492" s="31" t="str">
        <f>Report2!I500</f>
        <v>DS  TEMPURAN</v>
      </c>
      <c r="G492" s="31" t="str">
        <f t="shared" si="59"/>
        <v>R1</v>
      </c>
      <c r="H492" s="31">
        <f t="shared" si="60"/>
        <v>450</v>
      </c>
      <c r="I492" s="31" t="str">
        <f>Report2!K500</f>
        <v>R1/450</v>
      </c>
      <c r="J492" s="82">
        <f>Report2!L500</f>
        <v>39</v>
      </c>
      <c r="K492" s="82">
        <f>Report2!M500</f>
        <v>0</v>
      </c>
      <c r="L492" s="82">
        <f>Report2!N500</f>
        <v>6591</v>
      </c>
      <c r="M492" s="82">
        <f>Report2!P500</f>
        <v>6591</v>
      </c>
      <c r="N492" s="82">
        <f>Report2!Q500</f>
        <v>0</v>
      </c>
      <c r="O492" s="82">
        <f>Report2!T500</f>
        <v>0</v>
      </c>
      <c r="P492" s="82">
        <f>Report2!U500</f>
        <v>0</v>
      </c>
      <c r="Q492" s="82">
        <f>Report2!W500</f>
        <v>0</v>
      </c>
      <c r="R492" s="82">
        <f>Report2!X500</f>
        <v>0</v>
      </c>
      <c r="S492" s="82">
        <f>Report2!Y500</f>
        <v>0</v>
      </c>
      <c r="T492" s="82">
        <f>Report2!Z500</f>
        <v>6591</v>
      </c>
      <c r="U492" s="82">
        <f>Report2!AB500</f>
        <v>0</v>
      </c>
      <c r="V492" s="82">
        <f>Report2!AC500</f>
        <v>6591</v>
      </c>
      <c r="W492" s="36" t="str">
        <f>Report2!AD500</f>
        <v>13/02/2023</v>
      </c>
      <c r="X492" s="48" t="str">
        <f t="shared" si="61"/>
        <v>13</v>
      </c>
      <c r="Y492" s="31" t="str">
        <f t="shared" si="62"/>
        <v>02</v>
      </c>
      <c r="Z492" s="31" t="str">
        <f t="shared" si="63"/>
        <v>2023</v>
      </c>
      <c r="AA492" s="45">
        <f t="shared" si="64"/>
        <v>44970</v>
      </c>
      <c r="AB492" s="31" t="str">
        <f>Report2!AE500</f>
        <v>5255134000131</v>
      </c>
      <c r="AC492" s="45" t="str">
        <f>Report2!AF500</f>
        <v>13/02/2023</v>
      </c>
      <c r="AD492" s="31" t="str">
        <f>Report2!AH500</f>
        <v>5255105723021300131</v>
      </c>
      <c r="AE492" s="31">
        <f t="shared" si="66"/>
        <v>52550</v>
      </c>
      <c r="AF492" s="31" t="str">
        <f t="shared" si="65"/>
        <v>52551</v>
      </c>
    </row>
    <row r="493" spans="1:32">
      <c r="A493" s="30">
        <f>Report2!A501</f>
        <v>69</v>
      </c>
      <c r="B493" s="31" t="str">
        <f>Report2!B501</f>
        <v>P2TL/52554/20230213/00006</v>
      </c>
      <c r="C493" s="31" t="str">
        <f>Report2!D501</f>
        <v>NONPELANG</v>
      </c>
      <c r="D493" s="31" t="str">
        <f>Report2!E501</f>
        <v>MUSHOLA/TARMINI</v>
      </c>
      <c r="E493" s="31" t="str">
        <f>Report2!H501</f>
        <v>P4</v>
      </c>
      <c r="F493" s="31" t="str">
        <f>Report2!I501</f>
        <v>JL HONGGODALEM RT</v>
      </c>
      <c r="G493" s="31" t="str">
        <f t="shared" si="59"/>
        <v>S2</v>
      </c>
      <c r="H493" s="31">
        <f t="shared" si="60"/>
        <v>450</v>
      </c>
      <c r="I493" s="31" t="str">
        <f>Report2!K501</f>
        <v>S2/450</v>
      </c>
      <c r="J493" s="82">
        <f>Report2!L501</f>
        <v>2479</v>
      </c>
      <c r="K493" s="82">
        <f>Report2!M501</f>
        <v>81000</v>
      </c>
      <c r="L493" s="82">
        <f>Report2!N501</f>
        <v>892296</v>
      </c>
      <c r="M493" s="82">
        <f>Report2!P501</f>
        <v>973296</v>
      </c>
      <c r="N493" s="82">
        <f>Report2!Q501</f>
        <v>0</v>
      </c>
      <c r="O493" s="82">
        <f>Report2!T501</f>
        <v>0</v>
      </c>
      <c r="P493" s="82">
        <f>Report2!U501</f>
        <v>0</v>
      </c>
      <c r="Q493" s="82">
        <f>Report2!W501</f>
        <v>4866</v>
      </c>
      <c r="R493" s="82">
        <f>Report2!X501</f>
        <v>0</v>
      </c>
      <c r="S493" s="82">
        <f>Report2!Y501</f>
        <v>0</v>
      </c>
      <c r="T493" s="82">
        <f>Report2!Z501</f>
        <v>978162</v>
      </c>
      <c r="U493" s="82">
        <f>Report2!AB501</f>
        <v>978162</v>
      </c>
      <c r="V493" s="82">
        <f>Report2!AC501</f>
        <v>0</v>
      </c>
      <c r="W493" s="36" t="str">
        <f>Report2!AD501</f>
        <v>28/02/2023</v>
      </c>
      <c r="X493" s="48" t="str">
        <f t="shared" si="61"/>
        <v>28</v>
      </c>
      <c r="Y493" s="31" t="str">
        <f t="shared" si="62"/>
        <v>02</v>
      </c>
      <c r="Z493" s="31" t="str">
        <f t="shared" si="63"/>
        <v>2023</v>
      </c>
      <c r="AA493" s="45">
        <f t="shared" si="64"/>
        <v>44985</v>
      </c>
      <c r="AB493" s="31" t="str">
        <f>Report2!AE501</f>
        <v>5255442005992</v>
      </c>
      <c r="AC493" s="45" t="str">
        <f>Report2!AF501</f>
        <v>28/02/2023</v>
      </c>
      <c r="AD493" s="31" t="str">
        <f>Report2!AH501</f>
        <v>P2TL/52554/20230213/00006</v>
      </c>
      <c r="AE493" s="31">
        <f t="shared" si="66"/>
        <v>52550</v>
      </c>
      <c r="AF493" s="31" t="str">
        <f t="shared" si="65"/>
        <v>52554</v>
      </c>
    </row>
    <row r="494" spans="1:32">
      <c r="A494" s="30">
        <f>Report2!A502</f>
        <v>70</v>
      </c>
      <c r="B494" s="31" t="str">
        <f>Report2!B502</f>
        <v>P2TL/52553/20230207/00001</v>
      </c>
      <c r="C494" s="31" t="str">
        <f>Report2!D502</f>
        <v>523070718565</v>
      </c>
      <c r="D494" s="31" t="str">
        <f>Report2!E502</f>
        <v>SASWITO KURDI</v>
      </c>
      <c r="E494" s="31" t="str">
        <f>Report2!H502</f>
        <v>K2</v>
      </c>
      <c r="F494" s="31" t="str">
        <f>Report2!I502</f>
        <v>DK  GALEH KRAMAT</v>
      </c>
      <c r="G494" s="31" t="str">
        <f t="shared" si="59"/>
        <v>R1</v>
      </c>
      <c r="H494" s="31">
        <f t="shared" si="60"/>
        <v>900</v>
      </c>
      <c r="I494" s="31" t="str">
        <f>Report2!K502</f>
        <v>R1/900</v>
      </c>
      <c r="J494" s="82">
        <f>Report2!L502</f>
        <v>689</v>
      </c>
      <c r="K494" s="82">
        <f>Report2!M502</f>
        <v>0</v>
      </c>
      <c r="L494" s="82">
        <f>Report2!N502</f>
        <v>341055</v>
      </c>
      <c r="M494" s="82">
        <f>Report2!P502</f>
        <v>341055</v>
      </c>
      <c r="N494" s="82">
        <f>Report2!Q502</f>
        <v>0</v>
      </c>
      <c r="O494" s="82">
        <f>Report2!T502</f>
        <v>0</v>
      </c>
      <c r="P494" s="82">
        <f>Report2!U502</f>
        <v>0</v>
      </c>
      <c r="Q494" s="82">
        <f>Report2!W502</f>
        <v>30695</v>
      </c>
      <c r="R494" s="82">
        <f>Report2!X502</f>
        <v>0</v>
      </c>
      <c r="S494" s="82">
        <f>Report2!Y502</f>
        <v>0</v>
      </c>
      <c r="T494" s="82">
        <f>Report2!Z502</f>
        <v>371750</v>
      </c>
      <c r="U494" s="82">
        <f>Report2!AB502</f>
        <v>371750</v>
      </c>
      <c r="V494" s="82">
        <f>Report2!AC502</f>
        <v>0</v>
      </c>
      <c r="W494" s="36" t="str">
        <f>Report2!AD502</f>
        <v>07/02/2023</v>
      </c>
      <c r="X494" s="48" t="str">
        <f t="shared" si="61"/>
        <v>07</v>
      </c>
      <c r="Y494" s="31" t="str">
        <f t="shared" si="62"/>
        <v>02</v>
      </c>
      <c r="Z494" s="31" t="str">
        <f t="shared" si="63"/>
        <v>2023</v>
      </c>
      <c r="AA494" s="45">
        <f t="shared" si="64"/>
        <v>44964</v>
      </c>
      <c r="AB494" s="31" t="str">
        <f>Report2!AE502</f>
        <v>5255342004821</v>
      </c>
      <c r="AC494" s="45" t="str">
        <f>Report2!AF502</f>
        <v>07/02/2023</v>
      </c>
      <c r="AD494" s="31" t="str">
        <f>Report2!AH502</f>
        <v>P2TL/52553/20230207/00001</v>
      </c>
      <c r="AE494" s="31">
        <f t="shared" si="66"/>
        <v>52550</v>
      </c>
      <c r="AF494" s="31" t="str">
        <f t="shared" si="65"/>
        <v>52553</v>
      </c>
    </row>
    <row r="495" spans="1:32">
      <c r="A495" s="30">
        <f>Report2!A503</f>
        <v>71</v>
      </c>
      <c r="B495" s="31" t="str">
        <f>Report2!B503</f>
        <v>P2TL/52553/20230208/00002</v>
      </c>
      <c r="C495" s="31" t="str">
        <f>Report2!D503</f>
        <v>523073050910</v>
      </c>
      <c r="D495" s="31" t="str">
        <f>Report2!E503</f>
        <v>MURNI</v>
      </c>
      <c r="E495" s="31" t="str">
        <f>Report2!H503</f>
        <v>K2</v>
      </c>
      <c r="F495" s="31" t="str">
        <f>Report2!I503</f>
        <v>DN PLENDUNGAN KU</v>
      </c>
      <c r="G495" s="31" t="str">
        <f t="shared" si="59"/>
        <v>R1MT</v>
      </c>
      <c r="H495" s="31">
        <f t="shared" si="60"/>
        <v>900</v>
      </c>
      <c r="I495" s="31" t="str">
        <f>Report2!K503</f>
        <v>R1MT/900</v>
      </c>
      <c r="J495" s="82">
        <f>Report2!L503</f>
        <v>604</v>
      </c>
      <c r="K495" s="82">
        <f>Report2!M503</f>
        <v>0</v>
      </c>
      <c r="L495" s="82">
        <f>Report2!N503</f>
        <v>816608</v>
      </c>
      <c r="M495" s="82">
        <f>Report2!P503</f>
        <v>816608</v>
      </c>
      <c r="N495" s="82">
        <f>Report2!Q503</f>
        <v>0</v>
      </c>
      <c r="O495" s="82">
        <f>Report2!T503</f>
        <v>0</v>
      </c>
      <c r="P495" s="82">
        <f>Report2!U503</f>
        <v>0</v>
      </c>
      <c r="Q495" s="82">
        <f>Report2!W503</f>
        <v>73495</v>
      </c>
      <c r="R495" s="82">
        <f>Report2!X503</f>
        <v>0</v>
      </c>
      <c r="S495" s="82">
        <f>Report2!Y503</f>
        <v>0</v>
      </c>
      <c r="T495" s="82">
        <f>Report2!Z503</f>
        <v>890103</v>
      </c>
      <c r="U495" s="82">
        <f>Report2!AB503</f>
        <v>890103</v>
      </c>
      <c r="V495" s="82">
        <f>Report2!AC503</f>
        <v>0</v>
      </c>
      <c r="W495" s="36" t="str">
        <f>Report2!AD503</f>
        <v>27/02/2023</v>
      </c>
      <c r="X495" s="48" t="str">
        <f t="shared" si="61"/>
        <v>27</v>
      </c>
      <c r="Y495" s="31" t="str">
        <f t="shared" si="62"/>
        <v>02</v>
      </c>
      <c r="Z495" s="31" t="str">
        <f t="shared" si="63"/>
        <v>2023</v>
      </c>
      <c r="AA495" s="45">
        <f t="shared" si="64"/>
        <v>44984</v>
      </c>
      <c r="AB495" s="31" t="str">
        <f>Report2!AE503</f>
        <v>5255343004826</v>
      </c>
      <c r="AC495" s="45" t="str">
        <f>Report2!AF503</f>
        <v>27/02/2023</v>
      </c>
      <c r="AD495" s="31" t="str">
        <f>Report2!AH503</f>
        <v>P2TL/52553/20230208/00002</v>
      </c>
      <c r="AE495" s="31">
        <f t="shared" si="66"/>
        <v>52550</v>
      </c>
      <c r="AF495" s="31" t="str">
        <f t="shared" si="65"/>
        <v>52553</v>
      </c>
    </row>
    <row r="496" spans="1:32">
      <c r="A496" s="30">
        <f>Report2!A504</f>
        <v>72</v>
      </c>
      <c r="B496" s="31" t="str">
        <f>Report2!B504</f>
        <v>P2TL/52551/20230214/00002</v>
      </c>
      <c r="C496" s="31" t="str">
        <f>Report2!D504</f>
        <v>523060446283</v>
      </c>
      <c r="D496" s="31" t="str">
        <f>Report2!E504</f>
        <v>SUTIKAH</v>
      </c>
      <c r="E496" s="31" t="str">
        <f>Report2!H504</f>
        <v>P2</v>
      </c>
      <c r="F496" s="31" t="str">
        <f>Report2!I504</f>
        <v>DS  BRAKAS</v>
      </c>
      <c r="G496" s="31" t="str">
        <f t="shared" si="59"/>
        <v>R1</v>
      </c>
      <c r="H496" s="31">
        <f t="shared" si="60"/>
        <v>450</v>
      </c>
      <c r="I496" s="31" t="str">
        <f>Report2!K504</f>
        <v>R1/450</v>
      </c>
      <c r="J496" s="82">
        <f>Report2!L504</f>
        <v>2479</v>
      </c>
      <c r="K496" s="82">
        <f>Report2!M504</f>
        <v>0</v>
      </c>
      <c r="L496" s="82">
        <f>Report2!N504</f>
        <v>1226907</v>
      </c>
      <c r="M496" s="82">
        <f>Report2!P504</f>
        <v>1226907</v>
      </c>
      <c r="N496" s="82">
        <f>Report2!Q504</f>
        <v>0</v>
      </c>
      <c r="O496" s="82">
        <f>Report2!T504</f>
        <v>76400</v>
      </c>
      <c r="P496" s="82">
        <f>Report2!U504</f>
        <v>188671</v>
      </c>
      <c r="Q496" s="82">
        <f>Report2!W504</f>
        <v>12269</v>
      </c>
      <c r="R496" s="82">
        <f>Report2!X504</f>
        <v>0</v>
      </c>
      <c r="S496" s="82">
        <f>Report2!Y504</f>
        <v>0</v>
      </c>
      <c r="T496" s="82">
        <f>Report2!Z504</f>
        <v>1504247</v>
      </c>
      <c r="U496" s="82">
        <f>Report2!AB504</f>
        <v>1000000</v>
      </c>
      <c r="V496" s="82">
        <f>Report2!AC504</f>
        <v>504247</v>
      </c>
      <c r="W496" s="36" t="str">
        <f>Report2!AD504</f>
        <v>14/02/2023</v>
      </c>
      <c r="X496" s="48" t="str">
        <f t="shared" si="61"/>
        <v>14</v>
      </c>
      <c r="Y496" s="31" t="str">
        <f t="shared" si="62"/>
        <v>02</v>
      </c>
      <c r="Z496" s="31" t="str">
        <f t="shared" si="63"/>
        <v>2023</v>
      </c>
      <c r="AA496" s="45">
        <f t="shared" si="64"/>
        <v>44971</v>
      </c>
      <c r="AB496" s="31" t="str">
        <f>Report2!AE504</f>
        <v>5255142005120</v>
      </c>
      <c r="AC496" s="45" t="str">
        <f>Report2!AF504</f>
        <v>14/02/2023</v>
      </c>
      <c r="AD496" s="31" t="str">
        <f>Report2!AH504</f>
        <v>P2TL/52551/20230214/00002</v>
      </c>
      <c r="AE496" s="31">
        <f t="shared" si="66"/>
        <v>52550</v>
      </c>
      <c r="AF496" s="31" t="str">
        <f t="shared" si="65"/>
        <v>52551</v>
      </c>
    </row>
    <row r="497" spans="1:32">
      <c r="A497" s="30">
        <f>Report2!A505</f>
        <v>73</v>
      </c>
      <c r="B497" s="31" t="str">
        <f>Report2!B505</f>
        <v>P2TL/52552/20230206/00001</v>
      </c>
      <c r="C497" s="31" t="str">
        <f>Report2!D505</f>
        <v>523080853680</v>
      </c>
      <c r="D497" s="31" t="str">
        <f>Report2!E505</f>
        <v>MARKONO</v>
      </c>
      <c r="E497" s="31" t="str">
        <f>Report2!H505</f>
        <v>K2</v>
      </c>
      <c r="F497" s="31" t="str">
        <f>Report2!I505</f>
        <v>DS TEGOWANU WETA</v>
      </c>
      <c r="G497" s="31" t="str">
        <f t="shared" si="59"/>
        <v>R1M</v>
      </c>
      <c r="H497" s="31">
        <f t="shared" si="60"/>
        <v>900</v>
      </c>
      <c r="I497" s="31" t="str">
        <f>Report2!K505</f>
        <v>R1M/900</v>
      </c>
      <c r="J497" s="82">
        <f>Report2!L505</f>
        <v>67</v>
      </c>
      <c r="K497" s="82">
        <f>Report2!M505</f>
        <v>0</v>
      </c>
      <c r="L497" s="82">
        <f>Report2!N505</f>
        <v>90584</v>
      </c>
      <c r="M497" s="82">
        <f>Report2!P505</f>
        <v>90584</v>
      </c>
      <c r="N497" s="82">
        <f>Report2!Q505</f>
        <v>0</v>
      </c>
      <c r="O497" s="82">
        <f>Report2!T505</f>
        <v>0</v>
      </c>
      <c r="P497" s="82">
        <f>Report2!U505</f>
        <v>0</v>
      </c>
      <c r="Q497" s="82">
        <f>Report2!W505</f>
        <v>8153</v>
      </c>
      <c r="R497" s="82">
        <f>Report2!X505</f>
        <v>0</v>
      </c>
      <c r="S497" s="82">
        <f>Report2!Y505</f>
        <v>0</v>
      </c>
      <c r="T497" s="82">
        <f>Report2!Z505</f>
        <v>98737</v>
      </c>
      <c r="U497" s="82">
        <f>Report2!AB505</f>
        <v>98737</v>
      </c>
      <c r="V497" s="82">
        <f>Report2!AC505</f>
        <v>0</v>
      </c>
      <c r="W497" s="36" t="str">
        <f>Report2!AD505</f>
        <v>06/02/2023</v>
      </c>
      <c r="X497" s="48" t="str">
        <f t="shared" si="61"/>
        <v>06</v>
      </c>
      <c r="Y497" s="31" t="str">
        <f t="shared" si="62"/>
        <v>02</v>
      </c>
      <c r="Z497" s="31" t="str">
        <f t="shared" si="63"/>
        <v>2023</v>
      </c>
      <c r="AA497" s="45">
        <f t="shared" si="64"/>
        <v>44963</v>
      </c>
      <c r="AB497" s="31" t="str">
        <f>Report2!AE505</f>
        <v>5255242004923</v>
      </c>
      <c r="AC497" s="45" t="str">
        <f>Report2!AF505</f>
        <v>06/02/2023</v>
      </c>
      <c r="AD497" s="31" t="str">
        <f>Report2!AH505</f>
        <v>P2TL/52552/20230206/00001</v>
      </c>
      <c r="AE497" s="31">
        <f t="shared" si="66"/>
        <v>52550</v>
      </c>
      <c r="AF497" s="31" t="str">
        <f t="shared" si="65"/>
        <v>52552</v>
      </c>
    </row>
    <row r="498" spans="1:32">
      <c r="A498" s="30">
        <f>Report2!A506</f>
        <v>74</v>
      </c>
      <c r="B498" s="31" t="str">
        <f>Report2!B506</f>
        <v>P2TL/52554/20230131/00004</v>
      </c>
      <c r="C498" s="31" t="str">
        <f>Report2!D506</f>
        <v>523071740482</v>
      </c>
      <c r="D498" s="31" t="str">
        <f>Report2!E506</f>
        <v>SUTIYO B GARI</v>
      </c>
      <c r="E498" s="31" t="str">
        <f>Report2!H506</f>
        <v>P2</v>
      </c>
      <c r="F498" s="31" t="str">
        <f>Report2!I506</f>
        <v>DK NGLONGOK TAHU</v>
      </c>
      <c r="G498" s="31" t="str">
        <f t="shared" si="59"/>
        <v>R1</v>
      </c>
      <c r="H498" s="31">
        <f t="shared" si="60"/>
        <v>900</v>
      </c>
      <c r="I498" s="31" t="str">
        <f>Report2!K506</f>
        <v>R1/900</v>
      </c>
      <c r="J498" s="82">
        <f>Report2!L506</f>
        <v>4957</v>
      </c>
      <c r="K498" s="82">
        <f>Report2!M506</f>
        <v>0</v>
      </c>
      <c r="L498" s="82">
        <f>Report2!N506</f>
        <v>2453814</v>
      </c>
      <c r="M498" s="82">
        <f>Report2!P506</f>
        <v>2453814</v>
      </c>
      <c r="N498" s="82">
        <f>Report2!Q506</f>
        <v>0</v>
      </c>
      <c r="O498" s="82">
        <f>Report2!T506</f>
        <v>76400</v>
      </c>
      <c r="P498" s="82">
        <f>Report2!U506</f>
        <v>188171</v>
      </c>
      <c r="Q498" s="82">
        <f>Report2!W506</f>
        <v>24538</v>
      </c>
      <c r="R498" s="82">
        <f>Report2!X506</f>
        <v>0</v>
      </c>
      <c r="S498" s="82">
        <f>Report2!Y506</f>
        <v>0</v>
      </c>
      <c r="T498" s="82">
        <f>Report2!Z506</f>
        <v>2742923</v>
      </c>
      <c r="U498" s="82">
        <f>Report2!AB506</f>
        <v>2742923</v>
      </c>
      <c r="V498" s="82">
        <f>Report2!AC506</f>
        <v>0</v>
      </c>
      <c r="W498" s="36" t="str">
        <f>Report2!AD506</f>
        <v>03/02/2023</v>
      </c>
      <c r="X498" s="48" t="str">
        <f t="shared" si="61"/>
        <v>03</v>
      </c>
      <c r="Y498" s="31" t="str">
        <f t="shared" si="62"/>
        <v>02</v>
      </c>
      <c r="Z498" s="31" t="str">
        <f t="shared" si="63"/>
        <v>2023</v>
      </c>
      <c r="AA498" s="45">
        <f t="shared" si="64"/>
        <v>44960</v>
      </c>
      <c r="AB498" s="31" t="str">
        <f>Report2!AE506</f>
        <v>5255442005942</v>
      </c>
      <c r="AC498" s="45" t="str">
        <f>Report2!AF506</f>
        <v>03/02/2023</v>
      </c>
      <c r="AD498" s="31" t="str">
        <f>Report2!AH506</f>
        <v>P2TL/52554/20230131/00004</v>
      </c>
      <c r="AE498" s="31">
        <f t="shared" si="66"/>
        <v>52550</v>
      </c>
      <c r="AF498" s="31" t="str">
        <f t="shared" si="65"/>
        <v>52554</v>
      </c>
    </row>
    <row r="499" spans="1:32">
      <c r="A499" s="30">
        <f>Report2!A507</f>
        <v>75</v>
      </c>
      <c r="B499" s="31" t="str">
        <f>Report2!B507</f>
        <v>P2TL/52554/20230210/00002</v>
      </c>
      <c r="C499" s="31" t="str">
        <f>Report2!D507</f>
        <v>523070196167</v>
      </c>
      <c r="D499" s="31" t="str">
        <f>Report2!E507</f>
        <v>KA DIMYATHI</v>
      </c>
      <c r="E499" s="31" t="str">
        <f>Report2!H507</f>
        <v>K2</v>
      </c>
      <c r="F499" s="31" t="str">
        <f>Report2!I507</f>
        <v>DS  PULOKULON</v>
      </c>
      <c r="G499" s="31" t="str">
        <f t="shared" si="59"/>
        <v>R1</v>
      </c>
      <c r="H499" s="31">
        <f t="shared" si="60"/>
        <v>2200</v>
      </c>
      <c r="I499" s="31" t="str">
        <f>Report2!K507</f>
        <v>R1/2200</v>
      </c>
      <c r="J499" s="82">
        <f>Report2!L507</f>
        <v>100</v>
      </c>
      <c r="K499" s="82">
        <f>Report2!M507</f>
        <v>0</v>
      </c>
      <c r="L499" s="82">
        <f>Report2!N507</f>
        <v>144470</v>
      </c>
      <c r="M499" s="82">
        <f>Report2!P507</f>
        <v>144470</v>
      </c>
      <c r="N499" s="82">
        <f>Report2!Q507</f>
        <v>0</v>
      </c>
      <c r="O499" s="82">
        <f>Report2!T507</f>
        <v>0</v>
      </c>
      <c r="P499" s="82">
        <f>Report2!U507</f>
        <v>0</v>
      </c>
      <c r="Q499" s="82">
        <f>Report2!W507</f>
        <v>13002</v>
      </c>
      <c r="R499" s="82">
        <f>Report2!X507</f>
        <v>0</v>
      </c>
      <c r="S499" s="82">
        <f>Report2!Y507</f>
        <v>0</v>
      </c>
      <c r="T499" s="82">
        <f>Report2!Z507</f>
        <v>157472</v>
      </c>
      <c r="U499" s="82">
        <f>Report2!AB507</f>
        <v>157472</v>
      </c>
      <c r="V499" s="82">
        <f>Report2!AC507</f>
        <v>0</v>
      </c>
      <c r="W499" s="36" t="str">
        <f>Report2!AD507</f>
        <v>10/02/2023</v>
      </c>
      <c r="X499" s="48" t="str">
        <f t="shared" si="61"/>
        <v>10</v>
      </c>
      <c r="Y499" s="31" t="str">
        <f t="shared" si="62"/>
        <v>02</v>
      </c>
      <c r="Z499" s="31" t="str">
        <f t="shared" si="63"/>
        <v>2023</v>
      </c>
      <c r="AA499" s="45">
        <f t="shared" si="64"/>
        <v>44967</v>
      </c>
      <c r="AB499" s="31" t="str">
        <f>Report2!AE507</f>
        <v>5255442005985</v>
      </c>
      <c r="AC499" s="45" t="str">
        <f>Report2!AF507</f>
        <v>10/02/2023</v>
      </c>
      <c r="AD499" s="31" t="str">
        <f>Report2!AH507</f>
        <v>P2TL/52554/20230210/00002</v>
      </c>
      <c r="AE499" s="31">
        <f t="shared" si="66"/>
        <v>52550</v>
      </c>
      <c r="AF499" s="31" t="str">
        <f t="shared" si="65"/>
        <v>52554</v>
      </c>
    </row>
    <row r="500" spans="1:32">
      <c r="A500" s="30">
        <f>Report2!A508</f>
        <v>76</v>
      </c>
      <c r="B500" s="31" t="str">
        <f>Report2!B508</f>
        <v>P2TL/52551/20230213/00002</v>
      </c>
      <c r="C500" s="31" t="str">
        <f>Report2!D508</f>
        <v>523060372745</v>
      </c>
      <c r="D500" s="31" t="str">
        <f>Report2!E508</f>
        <v>FADIL</v>
      </c>
      <c r="E500" s="31" t="str">
        <f>Report2!H508</f>
        <v>P3</v>
      </c>
      <c r="F500" s="31" t="str">
        <f>Report2!I508</f>
        <v>DS  SURODADI SAYUN</v>
      </c>
      <c r="G500" s="31" t="str">
        <f t="shared" si="59"/>
        <v>R1MT</v>
      </c>
      <c r="H500" s="31">
        <f t="shared" si="60"/>
        <v>900</v>
      </c>
      <c r="I500" s="31" t="str">
        <f>Report2!K508</f>
        <v>R1MT/900</v>
      </c>
      <c r="J500" s="82">
        <f>Report2!L508</f>
        <v>4957</v>
      </c>
      <c r="K500" s="82">
        <f>Report2!M508</f>
        <v>584064</v>
      </c>
      <c r="L500" s="82">
        <f>Report2!N508</f>
        <v>6702134</v>
      </c>
      <c r="M500" s="82">
        <f>Report2!P508</f>
        <v>7286198</v>
      </c>
      <c r="N500" s="82">
        <f>Report2!Q508</f>
        <v>10000</v>
      </c>
      <c r="O500" s="82">
        <f>Report2!T508</f>
        <v>76400</v>
      </c>
      <c r="P500" s="82">
        <f>Report2!U508</f>
        <v>433957</v>
      </c>
      <c r="Q500" s="82">
        <f>Report2!W508</f>
        <v>75782</v>
      </c>
      <c r="R500" s="82">
        <f>Report2!X508</f>
        <v>0</v>
      </c>
      <c r="S500" s="82">
        <f>Report2!Y508</f>
        <v>0</v>
      </c>
      <c r="T500" s="82">
        <f>Report2!Z508</f>
        <v>7882337</v>
      </c>
      <c r="U500" s="82">
        <f>Report2!AB508</f>
        <v>6000000</v>
      </c>
      <c r="V500" s="82">
        <f>Report2!AC508</f>
        <v>1882337</v>
      </c>
      <c r="W500" s="36" t="str">
        <f>Report2!AD508</f>
        <v>13/02/2023</v>
      </c>
      <c r="X500" s="48" t="str">
        <f t="shared" si="61"/>
        <v>13</v>
      </c>
      <c r="Y500" s="31" t="str">
        <f t="shared" si="62"/>
        <v>02</v>
      </c>
      <c r="Z500" s="31" t="str">
        <f t="shared" si="63"/>
        <v>2023</v>
      </c>
      <c r="AA500" s="45">
        <f t="shared" si="64"/>
        <v>44970</v>
      </c>
      <c r="AB500" s="31" t="str">
        <f>Report2!AE508</f>
        <v>5255143005116</v>
      </c>
      <c r="AC500" s="45" t="str">
        <f>Report2!AF508</f>
        <v>13/02/2023</v>
      </c>
      <c r="AD500" s="31" t="str">
        <f>Report2!AH508</f>
        <v>P2TL/52551/20230213/00002</v>
      </c>
      <c r="AE500" s="31">
        <f t="shared" si="66"/>
        <v>52550</v>
      </c>
      <c r="AF500" s="31" t="str">
        <f t="shared" si="65"/>
        <v>52551</v>
      </c>
    </row>
    <row r="501" spans="1:32">
      <c r="A501" s="30">
        <f>Report2!A509</f>
        <v>77</v>
      </c>
      <c r="B501" s="31" t="str">
        <f>Report2!B509</f>
        <v>P2TL/52554/20230224/00001</v>
      </c>
      <c r="C501" s="31" t="str">
        <f>Report2!D509</f>
        <v>523072309645</v>
      </c>
      <c r="D501" s="31" t="str">
        <f>Report2!E509</f>
        <v>SUMIYATUN</v>
      </c>
      <c r="E501" s="31" t="str">
        <f>Report2!H509</f>
        <v>P2</v>
      </c>
      <c r="F501" s="31" t="str">
        <f>Report2!I509</f>
        <v>DS JATI NGLOBAR   R</v>
      </c>
      <c r="G501" s="31" t="str">
        <f t="shared" si="59"/>
        <v>R1T</v>
      </c>
      <c r="H501" s="31">
        <f t="shared" si="60"/>
        <v>900</v>
      </c>
      <c r="I501" s="31" t="str">
        <f>Report2!K509</f>
        <v>R1T/900</v>
      </c>
      <c r="J501" s="82">
        <f>Report2!L509</f>
        <v>4957</v>
      </c>
      <c r="K501" s="82">
        <f>Report2!M509</f>
        <v>0</v>
      </c>
      <c r="L501" s="82">
        <f>Report2!N509</f>
        <v>2453814</v>
      </c>
      <c r="M501" s="82">
        <f>Report2!P509</f>
        <v>2453814</v>
      </c>
      <c r="N501" s="82">
        <f>Report2!Q509</f>
        <v>0</v>
      </c>
      <c r="O501" s="82">
        <f>Report2!T509</f>
        <v>0</v>
      </c>
      <c r="P501" s="82">
        <f>Report2!U509</f>
        <v>500</v>
      </c>
      <c r="Q501" s="82">
        <f>Report2!W509</f>
        <v>24538</v>
      </c>
      <c r="R501" s="82">
        <f>Report2!X509</f>
        <v>0</v>
      </c>
      <c r="S501" s="82">
        <f>Report2!Y509</f>
        <v>0</v>
      </c>
      <c r="T501" s="82">
        <f>Report2!Z509</f>
        <v>2478852</v>
      </c>
      <c r="U501" s="82">
        <f>Report2!AB509</f>
        <v>2478852</v>
      </c>
      <c r="V501" s="82">
        <f>Report2!AC509</f>
        <v>0</v>
      </c>
      <c r="W501" s="36" t="str">
        <f>Report2!AD509</f>
        <v>26/02/2023</v>
      </c>
      <c r="X501" s="48" t="str">
        <f t="shared" si="61"/>
        <v>26</v>
      </c>
      <c r="Y501" s="31" t="str">
        <f t="shared" si="62"/>
        <v>02</v>
      </c>
      <c r="Z501" s="31" t="str">
        <f t="shared" si="63"/>
        <v>2023</v>
      </c>
      <c r="AA501" s="45">
        <f t="shared" si="64"/>
        <v>44983</v>
      </c>
      <c r="AB501" s="31" t="str">
        <f>Report2!AE509</f>
        <v>5255443006023</v>
      </c>
      <c r="AC501" s="45" t="str">
        <f>Report2!AF509</f>
        <v>26/02/2023</v>
      </c>
      <c r="AD501" s="31" t="str">
        <f>Report2!AH509</f>
        <v>P2TL/52554/20230224/00001</v>
      </c>
      <c r="AE501" s="31">
        <f t="shared" si="66"/>
        <v>52550</v>
      </c>
      <c r="AF501" s="31" t="str">
        <f t="shared" si="65"/>
        <v>52554</v>
      </c>
    </row>
    <row r="502" spans="1:32">
      <c r="A502" s="30">
        <f>Report2!A510</f>
        <v>78</v>
      </c>
      <c r="B502" s="31" t="str">
        <f>Report2!B510</f>
        <v>P2TL/52554/20230213/00008</v>
      </c>
      <c r="C502" s="31" t="str">
        <f>Report2!D510</f>
        <v>NONPELANG</v>
      </c>
      <c r="D502" s="31" t="str">
        <f>Report2!E510</f>
        <v>SUPARJO/TUTI ERNA</v>
      </c>
      <c r="E502" s="31" t="str">
        <f>Report2!H510</f>
        <v>P4</v>
      </c>
      <c r="F502" s="31" t="str">
        <f>Report2!I510</f>
        <v>LEBAK GROBOGAN</v>
      </c>
      <c r="G502" s="31" t="str">
        <f t="shared" si="59"/>
        <v>B1</v>
      </c>
      <c r="H502" s="31">
        <f t="shared" si="60"/>
        <v>900</v>
      </c>
      <c r="I502" s="31" t="str">
        <f>Report2!K510</f>
        <v>B1/900</v>
      </c>
      <c r="J502" s="82">
        <f>Report2!L510</f>
        <v>4957</v>
      </c>
      <c r="K502" s="82">
        <f>Report2!M510</f>
        <v>429300</v>
      </c>
      <c r="L502" s="82">
        <f>Report2!N510</f>
        <v>2305098</v>
      </c>
      <c r="M502" s="82">
        <f>Report2!P510</f>
        <v>2734398</v>
      </c>
      <c r="N502" s="82">
        <f>Report2!Q510</f>
        <v>0</v>
      </c>
      <c r="O502" s="82">
        <f>Report2!T510</f>
        <v>0</v>
      </c>
      <c r="P502" s="82">
        <f>Report2!U510</f>
        <v>0</v>
      </c>
      <c r="Q502" s="82">
        <f>Report2!W510</f>
        <v>13672</v>
      </c>
      <c r="R502" s="82">
        <f>Report2!X510</f>
        <v>0</v>
      </c>
      <c r="S502" s="82">
        <f>Report2!Y510</f>
        <v>0</v>
      </c>
      <c r="T502" s="82">
        <f>Report2!Z510</f>
        <v>2748070</v>
      </c>
      <c r="U502" s="82">
        <f>Report2!AB510</f>
        <v>2748070</v>
      </c>
      <c r="V502" s="82">
        <f>Report2!AC510</f>
        <v>0</v>
      </c>
      <c r="W502" s="36" t="str">
        <f>Report2!AD510</f>
        <v>17/02/2023</v>
      </c>
      <c r="X502" s="48" t="str">
        <f t="shared" si="61"/>
        <v>17</v>
      </c>
      <c r="Y502" s="31" t="str">
        <f t="shared" si="62"/>
        <v>02</v>
      </c>
      <c r="Z502" s="31" t="str">
        <f t="shared" si="63"/>
        <v>2023</v>
      </c>
      <c r="AA502" s="45">
        <f t="shared" si="64"/>
        <v>44974</v>
      </c>
      <c r="AB502" s="31" t="str">
        <f>Report2!AE510</f>
        <v>5255442005994</v>
      </c>
      <c r="AC502" s="45" t="str">
        <f>Report2!AF510</f>
        <v>17/02/2023</v>
      </c>
      <c r="AD502" s="31" t="str">
        <f>Report2!AH510</f>
        <v>P2TL/52554/20230213/00008</v>
      </c>
      <c r="AE502" s="31">
        <f t="shared" si="66"/>
        <v>52550</v>
      </c>
      <c r="AF502" s="31" t="str">
        <f t="shared" si="65"/>
        <v>52554</v>
      </c>
    </row>
    <row r="503" spans="1:32">
      <c r="A503" s="30">
        <f>Report2!A511</f>
        <v>79</v>
      </c>
      <c r="B503" s="31" t="str">
        <f>Report2!B511</f>
        <v>P2TL/52552/20230201/00001</v>
      </c>
      <c r="C503" s="31" t="str">
        <f>Report2!D511</f>
        <v>523080225586</v>
      </c>
      <c r="D503" s="31" t="str">
        <f>Report2!E511</f>
        <v>MASKAN</v>
      </c>
      <c r="E503" s="31" t="str">
        <f>Report2!H511</f>
        <v>P2</v>
      </c>
      <c r="F503" s="31" t="str">
        <f>Report2!I511</f>
        <v>DS  PAPAN REJO GUB</v>
      </c>
      <c r="G503" s="31" t="str">
        <f t="shared" si="59"/>
        <v>R1</v>
      </c>
      <c r="H503" s="31">
        <f t="shared" si="60"/>
        <v>450</v>
      </c>
      <c r="I503" s="31" t="str">
        <f>Report2!K511</f>
        <v>R1/450</v>
      </c>
      <c r="J503" s="82">
        <f>Report2!L511</f>
        <v>2479</v>
      </c>
      <c r="K503" s="82">
        <f>Report2!M511</f>
        <v>0</v>
      </c>
      <c r="L503" s="82">
        <f>Report2!N511</f>
        <v>1226907</v>
      </c>
      <c r="M503" s="82">
        <f>Report2!P511</f>
        <v>1226907</v>
      </c>
      <c r="N503" s="82">
        <f>Report2!Q511</f>
        <v>0</v>
      </c>
      <c r="O503" s="82">
        <f>Report2!T511</f>
        <v>0</v>
      </c>
      <c r="P503" s="82">
        <f>Report2!U511</f>
        <v>188171</v>
      </c>
      <c r="Q503" s="82">
        <f>Report2!W511</f>
        <v>12269</v>
      </c>
      <c r="R503" s="82">
        <f>Report2!X511</f>
        <v>0</v>
      </c>
      <c r="S503" s="82">
        <f>Report2!Y511</f>
        <v>0</v>
      </c>
      <c r="T503" s="82">
        <f>Report2!Z511</f>
        <v>1427347</v>
      </c>
      <c r="U503" s="82">
        <f>Report2!AB511</f>
        <v>1427347</v>
      </c>
      <c r="V503" s="82">
        <f>Report2!AC511</f>
        <v>0</v>
      </c>
      <c r="W503" s="36" t="str">
        <f>Report2!AD511</f>
        <v>01/02/2023</v>
      </c>
      <c r="X503" s="48" t="str">
        <f t="shared" si="61"/>
        <v>01</v>
      </c>
      <c r="Y503" s="31" t="str">
        <f t="shared" si="62"/>
        <v>02</v>
      </c>
      <c r="Z503" s="31" t="str">
        <f t="shared" si="63"/>
        <v>2023</v>
      </c>
      <c r="AA503" s="45">
        <f t="shared" si="64"/>
        <v>44958</v>
      </c>
      <c r="AB503" s="31" t="str">
        <f>Report2!AE511</f>
        <v>5255242004904</v>
      </c>
      <c r="AC503" s="45" t="str">
        <f>Report2!AF511</f>
        <v>01/02/2023</v>
      </c>
      <c r="AD503" s="31" t="str">
        <f>Report2!AH511</f>
        <v>P2TL/52552/20230201/00001</v>
      </c>
      <c r="AE503" s="31">
        <f t="shared" si="66"/>
        <v>52550</v>
      </c>
      <c r="AF503" s="31" t="str">
        <f t="shared" si="65"/>
        <v>52552</v>
      </c>
    </row>
    <row r="504" spans="1:32">
      <c r="A504" s="30">
        <f>Report2!A512</f>
        <v>80</v>
      </c>
      <c r="B504" s="31" t="str">
        <f>Report2!B512</f>
        <v>P2TL/52553/20230228/00004</v>
      </c>
      <c r="C504" s="31" t="str">
        <f>Report2!D512</f>
        <v>523072934577</v>
      </c>
      <c r="D504" s="31" t="str">
        <f>Report2!E512</f>
        <v>POS KAMLING</v>
      </c>
      <c r="E504" s="31" t="str">
        <f>Report2!H512</f>
        <v>P2</v>
      </c>
      <c r="F504" s="31" t="str">
        <f>Report2!I512</f>
        <v>DN TOROH    RT.4 RW.</v>
      </c>
      <c r="G504" s="31" t="str">
        <f t="shared" si="59"/>
        <v>S2T</v>
      </c>
      <c r="H504" s="31">
        <f t="shared" si="60"/>
        <v>450</v>
      </c>
      <c r="I504" s="31" t="str">
        <f>Report2!K512</f>
        <v>S2T/450</v>
      </c>
      <c r="J504" s="82">
        <f>Report2!L512</f>
        <v>2479</v>
      </c>
      <c r="K504" s="82">
        <f>Report2!M512</f>
        <v>0</v>
      </c>
      <c r="L504" s="82">
        <f>Report2!N512</f>
        <v>892296</v>
      </c>
      <c r="M504" s="82">
        <f>Report2!P512</f>
        <v>892296</v>
      </c>
      <c r="N504" s="82">
        <f>Report2!Q512</f>
        <v>0</v>
      </c>
      <c r="O504" s="82">
        <f>Report2!T512</f>
        <v>0</v>
      </c>
      <c r="P504" s="82">
        <f>Report2!U512</f>
        <v>0</v>
      </c>
      <c r="Q504" s="82">
        <f>Report2!W512</f>
        <v>8923</v>
      </c>
      <c r="R504" s="82">
        <f>Report2!X512</f>
        <v>0</v>
      </c>
      <c r="S504" s="82">
        <f>Report2!Y512</f>
        <v>0</v>
      </c>
      <c r="T504" s="82">
        <f>Report2!Z512</f>
        <v>901219</v>
      </c>
      <c r="U504" s="82">
        <f>Report2!AB512</f>
        <v>901219</v>
      </c>
      <c r="V504" s="82">
        <f>Report2!AC512</f>
        <v>0</v>
      </c>
      <c r="W504" s="36" t="str">
        <f>Report2!AD512</f>
        <v>28/02/2023</v>
      </c>
      <c r="X504" s="48" t="str">
        <f t="shared" si="61"/>
        <v>28</v>
      </c>
      <c r="Y504" s="31" t="str">
        <f t="shared" si="62"/>
        <v>02</v>
      </c>
      <c r="Z504" s="31" t="str">
        <f t="shared" si="63"/>
        <v>2023</v>
      </c>
      <c r="AA504" s="45">
        <f t="shared" si="64"/>
        <v>44985</v>
      </c>
      <c r="AB504" s="31" t="str">
        <f>Report2!AE512</f>
        <v>5255343004869</v>
      </c>
      <c r="AC504" s="45" t="str">
        <f>Report2!AF512</f>
        <v>28/02/2023</v>
      </c>
      <c r="AD504" s="31" t="str">
        <f>Report2!AH512</f>
        <v>P2TL/52553/20230228/00004</v>
      </c>
      <c r="AE504" s="31">
        <f t="shared" si="66"/>
        <v>52550</v>
      </c>
      <c r="AF504" s="31" t="str">
        <f t="shared" si="65"/>
        <v>52553</v>
      </c>
    </row>
    <row r="505" spans="1:32">
      <c r="A505" s="30">
        <f>Report2!A513</f>
        <v>81</v>
      </c>
      <c r="B505" s="31" t="str">
        <f>Report2!B513</f>
        <v>P2TL/52554/20230217/00001</v>
      </c>
      <c r="C505" s="31" t="str">
        <f>Report2!D513</f>
        <v>NONPELANG</v>
      </c>
      <c r="D505" s="31" t="str">
        <f>Report2!E513</f>
        <v>TARJO</v>
      </c>
      <c r="E505" s="31" t="str">
        <f>Report2!H513</f>
        <v>P4</v>
      </c>
      <c r="F505" s="31" t="str">
        <f>Report2!I513</f>
        <v>BENDOHARJO</v>
      </c>
      <c r="G505" s="31" t="str">
        <f t="shared" si="59"/>
        <v>B1</v>
      </c>
      <c r="H505" s="31">
        <f t="shared" si="60"/>
        <v>900</v>
      </c>
      <c r="I505" s="31" t="str">
        <f>Report2!K513</f>
        <v>B1/900</v>
      </c>
      <c r="J505" s="82">
        <f>Report2!L513</f>
        <v>4957</v>
      </c>
      <c r="K505" s="82">
        <f>Report2!M513</f>
        <v>429300</v>
      </c>
      <c r="L505" s="82">
        <f>Report2!N513</f>
        <v>2305098</v>
      </c>
      <c r="M505" s="82">
        <f>Report2!P513</f>
        <v>2734398</v>
      </c>
      <c r="N505" s="82">
        <f>Report2!Q513</f>
        <v>0</v>
      </c>
      <c r="O505" s="82">
        <f>Report2!T513</f>
        <v>0</v>
      </c>
      <c r="P505" s="82">
        <f>Report2!U513</f>
        <v>0</v>
      </c>
      <c r="Q505" s="82">
        <f>Report2!W513</f>
        <v>13672</v>
      </c>
      <c r="R505" s="82">
        <f>Report2!X513</f>
        <v>0</v>
      </c>
      <c r="S505" s="82">
        <f>Report2!Y513</f>
        <v>0</v>
      </c>
      <c r="T505" s="82">
        <f>Report2!Z513</f>
        <v>2748070</v>
      </c>
      <c r="U505" s="82">
        <f>Report2!AB513</f>
        <v>2748070</v>
      </c>
      <c r="V505" s="82">
        <f>Report2!AC513</f>
        <v>0</v>
      </c>
      <c r="W505" s="36" t="str">
        <f>Report2!AD513</f>
        <v>17/02/2023</v>
      </c>
      <c r="X505" s="48" t="str">
        <f t="shared" si="61"/>
        <v>17</v>
      </c>
      <c r="Y505" s="31" t="str">
        <f t="shared" si="62"/>
        <v>02</v>
      </c>
      <c r="Z505" s="31" t="str">
        <f t="shared" si="63"/>
        <v>2023</v>
      </c>
      <c r="AA505" s="45">
        <f t="shared" si="64"/>
        <v>44974</v>
      </c>
      <c r="AB505" s="31" t="str">
        <f>Report2!AE513</f>
        <v>5255442006006</v>
      </c>
      <c r="AC505" s="45" t="str">
        <f>Report2!AF513</f>
        <v>17/02/2023</v>
      </c>
      <c r="AD505" s="31" t="str">
        <f>Report2!AH513</f>
        <v>P2TL/52554/20230217/00001</v>
      </c>
      <c r="AE505" s="31">
        <f t="shared" si="66"/>
        <v>52550</v>
      </c>
      <c r="AF505" s="31" t="str">
        <f t="shared" si="65"/>
        <v>52554</v>
      </c>
    </row>
    <row r="506" spans="1:32">
      <c r="A506" s="30">
        <f>Report2!A514</f>
        <v>82</v>
      </c>
      <c r="B506" s="31" t="str">
        <f>Report2!B514</f>
        <v>P2TL/52552/20230223/00002</v>
      </c>
      <c r="C506" s="31" t="str">
        <f>Report2!D514</f>
        <v>523080298395</v>
      </c>
      <c r="D506" s="31" t="str">
        <f>Report2!E514</f>
        <v>SUWADI</v>
      </c>
      <c r="E506" s="31" t="str">
        <f>Report2!H514</f>
        <v>P2</v>
      </c>
      <c r="F506" s="31" t="str">
        <f>Report2!I514</f>
        <v>DS  TUNGU RT11 RW2</v>
      </c>
      <c r="G506" s="31" t="str">
        <f t="shared" si="59"/>
        <v>R1</v>
      </c>
      <c r="H506" s="31">
        <f t="shared" si="60"/>
        <v>450</v>
      </c>
      <c r="I506" s="31" t="str">
        <f>Report2!K514</f>
        <v>R1/450</v>
      </c>
      <c r="J506" s="82">
        <f>Report2!L514</f>
        <v>2479</v>
      </c>
      <c r="K506" s="82">
        <f>Report2!M514</f>
        <v>0</v>
      </c>
      <c r="L506" s="82">
        <f>Report2!N514</f>
        <v>1226907</v>
      </c>
      <c r="M506" s="82">
        <f>Report2!P514</f>
        <v>1226907</v>
      </c>
      <c r="N506" s="82">
        <f>Report2!Q514</f>
        <v>0</v>
      </c>
      <c r="O506" s="82">
        <f>Report2!T514</f>
        <v>0</v>
      </c>
      <c r="P506" s="82">
        <f>Report2!U514</f>
        <v>31759</v>
      </c>
      <c r="Q506" s="82">
        <f>Report2!W514</f>
        <v>12269</v>
      </c>
      <c r="R506" s="82">
        <f>Report2!X514</f>
        <v>16650</v>
      </c>
      <c r="S506" s="82">
        <f>Report2!Y514</f>
        <v>0</v>
      </c>
      <c r="T506" s="82">
        <f>Report2!Z514</f>
        <v>1287585</v>
      </c>
      <c r="U506" s="82">
        <f>Report2!AB514</f>
        <v>1287585</v>
      </c>
      <c r="V506" s="82">
        <f>Report2!AC514</f>
        <v>0</v>
      </c>
      <c r="W506" s="36" t="str">
        <f>Report2!AD514</f>
        <v>23/02/2023</v>
      </c>
      <c r="X506" s="48" t="str">
        <f t="shared" si="61"/>
        <v>23</v>
      </c>
      <c r="Y506" s="31" t="str">
        <f t="shared" si="62"/>
        <v>02</v>
      </c>
      <c r="Z506" s="31" t="str">
        <f t="shared" si="63"/>
        <v>2023</v>
      </c>
      <c r="AA506" s="45">
        <f t="shared" si="64"/>
        <v>44980</v>
      </c>
      <c r="AB506" s="31" t="str">
        <f>Report2!AE514</f>
        <v>5255242004962</v>
      </c>
      <c r="AC506" s="45" t="str">
        <f>Report2!AF514</f>
        <v>23/02/2023</v>
      </c>
      <c r="AD506" s="31" t="str">
        <f>Report2!AH514</f>
        <v>P2TL/52552/20230223/00002</v>
      </c>
      <c r="AE506" s="31">
        <f t="shared" si="66"/>
        <v>52550</v>
      </c>
      <c r="AF506" s="31" t="str">
        <f t="shared" si="65"/>
        <v>52552</v>
      </c>
    </row>
    <row r="507" spans="1:32">
      <c r="A507" s="30">
        <f>Report2!A515</f>
        <v>83</v>
      </c>
      <c r="B507" s="31" t="str">
        <f>Report2!B515</f>
        <v>P2TL/52554/20230227/00003</v>
      </c>
      <c r="C507" s="31" t="str">
        <f>Report2!D515</f>
        <v>523070768814</v>
      </c>
      <c r="D507" s="31" t="str">
        <f>Report2!E515</f>
        <v>SAKURI</v>
      </c>
      <c r="E507" s="31" t="str">
        <f>Report2!H515</f>
        <v>K2</v>
      </c>
      <c r="F507" s="31" t="str">
        <f>Report2!I515</f>
        <v>DS  NGLOBAR RT3/3</v>
      </c>
      <c r="G507" s="31" t="str">
        <f t="shared" si="59"/>
        <v>R1</v>
      </c>
      <c r="H507" s="31">
        <f t="shared" si="60"/>
        <v>450</v>
      </c>
      <c r="I507" s="31" t="str">
        <f>Report2!K515</f>
        <v>R1/450</v>
      </c>
      <c r="J507" s="82">
        <f>Report2!L515</f>
        <v>200</v>
      </c>
      <c r="K507" s="82">
        <f>Report2!M515</f>
        <v>0</v>
      </c>
      <c r="L507" s="82">
        <f>Report2!N515</f>
        <v>99000</v>
      </c>
      <c r="M507" s="82">
        <f>Report2!P515</f>
        <v>99000</v>
      </c>
      <c r="N507" s="82">
        <f>Report2!Q515</f>
        <v>0</v>
      </c>
      <c r="O507" s="82">
        <f>Report2!T515</f>
        <v>0</v>
      </c>
      <c r="P507" s="82">
        <f>Report2!U515</f>
        <v>0</v>
      </c>
      <c r="Q507" s="82">
        <f>Report2!W515</f>
        <v>8910</v>
      </c>
      <c r="R507" s="82">
        <f>Report2!X515</f>
        <v>0</v>
      </c>
      <c r="S507" s="82">
        <f>Report2!Y515</f>
        <v>0</v>
      </c>
      <c r="T507" s="82">
        <f>Report2!Z515</f>
        <v>107910</v>
      </c>
      <c r="U507" s="82">
        <f>Report2!AB515</f>
        <v>9000</v>
      </c>
      <c r="V507" s="82">
        <f>Report2!AC515</f>
        <v>98910</v>
      </c>
      <c r="W507" s="36" t="str">
        <f>Report2!AD515</f>
        <v>27/02/2023</v>
      </c>
      <c r="X507" s="48" t="str">
        <f t="shared" si="61"/>
        <v>27</v>
      </c>
      <c r="Y507" s="31" t="str">
        <f t="shared" si="62"/>
        <v>02</v>
      </c>
      <c r="Z507" s="31" t="str">
        <f t="shared" si="63"/>
        <v>2023</v>
      </c>
      <c r="AA507" s="45">
        <f t="shared" si="64"/>
        <v>44984</v>
      </c>
      <c r="AB507" s="31" t="str">
        <f>Report2!AE515</f>
        <v>5255442006039</v>
      </c>
      <c r="AC507" s="45" t="str">
        <f>Report2!AF515</f>
        <v>27/02/2023</v>
      </c>
      <c r="AD507" s="31" t="str">
        <f>Report2!AH515</f>
        <v>P2TL/52554/20230227/00003</v>
      </c>
      <c r="AE507" s="31">
        <f t="shared" si="66"/>
        <v>52550</v>
      </c>
      <c r="AF507" s="31" t="str">
        <f t="shared" si="65"/>
        <v>52554</v>
      </c>
    </row>
    <row r="508" spans="1:32">
      <c r="A508" s="30">
        <f>Report2!A516</f>
        <v>84</v>
      </c>
      <c r="B508" s="31" t="str">
        <f>Report2!B516</f>
        <v>P2TL/52553/20230227/00003</v>
      </c>
      <c r="C508" s="31" t="str">
        <f>Report2!D516</f>
        <v>523070784090</v>
      </c>
      <c r="D508" s="31" t="str">
        <f>Report2!E516</f>
        <v>SUPARDJO SAWIJAH</v>
      </c>
      <c r="E508" s="31" t="str">
        <f>Report2!H516</f>
        <v>K2</v>
      </c>
      <c r="F508" s="31" t="str">
        <f>Report2!I516</f>
        <v>SE MEN SINDUREJO R</v>
      </c>
      <c r="G508" s="31" t="str">
        <f t="shared" si="59"/>
        <v>R1</v>
      </c>
      <c r="H508" s="31">
        <f t="shared" si="60"/>
        <v>450</v>
      </c>
      <c r="I508" s="31" t="str">
        <f>Report2!K516</f>
        <v>R1/450</v>
      </c>
      <c r="J508" s="82">
        <f>Report2!L516</f>
        <v>564</v>
      </c>
      <c r="K508" s="82">
        <f>Report2!M516</f>
        <v>0</v>
      </c>
      <c r="L508" s="82">
        <f>Report2!N516</f>
        <v>279180</v>
      </c>
      <c r="M508" s="82">
        <f>Report2!P516</f>
        <v>279180</v>
      </c>
      <c r="N508" s="82">
        <f>Report2!Q516</f>
        <v>0</v>
      </c>
      <c r="O508" s="82">
        <f>Report2!T516</f>
        <v>0</v>
      </c>
      <c r="P508" s="82">
        <f>Report2!U516</f>
        <v>0</v>
      </c>
      <c r="Q508" s="82">
        <f>Report2!W516</f>
        <v>25126</v>
      </c>
      <c r="R508" s="82">
        <f>Report2!X516</f>
        <v>0</v>
      </c>
      <c r="S508" s="82">
        <f>Report2!Y516</f>
        <v>0</v>
      </c>
      <c r="T508" s="82">
        <f>Report2!Z516</f>
        <v>304306</v>
      </c>
      <c r="U508" s="82">
        <f>Report2!AB516</f>
        <v>304306</v>
      </c>
      <c r="V508" s="82">
        <f>Report2!AC516</f>
        <v>0</v>
      </c>
      <c r="W508" s="36" t="str">
        <f>Report2!AD516</f>
        <v>27/02/2023</v>
      </c>
      <c r="X508" s="48" t="str">
        <f t="shared" si="61"/>
        <v>27</v>
      </c>
      <c r="Y508" s="31" t="str">
        <f t="shared" si="62"/>
        <v>02</v>
      </c>
      <c r="Z508" s="31" t="str">
        <f t="shared" si="63"/>
        <v>2023</v>
      </c>
      <c r="AA508" s="45">
        <f t="shared" si="64"/>
        <v>44984</v>
      </c>
      <c r="AB508" s="31" t="str">
        <f>Report2!AE516</f>
        <v>5255342004865</v>
      </c>
      <c r="AC508" s="45" t="str">
        <f>Report2!AF516</f>
        <v>27/02/2023</v>
      </c>
      <c r="AD508" s="31" t="str">
        <f>Report2!AH516</f>
        <v>P2TL/52553/20230227/00003</v>
      </c>
      <c r="AE508" s="31">
        <f t="shared" si="66"/>
        <v>52550</v>
      </c>
      <c r="AF508" s="31" t="str">
        <f t="shared" si="65"/>
        <v>52553</v>
      </c>
    </row>
    <row r="509" spans="1:32">
      <c r="A509" s="30">
        <f>Report2!A517</f>
        <v>85</v>
      </c>
      <c r="B509" s="31" t="str">
        <f>Report2!B517</f>
        <v>P2TL/52553/20230221/00006</v>
      </c>
      <c r="C509" s="31" t="str">
        <f>Report2!D517</f>
        <v>523072776199</v>
      </c>
      <c r="D509" s="31" t="str">
        <f>Report2!E517</f>
        <v>LAMPU JALAN UMUM</v>
      </c>
      <c r="E509" s="31" t="str">
        <f>Report2!H517</f>
        <v>K2</v>
      </c>
      <c r="F509" s="31" t="str">
        <f>Report2!I517</f>
        <v>DN GUCI 02  RT.4 RW.</v>
      </c>
      <c r="G509" s="31" t="str">
        <f t="shared" si="59"/>
        <v>S2T</v>
      </c>
      <c r="H509" s="31">
        <f t="shared" si="60"/>
        <v>900</v>
      </c>
      <c r="I509" s="31" t="str">
        <f>Report2!K517</f>
        <v>S2T/900</v>
      </c>
      <c r="J509" s="82">
        <f>Report2!L517</f>
        <v>720</v>
      </c>
      <c r="K509" s="82">
        <f>Report2!M517</f>
        <v>0</v>
      </c>
      <c r="L509" s="82">
        <f>Report2!N517</f>
        <v>327600</v>
      </c>
      <c r="M509" s="82">
        <f>Report2!P517</f>
        <v>327600</v>
      </c>
      <c r="N509" s="82">
        <f>Report2!Q517</f>
        <v>0</v>
      </c>
      <c r="O509" s="82">
        <f>Report2!T517</f>
        <v>0</v>
      </c>
      <c r="P509" s="82">
        <f>Report2!U517</f>
        <v>0</v>
      </c>
      <c r="Q509" s="82">
        <f>Report2!W517</f>
        <v>29484</v>
      </c>
      <c r="R509" s="82">
        <f>Report2!X517</f>
        <v>0</v>
      </c>
      <c r="S509" s="82">
        <f>Report2!Y517</f>
        <v>0</v>
      </c>
      <c r="T509" s="82">
        <f>Report2!Z517</f>
        <v>357084</v>
      </c>
      <c r="U509" s="82">
        <f>Report2!AB517</f>
        <v>357084</v>
      </c>
      <c r="V509" s="82">
        <f>Report2!AC517</f>
        <v>0</v>
      </c>
      <c r="W509" s="36" t="str">
        <f>Report2!AD517</f>
        <v>21/02/2023</v>
      </c>
      <c r="X509" s="48" t="str">
        <f t="shared" si="61"/>
        <v>21</v>
      </c>
      <c r="Y509" s="31" t="str">
        <f t="shared" si="62"/>
        <v>02</v>
      </c>
      <c r="Z509" s="31" t="str">
        <f t="shared" si="63"/>
        <v>2023</v>
      </c>
      <c r="AA509" s="45">
        <f t="shared" si="64"/>
        <v>44978</v>
      </c>
      <c r="AB509" s="31" t="str">
        <f>Report2!AE517</f>
        <v>5255343004845</v>
      </c>
      <c r="AC509" s="45" t="str">
        <f>Report2!AF517</f>
        <v>21/02/2023</v>
      </c>
      <c r="AD509" s="31" t="str">
        <f>Report2!AH517</f>
        <v>P2TL/52553/20230221/00006</v>
      </c>
      <c r="AE509" s="31">
        <f t="shared" si="66"/>
        <v>52550</v>
      </c>
      <c r="AF509" s="31" t="str">
        <f t="shared" si="65"/>
        <v>52553</v>
      </c>
    </row>
    <row r="510" spans="1:32">
      <c r="A510" s="30">
        <f>Report2!A518</f>
        <v>86</v>
      </c>
      <c r="B510" s="31" t="str">
        <f>Report2!B518</f>
        <v>P2TL/52552/20230215/00001</v>
      </c>
      <c r="C510" s="31" t="str">
        <f>Report2!D518</f>
        <v>NONPELANG</v>
      </c>
      <c r="D510" s="31" t="str">
        <f>Report2!E518</f>
        <v>KUSWORO 1</v>
      </c>
      <c r="E510" s="31" t="str">
        <f>Report2!H518</f>
        <v>P4</v>
      </c>
      <c r="F510" s="31" t="str">
        <f>Report2!I518</f>
        <v>MANGUNSARI RT 1 R</v>
      </c>
      <c r="G510" s="31" t="str">
        <f t="shared" si="59"/>
        <v>S2</v>
      </c>
      <c r="H510" s="31">
        <f t="shared" si="60"/>
        <v>900</v>
      </c>
      <c r="I510" s="31" t="str">
        <f>Report2!K518</f>
        <v>S2/900</v>
      </c>
      <c r="J510" s="82">
        <f>Report2!L518</f>
        <v>4957</v>
      </c>
      <c r="K510" s="82">
        <f>Report2!M518</f>
        <v>243000</v>
      </c>
      <c r="L510" s="82">
        <f>Report2!N518</f>
        <v>1784592</v>
      </c>
      <c r="M510" s="82">
        <f>Report2!P518</f>
        <v>2027592</v>
      </c>
      <c r="N510" s="82">
        <f>Report2!Q518</f>
        <v>0</v>
      </c>
      <c r="O510" s="82">
        <f>Report2!T518</f>
        <v>0</v>
      </c>
      <c r="P510" s="82">
        <f>Report2!U518</f>
        <v>0</v>
      </c>
      <c r="Q510" s="82">
        <f>Report2!W518</f>
        <v>10138</v>
      </c>
      <c r="R510" s="82">
        <f>Report2!X518</f>
        <v>0</v>
      </c>
      <c r="S510" s="82">
        <f>Report2!Y518</f>
        <v>0</v>
      </c>
      <c r="T510" s="82">
        <f>Report2!Z518</f>
        <v>2037730</v>
      </c>
      <c r="U510" s="82">
        <f>Report2!AB518</f>
        <v>2037730</v>
      </c>
      <c r="V510" s="82">
        <f>Report2!AC518</f>
        <v>0</v>
      </c>
      <c r="W510" s="36" t="str">
        <f>Report2!AD518</f>
        <v>15/02/2023</v>
      </c>
      <c r="X510" s="48" t="str">
        <f t="shared" si="61"/>
        <v>15</v>
      </c>
      <c r="Y510" s="31" t="str">
        <f t="shared" si="62"/>
        <v>02</v>
      </c>
      <c r="Z510" s="31" t="str">
        <f t="shared" si="63"/>
        <v>2023</v>
      </c>
      <c r="AA510" s="45">
        <f t="shared" si="64"/>
        <v>44972</v>
      </c>
      <c r="AB510" s="31" t="str">
        <f>Report2!AE518</f>
        <v>5255242004942</v>
      </c>
      <c r="AC510" s="45" t="str">
        <f>Report2!AF518</f>
        <v>15/02/2023</v>
      </c>
      <c r="AD510" s="31" t="str">
        <f>Report2!AH518</f>
        <v>P2TL/52552/20230215/00001</v>
      </c>
      <c r="AE510" s="31">
        <f t="shared" si="66"/>
        <v>52550</v>
      </c>
      <c r="AF510" s="31" t="str">
        <f t="shared" si="65"/>
        <v>52552</v>
      </c>
    </row>
    <row r="511" spans="1:32">
      <c r="A511" s="30">
        <f>Report2!A519</f>
        <v>87</v>
      </c>
      <c r="B511" s="31" t="str">
        <f>Report2!B519</f>
        <v>P2TL/52554/20230203/00002</v>
      </c>
      <c r="C511" s="31" t="str">
        <f>Report2!D519</f>
        <v>NONPELANG</v>
      </c>
      <c r="D511" s="31" t="str">
        <f>Report2!E519</f>
        <v>KANDANG AYAM ADI B</v>
      </c>
      <c r="E511" s="31" t="str">
        <f>Report2!H519</f>
        <v>P4</v>
      </c>
      <c r="F511" s="31" t="str">
        <f>Report2!I519</f>
        <v>KRAJAN TIMUR</v>
      </c>
      <c r="G511" s="31" t="str">
        <f t="shared" si="59"/>
        <v>B1</v>
      </c>
      <c r="H511" s="31">
        <f t="shared" si="60"/>
        <v>900</v>
      </c>
      <c r="I511" s="31" t="str">
        <f>Report2!K519</f>
        <v>B1/900</v>
      </c>
      <c r="J511" s="82">
        <f>Report2!L519</f>
        <v>4957</v>
      </c>
      <c r="K511" s="82">
        <f>Report2!M519</f>
        <v>429300</v>
      </c>
      <c r="L511" s="82">
        <f>Report2!N519</f>
        <v>2305098</v>
      </c>
      <c r="M511" s="82">
        <f>Report2!P519</f>
        <v>2734398</v>
      </c>
      <c r="N511" s="82">
        <f>Report2!Q519</f>
        <v>0</v>
      </c>
      <c r="O511" s="82">
        <f>Report2!T519</f>
        <v>0</v>
      </c>
      <c r="P511" s="82">
        <f>Report2!U519</f>
        <v>0</v>
      </c>
      <c r="Q511" s="82">
        <f>Report2!W519</f>
        <v>13672</v>
      </c>
      <c r="R511" s="82">
        <f>Report2!X519</f>
        <v>0</v>
      </c>
      <c r="S511" s="82">
        <f>Report2!Y519</f>
        <v>0</v>
      </c>
      <c r="T511" s="82">
        <f>Report2!Z519</f>
        <v>2748070</v>
      </c>
      <c r="U511" s="82">
        <f>Report2!AB519</f>
        <v>2748070</v>
      </c>
      <c r="V511" s="82">
        <f>Report2!AC519</f>
        <v>0</v>
      </c>
      <c r="W511" s="36" t="str">
        <f>Report2!AD519</f>
        <v>03/02/2023</v>
      </c>
      <c r="X511" s="48" t="str">
        <f t="shared" si="61"/>
        <v>03</v>
      </c>
      <c r="Y511" s="31" t="str">
        <f t="shared" si="62"/>
        <v>02</v>
      </c>
      <c r="Z511" s="31" t="str">
        <f t="shared" si="63"/>
        <v>2023</v>
      </c>
      <c r="AA511" s="45">
        <f t="shared" si="64"/>
        <v>44960</v>
      </c>
      <c r="AB511" s="31" t="str">
        <f>Report2!AE519</f>
        <v>5255442005955</v>
      </c>
      <c r="AC511" s="45" t="str">
        <f>Report2!AF519</f>
        <v>03/02/2023</v>
      </c>
      <c r="AD511" s="31" t="str">
        <f>Report2!AH519</f>
        <v>P2TL/52554/20230203/00002</v>
      </c>
      <c r="AE511" s="31">
        <f t="shared" si="66"/>
        <v>52550</v>
      </c>
      <c r="AF511" s="31" t="str">
        <f t="shared" si="65"/>
        <v>52554</v>
      </c>
    </row>
    <row r="512" spans="1:32">
      <c r="A512" s="30">
        <f>Report2!A520</f>
        <v>88</v>
      </c>
      <c r="B512" s="31" t="str">
        <f>Report2!B520</f>
        <v>P2TL/52553/20230217/00002</v>
      </c>
      <c r="C512" s="31" t="str">
        <f>Report2!D520</f>
        <v>523073148750</v>
      </c>
      <c r="D512" s="31" t="str">
        <f>Report2!E520</f>
        <v>NITROGEN SPBU PUR</v>
      </c>
      <c r="E512" s="31" t="str">
        <f>Report2!H520</f>
        <v>K2</v>
      </c>
      <c r="F512" s="31" t="str">
        <f>Report2!I520</f>
        <v>JL R SUPRAPTO 141</v>
      </c>
      <c r="G512" s="31" t="str">
        <f t="shared" si="59"/>
        <v>B1T</v>
      </c>
      <c r="H512" s="31">
        <f t="shared" si="60"/>
        <v>2200</v>
      </c>
      <c r="I512" s="31" t="str">
        <f>Report2!K520</f>
        <v>B1T/2200</v>
      </c>
      <c r="J512" s="82">
        <f>Report2!L520</f>
        <v>1651</v>
      </c>
      <c r="K512" s="82">
        <f>Report2!M520</f>
        <v>0</v>
      </c>
      <c r="L512" s="82">
        <f>Report2!N520</f>
        <v>1816100</v>
      </c>
      <c r="M512" s="82">
        <f>Report2!P520</f>
        <v>1816100</v>
      </c>
      <c r="N512" s="82">
        <f>Report2!Q520</f>
        <v>0</v>
      </c>
      <c r="O512" s="82">
        <f>Report2!T520</f>
        <v>0</v>
      </c>
      <c r="P512" s="82">
        <f>Report2!U520</f>
        <v>0</v>
      </c>
      <c r="Q512" s="82">
        <f>Report2!W520</f>
        <v>163449</v>
      </c>
      <c r="R512" s="82">
        <f>Report2!X520</f>
        <v>0</v>
      </c>
      <c r="S512" s="82">
        <f>Report2!Y520</f>
        <v>0</v>
      </c>
      <c r="T512" s="82">
        <f>Report2!Z520</f>
        <v>1979549</v>
      </c>
      <c r="U512" s="82">
        <f>Report2!AB520</f>
        <v>1979549</v>
      </c>
      <c r="V512" s="82">
        <f>Report2!AC520</f>
        <v>0</v>
      </c>
      <c r="W512" s="36" t="str">
        <f>Report2!AD520</f>
        <v>17/02/2023</v>
      </c>
      <c r="X512" s="48" t="str">
        <f t="shared" si="61"/>
        <v>17</v>
      </c>
      <c r="Y512" s="31" t="str">
        <f t="shared" si="62"/>
        <v>02</v>
      </c>
      <c r="Z512" s="31" t="str">
        <f t="shared" si="63"/>
        <v>2023</v>
      </c>
      <c r="AA512" s="45">
        <f t="shared" si="64"/>
        <v>44974</v>
      </c>
      <c r="AB512" s="31" t="str">
        <f>Report2!AE520</f>
        <v>5255343004839</v>
      </c>
      <c r="AC512" s="45" t="str">
        <f>Report2!AF520</f>
        <v>17/02/2023</v>
      </c>
      <c r="AD512" s="31" t="str">
        <f>Report2!AH520</f>
        <v>P2TL/52553/20230217/00002</v>
      </c>
      <c r="AE512" s="31">
        <f t="shared" si="66"/>
        <v>52550</v>
      </c>
      <c r="AF512" s="31" t="str">
        <f t="shared" si="65"/>
        <v>52553</v>
      </c>
    </row>
    <row r="513" spans="1:32">
      <c r="A513" s="30">
        <f>Report2!A521</f>
        <v>89</v>
      </c>
      <c r="B513" s="31" t="str">
        <f>Report2!B521</f>
        <v>5255305723022200513</v>
      </c>
      <c r="C513" s="31" t="str">
        <f>Report2!D521</f>
        <v>523071480388</v>
      </c>
      <c r="D513" s="31" t="str">
        <f>Report2!E521</f>
        <v>PARMIN</v>
      </c>
      <c r="E513" s="31">
        <f>Report2!H521</f>
        <v>0</v>
      </c>
      <c r="F513" s="31" t="str">
        <f>Report2!I521</f>
        <v>DK  TUNGGAK I RT4/2</v>
      </c>
      <c r="G513" s="31" t="str">
        <f t="shared" si="59"/>
        <v>R1</v>
      </c>
      <c r="H513" s="31">
        <f t="shared" si="60"/>
        <v>900</v>
      </c>
      <c r="I513" s="31" t="str">
        <f>Report2!K521</f>
        <v>R1/900</v>
      </c>
      <c r="J513" s="82">
        <f>Report2!L521</f>
        <v>36</v>
      </c>
      <c r="K513" s="82">
        <f>Report2!M521</f>
        <v>0</v>
      </c>
      <c r="L513" s="82">
        <f>Report2!N521</f>
        <v>9900</v>
      </c>
      <c r="M513" s="82">
        <f>Report2!P521</f>
        <v>9900</v>
      </c>
      <c r="N513" s="82">
        <f>Report2!Q521</f>
        <v>0</v>
      </c>
      <c r="O513" s="82">
        <f>Report2!T521</f>
        <v>0</v>
      </c>
      <c r="P513" s="82">
        <f>Report2!U521</f>
        <v>0</v>
      </c>
      <c r="Q513" s="82">
        <f>Report2!W521</f>
        <v>0</v>
      </c>
      <c r="R513" s="82">
        <f>Report2!X521</f>
        <v>0</v>
      </c>
      <c r="S513" s="82">
        <f>Report2!Y521</f>
        <v>0</v>
      </c>
      <c r="T513" s="82">
        <f>Report2!Z521</f>
        <v>9900</v>
      </c>
      <c r="U513" s="82">
        <f>Report2!AB521</f>
        <v>0</v>
      </c>
      <c r="V513" s="82">
        <f>Report2!AC521</f>
        <v>9900</v>
      </c>
      <c r="W513" s="36" t="str">
        <f>Report2!AD521</f>
        <v>22/02/2023</v>
      </c>
      <c r="X513" s="48" t="str">
        <f t="shared" si="61"/>
        <v>22</v>
      </c>
      <c r="Y513" s="31" t="str">
        <f t="shared" si="62"/>
        <v>02</v>
      </c>
      <c r="Z513" s="31" t="str">
        <f t="shared" si="63"/>
        <v>2023</v>
      </c>
      <c r="AA513" s="45">
        <f t="shared" si="64"/>
        <v>44979</v>
      </c>
      <c r="AB513" s="31" t="str">
        <f>Report2!AE521</f>
        <v>5255334000509</v>
      </c>
      <c r="AC513" s="45" t="str">
        <f>Report2!AF521</f>
        <v>22/02/2023</v>
      </c>
      <c r="AD513" s="31" t="str">
        <f>Report2!AH521</f>
        <v>5255305723022200513</v>
      </c>
      <c r="AE513" s="31">
        <f t="shared" si="66"/>
        <v>52550</v>
      </c>
      <c r="AF513" s="31" t="str">
        <f t="shared" si="65"/>
        <v>52553</v>
      </c>
    </row>
    <row r="514" spans="1:32">
      <c r="A514" s="30">
        <f>Report2!A522</f>
        <v>90</v>
      </c>
      <c r="B514" s="31" t="str">
        <f>Report2!B522</f>
        <v>P2TL/52552/20230127/00001</v>
      </c>
      <c r="C514" s="31" t="str">
        <f>Report2!D522</f>
        <v>525520077943</v>
      </c>
      <c r="D514" s="31" t="str">
        <f>Report2!E522</f>
        <v>ISMANTO</v>
      </c>
      <c r="E514" s="31" t="str">
        <f>Report2!H522</f>
        <v>K2</v>
      </c>
      <c r="F514" s="31" t="str">
        <f>Report2!I522</f>
        <v>DN KALICINGING    RT.</v>
      </c>
      <c r="G514" s="31" t="str">
        <f t="shared" si="59"/>
        <v>R1MT</v>
      </c>
      <c r="H514" s="31">
        <f t="shared" si="60"/>
        <v>900</v>
      </c>
      <c r="I514" s="31" t="str">
        <f>Report2!K522</f>
        <v>R1MT/900</v>
      </c>
      <c r="J514" s="82">
        <f>Report2!L522</f>
        <v>170</v>
      </c>
      <c r="K514" s="82">
        <f>Report2!M522</f>
        <v>0</v>
      </c>
      <c r="L514" s="82">
        <f>Report2!N522</f>
        <v>229840</v>
      </c>
      <c r="M514" s="82">
        <f>Report2!P522</f>
        <v>229840</v>
      </c>
      <c r="N514" s="82">
        <f>Report2!Q522</f>
        <v>0</v>
      </c>
      <c r="O514" s="82">
        <f>Report2!T522</f>
        <v>0</v>
      </c>
      <c r="P514" s="82">
        <f>Report2!U522</f>
        <v>0</v>
      </c>
      <c r="Q514" s="82">
        <f>Report2!W522</f>
        <v>20686</v>
      </c>
      <c r="R514" s="82">
        <f>Report2!X522</f>
        <v>0</v>
      </c>
      <c r="S514" s="82">
        <f>Report2!Y522</f>
        <v>0</v>
      </c>
      <c r="T514" s="82">
        <f>Report2!Z522</f>
        <v>250526</v>
      </c>
      <c r="U514" s="82">
        <f>Report2!AB522</f>
        <v>250526</v>
      </c>
      <c r="V514" s="82">
        <f>Report2!AC522</f>
        <v>0</v>
      </c>
      <c r="W514" s="36" t="str">
        <f>Report2!AD522</f>
        <v>03/02/2023</v>
      </c>
      <c r="X514" s="48" t="str">
        <f t="shared" si="61"/>
        <v>03</v>
      </c>
      <c r="Y514" s="31" t="str">
        <f t="shared" si="62"/>
        <v>02</v>
      </c>
      <c r="Z514" s="31" t="str">
        <f t="shared" si="63"/>
        <v>2023</v>
      </c>
      <c r="AA514" s="45">
        <f t="shared" si="64"/>
        <v>44960</v>
      </c>
      <c r="AB514" s="31" t="str">
        <f>Report2!AE522</f>
        <v>5255243004866</v>
      </c>
      <c r="AC514" s="45" t="str">
        <f>Report2!AF522</f>
        <v>03/02/2023</v>
      </c>
      <c r="AD514" s="31" t="str">
        <f>Report2!AH522</f>
        <v>P2TL/52552/20230127/00001</v>
      </c>
      <c r="AE514" s="31">
        <f t="shared" si="66"/>
        <v>52550</v>
      </c>
      <c r="AF514" s="31" t="str">
        <f t="shared" si="65"/>
        <v>52552</v>
      </c>
    </row>
    <row r="515" spans="1:32">
      <c r="A515" s="30">
        <f>Report2!A523</f>
        <v>91</v>
      </c>
      <c r="B515" s="31" t="str">
        <f>Report2!B523</f>
        <v>P2TL/52551/20230216/00003</v>
      </c>
      <c r="C515" s="31" t="str">
        <f>Report2!D523</f>
        <v>523060331277</v>
      </c>
      <c r="D515" s="31" t="str">
        <f>Report2!E523</f>
        <v>NURCHOLIS BUSRO</v>
      </c>
      <c r="E515" s="31" t="str">
        <f>Report2!H523</f>
        <v>P2</v>
      </c>
      <c r="F515" s="31" t="str">
        <f>Report2!I523</f>
        <v>DS  KR KULON</v>
      </c>
      <c r="G515" s="31" t="str">
        <f t="shared" ref="G515:G578" si="67">LEFT(I515,FIND("/",I515)-1)</f>
        <v>R1M</v>
      </c>
      <c r="H515" s="31">
        <f t="shared" ref="H515:H578" si="68">_xlfn.NUMBERVALUE(MID(I515,FIND("/",I515,1)+1,99))</f>
        <v>900</v>
      </c>
      <c r="I515" s="31" t="str">
        <f>Report2!K523</f>
        <v>R1M/900</v>
      </c>
      <c r="J515" s="82">
        <f>Report2!L523</f>
        <v>4957</v>
      </c>
      <c r="K515" s="82">
        <f>Report2!M523</f>
        <v>0</v>
      </c>
      <c r="L515" s="82">
        <f>Report2!N523</f>
        <v>6702134</v>
      </c>
      <c r="M515" s="82">
        <f>Report2!P523</f>
        <v>6702134</v>
      </c>
      <c r="N515" s="82">
        <f>Report2!Q523</f>
        <v>10000</v>
      </c>
      <c r="O515" s="82">
        <f>Report2!T523</f>
        <v>76400</v>
      </c>
      <c r="P515" s="82">
        <f>Report2!U523</f>
        <v>188671</v>
      </c>
      <c r="Q515" s="82">
        <f>Report2!W523</f>
        <v>67021</v>
      </c>
      <c r="R515" s="82">
        <f>Report2!X523</f>
        <v>14400</v>
      </c>
      <c r="S515" s="82">
        <f>Report2!Y523</f>
        <v>0</v>
      </c>
      <c r="T515" s="82">
        <f>Report2!Z523</f>
        <v>7058626</v>
      </c>
      <c r="U515" s="82">
        <f>Report2!AB523</f>
        <v>3500000</v>
      </c>
      <c r="V515" s="82">
        <f>Report2!AC523</f>
        <v>3558626</v>
      </c>
      <c r="W515" s="36" t="str">
        <f>Report2!AD523</f>
        <v>16/02/2023</v>
      </c>
      <c r="X515" s="48" t="str">
        <f t="shared" ref="X515:X578" si="69">LEFT(W515,2)</f>
        <v>16</v>
      </c>
      <c r="Y515" s="31" t="str">
        <f t="shared" ref="Y515:Y578" si="70">MID(W515,FIND("/",W515,1)+1,2)</f>
        <v>02</v>
      </c>
      <c r="Z515" s="31" t="str">
        <f t="shared" ref="Z515:Z578" si="71">RIGHT(W515,4)</f>
        <v>2023</v>
      </c>
      <c r="AA515" s="45">
        <f t="shared" ref="AA515:AA578" si="72">DATE(Z515,Y515,X515)</f>
        <v>44973</v>
      </c>
      <c r="AB515" s="31" t="str">
        <f>Report2!AE523</f>
        <v>5255142005125</v>
      </c>
      <c r="AC515" s="45" t="str">
        <f>Report2!AF523</f>
        <v>16/02/2023</v>
      </c>
      <c r="AD515" s="31" t="str">
        <f>Report2!AH523</f>
        <v>P2TL/52551/20230216/00003</v>
      </c>
      <c r="AE515" s="31">
        <f t="shared" si="66"/>
        <v>52550</v>
      </c>
      <c r="AF515" s="31" t="str">
        <f t="shared" ref="AF515:AF578" si="73">_xlfn.IFS(LEN(AD515)=19,LEFT(AD515,5),LEN(AD515)=25,MID(AD515,6,5))</f>
        <v>52551</v>
      </c>
    </row>
    <row r="516" spans="1:32">
      <c r="A516" s="30">
        <f>Report2!A524</f>
        <v>92</v>
      </c>
      <c r="B516" s="31" t="str">
        <f>Report2!B524</f>
        <v>P2TL/52554/20230207/00006</v>
      </c>
      <c r="C516" s="31" t="str">
        <f>Report2!D524</f>
        <v>523071973579</v>
      </c>
      <c r="D516" s="31" t="str">
        <f>Report2!E524</f>
        <v>SUWARDI</v>
      </c>
      <c r="E516" s="31" t="str">
        <f>Report2!H524</f>
        <v>K2</v>
      </c>
      <c r="F516" s="31" t="str">
        <f>Report2!I524</f>
        <v>DK WONOSARI BJRDO</v>
      </c>
      <c r="G516" s="31" t="str">
        <f t="shared" si="67"/>
        <v>R1MT</v>
      </c>
      <c r="H516" s="31">
        <f t="shared" si="68"/>
        <v>900</v>
      </c>
      <c r="I516" s="31" t="str">
        <f>Report2!K524</f>
        <v>R1MT/900</v>
      </c>
      <c r="J516" s="82">
        <f>Report2!L524</f>
        <v>233</v>
      </c>
      <c r="K516" s="82">
        <f>Report2!M524</f>
        <v>0</v>
      </c>
      <c r="L516" s="82">
        <f>Report2!N524</f>
        <v>315016</v>
      </c>
      <c r="M516" s="82">
        <f>Report2!P524</f>
        <v>315016</v>
      </c>
      <c r="N516" s="82">
        <f>Report2!Q524</f>
        <v>0</v>
      </c>
      <c r="O516" s="82">
        <f>Report2!T524</f>
        <v>0</v>
      </c>
      <c r="P516" s="82">
        <f>Report2!U524</f>
        <v>0</v>
      </c>
      <c r="Q516" s="82">
        <f>Report2!W524</f>
        <v>28351</v>
      </c>
      <c r="R516" s="82">
        <f>Report2!X524</f>
        <v>0</v>
      </c>
      <c r="S516" s="82">
        <f>Report2!Y524</f>
        <v>0</v>
      </c>
      <c r="T516" s="82">
        <f>Report2!Z524</f>
        <v>343367</v>
      </c>
      <c r="U516" s="82">
        <f>Report2!AB524</f>
        <v>343367</v>
      </c>
      <c r="V516" s="82">
        <f>Report2!AC524</f>
        <v>0</v>
      </c>
      <c r="W516" s="36" t="str">
        <f>Report2!AD524</f>
        <v>10/02/2023</v>
      </c>
      <c r="X516" s="48" t="str">
        <f t="shared" si="69"/>
        <v>10</v>
      </c>
      <c r="Y516" s="31" t="str">
        <f t="shared" si="70"/>
        <v>02</v>
      </c>
      <c r="Z516" s="31" t="str">
        <f t="shared" si="71"/>
        <v>2023</v>
      </c>
      <c r="AA516" s="45">
        <f t="shared" si="72"/>
        <v>44967</v>
      </c>
      <c r="AB516" s="31" t="str">
        <f>Report2!AE524</f>
        <v>5255443005968</v>
      </c>
      <c r="AC516" s="45" t="str">
        <f>Report2!AF524</f>
        <v>10/02/2023</v>
      </c>
      <c r="AD516" s="31" t="str">
        <f>Report2!AH524</f>
        <v>P2TL/52554/20230207/00006</v>
      </c>
      <c r="AE516" s="31">
        <f t="shared" ref="AE516:AE579" si="74">AE515</f>
        <v>52550</v>
      </c>
      <c r="AF516" s="31" t="str">
        <f t="shared" si="73"/>
        <v>52554</v>
      </c>
    </row>
    <row r="517" spans="1:32">
      <c r="A517" s="30">
        <f>Report2!A525</f>
        <v>93</v>
      </c>
      <c r="B517" s="31" t="str">
        <f>Report2!B525</f>
        <v>P2TL/52551/20230203/00003</v>
      </c>
      <c r="C517" s="31" t="str">
        <f>Report2!D525</f>
        <v>523061873709</v>
      </c>
      <c r="D517" s="31" t="str">
        <f>Report2!E525</f>
        <v>SOPIYAH</v>
      </c>
      <c r="E517" s="31" t="str">
        <f>Report2!H525</f>
        <v>K2</v>
      </c>
      <c r="F517" s="31" t="str">
        <f>Report2!I525</f>
        <v>DK ROGOSARI KATON</v>
      </c>
      <c r="G517" s="31" t="str">
        <f t="shared" si="67"/>
        <v>R1MT</v>
      </c>
      <c r="H517" s="31">
        <f t="shared" si="68"/>
        <v>900</v>
      </c>
      <c r="I517" s="31" t="str">
        <f>Report2!K525</f>
        <v>R1MT/900</v>
      </c>
      <c r="J517" s="82">
        <f>Report2!L525</f>
        <v>239</v>
      </c>
      <c r="K517" s="82">
        <f>Report2!M525</f>
        <v>0</v>
      </c>
      <c r="L517" s="82">
        <f>Report2!N525</f>
        <v>323128</v>
      </c>
      <c r="M517" s="82">
        <f>Report2!P525</f>
        <v>323128</v>
      </c>
      <c r="N517" s="82">
        <f>Report2!Q525</f>
        <v>0</v>
      </c>
      <c r="O517" s="82">
        <f>Report2!T525</f>
        <v>0</v>
      </c>
      <c r="P517" s="82">
        <f>Report2!U525</f>
        <v>0</v>
      </c>
      <c r="Q517" s="82">
        <f>Report2!W525</f>
        <v>29082</v>
      </c>
      <c r="R517" s="82">
        <f>Report2!X525</f>
        <v>0</v>
      </c>
      <c r="S517" s="82">
        <f>Report2!Y525</f>
        <v>0</v>
      </c>
      <c r="T517" s="82">
        <f>Report2!Z525</f>
        <v>352210</v>
      </c>
      <c r="U517" s="82">
        <f>Report2!AB525</f>
        <v>352210</v>
      </c>
      <c r="V517" s="82">
        <f>Report2!AC525</f>
        <v>0</v>
      </c>
      <c r="W517" s="36" t="str">
        <f>Report2!AD525</f>
        <v>03/02/2023</v>
      </c>
      <c r="X517" s="48" t="str">
        <f t="shared" si="69"/>
        <v>03</v>
      </c>
      <c r="Y517" s="31" t="str">
        <f t="shared" si="70"/>
        <v>02</v>
      </c>
      <c r="Z517" s="31" t="str">
        <f t="shared" si="71"/>
        <v>2023</v>
      </c>
      <c r="AA517" s="45">
        <f t="shared" si="72"/>
        <v>44960</v>
      </c>
      <c r="AB517" s="31" t="str">
        <f>Report2!AE525</f>
        <v>5255143005101</v>
      </c>
      <c r="AC517" s="45" t="str">
        <f>Report2!AF525</f>
        <v>03/02/2023</v>
      </c>
      <c r="AD517" s="31" t="str">
        <f>Report2!AH525</f>
        <v>P2TL/52551/20230203/00003</v>
      </c>
      <c r="AE517" s="31">
        <f t="shared" si="74"/>
        <v>52550</v>
      </c>
      <c r="AF517" s="31" t="str">
        <f t="shared" si="73"/>
        <v>52551</v>
      </c>
    </row>
    <row r="518" spans="1:32">
      <c r="A518" s="30">
        <f>Report2!A526</f>
        <v>94</v>
      </c>
      <c r="B518" s="31" t="str">
        <f>Report2!B526</f>
        <v>P2TL/52551/20230203/00001</v>
      </c>
      <c r="C518" s="31" t="str">
        <f>Report2!D526</f>
        <v>523061064174</v>
      </c>
      <c r="D518" s="31" t="str">
        <f>Report2!E526</f>
        <v>WARIMAN</v>
      </c>
      <c r="E518" s="31" t="str">
        <f>Report2!H526</f>
        <v>P2</v>
      </c>
      <c r="F518" s="31" t="str">
        <f>Report2!I526</f>
        <v>DS KALICILIK   RT.03 R</v>
      </c>
      <c r="G518" s="31" t="str">
        <f t="shared" si="67"/>
        <v>R1</v>
      </c>
      <c r="H518" s="31">
        <f t="shared" si="68"/>
        <v>450</v>
      </c>
      <c r="I518" s="31" t="str">
        <f>Report2!K526</f>
        <v>R1/450</v>
      </c>
      <c r="J518" s="82">
        <f>Report2!L526</f>
        <v>2479</v>
      </c>
      <c r="K518" s="82">
        <f>Report2!M526</f>
        <v>0</v>
      </c>
      <c r="L518" s="82">
        <f>Report2!N526</f>
        <v>1226907</v>
      </c>
      <c r="M518" s="82">
        <f>Report2!P526</f>
        <v>1226907</v>
      </c>
      <c r="N518" s="82">
        <f>Report2!Q526</f>
        <v>0</v>
      </c>
      <c r="O518" s="82">
        <f>Report2!T526</f>
        <v>76400</v>
      </c>
      <c r="P518" s="82">
        <f>Report2!U526</f>
        <v>188671</v>
      </c>
      <c r="Q518" s="82">
        <f>Report2!W526</f>
        <v>12269</v>
      </c>
      <c r="R518" s="82">
        <f>Report2!X526</f>
        <v>0</v>
      </c>
      <c r="S518" s="82">
        <f>Report2!Y526</f>
        <v>0</v>
      </c>
      <c r="T518" s="82">
        <f>Report2!Z526</f>
        <v>1504247</v>
      </c>
      <c r="U518" s="82">
        <f>Report2!AB526</f>
        <v>1000000</v>
      </c>
      <c r="V518" s="82">
        <f>Report2!AC526</f>
        <v>504247</v>
      </c>
      <c r="W518" s="36" t="str">
        <f>Report2!AD526</f>
        <v>03/02/2023</v>
      </c>
      <c r="X518" s="48" t="str">
        <f t="shared" si="69"/>
        <v>03</v>
      </c>
      <c r="Y518" s="31" t="str">
        <f t="shared" si="70"/>
        <v>02</v>
      </c>
      <c r="Z518" s="31" t="str">
        <f t="shared" si="71"/>
        <v>2023</v>
      </c>
      <c r="AA518" s="45">
        <f t="shared" si="72"/>
        <v>44960</v>
      </c>
      <c r="AB518" s="31" t="str">
        <f>Report2!AE526</f>
        <v>5255142005097</v>
      </c>
      <c r="AC518" s="45" t="str">
        <f>Report2!AF526</f>
        <v>03/02/2023</v>
      </c>
      <c r="AD518" s="31" t="str">
        <f>Report2!AH526</f>
        <v>P2TL/52551/20230203/00001</v>
      </c>
      <c r="AE518" s="31">
        <f t="shared" si="74"/>
        <v>52550</v>
      </c>
      <c r="AF518" s="31" t="str">
        <f t="shared" si="73"/>
        <v>52551</v>
      </c>
    </row>
    <row r="519" spans="1:32">
      <c r="A519" s="30">
        <f>Report2!A527</f>
        <v>95</v>
      </c>
      <c r="B519" s="31" t="str">
        <f>Report2!B527</f>
        <v>P2TL/52552/20230206/00004</v>
      </c>
      <c r="C519" s="31" t="str">
        <f>Report2!D527</f>
        <v>525520199830</v>
      </c>
      <c r="D519" s="31" t="str">
        <f>Report2!E527</f>
        <v>SUPARDI</v>
      </c>
      <c r="E519" s="31" t="str">
        <f>Report2!H527</f>
        <v>P2</v>
      </c>
      <c r="F519" s="31" t="str">
        <f>Report2!I527</f>
        <v>DS TAJEMSARI    RT.3</v>
      </c>
      <c r="G519" s="31" t="str">
        <f t="shared" si="67"/>
        <v>R1T</v>
      </c>
      <c r="H519" s="31">
        <f t="shared" si="68"/>
        <v>900</v>
      </c>
      <c r="I519" s="31" t="str">
        <f>Report2!K527</f>
        <v>R1T/900</v>
      </c>
      <c r="J519" s="82">
        <f>Report2!L527</f>
        <v>4957</v>
      </c>
      <c r="K519" s="82">
        <f>Report2!M527</f>
        <v>0</v>
      </c>
      <c r="L519" s="82">
        <f>Report2!N527</f>
        <v>2453814</v>
      </c>
      <c r="M519" s="82">
        <f>Report2!P527</f>
        <v>2453814</v>
      </c>
      <c r="N519" s="82">
        <f>Report2!Q527</f>
        <v>0</v>
      </c>
      <c r="O519" s="82">
        <f>Report2!T527</f>
        <v>0</v>
      </c>
      <c r="P519" s="82">
        <f>Report2!U527</f>
        <v>0</v>
      </c>
      <c r="Q519" s="82">
        <f>Report2!W527</f>
        <v>24538</v>
      </c>
      <c r="R519" s="82">
        <f>Report2!X527</f>
        <v>0</v>
      </c>
      <c r="S519" s="82">
        <f>Report2!Y527</f>
        <v>0</v>
      </c>
      <c r="T519" s="82">
        <f>Report2!Z527</f>
        <v>2478352</v>
      </c>
      <c r="U519" s="82">
        <f>Report2!AB527</f>
        <v>2478352</v>
      </c>
      <c r="V519" s="82">
        <f>Report2!AC527</f>
        <v>0</v>
      </c>
      <c r="W519" s="36" t="str">
        <f>Report2!AD527</f>
        <v>08/02/2023</v>
      </c>
      <c r="X519" s="48" t="str">
        <f t="shared" si="69"/>
        <v>08</v>
      </c>
      <c r="Y519" s="31" t="str">
        <f t="shared" si="70"/>
        <v>02</v>
      </c>
      <c r="Z519" s="31" t="str">
        <f t="shared" si="71"/>
        <v>2023</v>
      </c>
      <c r="AA519" s="45">
        <f t="shared" si="72"/>
        <v>44965</v>
      </c>
      <c r="AB519" s="31" t="str">
        <f>Report2!AE527</f>
        <v>5255243004938</v>
      </c>
      <c r="AC519" s="45" t="str">
        <f>Report2!AF527</f>
        <v>08/02/2023</v>
      </c>
      <c r="AD519" s="31" t="str">
        <f>Report2!AH527</f>
        <v>P2TL/52552/20230206/00004</v>
      </c>
      <c r="AE519" s="31">
        <f t="shared" si="74"/>
        <v>52550</v>
      </c>
      <c r="AF519" s="31" t="str">
        <f t="shared" si="73"/>
        <v>52552</v>
      </c>
    </row>
    <row r="520" spans="1:32">
      <c r="A520" s="30">
        <f>Report2!A528</f>
        <v>96</v>
      </c>
      <c r="B520" s="31" t="str">
        <f>Report2!B528</f>
        <v>P2TL/52553/20230222/00004</v>
      </c>
      <c r="C520" s="31" t="str">
        <f>Report2!D528</f>
        <v>523072449154</v>
      </c>
      <c r="D520" s="31" t="str">
        <f>Report2!E528</f>
        <v>JUMI INDAYANI</v>
      </c>
      <c r="E520" s="31" t="str">
        <f>Report2!H528</f>
        <v>P1</v>
      </c>
      <c r="F520" s="31" t="str">
        <f>Report2!I528</f>
        <v>DS KEMANTREN GOD</v>
      </c>
      <c r="G520" s="31" t="str">
        <f t="shared" si="67"/>
        <v>R1</v>
      </c>
      <c r="H520" s="31">
        <f t="shared" si="68"/>
        <v>450</v>
      </c>
      <c r="I520" s="31" t="str">
        <f>Report2!K528</f>
        <v>R1/450</v>
      </c>
      <c r="J520" s="82">
        <f>Report2!L528</f>
        <v>0</v>
      </c>
      <c r="K520" s="82">
        <f>Report2!M528</f>
        <v>59400</v>
      </c>
      <c r="L520" s="82">
        <f>Report2!N528</f>
        <v>0</v>
      </c>
      <c r="M520" s="82">
        <f>Report2!P528</f>
        <v>59400</v>
      </c>
      <c r="N520" s="82">
        <f>Report2!Q528</f>
        <v>0</v>
      </c>
      <c r="O520" s="82">
        <f>Report2!T528</f>
        <v>76400</v>
      </c>
      <c r="P520" s="82">
        <f>Report2!U528</f>
        <v>0</v>
      </c>
      <c r="Q520" s="82">
        <f>Report2!W528</f>
        <v>891</v>
      </c>
      <c r="R520" s="82">
        <f>Report2!X528</f>
        <v>0</v>
      </c>
      <c r="S520" s="82">
        <f>Report2!Y528</f>
        <v>0</v>
      </c>
      <c r="T520" s="82">
        <f>Report2!Z528</f>
        <v>136691</v>
      </c>
      <c r="U520" s="82">
        <f>Report2!AB528</f>
        <v>136691</v>
      </c>
      <c r="V520" s="82">
        <f>Report2!AC528</f>
        <v>0</v>
      </c>
      <c r="W520" s="36" t="str">
        <f>Report2!AD528</f>
        <v>22/02/2023</v>
      </c>
      <c r="X520" s="48" t="str">
        <f t="shared" si="69"/>
        <v>22</v>
      </c>
      <c r="Y520" s="31" t="str">
        <f t="shared" si="70"/>
        <v>02</v>
      </c>
      <c r="Z520" s="31" t="str">
        <f t="shared" si="71"/>
        <v>2023</v>
      </c>
      <c r="AA520" s="45">
        <f t="shared" si="72"/>
        <v>44979</v>
      </c>
      <c r="AB520" s="31" t="str">
        <f>Report2!AE528</f>
        <v>5255342004859</v>
      </c>
      <c r="AC520" s="45" t="str">
        <f>Report2!AF528</f>
        <v>22/02/2023</v>
      </c>
      <c r="AD520" s="31" t="str">
        <f>Report2!AH528</f>
        <v>P2TL/52553/20230222/00004</v>
      </c>
      <c r="AE520" s="31">
        <f t="shared" si="74"/>
        <v>52550</v>
      </c>
      <c r="AF520" s="31" t="str">
        <f t="shared" si="73"/>
        <v>52553</v>
      </c>
    </row>
    <row r="521" spans="1:32">
      <c r="A521" s="30">
        <f>Report2!A529</f>
        <v>97</v>
      </c>
      <c r="B521" s="31" t="str">
        <f>Report2!B529</f>
        <v>P2TL/52554/20230208/00003</v>
      </c>
      <c r="C521" s="31" t="str">
        <f>Report2!D529</f>
        <v>523072066156</v>
      </c>
      <c r="D521" s="31" t="str">
        <f>Report2!E529</f>
        <v>SUWADI</v>
      </c>
      <c r="E521" s="31" t="str">
        <f>Report2!H529</f>
        <v>K2</v>
      </c>
      <c r="F521" s="31" t="str">
        <f>Report2!I529</f>
        <v>DS KRANDON NAMBU</v>
      </c>
      <c r="G521" s="31" t="str">
        <f t="shared" si="67"/>
        <v>R1</v>
      </c>
      <c r="H521" s="31">
        <f t="shared" si="68"/>
        <v>450</v>
      </c>
      <c r="I521" s="31" t="str">
        <f>Report2!K529</f>
        <v>R1/450</v>
      </c>
      <c r="J521" s="82">
        <f>Report2!L529</f>
        <v>512</v>
      </c>
      <c r="K521" s="82">
        <f>Report2!M529</f>
        <v>0</v>
      </c>
      <c r="L521" s="82">
        <f>Report2!N529</f>
        <v>253440</v>
      </c>
      <c r="M521" s="82">
        <f>Report2!P529</f>
        <v>253440</v>
      </c>
      <c r="N521" s="82">
        <f>Report2!Q529</f>
        <v>0</v>
      </c>
      <c r="O521" s="82">
        <f>Report2!T529</f>
        <v>0</v>
      </c>
      <c r="P521" s="82">
        <f>Report2!U529</f>
        <v>0</v>
      </c>
      <c r="Q521" s="82">
        <f>Report2!W529</f>
        <v>22810</v>
      </c>
      <c r="R521" s="82">
        <f>Report2!X529</f>
        <v>0</v>
      </c>
      <c r="S521" s="82">
        <f>Report2!Y529</f>
        <v>0</v>
      </c>
      <c r="T521" s="82">
        <f>Report2!Z529</f>
        <v>276250</v>
      </c>
      <c r="U521" s="82">
        <f>Report2!AB529</f>
        <v>276250</v>
      </c>
      <c r="V521" s="82">
        <f>Report2!AC529</f>
        <v>0</v>
      </c>
      <c r="W521" s="36" t="str">
        <f>Report2!AD529</f>
        <v>09/02/2023</v>
      </c>
      <c r="X521" s="48" t="str">
        <f t="shared" si="69"/>
        <v>09</v>
      </c>
      <c r="Y521" s="31" t="str">
        <f t="shared" si="70"/>
        <v>02</v>
      </c>
      <c r="Z521" s="31" t="str">
        <f t="shared" si="71"/>
        <v>2023</v>
      </c>
      <c r="AA521" s="45">
        <f t="shared" si="72"/>
        <v>44966</v>
      </c>
      <c r="AB521" s="31" t="str">
        <f>Report2!AE529</f>
        <v>5255442005972</v>
      </c>
      <c r="AC521" s="45" t="str">
        <f>Report2!AF529</f>
        <v>09/02/2023</v>
      </c>
      <c r="AD521" s="31" t="str">
        <f>Report2!AH529</f>
        <v>P2TL/52554/20230208/00003</v>
      </c>
      <c r="AE521" s="31">
        <f t="shared" si="74"/>
        <v>52550</v>
      </c>
      <c r="AF521" s="31" t="str">
        <f t="shared" si="73"/>
        <v>52554</v>
      </c>
    </row>
    <row r="522" spans="1:32">
      <c r="A522" s="30">
        <f>Report2!A530</f>
        <v>98</v>
      </c>
      <c r="B522" s="31" t="str">
        <f>Report2!B530</f>
        <v>P2TL/52554/20230131/00007</v>
      </c>
      <c r="C522" s="31" t="str">
        <f>Report2!D530</f>
        <v>523072040848</v>
      </c>
      <c r="D522" s="31" t="str">
        <f>Report2!E530</f>
        <v>SUWARDI</v>
      </c>
      <c r="E522" s="31" t="str">
        <f>Report2!H530</f>
        <v>P2</v>
      </c>
      <c r="F522" s="31" t="str">
        <f>Report2!I530</f>
        <v>DK NGLONGOK TAHU</v>
      </c>
      <c r="G522" s="31" t="str">
        <f t="shared" si="67"/>
        <v>R1</v>
      </c>
      <c r="H522" s="31">
        <f t="shared" si="68"/>
        <v>900</v>
      </c>
      <c r="I522" s="31" t="str">
        <f>Report2!K530</f>
        <v>R1/900</v>
      </c>
      <c r="J522" s="82">
        <f>Report2!L530</f>
        <v>4957</v>
      </c>
      <c r="K522" s="82">
        <f>Report2!M530</f>
        <v>0</v>
      </c>
      <c r="L522" s="82">
        <f>Report2!N530</f>
        <v>2453814</v>
      </c>
      <c r="M522" s="82">
        <f>Report2!P530</f>
        <v>2453814</v>
      </c>
      <c r="N522" s="82">
        <f>Report2!Q530</f>
        <v>0</v>
      </c>
      <c r="O522" s="82">
        <f>Report2!T530</f>
        <v>76400</v>
      </c>
      <c r="P522" s="82">
        <f>Report2!U530</f>
        <v>156912</v>
      </c>
      <c r="Q522" s="82">
        <f>Report2!W530</f>
        <v>24538</v>
      </c>
      <c r="R522" s="82">
        <f>Report2!X530</f>
        <v>0</v>
      </c>
      <c r="S522" s="82">
        <f>Report2!Y530</f>
        <v>0</v>
      </c>
      <c r="T522" s="82">
        <f>Report2!Z530</f>
        <v>2711664</v>
      </c>
      <c r="U522" s="82">
        <f>Report2!AB530</f>
        <v>2711664</v>
      </c>
      <c r="V522" s="82">
        <f>Report2!AC530</f>
        <v>0</v>
      </c>
      <c r="W522" s="36" t="str">
        <f>Report2!AD530</f>
        <v>02/02/2023</v>
      </c>
      <c r="X522" s="48" t="str">
        <f t="shared" si="69"/>
        <v>02</v>
      </c>
      <c r="Y522" s="31" t="str">
        <f t="shared" si="70"/>
        <v>02</v>
      </c>
      <c r="Z522" s="31" t="str">
        <f t="shared" si="71"/>
        <v>2023</v>
      </c>
      <c r="AA522" s="45">
        <f t="shared" si="72"/>
        <v>44959</v>
      </c>
      <c r="AB522" s="31" t="str">
        <f>Report2!AE530</f>
        <v>5255442005945</v>
      </c>
      <c r="AC522" s="45" t="str">
        <f>Report2!AF530</f>
        <v>02/02/2023</v>
      </c>
      <c r="AD522" s="31" t="str">
        <f>Report2!AH530</f>
        <v>P2TL/52554/20230131/00007</v>
      </c>
      <c r="AE522" s="31">
        <f t="shared" si="74"/>
        <v>52550</v>
      </c>
      <c r="AF522" s="31" t="str">
        <f t="shared" si="73"/>
        <v>52554</v>
      </c>
    </row>
    <row r="523" spans="1:32">
      <c r="A523" s="30">
        <f>Report2!A531</f>
        <v>99</v>
      </c>
      <c r="B523" s="31" t="str">
        <f>Report2!B531</f>
        <v>P2TL/52554/20230208/00009</v>
      </c>
      <c r="C523" s="31" t="str">
        <f>Report2!D531</f>
        <v>523073009064</v>
      </c>
      <c r="D523" s="31" t="str">
        <f>Report2!E531</f>
        <v>SUPATMO</v>
      </c>
      <c r="E523" s="31" t="str">
        <f>Report2!H531</f>
        <v>K2</v>
      </c>
      <c r="F523" s="31" t="str">
        <f>Report2!I531</f>
        <v>DN JETIS    RT.3 RW.2</v>
      </c>
      <c r="G523" s="31" t="str">
        <f t="shared" si="67"/>
        <v>R1MT</v>
      </c>
      <c r="H523" s="31">
        <f t="shared" si="68"/>
        <v>900</v>
      </c>
      <c r="I523" s="31" t="str">
        <f>Report2!K531</f>
        <v>R1MT/900</v>
      </c>
      <c r="J523" s="82">
        <f>Report2!L531</f>
        <v>325</v>
      </c>
      <c r="K523" s="82">
        <f>Report2!M531</f>
        <v>0</v>
      </c>
      <c r="L523" s="82">
        <f>Report2!N531</f>
        <v>439400</v>
      </c>
      <c r="M523" s="82">
        <f>Report2!P531</f>
        <v>439400</v>
      </c>
      <c r="N523" s="82">
        <f>Report2!Q531</f>
        <v>0</v>
      </c>
      <c r="O523" s="82">
        <f>Report2!T531</f>
        <v>0</v>
      </c>
      <c r="P523" s="82">
        <f>Report2!U531</f>
        <v>0</v>
      </c>
      <c r="Q523" s="82">
        <f>Report2!W531</f>
        <v>39546</v>
      </c>
      <c r="R523" s="82">
        <f>Report2!X531</f>
        <v>0</v>
      </c>
      <c r="S523" s="82">
        <f>Report2!Y531</f>
        <v>0</v>
      </c>
      <c r="T523" s="82">
        <f>Report2!Z531</f>
        <v>478946</v>
      </c>
      <c r="U523" s="82">
        <f>Report2!AB531</f>
        <v>478946</v>
      </c>
      <c r="V523" s="82">
        <f>Report2!AC531</f>
        <v>0</v>
      </c>
      <c r="W523" s="36" t="str">
        <f>Report2!AD531</f>
        <v>12/02/2023</v>
      </c>
      <c r="X523" s="48" t="str">
        <f t="shared" si="69"/>
        <v>12</v>
      </c>
      <c r="Y523" s="31" t="str">
        <f t="shared" si="70"/>
        <v>02</v>
      </c>
      <c r="Z523" s="31" t="str">
        <f t="shared" si="71"/>
        <v>2023</v>
      </c>
      <c r="AA523" s="45">
        <f t="shared" si="72"/>
        <v>44969</v>
      </c>
      <c r="AB523" s="31" t="str">
        <f>Report2!AE531</f>
        <v>5255443005978</v>
      </c>
      <c r="AC523" s="45" t="str">
        <f>Report2!AF531</f>
        <v>12/02/2023</v>
      </c>
      <c r="AD523" s="31" t="str">
        <f>Report2!AH531</f>
        <v>P2TL/52554/20230208/00009</v>
      </c>
      <c r="AE523" s="31">
        <f t="shared" si="74"/>
        <v>52550</v>
      </c>
      <c r="AF523" s="31" t="str">
        <f t="shared" si="73"/>
        <v>52554</v>
      </c>
    </row>
    <row r="524" spans="1:32">
      <c r="A524" s="30">
        <f>Report2!A532</f>
        <v>100</v>
      </c>
      <c r="B524" s="31" t="str">
        <f>Report2!B532</f>
        <v>P2TL/52554/20230203/00003</v>
      </c>
      <c r="C524" s="31" t="str">
        <f>Report2!D532</f>
        <v>NONPELANG</v>
      </c>
      <c r="D524" s="31" t="str">
        <f>Report2!E532</f>
        <v>KANDANG AYAM ADI</v>
      </c>
      <c r="E524" s="31" t="str">
        <f>Report2!H532</f>
        <v>P4</v>
      </c>
      <c r="F524" s="31" t="str">
        <f>Report2!I532</f>
        <v>KRAJAN TIMUR</v>
      </c>
      <c r="G524" s="31" t="str">
        <f t="shared" si="67"/>
        <v>B1</v>
      </c>
      <c r="H524" s="31">
        <f t="shared" si="68"/>
        <v>900</v>
      </c>
      <c r="I524" s="31" t="str">
        <f>Report2!K532</f>
        <v>B1/900</v>
      </c>
      <c r="J524" s="82">
        <f>Report2!L532</f>
        <v>4957</v>
      </c>
      <c r="K524" s="82">
        <f>Report2!M532</f>
        <v>429300</v>
      </c>
      <c r="L524" s="82">
        <f>Report2!N532</f>
        <v>2305098</v>
      </c>
      <c r="M524" s="82">
        <f>Report2!P532</f>
        <v>2734398</v>
      </c>
      <c r="N524" s="82">
        <f>Report2!Q532</f>
        <v>0</v>
      </c>
      <c r="O524" s="82">
        <f>Report2!T532</f>
        <v>0</v>
      </c>
      <c r="P524" s="82">
        <f>Report2!U532</f>
        <v>0</v>
      </c>
      <c r="Q524" s="82">
        <f>Report2!W532</f>
        <v>13672</v>
      </c>
      <c r="R524" s="82">
        <f>Report2!X532</f>
        <v>0</v>
      </c>
      <c r="S524" s="82">
        <f>Report2!Y532</f>
        <v>0</v>
      </c>
      <c r="T524" s="82">
        <f>Report2!Z532</f>
        <v>2748070</v>
      </c>
      <c r="U524" s="82">
        <f>Report2!AB532</f>
        <v>2748070</v>
      </c>
      <c r="V524" s="82">
        <f>Report2!AC532</f>
        <v>0</v>
      </c>
      <c r="W524" s="36" t="str">
        <f>Report2!AD532</f>
        <v>03/02/2023</v>
      </c>
      <c r="X524" s="48" t="str">
        <f t="shared" si="69"/>
        <v>03</v>
      </c>
      <c r="Y524" s="31" t="str">
        <f t="shared" si="70"/>
        <v>02</v>
      </c>
      <c r="Z524" s="31" t="str">
        <f t="shared" si="71"/>
        <v>2023</v>
      </c>
      <c r="AA524" s="45">
        <f t="shared" si="72"/>
        <v>44960</v>
      </c>
      <c r="AB524" s="31" t="str">
        <f>Report2!AE532</f>
        <v>5255442005956</v>
      </c>
      <c r="AC524" s="45" t="str">
        <f>Report2!AF532</f>
        <v>03/02/2023</v>
      </c>
      <c r="AD524" s="31" t="str">
        <f>Report2!AH532</f>
        <v>P2TL/52554/20230203/00003</v>
      </c>
      <c r="AE524" s="31">
        <f t="shared" si="74"/>
        <v>52550</v>
      </c>
      <c r="AF524" s="31" t="str">
        <f t="shared" si="73"/>
        <v>52554</v>
      </c>
    </row>
    <row r="525" spans="1:32">
      <c r="A525" s="30">
        <f>Report2!A533</f>
        <v>101</v>
      </c>
      <c r="B525" s="31" t="str">
        <f>Report2!B533</f>
        <v>P2TL/52554/20230221/00005</v>
      </c>
      <c r="C525" s="31" t="str">
        <f>Report2!D533</f>
        <v>525540077167</v>
      </c>
      <c r="D525" s="31" t="str">
        <f>Report2!E533</f>
        <v>AGUS TRIYONO</v>
      </c>
      <c r="E525" s="31" t="str">
        <f>Report2!H533</f>
        <v>K2</v>
      </c>
      <c r="F525" s="31" t="str">
        <f>Report2!I533</f>
        <v>DN KRAJAN DS TEGAL</v>
      </c>
      <c r="G525" s="31" t="str">
        <f t="shared" si="67"/>
        <v>R1M</v>
      </c>
      <c r="H525" s="31">
        <f t="shared" si="68"/>
        <v>900</v>
      </c>
      <c r="I525" s="31" t="str">
        <f>Report2!K533</f>
        <v>R1M/900</v>
      </c>
      <c r="J525" s="82">
        <f>Report2!L533</f>
        <v>80</v>
      </c>
      <c r="K525" s="82">
        <f>Report2!M533</f>
        <v>0</v>
      </c>
      <c r="L525" s="82">
        <f>Report2!N533</f>
        <v>108160</v>
      </c>
      <c r="M525" s="82">
        <f>Report2!P533</f>
        <v>108160</v>
      </c>
      <c r="N525" s="82">
        <f>Report2!Q533</f>
        <v>0</v>
      </c>
      <c r="O525" s="82">
        <f>Report2!T533</f>
        <v>0</v>
      </c>
      <c r="P525" s="82">
        <f>Report2!U533</f>
        <v>0</v>
      </c>
      <c r="Q525" s="82">
        <f>Report2!W533</f>
        <v>9734</v>
      </c>
      <c r="R525" s="82">
        <f>Report2!X533</f>
        <v>0</v>
      </c>
      <c r="S525" s="82">
        <f>Report2!Y533</f>
        <v>0</v>
      </c>
      <c r="T525" s="82">
        <f>Report2!Z533</f>
        <v>117894</v>
      </c>
      <c r="U525" s="82">
        <f>Report2!AB533</f>
        <v>117894</v>
      </c>
      <c r="V525" s="82">
        <f>Report2!AC533</f>
        <v>0</v>
      </c>
      <c r="W525" s="36" t="str">
        <f>Report2!AD533</f>
        <v>23/02/2023</v>
      </c>
      <c r="X525" s="48" t="str">
        <f t="shared" si="69"/>
        <v>23</v>
      </c>
      <c r="Y525" s="31" t="str">
        <f t="shared" si="70"/>
        <v>02</v>
      </c>
      <c r="Z525" s="31" t="str">
        <f t="shared" si="71"/>
        <v>2023</v>
      </c>
      <c r="AA525" s="45">
        <f t="shared" si="72"/>
        <v>44980</v>
      </c>
      <c r="AB525" s="31" t="str">
        <f>Report2!AE533</f>
        <v>5255442006015</v>
      </c>
      <c r="AC525" s="45" t="str">
        <f>Report2!AF533</f>
        <v>23/02/2023</v>
      </c>
      <c r="AD525" s="31" t="str">
        <f>Report2!AH533</f>
        <v>P2TL/52554/20230221/00005</v>
      </c>
      <c r="AE525" s="31">
        <f t="shared" si="74"/>
        <v>52550</v>
      </c>
      <c r="AF525" s="31" t="str">
        <f t="shared" si="73"/>
        <v>52554</v>
      </c>
    </row>
    <row r="526" spans="1:32">
      <c r="A526" s="30">
        <f>Report2!A534</f>
        <v>102</v>
      </c>
      <c r="B526" s="31" t="str">
        <f>Report2!B534</f>
        <v>P2TL/52551/20230206/00002</v>
      </c>
      <c r="C526" s="31" t="str">
        <f>Report2!D534</f>
        <v>523061304298</v>
      </c>
      <c r="D526" s="31" t="str">
        <f>Report2!E534</f>
        <v>ABDUL LATIF</v>
      </c>
      <c r="E526" s="31" t="str">
        <f>Report2!H534</f>
        <v>K2</v>
      </c>
      <c r="F526" s="31" t="str">
        <f>Report2!I534</f>
        <v>DK WONODADI WN AG</v>
      </c>
      <c r="G526" s="31" t="str">
        <f t="shared" si="67"/>
        <v>R1T</v>
      </c>
      <c r="H526" s="31">
        <f t="shared" si="68"/>
        <v>1300</v>
      </c>
      <c r="I526" s="31" t="str">
        <f>Report2!K534</f>
        <v>R1T/1300</v>
      </c>
      <c r="J526" s="82">
        <f>Report2!L534</f>
        <v>41</v>
      </c>
      <c r="K526" s="82">
        <f>Report2!M534</f>
        <v>0</v>
      </c>
      <c r="L526" s="82">
        <f>Report2!N534</f>
        <v>59233</v>
      </c>
      <c r="M526" s="82">
        <f>Report2!P534</f>
        <v>59233</v>
      </c>
      <c r="N526" s="82">
        <f>Report2!Q534</f>
        <v>0</v>
      </c>
      <c r="O526" s="82">
        <f>Report2!T534</f>
        <v>0</v>
      </c>
      <c r="P526" s="82">
        <f>Report2!U534</f>
        <v>0</v>
      </c>
      <c r="Q526" s="82">
        <f>Report2!W534</f>
        <v>5331</v>
      </c>
      <c r="R526" s="82">
        <f>Report2!X534</f>
        <v>0</v>
      </c>
      <c r="S526" s="82">
        <f>Report2!Y534</f>
        <v>0</v>
      </c>
      <c r="T526" s="82">
        <f>Report2!Z534</f>
        <v>64564</v>
      </c>
      <c r="U526" s="82">
        <f>Report2!AB534</f>
        <v>64564</v>
      </c>
      <c r="V526" s="82">
        <f>Report2!AC534</f>
        <v>0</v>
      </c>
      <c r="W526" s="36" t="str">
        <f>Report2!AD534</f>
        <v>06/02/2023</v>
      </c>
      <c r="X526" s="48" t="str">
        <f t="shared" si="69"/>
        <v>06</v>
      </c>
      <c r="Y526" s="31" t="str">
        <f t="shared" si="70"/>
        <v>02</v>
      </c>
      <c r="Z526" s="31" t="str">
        <f t="shared" si="71"/>
        <v>2023</v>
      </c>
      <c r="AA526" s="45">
        <f t="shared" si="72"/>
        <v>44963</v>
      </c>
      <c r="AB526" s="31" t="str">
        <f>Report2!AE534</f>
        <v>5255143005103</v>
      </c>
      <c r="AC526" s="45" t="str">
        <f>Report2!AF534</f>
        <v>06/02/2023</v>
      </c>
      <c r="AD526" s="31" t="str">
        <f>Report2!AH534</f>
        <v>P2TL/52551/20230206/00002</v>
      </c>
      <c r="AE526" s="31">
        <f t="shared" si="74"/>
        <v>52550</v>
      </c>
      <c r="AF526" s="31" t="str">
        <f t="shared" si="73"/>
        <v>52551</v>
      </c>
    </row>
    <row r="527" spans="1:32">
      <c r="A527" s="30">
        <f>Report2!A535</f>
        <v>103</v>
      </c>
      <c r="B527" s="31" t="str">
        <f>Report2!B535</f>
        <v>P2TL/52554/20230208/00006</v>
      </c>
      <c r="C527" s="31" t="str">
        <f>Report2!D535</f>
        <v>523072108665</v>
      </c>
      <c r="D527" s="31" t="str">
        <f>Report2!E535</f>
        <v>RAKINEM</v>
      </c>
      <c r="E527" s="31" t="str">
        <f>Report2!H535</f>
        <v>P2</v>
      </c>
      <c r="F527" s="31" t="str">
        <f>Report2!I535</f>
        <v>DK SAMBONG TAHUN</v>
      </c>
      <c r="G527" s="31" t="str">
        <f t="shared" si="67"/>
        <v>R1M</v>
      </c>
      <c r="H527" s="31">
        <f t="shared" si="68"/>
        <v>900</v>
      </c>
      <c r="I527" s="31" t="str">
        <f>Report2!K535</f>
        <v>R1M/900</v>
      </c>
      <c r="J527" s="82">
        <f>Report2!L535</f>
        <v>4957</v>
      </c>
      <c r="K527" s="82">
        <f>Report2!M535</f>
        <v>0</v>
      </c>
      <c r="L527" s="82">
        <f>Report2!N535</f>
        <v>6702134</v>
      </c>
      <c r="M527" s="82">
        <f>Report2!P535</f>
        <v>6702134</v>
      </c>
      <c r="N527" s="82">
        <f>Report2!Q535</f>
        <v>10000</v>
      </c>
      <c r="O527" s="82">
        <f>Report2!T535</f>
        <v>76400</v>
      </c>
      <c r="P527" s="82">
        <f>Report2!U535</f>
        <v>156912</v>
      </c>
      <c r="Q527" s="82">
        <f>Report2!W535</f>
        <v>67021</v>
      </c>
      <c r="R527" s="82">
        <f>Report2!X535</f>
        <v>0</v>
      </c>
      <c r="S527" s="82">
        <f>Report2!Y535</f>
        <v>0</v>
      </c>
      <c r="T527" s="82">
        <f>Report2!Z535</f>
        <v>7012467</v>
      </c>
      <c r="U527" s="82">
        <f>Report2!AB535</f>
        <v>4500000</v>
      </c>
      <c r="V527" s="82">
        <f>Report2!AC535</f>
        <v>2512467</v>
      </c>
      <c r="W527" s="36" t="str">
        <f>Report2!AD535</f>
        <v>08/02/2023</v>
      </c>
      <c r="X527" s="48" t="str">
        <f t="shared" si="69"/>
        <v>08</v>
      </c>
      <c r="Y527" s="31" t="str">
        <f t="shared" si="70"/>
        <v>02</v>
      </c>
      <c r="Z527" s="31" t="str">
        <f t="shared" si="71"/>
        <v>2023</v>
      </c>
      <c r="AA527" s="45">
        <f t="shared" si="72"/>
        <v>44965</v>
      </c>
      <c r="AB527" s="31" t="str">
        <f>Report2!AE535</f>
        <v>5255442005975</v>
      </c>
      <c r="AC527" s="45" t="str">
        <f>Report2!AF535</f>
        <v>08/02/2023</v>
      </c>
      <c r="AD527" s="31" t="str">
        <f>Report2!AH535</f>
        <v>P2TL/52554/20230208/00006</v>
      </c>
      <c r="AE527" s="31">
        <f t="shared" si="74"/>
        <v>52550</v>
      </c>
      <c r="AF527" s="31" t="str">
        <f t="shared" si="73"/>
        <v>52554</v>
      </c>
    </row>
    <row r="528" spans="1:32">
      <c r="A528" s="30">
        <f>Report2!A536</f>
        <v>104</v>
      </c>
      <c r="B528" s="31" t="str">
        <f>Report2!B536</f>
        <v>5255305723022200503</v>
      </c>
      <c r="C528" s="31" t="str">
        <f>Report2!D536</f>
        <v>523071487982</v>
      </c>
      <c r="D528" s="31" t="str">
        <f>Report2!E536</f>
        <v>SUHARTO</v>
      </c>
      <c r="E528" s="31">
        <f>Report2!H536</f>
        <v>0</v>
      </c>
      <c r="F528" s="31" t="str">
        <f>Report2!I536</f>
        <v>JL  PUNTODEWO RT4/</v>
      </c>
      <c r="G528" s="31" t="str">
        <f t="shared" si="67"/>
        <v>R1</v>
      </c>
      <c r="H528" s="31">
        <f t="shared" si="68"/>
        <v>900</v>
      </c>
      <c r="I528" s="31" t="str">
        <f>Report2!K536</f>
        <v>R1/900</v>
      </c>
      <c r="J528" s="82">
        <f>Report2!L536</f>
        <v>7</v>
      </c>
      <c r="K528" s="82">
        <f>Report2!M536</f>
        <v>0</v>
      </c>
      <c r="L528" s="82">
        <f>Report2!N536</f>
        <v>2017</v>
      </c>
      <c r="M528" s="82">
        <f>Report2!P536</f>
        <v>2017</v>
      </c>
      <c r="N528" s="82">
        <f>Report2!Q536</f>
        <v>0</v>
      </c>
      <c r="O528" s="82">
        <f>Report2!T536</f>
        <v>0</v>
      </c>
      <c r="P528" s="82">
        <f>Report2!U536</f>
        <v>0</v>
      </c>
      <c r="Q528" s="82">
        <f>Report2!W536</f>
        <v>0</v>
      </c>
      <c r="R528" s="82">
        <f>Report2!X536</f>
        <v>0</v>
      </c>
      <c r="S528" s="82">
        <f>Report2!Y536</f>
        <v>0</v>
      </c>
      <c r="T528" s="82">
        <f>Report2!Z536</f>
        <v>2017</v>
      </c>
      <c r="U528" s="82">
        <f>Report2!AB536</f>
        <v>0</v>
      </c>
      <c r="V528" s="82">
        <f>Report2!AC536</f>
        <v>2017</v>
      </c>
      <c r="W528" s="36" t="str">
        <f>Report2!AD536</f>
        <v>22/02/2023</v>
      </c>
      <c r="X528" s="48" t="str">
        <f t="shared" si="69"/>
        <v>22</v>
      </c>
      <c r="Y528" s="31" t="str">
        <f t="shared" si="70"/>
        <v>02</v>
      </c>
      <c r="Z528" s="31" t="str">
        <f t="shared" si="71"/>
        <v>2023</v>
      </c>
      <c r="AA528" s="45">
        <f t="shared" si="72"/>
        <v>44979</v>
      </c>
      <c r="AB528" s="31" t="str">
        <f>Report2!AE536</f>
        <v>5255334000499</v>
      </c>
      <c r="AC528" s="45" t="str">
        <f>Report2!AF536</f>
        <v>22/02/2023</v>
      </c>
      <c r="AD528" s="31" t="str">
        <f>Report2!AH536</f>
        <v>5255305723022200503</v>
      </c>
      <c r="AE528" s="31">
        <f t="shared" si="74"/>
        <v>52550</v>
      </c>
      <c r="AF528" s="31" t="str">
        <f t="shared" si="73"/>
        <v>52553</v>
      </c>
    </row>
    <row r="529" spans="1:32">
      <c r="A529" s="30">
        <f>Report2!A537</f>
        <v>105</v>
      </c>
      <c r="B529" s="31" t="str">
        <f>Report2!B537</f>
        <v>P2TL/52552/20230227/00002</v>
      </c>
      <c r="C529" s="31" t="str">
        <f>Report2!D537</f>
        <v>NONPELANG</v>
      </c>
      <c r="D529" s="31" t="str">
        <f>Report2!E537</f>
        <v>POMPA SUMUR KALIR</v>
      </c>
      <c r="E529" s="31" t="str">
        <f>Report2!H537</f>
        <v>P4</v>
      </c>
      <c r="F529" s="31" t="str">
        <f>Report2!I537</f>
        <v>DK KALIRATAN RT 2 R</v>
      </c>
      <c r="G529" s="31" t="str">
        <f t="shared" si="67"/>
        <v>S2</v>
      </c>
      <c r="H529" s="31">
        <f t="shared" si="68"/>
        <v>900</v>
      </c>
      <c r="I529" s="31" t="str">
        <f>Report2!K537</f>
        <v>S2/900</v>
      </c>
      <c r="J529" s="82">
        <f>Report2!L537</f>
        <v>4957</v>
      </c>
      <c r="K529" s="82">
        <f>Report2!M537</f>
        <v>243000</v>
      </c>
      <c r="L529" s="82">
        <f>Report2!N537</f>
        <v>1784592</v>
      </c>
      <c r="M529" s="82">
        <f>Report2!P537</f>
        <v>2027592</v>
      </c>
      <c r="N529" s="82">
        <f>Report2!Q537</f>
        <v>0</v>
      </c>
      <c r="O529" s="82">
        <f>Report2!T537</f>
        <v>0</v>
      </c>
      <c r="P529" s="82">
        <f>Report2!U537</f>
        <v>0</v>
      </c>
      <c r="Q529" s="82">
        <f>Report2!W537</f>
        <v>10138</v>
      </c>
      <c r="R529" s="82">
        <f>Report2!X537</f>
        <v>0</v>
      </c>
      <c r="S529" s="82">
        <f>Report2!Y537</f>
        <v>0</v>
      </c>
      <c r="T529" s="82">
        <f>Report2!Z537</f>
        <v>2037730</v>
      </c>
      <c r="U529" s="82">
        <f>Report2!AB537</f>
        <v>2037730</v>
      </c>
      <c r="V529" s="82">
        <f>Report2!AC537</f>
        <v>0</v>
      </c>
      <c r="W529" s="36" t="str">
        <f>Report2!AD537</f>
        <v>28/02/2023</v>
      </c>
      <c r="X529" s="48" t="str">
        <f t="shared" si="69"/>
        <v>28</v>
      </c>
      <c r="Y529" s="31" t="str">
        <f t="shared" si="70"/>
        <v>02</v>
      </c>
      <c r="Z529" s="31" t="str">
        <f t="shared" si="71"/>
        <v>2023</v>
      </c>
      <c r="AA529" s="45">
        <f t="shared" si="72"/>
        <v>44985</v>
      </c>
      <c r="AB529" s="31" t="str">
        <f>Report2!AE537</f>
        <v>5255242004965</v>
      </c>
      <c r="AC529" s="45" t="str">
        <f>Report2!AF537</f>
        <v>28/02/2023</v>
      </c>
      <c r="AD529" s="31" t="str">
        <f>Report2!AH537</f>
        <v>P2TL/52552/20230227/00002</v>
      </c>
      <c r="AE529" s="31">
        <f t="shared" si="74"/>
        <v>52550</v>
      </c>
      <c r="AF529" s="31" t="str">
        <f t="shared" si="73"/>
        <v>52552</v>
      </c>
    </row>
    <row r="530" spans="1:32">
      <c r="A530" s="30">
        <f>Report2!A538</f>
        <v>106</v>
      </c>
      <c r="B530" s="31" t="str">
        <f>Report2!B538</f>
        <v>P2TL/52554/20230216/00003</v>
      </c>
      <c r="C530" s="31" t="str">
        <f>Report2!D538</f>
        <v>523071923383</v>
      </c>
      <c r="D530" s="31" t="str">
        <f>Report2!E538</f>
        <v>SUWARDI</v>
      </c>
      <c r="E530" s="31" t="str">
        <f>Report2!H538</f>
        <v>K2</v>
      </c>
      <c r="F530" s="31" t="str">
        <f>Report2!I538</f>
        <v>DS TUMPUK TAMBAKS</v>
      </c>
      <c r="G530" s="31" t="str">
        <f t="shared" si="67"/>
        <v>R1</v>
      </c>
      <c r="H530" s="31">
        <f t="shared" si="68"/>
        <v>450</v>
      </c>
      <c r="I530" s="31" t="str">
        <f>Report2!K538</f>
        <v>R1/450</v>
      </c>
      <c r="J530" s="82">
        <f>Report2!L538</f>
        <v>200</v>
      </c>
      <c r="K530" s="82">
        <f>Report2!M538</f>
        <v>0</v>
      </c>
      <c r="L530" s="82">
        <f>Report2!N538</f>
        <v>99000</v>
      </c>
      <c r="M530" s="82">
        <f>Report2!P538</f>
        <v>99000</v>
      </c>
      <c r="N530" s="82">
        <f>Report2!Q538</f>
        <v>0</v>
      </c>
      <c r="O530" s="82">
        <f>Report2!T538</f>
        <v>0</v>
      </c>
      <c r="P530" s="82">
        <f>Report2!U538</f>
        <v>0</v>
      </c>
      <c r="Q530" s="82">
        <f>Report2!W538</f>
        <v>8910</v>
      </c>
      <c r="R530" s="82">
        <f>Report2!X538</f>
        <v>0</v>
      </c>
      <c r="S530" s="82">
        <f>Report2!Y538</f>
        <v>0</v>
      </c>
      <c r="T530" s="82">
        <f>Report2!Z538</f>
        <v>107910</v>
      </c>
      <c r="U530" s="82">
        <f>Report2!AB538</f>
        <v>107910</v>
      </c>
      <c r="V530" s="82">
        <f>Report2!AC538</f>
        <v>0</v>
      </c>
      <c r="W530" s="36" t="str">
        <f>Report2!AD538</f>
        <v>16/02/2023</v>
      </c>
      <c r="X530" s="48" t="str">
        <f t="shared" si="69"/>
        <v>16</v>
      </c>
      <c r="Y530" s="31" t="str">
        <f t="shared" si="70"/>
        <v>02</v>
      </c>
      <c r="Z530" s="31" t="str">
        <f t="shared" si="71"/>
        <v>2023</v>
      </c>
      <c r="AA530" s="45">
        <f t="shared" si="72"/>
        <v>44973</v>
      </c>
      <c r="AB530" s="31" t="str">
        <f>Report2!AE538</f>
        <v>5255442006002</v>
      </c>
      <c r="AC530" s="45" t="str">
        <f>Report2!AF538</f>
        <v>16/02/2023</v>
      </c>
      <c r="AD530" s="31" t="str">
        <f>Report2!AH538</f>
        <v>P2TL/52554/20230216/00003</v>
      </c>
      <c r="AE530" s="31">
        <f t="shared" si="74"/>
        <v>52550</v>
      </c>
      <c r="AF530" s="31" t="str">
        <f t="shared" si="73"/>
        <v>52554</v>
      </c>
    </row>
    <row r="531" spans="1:32">
      <c r="A531" s="30">
        <f>Report2!A539</f>
        <v>107</v>
      </c>
      <c r="B531" s="31" t="str">
        <f>Report2!B539</f>
        <v>5255305723022200510</v>
      </c>
      <c r="C531" s="31" t="str">
        <f>Report2!D539</f>
        <v>523070854848</v>
      </c>
      <c r="D531" s="31" t="str">
        <f>Report2!E539</f>
        <v>HANUDI B RAKIMAN</v>
      </c>
      <c r="E531" s="31">
        <f>Report2!H539</f>
        <v>0</v>
      </c>
      <c r="F531" s="31" t="str">
        <f>Report2!I539</f>
        <v>DS  GUNDI GODONG</v>
      </c>
      <c r="G531" s="31" t="str">
        <f t="shared" si="67"/>
        <v>R1</v>
      </c>
      <c r="H531" s="31">
        <f t="shared" si="68"/>
        <v>450</v>
      </c>
      <c r="I531" s="31" t="str">
        <f>Report2!K539</f>
        <v>R1/450</v>
      </c>
      <c r="J531" s="82">
        <f>Report2!L539</f>
        <v>45</v>
      </c>
      <c r="K531" s="82">
        <f>Report2!M539</f>
        <v>0</v>
      </c>
      <c r="L531" s="82">
        <f>Report2!N539</f>
        <v>7661</v>
      </c>
      <c r="M531" s="82">
        <f>Report2!P539</f>
        <v>7661</v>
      </c>
      <c r="N531" s="82">
        <f>Report2!Q539</f>
        <v>0</v>
      </c>
      <c r="O531" s="82">
        <f>Report2!T539</f>
        <v>0</v>
      </c>
      <c r="P531" s="82">
        <f>Report2!U539</f>
        <v>0</v>
      </c>
      <c r="Q531" s="82">
        <f>Report2!W539</f>
        <v>0</v>
      </c>
      <c r="R531" s="82">
        <f>Report2!X539</f>
        <v>0</v>
      </c>
      <c r="S531" s="82">
        <f>Report2!Y539</f>
        <v>0</v>
      </c>
      <c r="T531" s="82">
        <f>Report2!Z539</f>
        <v>7661</v>
      </c>
      <c r="U531" s="82">
        <f>Report2!AB539</f>
        <v>0</v>
      </c>
      <c r="V531" s="82">
        <f>Report2!AC539</f>
        <v>7661</v>
      </c>
      <c r="W531" s="36" t="str">
        <f>Report2!AD539</f>
        <v>22/02/2023</v>
      </c>
      <c r="X531" s="48" t="str">
        <f t="shared" si="69"/>
        <v>22</v>
      </c>
      <c r="Y531" s="31" t="str">
        <f t="shared" si="70"/>
        <v>02</v>
      </c>
      <c r="Z531" s="31" t="str">
        <f t="shared" si="71"/>
        <v>2023</v>
      </c>
      <c r="AA531" s="45">
        <f t="shared" si="72"/>
        <v>44979</v>
      </c>
      <c r="AB531" s="31" t="str">
        <f>Report2!AE539</f>
        <v>5255334000506</v>
      </c>
      <c r="AC531" s="45" t="str">
        <f>Report2!AF539</f>
        <v>22/02/2023</v>
      </c>
      <c r="AD531" s="31" t="str">
        <f>Report2!AH539</f>
        <v>5255305723022200510</v>
      </c>
      <c r="AE531" s="31">
        <f t="shared" si="74"/>
        <v>52550</v>
      </c>
      <c r="AF531" s="31" t="str">
        <f t="shared" si="73"/>
        <v>52553</v>
      </c>
    </row>
    <row r="532" spans="1:32">
      <c r="A532" s="30">
        <f>Report2!A540</f>
        <v>108</v>
      </c>
      <c r="B532" s="31" t="str">
        <f>Report2!B540</f>
        <v>P2TL/52551/20230206/00005</v>
      </c>
      <c r="C532" s="31" t="str">
        <f>Report2!D540</f>
        <v>523061759707</v>
      </c>
      <c r="D532" s="31" t="str">
        <f>Report2!E540</f>
        <v>OKTAVIA</v>
      </c>
      <c r="E532" s="31" t="str">
        <f>Report2!H540</f>
        <v>K2</v>
      </c>
      <c r="F532" s="31" t="str">
        <f>Report2!I540</f>
        <v>DS JATISONO    RT.1 R</v>
      </c>
      <c r="G532" s="31" t="str">
        <f t="shared" si="67"/>
        <v>R1MT</v>
      </c>
      <c r="H532" s="31">
        <f t="shared" si="68"/>
        <v>900</v>
      </c>
      <c r="I532" s="31" t="str">
        <f>Report2!K540</f>
        <v>R1MT/900</v>
      </c>
      <c r="J532" s="82">
        <f>Report2!L540</f>
        <v>605</v>
      </c>
      <c r="K532" s="82">
        <f>Report2!M540</f>
        <v>0</v>
      </c>
      <c r="L532" s="82">
        <f>Report2!N540</f>
        <v>817960</v>
      </c>
      <c r="M532" s="82">
        <f>Report2!P540</f>
        <v>817960</v>
      </c>
      <c r="N532" s="82">
        <f>Report2!Q540</f>
        <v>0</v>
      </c>
      <c r="O532" s="82">
        <f>Report2!T540</f>
        <v>0</v>
      </c>
      <c r="P532" s="82">
        <f>Report2!U540</f>
        <v>0</v>
      </c>
      <c r="Q532" s="82">
        <f>Report2!W540</f>
        <v>73616</v>
      </c>
      <c r="R532" s="82">
        <f>Report2!X540</f>
        <v>0</v>
      </c>
      <c r="S532" s="82">
        <f>Report2!Y540</f>
        <v>0</v>
      </c>
      <c r="T532" s="82">
        <f>Report2!Z540</f>
        <v>891576</v>
      </c>
      <c r="U532" s="82">
        <f>Report2!AB540</f>
        <v>891576</v>
      </c>
      <c r="V532" s="82">
        <f>Report2!AC540</f>
        <v>0</v>
      </c>
      <c r="W532" s="36" t="str">
        <f>Report2!AD540</f>
        <v>06/02/2023</v>
      </c>
      <c r="X532" s="48" t="str">
        <f t="shared" si="69"/>
        <v>06</v>
      </c>
      <c r="Y532" s="31" t="str">
        <f t="shared" si="70"/>
        <v>02</v>
      </c>
      <c r="Z532" s="31" t="str">
        <f t="shared" si="71"/>
        <v>2023</v>
      </c>
      <c r="AA532" s="45">
        <f t="shared" si="72"/>
        <v>44963</v>
      </c>
      <c r="AB532" s="31" t="str">
        <f>Report2!AE540</f>
        <v>5255143005106</v>
      </c>
      <c r="AC532" s="45" t="str">
        <f>Report2!AF540</f>
        <v>06/02/2023</v>
      </c>
      <c r="AD532" s="31" t="str">
        <f>Report2!AH540</f>
        <v>P2TL/52551/20230206/00005</v>
      </c>
      <c r="AE532" s="31">
        <f t="shared" si="74"/>
        <v>52550</v>
      </c>
      <c r="AF532" s="31" t="str">
        <f t="shared" si="73"/>
        <v>52551</v>
      </c>
    </row>
    <row r="533" spans="1:32">
      <c r="A533" s="30">
        <f>Report2!A541</f>
        <v>109</v>
      </c>
      <c r="B533" s="31" t="str">
        <f>Report2!B541</f>
        <v>P2TL/52552/20230202/00001</v>
      </c>
      <c r="C533" s="31" t="str">
        <f>Report2!D541</f>
        <v>523080576897</v>
      </c>
      <c r="D533" s="31" t="str">
        <f>Report2!E541</f>
        <v>SUPARMIN/GUDANG</v>
      </c>
      <c r="E533" s="31" t="str">
        <f>Report2!H541</f>
        <v>K2</v>
      </c>
      <c r="F533" s="31" t="str">
        <f>Report2!I541</f>
        <v>JL  RAYA BRAMBANG</v>
      </c>
      <c r="G533" s="31" t="str">
        <f t="shared" si="67"/>
        <v>B1T</v>
      </c>
      <c r="H533" s="31">
        <f t="shared" si="68"/>
        <v>900</v>
      </c>
      <c r="I533" s="31" t="str">
        <f>Report2!K541</f>
        <v>B1T/900</v>
      </c>
      <c r="J533" s="82">
        <f>Report2!L541</f>
        <v>665</v>
      </c>
      <c r="K533" s="82">
        <f>Report2!M541</f>
        <v>0</v>
      </c>
      <c r="L533" s="82">
        <f>Report2!N541</f>
        <v>418950</v>
      </c>
      <c r="M533" s="82">
        <f>Report2!P541</f>
        <v>418950</v>
      </c>
      <c r="N533" s="82">
        <f>Report2!Q541</f>
        <v>0</v>
      </c>
      <c r="O533" s="82">
        <f>Report2!T541</f>
        <v>0</v>
      </c>
      <c r="P533" s="82">
        <f>Report2!U541</f>
        <v>0</v>
      </c>
      <c r="Q533" s="82">
        <f>Report2!W541</f>
        <v>37706</v>
      </c>
      <c r="R533" s="82">
        <f>Report2!X541</f>
        <v>0</v>
      </c>
      <c r="S533" s="82">
        <f>Report2!Y541</f>
        <v>0</v>
      </c>
      <c r="T533" s="82">
        <f>Report2!Z541</f>
        <v>456656</v>
      </c>
      <c r="U533" s="82">
        <f>Report2!AB541</f>
        <v>456656</v>
      </c>
      <c r="V533" s="82">
        <f>Report2!AC541</f>
        <v>0</v>
      </c>
      <c r="W533" s="36" t="str">
        <f>Report2!AD541</f>
        <v>02/02/2023</v>
      </c>
      <c r="X533" s="48" t="str">
        <f t="shared" si="69"/>
        <v>02</v>
      </c>
      <c r="Y533" s="31" t="str">
        <f t="shared" si="70"/>
        <v>02</v>
      </c>
      <c r="Z533" s="31" t="str">
        <f t="shared" si="71"/>
        <v>2023</v>
      </c>
      <c r="AA533" s="45">
        <f t="shared" si="72"/>
        <v>44959</v>
      </c>
      <c r="AB533" s="31" t="str">
        <f>Report2!AE541</f>
        <v>5255243004913</v>
      </c>
      <c r="AC533" s="45" t="str">
        <f>Report2!AF541</f>
        <v>02/02/2023</v>
      </c>
      <c r="AD533" s="31" t="str">
        <f>Report2!AH541</f>
        <v>P2TL/52552/20230202/00001</v>
      </c>
      <c r="AE533" s="31">
        <f t="shared" si="74"/>
        <v>52550</v>
      </c>
      <c r="AF533" s="31" t="str">
        <f t="shared" si="73"/>
        <v>52552</v>
      </c>
    </row>
    <row r="534" spans="1:32">
      <c r="A534" s="30">
        <f>Report2!A542</f>
        <v>110</v>
      </c>
      <c r="B534" s="31" t="str">
        <f>Report2!B542</f>
        <v>P2TL/52551/20230207/00002</v>
      </c>
      <c r="C534" s="31" t="str">
        <f>Report2!D542</f>
        <v>523061773273</v>
      </c>
      <c r="D534" s="31" t="str">
        <f>Report2!E542</f>
        <v>AGUNG SUGIHARTO</v>
      </c>
      <c r="E534" s="31" t="str">
        <f>Report2!H542</f>
        <v>K2</v>
      </c>
      <c r="F534" s="31" t="str">
        <f>Report2!I542</f>
        <v>DK SURODADI KEC. S</v>
      </c>
      <c r="G534" s="31" t="str">
        <f t="shared" si="67"/>
        <v>R1T</v>
      </c>
      <c r="H534" s="31">
        <f t="shared" si="68"/>
        <v>450</v>
      </c>
      <c r="I534" s="31" t="str">
        <f>Report2!K542</f>
        <v>R1T/450</v>
      </c>
      <c r="J534" s="82">
        <f>Report2!L542</f>
        <v>404</v>
      </c>
      <c r="K534" s="82">
        <f>Report2!M542</f>
        <v>0</v>
      </c>
      <c r="L534" s="82">
        <f>Report2!N542</f>
        <v>167660</v>
      </c>
      <c r="M534" s="82">
        <f>Report2!P542</f>
        <v>167660</v>
      </c>
      <c r="N534" s="82">
        <f>Report2!Q542</f>
        <v>0</v>
      </c>
      <c r="O534" s="82">
        <f>Report2!T542</f>
        <v>0</v>
      </c>
      <c r="P534" s="82">
        <f>Report2!U542</f>
        <v>0</v>
      </c>
      <c r="Q534" s="82">
        <f>Report2!W542</f>
        <v>15089</v>
      </c>
      <c r="R534" s="82">
        <f>Report2!X542</f>
        <v>0</v>
      </c>
      <c r="S534" s="82">
        <f>Report2!Y542</f>
        <v>0</v>
      </c>
      <c r="T534" s="82">
        <f>Report2!Z542</f>
        <v>182749</v>
      </c>
      <c r="U534" s="82">
        <f>Report2!AB542</f>
        <v>182749</v>
      </c>
      <c r="V534" s="82">
        <f>Report2!AC542</f>
        <v>0</v>
      </c>
      <c r="W534" s="36" t="str">
        <f>Report2!AD542</f>
        <v>07/02/2023</v>
      </c>
      <c r="X534" s="48" t="str">
        <f t="shared" si="69"/>
        <v>07</v>
      </c>
      <c r="Y534" s="31" t="str">
        <f t="shared" si="70"/>
        <v>02</v>
      </c>
      <c r="Z534" s="31" t="str">
        <f t="shared" si="71"/>
        <v>2023</v>
      </c>
      <c r="AA534" s="45">
        <f t="shared" si="72"/>
        <v>44964</v>
      </c>
      <c r="AB534" s="31" t="str">
        <f>Report2!AE542</f>
        <v>5255143005108</v>
      </c>
      <c r="AC534" s="45" t="str">
        <f>Report2!AF542</f>
        <v>07/02/2023</v>
      </c>
      <c r="AD534" s="31" t="str">
        <f>Report2!AH542</f>
        <v>P2TL/52551/20230207/00002</v>
      </c>
      <c r="AE534" s="31">
        <f t="shared" si="74"/>
        <v>52550</v>
      </c>
      <c r="AF534" s="31" t="str">
        <f t="shared" si="73"/>
        <v>52551</v>
      </c>
    </row>
    <row r="535" spans="1:32">
      <c r="A535" s="30">
        <f>Report2!A543</f>
        <v>111</v>
      </c>
      <c r="B535" s="31" t="str">
        <f>Report2!B543</f>
        <v>5255305723022200505</v>
      </c>
      <c r="C535" s="31" t="str">
        <f>Report2!D543</f>
        <v>523070993902</v>
      </c>
      <c r="D535" s="31" t="str">
        <f>Report2!E543</f>
        <v>PURWADI</v>
      </c>
      <c r="E535" s="31">
        <f>Report2!H543</f>
        <v>0</v>
      </c>
      <c r="F535" s="31" t="str">
        <f>Report2!I543</f>
        <v>DK  BRANGKAL DS NA</v>
      </c>
      <c r="G535" s="31" t="str">
        <f t="shared" si="67"/>
        <v>R1</v>
      </c>
      <c r="H535" s="31">
        <f t="shared" si="68"/>
        <v>450</v>
      </c>
      <c r="I535" s="31" t="str">
        <f>Report2!K543</f>
        <v>R1/450</v>
      </c>
      <c r="J535" s="82">
        <f>Report2!L543</f>
        <v>15</v>
      </c>
      <c r="K535" s="82">
        <f>Report2!M543</f>
        <v>0</v>
      </c>
      <c r="L535" s="82">
        <f>Report2!N543</f>
        <v>2591</v>
      </c>
      <c r="M535" s="82">
        <f>Report2!P543</f>
        <v>2591</v>
      </c>
      <c r="N535" s="82">
        <f>Report2!Q543</f>
        <v>0</v>
      </c>
      <c r="O535" s="82">
        <f>Report2!T543</f>
        <v>0</v>
      </c>
      <c r="P535" s="82">
        <f>Report2!U543</f>
        <v>0</v>
      </c>
      <c r="Q535" s="82">
        <f>Report2!W543</f>
        <v>0</v>
      </c>
      <c r="R535" s="82">
        <f>Report2!X543</f>
        <v>0</v>
      </c>
      <c r="S535" s="82">
        <f>Report2!Y543</f>
        <v>0</v>
      </c>
      <c r="T535" s="82">
        <f>Report2!Z543</f>
        <v>2591</v>
      </c>
      <c r="U535" s="82">
        <f>Report2!AB543</f>
        <v>0</v>
      </c>
      <c r="V535" s="82">
        <f>Report2!AC543</f>
        <v>2591</v>
      </c>
      <c r="W535" s="36" t="str">
        <f>Report2!AD543</f>
        <v>22/02/2023</v>
      </c>
      <c r="X535" s="48" t="str">
        <f t="shared" si="69"/>
        <v>22</v>
      </c>
      <c r="Y535" s="31" t="str">
        <f t="shared" si="70"/>
        <v>02</v>
      </c>
      <c r="Z535" s="31" t="str">
        <f t="shared" si="71"/>
        <v>2023</v>
      </c>
      <c r="AA535" s="45">
        <f t="shared" si="72"/>
        <v>44979</v>
      </c>
      <c r="AB535" s="31" t="str">
        <f>Report2!AE543</f>
        <v>5255334000501</v>
      </c>
      <c r="AC535" s="45" t="str">
        <f>Report2!AF543</f>
        <v>22/02/2023</v>
      </c>
      <c r="AD535" s="31" t="str">
        <f>Report2!AH543</f>
        <v>5255305723022200505</v>
      </c>
      <c r="AE535" s="31">
        <f t="shared" si="74"/>
        <v>52550</v>
      </c>
      <c r="AF535" s="31" t="str">
        <f t="shared" si="73"/>
        <v>52553</v>
      </c>
    </row>
    <row r="536" spans="1:32">
      <c r="A536" s="30">
        <f>Report2!A544</f>
        <v>112</v>
      </c>
      <c r="B536" s="31" t="str">
        <f>Report2!B544</f>
        <v>P2TL/52552/20230223/00003</v>
      </c>
      <c r="C536" s="31" t="str">
        <f>Report2!D544</f>
        <v>NONPELANG</v>
      </c>
      <c r="D536" s="31" t="str">
        <f>Report2!E544</f>
        <v>INDAH KUSUMARINI</v>
      </c>
      <c r="E536" s="31" t="str">
        <f>Report2!H544</f>
        <v>P4</v>
      </c>
      <c r="F536" s="31" t="str">
        <f>Report2!I544</f>
        <v>DK KALIRATANRT 2 R</v>
      </c>
      <c r="G536" s="31" t="str">
        <f t="shared" si="67"/>
        <v>S2</v>
      </c>
      <c r="H536" s="31">
        <f t="shared" si="68"/>
        <v>450</v>
      </c>
      <c r="I536" s="31" t="str">
        <f>Report2!K544</f>
        <v>S2/450</v>
      </c>
      <c r="J536" s="82">
        <f>Report2!L544</f>
        <v>2479</v>
      </c>
      <c r="K536" s="82">
        <f>Report2!M544</f>
        <v>81000</v>
      </c>
      <c r="L536" s="82">
        <f>Report2!N544</f>
        <v>892296</v>
      </c>
      <c r="M536" s="82">
        <f>Report2!P544</f>
        <v>973296</v>
      </c>
      <c r="N536" s="82">
        <f>Report2!Q544</f>
        <v>0</v>
      </c>
      <c r="O536" s="82">
        <f>Report2!T544</f>
        <v>0</v>
      </c>
      <c r="P536" s="82">
        <f>Report2!U544</f>
        <v>0</v>
      </c>
      <c r="Q536" s="82">
        <f>Report2!W544</f>
        <v>4866</v>
      </c>
      <c r="R536" s="82">
        <f>Report2!X544</f>
        <v>0</v>
      </c>
      <c r="S536" s="82">
        <f>Report2!Y544</f>
        <v>0</v>
      </c>
      <c r="T536" s="82">
        <f>Report2!Z544</f>
        <v>978162</v>
      </c>
      <c r="U536" s="82">
        <f>Report2!AB544</f>
        <v>978162</v>
      </c>
      <c r="V536" s="82">
        <f>Report2!AC544</f>
        <v>0</v>
      </c>
      <c r="W536" s="36" t="str">
        <f>Report2!AD544</f>
        <v>23/02/2023</v>
      </c>
      <c r="X536" s="48" t="str">
        <f t="shared" si="69"/>
        <v>23</v>
      </c>
      <c r="Y536" s="31" t="str">
        <f t="shared" si="70"/>
        <v>02</v>
      </c>
      <c r="Z536" s="31" t="str">
        <f t="shared" si="71"/>
        <v>2023</v>
      </c>
      <c r="AA536" s="45">
        <f t="shared" si="72"/>
        <v>44980</v>
      </c>
      <c r="AB536" s="31" t="str">
        <f>Report2!AE544</f>
        <v>5255242004963</v>
      </c>
      <c r="AC536" s="45" t="str">
        <f>Report2!AF544</f>
        <v>23/02/2023</v>
      </c>
      <c r="AD536" s="31" t="str">
        <f>Report2!AH544</f>
        <v>P2TL/52552/20230223/00003</v>
      </c>
      <c r="AE536" s="31">
        <f t="shared" si="74"/>
        <v>52550</v>
      </c>
      <c r="AF536" s="31" t="str">
        <f t="shared" si="73"/>
        <v>52552</v>
      </c>
    </row>
    <row r="537" spans="1:32">
      <c r="A537" s="30">
        <f>Report2!A545</f>
        <v>113</v>
      </c>
      <c r="B537" s="31" t="str">
        <f>Report2!B545</f>
        <v>P2TL/52553/20230222/00001</v>
      </c>
      <c r="C537" s="31" t="str">
        <f>Report2!D545</f>
        <v>523070728020</v>
      </c>
      <c r="D537" s="31" t="str">
        <f>Report2!E545</f>
        <v>PARJIMIN</v>
      </c>
      <c r="E537" s="31" t="str">
        <f>Report2!H545</f>
        <v>P4</v>
      </c>
      <c r="F537" s="31" t="str">
        <f>Report2!I545</f>
        <v>DK  JATIMAS MANGGA</v>
      </c>
      <c r="G537" s="31" t="str">
        <f t="shared" si="67"/>
        <v>R1</v>
      </c>
      <c r="H537" s="31">
        <f t="shared" si="68"/>
        <v>450</v>
      </c>
      <c r="I537" s="31" t="str">
        <f>Report2!K545</f>
        <v>R1/450</v>
      </c>
      <c r="J537" s="82">
        <f>Report2!L545</f>
        <v>0</v>
      </c>
      <c r="K537" s="82">
        <f>Report2!M545</f>
        <v>0</v>
      </c>
      <c r="L537" s="82">
        <f>Report2!N545</f>
        <v>822587</v>
      </c>
      <c r="M537" s="82">
        <f>Report2!P545</f>
        <v>822587</v>
      </c>
      <c r="N537" s="82">
        <f>Report2!Q545</f>
        <v>0</v>
      </c>
      <c r="O537" s="82">
        <f>Report2!T545</f>
        <v>0</v>
      </c>
      <c r="P537" s="82">
        <f>Report2!U545</f>
        <v>0</v>
      </c>
      <c r="Q537" s="82">
        <f>Report2!W545</f>
        <v>0</v>
      </c>
      <c r="R537" s="82">
        <f>Report2!X545</f>
        <v>0</v>
      </c>
      <c r="S537" s="82">
        <f>Report2!Y545</f>
        <v>0</v>
      </c>
      <c r="T537" s="82">
        <f>Report2!Z545</f>
        <v>822587</v>
      </c>
      <c r="U537" s="82">
        <f>Report2!AB545</f>
        <v>0</v>
      </c>
      <c r="V537" s="82">
        <f>Report2!AC545</f>
        <v>822587</v>
      </c>
      <c r="W537" s="36" t="str">
        <f>Report2!AD545</f>
        <v>22/02/2023</v>
      </c>
      <c r="X537" s="48" t="str">
        <f t="shared" si="69"/>
        <v>22</v>
      </c>
      <c r="Y537" s="31" t="str">
        <f t="shared" si="70"/>
        <v>02</v>
      </c>
      <c r="Z537" s="31" t="str">
        <f t="shared" si="71"/>
        <v>2023</v>
      </c>
      <c r="AA537" s="45">
        <f t="shared" si="72"/>
        <v>44979</v>
      </c>
      <c r="AB537" s="31" t="str">
        <f>Report2!AE545</f>
        <v>5255342004850</v>
      </c>
      <c r="AC537" s="45" t="str">
        <f>Report2!AF545</f>
        <v>22/02/2023</v>
      </c>
      <c r="AD537" s="31" t="str">
        <f>Report2!AH545</f>
        <v>P2TL/52553/20230222/00001</v>
      </c>
      <c r="AE537" s="31">
        <f t="shared" si="74"/>
        <v>52550</v>
      </c>
      <c r="AF537" s="31" t="str">
        <f t="shared" si="73"/>
        <v>52553</v>
      </c>
    </row>
    <row r="538" spans="1:32">
      <c r="A538" s="30">
        <f>Report2!A546</f>
        <v>114</v>
      </c>
      <c r="B538" s="31" t="str">
        <f>Report2!B546</f>
        <v>5255305723022200523</v>
      </c>
      <c r="C538" s="31" t="str">
        <f>Report2!D546</f>
        <v>523070254675</v>
      </c>
      <c r="D538" s="31" t="str">
        <f>Report2!E546</f>
        <v>SUGIYANTO</v>
      </c>
      <c r="E538" s="31">
        <f>Report2!H546</f>
        <v>0</v>
      </c>
      <c r="F538" s="31" t="str">
        <f>Report2!I546</f>
        <v>SE LOJARI RT6/RW1</v>
      </c>
      <c r="G538" s="31" t="str">
        <f t="shared" si="67"/>
        <v>R1M</v>
      </c>
      <c r="H538" s="31">
        <f t="shared" si="68"/>
        <v>900</v>
      </c>
      <c r="I538" s="31" t="str">
        <f>Report2!K546</f>
        <v>R1M/900</v>
      </c>
      <c r="J538" s="82">
        <f>Report2!L546</f>
        <v>28</v>
      </c>
      <c r="K538" s="82">
        <f>Report2!M546</f>
        <v>0</v>
      </c>
      <c r="L538" s="82">
        <f>Report2!N546</f>
        <v>36504</v>
      </c>
      <c r="M538" s="82">
        <f>Report2!P546</f>
        <v>36504</v>
      </c>
      <c r="N538" s="82">
        <f>Report2!Q546</f>
        <v>0</v>
      </c>
      <c r="O538" s="82">
        <f>Report2!T546</f>
        <v>0</v>
      </c>
      <c r="P538" s="82">
        <f>Report2!U546</f>
        <v>0</v>
      </c>
      <c r="Q538" s="82">
        <f>Report2!W546</f>
        <v>0</v>
      </c>
      <c r="R538" s="82">
        <f>Report2!X546</f>
        <v>0</v>
      </c>
      <c r="S538" s="82">
        <f>Report2!Y546</f>
        <v>0</v>
      </c>
      <c r="T538" s="82">
        <f>Report2!Z546</f>
        <v>36504</v>
      </c>
      <c r="U538" s="82">
        <f>Report2!AB546</f>
        <v>0</v>
      </c>
      <c r="V538" s="82">
        <f>Report2!AC546</f>
        <v>36504</v>
      </c>
      <c r="W538" s="36" t="str">
        <f>Report2!AD546</f>
        <v>22/02/2023</v>
      </c>
      <c r="X538" s="48" t="str">
        <f t="shared" si="69"/>
        <v>22</v>
      </c>
      <c r="Y538" s="31" t="str">
        <f t="shared" si="70"/>
        <v>02</v>
      </c>
      <c r="Z538" s="31" t="str">
        <f t="shared" si="71"/>
        <v>2023</v>
      </c>
      <c r="AA538" s="45">
        <f t="shared" si="72"/>
        <v>44979</v>
      </c>
      <c r="AB538" s="31" t="str">
        <f>Report2!AE546</f>
        <v>5255334000519</v>
      </c>
      <c r="AC538" s="45" t="str">
        <f>Report2!AF546</f>
        <v>22/02/2023</v>
      </c>
      <c r="AD538" s="31" t="str">
        <f>Report2!AH546</f>
        <v>5255305723022200523</v>
      </c>
      <c r="AE538" s="31">
        <f t="shared" si="74"/>
        <v>52550</v>
      </c>
      <c r="AF538" s="31" t="str">
        <f t="shared" si="73"/>
        <v>52553</v>
      </c>
    </row>
    <row r="539" spans="1:32">
      <c r="A539" s="30">
        <f>Report2!A547</f>
        <v>115</v>
      </c>
      <c r="B539" s="31" t="str">
        <f>Report2!B547</f>
        <v>P2TL/52552/20230206/00005</v>
      </c>
      <c r="C539" s="31" t="str">
        <f>Report2!D547</f>
        <v>523080983004</v>
      </c>
      <c r="D539" s="31" t="str">
        <f>Report2!E547</f>
        <v>SOPIATUN</v>
      </c>
      <c r="E539" s="31" t="str">
        <f>Report2!H547</f>
        <v>P2</v>
      </c>
      <c r="F539" s="31" t="str">
        <f>Report2!I547</f>
        <v>DS JATIKUSUMAN   RT</v>
      </c>
      <c r="G539" s="31" t="str">
        <f t="shared" si="67"/>
        <v>R1</v>
      </c>
      <c r="H539" s="31">
        <f t="shared" si="68"/>
        <v>900</v>
      </c>
      <c r="I539" s="31" t="str">
        <f>Report2!K547</f>
        <v>R1/900</v>
      </c>
      <c r="J539" s="82">
        <f>Report2!L547</f>
        <v>4957</v>
      </c>
      <c r="K539" s="82">
        <f>Report2!M547</f>
        <v>0</v>
      </c>
      <c r="L539" s="82">
        <f>Report2!N547</f>
        <v>2453814</v>
      </c>
      <c r="M539" s="82">
        <f>Report2!P547</f>
        <v>2453814</v>
      </c>
      <c r="N539" s="82">
        <f>Report2!Q547</f>
        <v>0</v>
      </c>
      <c r="O539" s="82">
        <f>Report2!T547</f>
        <v>0</v>
      </c>
      <c r="P539" s="82">
        <f>Report2!U547</f>
        <v>0</v>
      </c>
      <c r="Q539" s="82">
        <f>Report2!W547</f>
        <v>24538</v>
      </c>
      <c r="R539" s="82">
        <f>Report2!X547</f>
        <v>0</v>
      </c>
      <c r="S539" s="82">
        <f>Report2!Y547</f>
        <v>0</v>
      </c>
      <c r="T539" s="82">
        <f>Report2!Z547</f>
        <v>2478352</v>
      </c>
      <c r="U539" s="82">
        <f>Report2!AB547</f>
        <v>2478352</v>
      </c>
      <c r="V539" s="82">
        <f>Report2!AC547</f>
        <v>0</v>
      </c>
      <c r="W539" s="36" t="str">
        <f>Report2!AD547</f>
        <v>08/02/2023</v>
      </c>
      <c r="X539" s="48" t="str">
        <f t="shared" si="69"/>
        <v>08</v>
      </c>
      <c r="Y539" s="31" t="str">
        <f t="shared" si="70"/>
        <v>02</v>
      </c>
      <c r="Z539" s="31" t="str">
        <f t="shared" si="71"/>
        <v>2023</v>
      </c>
      <c r="AA539" s="45">
        <f t="shared" si="72"/>
        <v>44965</v>
      </c>
      <c r="AB539" s="31" t="str">
        <f>Report2!AE547</f>
        <v>5255242004939</v>
      </c>
      <c r="AC539" s="45" t="str">
        <f>Report2!AF547</f>
        <v>08/02/2023</v>
      </c>
      <c r="AD539" s="31" t="str">
        <f>Report2!AH547</f>
        <v>P2TL/52552/20230206/00005</v>
      </c>
      <c r="AE539" s="31">
        <f t="shared" si="74"/>
        <v>52550</v>
      </c>
      <c r="AF539" s="31" t="str">
        <f t="shared" si="73"/>
        <v>52552</v>
      </c>
    </row>
    <row r="540" spans="1:32">
      <c r="A540" s="30">
        <f>Report2!A548</f>
        <v>116</v>
      </c>
      <c r="B540" s="31" t="str">
        <f>Report2!B548</f>
        <v>P2TL/52554/20230208/00001</v>
      </c>
      <c r="C540" s="31" t="str">
        <f>Report2!D548</f>
        <v>525540136913</v>
      </c>
      <c r="D540" s="31" t="str">
        <f>Report2!E548</f>
        <v>SUPAMI</v>
      </c>
      <c r="E540" s="31" t="str">
        <f>Report2!H548</f>
        <v>K2</v>
      </c>
      <c r="F540" s="31" t="str">
        <f>Report2!I548</f>
        <v>DN SAWIT TANJUNGR</v>
      </c>
      <c r="G540" s="31" t="str">
        <f t="shared" si="67"/>
        <v>R1T</v>
      </c>
      <c r="H540" s="31">
        <f t="shared" si="68"/>
        <v>1300</v>
      </c>
      <c r="I540" s="31" t="str">
        <f>Report2!K548</f>
        <v>R1T/1300</v>
      </c>
      <c r="J540" s="82">
        <f>Report2!L548</f>
        <v>280</v>
      </c>
      <c r="K540" s="82">
        <f>Report2!M548</f>
        <v>0</v>
      </c>
      <c r="L540" s="82">
        <f>Report2!N548</f>
        <v>404516</v>
      </c>
      <c r="M540" s="82">
        <f>Report2!P548</f>
        <v>404516</v>
      </c>
      <c r="N540" s="82">
        <f>Report2!Q548</f>
        <v>0</v>
      </c>
      <c r="O540" s="82">
        <f>Report2!T548</f>
        <v>0</v>
      </c>
      <c r="P540" s="82">
        <f>Report2!U548</f>
        <v>0</v>
      </c>
      <c r="Q540" s="82">
        <f>Report2!W548</f>
        <v>36406</v>
      </c>
      <c r="R540" s="82">
        <f>Report2!X548</f>
        <v>0</v>
      </c>
      <c r="S540" s="82">
        <f>Report2!Y548</f>
        <v>0</v>
      </c>
      <c r="T540" s="82">
        <f>Report2!Z548</f>
        <v>440922</v>
      </c>
      <c r="U540" s="82">
        <f>Report2!AB548</f>
        <v>440922</v>
      </c>
      <c r="V540" s="82">
        <f>Report2!AC548</f>
        <v>0</v>
      </c>
      <c r="W540" s="36" t="str">
        <f>Report2!AD548</f>
        <v>08/02/2023</v>
      </c>
      <c r="X540" s="48" t="str">
        <f t="shared" si="69"/>
        <v>08</v>
      </c>
      <c r="Y540" s="31" t="str">
        <f t="shared" si="70"/>
        <v>02</v>
      </c>
      <c r="Z540" s="31" t="str">
        <f t="shared" si="71"/>
        <v>2023</v>
      </c>
      <c r="AA540" s="45">
        <f t="shared" si="72"/>
        <v>44965</v>
      </c>
      <c r="AB540" s="31" t="str">
        <f>Report2!AE548</f>
        <v>5255443005970</v>
      </c>
      <c r="AC540" s="45" t="str">
        <f>Report2!AF548</f>
        <v>08/02/2023</v>
      </c>
      <c r="AD540" s="31" t="str">
        <f>Report2!AH548</f>
        <v>P2TL/52554/20230208/00001</v>
      </c>
      <c r="AE540" s="31">
        <f t="shared" si="74"/>
        <v>52550</v>
      </c>
      <c r="AF540" s="31" t="str">
        <f t="shared" si="73"/>
        <v>52554</v>
      </c>
    </row>
    <row r="541" spans="1:32">
      <c r="A541" s="30">
        <f>Report2!A549</f>
        <v>117</v>
      </c>
      <c r="B541" s="31" t="str">
        <f>Report2!B549</f>
        <v>P2TL/52554/20230223/00005</v>
      </c>
      <c r="C541" s="31" t="str">
        <f>Report2!D549</f>
        <v>523071428724</v>
      </c>
      <c r="D541" s="31" t="str">
        <f>Report2!E549</f>
        <v>SALAMUN</v>
      </c>
      <c r="E541" s="31" t="str">
        <f>Report2!H549</f>
        <v>K2</v>
      </c>
      <c r="F541" s="31" t="str">
        <f>Report2!I549</f>
        <v>DK  PANDAN RT1/4 PA</v>
      </c>
      <c r="G541" s="31" t="str">
        <f t="shared" si="67"/>
        <v>R1M</v>
      </c>
      <c r="H541" s="31">
        <f t="shared" si="68"/>
        <v>900</v>
      </c>
      <c r="I541" s="31" t="str">
        <f>Report2!K549</f>
        <v>R1M/900</v>
      </c>
      <c r="J541" s="82">
        <f>Report2!L549</f>
        <v>84</v>
      </c>
      <c r="K541" s="82">
        <f>Report2!M549</f>
        <v>0</v>
      </c>
      <c r="L541" s="82">
        <f>Report2!N549</f>
        <v>113568</v>
      </c>
      <c r="M541" s="82">
        <f>Report2!P549</f>
        <v>113568</v>
      </c>
      <c r="N541" s="82">
        <f>Report2!Q549</f>
        <v>0</v>
      </c>
      <c r="O541" s="82">
        <f>Report2!T549</f>
        <v>0</v>
      </c>
      <c r="P541" s="82">
        <f>Report2!U549</f>
        <v>0</v>
      </c>
      <c r="Q541" s="82">
        <f>Report2!W549</f>
        <v>10221</v>
      </c>
      <c r="R541" s="82">
        <f>Report2!X549</f>
        <v>0</v>
      </c>
      <c r="S541" s="82">
        <f>Report2!Y549</f>
        <v>0</v>
      </c>
      <c r="T541" s="82">
        <f>Report2!Z549</f>
        <v>123789</v>
      </c>
      <c r="U541" s="82">
        <f>Report2!AB549</f>
        <v>123789</v>
      </c>
      <c r="V541" s="82">
        <f>Report2!AC549</f>
        <v>0</v>
      </c>
      <c r="W541" s="36" t="str">
        <f>Report2!AD549</f>
        <v>25/02/2023</v>
      </c>
      <c r="X541" s="48" t="str">
        <f t="shared" si="69"/>
        <v>25</v>
      </c>
      <c r="Y541" s="31" t="str">
        <f t="shared" si="70"/>
        <v>02</v>
      </c>
      <c r="Z541" s="31" t="str">
        <f t="shared" si="71"/>
        <v>2023</v>
      </c>
      <c r="AA541" s="45">
        <f t="shared" si="72"/>
        <v>44982</v>
      </c>
      <c r="AB541" s="31" t="str">
        <f>Report2!AE549</f>
        <v>5255442006022</v>
      </c>
      <c r="AC541" s="45" t="str">
        <f>Report2!AF549</f>
        <v>25/02/2023</v>
      </c>
      <c r="AD541" s="31" t="str">
        <f>Report2!AH549</f>
        <v>P2TL/52554/20230223/00005</v>
      </c>
      <c r="AE541" s="31">
        <f t="shared" si="74"/>
        <v>52550</v>
      </c>
      <c r="AF541" s="31" t="str">
        <f t="shared" si="73"/>
        <v>52554</v>
      </c>
    </row>
    <row r="542" spans="1:32">
      <c r="A542" s="30">
        <f>Report2!A550</f>
        <v>118</v>
      </c>
      <c r="B542" s="31" t="str">
        <f>Report2!B550</f>
        <v>P2TL/52554/20230222/00002</v>
      </c>
      <c r="C542" s="31" t="str">
        <f>Report2!D550</f>
        <v>523072878844</v>
      </c>
      <c r="D542" s="31" t="str">
        <f>Report2!E550</f>
        <v>DARPI</v>
      </c>
      <c r="E542" s="31" t="str">
        <f>Report2!H550</f>
        <v>K2</v>
      </c>
      <c r="F542" s="31" t="str">
        <f>Report2!I550</f>
        <v>DN SEMUTAN    RT.4 R</v>
      </c>
      <c r="G542" s="31" t="str">
        <f t="shared" si="67"/>
        <v>R1T</v>
      </c>
      <c r="H542" s="31">
        <f t="shared" si="68"/>
        <v>450</v>
      </c>
      <c r="I542" s="31" t="str">
        <f>Report2!K550</f>
        <v>R1T/450</v>
      </c>
      <c r="J542" s="82">
        <f>Report2!L550</f>
        <v>200</v>
      </c>
      <c r="K542" s="82">
        <f>Report2!M550</f>
        <v>0</v>
      </c>
      <c r="L542" s="82">
        <f>Report2!N550</f>
        <v>83000</v>
      </c>
      <c r="M542" s="82">
        <f>Report2!P550</f>
        <v>83000</v>
      </c>
      <c r="N542" s="82">
        <f>Report2!Q550</f>
        <v>0</v>
      </c>
      <c r="O542" s="82">
        <f>Report2!T550</f>
        <v>0</v>
      </c>
      <c r="P542" s="82">
        <f>Report2!U550</f>
        <v>0</v>
      </c>
      <c r="Q542" s="82">
        <f>Report2!W550</f>
        <v>7470</v>
      </c>
      <c r="R542" s="82">
        <f>Report2!X550</f>
        <v>0</v>
      </c>
      <c r="S542" s="82">
        <f>Report2!Y550</f>
        <v>0</v>
      </c>
      <c r="T542" s="82">
        <f>Report2!Z550</f>
        <v>90470</v>
      </c>
      <c r="U542" s="82">
        <f>Report2!AB550</f>
        <v>90470</v>
      </c>
      <c r="V542" s="82">
        <f>Report2!AC550</f>
        <v>0</v>
      </c>
      <c r="W542" s="36" t="str">
        <f>Report2!AD550</f>
        <v>22/02/2023</v>
      </c>
      <c r="X542" s="48" t="str">
        <f t="shared" si="69"/>
        <v>22</v>
      </c>
      <c r="Y542" s="31" t="str">
        <f t="shared" si="70"/>
        <v>02</v>
      </c>
      <c r="Z542" s="31" t="str">
        <f t="shared" si="71"/>
        <v>2023</v>
      </c>
      <c r="AA542" s="45">
        <f t="shared" si="72"/>
        <v>44979</v>
      </c>
      <c r="AB542" s="31" t="str">
        <f>Report2!AE550</f>
        <v>5255443006017</v>
      </c>
      <c r="AC542" s="45" t="str">
        <f>Report2!AF550</f>
        <v>22/02/2023</v>
      </c>
      <c r="AD542" s="31" t="str">
        <f>Report2!AH550</f>
        <v>P2TL/52554/20230222/00002</v>
      </c>
      <c r="AE542" s="31">
        <f t="shared" si="74"/>
        <v>52550</v>
      </c>
      <c r="AF542" s="31" t="str">
        <f t="shared" si="73"/>
        <v>52554</v>
      </c>
    </row>
    <row r="543" spans="1:32">
      <c r="A543" s="30">
        <f>Report2!A551</f>
        <v>119</v>
      </c>
      <c r="B543" s="31" t="str">
        <f>Report2!B551</f>
        <v>P2TL/52553/20230223/00001</v>
      </c>
      <c r="C543" s="31" t="str">
        <f>Report2!D551</f>
        <v>523070283965</v>
      </c>
      <c r="D543" s="31" t="str">
        <f>Report2!E551</f>
        <v>PAWI</v>
      </c>
      <c r="E543" s="31" t="str">
        <f>Report2!H551</f>
        <v>P1</v>
      </c>
      <c r="F543" s="31" t="str">
        <f>Report2!I551</f>
        <v>DS  PUTAT RT 6/1</v>
      </c>
      <c r="G543" s="31" t="str">
        <f t="shared" si="67"/>
        <v>R1</v>
      </c>
      <c r="H543" s="31">
        <f t="shared" si="68"/>
        <v>450</v>
      </c>
      <c r="I543" s="31" t="str">
        <f>Report2!K551</f>
        <v>R1/450</v>
      </c>
      <c r="J543" s="82">
        <f>Report2!L551</f>
        <v>0</v>
      </c>
      <c r="K543" s="82">
        <f>Report2!M551</f>
        <v>59400</v>
      </c>
      <c r="L543" s="82">
        <f>Report2!N551</f>
        <v>0</v>
      </c>
      <c r="M543" s="82">
        <f>Report2!P551</f>
        <v>59400</v>
      </c>
      <c r="N543" s="82">
        <f>Report2!Q551</f>
        <v>0</v>
      </c>
      <c r="O543" s="82">
        <f>Report2!T551</f>
        <v>0</v>
      </c>
      <c r="P543" s="82">
        <f>Report2!U551</f>
        <v>0</v>
      </c>
      <c r="Q543" s="82">
        <f>Report2!W551</f>
        <v>891</v>
      </c>
      <c r="R543" s="82">
        <f>Report2!X551</f>
        <v>18900</v>
      </c>
      <c r="S543" s="82">
        <f>Report2!Y551</f>
        <v>0</v>
      </c>
      <c r="T543" s="82">
        <f>Report2!Z551</f>
        <v>79191</v>
      </c>
      <c r="U543" s="82">
        <f>Report2!AB551</f>
        <v>79191</v>
      </c>
      <c r="V543" s="82">
        <f>Report2!AC551</f>
        <v>0</v>
      </c>
      <c r="W543" s="36" t="str">
        <f>Report2!AD551</f>
        <v>23/02/2023</v>
      </c>
      <c r="X543" s="48" t="str">
        <f t="shared" si="69"/>
        <v>23</v>
      </c>
      <c r="Y543" s="31" t="str">
        <f t="shared" si="70"/>
        <v>02</v>
      </c>
      <c r="Z543" s="31" t="str">
        <f t="shared" si="71"/>
        <v>2023</v>
      </c>
      <c r="AA543" s="45">
        <f t="shared" si="72"/>
        <v>44980</v>
      </c>
      <c r="AB543" s="31" t="str">
        <f>Report2!AE551</f>
        <v>5255342004860</v>
      </c>
      <c r="AC543" s="45" t="str">
        <f>Report2!AF551</f>
        <v>23/02/2023</v>
      </c>
      <c r="AD543" s="31" t="str">
        <f>Report2!AH551</f>
        <v>P2TL/52553/20230223/00001</v>
      </c>
      <c r="AE543" s="31">
        <f t="shared" si="74"/>
        <v>52550</v>
      </c>
      <c r="AF543" s="31" t="str">
        <f t="shared" si="73"/>
        <v>52553</v>
      </c>
    </row>
    <row r="544" spans="1:32">
      <c r="A544" s="30">
        <f>Report2!A552</f>
        <v>120</v>
      </c>
      <c r="B544" s="31" t="str">
        <f>Report2!B552</f>
        <v>P2TL/52554/20230216/00001</v>
      </c>
      <c r="C544" s="31" t="str">
        <f>Report2!D552</f>
        <v>523070790670</v>
      </c>
      <c r="D544" s="31" t="str">
        <f>Report2!E552</f>
        <v>SUDARYONO SRI ENI</v>
      </c>
      <c r="E544" s="31" t="str">
        <f>Report2!H552</f>
        <v>P3</v>
      </c>
      <c r="F544" s="31" t="str">
        <f>Report2!I552</f>
        <v>TU MPUK/TB SELO RT</v>
      </c>
      <c r="G544" s="31" t="str">
        <f t="shared" si="67"/>
        <v>R1</v>
      </c>
      <c r="H544" s="31">
        <f t="shared" si="68"/>
        <v>450</v>
      </c>
      <c r="I544" s="31" t="str">
        <f>Report2!K552</f>
        <v>R1/450</v>
      </c>
      <c r="J544" s="82">
        <f>Report2!L552</f>
        <v>2479</v>
      </c>
      <c r="K544" s="82">
        <f>Report2!M552</f>
        <v>59400</v>
      </c>
      <c r="L544" s="82">
        <f>Report2!N552</f>
        <v>1226907</v>
      </c>
      <c r="M544" s="82">
        <f>Report2!P552</f>
        <v>1286307</v>
      </c>
      <c r="N544" s="82">
        <f>Report2!Q552</f>
        <v>0</v>
      </c>
      <c r="O544" s="82">
        <f>Report2!T552</f>
        <v>76400</v>
      </c>
      <c r="P544" s="82">
        <f>Report2!U552</f>
        <v>188171</v>
      </c>
      <c r="Q544" s="82">
        <f>Report2!W552</f>
        <v>13160</v>
      </c>
      <c r="R544" s="82">
        <f>Report2!X552</f>
        <v>13950</v>
      </c>
      <c r="S544" s="82">
        <f>Report2!Y552</f>
        <v>0</v>
      </c>
      <c r="T544" s="82">
        <f>Report2!Z552</f>
        <v>1577988</v>
      </c>
      <c r="U544" s="82">
        <f>Report2!AB552</f>
        <v>1577988</v>
      </c>
      <c r="V544" s="82">
        <f>Report2!AC552</f>
        <v>0</v>
      </c>
      <c r="W544" s="36" t="str">
        <f>Report2!AD552</f>
        <v>17/02/2023</v>
      </c>
      <c r="X544" s="48" t="str">
        <f t="shared" si="69"/>
        <v>17</v>
      </c>
      <c r="Y544" s="31" t="str">
        <f t="shared" si="70"/>
        <v>02</v>
      </c>
      <c r="Z544" s="31" t="str">
        <f t="shared" si="71"/>
        <v>2023</v>
      </c>
      <c r="AA544" s="45">
        <f t="shared" si="72"/>
        <v>44974</v>
      </c>
      <c r="AB544" s="31" t="str">
        <f>Report2!AE552</f>
        <v>5255442006000</v>
      </c>
      <c r="AC544" s="45" t="str">
        <f>Report2!AF552</f>
        <v>17/02/2023</v>
      </c>
      <c r="AD544" s="31" t="str">
        <f>Report2!AH552</f>
        <v>P2TL/52554/20230216/00001</v>
      </c>
      <c r="AE544" s="31">
        <f t="shared" si="74"/>
        <v>52550</v>
      </c>
      <c r="AF544" s="31" t="str">
        <f t="shared" si="73"/>
        <v>52554</v>
      </c>
    </row>
    <row r="545" spans="1:32">
      <c r="A545" s="30">
        <f>Report2!A553</f>
        <v>121</v>
      </c>
      <c r="B545" s="31" t="str">
        <f>Report2!B553</f>
        <v>P2TL/52554/20230223/00004</v>
      </c>
      <c r="C545" s="31" t="str">
        <f>Report2!D553</f>
        <v>525540093589</v>
      </c>
      <c r="D545" s="31" t="str">
        <f>Report2!E553</f>
        <v>GRIYA PENGGUNG RE</v>
      </c>
      <c r="E545" s="31" t="str">
        <f>Report2!H553</f>
        <v>K2</v>
      </c>
      <c r="F545" s="31" t="str">
        <f>Report2!I553</f>
        <v>DN PENGGUNGHARJO</v>
      </c>
      <c r="G545" s="31" t="str">
        <f t="shared" si="67"/>
        <v>R1T</v>
      </c>
      <c r="H545" s="31">
        <f t="shared" si="68"/>
        <v>1300</v>
      </c>
      <c r="I545" s="31" t="str">
        <f>Report2!K553</f>
        <v>R1T/1300</v>
      </c>
      <c r="J545" s="82">
        <f>Report2!L553</f>
        <v>222</v>
      </c>
      <c r="K545" s="82">
        <f>Report2!M553</f>
        <v>0</v>
      </c>
      <c r="L545" s="82">
        <f>Report2!N553</f>
        <v>320723</v>
      </c>
      <c r="M545" s="82">
        <f>Report2!P553</f>
        <v>320723</v>
      </c>
      <c r="N545" s="82">
        <f>Report2!Q553</f>
        <v>0</v>
      </c>
      <c r="O545" s="82">
        <f>Report2!T553</f>
        <v>0</v>
      </c>
      <c r="P545" s="82">
        <f>Report2!U553</f>
        <v>0</v>
      </c>
      <c r="Q545" s="82">
        <f>Report2!W553</f>
        <v>28865</v>
      </c>
      <c r="R545" s="82">
        <f>Report2!X553</f>
        <v>0</v>
      </c>
      <c r="S545" s="82">
        <f>Report2!Y553</f>
        <v>0</v>
      </c>
      <c r="T545" s="82">
        <f>Report2!Z553</f>
        <v>349588</v>
      </c>
      <c r="U545" s="82">
        <f>Report2!AB553</f>
        <v>349588</v>
      </c>
      <c r="V545" s="82">
        <f>Report2!AC553</f>
        <v>0</v>
      </c>
      <c r="W545" s="36" t="str">
        <f>Report2!AD553</f>
        <v>23/02/2023</v>
      </c>
      <c r="X545" s="48" t="str">
        <f t="shared" si="69"/>
        <v>23</v>
      </c>
      <c r="Y545" s="31" t="str">
        <f t="shared" si="70"/>
        <v>02</v>
      </c>
      <c r="Z545" s="31" t="str">
        <f t="shared" si="71"/>
        <v>2023</v>
      </c>
      <c r="AA545" s="45">
        <f t="shared" si="72"/>
        <v>44980</v>
      </c>
      <c r="AB545" s="31" t="str">
        <f>Report2!AE553</f>
        <v>5255443006021</v>
      </c>
      <c r="AC545" s="45" t="str">
        <f>Report2!AF553</f>
        <v>23/02/2023</v>
      </c>
      <c r="AD545" s="31" t="str">
        <f>Report2!AH553</f>
        <v>P2TL/52554/20230223/00004</v>
      </c>
      <c r="AE545" s="31">
        <f t="shared" si="74"/>
        <v>52550</v>
      </c>
      <c r="AF545" s="31" t="str">
        <f t="shared" si="73"/>
        <v>52554</v>
      </c>
    </row>
    <row r="546" spans="1:32">
      <c r="A546" s="30">
        <f>Report2!A554</f>
        <v>122</v>
      </c>
      <c r="B546" s="31" t="str">
        <f>Report2!B554</f>
        <v>5255305723022200522</v>
      </c>
      <c r="C546" s="31" t="str">
        <f>Report2!D554</f>
        <v>523070904634</v>
      </c>
      <c r="D546" s="31" t="str">
        <f>Report2!E554</f>
        <v>GK ALKITAB INDONESI</v>
      </c>
      <c r="E546" s="31">
        <f>Report2!H554</f>
        <v>0</v>
      </c>
      <c r="F546" s="31" t="str">
        <f>Report2!I554</f>
        <v>SB  BARAT SBJOSARI</v>
      </c>
      <c r="G546" s="31" t="str">
        <f t="shared" si="67"/>
        <v>S2</v>
      </c>
      <c r="H546" s="31">
        <f t="shared" si="68"/>
        <v>900</v>
      </c>
      <c r="I546" s="31" t="str">
        <f>Report2!K554</f>
        <v>S2/900</v>
      </c>
      <c r="J546" s="82">
        <f>Report2!L554</f>
        <v>178</v>
      </c>
      <c r="K546" s="82">
        <f>Report2!M554</f>
        <v>0</v>
      </c>
      <c r="L546" s="82">
        <f>Report2!N554</f>
        <v>35467</v>
      </c>
      <c r="M546" s="82">
        <f>Report2!P554</f>
        <v>35467</v>
      </c>
      <c r="N546" s="82">
        <f>Report2!Q554</f>
        <v>0</v>
      </c>
      <c r="O546" s="82">
        <f>Report2!T554</f>
        <v>0</v>
      </c>
      <c r="P546" s="82">
        <f>Report2!U554</f>
        <v>0</v>
      </c>
      <c r="Q546" s="82">
        <f>Report2!W554</f>
        <v>0</v>
      </c>
      <c r="R546" s="82">
        <f>Report2!X554</f>
        <v>0</v>
      </c>
      <c r="S546" s="82">
        <f>Report2!Y554</f>
        <v>0</v>
      </c>
      <c r="T546" s="82">
        <f>Report2!Z554</f>
        <v>35467</v>
      </c>
      <c r="U546" s="82">
        <f>Report2!AB554</f>
        <v>0</v>
      </c>
      <c r="V546" s="82">
        <f>Report2!AC554</f>
        <v>35467</v>
      </c>
      <c r="W546" s="36" t="str">
        <f>Report2!AD554</f>
        <v>22/02/2023</v>
      </c>
      <c r="X546" s="48" t="str">
        <f t="shared" si="69"/>
        <v>22</v>
      </c>
      <c r="Y546" s="31" t="str">
        <f t="shared" si="70"/>
        <v>02</v>
      </c>
      <c r="Z546" s="31" t="str">
        <f t="shared" si="71"/>
        <v>2023</v>
      </c>
      <c r="AA546" s="45">
        <f t="shared" si="72"/>
        <v>44979</v>
      </c>
      <c r="AB546" s="31" t="str">
        <f>Report2!AE554</f>
        <v>5255334000518</v>
      </c>
      <c r="AC546" s="45" t="str">
        <f>Report2!AF554</f>
        <v>22/02/2023</v>
      </c>
      <c r="AD546" s="31" t="str">
        <f>Report2!AH554</f>
        <v>5255305723022200522</v>
      </c>
      <c r="AE546" s="31">
        <f t="shared" si="74"/>
        <v>52550</v>
      </c>
      <c r="AF546" s="31" t="str">
        <f t="shared" si="73"/>
        <v>52553</v>
      </c>
    </row>
    <row r="547" spans="1:32">
      <c r="A547" s="30">
        <f>Report2!A555</f>
        <v>123</v>
      </c>
      <c r="B547" s="31" t="str">
        <f>Report2!B555</f>
        <v>P2TL/52554/20230227/00006</v>
      </c>
      <c r="C547" s="31" t="str">
        <f>Report2!D555</f>
        <v>NONPELANG</v>
      </c>
      <c r="D547" s="31" t="str">
        <f>Report2!E555</f>
        <v>ALI MAHFUDHI</v>
      </c>
      <c r="E547" s="31" t="str">
        <f>Report2!H555</f>
        <v>P4</v>
      </c>
      <c r="F547" s="31" t="str">
        <f>Report2!I555</f>
        <v>DSN BANJARBANGI R</v>
      </c>
      <c r="G547" s="31" t="str">
        <f t="shared" si="67"/>
        <v>S2</v>
      </c>
      <c r="H547" s="31">
        <f t="shared" si="68"/>
        <v>900</v>
      </c>
      <c r="I547" s="31" t="str">
        <f>Report2!K555</f>
        <v>S2/900</v>
      </c>
      <c r="J547" s="82">
        <f>Report2!L555</f>
        <v>4957</v>
      </c>
      <c r="K547" s="82">
        <f>Report2!M555</f>
        <v>243000</v>
      </c>
      <c r="L547" s="82">
        <f>Report2!N555</f>
        <v>1784592</v>
      </c>
      <c r="M547" s="82">
        <f>Report2!P555</f>
        <v>2027592</v>
      </c>
      <c r="N547" s="82">
        <f>Report2!Q555</f>
        <v>0</v>
      </c>
      <c r="O547" s="82">
        <f>Report2!T555</f>
        <v>0</v>
      </c>
      <c r="P547" s="82">
        <f>Report2!U555</f>
        <v>0</v>
      </c>
      <c r="Q547" s="82">
        <f>Report2!W555</f>
        <v>10138</v>
      </c>
      <c r="R547" s="82">
        <f>Report2!X555</f>
        <v>0</v>
      </c>
      <c r="S547" s="82">
        <f>Report2!Y555</f>
        <v>0</v>
      </c>
      <c r="T547" s="82">
        <f>Report2!Z555</f>
        <v>2037730</v>
      </c>
      <c r="U547" s="82">
        <f>Report2!AB555</f>
        <v>2037730</v>
      </c>
      <c r="V547" s="82">
        <f>Report2!AC555</f>
        <v>0</v>
      </c>
      <c r="W547" s="36" t="str">
        <f>Report2!AD555</f>
        <v>27/02/2023</v>
      </c>
      <c r="X547" s="48" t="str">
        <f t="shared" si="69"/>
        <v>27</v>
      </c>
      <c r="Y547" s="31" t="str">
        <f t="shared" si="70"/>
        <v>02</v>
      </c>
      <c r="Z547" s="31" t="str">
        <f t="shared" si="71"/>
        <v>2023</v>
      </c>
      <c r="AA547" s="45">
        <f t="shared" si="72"/>
        <v>44984</v>
      </c>
      <c r="AB547" s="31" t="str">
        <f>Report2!AE555</f>
        <v>5255442006043</v>
      </c>
      <c r="AC547" s="45" t="str">
        <f>Report2!AF555</f>
        <v>27/02/2023</v>
      </c>
      <c r="AD547" s="31" t="str">
        <f>Report2!AH555</f>
        <v>P2TL/52554/20230227/00006</v>
      </c>
      <c r="AE547" s="31">
        <f t="shared" si="74"/>
        <v>52550</v>
      </c>
      <c r="AF547" s="31" t="str">
        <f t="shared" si="73"/>
        <v>52554</v>
      </c>
    </row>
    <row r="548" spans="1:32">
      <c r="A548" s="30">
        <f>Report2!A556</f>
        <v>124</v>
      </c>
      <c r="B548" s="31" t="str">
        <f>Report2!B556</f>
        <v>P2TL/52553/20230217/00001</v>
      </c>
      <c r="C548" s="31" t="str">
        <f>Report2!D556</f>
        <v>523070448146</v>
      </c>
      <c r="D548" s="31" t="str">
        <f>Report2!E556</f>
        <v>SUWAJI</v>
      </c>
      <c r="E548" s="31" t="str">
        <f>Report2!H556</f>
        <v>K2</v>
      </c>
      <c r="F548" s="31" t="str">
        <f>Report2!I556</f>
        <v>NG LABAN SAMBUNG</v>
      </c>
      <c r="G548" s="31" t="str">
        <f t="shared" si="67"/>
        <v>R1</v>
      </c>
      <c r="H548" s="31">
        <f t="shared" si="68"/>
        <v>450</v>
      </c>
      <c r="I548" s="31" t="str">
        <f>Report2!K556</f>
        <v>R1/450</v>
      </c>
      <c r="J548" s="82">
        <f>Report2!L556</f>
        <v>575</v>
      </c>
      <c r="K548" s="82">
        <f>Report2!M556</f>
        <v>0</v>
      </c>
      <c r="L548" s="82">
        <f>Report2!N556</f>
        <v>284625</v>
      </c>
      <c r="M548" s="82">
        <f>Report2!P556</f>
        <v>284625</v>
      </c>
      <c r="N548" s="82">
        <f>Report2!Q556</f>
        <v>0</v>
      </c>
      <c r="O548" s="82">
        <f>Report2!T556</f>
        <v>0</v>
      </c>
      <c r="P548" s="82">
        <f>Report2!U556</f>
        <v>0</v>
      </c>
      <c r="Q548" s="82">
        <f>Report2!W556</f>
        <v>25616</v>
      </c>
      <c r="R548" s="82">
        <f>Report2!X556</f>
        <v>0</v>
      </c>
      <c r="S548" s="82">
        <f>Report2!Y556</f>
        <v>0</v>
      </c>
      <c r="T548" s="82">
        <f>Report2!Z556</f>
        <v>310241</v>
      </c>
      <c r="U548" s="82">
        <f>Report2!AB556</f>
        <v>310241</v>
      </c>
      <c r="V548" s="82">
        <f>Report2!AC556</f>
        <v>0</v>
      </c>
      <c r="W548" s="36" t="str">
        <f>Report2!AD556</f>
        <v>17/02/2023</v>
      </c>
      <c r="X548" s="48" t="str">
        <f t="shared" si="69"/>
        <v>17</v>
      </c>
      <c r="Y548" s="31" t="str">
        <f t="shared" si="70"/>
        <v>02</v>
      </c>
      <c r="Z548" s="31" t="str">
        <f t="shared" si="71"/>
        <v>2023</v>
      </c>
      <c r="AA548" s="45">
        <f t="shared" si="72"/>
        <v>44974</v>
      </c>
      <c r="AB548" s="31" t="str">
        <f>Report2!AE556</f>
        <v>5255342004838</v>
      </c>
      <c r="AC548" s="45" t="str">
        <f>Report2!AF556</f>
        <v>17/02/2023</v>
      </c>
      <c r="AD548" s="31" t="str">
        <f>Report2!AH556</f>
        <v>P2TL/52553/20230217/00001</v>
      </c>
      <c r="AE548" s="31">
        <f t="shared" si="74"/>
        <v>52550</v>
      </c>
      <c r="AF548" s="31" t="str">
        <f t="shared" si="73"/>
        <v>52553</v>
      </c>
    </row>
    <row r="549" spans="1:32">
      <c r="A549" s="30">
        <f>Report2!A557</f>
        <v>125</v>
      </c>
      <c r="B549" s="31" t="str">
        <f>Report2!B557</f>
        <v>P2TL/52554/20230206/00003</v>
      </c>
      <c r="C549" s="31" t="str">
        <f>Report2!D557</f>
        <v>523071444382</v>
      </c>
      <c r="D549" s="31" t="str">
        <f>Report2!E557</f>
        <v>SRIYONO</v>
      </c>
      <c r="E549" s="31" t="str">
        <f>Report2!H557</f>
        <v>P3</v>
      </c>
      <c r="F549" s="31" t="str">
        <f>Report2!I557</f>
        <v>DK  PETING BANDUNG</v>
      </c>
      <c r="G549" s="31" t="str">
        <f t="shared" si="67"/>
        <v>R1</v>
      </c>
      <c r="H549" s="31">
        <f t="shared" si="68"/>
        <v>450</v>
      </c>
      <c r="I549" s="31" t="str">
        <f>Report2!K557</f>
        <v>R1/450</v>
      </c>
      <c r="J549" s="82">
        <f>Report2!L557</f>
        <v>2479</v>
      </c>
      <c r="K549" s="82">
        <f>Report2!M557</f>
        <v>59400</v>
      </c>
      <c r="L549" s="82">
        <f>Report2!N557</f>
        <v>1226907</v>
      </c>
      <c r="M549" s="82">
        <f>Report2!P557</f>
        <v>1286307</v>
      </c>
      <c r="N549" s="82">
        <f>Report2!Q557</f>
        <v>0</v>
      </c>
      <c r="O549" s="82">
        <f>Report2!T557</f>
        <v>0</v>
      </c>
      <c r="P549" s="82">
        <f>Report2!U557</f>
        <v>500</v>
      </c>
      <c r="Q549" s="82">
        <f>Report2!W557</f>
        <v>13160</v>
      </c>
      <c r="R549" s="82">
        <f>Report2!X557</f>
        <v>0</v>
      </c>
      <c r="S549" s="82">
        <f>Report2!Y557</f>
        <v>0</v>
      </c>
      <c r="T549" s="82">
        <f>Report2!Z557</f>
        <v>1299967</v>
      </c>
      <c r="U549" s="82">
        <f>Report2!AB557</f>
        <v>1299967</v>
      </c>
      <c r="V549" s="82">
        <f>Report2!AC557</f>
        <v>0</v>
      </c>
      <c r="W549" s="36" t="str">
        <f>Report2!AD557</f>
        <v>06/02/2023</v>
      </c>
      <c r="X549" s="48" t="str">
        <f t="shared" si="69"/>
        <v>06</v>
      </c>
      <c r="Y549" s="31" t="str">
        <f t="shared" si="70"/>
        <v>02</v>
      </c>
      <c r="Z549" s="31" t="str">
        <f t="shared" si="71"/>
        <v>2023</v>
      </c>
      <c r="AA549" s="45">
        <f t="shared" si="72"/>
        <v>44963</v>
      </c>
      <c r="AB549" s="31" t="str">
        <f>Report2!AE557</f>
        <v>5255442005960</v>
      </c>
      <c r="AC549" s="45" t="str">
        <f>Report2!AF557</f>
        <v>06/02/2023</v>
      </c>
      <c r="AD549" s="31" t="str">
        <f>Report2!AH557</f>
        <v>P2TL/52554/20230206/00003</v>
      </c>
      <c r="AE549" s="31">
        <f t="shared" si="74"/>
        <v>52550</v>
      </c>
      <c r="AF549" s="31" t="str">
        <f t="shared" si="73"/>
        <v>52554</v>
      </c>
    </row>
    <row r="550" spans="1:32">
      <c r="A550" s="30">
        <f>Report2!A558</f>
        <v>126</v>
      </c>
      <c r="B550" s="31" t="str">
        <f>Report2!B558</f>
        <v>P2TL/52551/20230207/00003</v>
      </c>
      <c r="C550" s="31" t="str">
        <f>Report2!D558</f>
        <v>523061778283</v>
      </c>
      <c r="D550" s="31" t="str">
        <f>Report2!E558</f>
        <v>KANTOR KEL. KADILA</v>
      </c>
      <c r="E550" s="31" t="str">
        <f>Report2!H558</f>
        <v>K2</v>
      </c>
      <c r="F550" s="31" t="str">
        <f>Report2!I558</f>
        <v>JL RADEN SAHID KADI</v>
      </c>
      <c r="G550" s="31" t="str">
        <f t="shared" si="67"/>
        <v>P1T</v>
      </c>
      <c r="H550" s="31">
        <f t="shared" si="68"/>
        <v>3500</v>
      </c>
      <c r="I550" s="31" t="str">
        <f>Report2!K558</f>
        <v>P1T/3500</v>
      </c>
      <c r="J550" s="82">
        <f>Report2!L558</f>
        <v>673</v>
      </c>
      <c r="K550" s="82">
        <f>Report2!M558</f>
        <v>0</v>
      </c>
      <c r="L550" s="82">
        <f>Report2!N558</f>
        <v>724148</v>
      </c>
      <c r="M550" s="82">
        <f>Report2!P558</f>
        <v>724148</v>
      </c>
      <c r="N550" s="82">
        <f>Report2!Q558</f>
        <v>0</v>
      </c>
      <c r="O550" s="82">
        <f>Report2!T558</f>
        <v>0</v>
      </c>
      <c r="P550" s="82">
        <f>Report2!U558</f>
        <v>0</v>
      </c>
      <c r="Q550" s="82">
        <f>Report2!W558</f>
        <v>0</v>
      </c>
      <c r="R550" s="82">
        <f>Report2!X558</f>
        <v>0</v>
      </c>
      <c r="S550" s="82">
        <f>Report2!Y558</f>
        <v>0</v>
      </c>
      <c r="T550" s="82">
        <f>Report2!Z558</f>
        <v>724148</v>
      </c>
      <c r="U550" s="82">
        <f>Report2!AB558</f>
        <v>724148</v>
      </c>
      <c r="V550" s="82">
        <f>Report2!AC558</f>
        <v>0</v>
      </c>
      <c r="W550" s="36" t="str">
        <f>Report2!AD558</f>
        <v>07/02/2023</v>
      </c>
      <c r="X550" s="48" t="str">
        <f t="shared" si="69"/>
        <v>07</v>
      </c>
      <c r="Y550" s="31" t="str">
        <f t="shared" si="70"/>
        <v>02</v>
      </c>
      <c r="Z550" s="31" t="str">
        <f t="shared" si="71"/>
        <v>2023</v>
      </c>
      <c r="AA550" s="45">
        <f t="shared" si="72"/>
        <v>44964</v>
      </c>
      <c r="AB550" s="31" t="str">
        <f>Report2!AE558</f>
        <v>5255143005109</v>
      </c>
      <c r="AC550" s="45" t="str">
        <f>Report2!AF558</f>
        <v>07/02/2023</v>
      </c>
      <c r="AD550" s="31" t="str">
        <f>Report2!AH558</f>
        <v>P2TL/52551/20230207/00003</v>
      </c>
      <c r="AE550" s="31">
        <f t="shared" si="74"/>
        <v>52550</v>
      </c>
      <c r="AF550" s="31" t="str">
        <f t="shared" si="73"/>
        <v>52551</v>
      </c>
    </row>
    <row r="551" spans="1:32">
      <c r="A551" s="30">
        <f>Report2!A559</f>
        <v>127</v>
      </c>
      <c r="B551" s="31" t="str">
        <f>Report2!B559</f>
        <v>P2TL/52554/20230221/00002</v>
      </c>
      <c r="C551" s="31" t="str">
        <f>Report2!D559</f>
        <v>NONPELANG</v>
      </c>
      <c r="D551" s="31" t="str">
        <f>Report2!E559</f>
        <v>ROMADI</v>
      </c>
      <c r="E551" s="31" t="str">
        <f>Report2!H559</f>
        <v>P4</v>
      </c>
      <c r="F551" s="31" t="str">
        <f>Report2!I559</f>
        <v>NGARINGAN</v>
      </c>
      <c r="G551" s="31" t="str">
        <f t="shared" si="67"/>
        <v>B1</v>
      </c>
      <c r="H551" s="31">
        <f t="shared" si="68"/>
        <v>900</v>
      </c>
      <c r="I551" s="31" t="str">
        <f>Report2!K559</f>
        <v>B1/900</v>
      </c>
      <c r="J551" s="82">
        <f>Report2!L559</f>
        <v>4957</v>
      </c>
      <c r="K551" s="82">
        <f>Report2!M559</f>
        <v>429300</v>
      </c>
      <c r="L551" s="82">
        <f>Report2!N559</f>
        <v>2305098</v>
      </c>
      <c r="M551" s="82">
        <f>Report2!P559</f>
        <v>2734398</v>
      </c>
      <c r="N551" s="82">
        <f>Report2!Q559</f>
        <v>0</v>
      </c>
      <c r="O551" s="82">
        <f>Report2!T559</f>
        <v>0</v>
      </c>
      <c r="P551" s="82">
        <f>Report2!U559</f>
        <v>0</v>
      </c>
      <c r="Q551" s="82">
        <f>Report2!W559</f>
        <v>13672</v>
      </c>
      <c r="R551" s="82">
        <f>Report2!X559</f>
        <v>0</v>
      </c>
      <c r="S551" s="82">
        <f>Report2!Y559</f>
        <v>0</v>
      </c>
      <c r="T551" s="82">
        <f>Report2!Z559</f>
        <v>2748070</v>
      </c>
      <c r="U551" s="82">
        <f>Report2!AB559</f>
        <v>2748070</v>
      </c>
      <c r="V551" s="82">
        <f>Report2!AC559</f>
        <v>0</v>
      </c>
      <c r="W551" s="36" t="str">
        <f>Report2!AD559</f>
        <v>21/02/2023</v>
      </c>
      <c r="X551" s="48" t="str">
        <f t="shared" si="69"/>
        <v>21</v>
      </c>
      <c r="Y551" s="31" t="str">
        <f t="shared" si="70"/>
        <v>02</v>
      </c>
      <c r="Z551" s="31" t="str">
        <f t="shared" si="71"/>
        <v>2023</v>
      </c>
      <c r="AA551" s="45">
        <f t="shared" si="72"/>
        <v>44978</v>
      </c>
      <c r="AB551" s="31" t="str">
        <f>Report2!AE559</f>
        <v>5255442006012</v>
      </c>
      <c r="AC551" s="45" t="str">
        <f>Report2!AF559</f>
        <v>21/02/2023</v>
      </c>
      <c r="AD551" s="31" t="str">
        <f>Report2!AH559</f>
        <v>P2TL/52554/20230221/00002</v>
      </c>
      <c r="AE551" s="31">
        <f t="shared" si="74"/>
        <v>52550</v>
      </c>
      <c r="AF551" s="31" t="str">
        <f t="shared" si="73"/>
        <v>52554</v>
      </c>
    </row>
    <row r="552" spans="1:32">
      <c r="A552" s="30">
        <f>Report2!A560</f>
        <v>128</v>
      </c>
      <c r="B552" s="31" t="str">
        <f>Report2!B560</f>
        <v>P2TL/52551/20230214/00001</v>
      </c>
      <c r="C552" s="31" t="str">
        <f>Report2!D560</f>
        <v>523060599586</v>
      </c>
      <c r="D552" s="31" t="str">
        <f>Report2!E560</f>
        <v>DUL HADI</v>
      </c>
      <c r="E552" s="31" t="str">
        <f>Report2!H560</f>
        <v>P3</v>
      </c>
      <c r="F552" s="31" t="str">
        <f>Report2!I560</f>
        <v>DS  KEDONDONG RTL/</v>
      </c>
      <c r="G552" s="31" t="str">
        <f t="shared" si="67"/>
        <v>R1</v>
      </c>
      <c r="H552" s="31">
        <f t="shared" si="68"/>
        <v>450</v>
      </c>
      <c r="I552" s="31" t="str">
        <f>Report2!K560</f>
        <v>R1/450</v>
      </c>
      <c r="J552" s="82">
        <f>Report2!L560</f>
        <v>2479</v>
      </c>
      <c r="K552" s="82">
        <f>Report2!M560</f>
        <v>59400</v>
      </c>
      <c r="L552" s="82">
        <f>Report2!N560</f>
        <v>1226907</v>
      </c>
      <c r="M552" s="82">
        <f>Report2!P560</f>
        <v>1286307</v>
      </c>
      <c r="N552" s="82">
        <f>Report2!Q560</f>
        <v>0</v>
      </c>
      <c r="O552" s="82">
        <f>Report2!T560</f>
        <v>76400</v>
      </c>
      <c r="P552" s="82">
        <f>Report2!U560</f>
        <v>188671</v>
      </c>
      <c r="Q552" s="82">
        <f>Report2!W560</f>
        <v>13160</v>
      </c>
      <c r="R552" s="82">
        <f>Report2!X560</f>
        <v>13950</v>
      </c>
      <c r="S552" s="82">
        <f>Report2!Y560</f>
        <v>0</v>
      </c>
      <c r="T552" s="82">
        <f>Report2!Z560</f>
        <v>1578488</v>
      </c>
      <c r="U552" s="82">
        <f>Report2!AB560</f>
        <v>1578488</v>
      </c>
      <c r="V552" s="82">
        <f>Report2!AC560</f>
        <v>0</v>
      </c>
      <c r="W552" s="36" t="str">
        <f>Report2!AD560</f>
        <v>14/02/2023</v>
      </c>
      <c r="X552" s="48" t="str">
        <f t="shared" si="69"/>
        <v>14</v>
      </c>
      <c r="Y552" s="31" t="str">
        <f t="shared" si="70"/>
        <v>02</v>
      </c>
      <c r="Z552" s="31" t="str">
        <f t="shared" si="71"/>
        <v>2023</v>
      </c>
      <c r="AA552" s="45">
        <f t="shared" si="72"/>
        <v>44971</v>
      </c>
      <c r="AB552" s="31" t="str">
        <f>Report2!AE560</f>
        <v>5255142005119</v>
      </c>
      <c r="AC552" s="45" t="str">
        <f>Report2!AF560</f>
        <v>14/02/2023</v>
      </c>
      <c r="AD552" s="31" t="str">
        <f>Report2!AH560</f>
        <v>P2TL/52551/20230214/00001</v>
      </c>
      <c r="AE552" s="31">
        <f t="shared" si="74"/>
        <v>52550</v>
      </c>
      <c r="AF552" s="31" t="str">
        <f t="shared" si="73"/>
        <v>52551</v>
      </c>
    </row>
    <row r="553" spans="1:32">
      <c r="A553" s="30">
        <f>Report2!A561</f>
        <v>129</v>
      </c>
      <c r="B553" s="31" t="str">
        <f>Report2!B561</f>
        <v>P2TL/52307/20121120/00014</v>
      </c>
      <c r="C553" s="31" t="str">
        <f>Report2!D561</f>
        <v>523071889030</v>
      </c>
      <c r="D553" s="31" t="str">
        <f>Report2!E561</f>
        <v>SUNDARI</v>
      </c>
      <c r="E553" s="31" t="str">
        <f>Report2!H561</f>
        <v>P3</v>
      </c>
      <c r="F553" s="31" t="str">
        <f>Report2!I561</f>
        <v>DS KD MULYO SINDU</v>
      </c>
      <c r="G553" s="31" t="str">
        <f t="shared" si="67"/>
        <v>R1T</v>
      </c>
      <c r="H553" s="31">
        <f t="shared" si="68"/>
        <v>450</v>
      </c>
      <c r="I553" s="31" t="str">
        <f>Report2!K561</f>
        <v>R1T/450</v>
      </c>
      <c r="J553" s="82">
        <f>Report2!L561</f>
        <v>2479</v>
      </c>
      <c r="K553" s="82">
        <f>Report2!M561</f>
        <v>59400</v>
      </c>
      <c r="L553" s="82">
        <f>Report2!N561</f>
        <v>1226907</v>
      </c>
      <c r="M553" s="82">
        <f>Report2!P561</f>
        <v>1286307</v>
      </c>
      <c r="N553" s="82">
        <f>Report2!Q561</f>
        <v>0</v>
      </c>
      <c r="O553" s="82">
        <f>Report2!T561</f>
        <v>46700</v>
      </c>
      <c r="P553" s="82">
        <f>Report2!U561</f>
        <v>51430</v>
      </c>
      <c r="Q553" s="82">
        <f>Report2!W561</f>
        <v>115768</v>
      </c>
      <c r="R553" s="82">
        <f>Report2!X561</f>
        <v>0</v>
      </c>
      <c r="S553" s="82">
        <f>Report2!Y561</f>
        <v>0</v>
      </c>
      <c r="T553" s="82">
        <f>Report2!Z561</f>
        <v>1500205</v>
      </c>
      <c r="U553" s="82">
        <f>Report2!AB561</f>
        <v>1500205</v>
      </c>
      <c r="V553" s="82">
        <f>Report2!AC561</f>
        <v>0</v>
      </c>
      <c r="W553" s="36" t="str">
        <f>Report2!AD561</f>
        <v>15/02/2023</v>
      </c>
      <c r="X553" s="48" t="str">
        <f t="shared" si="69"/>
        <v>15</v>
      </c>
      <c r="Y553" s="31" t="str">
        <f t="shared" si="70"/>
        <v>02</v>
      </c>
      <c r="Z553" s="31" t="str">
        <f t="shared" si="71"/>
        <v>2023</v>
      </c>
      <c r="AA553" s="45">
        <f t="shared" si="72"/>
        <v>44972</v>
      </c>
      <c r="AB553" s="31" t="str">
        <f>Report2!AE561</f>
        <v>5230742000509</v>
      </c>
      <c r="AC553" s="45" t="str">
        <f>Report2!AF561</f>
        <v>15/02/2023</v>
      </c>
      <c r="AD553" s="31" t="str">
        <f>Report2!AH561</f>
        <v>P2TL/52553/20121120/00014</v>
      </c>
      <c r="AE553" s="31">
        <f t="shared" si="74"/>
        <v>52550</v>
      </c>
      <c r="AF553" s="31" t="str">
        <f t="shared" si="73"/>
        <v>52553</v>
      </c>
    </row>
    <row r="554" spans="1:32">
      <c r="A554" s="30">
        <f>Report2!A562</f>
        <v>130</v>
      </c>
      <c r="B554" s="31" t="str">
        <f>Report2!B562</f>
        <v>P2TL/52551/20230217/00002</v>
      </c>
      <c r="C554" s="31" t="str">
        <f>Report2!D562</f>
        <v>NONPELANG</v>
      </c>
      <c r="D554" s="31" t="str">
        <f>Report2!E562</f>
        <v>THOHIR AHMADI</v>
      </c>
      <c r="E554" s="31" t="str">
        <f>Report2!H562</f>
        <v>P4</v>
      </c>
      <c r="F554" s="31" t="str">
        <f>Report2!I562</f>
        <v>DK.KLAWEAN BOTOR</v>
      </c>
      <c r="G554" s="31" t="str">
        <f t="shared" si="67"/>
        <v>B1</v>
      </c>
      <c r="H554" s="31">
        <f t="shared" si="68"/>
        <v>900</v>
      </c>
      <c r="I554" s="31" t="str">
        <f>Report2!K562</f>
        <v>B1/900</v>
      </c>
      <c r="J554" s="82">
        <f>Report2!L562</f>
        <v>4957</v>
      </c>
      <c r="K554" s="82">
        <f>Report2!M562</f>
        <v>429300</v>
      </c>
      <c r="L554" s="82">
        <f>Report2!N562</f>
        <v>2305098</v>
      </c>
      <c r="M554" s="82">
        <f>Report2!P562</f>
        <v>2734398</v>
      </c>
      <c r="N554" s="82">
        <f>Report2!Q562</f>
        <v>0</v>
      </c>
      <c r="O554" s="82">
        <f>Report2!T562</f>
        <v>0</v>
      </c>
      <c r="P554" s="82">
        <f>Report2!U562</f>
        <v>0</v>
      </c>
      <c r="Q554" s="82">
        <f>Report2!W562</f>
        <v>13672</v>
      </c>
      <c r="R554" s="82">
        <f>Report2!X562</f>
        <v>0</v>
      </c>
      <c r="S554" s="82">
        <f>Report2!Y562</f>
        <v>0</v>
      </c>
      <c r="T554" s="82">
        <f>Report2!Z562</f>
        <v>2748070</v>
      </c>
      <c r="U554" s="82">
        <f>Report2!AB562</f>
        <v>2748070</v>
      </c>
      <c r="V554" s="82">
        <f>Report2!AC562</f>
        <v>0</v>
      </c>
      <c r="W554" s="36" t="str">
        <f>Report2!AD562</f>
        <v>17/02/2023</v>
      </c>
      <c r="X554" s="48" t="str">
        <f t="shared" si="69"/>
        <v>17</v>
      </c>
      <c r="Y554" s="31" t="str">
        <f t="shared" si="70"/>
        <v>02</v>
      </c>
      <c r="Z554" s="31" t="str">
        <f t="shared" si="71"/>
        <v>2023</v>
      </c>
      <c r="AA554" s="45">
        <f t="shared" si="72"/>
        <v>44974</v>
      </c>
      <c r="AB554" s="31" t="str">
        <f>Report2!AE562</f>
        <v>5255142005127</v>
      </c>
      <c r="AC554" s="45" t="str">
        <f>Report2!AF562</f>
        <v>17/02/2023</v>
      </c>
      <c r="AD554" s="31" t="str">
        <f>Report2!AH562</f>
        <v>P2TL/52551/20230217/00002</v>
      </c>
      <c r="AE554" s="31">
        <f t="shared" si="74"/>
        <v>52550</v>
      </c>
      <c r="AF554" s="31" t="str">
        <f t="shared" si="73"/>
        <v>52551</v>
      </c>
    </row>
    <row r="555" spans="1:32">
      <c r="A555" s="30">
        <f>Report2!A563</f>
        <v>131</v>
      </c>
      <c r="B555" s="31" t="str">
        <f>Report2!B563</f>
        <v>P2TL/52554/20230227/00009</v>
      </c>
      <c r="C555" s="31" t="str">
        <f>Report2!D563</f>
        <v>NONPELANG</v>
      </c>
      <c r="D555" s="31" t="str">
        <f>Report2!E563</f>
        <v>PJ SIMO WATIYEM</v>
      </c>
      <c r="E555" s="31" t="str">
        <f>Report2!H563</f>
        <v>P4</v>
      </c>
      <c r="F555" s="31" t="str">
        <f>Report2!I563</f>
        <v>NGRAGEM SIMO</v>
      </c>
      <c r="G555" s="31" t="str">
        <f t="shared" si="67"/>
        <v>S2</v>
      </c>
      <c r="H555" s="31">
        <f t="shared" si="68"/>
        <v>450</v>
      </c>
      <c r="I555" s="31" t="str">
        <f>Report2!K563</f>
        <v>S2/450</v>
      </c>
      <c r="J555" s="82">
        <f>Report2!L563</f>
        <v>2479</v>
      </c>
      <c r="K555" s="82">
        <f>Report2!M563</f>
        <v>81000</v>
      </c>
      <c r="L555" s="82">
        <f>Report2!N563</f>
        <v>892296</v>
      </c>
      <c r="M555" s="82">
        <f>Report2!P563</f>
        <v>973296</v>
      </c>
      <c r="N555" s="82">
        <f>Report2!Q563</f>
        <v>0</v>
      </c>
      <c r="O555" s="82">
        <f>Report2!T563</f>
        <v>0</v>
      </c>
      <c r="P555" s="82">
        <f>Report2!U563</f>
        <v>0</v>
      </c>
      <c r="Q555" s="82">
        <f>Report2!W563</f>
        <v>4866</v>
      </c>
      <c r="R555" s="82">
        <f>Report2!X563</f>
        <v>0</v>
      </c>
      <c r="S555" s="82">
        <f>Report2!Y563</f>
        <v>0</v>
      </c>
      <c r="T555" s="82">
        <f>Report2!Z563</f>
        <v>978162</v>
      </c>
      <c r="U555" s="82">
        <f>Report2!AB563</f>
        <v>978162</v>
      </c>
      <c r="V555" s="82">
        <f>Report2!AC563</f>
        <v>0</v>
      </c>
      <c r="W555" s="36" t="str">
        <f>Report2!AD563</f>
        <v>28/02/2023</v>
      </c>
      <c r="X555" s="48" t="str">
        <f t="shared" si="69"/>
        <v>28</v>
      </c>
      <c r="Y555" s="31" t="str">
        <f t="shared" si="70"/>
        <v>02</v>
      </c>
      <c r="Z555" s="31" t="str">
        <f t="shared" si="71"/>
        <v>2023</v>
      </c>
      <c r="AA555" s="45">
        <f t="shared" si="72"/>
        <v>44985</v>
      </c>
      <c r="AB555" s="31" t="str">
        <f>Report2!AE563</f>
        <v>5255442006046</v>
      </c>
      <c r="AC555" s="45" t="str">
        <f>Report2!AF563</f>
        <v>28/02/2023</v>
      </c>
      <c r="AD555" s="31" t="str">
        <f>Report2!AH563</f>
        <v>P2TL/52554/20230227/00009</v>
      </c>
      <c r="AE555" s="31">
        <f t="shared" si="74"/>
        <v>52550</v>
      </c>
      <c r="AF555" s="31" t="str">
        <f t="shared" si="73"/>
        <v>52554</v>
      </c>
    </row>
    <row r="556" spans="1:32">
      <c r="A556" s="30">
        <f>Report2!A564</f>
        <v>132</v>
      </c>
      <c r="B556" s="31" t="str">
        <f>Report2!B564</f>
        <v>P2TL/52554/20230206/00004</v>
      </c>
      <c r="C556" s="31" t="str">
        <f>Report2!D564</f>
        <v>NONPELANG</v>
      </c>
      <c r="D556" s="31" t="str">
        <f>Report2!E564</f>
        <v>PARDJONO</v>
      </c>
      <c r="E556" s="31" t="str">
        <f>Report2!H564</f>
        <v>P4</v>
      </c>
      <c r="F556" s="31" t="str">
        <f>Report2!I564</f>
        <v>DN KRAJAN 05/02 DS</v>
      </c>
      <c r="G556" s="31" t="str">
        <f t="shared" si="67"/>
        <v>R1</v>
      </c>
      <c r="H556" s="31">
        <f t="shared" si="68"/>
        <v>450</v>
      </c>
      <c r="I556" s="31" t="str">
        <f>Report2!K564</f>
        <v>R1/450</v>
      </c>
      <c r="J556" s="82">
        <f>Report2!L564</f>
        <v>2479</v>
      </c>
      <c r="K556" s="82">
        <f>Report2!M564</f>
        <v>89100</v>
      </c>
      <c r="L556" s="82">
        <f>Report2!N564</f>
        <v>1226907</v>
      </c>
      <c r="M556" s="82">
        <f>Report2!P564</f>
        <v>1316007</v>
      </c>
      <c r="N556" s="82">
        <f>Report2!Q564</f>
        <v>0</v>
      </c>
      <c r="O556" s="82">
        <f>Report2!T564</f>
        <v>0</v>
      </c>
      <c r="P556" s="82">
        <f>Report2!U564</f>
        <v>0</v>
      </c>
      <c r="Q556" s="82">
        <f>Report2!W564</f>
        <v>6580</v>
      </c>
      <c r="R556" s="82">
        <f>Report2!X564</f>
        <v>0</v>
      </c>
      <c r="S556" s="82">
        <f>Report2!Y564</f>
        <v>0</v>
      </c>
      <c r="T556" s="82">
        <f>Report2!Z564</f>
        <v>1322587</v>
      </c>
      <c r="U556" s="82">
        <f>Report2!AB564</f>
        <v>1322587</v>
      </c>
      <c r="V556" s="82">
        <f>Report2!AC564</f>
        <v>0</v>
      </c>
      <c r="W556" s="36" t="str">
        <f>Report2!AD564</f>
        <v>11/02/2023</v>
      </c>
      <c r="X556" s="48" t="str">
        <f t="shared" si="69"/>
        <v>11</v>
      </c>
      <c r="Y556" s="31" t="str">
        <f t="shared" si="70"/>
        <v>02</v>
      </c>
      <c r="Z556" s="31" t="str">
        <f t="shared" si="71"/>
        <v>2023</v>
      </c>
      <c r="AA556" s="45">
        <f t="shared" si="72"/>
        <v>44968</v>
      </c>
      <c r="AB556" s="31" t="str">
        <f>Report2!AE564</f>
        <v>5255442005961</v>
      </c>
      <c r="AC556" s="45" t="str">
        <f>Report2!AF564</f>
        <v>11/02/2023</v>
      </c>
      <c r="AD556" s="31" t="str">
        <f>Report2!AH564</f>
        <v>P2TL/52554/20230206/00004</v>
      </c>
      <c r="AE556" s="31">
        <f t="shared" si="74"/>
        <v>52550</v>
      </c>
      <c r="AF556" s="31" t="str">
        <f t="shared" si="73"/>
        <v>52554</v>
      </c>
    </row>
    <row r="557" spans="1:32">
      <c r="A557" s="30">
        <f>Report2!A565</f>
        <v>133</v>
      </c>
      <c r="B557" s="31" t="str">
        <f>Report2!B565</f>
        <v>P2TL/52553/20230228/00002</v>
      </c>
      <c r="C557" s="31" t="str">
        <f>Report2!D565</f>
        <v>523070660331</v>
      </c>
      <c r="D557" s="31" t="str">
        <f>Report2!E565</f>
        <v>PARMAN</v>
      </c>
      <c r="E557" s="31" t="str">
        <f>Report2!H565</f>
        <v>P2</v>
      </c>
      <c r="F557" s="31" t="str">
        <f>Report2!I565</f>
        <v>DS  WOLO RT06/02</v>
      </c>
      <c r="G557" s="31" t="str">
        <f t="shared" si="67"/>
        <v>R1</v>
      </c>
      <c r="H557" s="31">
        <f t="shared" si="68"/>
        <v>450</v>
      </c>
      <c r="I557" s="31" t="str">
        <f>Report2!K565</f>
        <v>R1/450</v>
      </c>
      <c r="J557" s="82">
        <f>Report2!L565</f>
        <v>2479</v>
      </c>
      <c r="K557" s="82">
        <f>Report2!M565</f>
        <v>0</v>
      </c>
      <c r="L557" s="82">
        <f>Report2!N565</f>
        <v>1226907</v>
      </c>
      <c r="M557" s="82">
        <f>Report2!P565</f>
        <v>1226907</v>
      </c>
      <c r="N557" s="82">
        <f>Report2!Q565</f>
        <v>0</v>
      </c>
      <c r="O557" s="82">
        <f>Report2!T565</f>
        <v>0</v>
      </c>
      <c r="P557" s="82">
        <f>Report2!U565</f>
        <v>0</v>
      </c>
      <c r="Q557" s="82">
        <f>Report2!W565</f>
        <v>12269</v>
      </c>
      <c r="R557" s="82">
        <f>Report2!X565</f>
        <v>16650</v>
      </c>
      <c r="S557" s="82">
        <f>Report2!Y565</f>
        <v>0</v>
      </c>
      <c r="T557" s="82">
        <f>Report2!Z565</f>
        <v>1255826</v>
      </c>
      <c r="U557" s="82">
        <f>Report2!AB565</f>
        <v>1255826</v>
      </c>
      <c r="V557" s="82">
        <f>Report2!AC565</f>
        <v>0</v>
      </c>
      <c r="W557" s="36" t="str">
        <f>Report2!AD565</f>
        <v>28/02/2023</v>
      </c>
      <c r="X557" s="48" t="str">
        <f t="shared" si="69"/>
        <v>28</v>
      </c>
      <c r="Y557" s="31" t="str">
        <f t="shared" si="70"/>
        <v>02</v>
      </c>
      <c r="Z557" s="31" t="str">
        <f t="shared" si="71"/>
        <v>2023</v>
      </c>
      <c r="AA557" s="45">
        <f t="shared" si="72"/>
        <v>44985</v>
      </c>
      <c r="AB557" s="31" t="str">
        <f>Report2!AE565</f>
        <v>5255342004867</v>
      </c>
      <c r="AC557" s="45" t="str">
        <f>Report2!AF565</f>
        <v>28/02/2023</v>
      </c>
      <c r="AD557" s="31" t="str">
        <f>Report2!AH565</f>
        <v>P2TL/52553/20230228/00002</v>
      </c>
      <c r="AE557" s="31">
        <f t="shared" si="74"/>
        <v>52550</v>
      </c>
      <c r="AF557" s="31" t="str">
        <f t="shared" si="73"/>
        <v>52553</v>
      </c>
    </row>
    <row r="558" spans="1:32">
      <c r="A558" s="30">
        <f>Report2!A566</f>
        <v>134</v>
      </c>
      <c r="B558" s="31" t="str">
        <f>Report2!B566</f>
        <v>P2TL/52554/20230213/00009</v>
      </c>
      <c r="C558" s="31" t="str">
        <f>Report2!D566</f>
        <v>523070372493</v>
      </c>
      <c r="D558" s="31" t="str">
        <f>Report2!E566</f>
        <v>MARIYO KUSNI</v>
      </c>
      <c r="E558" s="31" t="str">
        <f>Report2!H566</f>
        <v>P2</v>
      </c>
      <c r="F558" s="31" t="str">
        <f>Report2!I566</f>
        <v>LA NGENHARJO RT00</v>
      </c>
      <c r="G558" s="31" t="str">
        <f t="shared" si="67"/>
        <v>R1</v>
      </c>
      <c r="H558" s="31">
        <f t="shared" si="68"/>
        <v>450</v>
      </c>
      <c r="I558" s="31" t="str">
        <f>Report2!K566</f>
        <v>R1/450</v>
      </c>
      <c r="J558" s="82">
        <f>Report2!L566</f>
        <v>2479</v>
      </c>
      <c r="K558" s="82">
        <f>Report2!M566</f>
        <v>0</v>
      </c>
      <c r="L558" s="82">
        <f>Report2!N566</f>
        <v>1226907</v>
      </c>
      <c r="M558" s="82">
        <f>Report2!P566</f>
        <v>1226907</v>
      </c>
      <c r="N558" s="82">
        <f>Report2!Q566</f>
        <v>0</v>
      </c>
      <c r="O558" s="82">
        <f>Report2!T566</f>
        <v>76400</v>
      </c>
      <c r="P558" s="82">
        <f>Report2!U566</f>
        <v>192231</v>
      </c>
      <c r="Q558" s="82">
        <f>Report2!W566</f>
        <v>12269</v>
      </c>
      <c r="R558" s="82">
        <f>Report2!X566</f>
        <v>16650</v>
      </c>
      <c r="S558" s="82">
        <f>Report2!Y566</f>
        <v>0</v>
      </c>
      <c r="T558" s="82">
        <f>Report2!Z566</f>
        <v>1524457</v>
      </c>
      <c r="U558" s="82">
        <f>Report2!AB566</f>
        <v>1524457</v>
      </c>
      <c r="V558" s="82">
        <f>Report2!AC566</f>
        <v>0</v>
      </c>
      <c r="W558" s="36" t="str">
        <f>Report2!AD566</f>
        <v>13/02/2023</v>
      </c>
      <c r="X558" s="48" t="str">
        <f t="shared" si="69"/>
        <v>13</v>
      </c>
      <c r="Y558" s="31" t="str">
        <f t="shared" si="70"/>
        <v>02</v>
      </c>
      <c r="Z558" s="31" t="str">
        <f t="shared" si="71"/>
        <v>2023</v>
      </c>
      <c r="AA558" s="45">
        <f t="shared" si="72"/>
        <v>44970</v>
      </c>
      <c r="AB558" s="31" t="str">
        <f>Report2!AE566</f>
        <v>5255442005995</v>
      </c>
      <c r="AC558" s="45" t="str">
        <f>Report2!AF566</f>
        <v>13/02/2023</v>
      </c>
      <c r="AD558" s="31" t="str">
        <f>Report2!AH566</f>
        <v>P2TL/52554/20230213/00009</v>
      </c>
      <c r="AE558" s="31">
        <f t="shared" si="74"/>
        <v>52550</v>
      </c>
      <c r="AF558" s="31" t="str">
        <f t="shared" si="73"/>
        <v>52554</v>
      </c>
    </row>
    <row r="559" spans="1:32">
      <c r="A559" s="30">
        <f>Report2!A567</f>
        <v>135</v>
      </c>
      <c r="B559" s="31" t="str">
        <f>Report2!B567</f>
        <v>P2TL/52553/20230228/00005</v>
      </c>
      <c r="C559" s="31" t="str">
        <f>Report2!D567</f>
        <v>NONPELANG</v>
      </c>
      <c r="D559" s="31" t="str">
        <f>Report2!E567</f>
        <v>NIA</v>
      </c>
      <c r="E559" s="31" t="str">
        <f>Report2!H567</f>
        <v>P4</v>
      </c>
      <c r="F559" s="31" t="str">
        <f>Report2!I567</f>
        <v>SAWAHAN 6/3 DANYA</v>
      </c>
      <c r="G559" s="31" t="str">
        <f t="shared" si="67"/>
        <v>S2</v>
      </c>
      <c r="H559" s="31">
        <f t="shared" si="68"/>
        <v>900</v>
      </c>
      <c r="I559" s="31" t="str">
        <f>Report2!K567</f>
        <v>S2/900</v>
      </c>
      <c r="J559" s="82">
        <f>Report2!L567</f>
        <v>4957</v>
      </c>
      <c r="K559" s="82">
        <f>Report2!M567</f>
        <v>243000</v>
      </c>
      <c r="L559" s="82">
        <f>Report2!N567</f>
        <v>1784592</v>
      </c>
      <c r="M559" s="82">
        <f>Report2!P567</f>
        <v>2027592</v>
      </c>
      <c r="N559" s="82">
        <f>Report2!Q567</f>
        <v>0</v>
      </c>
      <c r="O559" s="82">
        <f>Report2!T567</f>
        <v>0</v>
      </c>
      <c r="P559" s="82">
        <f>Report2!U567</f>
        <v>0</v>
      </c>
      <c r="Q559" s="82">
        <f>Report2!W567</f>
        <v>10138</v>
      </c>
      <c r="R559" s="82">
        <f>Report2!X567</f>
        <v>0</v>
      </c>
      <c r="S559" s="82">
        <f>Report2!Y567</f>
        <v>0</v>
      </c>
      <c r="T559" s="82">
        <f>Report2!Z567</f>
        <v>2037730</v>
      </c>
      <c r="U559" s="82">
        <f>Report2!AB567</f>
        <v>2037730</v>
      </c>
      <c r="V559" s="82">
        <f>Report2!AC567</f>
        <v>0</v>
      </c>
      <c r="W559" s="36" t="str">
        <f>Report2!AD567</f>
        <v>28/02/2023</v>
      </c>
      <c r="X559" s="48" t="str">
        <f t="shared" si="69"/>
        <v>28</v>
      </c>
      <c r="Y559" s="31" t="str">
        <f t="shared" si="70"/>
        <v>02</v>
      </c>
      <c r="Z559" s="31" t="str">
        <f t="shared" si="71"/>
        <v>2023</v>
      </c>
      <c r="AA559" s="45">
        <f t="shared" si="72"/>
        <v>44985</v>
      </c>
      <c r="AB559" s="31" t="str">
        <f>Report2!AE567</f>
        <v>5255342004870</v>
      </c>
      <c r="AC559" s="45" t="str">
        <f>Report2!AF567</f>
        <v>28/02/2023</v>
      </c>
      <c r="AD559" s="31" t="str">
        <f>Report2!AH567</f>
        <v>P2TL/52553/20230228/00005</v>
      </c>
      <c r="AE559" s="31">
        <f t="shared" si="74"/>
        <v>52550</v>
      </c>
      <c r="AF559" s="31" t="str">
        <f t="shared" si="73"/>
        <v>52553</v>
      </c>
    </row>
    <row r="560" spans="1:32">
      <c r="A560" s="30">
        <f>Report2!A568</f>
        <v>136</v>
      </c>
      <c r="B560" s="31" t="str">
        <f>Report2!B568</f>
        <v>P2TL/52553/20230209/00004</v>
      </c>
      <c r="C560" s="31" t="str">
        <f>Report2!D568</f>
        <v>523070240635</v>
      </c>
      <c r="D560" s="31" t="str">
        <f>Report2!E568</f>
        <v>SUPRAT</v>
      </c>
      <c r="E560" s="31" t="str">
        <f>Report2!H568</f>
        <v>K2</v>
      </c>
      <c r="F560" s="31" t="str">
        <f>Report2!I568</f>
        <v>KU RIPAN RT16/RW06</v>
      </c>
      <c r="G560" s="31" t="str">
        <f t="shared" si="67"/>
        <v>R1</v>
      </c>
      <c r="H560" s="31">
        <f t="shared" si="68"/>
        <v>450</v>
      </c>
      <c r="I560" s="31" t="str">
        <f>Report2!K568</f>
        <v>R1/450</v>
      </c>
      <c r="J560" s="82">
        <f>Report2!L568</f>
        <v>564</v>
      </c>
      <c r="K560" s="82">
        <f>Report2!M568</f>
        <v>0</v>
      </c>
      <c r="L560" s="82">
        <f>Report2!N568</f>
        <v>279180</v>
      </c>
      <c r="M560" s="82">
        <f>Report2!P568</f>
        <v>279180</v>
      </c>
      <c r="N560" s="82">
        <f>Report2!Q568</f>
        <v>0</v>
      </c>
      <c r="O560" s="82">
        <f>Report2!T568</f>
        <v>0</v>
      </c>
      <c r="P560" s="82">
        <f>Report2!U568</f>
        <v>0</v>
      </c>
      <c r="Q560" s="82">
        <f>Report2!W568</f>
        <v>25126</v>
      </c>
      <c r="R560" s="82">
        <f>Report2!X568</f>
        <v>0</v>
      </c>
      <c r="S560" s="82">
        <f>Report2!Y568</f>
        <v>0</v>
      </c>
      <c r="T560" s="82">
        <f>Report2!Z568</f>
        <v>304306</v>
      </c>
      <c r="U560" s="82">
        <f>Report2!AB568</f>
        <v>25126</v>
      </c>
      <c r="V560" s="82">
        <f>Report2!AC568</f>
        <v>279180</v>
      </c>
      <c r="W560" s="36" t="str">
        <f>Report2!AD568</f>
        <v>09/02/2023</v>
      </c>
      <c r="X560" s="48" t="str">
        <f t="shared" si="69"/>
        <v>09</v>
      </c>
      <c r="Y560" s="31" t="str">
        <f t="shared" si="70"/>
        <v>02</v>
      </c>
      <c r="Z560" s="31" t="str">
        <f t="shared" si="71"/>
        <v>2023</v>
      </c>
      <c r="AA560" s="45">
        <f t="shared" si="72"/>
        <v>44966</v>
      </c>
      <c r="AB560" s="31" t="str">
        <f>Report2!AE568</f>
        <v>5255342004830</v>
      </c>
      <c r="AC560" s="45" t="str">
        <f>Report2!AF568</f>
        <v>09/02/2023</v>
      </c>
      <c r="AD560" s="31" t="str">
        <f>Report2!AH568</f>
        <v>P2TL/52553/20230209/00004</v>
      </c>
      <c r="AE560" s="31">
        <f t="shared" si="74"/>
        <v>52550</v>
      </c>
      <c r="AF560" s="31" t="str">
        <f t="shared" si="73"/>
        <v>52553</v>
      </c>
    </row>
    <row r="561" spans="1:32">
      <c r="A561" s="30">
        <f>Report2!A569</f>
        <v>137</v>
      </c>
      <c r="B561" s="31" t="str">
        <f>Report2!B569</f>
        <v>P2TL/52554/20230207/00003</v>
      </c>
      <c r="C561" s="31" t="str">
        <f>Report2!D569</f>
        <v>NONPELANG</v>
      </c>
      <c r="D561" s="31" t="str">
        <f>Report2!E569</f>
        <v>SURAMIN/PRIYONO</v>
      </c>
      <c r="E561" s="31" t="str">
        <f>Report2!H569</f>
        <v>P4</v>
      </c>
      <c r="F561" s="31" t="str">
        <f>Report2!I569</f>
        <v>DN JETIS TANJUNGRE</v>
      </c>
      <c r="G561" s="31" t="str">
        <f t="shared" si="67"/>
        <v>S2</v>
      </c>
      <c r="H561" s="31">
        <f t="shared" si="68"/>
        <v>900</v>
      </c>
      <c r="I561" s="31" t="str">
        <f>Report2!K569</f>
        <v>S2/900</v>
      </c>
      <c r="J561" s="82">
        <f>Report2!L569</f>
        <v>4957</v>
      </c>
      <c r="K561" s="82">
        <f>Report2!M569</f>
        <v>243000</v>
      </c>
      <c r="L561" s="82">
        <f>Report2!N569</f>
        <v>1784592</v>
      </c>
      <c r="M561" s="82">
        <f>Report2!P569</f>
        <v>2027592</v>
      </c>
      <c r="N561" s="82">
        <f>Report2!Q569</f>
        <v>0</v>
      </c>
      <c r="O561" s="82">
        <f>Report2!T569</f>
        <v>0</v>
      </c>
      <c r="P561" s="82">
        <f>Report2!U569</f>
        <v>0</v>
      </c>
      <c r="Q561" s="82">
        <f>Report2!W569</f>
        <v>10138</v>
      </c>
      <c r="R561" s="82">
        <f>Report2!X569</f>
        <v>0</v>
      </c>
      <c r="S561" s="82">
        <f>Report2!Y569</f>
        <v>0</v>
      </c>
      <c r="T561" s="82">
        <f>Report2!Z569</f>
        <v>2037730</v>
      </c>
      <c r="U561" s="82">
        <f>Report2!AB569</f>
        <v>2037730</v>
      </c>
      <c r="V561" s="82">
        <f>Report2!AC569</f>
        <v>0</v>
      </c>
      <c r="W561" s="36" t="str">
        <f>Report2!AD569</f>
        <v>07/02/2023</v>
      </c>
      <c r="X561" s="48" t="str">
        <f t="shared" si="69"/>
        <v>07</v>
      </c>
      <c r="Y561" s="31" t="str">
        <f t="shared" si="70"/>
        <v>02</v>
      </c>
      <c r="Z561" s="31" t="str">
        <f t="shared" si="71"/>
        <v>2023</v>
      </c>
      <c r="AA561" s="45">
        <f t="shared" si="72"/>
        <v>44964</v>
      </c>
      <c r="AB561" s="31" t="str">
        <f>Report2!AE569</f>
        <v>5255442005965</v>
      </c>
      <c r="AC561" s="45" t="str">
        <f>Report2!AF569</f>
        <v>07/02/2023</v>
      </c>
      <c r="AD561" s="31" t="str">
        <f>Report2!AH569</f>
        <v>P2TL/52554/20230207/00003</v>
      </c>
      <c r="AE561" s="31">
        <f t="shared" si="74"/>
        <v>52550</v>
      </c>
      <c r="AF561" s="31" t="str">
        <f t="shared" si="73"/>
        <v>52554</v>
      </c>
    </row>
    <row r="562" spans="1:32">
      <c r="A562" s="30">
        <f>Report2!A570</f>
        <v>138</v>
      </c>
      <c r="B562" s="31" t="str">
        <f>Report2!B570</f>
        <v>P2TL/52552/20230203/00003</v>
      </c>
      <c r="C562" s="31" t="str">
        <f>Report2!D570</f>
        <v>523080373543</v>
      </c>
      <c r="D562" s="31" t="str">
        <f>Report2!E570</f>
        <v>KASTINAH</v>
      </c>
      <c r="E562" s="31" t="str">
        <f>Report2!H570</f>
        <v>P2</v>
      </c>
      <c r="F562" s="31" t="str">
        <f>Report2!I570</f>
        <v>SI DOREJO RT2 RW3</v>
      </c>
      <c r="G562" s="31" t="str">
        <f t="shared" si="67"/>
        <v>R1MT</v>
      </c>
      <c r="H562" s="31">
        <f t="shared" si="68"/>
        <v>900</v>
      </c>
      <c r="I562" s="31" t="str">
        <f>Report2!K570</f>
        <v>R1MT/900</v>
      </c>
      <c r="J562" s="82">
        <f>Report2!L570</f>
        <v>4957</v>
      </c>
      <c r="K562" s="82">
        <f>Report2!M570</f>
        <v>0</v>
      </c>
      <c r="L562" s="82">
        <f>Report2!N570</f>
        <v>6702134</v>
      </c>
      <c r="M562" s="82">
        <f>Report2!P570</f>
        <v>6702134</v>
      </c>
      <c r="N562" s="82">
        <f>Report2!Q570</f>
        <v>10000</v>
      </c>
      <c r="O562" s="82">
        <f>Report2!T570</f>
        <v>0</v>
      </c>
      <c r="P562" s="82">
        <f>Report2!U570</f>
        <v>0</v>
      </c>
      <c r="Q562" s="82">
        <f>Report2!W570</f>
        <v>67021</v>
      </c>
      <c r="R562" s="82">
        <f>Report2!X570</f>
        <v>0</v>
      </c>
      <c r="S562" s="82">
        <f>Report2!Y570</f>
        <v>0</v>
      </c>
      <c r="T562" s="82">
        <f>Report2!Z570</f>
        <v>6779155</v>
      </c>
      <c r="U562" s="82">
        <f>Report2!AB570</f>
        <v>1000000</v>
      </c>
      <c r="V562" s="82">
        <f>Report2!AC570</f>
        <v>5779155</v>
      </c>
      <c r="W562" s="36" t="str">
        <f>Report2!AD570</f>
        <v>03/02/2023</v>
      </c>
      <c r="X562" s="48" t="str">
        <f t="shared" si="69"/>
        <v>03</v>
      </c>
      <c r="Y562" s="31" t="str">
        <f t="shared" si="70"/>
        <v>02</v>
      </c>
      <c r="Z562" s="31" t="str">
        <f t="shared" si="71"/>
        <v>2023</v>
      </c>
      <c r="AA562" s="45">
        <f t="shared" si="72"/>
        <v>44960</v>
      </c>
      <c r="AB562" s="31" t="str">
        <f>Report2!AE570</f>
        <v>5255243004916</v>
      </c>
      <c r="AC562" s="45" t="str">
        <f>Report2!AF570</f>
        <v>03/02/2023</v>
      </c>
      <c r="AD562" s="31" t="str">
        <f>Report2!AH570</f>
        <v>P2TL/52552/20230203/00003</v>
      </c>
      <c r="AE562" s="31">
        <f t="shared" si="74"/>
        <v>52550</v>
      </c>
      <c r="AF562" s="31" t="str">
        <f t="shared" si="73"/>
        <v>52552</v>
      </c>
    </row>
    <row r="563" spans="1:32">
      <c r="A563" s="30">
        <f>Report2!A571</f>
        <v>139</v>
      </c>
      <c r="B563" s="31" t="str">
        <f>Report2!B571</f>
        <v>P2TL/52552/20230203/00001</v>
      </c>
      <c r="C563" s="31" t="str">
        <f>Report2!D571</f>
        <v>523080082189</v>
      </c>
      <c r="D563" s="31" t="str">
        <f>Report2!E571</f>
        <v>KARTUBI</v>
      </c>
      <c r="E563" s="31" t="str">
        <f>Report2!H571</f>
        <v>P3</v>
      </c>
      <c r="F563" s="31" t="str">
        <f>Report2!I571</f>
        <v>TE GOWANU 1/RT10 R</v>
      </c>
      <c r="G563" s="31" t="str">
        <f t="shared" si="67"/>
        <v>R1T</v>
      </c>
      <c r="H563" s="31">
        <f t="shared" si="68"/>
        <v>450</v>
      </c>
      <c r="I563" s="31" t="str">
        <f>Report2!K571</f>
        <v>R1T/450</v>
      </c>
      <c r="J563" s="82">
        <f>Report2!L571</f>
        <v>2479</v>
      </c>
      <c r="K563" s="82">
        <f>Report2!M571</f>
        <v>59400</v>
      </c>
      <c r="L563" s="82">
        <f>Report2!N571</f>
        <v>1226907</v>
      </c>
      <c r="M563" s="82">
        <f>Report2!P571</f>
        <v>1286307</v>
      </c>
      <c r="N563" s="82">
        <f>Report2!Q571</f>
        <v>0</v>
      </c>
      <c r="O563" s="82">
        <f>Report2!T571</f>
        <v>0</v>
      </c>
      <c r="P563" s="82">
        <f>Report2!U571</f>
        <v>433457</v>
      </c>
      <c r="Q563" s="82">
        <f>Report2!W571</f>
        <v>13160</v>
      </c>
      <c r="R563" s="82">
        <f>Report2!X571</f>
        <v>0</v>
      </c>
      <c r="S563" s="82">
        <f>Report2!Y571</f>
        <v>0</v>
      </c>
      <c r="T563" s="82">
        <f>Report2!Z571</f>
        <v>1732924</v>
      </c>
      <c r="U563" s="82">
        <f>Report2!AB571</f>
        <v>1732924</v>
      </c>
      <c r="V563" s="82">
        <f>Report2!AC571</f>
        <v>0</v>
      </c>
      <c r="W563" s="36" t="str">
        <f>Report2!AD571</f>
        <v>03/02/2023</v>
      </c>
      <c r="X563" s="48" t="str">
        <f t="shared" si="69"/>
        <v>03</v>
      </c>
      <c r="Y563" s="31" t="str">
        <f t="shared" si="70"/>
        <v>02</v>
      </c>
      <c r="Z563" s="31" t="str">
        <f t="shared" si="71"/>
        <v>2023</v>
      </c>
      <c r="AA563" s="45">
        <f t="shared" si="72"/>
        <v>44960</v>
      </c>
      <c r="AB563" s="31" t="str">
        <f>Report2!AE571</f>
        <v>5255243004914</v>
      </c>
      <c r="AC563" s="45" t="str">
        <f>Report2!AF571</f>
        <v>03/02/2023</v>
      </c>
      <c r="AD563" s="31" t="str">
        <f>Report2!AH571</f>
        <v>P2TL/52552/20230203/00001</v>
      </c>
      <c r="AE563" s="31">
        <f t="shared" si="74"/>
        <v>52550</v>
      </c>
      <c r="AF563" s="31" t="str">
        <f t="shared" si="73"/>
        <v>52552</v>
      </c>
    </row>
    <row r="564" spans="1:32">
      <c r="A564" s="30">
        <f>Report2!A572</f>
        <v>140</v>
      </c>
      <c r="B564" s="31" t="str">
        <f>Report2!B572</f>
        <v>P2TL/52551/20230217/00004</v>
      </c>
      <c r="C564" s="31" t="str">
        <f>Report2!D572</f>
        <v>523061768348</v>
      </c>
      <c r="D564" s="31" t="str">
        <f>Report2!E572</f>
        <v>ABDUR ROHMAN</v>
      </c>
      <c r="E564" s="31" t="str">
        <f>Report2!H572</f>
        <v>K2</v>
      </c>
      <c r="F564" s="31" t="str">
        <f>Report2!I572</f>
        <v>DS GROGOL KAUM</v>
      </c>
      <c r="G564" s="31" t="str">
        <f t="shared" si="67"/>
        <v>R1MT</v>
      </c>
      <c r="H564" s="31">
        <f t="shared" si="68"/>
        <v>900</v>
      </c>
      <c r="I564" s="31" t="str">
        <f>Report2!K572</f>
        <v>R1MT/900</v>
      </c>
      <c r="J564" s="82">
        <f>Report2!L572</f>
        <v>441</v>
      </c>
      <c r="K564" s="82">
        <f>Report2!M572</f>
        <v>0</v>
      </c>
      <c r="L564" s="82">
        <f>Report2!N572</f>
        <v>596232</v>
      </c>
      <c r="M564" s="82">
        <f>Report2!P572</f>
        <v>596232</v>
      </c>
      <c r="N564" s="82">
        <f>Report2!Q572</f>
        <v>0</v>
      </c>
      <c r="O564" s="82">
        <f>Report2!T572</f>
        <v>0</v>
      </c>
      <c r="P564" s="82">
        <f>Report2!U572</f>
        <v>0</v>
      </c>
      <c r="Q564" s="82">
        <f>Report2!W572</f>
        <v>53661</v>
      </c>
      <c r="R564" s="82">
        <f>Report2!X572</f>
        <v>0</v>
      </c>
      <c r="S564" s="82">
        <f>Report2!Y572</f>
        <v>0</v>
      </c>
      <c r="T564" s="82">
        <f>Report2!Z572</f>
        <v>649893</v>
      </c>
      <c r="U564" s="82">
        <f>Report2!AB572</f>
        <v>649893</v>
      </c>
      <c r="V564" s="82">
        <f>Report2!AC572</f>
        <v>0</v>
      </c>
      <c r="W564" s="36" t="str">
        <f>Report2!AD572</f>
        <v>17/02/2023</v>
      </c>
      <c r="X564" s="48" t="str">
        <f t="shared" si="69"/>
        <v>17</v>
      </c>
      <c r="Y564" s="31" t="str">
        <f t="shared" si="70"/>
        <v>02</v>
      </c>
      <c r="Z564" s="31" t="str">
        <f t="shared" si="71"/>
        <v>2023</v>
      </c>
      <c r="AA564" s="45">
        <f t="shared" si="72"/>
        <v>44974</v>
      </c>
      <c r="AB564" s="31" t="str">
        <f>Report2!AE572</f>
        <v>5255143005129</v>
      </c>
      <c r="AC564" s="45" t="str">
        <f>Report2!AF572</f>
        <v>17/02/2023</v>
      </c>
      <c r="AD564" s="31" t="str">
        <f>Report2!AH572</f>
        <v>P2TL/52551/20230217/00004</v>
      </c>
      <c r="AE564" s="31">
        <f t="shared" si="74"/>
        <v>52550</v>
      </c>
      <c r="AF564" s="31" t="str">
        <f t="shared" si="73"/>
        <v>52551</v>
      </c>
    </row>
    <row r="565" spans="1:32">
      <c r="A565" s="30">
        <f>Report2!A573</f>
        <v>141</v>
      </c>
      <c r="B565" s="31" t="str">
        <f>Report2!B573</f>
        <v>P2TL/52551/20230220/00002</v>
      </c>
      <c r="C565" s="31" t="str">
        <f>Report2!D573</f>
        <v>NONPELANG</v>
      </c>
      <c r="D565" s="31" t="str">
        <f>Report2!E573</f>
        <v>NURUL GHOFAROH</v>
      </c>
      <c r="E565" s="31" t="str">
        <f>Report2!H573</f>
        <v>P4</v>
      </c>
      <c r="F565" s="31" t="str">
        <f>Report2!I573</f>
        <v>DS.JUNG PASIR WED</v>
      </c>
      <c r="G565" s="31" t="str">
        <f t="shared" si="67"/>
        <v>R1</v>
      </c>
      <c r="H565" s="31">
        <f t="shared" si="68"/>
        <v>450</v>
      </c>
      <c r="I565" s="31" t="str">
        <f>Report2!K573</f>
        <v>R1/450</v>
      </c>
      <c r="J565" s="82">
        <f>Report2!L573</f>
        <v>2479</v>
      </c>
      <c r="K565" s="82">
        <f>Report2!M573</f>
        <v>89100</v>
      </c>
      <c r="L565" s="82">
        <f>Report2!N573</f>
        <v>1226907</v>
      </c>
      <c r="M565" s="82">
        <f>Report2!P573</f>
        <v>1316007</v>
      </c>
      <c r="N565" s="82">
        <f>Report2!Q573</f>
        <v>0</v>
      </c>
      <c r="O565" s="82">
        <f>Report2!T573</f>
        <v>0</v>
      </c>
      <c r="P565" s="82">
        <f>Report2!U573</f>
        <v>0</v>
      </c>
      <c r="Q565" s="82">
        <f>Report2!W573</f>
        <v>6580</v>
      </c>
      <c r="R565" s="82">
        <f>Report2!X573</f>
        <v>0</v>
      </c>
      <c r="S565" s="82">
        <f>Report2!Y573</f>
        <v>0</v>
      </c>
      <c r="T565" s="82">
        <f>Report2!Z573</f>
        <v>1322587</v>
      </c>
      <c r="U565" s="82">
        <f>Report2!AB573</f>
        <v>1322587</v>
      </c>
      <c r="V565" s="82">
        <f>Report2!AC573</f>
        <v>0</v>
      </c>
      <c r="W565" s="36" t="str">
        <f>Report2!AD573</f>
        <v>20/02/2023</v>
      </c>
      <c r="X565" s="48" t="str">
        <f t="shared" si="69"/>
        <v>20</v>
      </c>
      <c r="Y565" s="31" t="str">
        <f t="shared" si="70"/>
        <v>02</v>
      </c>
      <c r="Z565" s="31" t="str">
        <f t="shared" si="71"/>
        <v>2023</v>
      </c>
      <c r="AA565" s="45">
        <f t="shared" si="72"/>
        <v>44977</v>
      </c>
      <c r="AB565" s="31" t="str">
        <f>Report2!AE573</f>
        <v>5255142005132</v>
      </c>
      <c r="AC565" s="45" t="str">
        <f>Report2!AF573</f>
        <v>20/02/2023</v>
      </c>
      <c r="AD565" s="31" t="str">
        <f>Report2!AH573</f>
        <v>P2TL/52551/20230220/00002</v>
      </c>
      <c r="AE565" s="31">
        <f t="shared" si="74"/>
        <v>52550</v>
      </c>
      <c r="AF565" s="31" t="str">
        <f t="shared" si="73"/>
        <v>52551</v>
      </c>
    </row>
    <row r="566" spans="1:32">
      <c r="A566" s="30">
        <f>Report2!A574</f>
        <v>142</v>
      </c>
      <c r="B566" s="31" t="str">
        <f>Report2!B574</f>
        <v>P2TL/52551/20230216/00002</v>
      </c>
      <c r="C566" s="31" t="str">
        <f>Report2!D574</f>
        <v>523060885844</v>
      </c>
      <c r="D566" s="31" t="str">
        <f>Report2!E574</f>
        <v>ALMIYATI</v>
      </c>
      <c r="E566" s="31" t="str">
        <f>Report2!H574</f>
        <v>K2</v>
      </c>
      <c r="F566" s="31" t="str">
        <f>Report2!I574</f>
        <v>DK .TINGALSARI RT 2/</v>
      </c>
      <c r="G566" s="31" t="str">
        <f t="shared" si="67"/>
        <v>R1</v>
      </c>
      <c r="H566" s="31">
        <f t="shared" si="68"/>
        <v>900</v>
      </c>
      <c r="I566" s="31" t="str">
        <f>Report2!K574</f>
        <v>R1/900</v>
      </c>
      <c r="J566" s="82">
        <f>Report2!L574</f>
        <v>296</v>
      </c>
      <c r="K566" s="82">
        <f>Report2!M574</f>
        <v>0</v>
      </c>
      <c r="L566" s="82">
        <f>Report2!N574</f>
        <v>146520</v>
      </c>
      <c r="M566" s="82">
        <f>Report2!P574</f>
        <v>146520</v>
      </c>
      <c r="N566" s="82">
        <f>Report2!Q574</f>
        <v>0</v>
      </c>
      <c r="O566" s="82">
        <f>Report2!T574</f>
        <v>0</v>
      </c>
      <c r="P566" s="82">
        <f>Report2!U574</f>
        <v>0</v>
      </c>
      <c r="Q566" s="82">
        <f>Report2!W574</f>
        <v>13187</v>
      </c>
      <c r="R566" s="82">
        <f>Report2!X574</f>
        <v>0</v>
      </c>
      <c r="S566" s="82">
        <f>Report2!Y574</f>
        <v>0</v>
      </c>
      <c r="T566" s="82">
        <f>Report2!Z574</f>
        <v>159707</v>
      </c>
      <c r="U566" s="82">
        <f>Report2!AB574</f>
        <v>159707</v>
      </c>
      <c r="V566" s="82">
        <f>Report2!AC574</f>
        <v>0</v>
      </c>
      <c r="W566" s="36" t="str">
        <f>Report2!AD574</f>
        <v>16/02/2023</v>
      </c>
      <c r="X566" s="48" t="str">
        <f t="shared" si="69"/>
        <v>16</v>
      </c>
      <c r="Y566" s="31" t="str">
        <f t="shared" si="70"/>
        <v>02</v>
      </c>
      <c r="Z566" s="31" t="str">
        <f t="shared" si="71"/>
        <v>2023</v>
      </c>
      <c r="AA566" s="45">
        <f t="shared" si="72"/>
        <v>44973</v>
      </c>
      <c r="AB566" s="31" t="str">
        <f>Report2!AE574</f>
        <v>5255142005124</v>
      </c>
      <c r="AC566" s="45" t="str">
        <f>Report2!AF574</f>
        <v>16/02/2023</v>
      </c>
      <c r="AD566" s="31" t="str">
        <f>Report2!AH574</f>
        <v>P2TL/52551/20230216/00002</v>
      </c>
      <c r="AE566" s="31">
        <f t="shared" si="74"/>
        <v>52550</v>
      </c>
      <c r="AF566" s="31" t="str">
        <f t="shared" si="73"/>
        <v>52551</v>
      </c>
    </row>
    <row r="567" spans="1:32">
      <c r="A567" s="30">
        <f>Report2!A575</f>
        <v>143</v>
      </c>
      <c r="B567" s="31" t="str">
        <f>Report2!B575</f>
        <v>P2TL/52551/20230210/00002</v>
      </c>
      <c r="C567" s="31" t="str">
        <f>Report2!D575</f>
        <v>523060278151</v>
      </c>
      <c r="D567" s="31" t="str">
        <f>Report2!E575</f>
        <v>AFANDI</v>
      </c>
      <c r="E567" s="31" t="str">
        <f>Report2!H575</f>
        <v>P2</v>
      </c>
      <c r="F567" s="31" t="str">
        <f>Report2!I575</f>
        <v>DS  SAMBUNG GAJAH</v>
      </c>
      <c r="G567" s="31" t="str">
        <f t="shared" si="67"/>
        <v>R1</v>
      </c>
      <c r="H567" s="31">
        <f t="shared" si="68"/>
        <v>450</v>
      </c>
      <c r="I567" s="31" t="str">
        <f>Report2!K575</f>
        <v>R1/450</v>
      </c>
      <c r="J567" s="82">
        <f>Report2!L575</f>
        <v>2479</v>
      </c>
      <c r="K567" s="82">
        <f>Report2!M575</f>
        <v>0</v>
      </c>
      <c r="L567" s="82">
        <f>Report2!N575</f>
        <v>1226907</v>
      </c>
      <c r="M567" s="82">
        <f>Report2!P575</f>
        <v>1226907</v>
      </c>
      <c r="N567" s="82">
        <f>Report2!Q575</f>
        <v>0</v>
      </c>
      <c r="O567" s="82">
        <f>Report2!T575</f>
        <v>76400</v>
      </c>
      <c r="P567" s="82">
        <f>Report2!U575</f>
        <v>188671</v>
      </c>
      <c r="Q567" s="82">
        <f>Report2!W575</f>
        <v>12269</v>
      </c>
      <c r="R567" s="82">
        <f>Report2!X575</f>
        <v>16650</v>
      </c>
      <c r="S567" s="82">
        <f>Report2!Y575</f>
        <v>0</v>
      </c>
      <c r="T567" s="82">
        <f>Report2!Z575</f>
        <v>1520897</v>
      </c>
      <c r="U567" s="82">
        <f>Report2!AB575</f>
        <v>1520897</v>
      </c>
      <c r="V567" s="82">
        <f>Report2!AC575</f>
        <v>0</v>
      </c>
      <c r="W567" s="36" t="str">
        <f>Report2!AD575</f>
        <v>10/02/2023</v>
      </c>
      <c r="X567" s="48" t="str">
        <f t="shared" si="69"/>
        <v>10</v>
      </c>
      <c r="Y567" s="31" t="str">
        <f t="shared" si="70"/>
        <v>02</v>
      </c>
      <c r="Z567" s="31" t="str">
        <f t="shared" si="71"/>
        <v>2023</v>
      </c>
      <c r="AA567" s="45">
        <f t="shared" si="72"/>
        <v>44967</v>
      </c>
      <c r="AB567" s="31" t="str">
        <f>Report2!AE575</f>
        <v>5255142005114</v>
      </c>
      <c r="AC567" s="45" t="str">
        <f>Report2!AF575</f>
        <v>10/02/2023</v>
      </c>
      <c r="AD567" s="31" t="str">
        <f>Report2!AH575</f>
        <v>P2TL/52551/20230210/00002</v>
      </c>
      <c r="AE567" s="31">
        <f t="shared" si="74"/>
        <v>52550</v>
      </c>
      <c r="AF567" s="31" t="str">
        <f t="shared" si="73"/>
        <v>52551</v>
      </c>
    </row>
    <row r="568" spans="1:32">
      <c r="A568" s="30">
        <f>Report2!A576</f>
        <v>144</v>
      </c>
      <c r="B568" s="31" t="str">
        <f>Report2!B576</f>
        <v>P2TL/52553/20230209/00003</v>
      </c>
      <c r="C568" s="31" t="str">
        <f>Report2!D576</f>
        <v>523072169921</v>
      </c>
      <c r="D568" s="31" t="str">
        <f>Report2!E576</f>
        <v>SUMINEM</v>
      </c>
      <c r="E568" s="31" t="str">
        <f>Report2!H576</f>
        <v>K2</v>
      </c>
      <c r="F568" s="31" t="str">
        <f>Report2!I576</f>
        <v>JL GETAS PENDOWO</v>
      </c>
      <c r="G568" s="31" t="str">
        <f t="shared" si="67"/>
        <v>R1M</v>
      </c>
      <c r="H568" s="31">
        <f t="shared" si="68"/>
        <v>900</v>
      </c>
      <c r="I568" s="31" t="str">
        <f>Report2!K576</f>
        <v>R1M/900</v>
      </c>
      <c r="J568" s="82">
        <f>Report2!L576</f>
        <v>604</v>
      </c>
      <c r="K568" s="82">
        <f>Report2!M576</f>
        <v>0</v>
      </c>
      <c r="L568" s="82">
        <f>Report2!N576</f>
        <v>816608</v>
      </c>
      <c r="M568" s="82">
        <f>Report2!P576</f>
        <v>816608</v>
      </c>
      <c r="N568" s="82">
        <f>Report2!Q576</f>
        <v>0</v>
      </c>
      <c r="O568" s="82">
        <f>Report2!T576</f>
        <v>0</v>
      </c>
      <c r="P568" s="82">
        <f>Report2!U576</f>
        <v>0</v>
      </c>
      <c r="Q568" s="82">
        <f>Report2!W576</f>
        <v>73495</v>
      </c>
      <c r="R568" s="82">
        <f>Report2!X576</f>
        <v>0</v>
      </c>
      <c r="S568" s="82">
        <f>Report2!Y576</f>
        <v>0</v>
      </c>
      <c r="T568" s="82">
        <f>Report2!Z576</f>
        <v>890103</v>
      </c>
      <c r="U568" s="82">
        <f>Report2!AB576</f>
        <v>73495</v>
      </c>
      <c r="V568" s="82">
        <f>Report2!AC576</f>
        <v>816608</v>
      </c>
      <c r="W568" s="36" t="str">
        <f>Report2!AD576</f>
        <v>09/02/2023</v>
      </c>
      <c r="X568" s="48" t="str">
        <f t="shared" si="69"/>
        <v>09</v>
      </c>
      <c r="Y568" s="31" t="str">
        <f t="shared" si="70"/>
        <v>02</v>
      </c>
      <c r="Z568" s="31" t="str">
        <f t="shared" si="71"/>
        <v>2023</v>
      </c>
      <c r="AA568" s="45">
        <f t="shared" si="72"/>
        <v>44966</v>
      </c>
      <c r="AB568" s="31" t="str">
        <f>Report2!AE576</f>
        <v>5255342004829</v>
      </c>
      <c r="AC568" s="45" t="str">
        <f>Report2!AF576</f>
        <v>09/02/2023</v>
      </c>
      <c r="AD568" s="31" t="str">
        <f>Report2!AH576</f>
        <v>P2TL/52553/20230209/00003</v>
      </c>
      <c r="AE568" s="31">
        <f t="shared" si="74"/>
        <v>52550</v>
      </c>
      <c r="AF568" s="31" t="str">
        <f t="shared" si="73"/>
        <v>52553</v>
      </c>
    </row>
    <row r="569" spans="1:32">
      <c r="A569" s="30">
        <f>Report2!A577</f>
        <v>145</v>
      </c>
      <c r="B569" s="31" t="str">
        <f>Report2!B577</f>
        <v>P2TL/52554/20230216/00002</v>
      </c>
      <c r="C569" s="31" t="str">
        <f>Report2!D577</f>
        <v>523071003947</v>
      </c>
      <c r="D569" s="31" t="str">
        <f>Report2!E577</f>
        <v>SUDARTO</v>
      </c>
      <c r="E569" s="31" t="str">
        <f>Report2!H577</f>
        <v>K2</v>
      </c>
      <c r="F569" s="31" t="str">
        <f>Report2!I577</f>
        <v>DK  KRAJAN SUMBER</v>
      </c>
      <c r="G569" s="31" t="str">
        <f t="shared" si="67"/>
        <v>R1M</v>
      </c>
      <c r="H569" s="31">
        <f t="shared" si="68"/>
        <v>900</v>
      </c>
      <c r="I569" s="31" t="str">
        <f>Report2!K577</f>
        <v>R1M/900</v>
      </c>
      <c r="J569" s="82">
        <f>Report2!L577</f>
        <v>200</v>
      </c>
      <c r="K569" s="82">
        <f>Report2!M577</f>
        <v>0</v>
      </c>
      <c r="L569" s="82">
        <f>Report2!N577</f>
        <v>270400</v>
      </c>
      <c r="M569" s="82">
        <f>Report2!P577</f>
        <v>270400</v>
      </c>
      <c r="N569" s="82">
        <f>Report2!Q577</f>
        <v>0</v>
      </c>
      <c r="O569" s="82">
        <f>Report2!T577</f>
        <v>0</v>
      </c>
      <c r="P569" s="82">
        <f>Report2!U577</f>
        <v>0</v>
      </c>
      <c r="Q569" s="82">
        <f>Report2!W577</f>
        <v>24336</v>
      </c>
      <c r="R569" s="82">
        <f>Report2!X577</f>
        <v>0</v>
      </c>
      <c r="S569" s="82">
        <f>Report2!Y577</f>
        <v>0</v>
      </c>
      <c r="T569" s="82">
        <f>Report2!Z577</f>
        <v>294736</v>
      </c>
      <c r="U569" s="82">
        <f>Report2!AB577</f>
        <v>294736</v>
      </c>
      <c r="V569" s="82">
        <f>Report2!AC577</f>
        <v>0</v>
      </c>
      <c r="W569" s="36" t="str">
        <f>Report2!AD577</f>
        <v>16/02/2023</v>
      </c>
      <c r="X569" s="48" t="str">
        <f t="shared" si="69"/>
        <v>16</v>
      </c>
      <c r="Y569" s="31" t="str">
        <f t="shared" si="70"/>
        <v>02</v>
      </c>
      <c r="Z569" s="31" t="str">
        <f t="shared" si="71"/>
        <v>2023</v>
      </c>
      <c r="AA569" s="45">
        <f t="shared" si="72"/>
        <v>44973</v>
      </c>
      <c r="AB569" s="31" t="str">
        <f>Report2!AE577</f>
        <v>5255442006001</v>
      </c>
      <c r="AC569" s="45" t="str">
        <f>Report2!AF577</f>
        <v>16/02/2023</v>
      </c>
      <c r="AD569" s="31" t="str">
        <f>Report2!AH577</f>
        <v>P2TL/52554/20230216/00002</v>
      </c>
      <c r="AE569" s="31">
        <f t="shared" si="74"/>
        <v>52550</v>
      </c>
      <c r="AF569" s="31" t="str">
        <f t="shared" si="73"/>
        <v>52554</v>
      </c>
    </row>
    <row r="570" spans="1:32">
      <c r="A570" s="30">
        <f>Report2!A578</f>
        <v>146</v>
      </c>
      <c r="B570" s="31" t="str">
        <f>Report2!B578</f>
        <v>P2TL/52554/20230207/00007</v>
      </c>
      <c r="C570" s="31" t="str">
        <f>Report2!D578</f>
        <v>523073022942</v>
      </c>
      <c r="D570" s="31" t="str">
        <f>Report2!E578</f>
        <v>ALI RAHMAN</v>
      </c>
      <c r="E570" s="31" t="str">
        <f>Report2!H578</f>
        <v>K2</v>
      </c>
      <c r="F570" s="31" t="str">
        <f>Report2!I578</f>
        <v>DN SEMPU    RT.5 RW.</v>
      </c>
      <c r="G570" s="31" t="str">
        <f t="shared" si="67"/>
        <v>R1T</v>
      </c>
      <c r="H570" s="31">
        <f t="shared" si="68"/>
        <v>450</v>
      </c>
      <c r="I570" s="31" t="str">
        <f>Report2!K578</f>
        <v>R1T/450</v>
      </c>
      <c r="J570" s="82">
        <f>Report2!L578</f>
        <v>176</v>
      </c>
      <c r="K570" s="82">
        <f>Report2!M578</f>
        <v>0</v>
      </c>
      <c r="L570" s="82">
        <f>Report2!N578</f>
        <v>73040</v>
      </c>
      <c r="M570" s="82">
        <f>Report2!P578</f>
        <v>73040</v>
      </c>
      <c r="N570" s="82">
        <f>Report2!Q578</f>
        <v>0</v>
      </c>
      <c r="O570" s="82">
        <f>Report2!T578</f>
        <v>0</v>
      </c>
      <c r="P570" s="82">
        <f>Report2!U578</f>
        <v>0</v>
      </c>
      <c r="Q570" s="82">
        <f>Report2!W578</f>
        <v>6574</v>
      </c>
      <c r="R570" s="82">
        <f>Report2!X578</f>
        <v>0</v>
      </c>
      <c r="S570" s="82">
        <f>Report2!Y578</f>
        <v>0</v>
      </c>
      <c r="T570" s="82">
        <f>Report2!Z578</f>
        <v>79614</v>
      </c>
      <c r="U570" s="82">
        <f>Report2!AB578</f>
        <v>79614</v>
      </c>
      <c r="V570" s="82">
        <f>Report2!AC578</f>
        <v>0</v>
      </c>
      <c r="W570" s="36" t="str">
        <f>Report2!AD578</f>
        <v>07/02/2023</v>
      </c>
      <c r="X570" s="48" t="str">
        <f t="shared" si="69"/>
        <v>07</v>
      </c>
      <c r="Y570" s="31" t="str">
        <f t="shared" si="70"/>
        <v>02</v>
      </c>
      <c r="Z570" s="31" t="str">
        <f t="shared" si="71"/>
        <v>2023</v>
      </c>
      <c r="AA570" s="45">
        <f t="shared" si="72"/>
        <v>44964</v>
      </c>
      <c r="AB570" s="31" t="str">
        <f>Report2!AE578</f>
        <v>5255443005969</v>
      </c>
      <c r="AC570" s="45" t="str">
        <f>Report2!AF578</f>
        <v>07/02/2023</v>
      </c>
      <c r="AD570" s="31" t="str">
        <f>Report2!AH578</f>
        <v>P2TL/52554/20230207/00007</v>
      </c>
      <c r="AE570" s="31">
        <f t="shared" si="74"/>
        <v>52550</v>
      </c>
      <c r="AF570" s="31" t="str">
        <f t="shared" si="73"/>
        <v>52554</v>
      </c>
    </row>
    <row r="571" spans="1:32">
      <c r="A571" s="30">
        <f>Report2!A579</f>
        <v>147</v>
      </c>
      <c r="B571" s="31" t="str">
        <f>Report2!B579</f>
        <v>P2TL/52553/20230215/00002</v>
      </c>
      <c r="C571" s="31" t="str">
        <f>Report2!D579</f>
        <v>523070470845</v>
      </c>
      <c r="D571" s="31" t="str">
        <f>Report2!E579</f>
        <v>RUZIAH</v>
      </c>
      <c r="E571" s="31" t="str">
        <f>Report2!H579</f>
        <v>P2</v>
      </c>
      <c r="F571" s="31" t="str">
        <f>Report2!I579</f>
        <v>BU GEL GODONG RT0</v>
      </c>
      <c r="G571" s="31" t="str">
        <f t="shared" si="67"/>
        <v>R1</v>
      </c>
      <c r="H571" s="31">
        <f t="shared" si="68"/>
        <v>450</v>
      </c>
      <c r="I571" s="31" t="str">
        <f>Report2!K579</f>
        <v>R1/450</v>
      </c>
      <c r="J571" s="82">
        <f>Report2!L579</f>
        <v>2479</v>
      </c>
      <c r="K571" s="82">
        <f>Report2!M579</f>
        <v>0</v>
      </c>
      <c r="L571" s="82">
        <f>Report2!N579</f>
        <v>1226907</v>
      </c>
      <c r="M571" s="82">
        <f>Report2!P579</f>
        <v>1226907</v>
      </c>
      <c r="N571" s="82">
        <f>Report2!Q579</f>
        <v>0</v>
      </c>
      <c r="O571" s="82">
        <f>Report2!T579</f>
        <v>0</v>
      </c>
      <c r="P571" s="82">
        <f>Report2!U579</f>
        <v>0</v>
      </c>
      <c r="Q571" s="82">
        <f>Report2!W579</f>
        <v>12269</v>
      </c>
      <c r="R571" s="82">
        <f>Report2!X579</f>
        <v>16650</v>
      </c>
      <c r="S571" s="82">
        <f>Report2!Y579</f>
        <v>0</v>
      </c>
      <c r="T571" s="82">
        <f>Report2!Z579</f>
        <v>1255826</v>
      </c>
      <c r="U571" s="82">
        <f>Report2!AB579</f>
        <v>600000</v>
      </c>
      <c r="V571" s="82">
        <f>Report2!AC579</f>
        <v>655826</v>
      </c>
      <c r="W571" s="36" t="str">
        <f>Report2!AD579</f>
        <v>15/02/2023</v>
      </c>
      <c r="X571" s="48" t="str">
        <f t="shared" si="69"/>
        <v>15</v>
      </c>
      <c r="Y571" s="31" t="str">
        <f t="shared" si="70"/>
        <v>02</v>
      </c>
      <c r="Z571" s="31" t="str">
        <f t="shared" si="71"/>
        <v>2023</v>
      </c>
      <c r="AA571" s="45">
        <f t="shared" si="72"/>
        <v>44972</v>
      </c>
      <c r="AB571" s="31" t="str">
        <f>Report2!AE579</f>
        <v>5255342004836</v>
      </c>
      <c r="AC571" s="45" t="str">
        <f>Report2!AF579</f>
        <v>15/02/2023</v>
      </c>
      <c r="AD571" s="31" t="str">
        <f>Report2!AH579</f>
        <v>P2TL/52553/20230215/00002</v>
      </c>
      <c r="AE571" s="31">
        <f t="shared" si="74"/>
        <v>52550</v>
      </c>
      <c r="AF571" s="31" t="str">
        <f t="shared" si="73"/>
        <v>52553</v>
      </c>
    </row>
    <row r="572" spans="1:32">
      <c r="A572" s="30">
        <f>Report2!A580</f>
        <v>148</v>
      </c>
      <c r="B572" s="31" t="str">
        <f>Report2!B580</f>
        <v>5255305723022200502</v>
      </c>
      <c r="C572" s="31" t="str">
        <f>Report2!D580</f>
        <v>523070153467</v>
      </c>
      <c r="D572" s="31" t="str">
        <f>Report2!E580</f>
        <v>GOMO WADI</v>
      </c>
      <c r="E572" s="31">
        <f>Report2!H580</f>
        <v>0</v>
      </c>
      <c r="F572" s="31" t="str">
        <f>Report2!I580</f>
        <v>KE PUH TAMBIRJO</v>
      </c>
      <c r="G572" s="31" t="str">
        <f t="shared" si="67"/>
        <v>R1</v>
      </c>
      <c r="H572" s="31">
        <f t="shared" si="68"/>
        <v>450</v>
      </c>
      <c r="I572" s="31" t="str">
        <f>Report2!K580</f>
        <v>R1/450</v>
      </c>
      <c r="J572" s="82">
        <f>Report2!L580</f>
        <v>11</v>
      </c>
      <c r="K572" s="82">
        <f>Report2!M580</f>
        <v>0</v>
      </c>
      <c r="L572" s="82">
        <f>Report2!N580</f>
        <v>1915</v>
      </c>
      <c r="M572" s="82">
        <f>Report2!P580</f>
        <v>1915</v>
      </c>
      <c r="N572" s="82">
        <f>Report2!Q580</f>
        <v>0</v>
      </c>
      <c r="O572" s="82">
        <f>Report2!T580</f>
        <v>0</v>
      </c>
      <c r="P572" s="82">
        <f>Report2!U580</f>
        <v>0</v>
      </c>
      <c r="Q572" s="82">
        <f>Report2!W580</f>
        <v>0</v>
      </c>
      <c r="R572" s="82">
        <f>Report2!X580</f>
        <v>0</v>
      </c>
      <c r="S572" s="82">
        <f>Report2!Y580</f>
        <v>0</v>
      </c>
      <c r="T572" s="82">
        <f>Report2!Z580</f>
        <v>1915</v>
      </c>
      <c r="U572" s="82">
        <f>Report2!AB580</f>
        <v>0</v>
      </c>
      <c r="V572" s="82">
        <f>Report2!AC580</f>
        <v>1915</v>
      </c>
      <c r="W572" s="36" t="str">
        <f>Report2!AD580</f>
        <v>22/02/2023</v>
      </c>
      <c r="X572" s="48" t="str">
        <f t="shared" si="69"/>
        <v>22</v>
      </c>
      <c r="Y572" s="31" t="str">
        <f t="shared" si="70"/>
        <v>02</v>
      </c>
      <c r="Z572" s="31" t="str">
        <f t="shared" si="71"/>
        <v>2023</v>
      </c>
      <c r="AA572" s="45">
        <f t="shared" si="72"/>
        <v>44979</v>
      </c>
      <c r="AB572" s="31" t="str">
        <f>Report2!AE580</f>
        <v>5255334000498</v>
      </c>
      <c r="AC572" s="45" t="str">
        <f>Report2!AF580</f>
        <v>22/02/2023</v>
      </c>
      <c r="AD572" s="31" t="str">
        <f>Report2!AH580</f>
        <v>5255305723022200502</v>
      </c>
      <c r="AE572" s="31">
        <f t="shared" si="74"/>
        <v>52550</v>
      </c>
      <c r="AF572" s="31" t="str">
        <f t="shared" si="73"/>
        <v>52553</v>
      </c>
    </row>
    <row r="573" spans="1:32">
      <c r="A573" s="30">
        <f>Report2!A581</f>
        <v>149</v>
      </c>
      <c r="B573" s="31" t="str">
        <f>Report2!B581</f>
        <v>P2TL/52551/20230228/00001</v>
      </c>
      <c r="C573" s="31" t="str">
        <f>Report2!D581</f>
        <v>523061840293</v>
      </c>
      <c r="D573" s="31" t="str">
        <f>Report2!E581</f>
        <v>AHMAD DARIS</v>
      </c>
      <c r="E573" s="31" t="str">
        <f>Report2!H581</f>
        <v>K2</v>
      </c>
      <c r="F573" s="31" t="str">
        <f>Report2!I581</f>
        <v>DS SAMBIROTO KEL.</v>
      </c>
      <c r="G573" s="31" t="str">
        <f t="shared" si="67"/>
        <v>R1T</v>
      </c>
      <c r="H573" s="31">
        <f t="shared" si="68"/>
        <v>2200</v>
      </c>
      <c r="I573" s="31" t="str">
        <f>Report2!K581</f>
        <v>R1T/2200</v>
      </c>
      <c r="J573" s="82">
        <f>Report2!L581</f>
        <v>397</v>
      </c>
      <c r="K573" s="82">
        <f>Report2!M581</f>
        <v>0</v>
      </c>
      <c r="L573" s="82">
        <f>Report2!N581</f>
        <v>573546</v>
      </c>
      <c r="M573" s="82">
        <f>Report2!P581</f>
        <v>573546</v>
      </c>
      <c r="N573" s="82">
        <f>Report2!Q581</f>
        <v>0</v>
      </c>
      <c r="O573" s="82">
        <f>Report2!T581</f>
        <v>0</v>
      </c>
      <c r="P573" s="82">
        <f>Report2!U581</f>
        <v>0</v>
      </c>
      <c r="Q573" s="82">
        <f>Report2!W581</f>
        <v>51619</v>
      </c>
      <c r="R573" s="82">
        <f>Report2!X581</f>
        <v>0</v>
      </c>
      <c r="S573" s="82">
        <f>Report2!Y581</f>
        <v>0</v>
      </c>
      <c r="T573" s="82">
        <f>Report2!Z581</f>
        <v>625165</v>
      </c>
      <c r="U573" s="82">
        <f>Report2!AB581</f>
        <v>625165</v>
      </c>
      <c r="V573" s="82">
        <f>Report2!AC581</f>
        <v>0</v>
      </c>
      <c r="W573" s="36" t="str">
        <f>Report2!AD581</f>
        <v>28/02/2023</v>
      </c>
      <c r="X573" s="48" t="str">
        <f t="shared" si="69"/>
        <v>28</v>
      </c>
      <c r="Y573" s="31" t="str">
        <f t="shared" si="70"/>
        <v>02</v>
      </c>
      <c r="Z573" s="31" t="str">
        <f t="shared" si="71"/>
        <v>2023</v>
      </c>
      <c r="AA573" s="45">
        <f t="shared" si="72"/>
        <v>44985</v>
      </c>
      <c r="AB573" s="31" t="str">
        <f>Report2!AE581</f>
        <v>5255143005149</v>
      </c>
      <c r="AC573" s="45" t="str">
        <f>Report2!AF581</f>
        <v>28/02/2023</v>
      </c>
      <c r="AD573" s="31" t="str">
        <f>Report2!AH581</f>
        <v>P2TL/52551/20230228/00001</v>
      </c>
      <c r="AE573" s="31">
        <f t="shared" si="74"/>
        <v>52550</v>
      </c>
      <c r="AF573" s="31" t="str">
        <f t="shared" si="73"/>
        <v>52551</v>
      </c>
    </row>
    <row r="574" spans="1:32">
      <c r="A574" s="30">
        <f>Report2!A582</f>
        <v>150</v>
      </c>
      <c r="B574" s="31" t="str">
        <f>Report2!B582</f>
        <v>P2TL/52307/20140714/00002</v>
      </c>
      <c r="C574" s="31" t="str">
        <f>Report2!D582</f>
        <v>523072458128</v>
      </c>
      <c r="D574" s="31" t="str">
        <f>Report2!E582</f>
        <v>SUPARDI</v>
      </c>
      <c r="E574" s="31" t="str">
        <f>Report2!H582</f>
        <v>P3</v>
      </c>
      <c r="F574" s="31" t="str">
        <f>Report2!I582</f>
        <v>DS BUNGKEL MOJOA</v>
      </c>
      <c r="G574" s="31" t="str">
        <f t="shared" si="67"/>
        <v>R1T</v>
      </c>
      <c r="H574" s="31">
        <f t="shared" si="68"/>
        <v>2200</v>
      </c>
      <c r="I574" s="31" t="str">
        <f>Report2!K582</f>
        <v>R1T/2200</v>
      </c>
      <c r="J574" s="82">
        <f>Report2!L582</f>
        <v>12118</v>
      </c>
      <c r="K574" s="82">
        <f>Report2!M582</f>
        <v>1171104</v>
      </c>
      <c r="L574" s="82">
        <f>Report2!N582</f>
        <v>13438418</v>
      </c>
      <c r="M574" s="82">
        <f>Report2!P582</f>
        <v>14609522</v>
      </c>
      <c r="N574" s="82">
        <f>Report2!Q582</f>
        <v>10000</v>
      </c>
      <c r="O574" s="82">
        <f>Report2!T582</f>
        <v>46700</v>
      </c>
      <c r="P574" s="82">
        <f>Report2!U582</f>
        <v>38730</v>
      </c>
      <c r="Q574" s="82">
        <f>Report2!W582</f>
        <v>151951</v>
      </c>
      <c r="R574" s="82">
        <f>Report2!X582</f>
        <v>0</v>
      </c>
      <c r="S574" s="82">
        <f>Report2!Y582</f>
        <v>0</v>
      </c>
      <c r="T574" s="82">
        <f>Report2!Z582</f>
        <v>14856903</v>
      </c>
      <c r="U574" s="82">
        <f>Report2!AB582</f>
        <v>14856903</v>
      </c>
      <c r="V574" s="82">
        <f>Report2!AC582</f>
        <v>0</v>
      </c>
      <c r="W574" s="36" t="str">
        <f>Report2!AD582</f>
        <v>06/02/2023</v>
      </c>
      <c r="X574" s="48" t="str">
        <f t="shared" si="69"/>
        <v>06</v>
      </c>
      <c r="Y574" s="31" t="str">
        <f t="shared" si="70"/>
        <v>02</v>
      </c>
      <c r="Z574" s="31" t="str">
        <f t="shared" si="71"/>
        <v>2023</v>
      </c>
      <c r="AA574" s="45">
        <f t="shared" si="72"/>
        <v>44963</v>
      </c>
      <c r="AB574" s="31" t="str">
        <f>Report2!AE582</f>
        <v>5230743001334</v>
      </c>
      <c r="AC574" s="45" t="str">
        <f>Report2!AF582</f>
        <v>06/02/2023</v>
      </c>
      <c r="AD574" s="31" t="str">
        <f>Report2!AH582</f>
        <v>P2TL/52553/20140714/00002</v>
      </c>
      <c r="AE574" s="31">
        <f t="shared" si="74"/>
        <v>52550</v>
      </c>
      <c r="AF574" s="31" t="str">
        <f t="shared" si="73"/>
        <v>52553</v>
      </c>
    </row>
    <row r="575" spans="1:32">
      <c r="A575" s="30">
        <f>Report2!A583</f>
        <v>151</v>
      </c>
      <c r="B575" s="31" t="str">
        <f>Report2!B583</f>
        <v>P2TL/52551/20230222/00002</v>
      </c>
      <c r="C575" s="31" t="str">
        <f>Report2!D583</f>
        <v>523061368354</v>
      </c>
      <c r="D575" s="31" t="str">
        <f>Report2!E583</f>
        <v>SUYADI</v>
      </c>
      <c r="E575" s="31" t="str">
        <f>Report2!H583</f>
        <v>K2</v>
      </c>
      <c r="F575" s="31" t="str">
        <f>Report2!I583</f>
        <v>DS KERANG KULON</v>
      </c>
      <c r="G575" s="31" t="str">
        <f t="shared" si="67"/>
        <v>R1M</v>
      </c>
      <c r="H575" s="31">
        <f t="shared" si="68"/>
        <v>900</v>
      </c>
      <c r="I575" s="31" t="str">
        <f>Report2!K583</f>
        <v>R1M/900</v>
      </c>
      <c r="J575" s="82">
        <f>Report2!L583</f>
        <v>613</v>
      </c>
      <c r="K575" s="82">
        <f>Report2!M583</f>
        <v>0</v>
      </c>
      <c r="L575" s="82">
        <f>Report2!N583</f>
        <v>828776</v>
      </c>
      <c r="M575" s="82">
        <f>Report2!P583</f>
        <v>828776</v>
      </c>
      <c r="N575" s="82">
        <f>Report2!Q583</f>
        <v>0</v>
      </c>
      <c r="O575" s="82">
        <f>Report2!T583</f>
        <v>0</v>
      </c>
      <c r="P575" s="82">
        <f>Report2!U583</f>
        <v>188671</v>
      </c>
      <c r="Q575" s="82">
        <f>Report2!W583</f>
        <v>74590</v>
      </c>
      <c r="R575" s="82">
        <f>Report2!X583</f>
        <v>0</v>
      </c>
      <c r="S575" s="82">
        <f>Report2!Y583</f>
        <v>0</v>
      </c>
      <c r="T575" s="82">
        <f>Report2!Z583</f>
        <v>1092037</v>
      </c>
      <c r="U575" s="82">
        <f>Report2!AB583</f>
        <v>1092037</v>
      </c>
      <c r="V575" s="82">
        <f>Report2!AC583</f>
        <v>0</v>
      </c>
      <c r="W575" s="36" t="str">
        <f>Report2!AD583</f>
        <v>22/02/2023</v>
      </c>
      <c r="X575" s="48" t="str">
        <f t="shared" si="69"/>
        <v>22</v>
      </c>
      <c r="Y575" s="31" t="str">
        <f t="shared" si="70"/>
        <v>02</v>
      </c>
      <c r="Z575" s="31" t="str">
        <f t="shared" si="71"/>
        <v>2023</v>
      </c>
      <c r="AA575" s="45">
        <f t="shared" si="72"/>
        <v>44979</v>
      </c>
      <c r="AB575" s="31" t="str">
        <f>Report2!AE583</f>
        <v>5255142005140</v>
      </c>
      <c r="AC575" s="45" t="str">
        <f>Report2!AF583</f>
        <v>22/02/2023</v>
      </c>
      <c r="AD575" s="31" t="str">
        <f>Report2!AH583</f>
        <v>P2TL/52551/20230222/00002</v>
      </c>
      <c r="AE575" s="31">
        <f t="shared" si="74"/>
        <v>52550</v>
      </c>
      <c r="AF575" s="31" t="str">
        <f t="shared" si="73"/>
        <v>52551</v>
      </c>
    </row>
    <row r="576" spans="1:32">
      <c r="A576" s="30">
        <f>Report2!A584</f>
        <v>152</v>
      </c>
      <c r="B576" s="31" t="str">
        <f>Report2!B584</f>
        <v>P2TL/52551/20230217/00005</v>
      </c>
      <c r="C576" s="31" t="str">
        <f>Report2!D584</f>
        <v>NONPELANG</v>
      </c>
      <c r="D576" s="31" t="str">
        <f>Report2!E584</f>
        <v>SOFI'IN</v>
      </c>
      <c r="E576" s="31" t="str">
        <f>Report2!H584</f>
        <v>P4</v>
      </c>
      <c r="F576" s="31" t="str">
        <f>Report2!I584</f>
        <v>DS SARI RT 007/003 G</v>
      </c>
      <c r="G576" s="31" t="str">
        <f t="shared" si="67"/>
        <v>B1</v>
      </c>
      <c r="H576" s="31">
        <f t="shared" si="68"/>
        <v>900</v>
      </c>
      <c r="I576" s="31" t="str">
        <f>Report2!K584</f>
        <v>B1/900</v>
      </c>
      <c r="J576" s="82">
        <f>Report2!L584</f>
        <v>4957</v>
      </c>
      <c r="K576" s="82">
        <f>Report2!M584</f>
        <v>429300</v>
      </c>
      <c r="L576" s="82">
        <f>Report2!N584</f>
        <v>2305098</v>
      </c>
      <c r="M576" s="82">
        <f>Report2!P584</f>
        <v>2734398</v>
      </c>
      <c r="N576" s="82">
        <f>Report2!Q584</f>
        <v>0</v>
      </c>
      <c r="O576" s="82">
        <f>Report2!T584</f>
        <v>0</v>
      </c>
      <c r="P576" s="82">
        <f>Report2!U584</f>
        <v>0</v>
      </c>
      <c r="Q576" s="82">
        <f>Report2!W584</f>
        <v>13672</v>
      </c>
      <c r="R576" s="82">
        <f>Report2!X584</f>
        <v>0</v>
      </c>
      <c r="S576" s="82">
        <f>Report2!Y584</f>
        <v>0</v>
      </c>
      <c r="T576" s="82">
        <f>Report2!Z584</f>
        <v>2748070</v>
      </c>
      <c r="U576" s="82">
        <f>Report2!AB584</f>
        <v>2748070</v>
      </c>
      <c r="V576" s="82">
        <f>Report2!AC584</f>
        <v>0</v>
      </c>
      <c r="W576" s="36" t="str">
        <f>Report2!AD584</f>
        <v>17/02/2023</v>
      </c>
      <c r="X576" s="48" t="str">
        <f t="shared" si="69"/>
        <v>17</v>
      </c>
      <c r="Y576" s="31" t="str">
        <f t="shared" si="70"/>
        <v>02</v>
      </c>
      <c r="Z576" s="31" t="str">
        <f t="shared" si="71"/>
        <v>2023</v>
      </c>
      <c r="AA576" s="45">
        <f t="shared" si="72"/>
        <v>44974</v>
      </c>
      <c r="AB576" s="31" t="str">
        <f>Report2!AE584</f>
        <v>5255142005130</v>
      </c>
      <c r="AC576" s="45" t="str">
        <f>Report2!AF584</f>
        <v>17/02/2023</v>
      </c>
      <c r="AD576" s="31" t="str">
        <f>Report2!AH584</f>
        <v>P2TL/52551/20230217/00005</v>
      </c>
      <c r="AE576" s="31">
        <f t="shared" si="74"/>
        <v>52550</v>
      </c>
      <c r="AF576" s="31" t="str">
        <f t="shared" si="73"/>
        <v>52551</v>
      </c>
    </row>
    <row r="577" spans="1:32">
      <c r="A577" s="30">
        <f>Report2!A585</f>
        <v>153</v>
      </c>
      <c r="B577" s="31" t="str">
        <f>Report2!B585</f>
        <v>P2TL/52553/20230210/00001</v>
      </c>
      <c r="C577" s="31" t="str">
        <f>Report2!D585</f>
        <v>523072259841</v>
      </c>
      <c r="D577" s="31" t="str">
        <f>Report2!E585</f>
        <v>AZIZ MUSLIM</v>
      </c>
      <c r="E577" s="31" t="str">
        <f>Report2!H585</f>
        <v>K2</v>
      </c>
      <c r="F577" s="31" t="str">
        <f>Report2!I585</f>
        <v>DS MANGGARMAS   R</v>
      </c>
      <c r="G577" s="31" t="str">
        <f t="shared" si="67"/>
        <v>R1T</v>
      </c>
      <c r="H577" s="31">
        <f t="shared" si="68"/>
        <v>1300</v>
      </c>
      <c r="I577" s="31" t="str">
        <f>Report2!K585</f>
        <v>R1T/1300</v>
      </c>
      <c r="J577" s="82">
        <f>Report2!L585</f>
        <v>61</v>
      </c>
      <c r="K577" s="82">
        <f>Report2!M585</f>
        <v>0</v>
      </c>
      <c r="L577" s="82">
        <f>Report2!N585</f>
        <v>88127</v>
      </c>
      <c r="M577" s="82">
        <f>Report2!P585</f>
        <v>88127</v>
      </c>
      <c r="N577" s="82">
        <f>Report2!Q585</f>
        <v>0</v>
      </c>
      <c r="O577" s="82">
        <f>Report2!T585</f>
        <v>0</v>
      </c>
      <c r="P577" s="82">
        <f>Report2!U585</f>
        <v>0</v>
      </c>
      <c r="Q577" s="82">
        <f>Report2!W585</f>
        <v>7931</v>
      </c>
      <c r="R577" s="82">
        <f>Report2!X585</f>
        <v>0</v>
      </c>
      <c r="S577" s="82">
        <f>Report2!Y585</f>
        <v>0</v>
      </c>
      <c r="T577" s="82">
        <f>Report2!Z585</f>
        <v>96058</v>
      </c>
      <c r="U577" s="82">
        <f>Report2!AB585</f>
        <v>96058</v>
      </c>
      <c r="V577" s="82">
        <f>Report2!AC585</f>
        <v>0</v>
      </c>
      <c r="W577" s="36" t="str">
        <f>Report2!AD585</f>
        <v>10/02/2023</v>
      </c>
      <c r="X577" s="48" t="str">
        <f t="shared" si="69"/>
        <v>10</v>
      </c>
      <c r="Y577" s="31" t="str">
        <f t="shared" si="70"/>
        <v>02</v>
      </c>
      <c r="Z577" s="31" t="str">
        <f t="shared" si="71"/>
        <v>2023</v>
      </c>
      <c r="AA577" s="45">
        <f t="shared" si="72"/>
        <v>44967</v>
      </c>
      <c r="AB577" s="31" t="str">
        <f>Report2!AE585</f>
        <v>5255343004832</v>
      </c>
      <c r="AC577" s="45" t="str">
        <f>Report2!AF585</f>
        <v>10/02/2023</v>
      </c>
      <c r="AD577" s="31" t="str">
        <f>Report2!AH585</f>
        <v>P2TL/52553/20230210/00001</v>
      </c>
      <c r="AE577" s="31">
        <f t="shared" si="74"/>
        <v>52550</v>
      </c>
      <c r="AF577" s="31" t="str">
        <f t="shared" si="73"/>
        <v>52553</v>
      </c>
    </row>
    <row r="578" spans="1:32">
      <c r="A578" s="30">
        <f>Report2!A586</f>
        <v>154</v>
      </c>
      <c r="B578" s="31" t="str">
        <f>Report2!B586</f>
        <v>P2TL/52554/20230215/00001</v>
      </c>
      <c r="C578" s="31" t="str">
        <f>Report2!D586</f>
        <v>NONPELANG</v>
      </c>
      <c r="D578" s="31" t="str">
        <f>Report2!E586</f>
        <v>HENI KRISNAWATI</v>
      </c>
      <c r="E578" s="31" t="str">
        <f>Report2!H586</f>
        <v>P4</v>
      </c>
      <c r="F578" s="31" t="str">
        <f>Report2!I586</f>
        <v>NGRUMPENG RT 9/3 P</v>
      </c>
      <c r="G578" s="31" t="str">
        <f t="shared" si="67"/>
        <v>B1</v>
      </c>
      <c r="H578" s="31">
        <f t="shared" si="68"/>
        <v>900</v>
      </c>
      <c r="I578" s="31" t="str">
        <f>Report2!K586</f>
        <v>B1/900</v>
      </c>
      <c r="J578" s="82">
        <f>Report2!L586</f>
        <v>4957</v>
      </c>
      <c r="K578" s="82">
        <f>Report2!M586</f>
        <v>429300</v>
      </c>
      <c r="L578" s="82">
        <f>Report2!N586</f>
        <v>2305098</v>
      </c>
      <c r="M578" s="82">
        <f>Report2!P586</f>
        <v>2734398</v>
      </c>
      <c r="N578" s="82">
        <f>Report2!Q586</f>
        <v>0</v>
      </c>
      <c r="O578" s="82">
        <f>Report2!T586</f>
        <v>0</v>
      </c>
      <c r="P578" s="82">
        <f>Report2!U586</f>
        <v>0</v>
      </c>
      <c r="Q578" s="82">
        <f>Report2!W586</f>
        <v>13672</v>
      </c>
      <c r="R578" s="82">
        <f>Report2!X586</f>
        <v>0</v>
      </c>
      <c r="S578" s="82">
        <f>Report2!Y586</f>
        <v>0</v>
      </c>
      <c r="T578" s="82">
        <f>Report2!Z586</f>
        <v>2748070</v>
      </c>
      <c r="U578" s="82">
        <f>Report2!AB586</f>
        <v>2748070</v>
      </c>
      <c r="V578" s="82">
        <f>Report2!AC586</f>
        <v>0</v>
      </c>
      <c r="W578" s="36" t="str">
        <f>Report2!AD586</f>
        <v>15/02/2023</v>
      </c>
      <c r="X578" s="48" t="str">
        <f t="shared" si="69"/>
        <v>15</v>
      </c>
      <c r="Y578" s="31" t="str">
        <f t="shared" si="70"/>
        <v>02</v>
      </c>
      <c r="Z578" s="31" t="str">
        <f t="shared" si="71"/>
        <v>2023</v>
      </c>
      <c r="AA578" s="45">
        <f t="shared" si="72"/>
        <v>44972</v>
      </c>
      <c r="AB578" s="31" t="str">
        <f>Report2!AE586</f>
        <v>5255442005997</v>
      </c>
      <c r="AC578" s="45" t="str">
        <f>Report2!AF586</f>
        <v>15/02/2023</v>
      </c>
      <c r="AD578" s="31" t="str">
        <f>Report2!AH586</f>
        <v>P2TL/52554/20230215/00001</v>
      </c>
      <c r="AE578" s="31">
        <f t="shared" si="74"/>
        <v>52550</v>
      </c>
      <c r="AF578" s="31" t="str">
        <f t="shared" si="73"/>
        <v>52554</v>
      </c>
    </row>
    <row r="579" spans="1:32">
      <c r="A579" s="30">
        <f>Report2!A587</f>
        <v>155</v>
      </c>
      <c r="B579" s="31" t="str">
        <f>Report2!B587</f>
        <v>P2TL/52552/20230227/00001</v>
      </c>
      <c r="C579" s="31" t="str">
        <f>Report2!D587</f>
        <v>NONPELANG</v>
      </c>
      <c r="D579" s="31" t="str">
        <f>Report2!E587</f>
        <v>POMPA SUMUR KALIR</v>
      </c>
      <c r="E579" s="31" t="str">
        <f>Report2!H587</f>
        <v>P4</v>
      </c>
      <c r="F579" s="31" t="str">
        <f>Report2!I587</f>
        <v>DK KALIRATAN RT 2 R</v>
      </c>
      <c r="G579" s="31" t="str">
        <f t="shared" ref="G579:G642" si="75">LEFT(I579,FIND("/",I579)-1)</f>
        <v>S2</v>
      </c>
      <c r="H579" s="31">
        <f t="shared" ref="H579:H642" si="76">_xlfn.NUMBERVALUE(MID(I579,FIND("/",I579,1)+1,99))</f>
        <v>450</v>
      </c>
      <c r="I579" s="31" t="str">
        <f>Report2!K587</f>
        <v>S2/450</v>
      </c>
      <c r="J579" s="82">
        <f>Report2!L587</f>
        <v>2479</v>
      </c>
      <c r="K579" s="82">
        <f>Report2!M587</f>
        <v>81000</v>
      </c>
      <c r="L579" s="82">
        <f>Report2!N587</f>
        <v>892296</v>
      </c>
      <c r="M579" s="82">
        <f>Report2!P587</f>
        <v>973296</v>
      </c>
      <c r="N579" s="82">
        <f>Report2!Q587</f>
        <v>0</v>
      </c>
      <c r="O579" s="82">
        <f>Report2!T587</f>
        <v>0</v>
      </c>
      <c r="P579" s="82">
        <f>Report2!U587</f>
        <v>0</v>
      </c>
      <c r="Q579" s="82">
        <f>Report2!W587</f>
        <v>4866</v>
      </c>
      <c r="R579" s="82">
        <f>Report2!X587</f>
        <v>0</v>
      </c>
      <c r="S579" s="82">
        <f>Report2!Y587</f>
        <v>0</v>
      </c>
      <c r="T579" s="82">
        <f>Report2!Z587</f>
        <v>978162</v>
      </c>
      <c r="U579" s="82">
        <f>Report2!AB587</f>
        <v>978162</v>
      </c>
      <c r="V579" s="82">
        <f>Report2!AC587</f>
        <v>0</v>
      </c>
      <c r="W579" s="36" t="str">
        <f>Report2!AD587</f>
        <v>28/02/2023</v>
      </c>
      <c r="X579" s="48" t="str">
        <f t="shared" ref="X579:X642" si="77">LEFT(W579,2)</f>
        <v>28</v>
      </c>
      <c r="Y579" s="31" t="str">
        <f t="shared" ref="Y579:Y642" si="78">MID(W579,FIND("/",W579,1)+1,2)</f>
        <v>02</v>
      </c>
      <c r="Z579" s="31" t="str">
        <f t="shared" ref="Z579:Z642" si="79">RIGHT(W579,4)</f>
        <v>2023</v>
      </c>
      <c r="AA579" s="45">
        <f t="shared" ref="AA579:AA642" si="80">DATE(Z579,Y579,X579)</f>
        <v>44985</v>
      </c>
      <c r="AB579" s="31" t="str">
        <f>Report2!AE587</f>
        <v>5255242004964</v>
      </c>
      <c r="AC579" s="45" t="str">
        <f>Report2!AF587</f>
        <v>28/02/2023</v>
      </c>
      <c r="AD579" s="31" t="str">
        <f>Report2!AH587</f>
        <v>P2TL/52552/20230227/00001</v>
      </c>
      <c r="AE579" s="31">
        <f t="shared" si="74"/>
        <v>52550</v>
      </c>
      <c r="AF579" s="31" t="str">
        <f t="shared" ref="AF579:AF642" si="81">_xlfn.IFS(LEN(AD579)=19,LEFT(AD579,5),LEN(AD579)=25,MID(AD579,6,5))</f>
        <v>52552</v>
      </c>
    </row>
    <row r="580" spans="1:32">
      <c r="A580" s="30">
        <f>Report2!A588</f>
        <v>156</v>
      </c>
      <c r="B580" s="31" t="str">
        <f>Report2!B588</f>
        <v>P2TL/52551/20230206/00003</v>
      </c>
      <c r="C580" s="31" t="str">
        <f>Report2!D588</f>
        <v>523060769727</v>
      </c>
      <c r="D580" s="31" t="str">
        <f>Report2!E588</f>
        <v>A K R O M</v>
      </c>
      <c r="E580" s="31" t="str">
        <f>Report2!H588</f>
        <v>K2</v>
      </c>
      <c r="F580" s="31" t="str">
        <f>Report2!I588</f>
        <v>DS  JOGOLOYO RT 4/4</v>
      </c>
      <c r="G580" s="31" t="str">
        <f t="shared" si="75"/>
        <v>R1T</v>
      </c>
      <c r="H580" s="31">
        <f t="shared" si="76"/>
        <v>1300</v>
      </c>
      <c r="I580" s="31" t="str">
        <f>Report2!K588</f>
        <v>R1T/1300</v>
      </c>
      <c r="J580" s="82">
        <f>Report2!L588</f>
        <v>795</v>
      </c>
      <c r="K580" s="82">
        <f>Report2!M588</f>
        <v>0</v>
      </c>
      <c r="L580" s="82">
        <f>Report2!N588</f>
        <v>1148537</v>
      </c>
      <c r="M580" s="82">
        <f>Report2!P588</f>
        <v>1148537</v>
      </c>
      <c r="N580" s="82">
        <f>Report2!Q588</f>
        <v>0</v>
      </c>
      <c r="O580" s="82">
        <f>Report2!T588</f>
        <v>0</v>
      </c>
      <c r="P580" s="82">
        <f>Report2!U588</f>
        <v>0</v>
      </c>
      <c r="Q580" s="82">
        <f>Report2!W588</f>
        <v>103368</v>
      </c>
      <c r="R580" s="82">
        <f>Report2!X588</f>
        <v>0</v>
      </c>
      <c r="S580" s="82">
        <f>Report2!Y588</f>
        <v>0</v>
      </c>
      <c r="T580" s="82">
        <f>Report2!Z588</f>
        <v>1251905</v>
      </c>
      <c r="U580" s="82">
        <f>Report2!AB588</f>
        <v>1251905</v>
      </c>
      <c r="V580" s="82">
        <f>Report2!AC588</f>
        <v>0</v>
      </c>
      <c r="W580" s="36" t="str">
        <f>Report2!AD588</f>
        <v>06/02/2023</v>
      </c>
      <c r="X580" s="48" t="str">
        <f t="shared" si="77"/>
        <v>06</v>
      </c>
      <c r="Y580" s="31" t="str">
        <f t="shared" si="78"/>
        <v>02</v>
      </c>
      <c r="Z580" s="31" t="str">
        <f t="shared" si="79"/>
        <v>2023</v>
      </c>
      <c r="AA580" s="45">
        <f t="shared" si="80"/>
        <v>44963</v>
      </c>
      <c r="AB580" s="31" t="str">
        <f>Report2!AE588</f>
        <v>5255143005104</v>
      </c>
      <c r="AC580" s="45" t="str">
        <f>Report2!AF588</f>
        <v>06/02/2023</v>
      </c>
      <c r="AD580" s="31" t="str">
        <f>Report2!AH588</f>
        <v>P2TL/52551/20230206/00003</v>
      </c>
      <c r="AE580" s="31">
        <f t="shared" ref="AE580:AE643" si="82">AE579</f>
        <v>52550</v>
      </c>
      <c r="AF580" s="31" t="str">
        <f t="shared" si="81"/>
        <v>52551</v>
      </c>
    </row>
    <row r="581" spans="1:32">
      <c r="A581" s="30">
        <f>Report2!A589</f>
        <v>157</v>
      </c>
      <c r="B581" s="31" t="str">
        <f>Report2!B589</f>
        <v>P2TL/52553/20230221/00007</v>
      </c>
      <c r="C581" s="31" t="str">
        <f>Report2!D589</f>
        <v>523072783167</v>
      </c>
      <c r="D581" s="31" t="str">
        <f>Report2!E589</f>
        <v>WIWIK AGUS WINARNI</v>
      </c>
      <c r="E581" s="31" t="str">
        <f>Report2!H589</f>
        <v>P2</v>
      </c>
      <c r="F581" s="31" t="str">
        <f>Report2!I589</f>
        <v>DK KOMPLEK PASAR</v>
      </c>
      <c r="G581" s="31" t="str">
        <f t="shared" si="75"/>
        <v>B1T</v>
      </c>
      <c r="H581" s="31">
        <f t="shared" si="76"/>
        <v>450</v>
      </c>
      <c r="I581" s="31" t="str">
        <f>Report2!K589</f>
        <v>B1T/450</v>
      </c>
      <c r="J581" s="82">
        <f>Report2!L589</f>
        <v>2479</v>
      </c>
      <c r="K581" s="82">
        <f>Report2!M589</f>
        <v>0</v>
      </c>
      <c r="L581" s="82">
        <f>Report2!N589</f>
        <v>1041012</v>
      </c>
      <c r="M581" s="82">
        <f>Report2!P589</f>
        <v>1041012</v>
      </c>
      <c r="N581" s="82">
        <f>Report2!Q589</f>
        <v>0</v>
      </c>
      <c r="O581" s="82">
        <f>Report2!T589</f>
        <v>0</v>
      </c>
      <c r="P581" s="82">
        <f>Report2!U589</f>
        <v>0</v>
      </c>
      <c r="Q581" s="82">
        <f>Report2!W589</f>
        <v>10410</v>
      </c>
      <c r="R581" s="82">
        <f>Report2!X589</f>
        <v>0</v>
      </c>
      <c r="S581" s="82">
        <f>Report2!Y589</f>
        <v>0</v>
      </c>
      <c r="T581" s="82">
        <f>Report2!Z589</f>
        <v>1051422</v>
      </c>
      <c r="U581" s="82">
        <f>Report2!AB589</f>
        <v>1051422</v>
      </c>
      <c r="V581" s="82">
        <f>Report2!AC589</f>
        <v>0</v>
      </c>
      <c r="W581" s="36" t="str">
        <f>Report2!AD589</f>
        <v>21/02/2023</v>
      </c>
      <c r="X581" s="48" t="str">
        <f t="shared" si="77"/>
        <v>21</v>
      </c>
      <c r="Y581" s="31" t="str">
        <f t="shared" si="78"/>
        <v>02</v>
      </c>
      <c r="Z581" s="31" t="str">
        <f t="shared" si="79"/>
        <v>2023</v>
      </c>
      <c r="AA581" s="45">
        <f t="shared" si="80"/>
        <v>44978</v>
      </c>
      <c r="AB581" s="31" t="str">
        <f>Report2!AE589</f>
        <v>5255343004846</v>
      </c>
      <c r="AC581" s="45" t="str">
        <f>Report2!AF589</f>
        <v>21/02/2023</v>
      </c>
      <c r="AD581" s="31" t="str">
        <f>Report2!AH589</f>
        <v>P2TL/52553/20230221/00007</v>
      </c>
      <c r="AE581" s="31">
        <f t="shared" si="82"/>
        <v>52550</v>
      </c>
      <c r="AF581" s="31" t="str">
        <f t="shared" si="81"/>
        <v>52553</v>
      </c>
    </row>
    <row r="582" spans="1:32">
      <c r="A582" s="30">
        <f>Report2!A590</f>
        <v>158</v>
      </c>
      <c r="B582" s="31" t="str">
        <f>Report2!B590</f>
        <v>5255305723022200514</v>
      </c>
      <c r="C582" s="31" t="str">
        <f>Report2!D590</f>
        <v>523071899516</v>
      </c>
      <c r="D582" s="31" t="str">
        <f>Report2!E590</f>
        <v>MUSHOLLA BAITUL NA</v>
      </c>
      <c r="E582" s="31">
        <f>Report2!H590</f>
        <v>0</v>
      </c>
      <c r="F582" s="31" t="str">
        <f>Report2!I590</f>
        <v>DS PLOSO NAMBANG</v>
      </c>
      <c r="G582" s="31" t="str">
        <f t="shared" si="75"/>
        <v>S2</v>
      </c>
      <c r="H582" s="31">
        <f t="shared" si="76"/>
        <v>450</v>
      </c>
      <c r="I582" s="31" t="str">
        <f>Report2!K590</f>
        <v>S2/450</v>
      </c>
      <c r="J582" s="82">
        <f>Report2!L590</f>
        <v>82</v>
      </c>
      <c r="K582" s="82">
        <f>Report2!M590</f>
        <v>0</v>
      </c>
      <c r="L582" s="82">
        <f>Report2!N590</f>
        <v>10100</v>
      </c>
      <c r="M582" s="82">
        <f>Report2!P590</f>
        <v>10100</v>
      </c>
      <c r="N582" s="82">
        <f>Report2!Q590</f>
        <v>0</v>
      </c>
      <c r="O582" s="82">
        <f>Report2!T590</f>
        <v>0</v>
      </c>
      <c r="P582" s="82">
        <f>Report2!U590</f>
        <v>0</v>
      </c>
      <c r="Q582" s="82">
        <f>Report2!W590</f>
        <v>0</v>
      </c>
      <c r="R582" s="82">
        <f>Report2!X590</f>
        <v>0</v>
      </c>
      <c r="S582" s="82">
        <f>Report2!Y590</f>
        <v>0</v>
      </c>
      <c r="T582" s="82">
        <f>Report2!Z590</f>
        <v>10100</v>
      </c>
      <c r="U582" s="82">
        <f>Report2!AB590</f>
        <v>0</v>
      </c>
      <c r="V582" s="82">
        <f>Report2!AC590</f>
        <v>10100</v>
      </c>
      <c r="W582" s="36" t="str">
        <f>Report2!AD590</f>
        <v>22/02/2023</v>
      </c>
      <c r="X582" s="48" t="str">
        <f t="shared" si="77"/>
        <v>22</v>
      </c>
      <c r="Y582" s="31" t="str">
        <f t="shared" si="78"/>
        <v>02</v>
      </c>
      <c r="Z582" s="31" t="str">
        <f t="shared" si="79"/>
        <v>2023</v>
      </c>
      <c r="AA582" s="45">
        <f t="shared" si="80"/>
        <v>44979</v>
      </c>
      <c r="AB582" s="31" t="str">
        <f>Report2!AE590</f>
        <v>5255334000510</v>
      </c>
      <c r="AC582" s="45" t="str">
        <f>Report2!AF590</f>
        <v>22/02/2023</v>
      </c>
      <c r="AD582" s="31" t="str">
        <f>Report2!AH590</f>
        <v>5255305723022200514</v>
      </c>
      <c r="AE582" s="31">
        <f t="shared" si="82"/>
        <v>52550</v>
      </c>
      <c r="AF582" s="31" t="str">
        <f t="shared" si="81"/>
        <v>52553</v>
      </c>
    </row>
    <row r="583" spans="1:32">
      <c r="A583" s="30">
        <f>Report2!A591</f>
        <v>159</v>
      </c>
      <c r="B583" s="31" t="str">
        <f>Report2!B591</f>
        <v>P2TL/52554/20230209/00002</v>
      </c>
      <c r="C583" s="31" t="str">
        <f>Report2!D591</f>
        <v>NONPELANG</v>
      </c>
      <c r="D583" s="31" t="str">
        <f>Report2!E591</f>
        <v>MARYATI/DAJADI</v>
      </c>
      <c r="E583" s="31" t="str">
        <f>Report2!H591</f>
        <v>P4</v>
      </c>
      <c r="F583" s="31" t="str">
        <f>Report2!I591</f>
        <v>SAMBONGHARJO RT 2</v>
      </c>
      <c r="G583" s="31" t="str">
        <f t="shared" si="75"/>
        <v>B1</v>
      </c>
      <c r="H583" s="31">
        <f t="shared" si="76"/>
        <v>450</v>
      </c>
      <c r="I583" s="31" t="str">
        <f>Report2!K591</f>
        <v>B1/450</v>
      </c>
      <c r="J583" s="82">
        <f>Report2!L591</f>
        <v>2479</v>
      </c>
      <c r="K583" s="82">
        <f>Report2!M591</f>
        <v>190350</v>
      </c>
      <c r="L583" s="82">
        <f>Report2!N591</f>
        <v>1041012</v>
      </c>
      <c r="M583" s="82">
        <f>Report2!P591</f>
        <v>1231362</v>
      </c>
      <c r="N583" s="82">
        <f>Report2!Q591</f>
        <v>0</v>
      </c>
      <c r="O583" s="82">
        <f>Report2!T591</f>
        <v>0</v>
      </c>
      <c r="P583" s="82">
        <f>Report2!U591</f>
        <v>0</v>
      </c>
      <c r="Q583" s="82">
        <f>Report2!W591</f>
        <v>6157</v>
      </c>
      <c r="R583" s="82">
        <f>Report2!X591</f>
        <v>0</v>
      </c>
      <c r="S583" s="82">
        <f>Report2!Y591</f>
        <v>0</v>
      </c>
      <c r="T583" s="82">
        <f>Report2!Z591</f>
        <v>1237519</v>
      </c>
      <c r="U583" s="82">
        <f>Report2!AB591</f>
        <v>1237519</v>
      </c>
      <c r="V583" s="82">
        <f>Report2!AC591</f>
        <v>0</v>
      </c>
      <c r="W583" s="36" t="str">
        <f>Report2!AD591</f>
        <v>09/02/2023</v>
      </c>
      <c r="X583" s="48" t="str">
        <f t="shared" si="77"/>
        <v>09</v>
      </c>
      <c r="Y583" s="31" t="str">
        <f t="shared" si="78"/>
        <v>02</v>
      </c>
      <c r="Z583" s="31" t="str">
        <f t="shared" si="79"/>
        <v>2023</v>
      </c>
      <c r="AA583" s="45">
        <f t="shared" si="80"/>
        <v>44966</v>
      </c>
      <c r="AB583" s="31" t="str">
        <f>Report2!AE591</f>
        <v>5255442005981</v>
      </c>
      <c r="AC583" s="45" t="str">
        <f>Report2!AF591</f>
        <v>09/02/2023</v>
      </c>
      <c r="AD583" s="31" t="str">
        <f>Report2!AH591</f>
        <v>P2TL/52554/20230209/00002</v>
      </c>
      <c r="AE583" s="31">
        <f t="shared" si="82"/>
        <v>52550</v>
      </c>
      <c r="AF583" s="31" t="str">
        <f t="shared" si="81"/>
        <v>52554</v>
      </c>
    </row>
    <row r="584" spans="1:32">
      <c r="A584" s="30">
        <f>Report2!A592</f>
        <v>160</v>
      </c>
      <c r="B584" s="31" t="str">
        <f>Report2!B592</f>
        <v>P2TL/52554/20230206/00005</v>
      </c>
      <c r="C584" s="31" t="str">
        <f>Report2!D592</f>
        <v>523071446821</v>
      </c>
      <c r="D584" s="31" t="str">
        <f>Report2!E592</f>
        <v>SUMAJI</v>
      </c>
      <c r="E584" s="31" t="str">
        <f>Report2!H592</f>
        <v>K2</v>
      </c>
      <c r="F584" s="31" t="str">
        <f>Report2!I592</f>
        <v>DK  MEDANG BANJAR</v>
      </c>
      <c r="G584" s="31" t="str">
        <f t="shared" si="75"/>
        <v>R1</v>
      </c>
      <c r="H584" s="31">
        <f t="shared" si="76"/>
        <v>450</v>
      </c>
      <c r="I584" s="31" t="str">
        <f>Report2!K592</f>
        <v>R1/450</v>
      </c>
      <c r="J584" s="82">
        <f>Report2!L592</f>
        <v>230</v>
      </c>
      <c r="K584" s="82">
        <f>Report2!M592</f>
        <v>0</v>
      </c>
      <c r="L584" s="82">
        <f>Report2!N592</f>
        <v>113850</v>
      </c>
      <c r="M584" s="82">
        <f>Report2!P592</f>
        <v>113850</v>
      </c>
      <c r="N584" s="82">
        <f>Report2!Q592</f>
        <v>0</v>
      </c>
      <c r="O584" s="82">
        <f>Report2!T592</f>
        <v>0</v>
      </c>
      <c r="P584" s="82">
        <f>Report2!U592</f>
        <v>500</v>
      </c>
      <c r="Q584" s="82">
        <f>Report2!W592</f>
        <v>10247</v>
      </c>
      <c r="R584" s="82">
        <f>Report2!X592</f>
        <v>0</v>
      </c>
      <c r="S584" s="82">
        <f>Report2!Y592</f>
        <v>0</v>
      </c>
      <c r="T584" s="82">
        <f>Report2!Z592</f>
        <v>124597</v>
      </c>
      <c r="U584" s="82">
        <f>Report2!AB592</f>
        <v>124597</v>
      </c>
      <c r="V584" s="82">
        <f>Report2!AC592</f>
        <v>0</v>
      </c>
      <c r="W584" s="36" t="str">
        <f>Report2!AD592</f>
        <v>06/02/2023</v>
      </c>
      <c r="X584" s="48" t="str">
        <f t="shared" si="77"/>
        <v>06</v>
      </c>
      <c r="Y584" s="31" t="str">
        <f t="shared" si="78"/>
        <v>02</v>
      </c>
      <c r="Z584" s="31" t="str">
        <f t="shared" si="79"/>
        <v>2023</v>
      </c>
      <c r="AA584" s="45">
        <f t="shared" si="80"/>
        <v>44963</v>
      </c>
      <c r="AB584" s="31" t="str">
        <f>Report2!AE592</f>
        <v>5255442005962</v>
      </c>
      <c r="AC584" s="45" t="str">
        <f>Report2!AF592</f>
        <v>06/02/2023</v>
      </c>
      <c r="AD584" s="31" t="str">
        <f>Report2!AH592</f>
        <v>P2TL/52554/20230206/00005</v>
      </c>
      <c r="AE584" s="31">
        <f t="shared" si="82"/>
        <v>52550</v>
      </c>
      <c r="AF584" s="31" t="str">
        <f t="shared" si="81"/>
        <v>52554</v>
      </c>
    </row>
    <row r="585" spans="1:32">
      <c r="A585" s="30">
        <f>Report2!A593</f>
        <v>161</v>
      </c>
      <c r="B585" s="31" t="str">
        <f>Report2!B593</f>
        <v>P2TL/52554/20230224/00007</v>
      </c>
      <c r="C585" s="31" t="str">
        <f>Report2!D593</f>
        <v>523070882093</v>
      </c>
      <c r="D585" s="31" t="str">
        <f>Report2!E593</f>
        <v>SUPARMIN</v>
      </c>
      <c r="E585" s="31" t="str">
        <f>Report2!H593</f>
        <v>K2</v>
      </c>
      <c r="F585" s="31" t="str">
        <f>Report2!I593</f>
        <v>DK  PULO PULOKULO</v>
      </c>
      <c r="G585" s="31" t="str">
        <f t="shared" si="75"/>
        <v>R1</v>
      </c>
      <c r="H585" s="31">
        <f t="shared" si="76"/>
        <v>450</v>
      </c>
      <c r="I585" s="31" t="str">
        <f>Report2!K593</f>
        <v>R1/450</v>
      </c>
      <c r="J585" s="82">
        <f>Report2!L593</f>
        <v>314</v>
      </c>
      <c r="K585" s="82">
        <f>Report2!M593</f>
        <v>0</v>
      </c>
      <c r="L585" s="82">
        <f>Report2!N593</f>
        <v>155430</v>
      </c>
      <c r="M585" s="82">
        <f>Report2!P593</f>
        <v>155430</v>
      </c>
      <c r="N585" s="82">
        <f>Report2!Q593</f>
        <v>0</v>
      </c>
      <c r="O585" s="82">
        <f>Report2!T593</f>
        <v>0</v>
      </c>
      <c r="P585" s="82">
        <f>Report2!U593</f>
        <v>0</v>
      </c>
      <c r="Q585" s="82">
        <f>Report2!W593</f>
        <v>13989</v>
      </c>
      <c r="R585" s="82">
        <f>Report2!X593</f>
        <v>0</v>
      </c>
      <c r="S585" s="82">
        <f>Report2!Y593</f>
        <v>0</v>
      </c>
      <c r="T585" s="82">
        <f>Report2!Z593</f>
        <v>169419</v>
      </c>
      <c r="U585" s="82">
        <f>Report2!AB593</f>
        <v>14000</v>
      </c>
      <c r="V585" s="82">
        <f>Report2!AC593</f>
        <v>155419</v>
      </c>
      <c r="W585" s="36" t="str">
        <f>Report2!AD593</f>
        <v>26/02/2023</v>
      </c>
      <c r="X585" s="48" t="str">
        <f t="shared" si="77"/>
        <v>26</v>
      </c>
      <c r="Y585" s="31" t="str">
        <f t="shared" si="78"/>
        <v>02</v>
      </c>
      <c r="Z585" s="31" t="str">
        <f t="shared" si="79"/>
        <v>2023</v>
      </c>
      <c r="AA585" s="45">
        <f t="shared" si="80"/>
        <v>44983</v>
      </c>
      <c r="AB585" s="31" t="str">
        <f>Report2!AE593</f>
        <v>5255442006029</v>
      </c>
      <c r="AC585" s="45" t="str">
        <f>Report2!AF593</f>
        <v>26/02/2023</v>
      </c>
      <c r="AD585" s="31" t="str">
        <f>Report2!AH593</f>
        <v>P2TL/52554/20230224/00007</v>
      </c>
      <c r="AE585" s="31">
        <f t="shared" si="82"/>
        <v>52550</v>
      </c>
      <c r="AF585" s="31" t="str">
        <f t="shared" si="81"/>
        <v>52554</v>
      </c>
    </row>
    <row r="586" spans="1:32">
      <c r="A586" s="30">
        <f>Report2!A594</f>
        <v>162</v>
      </c>
      <c r="B586" s="31" t="str">
        <f>Report2!B594</f>
        <v>P2TL/52554/20230221/00004</v>
      </c>
      <c r="C586" s="31" t="str">
        <f>Report2!D594</f>
        <v>NONPELANG</v>
      </c>
      <c r="D586" s="31" t="str">
        <f>Report2!E594</f>
        <v>AGUS TRIYONO</v>
      </c>
      <c r="E586" s="31" t="str">
        <f>Report2!H594</f>
        <v>P4</v>
      </c>
      <c r="F586" s="31" t="str">
        <f>Report2!I594</f>
        <v>DN KRAJAN 04/01 DS</v>
      </c>
      <c r="G586" s="31" t="str">
        <f t="shared" si="75"/>
        <v>B1</v>
      </c>
      <c r="H586" s="31">
        <f t="shared" si="76"/>
        <v>900</v>
      </c>
      <c r="I586" s="31" t="str">
        <f>Report2!K594</f>
        <v>B1/900</v>
      </c>
      <c r="J586" s="82">
        <f>Report2!L594</f>
        <v>4957</v>
      </c>
      <c r="K586" s="82">
        <f>Report2!M594</f>
        <v>429300</v>
      </c>
      <c r="L586" s="82">
        <f>Report2!N594</f>
        <v>2305098</v>
      </c>
      <c r="M586" s="82">
        <f>Report2!P594</f>
        <v>2734398</v>
      </c>
      <c r="N586" s="82">
        <f>Report2!Q594</f>
        <v>0</v>
      </c>
      <c r="O586" s="82">
        <f>Report2!T594</f>
        <v>0</v>
      </c>
      <c r="P586" s="82">
        <f>Report2!U594</f>
        <v>0</v>
      </c>
      <c r="Q586" s="82">
        <f>Report2!W594</f>
        <v>13672</v>
      </c>
      <c r="R586" s="82">
        <f>Report2!X594</f>
        <v>0</v>
      </c>
      <c r="S586" s="82">
        <f>Report2!Y594</f>
        <v>0</v>
      </c>
      <c r="T586" s="82">
        <f>Report2!Z594</f>
        <v>2748070</v>
      </c>
      <c r="U586" s="82">
        <f>Report2!AB594</f>
        <v>2748070</v>
      </c>
      <c r="V586" s="82">
        <f>Report2!AC594</f>
        <v>0</v>
      </c>
      <c r="W586" s="36" t="str">
        <f>Report2!AD594</f>
        <v>23/02/2023</v>
      </c>
      <c r="X586" s="48" t="str">
        <f t="shared" si="77"/>
        <v>23</v>
      </c>
      <c r="Y586" s="31" t="str">
        <f t="shared" si="78"/>
        <v>02</v>
      </c>
      <c r="Z586" s="31" t="str">
        <f t="shared" si="79"/>
        <v>2023</v>
      </c>
      <c r="AA586" s="45">
        <f t="shared" si="80"/>
        <v>44980</v>
      </c>
      <c r="AB586" s="31" t="str">
        <f>Report2!AE594</f>
        <v>5255442006014</v>
      </c>
      <c r="AC586" s="45" t="str">
        <f>Report2!AF594</f>
        <v>23/02/2023</v>
      </c>
      <c r="AD586" s="31" t="str">
        <f>Report2!AH594</f>
        <v>P2TL/52554/20230221/00004</v>
      </c>
      <c r="AE586" s="31">
        <f t="shared" si="82"/>
        <v>52550</v>
      </c>
      <c r="AF586" s="31" t="str">
        <f t="shared" si="81"/>
        <v>52554</v>
      </c>
    </row>
    <row r="587" spans="1:32">
      <c r="A587" s="30">
        <f>Report2!A595</f>
        <v>163</v>
      </c>
      <c r="B587" s="31" t="str">
        <f>Report2!B595</f>
        <v>P2TL/52553/20230216/00001</v>
      </c>
      <c r="C587" s="31" t="str">
        <f>Report2!D595</f>
        <v>523072492776</v>
      </c>
      <c r="D587" s="31" t="str">
        <f>Report2!E595</f>
        <v>TARDJO</v>
      </c>
      <c r="E587" s="31" t="str">
        <f>Report2!H595</f>
        <v>K2</v>
      </c>
      <c r="F587" s="31" t="str">
        <f>Report2!I595</f>
        <v>DK TLOGOMADE PILA</v>
      </c>
      <c r="G587" s="31" t="str">
        <f t="shared" si="75"/>
        <v>R1</v>
      </c>
      <c r="H587" s="31">
        <f t="shared" si="76"/>
        <v>900</v>
      </c>
      <c r="I587" s="31" t="str">
        <f>Report2!K595</f>
        <v>R1/900</v>
      </c>
      <c r="J587" s="82">
        <f>Report2!L595</f>
        <v>410</v>
      </c>
      <c r="K587" s="82">
        <f>Report2!M595</f>
        <v>0</v>
      </c>
      <c r="L587" s="82">
        <f>Report2!N595</f>
        <v>202950</v>
      </c>
      <c r="M587" s="82">
        <f>Report2!P595</f>
        <v>202950</v>
      </c>
      <c r="N587" s="82">
        <f>Report2!Q595</f>
        <v>0</v>
      </c>
      <c r="O587" s="82">
        <f>Report2!T595</f>
        <v>0</v>
      </c>
      <c r="P587" s="82">
        <f>Report2!U595</f>
        <v>0</v>
      </c>
      <c r="Q587" s="82">
        <f>Report2!W595</f>
        <v>18266</v>
      </c>
      <c r="R587" s="82">
        <f>Report2!X595</f>
        <v>0</v>
      </c>
      <c r="S587" s="82">
        <f>Report2!Y595</f>
        <v>0</v>
      </c>
      <c r="T587" s="82">
        <f>Report2!Z595</f>
        <v>221216</v>
      </c>
      <c r="U587" s="82">
        <f>Report2!AB595</f>
        <v>221216</v>
      </c>
      <c r="V587" s="82">
        <f>Report2!AC595</f>
        <v>0</v>
      </c>
      <c r="W587" s="36" t="str">
        <f>Report2!AD595</f>
        <v>19/02/2023</v>
      </c>
      <c r="X587" s="48" t="str">
        <f t="shared" si="77"/>
        <v>19</v>
      </c>
      <c r="Y587" s="31" t="str">
        <f t="shared" si="78"/>
        <v>02</v>
      </c>
      <c r="Z587" s="31" t="str">
        <f t="shared" si="79"/>
        <v>2023</v>
      </c>
      <c r="AA587" s="45">
        <f t="shared" si="80"/>
        <v>44976</v>
      </c>
      <c r="AB587" s="31" t="str">
        <f>Report2!AE595</f>
        <v>5255342004837</v>
      </c>
      <c r="AC587" s="45" t="str">
        <f>Report2!AF595</f>
        <v>19/02/2023</v>
      </c>
      <c r="AD587" s="31" t="str">
        <f>Report2!AH595</f>
        <v>P2TL/52553/20230216/00001</v>
      </c>
      <c r="AE587" s="31">
        <f t="shared" si="82"/>
        <v>52550</v>
      </c>
      <c r="AF587" s="31" t="str">
        <f t="shared" si="81"/>
        <v>52553</v>
      </c>
    </row>
    <row r="588" spans="1:32">
      <c r="A588" s="30">
        <f>Report2!A596</f>
        <v>164</v>
      </c>
      <c r="B588" s="31" t="str">
        <f>Report2!B596</f>
        <v>P2TL/52554/20230220/00004</v>
      </c>
      <c r="C588" s="31" t="str">
        <f>Report2!D596</f>
        <v>523071607068</v>
      </c>
      <c r="D588" s="31" t="str">
        <f>Report2!E596</f>
        <v>SOEPARMIN</v>
      </c>
      <c r="E588" s="31" t="str">
        <f>Report2!H596</f>
        <v>K2</v>
      </c>
      <c r="F588" s="31" t="str">
        <f>Report2!I596</f>
        <v>DK TENGGER TG REJ</v>
      </c>
      <c r="G588" s="31" t="str">
        <f t="shared" si="75"/>
        <v>R1</v>
      </c>
      <c r="H588" s="31">
        <f t="shared" si="76"/>
        <v>900</v>
      </c>
      <c r="I588" s="31" t="str">
        <f>Report2!K596</f>
        <v>R1/900</v>
      </c>
      <c r="J588" s="82">
        <f>Report2!L596</f>
        <v>200</v>
      </c>
      <c r="K588" s="82">
        <f>Report2!M596</f>
        <v>0</v>
      </c>
      <c r="L588" s="82">
        <f>Report2!N596</f>
        <v>99000</v>
      </c>
      <c r="M588" s="82">
        <f>Report2!P596</f>
        <v>99000</v>
      </c>
      <c r="N588" s="82">
        <f>Report2!Q596</f>
        <v>0</v>
      </c>
      <c r="O588" s="82">
        <f>Report2!T596</f>
        <v>0</v>
      </c>
      <c r="P588" s="82">
        <f>Report2!U596</f>
        <v>0</v>
      </c>
      <c r="Q588" s="82">
        <f>Report2!W596</f>
        <v>8910</v>
      </c>
      <c r="R588" s="82">
        <f>Report2!X596</f>
        <v>0</v>
      </c>
      <c r="S588" s="82">
        <f>Report2!Y596</f>
        <v>0</v>
      </c>
      <c r="T588" s="82">
        <f>Report2!Z596</f>
        <v>107910</v>
      </c>
      <c r="U588" s="82">
        <f>Report2!AB596</f>
        <v>107910</v>
      </c>
      <c r="V588" s="82">
        <f>Report2!AC596</f>
        <v>0</v>
      </c>
      <c r="W588" s="36" t="str">
        <f>Report2!AD596</f>
        <v>20/02/2023</v>
      </c>
      <c r="X588" s="48" t="str">
        <f t="shared" si="77"/>
        <v>20</v>
      </c>
      <c r="Y588" s="31" t="str">
        <f t="shared" si="78"/>
        <v>02</v>
      </c>
      <c r="Z588" s="31" t="str">
        <f t="shared" si="79"/>
        <v>2023</v>
      </c>
      <c r="AA588" s="45">
        <f t="shared" si="80"/>
        <v>44977</v>
      </c>
      <c r="AB588" s="31" t="str">
        <f>Report2!AE596</f>
        <v>5255442006010</v>
      </c>
      <c r="AC588" s="45" t="str">
        <f>Report2!AF596</f>
        <v>20/02/2023</v>
      </c>
      <c r="AD588" s="31" t="str">
        <f>Report2!AH596</f>
        <v>P2TL/52554/20230220/00004</v>
      </c>
      <c r="AE588" s="31">
        <f t="shared" si="82"/>
        <v>52550</v>
      </c>
      <c r="AF588" s="31" t="str">
        <f t="shared" si="81"/>
        <v>52554</v>
      </c>
    </row>
    <row r="589" spans="1:32">
      <c r="A589" s="30">
        <f>Report2!A597</f>
        <v>165</v>
      </c>
      <c r="B589" s="31" t="str">
        <f>Report2!B597</f>
        <v>P2TL/52551/20230222/00001</v>
      </c>
      <c r="C589" s="31" t="str">
        <f>Report2!D597</f>
        <v>523060748138</v>
      </c>
      <c r="D589" s="31" t="str">
        <f>Report2!E597</f>
        <v>MUNGKARBI</v>
      </c>
      <c r="E589" s="31" t="str">
        <f>Report2!H597</f>
        <v>K2</v>
      </c>
      <c r="F589" s="31" t="str">
        <f>Report2!I597</f>
        <v>DS  BOGOREJO RT3/6</v>
      </c>
      <c r="G589" s="31" t="str">
        <f t="shared" si="75"/>
        <v>R1</v>
      </c>
      <c r="H589" s="31">
        <f t="shared" si="76"/>
        <v>1300</v>
      </c>
      <c r="I589" s="31" t="str">
        <f>Report2!K597</f>
        <v>R1/1300</v>
      </c>
      <c r="J589" s="82">
        <f>Report2!L597</f>
        <v>795</v>
      </c>
      <c r="K589" s="82">
        <f>Report2!M597</f>
        <v>0</v>
      </c>
      <c r="L589" s="82">
        <f>Report2!N597</f>
        <v>1148537</v>
      </c>
      <c r="M589" s="82">
        <f>Report2!P597</f>
        <v>1148537</v>
      </c>
      <c r="N589" s="82">
        <f>Report2!Q597</f>
        <v>0</v>
      </c>
      <c r="O589" s="82">
        <f>Report2!T597</f>
        <v>0</v>
      </c>
      <c r="P589" s="82">
        <f>Report2!U597</f>
        <v>0</v>
      </c>
      <c r="Q589" s="82">
        <f>Report2!W597</f>
        <v>103368</v>
      </c>
      <c r="R589" s="82">
        <f>Report2!X597</f>
        <v>0</v>
      </c>
      <c r="S589" s="82">
        <f>Report2!Y597</f>
        <v>0</v>
      </c>
      <c r="T589" s="82">
        <f>Report2!Z597</f>
        <v>1251905</v>
      </c>
      <c r="U589" s="82">
        <f>Report2!AB597</f>
        <v>1251905</v>
      </c>
      <c r="V589" s="82">
        <f>Report2!AC597</f>
        <v>0</v>
      </c>
      <c r="W589" s="36" t="str">
        <f>Report2!AD597</f>
        <v>22/02/2023</v>
      </c>
      <c r="X589" s="48" t="str">
        <f t="shared" si="77"/>
        <v>22</v>
      </c>
      <c r="Y589" s="31" t="str">
        <f t="shared" si="78"/>
        <v>02</v>
      </c>
      <c r="Z589" s="31" t="str">
        <f t="shared" si="79"/>
        <v>2023</v>
      </c>
      <c r="AA589" s="45">
        <f t="shared" si="80"/>
        <v>44979</v>
      </c>
      <c r="AB589" s="31" t="str">
        <f>Report2!AE597</f>
        <v>5255142005139</v>
      </c>
      <c r="AC589" s="45" t="str">
        <f>Report2!AF597</f>
        <v>22/02/2023</v>
      </c>
      <c r="AD589" s="31" t="str">
        <f>Report2!AH597</f>
        <v>P2TL/52551/20230222/00001</v>
      </c>
      <c r="AE589" s="31">
        <f t="shared" si="82"/>
        <v>52550</v>
      </c>
      <c r="AF589" s="31" t="str">
        <f t="shared" si="81"/>
        <v>52551</v>
      </c>
    </row>
    <row r="590" spans="1:32">
      <c r="A590" s="30">
        <f>Report2!A598</f>
        <v>166</v>
      </c>
      <c r="B590" s="31" t="str">
        <f>Report2!B598</f>
        <v>P2TL/52551/20230227/00003</v>
      </c>
      <c r="C590" s="31" t="str">
        <f>Report2!D598</f>
        <v>525510336548</v>
      </c>
      <c r="D590" s="31" t="str">
        <f>Report2!E598</f>
        <v>AGR LISTIPAH</v>
      </c>
      <c r="E590" s="31" t="str">
        <f>Report2!H598</f>
        <v>K2</v>
      </c>
      <c r="F590" s="31" t="str">
        <f>Report2!I598</f>
        <v>DS KARANGMLATI</v>
      </c>
      <c r="G590" s="31" t="str">
        <f t="shared" si="75"/>
        <v>I2</v>
      </c>
      <c r="H590" s="31">
        <f t="shared" si="76"/>
        <v>197000</v>
      </c>
      <c r="I590" s="31" t="str">
        <f>Report2!K598</f>
        <v>I2/197000</v>
      </c>
      <c r="J590" s="82">
        <f>Report2!L598</f>
        <v>152604</v>
      </c>
      <c r="K590" s="82">
        <f>Report2!M598</f>
        <v>0</v>
      </c>
      <c r="L590" s="82">
        <f>Report2!N598</f>
        <v>222496632</v>
      </c>
      <c r="M590" s="82">
        <f>Report2!P598</f>
        <v>222496632</v>
      </c>
      <c r="N590" s="82">
        <f>Report2!Q598</f>
        <v>10000</v>
      </c>
      <c r="O590" s="82">
        <f>Report2!T598</f>
        <v>0</v>
      </c>
      <c r="P590" s="82">
        <f>Report2!U598</f>
        <v>0</v>
      </c>
      <c r="Q590" s="82">
        <f>Report2!W598</f>
        <v>6674899</v>
      </c>
      <c r="R590" s="82">
        <f>Report2!X598</f>
        <v>0</v>
      </c>
      <c r="S590" s="82">
        <f>Report2!Y598</f>
        <v>0</v>
      </c>
      <c r="T590" s="82">
        <f>Report2!Z598</f>
        <v>229181531</v>
      </c>
      <c r="U590" s="82">
        <f>Report2!AB598</f>
        <v>129181531</v>
      </c>
      <c r="V590" s="82">
        <f>Report2!AC598</f>
        <v>100000000</v>
      </c>
      <c r="W590" s="36" t="str">
        <f>Report2!AD598</f>
        <v>27/02/2023</v>
      </c>
      <c r="X590" s="48" t="str">
        <f t="shared" si="77"/>
        <v>27</v>
      </c>
      <c r="Y590" s="31" t="str">
        <f t="shared" si="78"/>
        <v>02</v>
      </c>
      <c r="Z590" s="31" t="str">
        <f t="shared" si="79"/>
        <v>2023</v>
      </c>
      <c r="AA590" s="45">
        <f t="shared" si="80"/>
        <v>44984</v>
      </c>
      <c r="AB590" s="31" t="str">
        <f>Report2!AE598</f>
        <v>5255142005146</v>
      </c>
      <c r="AC590" s="45" t="str">
        <f>Report2!AF598</f>
        <v>27/02/2023</v>
      </c>
      <c r="AD590" s="31" t="str">
        <f>Report2!AH598</f>
        <v>P2TL/52551/20230227/00003</v>
      </c>
      <c r="AE590" s="31">
        <f t="shared" si="82"/>
        <v>52550</v>
      </c>
      <c r="AF590" s="31" t="str">
        <f t="shared" si="81"/>
        <v>52551</v>
      </c>
    </row>
    <row r="591" spans="1:32">
      <c r="A591" s="30">
        <f>Report2!A599</f>
        <v>167</v>
      </c>
      <c r="B591" s="31" t="str">
        <f>Report2!B599</f>
        <v>P2TL/52551/20230216/00001</v>
      </c>
      <c r="C591" s="31" t="str">
        <f>Report2!D599</f>
        <v>523060885844</v>
      </c>
      <c r="D591" s="31" t="str">
        <f>Report2!E599</f>
        <v>ALMIYATI</v>
      </c>
      <c r="E591" s="31" t="str">
        <f>Report2!H599</f>
        <v>K2</v>
      </c>
      <c r="F591" s="31" t="str">
        <f>Report2!I599</f>
        <v>DK .TINGALSARI RT 2/</v>
      </c>
      <c r="G591" s="31" t="str">
        <f t="shared" si="75"/>
        <v>R1</v>
      </c>
      <c r="H591" s="31">
        <f t="shared" si="76"/>
        <v>900</v>
      </c>
      <c r="I591" s="31" t="str">
        <f>Report2!K599</f>
        <v>R1/900</v>
      </c>
      <c r="J591" s="82">
        <f>Report2!L599</f>
        <v>794</v>
      </c>
      <c r="K591" s="82">
        <f>Report2!M599</f>
        <v>0</v>
      </c>
      <c r="L591" s="82">
        <f>Report2!N599</f>
        <v>393030</v>
      </c>
      <c r="M591" s="82">
        <f>Report2!P599</f>
        <v>393030</v>
      </c>
      <c r="N591" s="82">
        <f>Report2!Q599</f>
        <v>0</v>
      </c>
      <c r="O591" s="82">
        <f>Report2!T599</f>
        <v>0</v>
      </c>
      <c r="P591" s="82">
        <f>Report2!U599</f>
        <v>0</v>
      </c>
      <c r="Q591" s="82">
        <f>Report2!W599</f>
        <v>35373</v>
      </c>
      <c r="R591" s="82">
        <f>Report2!X599</f>
        <v>0</v>
      </c>
      <c r="S591" s="82">
        <f>Report2!Y599</f>
        <v>0</v>
      </c>
      <c r="T591" s="82">
        <f>Report2!Z599</f>
        <v>428403</v>
      </c>
      <c r="U591" s="82">
        <f>Report2!AB599</f>
        <v>428403</v>
      </c>
      <c r="V591" s="82">
        <f>Report2!AC599</f>
        <v>0</v>
      </c>
      <c r="W591" s="36" t="str">
        <f>Report2!AD599</f>
        <v>16/02/2023</v>
      </c>
      <c r="X591" s="48" t="str">
        <f t="shared" si="77"/>
        <v>16</v>
      </c>
      <c r="Y591" s="31" t="str">
        <f t="shared" si="78"/>
        <v>02</v>
      </c>
      <c r="Z591" s="31" t="str">
        <f t="shared" si="79"/>
        <v>2023</v>
      </c>
      <c r="AA591" s="45">
        <f t="shared" si="80"/>
        <v>44973</v>
      </c>
      <c r="AB591" s="31" t="str">
        <f>Report2!AE599</f>
        <v>5255142005123</v>
      </c>
      <c r="AC591" s="45" t="str">
        <f>Report2!AF599</f>
        <v>16/02/2023</v>
      </c>
      <c r="AD591" s="31" t="str">
        <f>Report2!AH599</f>
        <v>P2TL/52551/20230216/00001</v>
      </c>
      <c r="AE591" s="31">
        <f t="shared" si="82"/>
        <v>52550</v>
      </c>
      <c r="AF591" s="31" t="str">
        <f t="shared" si="81"/>
        <v>52551</v>
      </c>
    </row>
    <row r="592" spans="1:32">
      <c r="A592" s="30">
        <f>Report2!A600</f>
        <v>168</v>
      </c>
      <c r="B592" s="31" t="str">
        <f>Report2!B600</f>
        <v>P2TL/52554/20230216/00004</v>
      </c>
      <c r="C592" s="31" t="str">
        <f>Report2!D600</f>
        <v>523071349654</v>
      </c>
      <c r="D592" s="31" t="str">
        <f>Report2!E600</f>
        <v>RASIMIN</v>
      </c>
      <c r="E592" s="31" t="str">
        <f>Report2!H600</f>
        <v>K2</v>
      </c>
      <c r="F592" s="31" t="str">
        <f>Report2!I600</f>
        <v>DK  PETING KRADENA</v>
      </c>
      <c r="G592" s="31" t="str">
        <f t="shared" si="75"/>
        <v>R1</v>
      </c>
      <c r="H592" s="31">
        <f t="shared" si="76"/>
        <v>450</v>
      </c>
      <c r="I592" s="31" t="str">
        <f>Report2!K600</f>
        <v>R1/450</v>
      </c>
      <c r="J592" s="82">
        <f>Report2!L600</f>
        <v>200</v>
      </c>
      <c r="K592" s="82">
        <f>Report2!M600</f>
        <v>0</v>
      </c>
      <c r="L592" s="82">
        <f>Report2!N600</f>
        <v>99000</v>
      </c>
      <c r="M592" s="82">
        <f>Report2!P600</f>
        <v>99000</v>
      </c>
      <c r="N592" s="82">
        <f>Report2!Q600</f>
        <v>0</v>
      </c>
      <c r="O592" s="82">
        <f>Report2!T600</f>
        <v>0</v>
      </c>
      <c r="P592" s="82">
        <f>Report2!U600</f>
        <v>0</v>
      </c>
      <c r="Q592" s="82">
        <f>Report2!W600</f>
        <v>8910</v>
      </c>
      <c r="R592" s="82">
        <f>Report2!X600</f>
        <v>0</v>
      </c>
      <c r="S592" s="82">
        <f>Report2!Y600</f>
        <v>0</v>
      </c>
      <c r="T592" s="82">
        <f>Report2!Z600</f>
        <v>107910</v>
      </c>
      <c r="U592" s="82">
        <f>Report2!AB600</f>
        <v>107910</v>
      </c>
      <c r="V592" s="82">
        <f>Report2!AC600</f>
        <v>0</v>
      </c>
      <c r="W592" s="36" t="str">
        <f>Report2!AD600</f>
        <v>16/02/2023</v>
      </c>
      <c r="X592" s="48" t="str">
        <f t="shared" si="77"/>
        <v>16</v>
      </c>
      <c r="Y592" s="31" t="str">
        <f t="shared" si="78"/>
        <v>02</v>
      </c>
      <c r="Z592" s="31" t="str">
        <f t="shared" si="79"/>
        <v>2023</v>
      </c>
      <c r="AA592" s="45">
        <f t="shared" si="80"/>
        <v>44973</v>
      </c>
      <c r="AB592" s="31" t="str">
        <f>Report2!AE600</f>
        <v>5255442006003</v>
      </c>
      <c r="AC592" s="45" t="str">
        <f>Report2!AF600</f>
        <v>16/02/2023</v>
      </c>
      <c r="AD592" s="31" t="str">
        <f>Report2!AH600</f>
        <v>P2TL/52554/20230216/00004</v>
      </c>
      <c r="AE592" s="31">
        <f t="shared" si="82"/>
        <v>52550</v>
      </c>
      <c r="AF592" s="31" t="str">
        <f t="shared" si="81"/>
        <v>52554</v>
      </c>
    </row>
    <row r="593" spans="1:32">
      <c r="A593" s="30">
        <f>Report2!A601</f>
        <v>169</v>
      </c>
      <c r="B593" s="31" t="str">
        <f>Report2!B601</f>
        <v>P2TL/52551/20230213/00001</v>
      </c>
      <c r="C593" s="31" t="str">
        <f>Report2!D601</f>
        <v>523061784985</v>
      </c>
      <c r="D593" s="31" t="str">
        <f>Report2!E601</f>
        <v>LULUK</v>
      </c>
      <c r="E593" s="31" t="str">
        <f>Report2!H601</f>
        <v>K2</v>
      </c>
      <c r="F593" s="31" t="str">
        <f>Report2!I601</f>
        <v>DN WONOSARI 34  RT.</v>
      </c>
      <c r="G593" s="31" t="str">
        <f t="shared" si="75"/>
        <v>R1MT</v>
      </c>
      <c r="H593" s="31">
        <f t="shared" si="76"/>
        <v>900</v>
      </c>
      <c r="I593" s="31" t="str">
        <f>Report2!K601</f>
        <v>R1MT/900</v>
      </c>
      <c r="J593" s="82">
        <f>Report2!L601</f>
        <v>436</v>
      </c>
      <c r="K593" s="82">
        <f>Report2!M601</f>
        <v>0</v>
      </c>
      <c r="L593" s="82">
        <f>Report2!N601</f>
        <v>589472</v>
      </c>
      <c r="M593" s="82">
        <f>Report2!P601</f>
        <v>589472</v>
      </c>
      <c r="N593" s="82">
        <f>Report2!Q601</f>
        <v>0</v>
      </c>
      <c r="O593" s="82">
        <f>Report2!T601</f>
        <v>0</v>
      </c>
      <c r="P593" s="82">
        <f>Report2!U601</f>
        <v>0</v>
      </c>
      <c r="Q593" s="82">
        <f>Report2!W601</f>
        <v>53052</v>
      </c>
      <c r="R593" s="82">
        <f>Report2!X601</f>
        <v>0</v>
      </c>
      <c r="S593" s="82">
        <f>Report2!Y601</f>
        <v>0</v>
      </c>
      <c r="T593" s="82">
        <f>Report2!Z601</f>
        <v>642524</v>
      </c>
      <c r="U593" s="82">
        <f>Report2!AB601</f>
        <v>642524</v>
      </c>
      <c r="V593" s="82">
        <f>Report2!AC601</f>
        <v>0</v>
      </c>
      <c r="W593" s="36" t="str">
        <f>Report2!AD601</f>
        <v>13/02/2023</v>
      </c>
      <c r="X593" s="48" t="str">
        <f t="shared" si="77"/>
        <v>13</v>
      </c>
      <c r="Y593" s="31" t="str">
        <f t="shared" si="78"/>
        <v>02</v>
      </c>
      <c r="Z593" s="31" t="str">
        <f t="shared" si="79"/>
        <v>2023</v>
      </c>
      <c r="AA593" s="45">
        <f t="shared" si="80"/>
        <v>44970</v>
      </c>
      <c r="AB593" s="31" t="str">
        <f>Report2!AE601</f>
        <v>5255143005115</v>
      </c>
      <c r="AC593" s="45" t="str">
        <f>Report2!AF601</f>
        <v>13/02/2023</v>
      </c>
      <c r="AD593" s="31" t="str">
        <f>Report2!AH601</f>
        <v>P2TL/52551/20230213/00001</v>
      </c>
      <c r="AE593" s="31">
        <f t="shared" si="82"/>
        <v>52550</v>
      </c>
      <c r="AF593" s="31" t="str">
        <f t="shared" si="81"/>
        <v>52551</v>
      </c>
    </row>
    <row r="594" spans="1:32">
      <c r="A594" s="30">
        <f>Report2!A602</f>
        <v>170</v>
      </c>
      <c r="B594" s="31" t="str">
        <f>Report2!B602</f>
        <v>P2TL/52554/20230215/00002</v>
      </c>
      <c r="C594" s="31" t="str">
        <f>Report2!D602</f>
        <v>523072003807</v>
      </c>
      <c r="D594" s="31" t="str">
        <f>Report2!E602</f>
        <v>NURHUDA</v>
      </c>
      <c r="E594" s="31" t="str">
        <f>Report2!H602</f>
        <v>P3</v>
      </c>
      <c r="F594" s="31" t="str">
        <f>Report2!I602</f>
        <v>DK GELAPAN TJHARJ</v>
      </c>
      <c r="G594" s="31" t="str">
        <f t="shared" si="75"/>
        <v>R1</v>
      </c>
      <c r="H594" s="31">
        <f t="shared" si="76"/>
        <v>450</v>
      </c>
      <c r="I594" s="31" t="str">
        <f>Report2!K602</f>
        <v>R1/450</v>
      </c>
      <c r="J594" s="82">
        <f>Report2!L602</f>
        <v>2479</v>
      </c>
      <c r="K594" s="82">
        <f>Report2!M602</f>
        <v>59400</v>
      </c>
      <c r="L594" s="82">
        <f>Report2!N602</f>
        <v>1226907</v>
      </c>
      <c r="M594" s="82">
        <f>Report2!P602</f>
        <v>1286307</v>
      </c>
      <c r="N594" s="82">
        <f>Report2!Q602</f>
        <v>0</v>
      </c>
      <c r="O594" s="82">
        <f>Report2!T602</f>
        <v>76400</v>
      </c>
      <c r="P594" s="82">
        <f>Report2!U602</f>
        <v>188171</v>
      </c>
      <c r="Q594" s="82">
        <f>Report2!W602</f>
        <v>13160</v>
      </c>
      <c r="R594" s="82">
        <f>Report2!X602</f>
        <v>0</v>
      </c>
      <c r="S594" s="82">
        <f>Report2!Y602</f>
        <v>0</v>
      </c>
      <c r="T594" s="82">
        <f>Report2!Z602</f>
        <v>1564038</v>
      </c>
      <c r="U594" s="82">
        <f>Report2!AB602</f>
        <v>1564038</v>
      </c>
      <c r="V594" s="82">
        <f>Report2!AC602</f>
        <v>0</v>
      </c>
      <c r="W594" s="36" t="str">
        <f>Report2!AD602</f>
        <v>15/02/2023</v>
      </c>
      <c r="X594" s="48" t="str">
        <f t="shared" si="77"/>
        <v>15</v>
      </c>
      <c r="Y594" s="31" t="str">
        <f t="shared" si="78"/>
        <v>02</v>
      </c>
      <c r="Z594" s="31" t="str">
        <f t="shared" si="79"/>
        <v>2023</v>
      </c>
      <c r="AA594" s="45">
        <f t="shared" si="80"/>
        <v>44972</v>
      </c>
      <c r="AB594" s="31" t="str">
        <f>Report2!AE602</f>
        <v>5255442005998</v>
      </c>
      <c r="AC594" s="45" t="str">
        <f>Report2!AF602</f>
        <v>15/02/2023</v>
      </c>
      <c r="AD594" s="31" t="str">
        <f>Report2!AH602</f>
        <v>P2TL/52554/20230215/00002</v>
      </c>
      <c r="AE594" s="31">
        <f t="shared" si="82"/>
        <v>52550</v>
      </c>
      <c r="AF594" s="31" t="str">
        <f t="shared" si="81"/>
        <v>52554</v>
      </c>
    </row>
    <row r="595" spans="1:32">
      <c r="A595" s="30">
        <f>Report2!A603</f>
        <v>171</v>
      </c>
      <c r="B595" s="31" t="str">
        <f>Report2!B603</f>
        <v>P2TL/52551/20230220/00005</v>
      </c>
      <c r="C595" s="31" t="str">
        <f>Report2!D603</f>
        <v>523060526353</v>
      </c>
      <c r="D595" s="31" t="str">
        <f>Report2!E603</f>
        <v>AHMAD KARIRI</v>
      </c>
      <c r="E595" s="31" t="str">
        <f>Report2!H603</f>
        <v>K2</v>
      </c>
      <c r="F595" s="31" t="str">
        <f>Report2!I603</f>
        <v>DS  JOGOLOYO RT3/4</v>
      </c>
      <c r="G595" s="31" t="str">
        <f t="shared" si="75"/>
        <v>R1MT</v>
      </c>
      <c r="H595" s="31">
        <f t="shared" si="76"/>
        <v>900</v>
      </c>
      <c r="I595" s="31" t="str">
        <f>Report2!K603</f>
        <v>R1MT/900</v>
      </c>
      <c r="J595" s="82">
        <f>Report2!L603</f>
        <v>308</v>
      </c>
      <c r="K595" s="82">
        <f>Report2!M603</f>
        <v>0</v>
      </c>
      <c r="L595" s="82">
        <f>Report2!N603</f>
        <v>416416</v>
      </c>
      <c r="M595" s="82">
        <f>Report2!P603</f>
        <v>416416</v>
      </c>
      <c r="N595" s="82">
        <f>Report2!Q603</f>
        <v>0</v>
      </c>
      <c r="O595" s="82">
        <f>Report2!T603</f>
        <v>0</v>
      </c>
      <c r="P595" s="82">
        <f>Report2!U603</f>
        <v>0</v>
      </c>
      <c r="Q595" s="82">
        <f>Report2!W603</f>
        <v>37477</v>
      </c>
      <c r="R595" s="82">
        <f>Report2!X603</f>
        <v>0</v>
      </c>
      <c r="S595" s="82">
        <f>Report2!Y603</f>
        <v>0</v>
      </c>
      <c r="T595" s="82">
        <f>Report2!Z603</f>
        <v>453893</v>
      </c>
      <c r="U595" s="82">
        <f>Report2!AB603</f>
        <v>453893</v>
      </c>
      <c r="V595" s="82">
        <f>Report2!AC603</f>
        <v>0</v>
      </c>
      <c r="W595" s="36" t="str">
        <f>Report2!AD603</f>
        <v>20/02/2023</v>
      </c>
      <c r="X595" s="48" t="str">
        <f t="shared" si="77"/>
        <v>20</v>
      </c>
      <c r="Y595" s="31" t="str">
        <f t="shared" si="78"/>
        <v>02</v>
      </c>
      <c r="Z595" s="31" t="str">
        <f t="shared" si="79"/>
        <v>2023</v>
      </c>
      <c r="AA595" s="45">
        <f t="shared" si="80"/>
        <v>44977</v>
      </c>
      <c r="AB595" s="31" t="str">
        <f>Report2!AE603</f>
        <v>5255143005135</v>
      </c>
      <c r="AC595" s="45" t="str">
        <f>Report2!AF603</f>
        <v>20/02/2023</v>
      </c>
      <c r="AD595" s="31" t="str">
        <f>Report2!AH603</f>
        <v>P2TL/52551/20230220/00005</v>
      </c>
      <c r="AE595" s="31">
        <f t="shared" si="82"/>
        <v>52550</v>
      </c>
      <c r="AF595" s="31" t="str">
        <f t="shared" si="81"/>
        <v>52551</v>
      </c>
    </row>
    <row r="596" spans="1:32">
      <c r="A596" s="30">
        <f>Report2!A604</f>
        <v>172</v>
      </c>
      <c r="B596" s="31" t="str">
        <f>Report2!B604</f>
        <v>P2TL/52552/20230215/00004</v>
      </c>
      <c r="C596" s="31" t="str">
        <f>Report2!D604</f>
        <v>NONPELANG</v>
      </c>
      <c r="D596" s="31" t="str">
        <f>Report2!E604</f>
        <v>KUSWORO 3</v>
      </c>
      <c r="E596" s="31" t="str">
        <f>Report2!H604</f>
        <v>P4</v>
      </c>
      <c r="F596" s="31" t="str">
        <f>Report2!I604</f>
        <v>MANGUNSARI RT 1 R</v>
      </c>
      <c r="G596" s="31" t="str">
        <f t="shared" si="75"/>
        <v>S2</v>
      </c>
      <c r="H596" s="31">
        <f t="shared" si="76"/>
        <v>900</v>
      </c>
      <c r="I596" s="31" t="str">
        <f>Report2!K604</f>
        <v>S2/900</v>
      </c>
      <c r="J596" s="82">
        <f>Report2!L604</f>
        <v>4957</v>
      </c>
      <c r="K596" s="82">
        <f>Report2!M604</f>
        <v>243000</v>
      </c>
      <c r="L596" s="82">
        <f>Report2!N604</f>
        <v>1784592</v>
      </c>
      <c r="M596" s="82">
        <f>Report2!P604</f>
        <v>2027592</v>
      </c>
      <c r="N596" s="82">
        <f>Report2!Q604</f>
        <v>0</v>
      </c>
      <c r="O596" s="82">
        <f>Report2!T604</f>
        <v>0</v>
      </c>
      <c r="P596" s="82">
        <f>Report2!U604</f>
        <v>0</v>
      </c>
      <c r="Q596" s="82">
        <f>Report2!W604</f>
        <v>10138</v>
      </c>
      <c r="R596" s="82">
        <f>Report2!X604</f>
        <v>0</v>
      </c>
      <c r="S596" s="82">
        <f>Report2!Y604</f>
        <v>0</v>
      </c>
      <c r="T596" s="82">
        <f>Report2!Z604</f>
        <v>2037730</v>
      </c>
      <c r="U596" s="82">
        <f>Report2!AB604</f>
        <v>2037730</v>
      </c>
      <c r="V596" s="82">
        <f>Report2!AC604</f>
        <v>0</v>
      </c>
      <c r="W596" s="36" t="str">
        <f>Report2!AD604</f>
        <v>15/02/2023</v>
      </c>
      <c r="X596" s="48" t="str">
        <f t="shared" si="77"/>
        <v>15</v>
      </c>
      <c r="Y596" s="31" t="str">
        <f t="shared" si="78"/>
        <v>02</v>
      </c>
      <c r="Z596" s="31" t="str">
        <f t="shared" si="79"/>
        <v>2023</v>
      </c>
      <c r="AA596" s="45">
        <f t="shared" si="80"/>
        <v>44972</v>
      </c>
      <c r="AB596" s="31" t="str">
        <f>Report2!AE604</f>
        <v>5255242004945</v>
      </c>
      <c r="AC596" s="45" t="str">
        <f>Report2!AF604</f>
        <v>15/02/2023</v>
      </c>
      <c r="AD596" s="31" t="str">
        <f>Report2!AH604</f>
        <v>P2TL/52552/20230215/00004</v>
      </c>
      <c r="AE596" s="31">
        <f t="shared" si="82"/>
        <v>52550</v>
      </c>
      <c r="AF596" s="31" t="str">
        <f t="shared" si="81"/>
        <v>52552</v>
      </c>
    </row>
    <row r="597" spans="1:32">
      <c r="A597" s="30">
        <f>Report2!A605</f>
        <v>173</v>
      </c>
      <c r="B597" s="31" t="str">
        <f>Report2!B605</f>
        <v>P2TL/52554/20230222/00001</v>
      </c>
      <c r="C597" s="31" t="str">
        <f>Report2!D605</f>
        <v>NONPELANG</v>
      </c>
      <c r="D597" s="31" t="str">
        <f>Report2!E605</f>
        <v>SULASTRI</v>
      </c>
      <c r="E597" s="31" t="str">
        <f>Report2!H605</f>
        <v>P4</v>
      </c>
      <c r="F597" s="31" t="str">
        <f>Report2!I605</f>
        <v>NGRIJO JAMBON</v>
      </c>
      <c r="G597" s="31" t="str">
        <f t="shared" si="75"/>
        <v>B1</v>
      </c>
      <c r="H597" s="31">
        <f t="shared" si="76"/>
        <v>450</v>
      </c>
      <c r="I597" s="31" t="str">
        <f>Report2!K605</f>
        <v>B1/450</v>
      </c>
      <c r="J597" s="82">
        <f>Report2!L605</f>
        <v>2479</v>
      </c>
      <c r="K597" s="82">
        <f>Report2!M605</f>
        <v>190350</v>
      </c>
      <c r="L597" s="82">
        <f>Report2!N605</f>
        <v>1041012</v>
      </c>
      <c r="M597" s="82">
        <f>Report2!P605</f>
        <v>1231362</v>
      </c>
      <c r="N597" s="82">
        <f>Report2!Q605</f>
        <v>0</v>
      </c>
      <c r="O597" s="82">
        <f>Report2!T605</f>
        <v>0</v>
      </c>
      <c r="P597" s="82">
        <f>Report2!U605</f>
        <v>0</v>
      </c>
      <c r="Q597" s="82">
        <f>Report2!W605</f>
        <v>6157</v>
      </c>
      <c r="R597" s="82">
        <f>Report2!X605</f>
        <v>0</v>
      </c>
      <c r="S597" s="82">
        <f>Report2!Y605</f>
        <v>0</v>
      </c>
      <c r="T597" s="82">
        <f>Report2!Z605</f>
        <v>1237519</v>
      </c>
      <c r="U597" s="82">
        <f>Report2!AB605</f>
        <v>1237519</v>
      </c>
      <c r="V597" s="82">
        <f>Report2!AC605</f>
        <v>0</v>
      </c>
      <c r="W597" s="36" t="str">
        <f>Report2!AD605</f>
        <v>22/02/2023</v>
      </c>
      <c r="X597" s="48" t="str">
        <f t="shared" si="77"/>
        <v>22</v>
      </c>
      <c r="Y597" s="31" t="str">
        <f t="shared" si="78"/>
        <v>02</v>
      </c>
      <c r="Z597" s="31" t="str">
        <f t="shared" si="79"/>
        <v>2023</v>
      </c>
      <c r="AA597" s="45">
        <f t="shared" si="80"/>
        <v>44979</v>
      </c>
      <c r="AB597" s="31" t="str">
        <f>Report2!AE605</f>
        <v>5255442006016</v>
      </c>
      <c r="AC597" s="45" t="str">
        <f>Report2!AF605</f>
        <v>22/02/2023</v>
      </c>
      <c r="AD597" s="31" t="str">
        <f>Report2!AH605</f>
        <v>P2TL/52554/20230222/00001</v>
      </c>
      <c r="AE597" s="31">
        <f t="shared" si="82"/>
        <v>52550</v>
      </c>
      <c r="AF597" s="31" t="str">
        <f t="shared" si="81"/>
        <v>52554</v>
      </c>
    </row>
    <row r="598" spans="1:32">
      <c r="A598" s="30">
        <f>Report2!A606</f>
        <v>174</v>
      </c>
      <c r="B598" s="31" t="str">
        <f>Report2!B606</f>
        <v>P2TL/52554/20230224/00008</v>
      </c>
      <c r="C598" s="31" t="str">
        <f>Report2!D606</f>
        <v>523070697064</v>
      </c>
      <c r="D598" s="31" t="str">
        <f>Report2!E606</f>
        <v>GIMIN BIN KERTORAS</v>
      </c>
      <c r="E598" s="31" t="str">
        <f>Report2!H606</f>
        <v>K2</v>
      </c>
      <c r="F598" s="31" t="str">
        <f>Report2!I606</f>
        <v>DK  SARIP RT07/05 WI</v>
      </c>
      <c r="G598" s="31" t="str">
        <f t="shared" si="75"/>
        <v>R1</v>
      </c>
      <c r="H598" s="31">
        <f t="shared" si="76"/>
        <v>450</v>
      </c>
      <c r="I598" s="31" t="str">
        <f>Report2!K606</f>
        <v>R1/450</v>
      </c>
      <c r="J598" s="82">
        <f>Report2!L606</f>
        <v>150</v>
      </c>
      <c r="K598" s="82">
        <f>Report2!M606</f>
        <v>0</v>
      </c>
      <c r="L598" s="82">
        <f>Report2!N606</f>
        <v>74250</v>
      </c>
      <c r="M598" s="82">
        <f>Report2!P606</f>
        <v>74250</v>
      </c>
      <c r="N598" s="82">
        <f>Report2!Q606</f>
        <v>0</v>
      </c>
      <c r="O598" s="82">
        <f>Report2!T606</f>
        <v>0</v>
      </c>
      <c r="P598" s="82">
        <f>Report2!U606</f>
        <v>0</v>
      </c>
      <c r="Q598" s="82">
        <f>Report2!W606</f>
        <v>6683</v>
      </c>
      <c r="R598" s="82">
        <f>Report2!X606</f>
        <v>0</v>
      </c>
      <c r="S598" s="82">
        <f>Report2!Y606</f>
        <v>0</v>
      </c>
      <c r="T598" s="82">
        <f>Report2!Z606</f>
        <v>80933</v>
      </c>
      <c r="U598" s="82">
        <f>Report2!AB606</f>
        <v>7000</v>
      </c>
      <c r="V598" s="82">
        <f>Report2!AC606</f>
        <v>73933</v>
      </c>
      <c r="W598" s="36" t="str">
        <f>Report2!AD606</f>
        <v>26/02/2023</v>
      </c>
      <c r="X598" s="48" t="str">
        <f t="shared" si="77"/>
        <v>26</v>
      </c>
      <c r="Y598" s="31" t="str">
        <f t="shared" si="78"/>
        <v>02</v>
      </c>
      <c r="Z598" s="31" t="str">
        <f t="shared" si="79"/>
        <v>2023</v>
      </c>
      <c r="AA598" s="45">
        <f t="shared" si="80"/>
        <v>44983</v>
      </c>
      <c r="AB598" s="31" t="str">
        <f>Report2!AE606</f>
        <v>5255442006030</v>
      </c>
      <c r="AC598" s="45" t="str">
        <f>Report2!AF606</f>
        <v>26/02/2023</v>
      </c>
      <c r="AD598" s="31" t="str">
        <f>Report2!AH606</f>
        <v>P2TL/52554/20230224/00008</v>
      </c>
      <c r="AE598" s="31">
        <f t="shared" si="82"/>
        <v>52550</v>
      </c>
      <c r="AF598" s="31" t="str">
        <f t="shared" si="81"/>
        <v>52554</v>
      </c>
    </row>
    <row r="599" spans="1:32">
      <c r="A599" s="30">
        <f>Report2!A607</f>
        <v>175</v>
      </c>
      <c r="B599" s="31" t="str">
        <f>Report2!B607</f>
        <v>P2TL/52554/20230221/00003</v>
      </c>
      <c r="C599" s="31" t="str">
        <f>Report2!D607</f>
        <v>NONPELANG</v>
      </c>
      <c r="D599" s="31" t="str">
        <f>Report2!E607</f>
        <v>RASMO</v>
      </c>
      <c r="E599" s="31" t="str">
        <f>Report2!H607</f>
        <v>P4</v>
      </c>
      <c r="F599" s="31" t="str">
        <f>Report2!I607</f>
        <v>KRAJAN RT 4 RW 1, N</v>
      </c>
      <c r="G599" s="31" t="str">
        <f t="shared" si="75"/>
        <v>B1</v>
      </c>
      <c r="H599" s="31">
        <f t="shared" si="76"/>
        <v>900</v>
      </c>
      <c r="I599" s="31" t="str">
        <f>Report2!K607</f>
        <v>B1/900</v>
      </c>
      <c r="J599" s="82">
        <f>Report2!L607</f>
        <v>4957</v>
      </c>
      <c r="K599" s="82">
        <f>Report2!M607</f>
        <v>429300</v>
      </c>
      <c r="L599" s="82">
        <f>Report2!N607</f>
        <v>2305098</v>
      </c>
      <c r="M599" s="82">
        <f>Report2!P607</f>
        <v>2734398</v>
      </c>
      <c r="N599" s="82">
        <f>Report2!Q607</f>
        <v>0</v>
      </c>
      <c r="O599" s="82">
        <f>Report2!T607</f>
        <v>0</v>
      </c>
      <c r="P599" s="82">
        <f>Report2!U607</f>
        <v>0</v>
      </c>
      <c r="Q599" s="82">
        <f>Report2!W607</f>
        <v>13672</v>
      </c>
      <c r="R599" s="82">
        <f>Report2!X607</f>
        <v>0</v>
      </c>
      <c r="S599" s="82">
        <f>Report2!Y607</f>
        <v>0</v>
      </c>
      <c r="T599" s="82">
        <f>Report2!Z607</f>
        <v>2748070</v>
      </c>
      <c r="U599" s="82">
        <f>Report2!AB607</f>
        <v>2748070</v>
      </c>
      <c r="V599" s="82">
        <f>Report2!AC607</f>
        <v>0</v>
      </c>
      <c r="W599" s="36" t="str">
        <f>Report2!AD607</f>
        <v>21/02/2023</v>
      </c>
      <c r="X599" s="48" t="str">
        <f t="shared" si="77"/>
        <v>21</v>
      </c>
      <c r="Y599" s="31" t="str">
        <f t="shared" si="78"/>
        <v>02</v>
      </c>
      <c r="Z599" s="31" t="str">
        <f t="shared" si="79"/>
        <v>2023</v>
      </c>
      <c r="AA599" s="45">
        <f t="shared" si="80"/>
        <v>44978</v>
      </c>
      <c r="AB599" s="31" t="str">
        <f>Report2!AE607</f>
        <v>5255442006013</v>
      </c>
      <c r="AC599" s="45" t="str">
        <f>Report2!AF607</f>
        <v>21/02/2023</v>
      </c>
      <c r="AD599" s="31" t="str">
        <f>Report2!AH607</f>
        <v>P2TL/52554/20230221/00003</v>
      </c>
      <c r="AE599" s="31">
        <f t="shared" si="82"/>
        <v>52550</v>
      </c>
      <c r="AF599" s="31" t="str">
        <f t="shared" si="81"/>
        <v>52554</v>
      </c>
    </row>
    <row r="600" spans="1:32">
      <c r="A600" s="30">
        <f>Report2!A608</f>
        <v>176</v>
      </c>
      <c r="B600" s="31" t="str">
        <f>Report2!B608</f>
        <v>5255105723021300133</v>
      </c>
      <c r="C600" s="31" t="str">
        <f>Report2!D608</f>
        <v>523060557935</v>
      </c>
      <c r="D600" s="31" t="str">
        <f>Report2!E608</f>
        <v>INDAMAH</v>
      </c>
      <c r="E600" s="31">
        <f>Report2!H608</f>
        <v>0</v>
      </c>
      <c r="F600" s="31" t="str">
        <f>Report2!I608</f>
        <v>DS  BUKO WEDUNG R</v>
      </c>
      <c r="G600" s="31" t="str">
        <f t="shared" si="75"/>
        <v>R1M</v>
      </c>
      <c r="H600" s="31">
        <f t="shared" si="76"/>
        <v>900</v>
      </c>
      <c r="I600" s="31" t="str">
        <f>Report2!K608</f>
        <v>R1M/900</v>
      </c>
      <c r="J600" s="82">
        <f>Report2!L608</f>
        <v>260</v>
      </c>
      <c r="K600" s="82">
        <f>Report2!M608</f>
        <v>0</v>
      </c>
      <c r="L600" s="82">
        <f>Report2!N608</f>
        <v>351520</v>
      </c>
      <c r="M600" s="82">
        <f>Report2!P608</f>
        <v>351520</v>
      </c>
      <c r="N600" s="82">
        <f>Report2!Q608</f>
        <v>0</v>
      </c>
      <c r="O600" s="82">
        <f>Report2!T608</f>
        <v>0</v>
      </c>
      <c r="P600" s="82">
        <f>Report2!U608</f>
        <v>0</v>
      </c>
      <c r="Q600" s="82">
        <f>Report2!W608</f>
        <v>0</v>
      </c>
      <c r="R600" s="82">
        <f>Report2!X608</f>
        <v>0</v>
      </c>
      <c r="S600" s="82">
        <f>Report2!Y608</f>
        <v>0</v>
      </c>
      <c r="T600" s="82">
        <f>Report2!Z608</f>
        <v>351520</v>
      </c>
      <c r="U600" s="82">
        <f>Report2!AB608</f>
        <v>0</v>
      </c>
      <c r="V600" s="82">
        <f>Report2!AC608</f>
        <v>351520</v>
      </c>
      <c r="W600" s="36" t="str">
        <f>Report2!AD608</f>
        <v>13/02/2023</v>
      </c>
      <c r="X600" s="48" t="str">
        <f t="shared" si="77"/>
        <v>13</v>
      </c>
      <c r="Y600" s="31" t="str">
        <f t="shared" si="78"/>
        <v>02</v>
      </c>
      <c r="Z600" s="31" t="str">
        <f t="shared" si="79"/>
        <v>2023</v>
      </c>
      <c r="AA600" s="45">
        <f t="shared" si="80"/>
        <v>44970</v>
      </c>
      <c r="AB600" s="31" t="str">
        <f>Report2!AE608</f>
        <v>5255134000133</v>
      </c>
      <c r="AC600" s="45" t="str">
        <f>Report2!AF608</f>
        <v>13/02/2023</v>
      </c>
      <c r="AD600" s="31" t="str">
        <f>Report2!AH608</f>
        <v>5255105723021300133</v>
      </c>
      <c r="AE600" s="31">
        <f t="shared" si="82"/>
        <v>52550</v>
      </c>
      <c r="AF600" s="31" t="str">
        <f t="shared" si="81"/>
        <v>52551</v>
      </c>
    </row>
    <row r="601" spans="1:32">
      <c r="A601" s="30">
        <f>Report2!A609</f>
        <v>177</v>
      </c>
      <c r="B601" s="31" t="str">
        <f>Report2!B609</f>
        <v>P2TL/52551/20230223/00001</v>
      </c>
      <c r="C601" s="31" t="str">
        <f>Report2!D609</f>
        <v>523061549552</v>
      </c>
      <c r="D601" s="31" t="str">
        <f>Report2!E609</f>
        <v>MUNAWAR</v>
      </c>
      <c r="E601" s="31" t="str">
        <f>Report2!H609</f>
        <v>K2</v>
      </c>
      <c r="F601" s="31" t="str">
        <f>Report2!I609</f>
        <v>DS DALEMAN    RT.4 R</v>
      </c>
      <c r="G601" s="31" t="str">
        <f t="shared" si="75"/>
        <v>R1T</v>
      </c>
      <c r="H601" s="31">
        <f t="shared" si="76"/>
        <v>450</v>
      </c>
      <c r="I601" s="31" t="str">
        <f>Report2!K609</f>
        <v>R1T/450</v>
      </c>
      <c r="J601" s="82">
        <f>Report2!L609</f>
        <v>225</v>
      </c>
      <c r="K601" s="82">
        <f>Report2!M609</f>
        <v>0</v>
      </c>
      <c r="L601" s="82">
        <f>Report2!N609</f>
        <v>93375</v>
      </c>
      <c r="M601" s="82">
        <f>Report2!P609</f>
        <v>93375</v>
      </c>
      <c r="N601" s="82">
        <f>Report2!Q609</f>
        <v>0</v>
      </c>
      <c r="O601" s="82">
        <f>Report2!T609</f>
        <v>0</v>
      </c>
      <c r="P601" s="82">
        <f>Report2!U609</f>
        <v>0</v>
      </c>
      <c r="Q601" s="82">
        <f>Report2!W609</f>
        <v>8404</v>
      </c>
      <c r="R601" s="82">
        <f>Report2!X609</f>
        <v>0</v>
      </c>
      <c r="S601" s="82">
        <f>Report2!Y609</f>
        <v>0</v>
      </c>
      <c r="T601" s="82">
        <f>Report2!Z609</f>
        <v>101779</v>
      </c>
      <c r="U601" s="82">
        <f>Report2!AB609</f>
        <v>101779</v>
      </c>
      <c r="V601" s="82">
        <f>Report2!AC609</f>
        <v>0</v>
      </c>
      <c r="W601" s="36" t="str">
        <f>Report2!AD609</f>
        <v>23/02/2023</v>
      </c>
      <c r="X601" s="48" t="str">
        <f t="shared" si="77"/>
        <v>23</v>
      </c>
      <c r="Y601" s="31" t="str">
        <f t="shared" si="78"/>
        <v>02</v>
      </c>
      <c r="Z601" s="31" t="str">
        <f t="shared" si="79"/>
        <v>2023</v>
      </c>
      <c r="AA601" s="45">
        <f t="shared" si="80"/>
        <v>44980</v>
      </c>
      <c r="AB601" s="31" t="str">
        <f>Report2!AE609</f>
        <v>5255143005143</v>
      </c>
      <c r="AC601" s="45" t="str">
        <f>Report2!AF609</f>
        <v>23/02/2023</v>
      </c>
      <c r="AD601" s="31" t="str">
        <f>Report2!AH609</f>
        <v>P2TL/52551/20230223/00001</v>
      </c>
      <c r="AE601" s="31">
        <f t="shared" si="82"/>
        <v>52550</v>
      </c>
      <c r="AF601" s="31" t="str">
        <f t="shared" si="81"/>
        <v>52551</v>
      </c>
    </row>
    <row r="602" spans="1:32">
      <c r="A602" s="30">
        <f>Report2!A610</f>
        <v>178</v>
      </c>
      <c r="B602" s="31" t="str">
        <f>Report2!B610</f>
        <v>P2TL/52552/20230228/00003</v>
      </c>
      <c r="C602" s="31" t="str">
        <f>Report2!D610</f>
        <v>NONPELANG</v>
      </c>
      <c r="D602" s="31" t="str">
        <f>Report2!E610</f>
        <v>TOKO ANNABA</v>
      </c>
      <c r="E602" s="31" t="str">
        <f>Report2!H610</f>
        <v>P4</v>
      </c>
      <c r="F602" s="31" t="str">
        <f>Report2!I610</f>
        <v>KUWARON RT5 RW5</v>
      </c>
      <c r="G602" s="31" t="str">
        <f t="shared" si="75"/>
        <v>B1</v>
      </c>
      <c r="H602" s="31">
        <f t="shared" si="76"/>
        <v>450</v>
      </c>
      <c r="I602" s="31" t="str">
        <f>Report2!K610</f>
        <v>B1/450</v>
      </c>
      <c r="J602" s="82">
        <f>Report2!L610</f>
        <v>2479</v>
      </c>
      <c r="K602" s="82">
        <f>Report2!M610</f>
        <v>15681</v>
      </c>
      <c r="L602" s="82">
        <f>Report2!N610</f>
        <v>15681</v>
      </c>
      <c r="M602" s="82">
        <f>Report2!P610</f>
        <v>31362</v>
      </c>
      <c r="N602" s="82">
        <f>Report2!Q610</f>
        <v>0</v>
      </c>
      <c r="O602" s="82">
        <f>Report2!T610</f>
        <v>0</v>
      </c>
      <c r="P602" s="82">
        <f>Report2!U610</f>
        <v>0</v>
      </c>
      <c r="Q602" s="82">
        <f>Report2!W610</f>
        <v>6157</v>
      </c>
      <c r="R602" s="82">
        <f>Report2!X610</f>
        <v>0</v>
      </c>
      <c r="S602" s="82">
        <f>Report2!Y610</f>
        <v>0</v>
      </c>
      <c r="T602" s="82">
        <f>Report2!Z610</f>
        <v>37519</v>
      </c>
      <c r="U602" s="82">
        <f>Report2!AB610</f>
        <v>37519</v>
      </c>
      <c r="V602" s="82">
        <f>Report2!AC610</f>
        <v>0</v>
      </c>
      <c r="W602" s="36" t="str">
        <f>Report2!AD610</f>
        <v>28/02/2023</v>
      </c>
      <c r="X602" s="48" t="str">
        <f t="shared" si="77"/>
        <v>28</v>
      </c>
      <c r="Y602" s="31" t="str">
        <f t="shared" si="78"/>
        <v>02</v>
      </c>
      <c r="Z602" s="31" t="str">
        <f t="shared" si="79"/>
        <v>2023</v>
      </c>
      <c r="AA602" s="45">
        <f t="shared" si="80"/>
        <v>44985</v>
      </c>
      <c r="AB602" s="31" t="str">
        <f>Report2!AE610</f>
        <v>5255242004968</v>
      </c>
      <c r="AC602" s="45" t="str">
        <f>Report2!AF610</f>
        <v>28/02/2023</v>
      </c>
      <c r="AD602" s="31" t="str">
        <f>Report2!AH610</f>
        <v>P2TL/52552/20230228/00003</v>
      </c>
      <c r="AE602" s="31">
        <f t="shared" si="82"/>
        <v>52550</v>
      </c>
      <c r="AF602" s="31" t="str">
        <f t="shared" si="81"/>
        <v>52552</v>
      </c>
    </row>
    <row r="603" spans="1:32">
      <c r="A603" s="30">
        <f>Report2!A611</f>
        <v>179</v>
      </c>
      <c r="B603" s="31" t="str">
        <f>Report2!B611</f>
        <v>P2TL/52553/20230213/00001</v>
      </c>
      <c r="C603" s="31" t="str">
        <f>Report2!D611</f>
        <v>523072289822</v>
      </c>
      <c r="D603" s="31" t="str">
        <f>Report2!E611</f>
        <v>JUMIYATUN</v>
      </c>
      <c r="E603" s="31" t="str">
        <f>Report2!H611</f>
        <v>P1</v>
      </c>
      <c r="F603" s="31" t="str">
        <f>Report2!I611</f>
        <v>DS TOKO PENAWANG</v>
      </c>
      <c r="G603" s="31" t="str">
        <f t="shared" si="75"/>
        <v>R1</v>
      </c>
      <c r="H603" s="31">
        <f t="shared" si="76"/>
        <v>450</v>
      </c>
      <c r="I603" s="31" t="str">
        <f>Report2!K611</f>
        <v>R1/450</v>
      </c>
      <c r="J603" s="82">
        <f>Report2!L611</f>
        <v>0</v>
      </c>
      <c r="K603" s="82">
        <f>Report2!M611</f>
        <v>59400</v>
      </c>
      <c r="L603" s="82">
        <f>Report2!N611</f>
        <v>0</v>
      </c>
      <c r="M603" s="82">
        <f>Report2!P611</f>
        <v>59400</v>
      </c>
      <c r="N603" s="82">
        <f>Report2!Q611</f>
        <v>0</v>
      </c>
      <c r="O603" s="82">
        <f>Report2!T611</f>
        <v>76400</v>
      </c>
      <c r="P603" s="82">
        <f>Report2!U611</f>
        <v>0</v>
      </c>
      <c r="Q603" s="82">
        <f>Report2!W611</f>
        <v>891</v>
      </c>
      <c r="R603" s="82">
        <f>Report2!X611</f>
        <v>0</v>
      </c>
      <c r="S603" s="82">
        <f>Report2!Y611</f>
        <v>0</v>
      </c>
      <c r="T603" s="82">
        <f>Report2!Z611</f>
        <v>136691</v>
      </c>
      <c r="U603" s="82">
        <f>Report2!AB611</f>
        <v>136691</v>
      </c>
      <c r="V603" s="82">
        <f>Report2!AC611</f>
        <v>0</v>
      </c>
      <c r="W603" s="36" t="str">
        <f>Report2!AD611</f>
        <v>13/02/2023</v>
      </c>
      <c r="X603" s="48" t="str">
        <f t="shared" si="77"/>
        <v>13</v>
      </c>
      <c r="Y603" s="31" t="str">
        <f t="shared" si="78"/>
        <v>02</v>
      </c>
      <c r="Z603" s="31" t="str">
        <f t="shared" si="79"/>
        <v>2023</v>
      </c>
      <c r="AA603" s="45">
        <f t="shared" si="80"/>
        <v>44970</v>
      </c>
      <c r="AB603" s="31" t="str">
        <f>Report2!AE611</f>
        <v>5255342004833</v>
      </c>
      <c r="AC603" s="45" t="str">
        <f>Report2!AF611</f>
        <v>13/02/2023</v>
      </c>
      <c r="AD603" s="31" t="str">
        <f>Report2!AH611</f>
        <v>P2TL/52553/20230213/00001</v>
      </c>
      <c r="AE603" s="31">
        <f t="shared" si="82"/>
        <v>52550</v>
      </c>
      <c r="AF603" s="31" t="str">
        <f t="shared" si="81"/>
        <v>52553</v>
      </c>
    </row>
    <row r="604" spans="1:32">
      <c r="A604" s="30">
        <f>Report2!A612</f>
        <v>180</v>
      </c>
      <c r="B604" s="31" t="str">
        <f>Report2!B612</f>
        <v>P2TL/52551/20230221/00002</v>
      </c>
      <c r="C604" s="31" t="str">
        <f>Report2!D612</f>
        <v>523061791597</v>
      </c>
      <c r="D604" s="31" t="str">
        <f>Report2!E612</f>
        <v>MUSTOFA</v>
      </c>
      <c r="E604" s="31" t="str">
        <f>Report2!H612</f>
        <v>K2</v>
      </c>
      <c r="F604" s="31" t="str">
        <f>Report2!I612</f>
        <v>DK SAYUNG KIDUL    R</v>
      </c>
      <c r="G604" s="31" t="str">
        <f t="shared" si="75"/>
        <v>R1MT</v>
      </c>
      <c r="H604" s="31">
        <f t="shared" si="76"/>
        <v>900</v>
      </c>
      <c r="I604" s="31" t="str">
        <f>Report2!K612</f>
        <v>R1MT/900</v>
      </c>
      <c r="J604" s="82">
        <f>Report2!L612</f>
        <v>613</v>
      </c>
      <c r="K604" s="82">
        <f>Report2!M612</f>
        <v>0</v>
      </c>
      <c r="L604" s="82">
        <f>Report2!N612</f>
        <v>828776</v>
      </c>
      <c r="M604" s="82">
        <f>Report2!P612</f>
        <v>828776</v>
      </c>
      <c r="N604" s="82">
        <f>Report2!Q612</f>
        <v>0</v>
      </c>
      <c r="O604" s="82">
        <f>Report2!T612</f>
        <v>0</v>
      </c>
      <c r="P604" s="82">
        <f>Report2!U612</f>
        <v>0</v>
      </c>
      <c r="Q604" s="82">
        <f>Report2!W612</f>
        <v>74590</v>
      </c>
      <c r="R604" s="82">
        <f>Report2!X612</f>
        <v>0</v>
      </c>
      <c r="S604" s="82">
        <f>Report2!Y612</f>
        <v>0</v>
      </c>
      <c r="T604" s="82">
        <f>Report2!Z612</f>
        <v>903366</v>
      </c>
      <c r="U604" s="82">
        <f>Report2!AB612</f>
        <v>903366</v>
      </c>
      <c r="V604" s="82">
        <f>Report2!AC612</f>
        <v>0</v>
      </c>
      <c r="W604" s="36" t="str">
        <f>Report2!AD612</f>
        <v>21/02/2023</v>
      </c>
      <c r="X604" s="48" t="str">
        <f t="shared" si="77"/>
        <v>21</v>
      </c>
      <c r="Y604" s="31" t="str">
        <f t="shared" si="78"/>
        <v>02</v>
      </c>
      <c r="Z604" s="31" t="str">
        <f t="shared" si="79"/>
        <v>2023</v>
      </c>
      <c r="AA604" s="45">
        <f t="shared" si="80"/>
        <v>44978</v>
      </c>
      <c r="AB604" s="31" t="str">
        <f>Report2!AE612</f>
        <v>5255143005137</v>
      </c>
      <c r="AC604" s="45" t="str">
        <f>Report2!AF612</f>
        <v>21/02/2023</v>
      </c>
      <c r="AD604" s="31" t="str">
        <f>Report2!AH612</f>
        <v>P2TL/52551/20230221/00002</v>
      </c>
      <c r="AE604" s="31">
        <f t="shared" si="82"/>
        <v>52550</v>
      </c>
      <c r="AF604" s="31" t="str">
        <f t="shared" si="81"/>
        <v>52551</v>
      </c>
    </row>
    <row r="605" spans="1:32">
      <c r="A605" s="30">
        <f>Report2!A613</f>
        <v>181</v>
      </c>
      <c r="B605" s="31" t="str">
        <f>Report2!B613</f>
        <v>P2TL/52554/20230209/00001</v>
      </c>
      <c r="C605" s="31" t="str">
        <f>Report2!D613</f>
        <v>523071499624</v>
      </c>
      <c r="D605" s="31" t="str">
        <f>Report2!E613</f>
        <v>SAMTO WIYONO</v>
      </c>
      <c r="E605" s="31" t="str">
        <f>Report2!H613</f>
        <v>P3</v>
      </c>
      <c r="F605" s="31" t="str">
        <f>Report2!I613</f>
        <v>DK  JURUG RT1/8 NGR</v>
      </c>
      <c r="G605" s="31" t="str">
        <f t="shared" si="75"/>
        <v>R1M</v>
      </c>
      <c r="H605" s="31">
        <f t="shared" si="76"/>
        <v>900</v>
      </c>
      <c r="I605" s="31" t="str">
        <f>Report2!K613</f>
        <v>R1M/900</v>
      </c>
      <c r="J605" s="82">
        <f>Report2!L613</f>
        <v>4957</v>
      </c>
      <c r="K605" s="82">
        <f>Report2!M613</f>
        <v>584064</v>
      </c>
      <c r="L605" s="82">
        <f>Report2!N613</f>
        <v>6702134</v>
      </c>
      <c r="M605" s="82">
        <f>Report2!P613</f>
        <v>7286198</v>
      </c>
      <c r="N605" s="82">
        <f>Report2!Q613</f>
        <v>10000</v>
      </c>
      <c r="O605" s="82">
        <f>Report2!T613</f>
        <v>0</v>
      </c>
      <c r="P605" s="82">
        <f>Report2!U613</f>
        <v>500</v>
      </c>
      <c r="Q605" s="82">
        <f>Report2!W613</f>
        <v>75782</v>
      </c>
      <c r="R605" s="82">
        <f>Report2!X613</f>
        <v>0</v>
      </c>
      <c r="S605" s="82">
        <f>Report2!Y613</f>
        <v>0</v>
      </c>
      <c r="T605" s="82">
        <f>Report2!Z613</f>
        <v>7372480</v>
      </c>
      <c r="U605" s="82">
        <f>Report2!AB613</f>
        <v>4000000</v>
      </c>
      <c r="V605" s="82">
        <f>Report2!AC613</f>
        <v>3372480</v>
      </c>
      <c r="W605" s="36" t="str">
        <f>Report2!AD613</f>
        <v>09/02/2023</v>
      </c>
      <c r="X605" s="48" t="str">
        <f t="shared" si="77"/>
        <v>09</v>
      </c>
      <c r="Y605" s="31" t="str">
        <f t="shared" si="78"/>
        <v>02</v>
      </c>
      <c r="Z605" s="31" t="str">
        <f t="shared" si="79"/>
        <v>2023</v>
      </c>
      <c r="AA605" s="45">
        <f t="shared" si="80"/>
        <v>44966</v>
      </c>
      <c r="AB605" s="31" t="str">
        <f>Report2!AE613</f>
        <v>5255442005980</v>
      </c>
      <c r="AC605" s="45" t="str">
        <f>Report2!AF613</f>
        <v>09/02/2023</v>
      </c>
      <c r="AD605" s="31" t="str">
        <f>Report2!AH613</f>
        <v>P2TL/52554/20230209/00001</v>
      </c>
      <c r="AE605" s="31">
        <f t="shared" si="82"/>
        <v>52550</v>
      </c>
      <c r="AF605" s="31" t="str">
        <f t="shared" si="81"/>
        <v>52554</v>
      </c>
    </row>
    <row r="606" spans="1:32">
      <c r="A606" s="30">
        <f>Report2!A614</f>
        <v>182</v>
      </c>
      <c r="B606" s="31" t="str">
        <f>Report2!B614</f>
        <v>P2TL/52552/20230201/00003</v>
      </c>
      <c r="C606" s="31" t="str">
        <f>Report2!D614</f>
        <v>523080341894</v>
      </c>
      <c r="D606" s="31" t="str">
        <f>Report2!E614</f>
        <v>RUKINI</v>
      </c>
      <c r="E606" s="31" t="str">
        <f>Report2!H614</f>
        <v>P3</v>
      </c>
      <c r="F606" s="31" t="str">
        <f>Report2!I614</f>
        <v>DS PLOSOREJO</v>
      </c>
      <c r="G606" s="31" t="str">
        <f t="shared" si="75"/>
        <v>R1MT</v>
      </c>
      <c r="H606" s="31">
        <f t="shared" si="76"/>
        <v>900</v>
      </c>
      <c r="I606" s="31" t="str">
        <f>Report2!K614</f>
        <v>R1MT/900</v>
      </c>
      <c r="J606" s="82">
        <f>Report2!L614</f>
        <v>4957</v>
      </c>
      <c r="K606" s="82">
        <f>Report2!M614</f>
        <v>584064</v>
      </c>
      <c r="L606" s="82">
        <f>Report2!N614</f>
        <v>6702134</v>
      </c>
      <c r="M606" s="82">
        <f>Report2!P614</f>
        <v>7286198</v>
      </c>
      <c r="N606" s="82">
        <f>Report2!Q614</f>
        <v>10000</v>
      </c>
      <c r="O606" s="82">
        <f>Report2!T614</f>
        <v>0</v>
      </c>
      <c r="P606" s="82">
        <f>Report2!U614</f>
        <v>433457</v>
      </c>
      <c r="Q606" s="82">
        <f>Report2!W614</f>
        <v>75782</v>
      </c>
      <c r="R606" s="82">
        <f>Report2!X614</f>
        <v>0</v>
      </c>
      <c r="S606" s="82">
        <f>Report2!Y614</f>
        <v>0</v>
      </c>
      <c r="T606" s="82">
        <f>Report2!Z614</f>
        <v>7805437</v>
      </c>
      <c r="U606" s="82">
        <f>Report2!AB614</f>
        <v>3000000</v>
      </c>
      <c r="V606" s="82">
        <f>Report2!AC614</f>
        <v>4805437</v>
      </c>
      <c r="W606" s="36" t="str">
        <f>Report2!AD614</f>
        <v>01/02/2023</v>
      </c>
      <c r="X606" s="48" t="str">
        <f t="shared" si="77"/>
        <v>01</v>
      </c>
      <c r="Y606" s="31" t="str">
        <f t="shared" si="78"/>
        <v>02</v>
      </c>
      <c r="Z606" s="31" t="str">
        <f t="shared" si="79"/>
        <v>2023</v>
      </c>
      <c r="AA606" s="45">
        <f t="shared" si="80"/>
        <v>44958</v>
      </c>
      <c r="AB606" s="31" t="str">
        <f>Report2!AE614</f>
        <v>5255243004909</v>
      </c>
      <c r="AC606" s="45" t="str">
        <f>Report2!AF614</f>
        <v>01/02/2023</v>
      </c>
      <c r="AD606" s="31" t="str">
        <f>Report2!AH614</f>
        <v>P2TL/52552/20230201/00003</v>
      </c>
      <c r="AE606" s="31">
        <f t="shared" si="82"/>
        <v>52550</v>
      </c>
      <c r="AF606" s="31" t="str">
        <f t="shared" si="81"/>
        <v>52552</v>
      </c>
    </row>
    <row r="607" spans="1:32">
      <c r="A607" s="30">
        <f>Report2!A615</f>
        <v>183</v>
      </c>
      <c r="B607" s="31" t="str">
        <f>Report2!B615</f>
        <v>P2TL/52554/20230224/00006</v>
      </c>
      <c r="C607" s="31" t="str">
        <f>Report2!D615</f>
        <v>523071040364</v>
      </c>
      <c r="D607" s="31" t="str">
        <f>Report2!E615</f>
        <v>MANGUN/ISTINAH</v>
      </c>
      <c r="E607" s="31" t="str">
        <f>Report2!H615</f>
        <v>K2</v>
      </c>
      <c r="F607" s="31" t="str">
        <f>Report2!I615</f>
        <v>DK  NGEMPLAK 4/1 KA</v>
      </c>
      <c r="G607" s="31" t="str">
        <f t="shared" si="75"/>
        <v>R1</v>
      </c>
      <c r="H607" s="31">
        <f t="shared" si="76"/>
        <v>450</v>
      </c>
      <c r="I607" s="31" t="str">
        <f>Report2!K615</f>
        <v>R1/450</v>
      </c>
      <c r="J607" s="82">
        <f>Report2!L615</f>
        <v>300</v>
      </c>
      <c r="K607" s="82">
        <f>Report2!M615</f>
        <v>0</v>
      </c>
      <c r="L607" s="82">
        <f>Report2!N615</f>
        <v>148500</v>
      </c>
      <c r="M607" s="82">
        <f>Report2!P615</f>
        <v>148500</v>
      </c>
      <c r="N607" s="82">
        <f>Report2!Q615</f>
        <v>0</v>
      </c>
      <c r="O607" s="82">
        <f>Report2!T615</f>
        <v>0</v>
      </c>
      <c r="P607" s="82">
        <f>Report2!U615</f>
        <v>0</v>
      </c>
      <c r="Q607" s="82">
        <f>Report2!W615</f>
        <v>13365</v>
      </c>
      <c r="R607" s="82">
        <f>Report2!X615</f>
        <v>0</v>
      </c>
      <c r="S607" s="82">
        <f>Report2!Y615</f>
        <v>0</v>
      </c>
      <c r="T607" s="82">
        <f>Report2!Z615</f>
        <v>161865</v>
      </c>
      <c r="U607" s="82">
        <f>Report2!AB615</f>
        <v>14000</v>
      </c>
      <c r="V607" s="82">
        <f>Report2!AC615</f>
        <v>147865</v>
      </c>
      <c r="W607" s="36" t="str">
        <f>Report2!AD615</f>
        <v>26/02/2023</v>
      </c>
      <c r="X607" s="48" t="str">
        <f t="shared" si="77"/>
        <v>26</v>
      </c>
      <c r="Y607" s="31" t="str">
        <f t="shared" si="78"/>
        <v>02</v>
      </c>
      <c r="Z607" s="31" t="str">
        <f t="shared" si="79"/>
        <v>2023</v>
      </c>
      <c r="AA607" s="45">
        <f t="shared" si="80"/>
        <v>44983</v>
      </c>
      <c r="AB607" s="31" t="str">
        <f>Report2!AE615</f>
        <v>5255442006028</v>
      </c>
      <c r="AC607" s="45" t="str">
        <f>Report2!AF615</f>
        <v>26/02/2023</v>
      </c>
      <c r="AD607" s="31" t="str">
        <f>Report2!AH615</f>
        <v>P2TL/52554/20230224/00006</v>
      </c>
      <c r="AE607" s="31">
        <f t="shared" si="82"/>
        <v>52550</v>
      </c>
      <c r="AF607" s="31" t="str">
        <f t="shared" si="81"/>
        <v>52554</v>
      </c>
    </row>
    <row r="608" spans="1:32">
      <c r="A608" s="30">
        <f>Report2!A616</f>
        <v>184</v>
      </c>
      <c r="B608" s="31" t="str">
        <f>Report2!B616</f>
        <v>P2TL/52551/20230227/00005</v>
      </c>
      <c r="C608" s="31" t="str">
        <f>Report2!D616</f>
        <v>523061756700</v>
      </c>
      <c r="D608" s="31" t="str">
        <f>Report2!E616</f>
        <v>SITI MASLIKAH</v>
      </c>
      <c r="E608" s="31" t="str">
        <f>Report2!H616</f>
        <v>K2</v>
      </c>
      <c r="F608" s="31" t="str">
        <f>Report2!I616</f>
        <v>DS KEDONDONG 0  RT</v>
      </c>
      <c r="G608" s="31" t="str">
        <f t="shared" si="75"/>
        <v>R1T</v>
      </c>
      <c r="H608" s="31">
        <f t="shared" si="76"/>
        <v>450</v>
      </c>
      <c r="I608" s="31" t="str">
        <f>Report2!K616</f>
        <v>R1T/450</v>
      </c>
      <c r="J608" s="82">
        <f>Report2!L616</f>
        <v>590</v>
      </c>
      <c r="K608" s="82">
        <f>Report2!M616</f>
        <v>0</v>
      </c>
      <c r="L608" s="82">
        <f>Report2!N616</f>
        <v>244850</v>
      </c>
      <c r="M608" s="82">
        <f>Report2!P616</f>
        <v>244850</v>
      </c>
      <c r="N608" s="82">
        <f>Report2!Q616</f>
        <v>0</v>
      </c>
      <c r="O608" s="82">
        <f>Report2!T616</f>
        <v>0</v>
      </c>
      <c r="P608" s="82">
        <f>Report2!U616</f>
        <v>0</v>
      </c>
      <c r="Q608" s="82">
        <f>Report2!W616</f>
        <v>22037</v>
      </c>
      <c r="R608" s="82">
        <f>Report2!X616</f>
        <v>0</v>
      </c>
      <c r="S608" s="82">
        <f>Report2!Y616</f>
        <v>0</v>
      </c>
      <c r="T608" s="82">
        <f>Report2!Z616</f>
        <v>266887</v>
      </c>
      <c r="U608" s="82">
        <f>Report2!AB616</f>
        <v>266887</v>
      </c>
      <c r="V608" s="82">
        <f>Report2!AC616</f>
        <v>0</v>
      </c>
      <c r="W608" s="36" t="str">
        <f>Report2!AD616</f>
        <v>27/02/2023</v>
      </c>
      <c r="X608" s="48" t="str">
        <f t="shared" si="77"/>
        <v>27</v>
      </c>
      <c r="Y608" s="31" t="str">
        <f t="shared" si="78"/>
        <v>02</v>
      </c>
      <c r="Z608" s="31" t="str">
        <f t="shared" si="79"/>
        <v>2023</v>
      </c>
      <c r="AA608" s="45">
        <f t="shared" si="80"/>
        <v>44984</v>
      </c>
      <c r="AB608" s="31" t="str">
        <f>Report2!AE616</f>
        <v>5255143005148</v>
      </c>
      <c r="AC608" s="45" t="str">
        <f>Report2!AF616</f>
        <v>27/02/2023</v>
      </c>
      <c r="AD608" s="31" t="str">
        <f>Report2!AH616</f>
        <v>P2TL/52551/20230227/00005</v>
      </c>
      <c r="AE608" s="31">
        <f t="shared" si="82"/>
        <v>52550</v>
      </c>
      <c r="AF608" s="31" t="str">
        <f t="shared" si="81"/>
        <v>52551</v>
      </c>
    </row>
    <row r="609" spans="1:32">
      <c r="A609" s="30">
        <f>Report2!A617</f>
        <v>185</v>
      </c>
      <c r="B609" s="31" t="str">
        <f>Report2!B617</f>
        <v>P2TL/52551/20230227/00001</v>
      </c>
      <c r="C609" s="31" t="str">
        <f>Report2!D617</f>
        <v>525510336548</v>
      </c>
      <c r="D609" s="31" t="str">
        <f>Report2!E617</f>
        <v>AGR LISTIPAH</v>
      </c>
      <c r="E609" s="31" t="str">
        <f>Report2!H617</f>
        <v>K2</v>
      </c>
      <c r="F609" s="31" t="str">
        <f>Report2!I617</f>
        <v>DS KARANGMLATI</v>
      </c>
      <c r="G609" s="31" t="str">
        <f t="shared" si="75"/>
        <v>I2</v>
      </c>
      <c r="H609" s="31">
        <f t="shared" si="76"/>
        <v>197000</v>
      </c>
      <c r="I609" s="31" t="str">
        <f>Report2!K617</f>
        <v>I2/197000</v>
      </c>
      <c r="J609" s="82">
        <f>Report2!L617</f>
        <v>9050</v>
      </c>
      <c r="K609" s="82">
        <f>Report2!M617</f>
        <v>0</v>
      </c>
      <c r="L609" s="82">
        <f>Report2!N617</f>
        <v>13194900</v>
      </c>
      <c r="M609" s="82">
        <f>Report2!P617</f>
        <v>13194900</v>
      </c>
      <c r="N609" s="82">
        <f>Report2!Q617</f>
        <v>10000</v>
      </c>
      <c r="O609" s="82">
        <f>Report2!T617</f>
        <v>0</v>
      </c>
      <c r="P609" s="82">
        <f>Report2!U617</f>
        <v>0</v>
      </c>
      <c r="Q609" s="82">
        <f>Report2!W617</f>
        <v>395847</v>
      </c>
      <c r="R609" s="82">
        <f>Report2!X617</f>
        <v>0</v>
      </c>
      <c r="S609" s="82">
        <f>Report2!Y617</f>
        <v>0</v>
      </c>
      <c r="T609" s="82">
        <f>Report2!Z617</f>
        <v>13600747</v>
      </c>
      <c r="U609" s="82">
        <f>Report2!AB617</f>
        <v>13600747</v>
      </c>
      <c r="V609" s="82">
        <f>Report2!AC617</f>
        <v>0</v>
      </c>
      <c r="W609" s="36" t="str">
        <f>Report2!AD617</f>
        <v>27/02/2023</v>
      </c>
      <c r="X609" s="48" t="str">
        <f t="shared" si="77"/>
        <v>27</v>
      </c>
      <c r="Y609" s="31" t="str">
        <f t="shared" si="78"/>
        <v>02</v>
      </c>
      <c r="Z609" s="31" t="str">
        <f t="shared" si="79"/>
        <v>2023</v>
      </c>
      <c r="AA609" s="45">
        <f t="shared" si="80"/>
        <v>44984</v>
      </c>
      <c r="AB609" s="31" t="str">
        <f>Report2!AE617</f>
        <v>5255142005144</v>
      </c>
      <c r="AC609" s="45" t="str">
        <f>Report2!AF617</f>
        <v>27/02/2023</v>
      </c>
      <c r="AD609" s="31" t="str">
        <f>Report2!AH617</f>
        <v>P2TL/52551/20230227/00001</v>
      </c>
      <c r="AE609" s="31">
        <f t="shared" si="82"/>
        <v>52550</v>
      </c>
      <c r="AF609" s="31" t="str">
        <f t="shared" si="81"/>
        <v>52551</v>
      </c>
    </row>
    <row r="610" spans="1:32">
      <c r="A610" s="30">
        <f>Report2!A618</f>
        <v>186</v>
      </c>
      <c r="B610" s="31" t="str">
        <f>Report2!B618</f>
        <v>5255305723022200506</v>
      </c>
      <c r="C610" s="31" t="str">
        <f>Report2!D618</f>
        <v>523070718636</v>
      </c>
      <c r="D610" s="31" t="str">
        <f>Report2!E618</f>
        <v>SUGIYARTO</v>
      </c>
      <c r="E610" s="31">
        <f>Report2!H618</f>
        <v>0</v>
      </c>
      <c r="F610" s="31" t="str">
        <f>Report2!I618</f>
        <v>DK  GALEH KRAMAT</v>
      </c>
      <c r="G610" s="31" t="str">
        <f t="shared" si="75"/>
        <v>R1</v>
      </c>
      <c r="H610" s="31">
        <f t="shared" si="76"/>
        <v>450</v>
      </c>
      <c r="I610" s="31" t="str">
        <f>Report2!K618</f>
        <v>R1/450</v>
      </c>
      <c r="J610" s="82">
        <f>Report2!L618</f>
        <v>38</v>
      </c>
      <c r="K610" s="82">
        <f>Report2!M618</f>
        <v>0</v>
      </c>
      <c r="L610" s="82">
        <f>Report2!N618</f>
        <v>6450</v>
      </c>
      <c r="M610" s="82">
        <f>Report2!P618</f>
        <v>6450</v>
      </c>
      <c r="N610" s="82">
        <f>Report2!Q618</f>
        <v>0</v>
      </c>
      <c r="O610" s="82">
        <f>Report2!T618</f>
        <v>0</v>
      </c>
      <c r="P610" s="82">
        <f>Report2!U618</f>
        <v>0</v>
      </c>
      <c r="Q610" s="82">
        <f>Report2!W618</f>
        <v>0</v>
      </c>
      <c r="R610" s="82">
        <f>Report2!X618</f>
        <v>0</v>
      </c>
      <c r="S610" s="82">
        <f>Report2!Y618</f>
        <v>0</v>
      </c>
      <c r="T610" s="82">
        <f>Report2!Z618</f>
        <v>6450</v>
      </c>
      <c r="U610" s="82">
        <f>Report2!AB618</f>
        <v>0</v>
      </c>
      <c r="V610" s="82">
        <f>Report2!AC618</f>
        <v>6450</v>
      </c>
      <c r="W610" s="36" t="str">
        <f>Report2!AD618</f>
        <v>22/02/2023</v>
      </c>
      <c r="X610" s="48" t="str">
        <f t="shared" si="77"/>
        <v>22</v>
      </c>
      <c r="Y610" s="31" t="str">
        <f t="shared" si="78"/>
        <v>02</v>
      </c>
      <c r="Z610" s="31" t="str">
        <f t="shared" si="79"/>
        <v>2023</v>
      </c>
      <c r="AA610" s="45">
        <f t="shared" si="80"/>
        <v>44979</v>
      </c>
      <c r="AB610" s="31" t="str">
        <f>Report2!AE618</f>
        <v>5255334000502</v>
      </c>
      <c r="AC610" s="45" t="str">
        <f>Report2!AF618</f>
        <v>22/02/2023</v>
      </c>
      <c r="AD610" s="31" t="str">
        <f>Report2!AH618</f>
        <v>5255305723022200506</v>
      </c>
      <c r="AE610" s="31">
        <f t="shared" si="82"/>
        <v>52550</v>
      </c>
      <c r="AF610" s="31" t="str">
        <f t="shared" si="81"/>
        <v>52553</v>
      </c>
    </row>
    <row r="611" spans="1:32">
      <c r="A611" s="30">
        <f>Report2!A619</f>
        <v>187</v>
      </c>
      <c r="B611" s="31" t="str">
        <f>Report2!B619</f>
        <v>P2TL/52554/20230208/00007</v>
      </c>
      <c r="C611" s="31" t="str">
        <f>Report2!D619</f>
        <v>523071510922</v>
      </c>
      <c r="D611" s="31" t="str">
        <f>Report2!E619</f>
        <v>SUMADI</v>
      </c>
      <c r="E611" s="31" t="str">
        <f>Report2!H619</f>
        <v>P3</v>
      </c>
      <c r="F611" s="31" t="str">
        <f>Report2!I619</f>
        <v>DK  JATI RT6/4 BENDO</v>
      </c>
      <c r="G611" s="31" t="str">
        <f t="shared" si="75"/>
        <v>R1M</v>
      </c>
      <c r="H611" s="31">
        <f t="shared" si="76"/>
        <v>900</v>
      </c>
      <c r="I611" s="31" t="str">
        <f>Report2!K619</f>
        <v>R1M/900</v>
      </c>
      <c r="J611" s="82">
        <f>Report2!L619</f>
        <v>4957</v>
      </c>
      <c r="K611" s="82">
        <f>Report2!M619</f>
        <v>584064</v>
      </c>
      <c r="L611" s="82">
        <f>Report2!N619</f>
        <v>6702134</v>
      </c>
      <c r="M611" s="82">
        <f>Report2!P619</f>
        <v>7286198</v>
      </c>
      <c r="N611" s="82">
        <f>Report2!Q619</f>
        <v>10000</v>
      </c>
      <c r="O611" s="82">
        <f>Report2!T619</f>
        <v>76400</v>
      </c>
      <c r="P611" s="82">
        <f>Report2!U619</f>
        <v>188171</v>
      </c>
      <c r="Q611" s="82">
        <f>Report2!W619</f>
        <v>75782</v>
      </c>
      <c r="R611" s="82">
        <f>Report2!X619</f>
        <v>0</v>
      </c>
      <c r="S611" s="82">
        <f>Report2!Y619</f>
        <v>0</v>
      </c>
      <c r="T611" s="82">
        <f>Report2!Z619</f>
        <v>7636551</v>
      </c>
      <c r="U611" s="82">
        <f>Report2!AB619</f>
        <v>6000000</v>
      </c>
      <c r="V611" s="82">
        <f>Report2!AC619</f>
        <v>1636551</v>
      </c>
      <c r="W611" s="36" t="str">
        <f>Report2!AD619</f>
        <v>09/02/2023</v>
      </c>
      <c r="X611" s="48" t="str">
        <f t="shared" si="77"/>
        <v>09</v>
      </c>
      <c r="Y611" s="31" t="str">
        <f t="shared" si="78"/>
        <v>02</v>
      </c>
      <c r="Z611" s="31" t="str">
        <f t="shared" si="79"/>
        <v>2023</v>
      </c>
      <c r="AA611" s="45">
        <f t="shared" si="80"/>
        <v>44966</v>
      </c>
      <c r="AB611" s="31" t="str">
        <f>Report2!AE619</f>
        <v>5255442005976</v>
      </c>
      <c r="AC611" s="45" t="str">
        <f>Report2!AF619</f>
        <v>09/02/2023</v>
      </c>
      <c r="AD611" s="31" t="str">
        <f>Report2!AH619</f>
        <v>P2TL/52554/20230208/00007</v>
      </c>
      <c r="AE611" s="31">
        <f t="shared" si="82"/>
        <v>52550</v>
      </c>
      <c r="AF611" s="31" t="str">
        <f t="shared" si="81"/>
        <v>52554</v>
      </c>
    </row>
    <row r="612" spans="1:32">
      <c r="A612" s="30">
        <f>Report2!A620</f>
        <v>188</v>
      </c>
      <c r="B612" s="31" t="str">
        <f>Report2!B620</f>
        <v>P2TL/52554/20230206/00002</v>
      </c>
      <c r="C612" s="31" t="str">
        <f>Report2!D620</f>
        <v>523070395510</v>
      </c>
      <c r="D612" s="31" t="str">
        <f>Report2!E620</f>
        <v>WARGONO SARRWI</v>
      </c>
      <c r="E612" s="31" t="str">
        <f>Report2!H620</f>
        <v>K2</v>
      </c>
      <c r="F612" s="31" t="str">
        <f>Report2!I620</f>
        <v>PA DAS RT15/03 BEND</v>
      </c>
      <c r="G612" s="31" t="str">
        <f t="shared" si="75"/>
        <v>R1</v>
      </c>
      <c r="H612" s="31">
        <f t="shared" si="76"/>
        <v>450</v>
      </c>
      <c r="I612" s="31" t="str">
        <f>Report2!K620</f>
        <v>R1/450</v>
      </c>
      <c r="J612" s="82">
        <f>Report2!L620</f>
        <v>370</v>
      </c>
      <c r="K612" s="82">
        <f>Report2!M620</f>
        <v>0</v>
      </c>
      <c r="L612" s="82">
        <f>Report2!N620</f>
        <v>183150</v>
      </c>
      <c r="M612" s="82">
        <f>Report2!P620</f>
        <v>183150</v>
      </c>
      <c r="N612" s="82">
        <f>Report2!Q620</f>
        <v>0</v>
      </c>
      <c r="O612" s="82">
        <f>Report2!T620</f>
        <v>0</v>
      </c>
      <c r="P612" s="82">
        <f>Report2!U620</f>
        <v>0</v>
      </c>
      <c r="Q612" s="82">
        <f>Report2!W620</f>
        <v>16484</v>
      </c>
      <c r="R612" s="82">
        <f>Report2!X620</f>
        <v>0</v>
      </c>
      <c r="S612" s="82">
        <f>Report2!Y620</f>
        <v>0</v>
      </c>
      <c r="T612" s="82">
        <f>Report2!Z620</f>
        <v>199634</v>
      </c>
      <c r="U612" s="82">
        <f>Report2!AB620</f>
        <v>199634</v>
      </c>
      <c r="V612" s="82">
        <f>Report2!AC620</f>
        <v>0</v>
      </c>
      <c r="W612" s="36" t="str">
        <f>Report2!AD620</f>
        <v>06/02/2023</v>
      </c>
      <c r="X612" s="48" t="str">
        <f t="shared" si="77"/>
        <v>06</v>
      </c>
      <c r="Y612" s="31" t="str">
        <f t="shared" si="78"/>
        <v>02</v>
      </c>
      <c r="Z612" s="31" t="str">
        <f t="shared" si="79"/>
        <v>2023</v>
      </c>
      <c r="AA612" s="45">
        <f t="shared" si="80"/>
        <v>44963</v>
      </c>
      <c r="AB612" s="31" t="str">
        <f>Report2!AE620</f>
        <v>5255442005959</v>
      </c>
      <c r="AC612" s="45" t="str">
        <f>Report2!AF620</f>
        <v>06/02/2023</v>
      </c>
      <c r="AD612" s="31" t="str">
        <f>Report2!AH620</f>
        <v>P2TL/52554/20230206/00002</v>
      </c>
      <c r="AE612" s="31">
        <f t="shared" si="82"/>
        <v>52550</v>
      </c>
      <c r="AF612" s="31" t="str">
        <f t="shared" si="81"/>
        <v>52554</v>
      </c>
    </row>
    <row r="613" spans="1:32">
      <c r="A613" s="30">
        <f>Report2!A621</f>
        <v>189</v>
      </c>
      <c r="B613" s="31" t="str">
        <f>Report2!B621</f>
        <v>P2TL/52551/20230220/00004</v>
      </c>
      <c r="C613" s="31" t="str">
        <f>Report2!D621</f>
        <v>523060792594</v>
      </c>
      <c r="D613" s="31" t="str">
        <f>Report2!E621</f>
        <v>CHOFIFAH</v>
      </c>
      <c r="E613" s="31" t="str">
        <f>Report2!H621</f>
        <v>P2</v>
      </c>
      <c r="F613" s="31" t="str">
        <f>Report2!I621</f>
        <v>DS  DONOREJO RT 1/2</v>
      </c>
      <c r="G613" s="31" t="str">
        <f t="shared" si="75"/>
        <v>R1M</v>
      </c>
      <c r="H613" s="31">
        <f t="shared" si="76"/>
        <v>900</v>
      </c>
      <c r="I613" s="31" t="str">
        <f>Report2!K621</f>
        <v>R1M/900</v>
      </c>
      <c r="J613" s="82">
        <f>Report2!L621</f>
        <v>4957</v>
      </c>
      <c r="K613" s="82">
        <f>Report2!M621</f>
        <v>0</v>
      </c>
      <c r="L613" s="82">
        <f>Report2!N621</f>
        <v>6702134</v>
      </c>
      <c r="M613" s="82">
        <f>Report2!P621</f>
        <v>6702134</v>
      </c>
      <c r="N613" s="82">
        <f>Report2!Q621</f>
        <v>10000</v>
      </c>
      <c r="O613" s="82">
        <f>Report2!T621</f>
        <v>76400</v>
      </c>
      <c r="P613" s="82">
        <f>Report2!U621</f>
        <v>188671</v>
      </c>
      <c r="Q613" s="82">
        <f>Report2!W621</f>
        <v>67021</v>
      </c>
      <c r="R613" s="82">
        <f>Report2!X621</f>
        <v>1800</v>
      </c>
      <c r="S613" s="82">
        <f>Report2!Y621</f>
        <v>0</v>
      </c>
      <c r="T613" s="82">
        <f>Report2!Z621</f>
        <v>7046026</v>
      </c>
      <c r="U613" s="82">
        <f>Report2!AB621</f>
        <v>3500000</v>
      </c>
      <c r="V613" s="82">
        <f>Report2!AC621</f>
        <v>3546026</v>
      </c>
      <c r="W613" s="36" t="str">
        <f>Report2!AD621</f>
        <v>20/02/2023</v>
      </c>
      <c r="X613" s="48" t="str">
        <f t="shared" si="77"/>
        <v>20</v>
      </c>
      <c r="Y613" s="31" t="str">
        <f t="shared" si="78"/>
        <v>02</v>
      </c>
      <c r="Z613" s="31" t="str">
        <f t="shared" si="79"/>
        <v>2023</v>
      </c>
      <c r="AA613" s="45">
        <f t="shared" si="80"/>
        <v>44977</v>
      </c>
      <c r="AB613" s="31" t="str">
        <f>Report2!AE621</f>
        <v>5255142005134</v>
      </c>
      <c r="AC613" s="45" t="str">
        <f>Report2!AF621</f>
        <v>20/02/2023</v>
      </c>
      <c r="AD613" s="31" t="str">
        <f>Report2!AH621</f>
        <v>P2TL/52551/20230220/00004</v>
      </c>
      <c r="AE613" s="31">
        <f t="shared" si="82"/>
        <v>52550</v>
      </c>
      <c r="AF613" s="31" t="str">
        <f t="shared" si="81"/>
        <v>52551</v>
      </c>
    </row>
    <row r="614" spans="1:32">
      <c r="A614" s="30">
        <f>Report2!A622</f>
        <v>190</v>
      </c>
      <c r="B614" s="31" t="str">
        <f>Report2!B622</f>
        <v>P2TL/52551/20230203/00002</v>
      </c>
      <c r="C614" s="31" t="str">
        <f>Report2!D622</f>
        <v>523061609397</v>
      </c>
      <c r="D614" s="31" t="str">
        <f>Report2!E622</f>
        <v>MUHAMAD SUHARSO</v>
      </c>
      <c r="E614" s="31" t="str">
        <f>Report2!H622</f>
        <v>P3</v>
      </c>
      <c r="F614" s="31" t="str">
        <f>Report2!I622</f>
        <v>DS DEMPET,DEMPET</v>
      </c>
      <c r="G614" s="31" t="str">
        <f t="shared" si="75"/>
        <v>R1T</v>
      </c>
      <c r="H614" s="31">
        <f t="shared" si="76"/>
        <v>450</v>
      </c>
      <c r="I614" s="31" t="str">
        <f>Report2!K622</f>
        <v>R1T/450</v>
      </c>
      <c r="J614" s="82">
        <f>Report2!L622</f>
        <v>2479</v>
      </c>
      <c r="K614" s="82">
        <f>Report2!M622</f>
        <v>59400</v>
      </c>
      <c r="L614" s="82">
        <f>Report2!N622</f>
        <v>1226907</v>
      </c>
      <c r="M614" s="82">
        <f>Report2!P622</f>
        <v>1286307</v>
      </c>
      <c r="N614" s="82">
        <f>Report2!Q622</f>
        <v>0</v>
      </c>
      <c r="O614" s="82">
        <f>Report2!T622</f>
        <v>76400</v>
      </c>
      <c r="P614" s="82">
        <f>Report2!U622</f>
        <v>433957</v>
      </c>
      <c r="Q614" s="82">
        <f>Report2!W622</f>
        <v>13160</v>
      </c>
      <c r="R614" s="82">
        <f>Report2!X622</f>
        <v>0</v>
      </c>
      <c r="S614" s="82">
        <f>Report2!Y622</f>
        <v>0</v>
      </c>
      <c r="T614" s="82">
        <f>Report2!Z622</f>
        <v>1809824</v>
      </c>
      <c r="U614" s="82">
        <f>Report2!AB622</f>
        <v>1300000</v>
      </c>
      <c r="V614" s="82">
        <f>Report2!AC622</f>
        <v>509824</v>
      </c>
      <c r="W614" s="36" t="str">
        <f>Report2!AD622</f>
        <v>03/02/2023</v>
      </c>
      <c r="X614" s="48" t="str">
        <f t="shared" si="77"/>
        <v>03</v>
      </c>
      <c r="Y614" s="31" t="str">
        <f t="shared" si="78"/>
        <v>02</v>
      </c>
      <c r="Z614" s="31" t="str">
        <f t="shared" si="79"/>
        <v>2023</v>
      </c>
      <c r="AA614" s="45">
        <f t="shared" si="80"/>
        <v>44960</v>
      </c>
      <c r="AB614" s="31" t="str">
        <f>Report2!AE622</f>
        <v>5255143005098</v>
      </c>
      <c r="AC614" s="45" t="str">
        <f>Report2!AF622</f>
        <v>03/02/2023</v>
      </c>
      <c r="AD614" s="31" t="str">
        <f>Report2!AH622</f>
        <v>P2TL/52551/20230203/00002</v>
      </c>
      <c r="AE614" s="31">
        <f t="shared" si="82"/>
        <v>52550</v>
      </c>
      <c r="AF614" s="31" t="str">
        <f t="shared" si="81"/>
        <v>52551</v>
      </c>
    </row>
    <row r="615" spans="1:32">
      <c r="A615" s="30">
        <f>Report2!A623</f>
        <v>191</v>
      </c>
      <c r="B615" s="31" t="str">
        <f>Report2!B623</f>
        <v>P2TL/52554/20230202/00002</v>
      </c>
      <c r="C615" s="31" t="str">
        <f>Report2!D623</f>
        <v>NONPELANG</v>
      </c>
      <c r="D615" s="31" t="str">
        <f>Report2!E623</f>
        <v>SUKINI/REJO FAIZIN</v>
      </c>
      <c r="E615" s="31" t="str">
        <f>Report2!H623</f>
        <v>P4</v>
      </c>
      <c r="F615" s="31" t="str">
        <f>Report2!I623</f>
        <v>SELO KRAJAN RT 2/2</v>
      </c>
      <c r="G615" s="31" t="str">
        <f t="shared" si="75"/>
        <v>S2</v>
      </c>
      <c r="H615" s="31">
        <f t="shared" si="76"/>
        <v>450</v>
      </c>
      <c r="I615" s="31" t="str">
        <f>Report2!K623</f>
        <v>S2/450</v>
      </c>
      <c r="J615" s="82">
        <f>Report2!L623</f>
        <v>2479</v>
      </c>
      <c r="K615" s="82">
        <f>Report2!M623</f>
        <v>81000</v>
      </c>
      <c r="L615" s="82">
        <f>Report2!N623</f>
        <v>892296</v>
      </c>
      <c r="M615" s="82">
        <f>Report2!P623</f>
        <v>973296</v>
      </c>
      <c r="N615" s="82">
        <f>Report2!Q623</f>
        <v>0</v>
      </c>
      <c r="O615" s="82">
        <f>Report2!T623</f>
        <v>0</v>
      </c>
      <c r="P615" s="82">
        <f>Report2!U623</f>
        <v>0</v>
      </c>
      <c r="Q615" s="82">
        <f>Report2!W623</f>
        <v>4866</v>
      </c>
      <c r="R615" s="82">
        <f>Report2!X623</f>
        <v>0</v>
      </c>
      <c r="S615" s="82">
        <f>Report2!Y623</f>
        <v>0</v>
      </c>
      <c r="T615" s="82">
        <f>Report2!Z623</f>
        <v>978162</v>
      </c>
      <c r="U615" s="82">
        <f>Report2!AB623</f>
        <v>978162</v>
      </c>
      <c r="V615" s="82">
        <f>Report2!AC623</f>
        <v>0</v>
      </c>
      <c r="W615" s="36" t="str">
        <f>Report2!AD623</f>
        <v>02/02/2023</v>
      </c>
      <c r="X615" s="48" t="str">
        <f t="shared" si="77"/>
        <v>02</v>
      </c>
      <c r="Y615" s="31" t="str">
        <f t="shared" si="78"/>
        <v>02</v>
      </c>
      <c r="Z615" s="31" t="str">
        <f t="shared" si="79"/>
        <v>2023</v>
      </c>
      <c r="AA615" s="45">
        <f t="shared" si="80"/>
        <v>44959</v>
      </c>
      <c r="AB615" s="31" t="str">
        <f>Report2!AE623</f>
        <v>5255442005951</v>
      </c>
      <c r="AC615" s="45" t="str">
        <f>Report2!AF623</f>
        <v>02/02/2023</v>
      </c>
      <c r="AD615" s="31" t="str">
        <f>Report2!AH623</f>
        <v>P2TL/52554/20230202/00002</v>
      </c>
      <c r="AE615" s="31">
        <f t="shared" si="82"/>
        <v>52550</v>
      </c>
      <c r="AF615" s="31" t="str">
        <f t="shared" si="81"/>
        <v>52554</v>
      </c>
    </row>
    <row r="616" spans="1:32">
      <c r="A616" s="30">
        <f>Report2!A624</f>
        <v>192</v>
      </c>
      <c r="B616" s="31" t="str">
        <f>Report2!B624</f>
        <v>P2TL/52553/20230209/00001</v>
      </c>
      <c r="C616" s="31" t="str">
        <f>Report2!D624</f>
        <v>523071487791</v>
      </c>
      <c r="D616" s="31" t="str">
        <f>Report2!E624</f>
        <v>SUJIYATI</v>
      </c>
      <c r="E616" s="31" t="str">
        <f>Report2!H624</f>
        <v>K2</v>
      </c>
      <c r="F616" s="31" t="str">
        <f>Report2!I624</f>
        <v>DK  PLENDUNGAN RT</v>
      </c>
      <c r="G616" s="31" t="str">
        <f t="shared" si="75"/>
        <v>R1M</v>
      </c>
      <c r="H616" s="31">
        <f t="shared" si="76"/>
        <v>900</v>
      </c>
      <c r="I616" s="31" t="str">
        <f>Report2!K624</f>
        <v>R1M/900</v>
      </c>
      <c r="J616" s="82">
        <f>Report2!L624</f>
        <v>604</v>
      </c>
      <c r="K616" s="82">
        <f>Report2!M624</f>
        <v>0</v>
      </c>
      <c r="L616" s="82">
        <f>Report2!N624</f>
        <v>816608</v>
      </c>
      <c r="M616" s="82">
        <f>Report2!P624</f>
        <v>816608</v>
      </c>
      <c r="N616" s="82">
        <f>Report2!Q624</f>
        <v>0</v>
      </c>
      <c r="O616" s="82">
        <f>Report2!T624</f>
        <v>0</v>
      </c>
      <c r="P616" s="82">
        <f>Report2!U624</f>
        <v>0</v>
      </c>
      <c r="Q616" s="82">
        <f>Report2!W624</f>
        <v>73495</v>
      </c>
      <c r="R616" s="82">
        <f>Report2!X624</f>
        <v>0</v>
      </c>
      <c r="S616" s="82">
        <f>Report2!Y624</f>
        <v>0</v>
      </c>
      <c r="T616" s="82">
        <f>Report2!Z624</f>
        <v>890103</v>
      </c>
      <c r="U616" s="82">
        <f>Report2!AB624</f>
        <v>73495</v>
      </c>
      <c r="V616" s="82">
        <f>Report2!AC624</f>
        <v>816608</v>
      </c>
      <c r="W616" s="36" t="str">
        <f>Report2!AD624</f>
        <v>09/02/2023</v>
      </c>
      <c r="X616" s="48" t="str">
        <f t="shared" si="77"/>
        <v>09</v>
      </c>
      <c r="Y616" s="31" t="str">
        <f t="shared" si="78"/>
        <v>02</v>
      </c>
      <c r="Z616" s="31" t="str">
        <f t="shared" si="79"/>
        <v>2023</v>
      </c>
      <c r="AA616" s="45">
        <f t="shared" si="80"/>
        <v>44966</v>
      </c>
      <c r="AB616" s="31" t="str">
        <f>Report2!AE624</f>
        <v>5255342004827</v>
      </c>
      <c r="AC616" s="45" t="str">
        <f>Report2!AF624</f>
        <v>09/02/2023</v>
      </c>
      <c r="AD616" s="31" t="str">
        <f>Report2!AH624</f>
        <v>P2TL/52553/20230209/00001</v>
      </c>
      <c r="AE616" s="31">
        <f t="shared" si="82"/>
        <v>52550</v>
      </c>
      <c r="AF616" s="31" t="str">
        <f t="shared" si="81"/>
        <v>52553</v>
      </c>
    </row>
    <row r="617" spans="1:32">
      <c r="A617" s="30">
        <f>Report2!A625</f>
        <v>193</v>
      </c>
      <c r="B617" s="31" t="str">
        <f>Report2!B625</f>
        <v>P2TL/52554/20230227/00005</v>
      </c>
      <c r="C617" s="31" t="str">
        <f>Report2!D625</f>
        <v>523070895654</v>
      </c>
      <c r="D617" s="31" t="str">
        <f>Report2!E625</f>
        <v>SUMADI</v>
      </c>
      <c r="E617" s="31" t="str">
        <f>Report2!H625</f>
        <v>K2</v>
      </c>
      <c r="F617" s="31" t="str">
        <f>Report2!I625</f>
        <v>PU LONGRAMBE 12/2</v>
      </c>
      <c r="G617" s="31" t="str">
        <f t="shared" si="75"/>
        <v>R1</v>
      </c>
      <c r="H617" s="31">
        <f t="shared" si="76"/>
        <v>450</v>
      </c>
      <c r="I617" s="31" t="str">
        <f>Report2!K625</f>
        <v>R1/450</v>
      </c>
      <c r="J617" s="82">
        <f>Report2!L625</f>
        <v>200</v>
      </c>
      <c r="K617" s="82">
        <f>Report2!M625</f>
        <v>0</v>
      </c>
      <c r="L617" s="82">
        <f>Report2!N625</f>
        <v>99000</v>
      </c>
      <c r="M617" s="82">
        <f>Report2!P625</f>
        <v>99000</v>
      </c>
      <c r="N617" s="82">
        <f>Report2!Q625</f>
        <v>0</v>
      </c>
      <c r="O617" s="82">
        <f>Report2!T625</f>
        <v>0</v>
      </c>
      <c r="P617" s="82">
        <f>Report2!U625</f>
        <v>0</v>
      </c>
      <c r="Q617" s="82">
        <f>Report2!W625</f>
        <v>8910</v>
      </c>
      <c r="R617" s="82">
        <f>Report2!X625</f>
        <v>0</v>
      </c>
      <c r="S617" s="82">
        <f>Report2!Y625</f>
        <v>0</v>
      </c>
      <c r="T617" s="82">
        <f>Report2!Z625</f>
        <v>107910</v>
      </c>
      <c r="U617" s="82">
        <f>Report2!AB625</f>
        <v>9000</v>
      </c>
      <c r="V617" s="82">
        <f>Report2!AC625</f>
        <v>98910</v>
      </c>
      <c r="W617" s="36" t="str">
        <f>Report2!AD625</f>
        <v>27/02/2023</v>
      </c>
      <c r="X617" s="48" t="str">
        <f t="shared" si="77"/>
        <v>27</v>
      </c>
      <c r="Y617" s="31" t="str">
        <f t="shared" si="78"/>
        <v>02</v>
      </c>
      <c r="Z617" s="31" t="str">
        <f t="shared" si="79"/>
        <v>2023</v>
      </c>
      <c r="AA617" s="45">
        <f t="shared" si="80"/>
        <v>44984</v>
      </c>
      <c r="AB617" s="31" t="str">
        <f>Report2!AE625</f>
        <v>5255442006042</v>
      </c>
      <c r="AC617" s="45" t="str">
        <f>Report2!AF625</f>
        <v>27/02/2023</v>
      </c>
      <c r="AD617" s="31" t="str">
        <f>Report2!AH625</f>
        <v>P2TL/52554/20230227/00005</v>
      </c>
      <c r="AE617" s="31">
        <f t="shared" si="82"/>
        <v>52550</v>
      </c>
      <c r="AF617" s="31" t="str">
        <f t="shared" si="81"/>
        <v>52554</v>
      </c>
    </row>
    <row r="618" spans="1:32">
      <c r="A618" s="30">
        <f>Report2!A626</f>
        <v>194</v>
      </c>
      <c r="B618" s="31" t="str">
        <f>Report2!B626</f>
        <v>5255305723022200509</v>
      </c>
      <c r="C618" s="31" t="str">
        <f>Report2!D626</f>
        <v>523070764019</v>
      </c>
      <c r="D618" s="31" t="str">
        <f>Report2!E626</f>
        <v>SARDJO</v>
      </c>
      <c r="E618" s="31">
        <f>Report2!H626</f>
        <v>0</v>
      </c>
      <c r="F618" s="31" t="str">
        <f>Report2!I626</f>
        <v>DS  MANGGARMAS RT</v>
      </c>
      <c r="G618" s="31" t="str">
        <f t="shared" si="75"/>
        <v>R1</v>
      </c>
      <c r="H618" s="31">
        <f t="shared" si="76"/>
        <v>450</v>
      </c>
      <c r="I618" s="31" t="str">
        <f>Report2!K626</f>
        <v>R1/450</v>
      </c>
      <c r="J618" s="82">
        <f>Report2!L626</f>
        <v>41</v>
      </c>
      <c r="K618" s="82">
        <f>Report2!M626</f>
        <v>0</v>
      </c>
      <c r="L618" s="82">
        <f>Report2!N626</f>
        <v>7000</v>
      </c>
      <c r="M618" s="82">
        <f>Report2!P626</f>
        <v>7000</v>
      </c>
      <c r="N618" s="82">
        <f>Report2!Q626</f>
        <v>0</v>
      </c>
      <c r="O618" s="82">
        <f>Report2!T626</f>
        <v>0</v>
      </c>
      <c r="P618" s="82">
        <f>Report2!U626</f>
        <v>0</v>
      </c>
      <c r="Q618" s="82">
        <f>Report2!W626</f>
        <v>0</v>
      </c>
      <c r="R618" s="82">
        <f>Report2!X626</f>
        <v>0</v>
      </c>
      <c r="S618" s="82">
        <f>Report2!Y626</f>
        <v>0</v>
      </c>
      <c r="T618" s="82">
        <f>Report2!Z626</f>
        <v>7000</v>
      </c>
      <c r="U618" s="82">
        <f>Report2!AB626</f>
        <v>0</v>
      </c>
      <c r="V618" s="82">
        <f>Report2!AC626</f>
        <v>7000</v>
      </c>
      <c r="W618" s="36" t="str">
        <f>Report2!AD626</f>
        <v>22/02/2023</v>
      </c>
      <c r="X618" s="48" t="str">
        <f t="shared" si="77"/>
        <v>22</v>
      </c>
      <c r="Y618" s="31" t="str">
        <f t="shared" si="78"/>
        <v>02</v>
      </c>
      <c r="Z618" s="31" t="str">
        <f t="shared" si="79"/>
        <v>2023</v>
      </c>
      <c r="AA618" s="45">
        <f t="shared" si="80"/>
        <v>44979</v>
      </c>
      <c r="AB618" s="31" t="str">
        <f>Report2!AE626</f>
        <v>5255334000505</v>
      </c>
      <c r="AC618" s="45" t="str">
        <f>Report2!AF626</f>
        <v>22/02/2023</v>
      </c>
      <c r="AD618" s="31" t="str">
        <f>Report2!AH626</f>
        <v>5255305723022200509</v>
      </c>
      <c r="AE618" s="31">
        <f t="shared" si="82"/>
        <v>52550</v>
      </c>
      <c r="AF618" s="31" t="str">
        <f t="shared" si="81"/>
        <v>52553</v>
      </c>
    </row>
    <row r="619" spans="1:32">
      <c r="A619" s="30">
        <f>Report2!A627</f>
        <v>195</v>
      </c>
      <c r="B619" s="31" t="str">
        <f>Report2!B627</f>
        <v>P2TL/52307/20141008/00002</v>
      </c>
      <c r="C619" s="31" t="str">
        <f>Report2!D627</f>
        <v>523071736802</v>
      </c>
      <c r="D619" s="31" t="str">
        <f>Report2!E627</f>
        <v>NUKAYATI</v>
      </c>
      <c r="E619" s="31" t="str">
        <f>Report2!H627</f>
        <v>P3</v>
      </c>
      <c r="F619" s="31" t="str">
        <f>Report2!I627</f>
        <v>DS MENAWAN KLAMB</v>
      </c>
      <c r="G619" s="31" t="str">
        <f t="shared" si="75"/>
        <v>R1</v>
      </c>
      <c r="H619" s="31">
        <f t="shared" si="76"/>
        <v>450</v>
      </c>
      <c r="I619" s="31" t="str">
        <f>Report2!K627</f>
        <v>R1/450</v>
      </c>
      <c r="J619" s="82">
        <f>Report2!L627</f>
        <v>2479</v>
      </c>
      <c r="K619" s="82">
        <f>Report2!M627</f>
        <v>59400</v>
      </c>
      <c r="L619" s="82">
        <f>Report2!N627</f>
        <v>1226907</v>
      </c>
      <c r="M619" s="82">
        <f>Report2!P627</f>
        <v>1286307</v>
      </c>
      <c r="N619" s="82">
        <f>Report2!Q627</f>
        <v>0</v>
      </c>
      <c r="O619" s="82">
        <f>Report2!T627</f>
        <v>46700</v>
      </c>
      <c r="P619" s="82">
        <f>Report2!U627</f>
        <v>222990</v>
      </c>
      <c r="Q619" s="82">
        <f>Report2!W627</f>
        <v>13160</v>
      </c>
      <c r="R619" s="82">
        <f>Report2!X627</f>
        <v>0</v>
      </c>
      <c r="S619" s="82">
        <f>Report2!Y627</f>
        <v>0</v>
      </c>
      <c r="T619" s="82">
        <f>Report2!Z627</f>
        <v>1569157</v>
      </c>
      <c r="U619" s="82">
        <f>Report2!AB627</f>
        <v>1569157</v>
      </c>
      <c r="V619" s="82">
        <f>Report2!AC627</f>
        <v>0</v>
      </c>
      <c r="W619" s="36" t="str">
        <f>Report2!AD627</f>
        <v>14/02/2023</v>
      </c>
      <c r="X619" s="48" t="str">
        <f t="shared" si="77"/>
        <v>14</v>
      </c>
      <c r="Y619" s="31" t="str">
        <f t="shared" si="78"/>
        <v>02</v>
      </c>
      <c r="Z619" s="31" t="str">
        <f t="shared" si="79"/>
        <v>2023</v>
      </c>
      <c r="AA619" s="45">
        <f t="shared" si="80"/>
        <v>44971</v>
      </c>
      <c r="AB619" s="31" t="str">
        <f>Report2!AE627</f>
        <v>5230742001463</v>
      </c>
      <c r="AC619" s="45" t="str">
        <f>Report2!AF627</f>
        <v>14/02/2023</v>
      </c>
      <c r="AD619" s="31" t="str">
        <f>Report2!AH627</f>
        <v>P2TL/52553/20141008/00002</v>
      </c>
      <c r="AE619" s="31">
        <f t="shared" si="82"/>
        <v>52550</v>
      </c>
      <c r="AF619" s="31" t="str">
        <f t="shared" si="81"/>
        <v>52553</v>
      </c>
    </row>
    <row r="620" spans="1:32">
      <c r="A620" s="30">
        <f>Report2!A628</f>
        <v>196</v>
      </c>
      <c r="B620" s="31" t="str">
        <f>Report2!B628</f>
        <v>P2TL/52554/20230213/00007</v>
      </c>
      <c r="C620" s="31" t="str">
        <f>Report2!D628</f>
        <v>523071065904</v>
      </c>
      <c r="D620" s="31" t="str">
        <f>Report2!E628</f>
        <v>KARMAN</v>
      </c>
      <c r="E620" s="31" t="str">
        <f>Report2!H628</f>
        <v>P2</v>
      </c>
      <c r="F620" s="31" t="str">
        <f>Report2!I628</f>
        <v>DK  KETILENG DS PUT</v>
      </c>
      <c r="G620" s="31" t="str">
        <f t="shared" si="75"/>
        <v>R1</v>
      </c>
      <c r="H620" s="31">
        <f t="shared" si="76"/>
        <v>450</v>
      </c>
      <c r="I620" s="31" t="str">
        <f>Report2!K628</f>
        <v>R1/450</v>
      </c>
      <c r="J620" s="82">
        <f>Report2!L628</f>
        <v>2479</v>
      </c>
      <c r="K620" s="82">
        <f>Report2!M628</f>
        <v>0</v>
      </c>
      <c r="L620" s="82">
        <f>Report2!N628</f>
        <v>1226907</v>
      </c>
      <c r="M620" s="82">
        <f>Report2!P628</f>
        <v>1226907</v>
      </c>
      <c r="N620" s="82">
        <f>Report2!Q628</f>
        <v>0</v>
      </c>
      <c r="O620" s="82">
        <f>Report2!T628</f>
        <v>0</v>
      </c>
      <c r="P620" s="82">
        <f>Report2!U628</f>
        <v>500</v>
      </c>
      <c r="Q620" s="82">
        <f>Report2!W628</f>
        <v>12269</v>
      </c>
      <c r="R620" s="82">
        <f>Report2!X628</f>
        <v>13950</v>
      </c>
      <c r="S620" s="82">
        <f>Report2!Y628</f>
        <v>0</v>
      </c>
      <c r="T620" s="82">
        <f>Report2!Z628</f>
        <v>1253626</v>
      </c>
      <c r="U620" s="82">
        <f>Report2!AB628</f>
        <v>1253626</v>
      </c>
      <c r="V620" s="82">
        <f>Report2!AC628</f>
        <v>0</v>
      </c>
      <c r="W620" s="36" t="str">
        <f>Report2!AD628</f>
        <v>13/02/2023</v>
      </c>
      <c r="X620" s="48" t="str">
        <f t="shared" si="77"/>
        <v>13</v>
      </c>
      <c r="Y620" s="31" t="str">
        <f t="shared" si="78"/>
        <v>02</v>
      </c>
      <c r="Z620" s="31" t="str">
        <f t="shared" si="79"/>
        <v>2023</v>
      </c>
      <c r="AA620" s="45">
        <f t="shared" si="80"/>
        <v>44970</v>
      </c>
      <c r="AB620" s="31" t="str">
        <f>Report2!AE628</f>
        <v>5255442005993</v>
      </c>
      <c r="AC620" s="45" t="str">
        <f>Report2!AF628</f>
        <v>13/02/2023</v>
      </c>
      <c r="AD620" s="31" t="str">
        <f>Report2!AH628</f>
        <v>P2TL/52554/20230213/00007</v>
      </c>
      <c r="AE620" s="31">
        <f t="shared" si="82"/>
        <v>52550</v>
      </c>
      <c r="AF620" s="31" t="str">
        <f t="shared" si="81"/>
        <v>52554</v>
      </c>
    </row>
    <row r="621" spans="1:32">
      <c r="A621" s="30">
        <f>Report2!A629</f>
        <v>197</v>
      </c>
      <c r="B621" s="31" t="str">
        <f>Report2!B629</f>
        <v>P2TL/52554/20230216/00006</v>
      </c>
      <c r="C621" s="31" t="str">
        <f>Report2!D629</f>
        <v>NONPELANG</v>
      </c>
      <c r="D621" s="31" t="str">
        <f>Report2!E629</f>
        <v>AGUS PUDJIANTO</v>
      </c>
      <c r="E621" s="31" t="str">
        <f>Report2!H629</f>
        <v>P4</v>
      </c>
      <c r="F621" s="31" t="str">
        <f>Report2!I629</f>
        <v>TEGAL RT 1 RW 1 KU</v>
      </c>
      <c r="G621" s="31" t="str">
        <f t="shared" si="75"/>
        <v>B1</v>
      </c>
      <c r="H621" s="31">
        <f t="shared" si="76"/>
        <v>900</v>
      </c>
      <c r="I621" s="31" t="str">
        <f>Report2!K629</f>
        <v>B1/900</v>
      </c>
      <c r="J621" s="82">
        <f>Report2!L629</f>
        <v>4957</v>
      </c>
      <c r="K621" s="82">
        <f>Report2!M629</f>
        <v>429300</v>
      </c>
      <c r="L621" s="82">
        <f>Report2!N629</f>
        <v>2305098</v>
      </c>
      <c r="M621" s="82">
        <f>Report2!P629</f>
        <v>2734398</v>
      </c>
      <c r="N621" s="82">
        <f>Report2!Q629</f>
        <v>0</v>
      </c>
      <c r="O621" s="82">
        <f>Report2!T629</f>
        <v>0</v>
      </c>
      <c r="P621" s="82">
        <f>Report2!U629</f>
        <v>0</v>
      </c>
      <c r="Q621" s="82">
        <f>Report2!W629</f>
        <v>13672</v>
      </c>
      <c r="R621" s="82">
        <f>Report2!X629</f>
        <v>0</v>
      </c>
      <c r="S621" s="82">
        <f>Report2!Y629</f>
        <v>0</v>
      </c>
      <c r="T621" s="82">
        <f>Report2!Z629</f>
        <v>2748070</v>
      </c>
      <c r="U621" s="82">
        <f>Report2!AB629</f>
        <v>2748070</v>
      </c>
      <c r="V621" s="82">
        <f>Report2!AC629</f>
        <v>0</v>
      </c>
      <c r="W621" s="36" t="str">
        <f>Report2!AD629</f>
        <v>16/02/2023</v>
      </c>
      <c r="X621" s="48" t="str">
        <f t="shared" si="77"/>
        <v>16</v>
      </c>
      <c r="Y621" s="31" t="str">
        <f t="shared" si="78"/>
        <v>02</v>
      </c>
      <c r="Z621" s="31" t="str">
        <f t="shared" si="79"/>
        <v>2023</v>
      </c>
      <c r="AA621" s="45">
        <f t="shared" si="80"/>
        <v>44973</v>
      </c>
      <c r="AB621" s="31" t="str">
        <f>Report2!AE629</f>
        <v>5255442006005</v>
      </c>
      <c r="AC621" s="45" t="str">
        <f>Report2!AF629</f>
        <v>16/02/2023</v>
      </c>
      <c r="AD621" s="31" t="str">
        <f>Report2!AH629</f>
        <v>P2TL/52554/20230216/00006</v>
      </c>
      <c r="AE621" s="31">
        <f t="shared" si="82"/>
        <v>52550</v>
      </c>
      <c r="AF621" s="31" t="str">
        <f t="shared" si="81"/>
        <v>52554</v>
      </c>
    </row>
    <row r="622" spans="1:32">
      <c r="A622" s="30">
        <f>Report2!A630</f>
        <v>198</v>
      </c>
      <c r="B622" s="31" t="str">
        <f>Report2!B630</f>
        <v>P2TL/52553/20230221/00008</v>
      </c>
      <c r="C622" s="31" t="str">
        <f>Report2!D630</f>
        <v>523070892985</v>
      </c>
      <c r="D622" s="31" t="str">
        <f>Report2!E630</f>
        <v>CYRENA S BLOK B 3 B</v>
      </c>
      <c r="E622" s="31" t="str">
        <f>Report2!H630</f>
        <v>P2</v>
      </c>
      <c r="F622" s="31" t="str">
        <f>Report2!I630</f>
        <v>KO MP PASAR PWDD</v>
      </c>
      <c r="G622" s="31" t="str">
        <f t="shared" si="75"/>
        <v>B1T</v>
      </c>
      <c r="H622" s="31">
        <f t="shared" si="76"/>
        <v>450</v>
      </c>
      <c r="I622" s="31" t="str">
        <f>Report2!K630</f>
        <v>B1T/450</v>
      </c>
      <c r="J622" s="82">
        <f>Report2!L630</f>
        <v>2479</v>
      </c>
      <c r="K622" s="82">
        <f>Report2!M630</f>
        <v>0</v>
      </c>
      <c r="L622" s="82">
        <f>Report2!N630</f>
        <v>1041012</v>
      </c>
      <c r="M622" s="82">
        <f>Report2!P630</f>
        <v>1041012</v>
      </c>
      <c r="N622" s="82">
        <f>Report2!Q630</f>
        <v>0</v>
      </c>
      <c r="O622" s="82">
        <f>Report2!T630</f>
        <v>0</v>
      </c>
      <c r="P622" s="82">
        <f>Report2!U630</f>
        <v>0</v>
      </c>
      <c r="Q622" s="82">
        <f>Report2!W630</f>
        <v>10410</v>
      </c>
      <c r="R622" s="82">
        <f>Report2!X630</f>
        <v>0</v>
      </c>
      <c r="S622" s="82">
        <f>Report2!Y630</f>
        <v>0</v>
      </c>
      <c r="T622" s="82">
        <f>Report2!Z630</f>
        <v>1051422</v>
      </c>
      <c r="U622" s="82">
        <f>Report2!AB630</f>
        <v>1051422</v>
      </c>
      <c r="V622" s="82">
        <f>Report2!AC630</f>
        <v>0</v>
      </c>
      <c r="W622" s="36" t="str">
        <f>Report2!AD630</f>
        <v>21/02/2023</v>
      </c>
      <c r="X622" s="48" t="str">
        <f t="shared" si="77"/>
        <v>21</v>
      </c>
      <c r="Y622" s="31" t="str">
        <f t="shared" si="78"/>
        <v>02</v>
      </c>
      <c r="Z622" s="31" t="str">
        <f t="shared" si="79"/>
        <v>2023</v>
      </c>
      <c r="AA622" s="45">
        <f t="shared" si="80"/>
        <v>44978</v>
      </c>
      <c r="AB622" s="31" t="str">
        <f>Report2!AE630</f>
        <v>5255343004847</v>
      </c>
      <c r="AC622" s="45" t="str">
        <f>Report2!AF630</f>
        <v>21/02/2023</v>
      </c>
      <c r="AD622" s="31" t="str">
        <f>Report2!AH630</f>
        <v>P2TL/52553/20230221/00008</v>
      </c>
      <c r="AE622" s="31">
        <f t="shared" si="82"/>
        <v>52550</v>
      </c>
      <c r="AF622" s="31" t="str">
        <f t="shared" si="81"/>
        <v>52553</v>
      </c>
    </row>
    <row r="623" spans="1:32">
      <c r="A623" s="30">
        <f>Report2!A631</f>
        <v>199</v>
      </c>
      <c r="B623" s="31" t="str">
        <f>Report2!B631</f>
        <v>P2TL/52551/20230206/00004</v>
      </c>
      <c r="C623" s="31" t="str">
        <f>Report2!D631</f>
        <v>523060127547</v>
      </c>
      <c r="D623" s="31" t="str">
        <f>Report2!E631</f>
        <v>KARTIPAN SALIPAH</v>
      </c>
      <c r="E623" s="31" t="str">
        <f>Report2!H631</f>
        <v>K2</v>
      </c>
      <c r="F623" s="31" t="str">
        <f>Report2!I631</f>
        <v>TR ENGGULI</v>
      </c>
      <c r="G623" s="31" t="str">
        <f t="shared" si="75"/>
        <v>R1T</v>
      </c>
      <c r="H623" s="31">
        <f t="shared" si="76"/>
        <v>900</v>
      </c>
      <c r="I623" s="31" t="str">
        <f>Report2!K631</f>
        <v>R1T/900</v>
      </c>
      <c r="J623" s="82">
        <f>Report2!L631</f>
        <v>62</v>
      </c>
      <c r="K623" s="82">
        <f>Report2!M631</f>
        <v>0</v>
      </c>
      <c r="L623" s="82">
        <f>Report2!N631</f>
        <v>37510</v>
      </c>
      <c r="M623" s="82">
        <f>Report2!P631</f>
        <v>37510</v>
      </c>
      <c r="N623" s="82">
        <f>Report2!Q631</f>
        <v>0</v>
      </c>
      <c r="O623" s="82">
        <f>Report2!T631</f>
        <v>0</v>
      </c>
      <c r="P623" s="82">
        <f>Report2!U631</f>
        <v>0</v>
      </c>
      <c r="Q623" s="82">
        <f>Report2!W631</f>
        <v>3376</v>
      </c>
      <c r="R623" s="82">
        <f>Report2!X631</f>
        <v>0</v>
      </c>
      <c r="S623" s="82">
        <f>Report2!Y631</f>
        <v>0</v>
      </c>
      <c r="T623" s="82">
        <f>Report2!Z631</f>
        <v>40886</v>
      </c>
      <c r="U623" s="82">
        <f>Report2!AB631</f>
        <v>40886</v>
      </c>
      <c r="V623" s="82">
        <f>Report2!AC631</f>
        <v>0</v>
      </c>
      <c r="W623" s="36" t="str">
        <f>Report2!AD631</f>
        <v>06/02/2023</v>
      </c>
      <c r="X623" s="48" t="str">
        <f t="shared" si="77"/>
        <v>06</v>
      </c>
      <c r="Y623" s="31" t="str">
        <f t="shared" si="78"/>
        <v>02</v>
      </c>
      <c r="Z623" s="31" t="str">
        <f t="shared" si="79"/>
        <v>2023</v>
      </c>
      <c r="AA623" s="45">
        <f t="shared" si="80"/>
        <v>44963</v>
      </c>
      <c r="AB623" s="31" t="str">
        <f>Report2!AE631</f>
        <v>5255143005105</v>
      </c>
      <c r="AC623" s="45" t="str">
        <f>Report2!AF631</f>
        <v>06/02/2023</v>
      </c>
      <c r="AD623" s="31" t="str">
        <f>Report2!AH631</f>
        <v>P2TL/52551/20230206/00004</v>
      </c>
      <c r="AE623" s="31">
        <f t="shared" si="82"/>
        <v>52550</v>
      </c>
      <c r="AF623" s="31" t="str">
        <f t="shared" si="81"/>
        <v>52551</v>
      </c>
    </row>
    <row r="624" spans="1:32">
      <c r="A624" s="30">
        <f>Report2!A632</f>
        <v>200</v>
      </c>
      <c r="B624" s="31" t="str">
        <f>Report2!B632</f>
        <v>P2TL/52554/20230223/00003</v>
      </c>
      <c r="C624" s="31" t="str">
        <f>Report2!D632</f>
        <v>523070685770</v>
      </c>
      <c r="D624" s="31" t="str">
        <f>Report2!E632</f>
        <v>SLAMET</v>
      </c>
      <c r="E624" s="31" t="str">
        <f>Report2!H632</f>
        <v>K2</v>
      </c>
      <c r="F624" s="31" t="str">
        <f>Report2!I632</f>
        <v>DS  SAMBONG BANGI</v>
      </c>
      <c r="G624" s="31" t="str">
        <f t="shared" si="75"/>
        <v>R1</v>
      </c>
      <c r="H624" s="31">
        <f t="shared" si="76"/>
        <v>450</v>
      </c>
      <c r="I624" s="31" t="str">
        <f>Report2!K632</f>
        <v>R1/450</v>
      </c>
      <c r="J624" s="82">
        <f>Report2!L632</f>
        <v>250</v>
      </c>
      <c r="K624" s="82">
        <f>Report2!M632</f>
        <v>0</v>
      </c>
      <c r="L624" s="82">
        <f>Report2!N632</f>
        <v>123750</v>
      </c>
      <c r="M624" s="82">
        <f>Report2!P632</f>
        <v>123750</v>
      </c>
      <c r="N624" s="82">
        <f>Report2!Q632</f>
        <v>0</v>
      </c>
      <c r="O624" s="82">
        <f>Report2!T632</f>
        <v>0</v>
      </c>
      <c r="P624" s="82">
        <f>Report2!U632</f>
        <v>0</v>
      </c>
      <c r="Q624" s="82">
        <f>Report2!W632</f>
        <v>11138</v>
      </c>
      <c r="R624" s="82">
        <f>Report2!X632</f>
        <v>0</v>
      </c>
      <c r="S624" s="82">
        <f>Report2!Y632</f>
        <v>0</v>
      </c>
      <c r="T624" s="82">
        <f>Report2!Z632</f>
        <v>134888</v>
      </c>
      <c r="U624" s="82">
        <f>Report2!AB632</f>
        <v>134888</v>
      </c>
      <c r="V624" s="82">
        <f>Report2!AC632</f>
        <v>0</v>
      </c>
      <c r="W624" s="36" t="str">
        <f>Report2!AD632</f>
        <v>23/02/2023</v>
      </c>
      <c r="X624" s="48" t="str">
        <f t="shared" si="77"/>
        <v>23</v>
      </c>
      <c r="Y624" s="31" t="str">
        <f t="shared" si="78"/>
        <v>02</v>
      </c>
      <c r="Z624" s="31" t="str">
        <f t="shared" si="79"/>
        <v>2023</v>
      </c>
      <c r="AA624" s="45">
        <f t="shared" si="80"/>
        <v>44980</v>
      </c>
      <c r="AB624" s="31" t="str">
        <f>Report2!AE632</f>
        <v>5255442006020</v>
      </c>
      <c r="AC624" s="45" t="str">
        <f>Report2!AF632</f>
        <v>23/02/2023</v>
      </c>
      <c r="AD624" s="31" t="str">
        <f>Report2!AH632</f>
        <v>P2TL/52554/20230223/00003</v>
      </c>
      <c r="AE624" s="31">
        <f t="shared" si="82"/>
        <v>52550</v>
      </c>
      <c r="AF624" s="31" t="str">
        <f t="shared" si="81"/>
        <v>52554</v>
      </c>
    </row>
    <row r="625" spans="1:32">
      <c r="A625" s="30">
        <f>Report2!A633</f>
        <v>201</v>
      </c>
      <c r="B625" s="31" t="str">
        <f>Report2!B633</f>
        <v>5255305723022200518</v>
      </c>
      <c r="C625" s="31" t="str">
        <f>Report2!D633</f>
        <v>523070868065</v>
      </c>
      <c r="D625" s="31" t="str">
        <f>Report2!E633</f>
        <v>SULIPAH PURWODADI</v>
      </c>
      <c r="E625" s="31">
        <f>Report2!H633</f>
        <v>0</v>
      </c>
      <c r="F625" s="31" t="str">
        <f>Report2!I633</f>
        <v>SU KOHARJO KRANG</v>
      </c>
      <c r="G625" s="31" t="str">
        <f t="shared" si="75"/>
        <v>R1</v>
      </c>
      <c r="H625" s="31">
        <f t="shared" si="76"/>
        <v>900</v>
      </c>
      <c r="I625" s="31" t="str">
        <f>Report2!K633</f>
        <v>R1/900</v>
      </c>
      <c r="J625" s="82">
        <f>Report2!L633</f>
        <v>54</v>
      </c>
      <c r="K625" s="82">
        <f>Report2!M633</f>
        <v>0</v>
      </c>
      <c r="L625" s="82">
        <f>Report2!N633</f>
        <v>14942</v>
      </c>
      <c r="M625" s="82">
        <f>Report2!P633</f>
        <v>14942</v>
      </c>
      <c r="N625" s="82">
        <f>Report2!Q633</f>
        <v>0</v>
      </c>
      <c r="O625" s="82">
        <f>Report2!T633</f>
        <v>0</v>
      </c>
      <c r="P625" s="82">
        <f>Report2!U633</f>
        <v>0</v>
      </c>
      <c r="Q625" s="82">
        <f>Report2!W633</f>
        <v>0</v>
      </c>
      <c r="R625" s="82">
        <f>Report2!X633</f>
        <v>0</v>
      </c>
      <c r="S625" s="82">
        <f>Report2!Y633</f>
        <v>0</v>
      </c>
      <c r="T625" s="82">
        <f>Report2!Z633</f>
        <v>14942</v>
      </c>
      <c r="U625" s="82">
        <f>Report2!AB633</f>
        <v>0</v>
      </c>
      <c r="V625" s="82">
        <f>Report2!AC633</f>
        <v>14942</v>
      </c>
      <c r="W625" s="36" t="str">
        <f>Report2!AD633</f>
        <v>22/02/2023</v>
      </c>
      <c r="X625" s="48" t="str">
        <f t="shared" si="77"/>
        <v>22</v>
      </c>
      <c r="Y625" s="31" t="str">
        <f t="shared" si="78"/>
        <v>02</v>
      </c>
      <c r="Z625" s="31" t="str">
        <f t="shared" si="79"/>
        <v>2023</v>
      </c>
      <c r="AA625" s="45">
        <f t="shared" si="80"/>
        <v>44979</v>
      </c>
      <c r="AB625" s="31" t="str">
        <f>Report2!AE633</f>
        <v>5255334000514</v>
      </c>
      <c r="AC625" s="45" t="str">
        <f>Report2!AF633</f>
        <v>22/02/2023</v>
      </c>
      <c r="AD625" s="31" t="str">
        <f>Report2!AH633</f>
        <v>5255305723022200518</v>
      </c>
      <c r="AE625" s="31">
        <f t="shared" si="82"/>
        <v>52550</v>
      </c>
      <c r="AF625" s="31" t="str">
        <f t="shared" si="81"/>
        <v>52553</v>
      </c>
    </row>
    <row r="626" spans="1:32">
      <c r="A626" s="30">
        <f>Report2!A634</f>
        <v>202</v>
      </c>
      <c r="B626" s="31" t="str">
        <f>Report2!B634</f>
        <v>P2TL/52551/20230222/00003</v>
      </c>
      <c r="C626" s="31" t="str">
        <f>Report2!D634</f>
        <v>523061790664</v>
      </c>
      <c r="D626" s="31" t="str">
        <f>Report2!E634</f>
        <v>JAMALUDIN</v>
      </c>
      <c r="E626" s="31" t="str">
        <f>Report2!H634</f>
        <v>K2</v>
      </c>
      <c r="F626" s="31" t="str">
        <f>Report2!I634</f>
        <v>DK SAYUNG KDL KEL.</v>
      </c>
      <c r="G626" s="31" t="str">
        <f t="shared" si="75"/>
        <v>R1T</v>
      </c>
      <c r="H626" s="31">
        <f t="shared" si="76"/>
        <v>900</v>
      </c>
      <c r="I626" s="31" t="str">
        <f>Report2!K634</f>
        <v>R1T/900</v>
      </c>
      <c r="J626" s="82">
        <f>Report2!L634</f>
        <v>765</v>
      </c>
      <c r="K626" s="82">
        <f>Report2!M634</f>
        <v>0</v>
      </c>
      <c r="L626" s="82">
        <f>Report2!N634</f>
        <v>462825</v>
      </c>
      <c r="M626" s="82">
        <f>Report2!P634</f>
        <v>462825</v>
      </c>
      <c r="N626" s="82">
        <f>Report2!Q634</f>
        <v>0</v>
      </c>
      <c r="O626" s="82">
        <f>Report2!T634</f>
        <v>0</v>
      </c>
      <c r="P626" s="82">
        <f>Report2!U634</f>
        <v>0</v>
      </c>
      <c r="Q626" s="82">
        <f>Report2!W634</f>
        <v>41654</v>
      </c>
      <c r="R626" s="82">
        <f>Report2!X634</f>
        <v>0</v>
      </c>
      <c r="S626" s="82">
        <f>Report2!Y634</f>
        <v>0</v>
      </c>
      <c r="T626" s="82">
        <f>Report2!Z634</f>
        <v>504479</v>
      </c>
      <c r="U626" s="82">
        <f>Report2!AB634</f>
        <v>504479</v>
      </c>
      <c r="V626" s="82">
        <f>Report2!AC634</f>
        <v>0</v>
      </c>
      <c r="W626" s="36" t="str">
        <f>Report2!AD634</f>
        <v>22/02/2023</v>
      </c>
      <c r="X626" s="48" t="str">
        <f t="shared" si="77"/>
        <v>22</v>
      </c>
      <c r="Y626" s="31" t="str">
        <f t="shared" si="78"/>
        <v>02</v>
      </c>
      <c r="Z626" s="31" t="str">
        <f t="shared" si="79"/>
        <v>2023</v>
      </c>
      <c r="AA626" s="45">
        <f t="shared" si="80"/>
        <v>44979</v>
      </c>
      <c r="AB626" s="31" t="str">
        <f>Report2!AE634</f>
        <v>5255143005141</v>
      </c>
      <c r="AC626" s="45" t="str">
        <f>Report2!AF634</f>
        <v>22/02/2023</v>
      </c>
      <c r="AD626" s="31" t="str">
        <f>Report2!AH634</f>
        <v>P2TL/52551/20230222/00003</v>
      </c>
      <c r="AE626" s="31">
        <f t="shared" si="82"/>
        <v>52550</v>
      </c>
      <c r="AF626" s="31" t="str">
        <f t="shared" si="81"/>
        <v>52551</v>
      </c>
    </row>
    <row r="627" spans="1:32">
      <c r="A627" s="30">
        <f>Report2!A635</f>
        <v>203</v>
      </c>
      <c r="B627" s="31" t="str">
        <f>Report2!B635</f>
        <v>P2TL/52552/20230206/00003</v>
      </c>
      <c r="C627" s="31" t="str">
        <f>Report2!D635</f>
        <v>525520196770</v>
      </c>
      <c r="D627" s="31" t="str">
        <f>Report2!E635</f>
        <v>SOENARNO</v>
      </c>
      <c r="E627" s="31" t="str">
        <f>Report2!H635</f>
        <v>P4</v>
      </c>
      <c r="F627" s="31" t="str">
        <f>Report2!I635</f>
        <v>DS BRAMBANG    RT.5</v>
      </c>
      <c r="G627" s="31" t="str">
        <f t="shared" si="75"/>
        <v>R1T</v>
      </c>
      <c r="H627" s="31">
        <f t="shared" si="76"/>
        <v>1300</v>
      </c>
      <c r="I627" s="31" t="str">
        <f>Report2!K635</f>
        <v>R1T/1300</v>
      </c>
      <c r="J627" s="82">
        <f>Report2!L635</f>
        <v>0</v>
      </c>
      <c r="K627" s="82">
        <f>Report2!M635</f>
        <v>0</v>
      </c>
      <c r="L627" s="82">
        <f>Report2!N635</f>
        <v>1912730</v>
      </c>
      <c r="M627" s="82">
        <f>Report2!P635</f>
        <v>1912730</v>
      </c>
      <c r="N627" s="82">
        <f>Report2!Q635</f>
        <v>0</v>
      </c>
      <c r="O627" s="82">
        <f>Report2!T635</f>
        <v>0</v>
      </c>
      <c r="P627" s="82">
        <f>Report2!U635</f>
        <v>0</v>
      </c>
      <c r="Q627" s="82">
        <f>Report2!W635</f>
        <v>0</v>
      </c>
      <c r="R627" s="82">
        <f>Report2!X635</f>
        <v>0</v>
      </c>
      <c r="S627" s="82">
        <f>Report2!Y635</f>
        <v>0</v>
      </c>
      <c r="T627" s="82">
        <f>Report2!Z635</f>
        <v>1912730</v>
      </c>
      <c r="U627" s="82">
        <f>Report2!AB635</f>
        <v>0</v>
      </c>
      <c r="V627" s="82">
        <f>Report2!AC635</f>
        <v>1912730</v>
      </c>
      <c r="W627" s="36" t="str">
        <f>Report2!AD635</f>
        <v>10/02/2023</v>
      </c>
      <c r="X627" s="48" t="str">
        <f t="shared" si="77"/>
        <v>10</v>
      </c>
      <c r="Y627" s="31" t="str">
        <f t="shared" si="78"/>
        <v>02</v>
      </c>
      <c r="Z627" s="31" t="str">
        <f t="shared" si="79"/>
        <v>2023</v>
      </c>
      <c r="AA627" s="45">
        <f t="shared" si="80"/>
        <v>44967</v>
      </c>
      <c r="AB627" s="31" t="str">
        <f>Report2!AE635</f>
        <v>5255242004931</v>
      </c>
      <c r="AC627" s="45" t="str">
        <f>Report2!AF635</f>
        <v>10/02/2023</v>
      </c>
      <c r="AD627" s="31" t="str">
        <f>Report2!AH635</f>
        <v>P2TL/52552/20230206/00003</v>
      </c>
      <c r="AE627" s="31">
        <f t="shared" si="82"/>
        <v>52550</v>
      </c>
      <c r="AF627" s="31" t="str">
        <f t="shared" si="81"/>
        <v>52552</v>
      </c>
    </row>
    <row r="628" spans="1:32">
      <c r="A628" s="30">
        <f>Report2!A636</f>
        <v>204</v>
      </c>
      <c r="B628" s="31" t="str">
        <f>Report2!B636</f>
        <v>5255305723022200512</v>
      </c>
      <c r="C628" s="31" t="str">
        <f>Report2!D636</f>
        <v>525530111539</v>
      </c>
      <c r="D628" s="31" t="str">
        <f>Report2!E636</f>
        <v>INDARTI</v>
      </c>
      <c r="E628" s="31">
        <f>Report2!H636</f>
        <v>0</v>
      </c>
      <c r="F628" s="31" t="str">
        <f>Report2!I636</f>
        <v>KP CEBOK    RT.3 RW.</v>
      </c>
      <c r="G628" s="31" t="str">
        <f t="shared" si="75"/>
        <v>R1</v>
      </c>
      <c r="H628" s="31">
        <f t="shared" si="76"/>
        <v>900</v>
      </c>
      <c r="I628" s="31" t="str">
        <f>Report2!K636</f>
        <v>R1/900</v>
      </c>
      <c r="J628" s="82">
        <f>Report2!L636</f>
        <v>36</v>
      </c>
      <c r="K628" s="82">
        <f>Report2!M636</f>
        <v>0</v>
      </c>
      <c r="L628" s="82">
        <f>Report2!N636</f>
        <v>9900</v>
      </c>
      <c r="M628" s="82">
        <f>Report2!P636</f>
        <v>9900</v>
      </c>
      <c r="N628" s="82">
        <f>Report2!Q636</f>
        <v>0</v>
      </c>
      <c r="O628" s="82">
        <f>Report2!T636</f>
        <v>0</v>
      </c>
      <c r="P628" s="82">
        <f>Report2!U636</f>
        <v>0</v>
      </c>
      <c r="Q628" s="82">
        <f>Report2!W636</f>
        <v>0</v>
      </c>
      <c r="R628" s="82">
        <f>Report2!X636</f>
        <v>0</v>
      </c>
      <c r="S628" s="82">
        <f>Report2!Y636</f>
        <v>0</v>
      </c>
      <c r="T628" s="82">
        <f>Report2!Z636</f>
        <v>9900</v>
      </c>
      <c r="U628" s="82">
        <f>Report2!AB636</f>
        <v>0</v>
      </c>
      <c r="V628" s="82">
        <f>Report2!AC636</f>
        <v>9900</v>
      </c>
      <c r="W628" s="36" t="str">
        <f>Report2!AD636</f>
        <v>22/02/2023</v>
      </c>
      <c r="X628" s="48" t="str">
        <f t="shared" si="77"/>
        <v>22</v>
      </c>
      <c r="Y628" s="31" t="str">
        <f t="shared" si="78"/>
        <v>02</v>
      </c>
      <c r="Z628" s="31" t="str">
        <f t="shared" si="79"/>
        <v>2023</v>
      </c>
      <c r="AA628" s="45">
        <f t="shared" si="80"/>
        <v>44979</v>
      </c>
      <c r="AB628" s="31" t="str">
        <f>Report2!AE636</f>
        <v>5255334000508</v>
      </c>
      <c r="AC628" s="45" t="str">
        <f>Report2!AF636</f>
        <v>22/02/2023</v>
      </c>
      <c r="AD628" s="31" t="str">
        <f>Report2!AH636</f>
        <v>5255305723022200512</v>
      </c>
      <c r="AE628" s="31">
        <f t="shared" si="82"/>
        <v>52550</v>
      </c>
      <c r="AF628" s="31" t="str">
        <f t="shared" si="81"/>
        <v>52553</v>
      </c>
    </row>
    <row r="629" spans="1:32">
      <c r="A629" s="30">
        <f>Report2!A637</f>
        <v>205</v>
      </c>
      <c r="B629" s="31" t="str">
        <f>Report2!B637</f>
        <v>P2TL/52551/20230209/00002</v>
      </c>
      <c r="C629" s="31" t="str">
        <f>Report2!D637</f>
        <v>NONPELANG</v>
      </c>
      <c r="D629" s="31" t="str">
        <f>Report2!E637</f>
        <v>SLAMET</v>
      </c>
      <c r="E629" s="31" t="str">
        <f>Report2!H637</f>
        <v>P4</v>
      </c>
      <c r="F629" s="31" t="str">
        <f>Report2!I637</f>
        <v>DS.TAMBAKROTO SAY</v>
      </c>
      <c r="G629" s="31" t="str">
        <f t="shared" si="75"/>
        <v>B1</v>
      </c>
      <c r="H629" s="31">
        <f t="shared" si="76"/>
        <v>900</v>
      </c>
      <c r="I629" s="31" t="str">
        <f>Report2!K637</f>
        <v>B1/900</v>
      </c>
      <c r="J629" s="82">
        <f>Report2!L637</f>
        <v>4957</v>
      </c>
      <c r="K629" s="82">
        <f>Report2!M637</f>
        <v>429300</v>
      </c>
      <c r="L629" s="82">
        <f>Report2!N637</f>
        <v>2305098</v>
      </c>
      <c r="M629" s="82">
        <f>Report2!P637</f>
        <v>2734398</v>
      </c>
      <c r="N629" s="82">
        <f>Report2!Q637</f>
        <v>0</v>
      </c>
      <c r="O629" s="82">
        <f>Report2!T637</f>
        <v>0</v>
      </c>
      <c r="P629" s="82">
        <f>Report2!U637</f>
        <v>0</v>
      </c>
      <c r="Q629" s="82">
        <f>Report2!W637</f>
        <v>13672</v>
      </c>
      <c r="R629" s="82">
        <f>Report2!X637</f>
        <v>0</v>
      </c>
      <c r="S629" s="82">
        <f>Report2!Y637</f>
        <v>0</v>
      </c>
      <c r="T629" s="82">
        <f>Report2!Z637</f>
        <v>2748070</v>
      </c>
      <c r="U629" s="82">
        <f>Report2!AB637</f>
        <v>2748070</v>
      </c>
      <c r="V629" s="82">
        <f>Report2!AC637</f>
        <v>0</v>
      </c>
      <c r="W629" s="36" t="str">
        <f>Report2!AD637</f>
        <v>09/02/2023</v>
      </c>
      <c r="X629" s="48" t="str">
        <f t="shared" si="77"/>
        <v>09</v>
      </c>
      <c r="Y629" s="31" t="str">
        <f t="shared" si="78"/>
        <v>02</v>
      </c>
      <c r="Z629" s="31" t="str">
        <f t="shared" si="79"/>
        <v>2023</v>
      </c>
      <c r="AA629" s="45">
        <f t="shared" si="80"/>
        <v>44966</v>
      </c>
      <c r="AB629" s="31" t="str">
        <f>Report2!AE637</f>
        <v>5255142005111</v>
      </c>
      <c r="AC629" s="45" t="str">
        <f>Report2!AF637</f>
        <v>09/02/2023</v>
      </c>
      <c r="AD629" s="31" t="str">
        <f>Report2!AH637</f>
        <v>P2TL/52551/20230209/00002</v>
      </c>
      <c r="AE629" s="31">
        <f t="shared" si="82"/>
        <v>52550</v>
      </c>
      <c r="AF629" s="31" t="str">
        <f t="shared" si="81"/>
        <v>52551</v>
      </c>
    </row>
    <row r="630" spans="1:32">
      <c r="A630" s="30">
        <f>Report2!A638</f>
        <v>206</v>
      </c>
      <c r="B630" s="31" t="str">
        <f>Report2!B638</f>
        <v>P2TL/52554/20230216/00005</v>
      </c>
      <c r="C630" s="31" t="str">
        <f>Report2!D638</f>
        <v>523070742605</v>
      </c>
      <c r="D630" s="31" t="str">
        <f>Report2!E638</f>
        <v>SUKARTO BARNO</v>
      </c>
      <c r="E630" s="31" t="str">
        <f>Report2!H638</f>
        <v>K2</v>
      </c>
      <c r="F630" s="31" t="str">
        <f>Report2!I638</f>
        <v>DS  LANGENHARJO</v>
      </c>
      <c r="G630" s="31" t="str">
        <f t="shared" si="75"/>
        <v>R1</v>
      </c>
      <c r="H630" s="31">
        <f t="shared" si="76"/>
        <v>450</v>
      </c>
      <c r="I630" s="31" t="str">
        <f>Report2!K638</f>
        <v>R1/450</v>
      </c>
      <c r="J630" s="82">
        <f>Report2!L638</f>
        <v>200</v>
      </c>
      <c r="K630" s="82">
        <f>Report2!M638</f>
        <v>0</v>
      </c>
      <c r="L630" s="82">
        <f>Report2!N638</f>
        <v>99000</v>
      </c>
      <c r="M630" s="82">
        <f>Report2!P638</f>
        <v>99000</v>
      </c>
      <c r="N630" s="82">
        <f>Report2!Q638</f>
        <v>0</v>
      </c>
      <c r="O630" s="82">
        <f>Report2!T638</f>
        <v>0</v>
      </c>
      <c r="P630" s="82">
        <f>Report2!U638</f>
        <v>0</v>
      </c>
      <c r="Q630" s="82">
        <f>Report2!W638</f>
        <v>8910</v>
      </c>
      <c r="R630" s="82">
        <f>Report2!X638</f>
        <v>0</v>
      </c>
      <c r="S630" s="82">
        <f>Report2!Y638</f>
        <v>0</v>
      </c>
      <c r="T630" s="82">
        <f>Report2!Z638</f>
        <v>107910</v>
      </c>
      <c r="U630" s="82">
        <f>Report2!AB638</f>
        <v>107910</v>
      </c>
      <c r="V630" s="82">
        <f>Report2!AC638</f>
        <v>0</v>
      </c>
      <c r="W630" s="36" t="str">
        <f>Report2!AD638</f>
        <v>16/02/2023</v>
      </c>
      <c r="X630" s="48" t="str">
        <f t="shared" si="77"/>
        <v>16</v>
      </c>
      <c r="Y630" s="31" t="str">
        <f t="shared" si="78"/>
        <v>02</v>
      </c>
      <c r="Z630" s="31" t="str">
        <f t="shared" si="79"/>
        <v>2023</v>
      </c>
      <c r="AA630" s="45">
        <f t="shared" si="80"/>
        <v>44973</v>
      </c>
      <c r="AB630" s="31" t="str">
        <f>Report2!AE638</f>
        <v>5255442006004</v>
      </c>
      <c r="AC630" s="45" t="str">
        <f>Report2!AF638</f>
        <v>16/02/2023</v>
      </c>
      <c r="AD630" s="31" t="str">
        <f>Report2!AH638</f>
        <v>P2TL/52554/20230216/00005</v>
      </c>
      <c r="AE630" s="31">
        <f t="shared" si="82"/>
        <v>52550</v>
      </c>
      <c r="AF630" s="31" t="str">
        <f t="shared" si="81"/>
        <v>52554</v>
      </c>
    </row>
    <row r="631" spans="1:32">
      <c r="A631" s="30">
        <f>Report2!A639</f>
        <v>207</v>
      </c>
      <c r="B631" s="31" t="str">
        <f>Report2!B639</f>
        <v>P2TL/52553/20230206/00001</v>
      </c>
      <c r="C631" s="31" t="str">
        <f>Report2!D639</f>
        <v>523072042685</v>
      </c>
      <c r="D631" s="31" t="str">
        <f>Report2!E639</f>
        <v>WARTO</v>
      </c>
      <c r="E631" s="31" t="str">
        <f>Report2!H639</f>
        <v>K2</v>
      </c>
      <c r="F631" s="31" t="str">
        <f>Report2!I639</f>
        <v>DS BOPONG KANDAN</v>
      </c>
      <c r="G631" s="31" t="str">
        <f t="shared" si="75"/>
        <v>R1</v>
      </c>
      <c r="H631" s="31">
        <f t="shared" si="76"/>
        <v>450</v>
      </c>
      <c r="I631" s="31" t="str">
        <f>Report2!K639</f>
        <v>R1/450</v>
      </c>
      <c r="J631" s="82">
        <f>Report2!L639</f>
        <v>380</v>
      </c>
      <c r="K631" s="82">
        <f>Report2!M639</f>
        <v>0</v>
      </c>
      <c r="L631" s="82">
        <f>Report2!N639</f>
        <v>188100</v>
      </c>
      <c r="M631" s="82">
        <f>Report2!P639</f>
        <v>188100</v>
      </c>
      <c r="N631" s="82">
        <f>Report2!Q639</f>
        <v>0</v>
      </c>
      <c r="O631" s="82">
        <f>Report2!T639</f>
        <v>0</v>
      </c>
      <c r="P631" s="82">
        <f>Report2!U639</f>
        <v>0</v>
      </c>
      <c r="Q631" s="82">
        <f>Report2!W639</f>
        <v>16929</v>
      </c>
      <c r="R631" s="82">
        <f>Report2!X639</f>
        <v>0</v>
      </c>
      <c r="S631" s="82">
        <f>Report2!Y639</f>
        <v>0</v>
      </c>
      <c r="T631" s="82">
        <f>Report2!Z639</f>
        <v>205029</v>
      </c>
      <c r="U631" s="82">
        <f>Report2!AB639</f>
        <v>205029</v>
      </c>
      <c r="V631" s="82">
        <f>Report2!AC639</f>
        <v>0</v>
      </c>
      <c r="W631" s="36" t="str">
        <f>Report2!AD639</f>
        <v>06/02/2023</v>
      </c>
      <c r="X631" s="48" t="str">
        <f t="shared" si="77"/>
        <v>06</v>
      </c>
      <c r="Y631" s="31" t="str">
        <f t="shared" si="78"/>
        <v>02</v>
      </c>
      <c r="Z631" s="31" t="str">
        <f t="shared" si="79"/>
        <v>2023</v>
      </c>
      <c r="AA631" s="45">
        <f t="shared" si="80"/>
        <v>44963</v>
      </c>
      <c r="AB631" s="31" t="str">
        <f>Report2!AE639</f>
        <v>5255342004819</v>
      </c>
      <c r="AC631" s="45" t="str">
        <f>Report2!AF639</f>
        <v>06/02/2023</v>
      </c>
      <c r="AD631" s="31" t="str">
        <f>Report2!AH639</f>
        <v>P2TL/52553/20230206/00001</v>
      </c>
      <c r="AE631" s="31">
        <f t="shared" si="82"/>
        <v>52550</v>
      </c>
      <c r="AF631" s="31" t="str">
        <f t="shared" si="81"/>
        <v>52553</v>
      </c>
    </row>
    <row r="632" spans="1:32">
      <c r="A632" s="30">
        <f>Report2!A640</f>
        <v>208</v>
      </c>
      <c r="B632" s="31" t="str">
        <f>Report2!B640</f>
        <v>5255305723022200517</v>
      </c>
      <c r="C632" s="31" t="str">
        <f>Report2!D640</f>
        <v>523071161787</v>
      </c>
      <c r="D632" s="31" t="str">
        <f>Report2!E640</f>
        <v>DARMIN</v>
      </c>
      <c r="E632" s="31">
        <f>Report2!H640</f>
        <v>0</v>
      </c>
      <c r="F632" s="31" t="str">
        <f>Report2!I640</f>
        <v>DK  NUNGGALAN NGE</v>
      </c>
      <c r="G632" s="31" t="str">
        <f t="shared" si="75"/>
        <v>R1</v>
      </c>
      <c r="H632" s="31">
        <f t="shared" si="76"/>
        <v>450</v>
      </c>
      <c r="I632" s="31" t="str">
        <f>Report2!K640</f>
        <v>R1/450</v>
      </c>
      <c r="J632" s="82">
        <f>Report2!L640</f>
        <v>87</v>
      </c>
      <c r="K632" s="82">
        <f>Report2!M640</f>
        <v>0</v>
      </c>
      <c r="L632" s="82">
        <f>Report2!N640</f>
        <v>14703</v>
      </c>
      <c r="M632" s="82">
        <f>Report2!P640</f>
        <v>14703</v>
      </c>
      <c r="N632" s="82">
        <f>Report2!Q640</f>
        <v>0</v>
      </c>
      <c r="O632" s="82">
        <f>Report2!T640</f>
        <v>0</v>
      </c>
      <c r="P632" s="82">
        <f>Report2!U640</f>
        <v>0</v>
      </c>
      <c r="Q632" s="82">
        <f>Report2!W640</f>
        <v>0</v>
      </c>
      <c r="R632" s="82">
        <f>Report2!X640</f>
        <v>0</v>
      </c>
      <c r="S632" s="82">
        <f>Report2!Y640</f>
        <v>0</v>
      </c>
      <c r="T632" s="82">
        <f>Report2!Z640</f>
        <v>14703</v>
      </c>
      <c r="U632" s="82">
        <f>Report2!AB640</f>
        <v>0</v>
      </c>
      <c r="V632" s="82">
        <f>Report2!AC640</f>
        <v>14703</v>
      </c>
      <c r="W632" s="36" t="str">
        <f>Report2!AD640</f>
        <v>22/02/2023</v>
      </c>
      <c r="X632" s="48" t="str">
        <f t="shared" si="77"/>
        <v>22</v>
      </c>
      <c r="Y632" s="31" t="str">
        <f t="shared" si="78"/>
        <v>02</v>
      </c>
      <c r="Z632" s="31" t="str">
        <f t="shared" si="79"/>
        <v>2023</v>
      </c>
      <c r="AA632" s="45">
        <f t="shared" si="80"/>
        <v>44979</v>
      </c>
      <c r="AB632" s="31" t="str">
        <f>Report2!AE640</f>
        <v>5255334000513</v>
      </c>
      <c r="AC632" s="45" t="str">
        <f>Report2!AF640</f>
        <v>22/02/2023</v>
      </c>
      <c r="AD632" s="31" t="str">
        <f>Report2!AH640</f>
        <v>5255305723022200517</v>
      </c>
      <c r="AE632" s="31">
        <f t="shared" si="82"/>
        <v>52550</v>
      </c>
      <c r="AF632" s="31" t="str">
        <f t="shared" si="81"/>
        <v>52553</v>
      </c>
    </row>
    <row r="633" spans="1:32">
      <c r="A633" s="30">
        <f>Report2!A641</f>
        <v>209</v>
      </c>
      <c r="B633" s="31" t="str">
        <f>Report2!B641</f>
        <v>P2TL/52552/20230207/00001</v>
      </c>
      <c r="C633" s="31" t="str">
        <f>Report2!D641</f>
        <v>523080519349</v>
      </c>
      <c r="D633" s="31" t="str">
        <f>Report2!E641</f>
        <v>PARSIMIN</v>
      </c>
      <c r="E633" s="31" t="str">
        <f>Report2!H641</f>
        <v>K2</v>
      </c>
      <c r="F633" s="31" t="str">
        <f>Report2!I641</f>
        <v>TL OGOWERU RT2/1</v>
      </c>
      <c r="G633" s="31" t="str">
        <f t="shared" si="75"/>
        <v>R1</v>
      </c>
      <c r="H633" s="31">
        <f t="shared" si="76"/>
        <v>450</v>
      </c>
      <c r="I633" s="31" t="str">
        <f>Report2!K641</f>
        <v>R1/450</v>
      </c>
      <c r="J633" s="82">
        <f>Report2!L641</f>
        <v>532</v>
      </c>
      <c r="K633" s="82">
        <f>Report2!M641</f>
        <v>0</v>
      </c>
      <c r="L633" s="82">
        <f>Report2!N641</f>
        <v>263340</v>
      </c>
      <c r="M633" s="82">
        <f>Report2!P641</f>
        <v>263340</v>
      </c>
      <c r="N633" s="82">
        <f>Report2!Q641</f>
        <v>0</v>
      </c>
      <c r="O633" s="82">
        <f>Report2!T641</f>
        <v>0</v>
      </c>
      <c r="P633" s="82">
        <f>Report2!U641</f>
        <v>0</v>
      </c>
      <c r="Q633" s="82">
        <f>Report2!W641</f>
        <v>23701</v>
      </c>
      <c r="R633" s="82">
        <f>Report2!X641</f>
        <v>0</v>
      </c>
      <c r="S633" s="82">
        <f>Report2!Y641</f>
        <v>0</v>
      </c>
      <c r="T633" s="82">
        <f>Report2!Z641</f>
        <v>287041</v>
      </c>
      <c r="U633" s="82">
        <f>Report2!AB641</f>
        <v>287041</v>
      </c>
      <c r="V633" s="82">
        <f>Report2!AC641</f>
        <v>0</v>
      </c>
      <c r="W633" s="36" t="str">
        <f>Report2!AD641</f>
        <v>07/02/2023</v>
      </c>
      <c r="X633" s="48" t="str">
        <f t="shared" si="77"/>
        <v>07</v>
      </c>
      <c r="Y633" s="31" t="str">
        <f t="shared" si="78"/>
        <v>02</v>
      </c>
      <c r="Z633" s="31" t="str">
        <f t="shared" si="79"/>
        <v>2023</v>
      </c>
      <c r="AA633" s="45">
        <f t="shared" si="80"/>
        <v>44964</v>
      </c>
      <c r="AB633" s="31" t="str">
        <f>Report2!AE641</f>
        <v>5255242004940</v>
      </c>
      <c r="AC633" s="45" t="str">
        <f>Report2!AF641</f>
        <v>07/02/2023</v>
      </c>
      <c r="AD633" s="31" t="str">
        <f>Report2!AH641</f>
        <v>P2TL/52552/20230207/00001</v>
      </c>
      <c r="AE633" s="31">
        <f t="shared" si="82"/>
        <v>52550</v>
      </c>
      <c r="AF633" s="31" t="str">
        <f t="shared" si="81"/>
        <v>52552</v>
      </c>
    </row>
    <row r="634" spans="1:32">
      <c r="A634" s="30">
        <f>Report2!A642</f>
        <v>210</v>
      </c>
      <c r="B634" s="31" t="str">
        <f>Report2!B642</f>
        <v>P2TL/52554/20230131/00010</v>
      </c>
      <c r="C634" s="31" t="str">
        <f>Report2!D642</f>
        <v>523070226147</v>
      </c>
      <c r="D634" s="31" t="str">
        <f>Report2!E642</f>
        <v>WANDI SUPI</v>
      </c>
      <c r="E634" s="31" t="str">
        <f>Report2!H642</f>
        <v>P3</v>
      </c>
      <c r="F634" s="31" t="str">
        <f>Report2!I642</f>
        <v>BE NDOHARJO</v>
      </c>
      <c r="G634" s="31" t="str">
        <f t="shared" si="75"/>
        <v>R1</v>
      </c>
      <c r="H634" s="31">
        <f t="shared" si="76"/>
        <v>450</v>
      </c>
      <c r="I634" s="31" t="str">
        <f>Report2!K642</f>
        <v>R1/450</v>
      </c>
      <c r="J634" s="82">
        <f>Report2!L642</f>
        <v>2479</v>
      </c>
      <c r="K634" s="82">
        <f>Report2!M642</f>
        <v>59400</v>
      </c>
      <c r="L634" s="82">
        <f>Report2!N642</f>
        <v>1226907</v>
      </c>
      <c r="M634" s="82">
        <f>Report2!P642</f>
        <v>1286307</v>
      </c>
      <c r="N634" s="82">
        <f>Report2!Q642</f>
        <v>0</v>
      </c>
      <c r="O634" s="82">
        <f>Report2!T642</f>
        <v>76400</v>
      </c>
      <c r="P634" s="82">
        <f>Report2!U642</f>
        <v>188171</v>
      </c>
      <c r="Q634" s="82">
        <f>Report2!W642</f>
        <v>13160</v>
      </c>
      <c r="R634" s="82">
        <f>Report2!X642</f>
        <v>18900</v>
      </c>
      <c r="S634" s="82">
        <f>Report2!Y642</f>
        <v>0</v>
      </c>
      <c r="T634" s="82">
        <f>Report2!Z642</f>
        <v>1582938</v>
      </c>
      <c r="U634" s="82">
        <f>Report2!AB642</f>
        <v>1582938</v>
      </c>
      <c r="V634" s="82">
        <f>Report2!AC642</f>
        <v>0</v>
      </c>
      <c r="W634" s="36" t="str">
        <f>Report2!AD642</f>
        <v>03/02/2023</v>
      </c>
      <c r="X634" s="48" t="str">
        <f t="shared" si="77"/>
        <v>03</v>
      </c>
      <c r="Y634" s="31" t="str">
        <f t="shared" si="78"/>
        <v>02</v>
      </c>
      <c r="Z634" s="31" t="str">
        <f t="shared" si="79"/>
        <v>2023</v>
      </c>
      <c r="AA634" s="45">
        <f t="shared" si="80"/>
        <v>44960</v>
      </c>
      <c r="AB634" s="31" t="str">
        <f>Report2!AE642</f>
        <v>5255442005948</v>
      </c>
      <c r="AC634" s="45" t="str">
        <f>Report2!AF642</f>
        <v>03/02/2023</v>
      </c>
      <c r="AD634" s="31" t="str">
        <f>Report2!AH642</f>
        <v>P2TL/52554/20230131/00010</v>
      </c>
      <c r="AE634" s="31">
        <f t="shared" si="82"/>
        <v>52550</v>
      </c>
      <c r="AF634" s="31" t="str">
        <f t="shared" si="81"/>
        <v>52554</v>
      </c>
    </row>
    <row r="635" spans="1:32">
      <c r="A635" s="30">
        <f>Report2!A643</f>
        <v>211</v>
      </c>
      <c r="B635" s="31" t="str">
        <f>Report2!B643</f>
        <v>P2TL/52551/20230220/00003</v>
      </c>
      <c r="C635" s="31" t="str">
        <f>Report2!D643</f>
        <v>523060560314</v>
      </c>
      <c r="D635" s="31" t="str">
        <f>Report2!E643</f>
        <v>SUBADIYONO</v>
      </c>
      <c r="E635" s="31" t="str">
        <f>Report2!H643</f>
        <v>K2</v>
      </c>
      <c r="F635" s="31" t="str">
        <f>Report2!I643</f>
        <v>DS  TUWANG</v>
      </c>
      <c r="G635" s="31" t="str">
        <f t="shared" si="75"/>
        <v>R1</v>
      </c>
      <c r="H635" s="31">
        <f t="shared" si="76"/>
        <v>450</v>
      </c>
      <c r="I635" s="31" t="str">
        <f>Report2!K643</f>
        <v>R1/450</v>
      </c>
      <c r="J635" s="82">
        <f>Report2!L643</f>
        <v>590</v>
      </c>
      <c r="K635" s="82">
        <f>Report2!M643</f>
        <v>0</v>
      </c>
      <c r="L635" s="82">
        <f>Report2!N643</f>
        <v>292050</v>
      </c>
      <c r="M635" s="82">
        <f>Report2!P643</f>
        <v>292050</v>
      </c>
      <c r="N635" s="82">
        <f>Report2!Q643</f>
        <v>0</v>
      </c>
      <c r="O635" s="82">
        <f>Report2!T643</f>
        <v>76400</v>
      </c>
      <c r="P635" s="82">
        <f>Report2!U643</f>
        <v>188671</v>
      </c>
      <c r="Q635" s="82">
        <f>Report2!W643</f>
        <v>26285</v>
      </c>
      <c r="R635" s="82">
        <f>Report2!X643</f>
        <v>0</v>
      </c>
      <c r="S635" s="82">
        <f>Report2!Y643</f>
        <v>0</v>
      </c>
      <c r="T635" s="82">
        <f>Report2!Z643</f>
        <v>583406</v>
      </c>
      <c r="U635" s="82">
        <f>Report2!AB643</f>
        <v>583406</v>
      </c>
      <c r="V635" s="82">
        <f>Report2!AC643</f>
        <v>0</v>
      </c>
      <c r="W635" s="36" t="str">
        <f>Report2!AD643</f>
        <v>20/02/2023</v>
      </c>
      <c r="X635" s="48" t="str">
        <f t="shared" si="77"/>
        <v>20</v>
      </c>
      <c r="Y635" s="31" t="str">
        <f t="shared" si="78"/>
        <v>02</v>
      </c>
      <c r="Z635" s="31" t="str">
        <f t="shared" si="79"/>
        <v>2023</v>
      </c>
      <c r="AA635" s="45">
        <f t="shared" si="80"/>
        <v>44977</v>
      </c>
      <c r="AB635" s="31" t="str">
        <f>Report2!AE643</f>
        <v>5255142005133</v>
      </c>
      <c r="AC635" s="45" t="str">
        <f>Report2!AF643</f>
        <v>20/02/2023</v>
      </c>
      <c r="AD635" s="31" t="str">
        <f>Report2!AH643</f>
        <v>P2TL/52551/20230220/00003</v>
      </c>
      <c r="AE635" s="31">
        <f t="shared" si="82"/>
        <v>52550</v>
      </c>
      <c r="AF635" s="31" t="str">
        <f t="shared" si="81"/>
        <v>52551</v>
      </c>
    </row>
    <row r="636" spans="1:32">
      <c r="A636" s="30">
        <f>Report2!A644</f>
        <v>212</v>
      </c>
      <c r="B636" s="31" t="str">
        <f>Report2!B644</f>
        <v>P2TL/52553/20230221/00003</v>
      </c>
      <c r="C636" s="31" t="str">
        <f>Report2!D644</f>
        <v>523072861283</v>
      </c>
      <c r="D636" s="31" t="str">
        <f>Report2!E644</f>
        <v>BALAI DESA/KELURAH</v>
      </c>
      <c r="E636" s="31" t="str">
        <f>Report2!H644</f>
        <v>P2</v>
      </c>
      <c r="F636" s="31" t="str">
        <f>Report2!I644</f>
        <v>DN GEMBEL KEL.REJ</v>
      </c>
      <c r="G636" s="31" t="str">
        <f t="shared" si="75"/>
        <v>S2T</v>
      </c>
      <c r="H636" s="31">
        <f t="shared" si="76"/>
        <v>900</v>
      </c>
      <c r="I636" s="31" t="str">
        <f>Report2!K644</f>
        <v>S2T/900</v>
      </c>
      <c r="J636" s="82">
        <f>Report2!L644</f>
        <v>4957</v>
      </c>
      <c r="K636" s="82">
        <f>Report2!M644</f>
        <v>0</v>
      </c>
      <c r="L636" s="82">
        <f>Report2!N644</f>
        <v>1784592</v>
      </c>
      <c r="M636" s="82">
        <f>Report2!P644</f>
        <v>1784592</v>
      </c>
      <c r="N636" s="82">
        <f>Report2!Q644</f>
        <v>0</v>
      </c>
      <c r="O636" s="82">
        <f>Report2!T644</f>
        <v>0</v>
      </c>
      <c r="P636" s="82">
        <f>Report2!U644</f>
        <v>0</v>
      </c>
      <c r="Q636" s="82">
        <f>Report2!W644</f>
        <v>17846</v>
      </c>
      <c r="R636" s="82">
        <f>Report2!X644</f>
        <v>0</v>
      </c>
      <c r="S636" s="82">
        <f>Report2!Y644</f>
        <v>0</v>
      </c>
      <c r="T636" s="82">
        <f>Report2!Z644</f>
        <v>1802438</v>
      </c>
      <c r="U636" s="82">
        <f>Report2!AB644</f>
        <v>1802438</v>
      </c>
      <c r="V636" s="82">
        <f>Report2!AC644</f>
        <v>0</v>
      </c>
      <c r="W636" s="36" t="str">
        <f>Report2!AD644</f>
        <v>21/02/2023</v>
      </c>
      <c r="X636" s="48" t="str">
        <f t="shared" si="77"/>
        <v>21</v>
      </c>
      <c r="Y636" s="31" t="str">
        <f t="shared" si="78"/>
        <v>02</v>
      </c>
      <c r="Z636" s="31" t="str">
        <f t="shared" si="79"/>
        <v>2023</v>
      </c>
      <c r="AA636" s="45">
        <f t="shared" si="80"/>
        <v>44978</v>
      </c>
      <c r="AB636" s="31" t="str">
        <f>Report2!AE644</f>
        <v>5255343004842</v>
      </c>
      <c r="AC636" s="45" t="str">
        <f>Report2!AF644</f>
        <v>21/02/2023</v>
      </c>
      <c r="AD636" s="31" t="str">
        <f>Report2!AH644</f>
        <v>P2TL/52553/20230221/00003</v>
      </c>
      <c r="AE636" s="31">
        <f t="shared" si="82"/>
        <v>52550</v>
      </c>
      <c r="AF636" s="31" t="str">
        <f t="shared" si="81"/>
        <v>52553</v>
      </c>
    </row>
    <row r="637" spans="1:32">
      <c r="A637" s="30">
        <f>Report2!A645</f>
        <v>213</v>
      </c>
      <c r="B637" s="31" t="str">
        <f>Report2!B645</f>
        <v>P2TL/52554/20230220/00002</v>
      </c>
      <c r="C637" s="31" t="str">
        <f>Report2!D645</f>
        <v>523071850024</v>
      </c>
      <c r="D637" s="31" t="str">
        <f>Report2!E645</f>
        <v>SUWONDO</v>
      </c>
      <c r="E637" s="31" t="str">
        <f>Report2!H645</f>
        <v>P3</v>
      </c>
      <c r="F637" s="31" t="str">
        <f>Report2!I645</f>
        <v>DK NGRAMBE PULOR</v>
      </c>
      <c r="G637" s="31" t="str">
        <f t="shared" si="75"/>
        <v>R1T</v>
      </c>
      <c r="H637" s="31">
        <f t="shared" si="76"/>
        <v>900</v>
      </c>
      <c r="I637" s="31" t="str">
        <f>Report2!K645</f>
        <v>R1T/900</v>
      </c>
      <c r="J637" s="82">
        <f>Report2!L645</f>
        <v>4957</v>
      </c>
      <c r="K637" s="82">
        <f>Report2!M645</f>
        <v>216000</v>
      </c>
      <c r="L637" s="82">
        <f>Report2!N645</f>
        <v>2453814</v>
      </c>
      <c r="M637" s="82">
        <f>Report2!P645</f>
        <v>2669814</v>
      </c>
      <c r="N637" s="82">
        <f>Report2!Q645</f>
        <v>0</v>
      </c>
      <c r="O637" s="82">
        <f>Report2!T645</f>
        <v>0</v>
      </c>
      <c r="P637" s="82">
        <f>Report2!U645</f>
        <v>500</v>
      </c>
      <c r="Q637" s="82">
        <f>Report2!W645</f>
        <v>27778</v>
      </c>
      <c r="R637" s="82">
        <f>Report2!X645</f>
        <v>0</v>
      </c>
      <c r="S637" s="82">
        <f>Report2!Y645</f>
        <v>0</v>
      </c>
      <c r="T637" s="82">
        <f>Report2!Z645</f>
        <v>2698092</v>
      </c>
      <c r="U637" s="82">
        <f>Report2!AB645</f>
        <v>2698092</v>
      </c>
      <c r="V637" s="82">
        <f>Report2!AC645</f>
        <v>0</v>
      </c>
      <c r="W637" s="36" t="str">
        <f>Report2!AD645</f>
        <v>21/02/2023</v>
      </c>
      <c r="X637" s="48" t="str">
        <f t="shared" si="77"/>
        <v>21</v>
      </c>
      <c r="Y637" s="31" t="str">
        <f t="shared" si="78"/>
        <v>02</v>
      </c>
      <c r="Z637" s="31" t="str">
        <f t="shared" si="79"/>
        <v>2023</v>
      </c>
      <c r="AA637" s="45">
        <f t="shared" si="80"/>
        <v>44978</v>
      </c>
      <c r="AB637" s="31" t="str">
        <f>Report2!AE645</f>
        <v>5255443006008</v>
      </c>
      <c r="AC637" s="45" t="str">
        <f>Report2!AF645</f>
        <v>21/02/2023</v>
      </c>
      <c r="AD637" s="31" t="str">
        <f>Report2!AH645</f>
        <v>P2TL/52554/20230220/00002</v>
      </c>
      <c r="AE637" s="31">
        <f t="shared" si="82"/>
        <v>52550</v>
      </c>
      <c r="AF637" s="31" t="str">
        <f t="shared" si="81"/>
        <v>52554</v>
      </c>
    </row>
    <row r="638" spans="1:32">
      <c r="A638" s="30">
        <f>Report2!A646</f>
        <v>214</v>
      </c>
      <c r="B638" s="31" t="str">
        <f>Report2!B646</f>
        <v>P2TL/52551/20230209/00003</v>
      </c>
      <c r="C638" s="31" t="str">
        <f>Report2!D646</f>
        <v>523060068227</v>
      </c>
      <c r="D638" s="31" t="str">
        <f>Report2!E646</f>
        <v>MAHMUDAH</v>
      </c>
      <c r="E638" s="31" t="str">
        <f>Report2!H646</f>
        <v>K2</v>
      </c>
      <c r="F638" s="31" t="str">
        <f>Report2!I646</f>
        <v>TE MPURAN RT12/1</v>
      </c>
      <c r="G638" s="31" t="str">
        <f t="shared" si="75"/>
        <v>R2</v>
      </c>
      <c r="H638" s="31">
        <f t="shared" si="76"/>
        <v>4400</v>
      </c>
      <c r="I638" s="31" t="str">
        <f>Report2!K646</f>
        <v>R2/4400</v>
      </c>
      <c r="J638" s="82">
        <f>Report2!L646</f>
        <v>1342</v>
      </c>
      <c r="K638" s="82">
        <f>Report2!M646</f>
        <v>0</v>
      </c>
      <c r="L638" s="82">
        <f>Report2!N646</f>
        <v>2280769</v>
      </c>
      <c r="M638" s="82">
        <f>Report2!P646</f>
        <v>2280769</v>
      </c>
      <c r="N638" s="82">
        <f>Report2!Q646</f>
        <v>0</v>
      </c>
      <c r="O638" s="82">
        <f>Report2!T646</f>
        <v>0</v>
      </c>
      <c r="P638" s="82">
        <f>Report2!U646</f>
        <v>0</v>
      </c>
      <c r="Q638" s="82">
        <f>Report2!W646</f>
        <v>205269</v>
      </c>
      <c r="R638" s="82">
        <f>Report2!X646</f>
        <v>0</v>
      </c>
      <c r="S638" s="82">
        <f>Report2!Y646</f>
        <v>0</v>
      </c>
      <c r="T638" s="82">
        <f>Report2!Z646</f>
        <v>2486038</v>
      </c>
      <c r="U638" s="82">
        <f>Report2!AB646</f>
        <v>2486038</v>
      </c>
      <c r="V638" s="82">
        <f>Report2!AC646</f>
        <v>0</v>
      </c>
      <c r="W638" s="36" t="str">
        <f>Report2!AD646</f>
        <v>09/02/2023</v>
      </c>
      <c r="X638" s="48" t="str">
        <f t="shared" si="77"/>
        <v>09</v>
      </c>
      <c r="Y638" s="31" t="str">
        <f t="shared" si="78"/>
        <v>02</v>
      </c>
      <c r="Z638" s="31" t="str">
        <f t="shared" si="79"/>
        <v>2023</v>
      </c>
      <c r="AA638" s="45">
        <f t="shared" si="80"/>
        <v>44966</v>
      </c>
      <c r="AB638" s="31" t="str">
        <f>Report2!AE646</f>
        <v>5255142005112</v>
      </c>
      <c r="AC638" s="45" t="str">
        <f>Report2!AF646</f>
        <v>09/02/2023</v>
      </c>
      <c r="AD638" s="31" t="str">
        <f>Report2!AH646</f>
        <v>P2TL/52551/20230209/00003</v>
      </c>
      <c r="AE638" s="31">
        <f t="shared" si="82"/>
        <v>52550</v>
      </c>
      <c r="AF638" s="31" t="str">
        <f t="shared" si="81"/>
        <v>52551</v>
      </c>
    </row>
    <row r="639" spans="1:32">
      <c r="A639" s="30">
        <f>Report2!A647</f>
        <v>215</v>
      </c>
      <c r="B639" s="31" t="str">
        <f>Report2!B647</f>
        <v>P2TL/52553/20230221/00001</v>
      </c>
      <c r="C639" s="31" t="str">
        <f>Report2!D647</f>
        <v>523073073525</v>
      </c>
      <c r="D639" s="31" t="str">
        <f>Report2!E647</f>
        <v>TEGUH INDRO SAPUT</v>
      </c>
      <c r="E639" s="31" t="str">
        <f>Report2!H647</f>
        <v>K2</v>
      </c>
      <c r="F639" s="31" t="str">
        <f>Report2!I647</f>
        <v>DN ANDE-ANDE NGEM</v>
      </c>
      <c r="G639" s="31" t="str">
        <f t="shared" si="75"/>
        <v>R1T</v>
      </c>
      <c r="H639" s="31">
        <f t="shared" si="76"/>
        <v>900</v>
      </c>
      <c r="I639" s="31" t="str">
        <f>Report2!K647</f>
        <v>R1T/900</v>
      </c>
      <c r="J639" s="82">
        <f>Report2!L647</f>
        <v>689</v>
      </c>
      <c r="K639" s="82">
        <f>Report2!M647</f>
        <v>0</v>
      </c>
      <c r="L639" s="82">
        <f>Report2!N647</f>
        <v>416845</v>
      </c>
      <c r="M639" s="82">
        <f>Report2!P647</f>
        <v>416845</v>
      </c>
      <c r="N639" s="82">
        <f>Report2!Q647</f>
        <v>0</v>
      </c>
      <c r="O639" s="82">
        <f>Report2!T647</f>
        <v>0</v>
      </c>
      <c r="P639" s="82">
        <f>Report2!U647</f>
        <v>0</v>
      </c>
      <c r="Q639" s="82">
        <f>Report2!W647</f>
        <v>37516</v>
      </c>
      <c r="R639" s="82">
        <f>Report2!X647</f>
        <v>0</v>
      </c>
      <c r="S639" s="82">
        <f>Report2!Y647</f>
        <v>0</v>
      </c>
      <c r="T639" s="82">
        <f>Report2!Z647</f>
        <v>454361</v>
      </c>
      <c r="U639" s="82">
        <f>Report2!AB647</f>
        <v>454361</v>
      </c>
      <c r="V639" s="82">
        <f>Report2!AC647</f>
        <v>0</v>
      </c>
      <c r="W639" s="36" t="str">
        <f>Report2!AD647</f>
        <v>21/02/2023</v>
      </c>
      <c r="X639" s="48" t="str">
        <f t="shared" si="77"/>
        <v>21</v>
      </c>
      <c r="Y639" s="31" t="str">
        <f t="shared" si="78"/>
        <v>02</v>
      </c>
      <c r="Z639" s="31" t="str">
        <f t="shared" si="79"/>
        <v>2023</v>
      </c>
      <c r="AA639" s="45">
        <f t="shared" si="80"/>
        <v>44978</v>
      </c>
      <c r="AB639" s="31" t="str">
        <f>Report2!AE647</f>
        <v>5255343004840</v>
      </c>
      <c r="AC639" s="45" t="str">
        <f>Report2!AF647</f>
        <v>21/02/2023</v>
      </c>
      <c r="AD639" s="31" t="str">
        <f>Report2!AH647</f>
        <v>P2TL/52553/20230221/00001</v>
      </c>
      <c r="AE639" s="31">
        <f t="shared" si="82"/>
        <v>52550</v>
      </c>
      <c r="AF639" s="31" t="str">
        <f t="shared" si="81"/>
        <v>52553</v>
      </c>
    </row>
    <row r="640" spans="1:32">
      <c r="A640" s="30">
        <f>Report2!A648</f>
        <v>216</v>
      </c>
      <c r="B640" s="31" t="str">
        <f>Report2!B648</f>
        <v>P2TL/52553/20230207/00004</v>
      </c>
      <c r="C640" s="31" t="str">
        <f>Report2!D648</f>
        <v>523071146204</v>
      </c>
      <c r="D640" s="31" t="str">
        <f>Report2!E648</f>
        <v>PURMONO</v>
      </c>
      <c r="E640" s="31" t="str">
        <f>Report2!H648</f>
        <v>K2</v>
      </c>
      <c r="F640" s="31" t="str">
        <f>Report2!I648</f>
        <v>DS  BORONG RT02/06</v>
      </c>
      <c r="G640" s="31" t="str">
        <f t="shared" si="75"/>
        <v>R1</v>
      </c>
      <c r="H640" s="31">
        <f t="shared" si="76"/>
        <v>450</v>
      </c>
      <c r="I640" s="31" t="str">
        <f>Report2!K648</f>
        <v>R1/450</v>
      </c>
      <c r="J640" s="82">
        <f>Report2!L648</f>
        <v>560</v>
      </c>
      <c r="K640" s="82">
        <f>Report2!M648</f>
        <v>0</v>
      </c>
      <c r="L640" s="82">
        <f>Report2!N648</f>
        <v>277200</v>
      </c>
      <c r="M640" s="82">
        <f>Report2!P648</f>
        <v>277200</v>
      </c>
      <c r="N640" s="82">
        <f>Report2!Q648</f>
        <v>0</v>
      </c>
      <c r="O640" s="82">
        <f>Report2!T648</f>
        <v>0</v>
      </c>
      <c r="P640" s="82">
        <f>Report2!U648</f>
        <v>0</v>
      </c>
      <c r="Q640" s="82">
        <f>Report2!W648</f>
        <v>24948</v>
      </c>
      <c r="R640" s="82">
        <f>Report2!X648</f>
        <v>0</v>
      </c>
      <c r="S640" s="82">
        <f>Report2!Y648</f>
        <v>0</v>
      </c>
      <c r="T640" s="82">
        <f>Report2!Z648</f>
        <v>302148</v>
      </c>
      <c r="U640" s="82">
        <f>Report2!AB648</f>
        <v>302148</v>
      </c>
      <c r="V640" s="82">
        <f>Report2!AC648</f>
        <v>0</v>
      </c>
      <c r="W640" s="36" t="str">
        <f>Report2!AD648</f>
        <v>07/02/2023</v>
      </c>
      <c r="X640" s="48" t="str">
        <f t="shared" si="77"/>
        <v>07</v>
      </c>
      <c r="Y640" s="31" t="str">
        <f t="shared" si="78"/>
        <v>02</v>
      </c>
      <c r="Z640" s="31" t="str">
        <f t="shared" si="79"/>
        <v>2023</v>
      </c>
      <c r="AA640" s="45">
        <f t="shared" si="80"/>
        <v>44964</v>
      </c>
      <c r="AB640" s="31" t="str">
        <f>Report2!AE648</f>
        <v>5255342004824</v>
      </c>
      <c r="AC640" s="45" t="str">
        <f>Report2!AF648</f>
        <v>07/02/2023</v>
      </c>
      <c r="AD640" s="31" t="str">
        <f>Report2!AH648</f>
        <v>P2TL/52553/20230207/00004</v>
      </c>
      <c r="AE640" s="31">
        <f t="shared" si="82"/>
        <v>52550</v>
      </c>
      <c r="AF640" s="31" t="str">
        <f t="shared" si="81"/>
        <v>52553</v>
      </c>
    </row>
    <row r="641" spans="1:32">
      <c r="A641" s="30">
        <f>Report2!A649</f>
        <v>217</v>
      </c>
      <c r="B641" s="31" t="str">
        <f>Report2!B649</f>
        <v>P2TL/52552/20230206/00003</v>
      </c>
      <c r="C641" s="31" t="str">
        <f>Report2!D649</f>
        <v>NONPELANG</v>
      </c>
      <c r="D641" s="31" t="str">
        <f>Report2!E649</f>
        <v>RUKO BRAMBANG 4</v>
      </c>
      <c r="E641" s="31" t="str">
        <f>Report2!H649</f>
        <v>P4</v>
      </c>
      <c r="F641" s="31" t="str">
        <f>Report2!I649</f>
        <v>BRAMBANG RT 1 RW 4</v>
      </c>
      <c r="G641" s="31" t="str">
        <f t="shared" si="75"/>
        <v>S2</v>
      </c>
      <c r="H641" s="31">
        <f t="shared" si="76"/>
        <v>900</v>
      </c>
      <c r="I641" s="31" t="str">
        <f>Report2!K649</f>
        <v>S2/900</v>
      </c>
      <c r="J641" s="82">
        <f>Report2!L649</f>
        <v>4957</v>
      </c>
      <c r="K641" s="82">
        <f>Report2!M649</f>
        <v>57431</v>
      </c>
      <c r="L641" s="82">
        <f>Report2!N649</f>
        <v>57431</v>
      </c>
      <c r="M641" s="82">
        <f>Report2!P649</f>
        <v>114862</v>
      </c>
      <c r="N641" s="82">
        <f>Report2!Q649</f>
        <v>0</v>
      </c>
      <c r="O641" s="82">
        <f>Report2!T649</f>
        <v>0</v>
      </c>
      <c r="P641" s="82">
        <f>Report2!U649</f>
        <v>0</v>
      </c>
      <c r="Q641" s="82">
        <f>Report2!W649</f>
        <v>10138</v>
      </c>
      <c r="R641" s="82">
        <f>Report2!X649</f>
        <v>0</v>
      </c>
      <c r="S641" s="82">
        <f>Report2!Y649</f>
        <v>0</v>
      </c>
      <c r="T641" s="82">
        <f>Report2!Z649</f>
        <v>125000</v>
      </c>
      <c r="U641" s="82">
        <f>Report2!AB649</f>
        <v>125000</v>
      </c>
      <c r="V641" s="82">
        <f>Report2!AC649</f>
        <v>0</v>
      </c>
      <c r="W641" s="36" t="str">
        <f>Report2!AD649</f>
        <v>10/02/2023</v>
      </c>
      <c r="X641" s="48" t="str">
        <f t="shared" si="77"/>
        <v>10</v>
      </c>
      <c r="Y641" s="31" t="str">
        <f t="shared" si="78"/>
        <v>02</v>
      </c>
      <c r="Z641" s="31" t="str">
        <f t="shared" si="79"/>
        <v>2023</v>
      </c>
      <c r="AA641" s="45">
        <f t="shared" si="80"/>
        <v>44967</v>
      </c>
      <c r="AB641" s="31" t="str">
        <f>Report2!AE649</f>
        <v>5255242004931</v>
      </c>
      <c r="AC641" s="45" t="str">
        <f>Report2!AF649</f>
        <v>10/02/2023</v>
      </c>
      <c r="AD641" s="31" t="str">
        <f>Report2!AH649</f>
        <v>P2TL/52552/20230206/00003</v>
      </c>
      <c r="AE641" s="31">
        <f t="shared" si="82"/>
        <v>52550</v>
      </c>
      <c r="AF641" s="31" t="str">
        <f t="shared" si="81"/>
        <v>52552</v>
      </c>
    </row>
    <row r="642" spans="1:32">
      <c r="A642" s="30">
        <f>Report2!A650</f>
        <v>218</v>
      </c>
      <c r="B642" s="31" t="str">
        <f>Report2!B650</f>
        <v>P2TL/52553/20230224/00001</v>
      </c>
      <c r="C642" s="31" t="str">
        <f>Report2!D650</f>
        <v>523073064710</v>
      </c>
      <c r="D642" s="31" t="str">
        <f>Report2!E650</f>
        <v>SUJONO</v>
      </c>
      <c r="E642" s="31" t="str">
        <f>Report2!H650</f>
        <v>K2</v>
      </c>
      <c r="F642" s="31" t="str">
        <f>Report2!I650</f>
        <v>DN PELEMWULUNG</v>
      </c>
      <c r="G642" s="31" t="str">
        <f t="shared" si="75"/>
        <v>R1MT</v>
      </c>
      <c r="H642" s="31">
        <f t="shared" si="76"/>
        <v>900</v>
      </c>
      <c r="I642" s="31" t="str">
        <f>Report2!K650</f>
        <v>R1MT/900</v>
      </c>
      <c r="J642" s="82">
        <f>Report2!L650</f>
        <v>604</v>
      </c>
      <c r="K642" s="82">
        <f>Report2!M650</f>
        <v>0</v>
      </c>
      <c r="L642" s="82">
        <f>Report2!N650</f>
        <v>816608</v>
      </c>
      <c r="M642" s="82">
        <f>Report2!P650</f>
        <v>816608</v>
      </c>
      <c r="N642" s="82">
        <f>Report2!Q650</f>
        <v>0</v>
      </c>
      <c r="O642" s="82">
        <f>Report2!T650</f>
        <v>0</v>
      </c>
      <c r="P642" s="82">
        <f>Report2!U650</f>
        <v>0</v>
      </c>
      <c r="Q642" s="82">
        <f>Report2!W650</f>
        <v>73495</v>
      </c>
      <c r="R642" s="82">
        <f>Report2!X650</f>
        <v>0</v>
      </c>
      <c r="S642" s="82">
        <f>Report2!Y650</f>
        <v>0</v>
      </c>
      <c r="T642" s="82">
        <f>Report2!Z650</f>
        <v>890103</v>
      </c>
      <c r="U642" s="82">
        <f>Report2!AB650</f>
        <v>890103</v>
      </c>
      <c r="V642" s="82">
        <f>Report2!AC650</f>
        <v>0</v>
      </c>
      <c r="W642" s="36" t="str">
        <f>Report2!AD650</f>
        <v>24/02/2023</v>
      </c>
      <c r="X642" s="48" t="str">
        <f t="shared" si="77"/>
        <v>24</v>
      </c>
      <c r="Y642" s="31" t="str">
        <f t="shared" si="78"/>
        <v>02</v>
      </c>
      <c r="Z642" s="31" t="str">
        <f t="shared" si="79"/>
        <v>2023</v>
      </c>
      <c r="AA642" s="45">
        <f t="shared" si="80"/>
        <v>44981</v>
      </c>
      <c r="AB642" s="31" t="str">
        <f>Report2!AE650</f>
        <v>5255343004862</v>
      </c>
      <c r="AC642" s="45" t="str">
        <f>Report2!AF650</f>
        <v>24/02/2023</v>
      </c>
      <c r="AD642" s="31" t="str">
        <f>Report2!AH650</f>
        <v>P2TL/52553/20230224/00001</v>
      </c>
      <c r="AE642" s="31">
        <f t="shared" si="82"/>
        <v>52550</v>
      </c>
      <c r="AF642" s="31" t="str">
        <f t="shared" si="81"/>
        <v>52553</v>
      </c>
    </row>
    <row r="643" spans="1:32">
      <c r="A643" s="30">
        <f>Report2!A651</f>
        <v>219</v>
      </c>
      <c r="B643" s="31" t="str">
        <f>Report2!B651</f>
        <v>P2TL/52554/20230207/00001</v>
      </c>
      <c r="C643" s="31" t="str">
        <f>Report2!D651</f>
        <v>NONPELANG</v>
      </c>
      <c r="D643" s="31" t="str">
        <f>Report2!E651</f>
        <v>WAGINAH/AANG KUNA</v>
      </c>
      <c r="E643" s="31" t="str">
        <f>Report2!H651</f>
        <v>P4</v>
      </c>
      <c r="F643" s="31" t="str">
        <f>Report2!I651</f>
        <v>SIDOMULYO RT 6/3 TA</v>
      </c>
      <c r="G643" s="31" t="str">
        <f t="shared" ref="G643:G706" si="83">LEFT(I643,FIND("/",I643)-1)</f>
        <v>R1</v>
      </c>
      <c r="H643" s="31">
        <f t="shared" ref="H643:H706" si="84">_xlfn.NUMBERVALUE(MID(I643,FIND("/",I643,1)+1,99))</f>
        <v>450</v>
      </c>
      <c r="I643" s="31" t="str">
        <f>Report2!K651</f>
        <v>R1/450</v>
      </c>
      <c r="J643" s="82">
        <f>Report2!L651</f>
        <v>2479</v>
      </c>
      <c r="K643" s="82">
        <f>Report2!M651</f>
        <v>89100</v>
      </c>
      <c r="L643" s="82">
        <f>Report2!N651</f>
        <v>1226907</v>
      </c>
      <c r="M643" s="82">
        <f>Report2!P651</f>
        <v>1316007</v>
      </c>
      <c r="N643" s="82">
        <f>Report2!Q651</f>
        <v>0</v>
      </c>
      <c r="O643" s="82">
        <f>Report2!T651</f>
        <v>0</v>
      </c>
      <c r="P643" s="82">
        <f>Report2!U651</f>
        <v>0</v>
      </c>
      <c r="Q643" s="82">
        <f>Report2!W651</f>
        <v>6580</v>
      </c>
      <c r="R643" s="82">
        <f>Report2!X651</f>
        <v>0</v>
      </c>
      <c r="S643" s="82">
        <f>Report2!Y651</f>
        <v>0</v>
      </c>
      <c r="T643" s="82">
        <f>Report2!Z651</f>
        <v>1322587</v>
      </c>
      <c r="U643" s="82">
        <f>Report2!AB651</f>
        <v>1322587</v>
      </c>
      <c r="V643" s="82">
        <f>Report2!AC651</f>
        <v>0</v>
      </c>
      <c r="W643" s="36" t="str">
        <f>Report2!AD651</f>
        <v>12/02/2023</v>
      </c>
      <c r="X643" s="48" t="str">
        <f t="shared" ref="X643:X706" si="85">LEFT(W643,2)</f>
        <v>12</v>
      </c>
      <c r="Y643" s="31" t="str">
        <f t="shared" ref="Y643:Y706" si="86">MID(W643,FIND("/",W643,1)+1,2)</f>
        <v>02</v>
      </c>
      <c r="Z643" s="31" t="str">
        <f t="shared" ref="Z643:Z706" si="87">RIGHT(W643,4)</f>
        <v>2023</v>
      </c>
      <c r="AA643" s="45">
        <f t="shared" ref="AA643:AA706" si="88">DATE(Z643,Y643,X643)</f>
        <v>44969</v>
      </c>
      <c r="AB643" s="31" t="str">
        <f>Report2!AE651</f>
        <v>5255442005963</v>
      </c>
      <c r="AC643" s="45" t="str">
        <f>Report2!AF651</f>
        <v>12/02/2023</v>
      </c>
      <c r="AD643" s="31" t="str">
        <f>Report2!AH651</f>
        <v>P2TL/52554/20230207/00001</v>
      </c>
      <c r="AE643" s="31">
        <f t="shared" si="82"/>
        <v>52550</v>
      </c>
      <c r="AF643" s="31" t="str">
        <f t="shared" ref="AF643:AF706" si="89">_xlfn.IFS(LEN(AD643)=19,LEFT(AD643,5),LEN(AD643)=25,MID(AD643,6,5))</f>
        <v>52554</v>
      </c>
    </row>
    <row r="644" spans="1:32">
      <c r="A644" s="30">
        <f>Report2!A652</f>
        <v>220</v>
      </c>
      <c r="B644" s="31" t="str">
        <f>Report2!B652</f>
        <v>5255305723022200507</v>
      </c>
      <c r="C644" s="31" t="str">
        <f>Report2!D652</f>
        <v>523070044272</v>
      </c>
      <c r="D644" s="31" t="str">
        <f>Report2!E652</f>
        <v>PRODJO KASLI</v>
      </c>
      <c r="E644" s="31">
        <f>Report2!H652</f>
        <v>0</v>
      </c>
      <c r="F644" s="31" t="str">
        <f>Report2!I652</f>
        <v>DK  GADING KURIPAN</v>
      </c>
      <c r="G644" s="31" t="str">
        <f t="shared" si="83"/>
        <v>R1</v>
      </c>
      <c r="H644" s="31">
        <f t="shared" si="84"/>
        <v>900</v>
      </c>
      <c r="I644" s="31" t="str">
        <f>Report2!K652</f>
        <v>R1/900</v>
      </c>
      <c r="J644" s="82">
        <f>Report2!L652</f>
        <v>24</v>
      </c>
      <c r="K644" s="82">
        <f>Report2!M652</f>
        <v>0</v>
      </c>
      <c r="L644" s="82">
        <f>Report2!N652</f>
        <v>6600</v>
      </c>
      <c r="M644" s="82">
        <f>Report2!P652</f>
        <v>6600</v>
      </c>
      <c r="N644" s="82">
        <f>Report2!Q652</f>
        <v>0</v>
      </c>
      <c r="O644" s="82">
        <f>Report2!T652</f>
        <v>0</v>
      </c>
      <c r="P644" s="82">
        <f>Report2!U652</f>
        <v>0</v>
      </c>
      <c r="Q644" s="82">
        <f>Report2!W652</f>
        <v>0</v>
      </c>
      <c r="R644" s="82">
        <f>Report2!X652</f>
        <v>0</v>
      </c>
      <c r="S644" s="82">
        <f>Report2!Y652</f>
        <v>0</v>
      </c>
      <c r="T644" s="82">
        <f>Report2!Z652</f>
        <v>6600</v>
      </c>
      <c r="U644" s="82">
        <f>Report2!AB652</f>
        <v>0</v>
      </c>
      <c r="V644" s="82">
        <f>Report2!AC652</f>
        <v>6600</v>
      </c>
      <c r="W644" s="36" t="str">
        <f>Report2!AD652</f>
        <v>22/02/2023</v>
      </c>
      <c r="X644" s="48" t="str">
        <f t="shared" si="85"/>
        <v>22</v>
      </c>
      <c r="Y644" s="31" t="str">
        <f t="shared" si="86"/>
        <v>02</v>
      </c>
      <c r="Z644" s="31" t="str">
        <f t="shared" si="87"/>
        <v>2023</v>
      </c>
      <c r="AA644" s="45">
        <f t="shared" si="88"/>
        <v>44979</v>
      </c>
      <c r="AB644" s="31" t="str">
        <f>Report2!AE652</f>
        <v>5255334000503</v>
      </c>
      <c r="AC644" s="45" t="str">
        <f>Report2!AF652</f>
        <v>22/02/2023</v>
      </c>
      <c r="AD644" s="31" t="str">
        <f>Report2!AH652</f>
        <v>5255305723022200507</v>
      </c>
      <c r="AE644" s="31">
        <f t="shared" ref="AE644:AE707" si="90">AE643</f>
        <v>52550</v>
      </c>
      <c r="AF644" s="31" t="str">
        <f t="shared" si="89"/>
        <v>52553</v>
      </c>
    </row>
    <row r="645" spans="1:32">
      <c r="A645" s="30">
        <f>Report2!A653</f>
        <v>221</v>
      </c>
      <c r="B645" s="31" t="str">
        <f>Report2!B653</f>
        <v>P2TL/52554/20230227/00010</v>
      </c>
      <c r="C645" s="31" t="str">
        <f>Report2!D653</f>
        <v>NONPELANG</v>
      </c>
      <c r="D645" s="31" t="str">
        <f>Report2!E653</f>
        <v>PJ SIMO SUMINI</v>
      </c>
      <c r="E645" s="31" t="str">
        <f>Report2!H653</f>
        <v>P4</v>
      </c>
      <c r="F645" s="31" t="str">
        <f>Report2!I653</f>
        <v>NGRAGEM SIMO</v>
      </c>
      <c r="G645" s="31" t="str">
        <f t="shared" si="83"/>
        <v>S2</v>
      </c>
      <c r="H645" s="31">
        <f t="shared" si="84"/>
        <v>450</v>
      </c>
      <c r="I645" s="31" t="str">
        <f>Report2!K653</f>
        <v>S2/450</v>
      </c>
      <c r="J645" s="82">
        <f>Report2!L653</f>
        <v>2479</v>
      </c>
      <c r="K645" s="82">
        <f>Report2!M653</f>
        <v>81000</v>
      </c>
      <c r="L645" s="82">
        <f>Report2!N653</f>
        <v>892296</v>
      </c>
      <c r="M645" s="82">
        <f>Report2!P653</f>
        <v>973296</v>
      </c>
      <c r="N645" s="82">
        <f>Report2!Q653</f>
        <v>0</v>
      </c>
      <c r="O645" s="82">
        <f>Report2!T653</f>
        <v>0</v>
      </c>
      <c r="P645" s="82">
        <f>Report2!U653</f>
        <v>0</v>
      </c>
      <c r="Q645" s="82">
        <f>Report2!W653</f>
        <v>4866</v>
      </c>
      <c r="R645" s="82">
        <f>Report2!X653</f>
        <v>0</v>
      </c>
      <c r="S645" s="82">
        <f>Report2!Y653</f>
        <v>0</v>
      </c>
      <c r="T645" s="82">
        <f>Report2!Z653</f>
        <v>978162</v>
      </c>
      <c r="U645" s="82">
        <f>Report2!AB653</f>
        <v>978162</v>
      </c>
      <c r="V645" s="82">
        <f>Report2!AC653</f>
        <v>0</v>
      </c>
      <c r="W645" s="36" t="str">
        <f>Report2!AD653</f>
        <v>28/02/2023</v>
      </c>
      <c r="X645" s="48" t="str">
        <f t="shared" si="85"/>
        <v>28</v>
      </c>
      <c r="Y645" s="31" t="str">
        <f t="shared" si="86"/>
        <v>02</v>
      </c>
      <c r="Z645" s="31" t="str">
        <f t="shared" si="87"/>
        <v>2023</v>
      </c>
      <c r="AA645" s="45">
        <f t="shared" si="88"/>
        <v>44985</v>
      </c>
      <c r="AB645" s="31" t="str">
        <f>Report2!AE653</f>
        <v>5255442006047</v>
      </c>
      <c r="AC645" s="45" t="str">
        <f>Report2!AF653</f>
        <v>28/02/2023</v>
      </c>
      <c r="AD645" s="31" t="str">
        <f>Report2!AH653</f>
        <v>P2TL/52554/20230227/00010</v>
      </c>
      <c r="AE645" s="31">
        <f t="shared" si="90"/>
        <v>52550</v>
      </c>
      <c r="AF645" s="31" t="str">
        <f t="shared" si="89"/>
        <v>52554</v>
      </c>
    </row>
    <row r="646" spans="1:32">
      <c r="A646" s="30">
        <f>Report2!A654</f>
        <v>222</v>
      </c>
      <c r="B646" s="31" t="str">
        <f>Report2!B654</f>
        <v>P2TL/52551/20230206/00001</v>
      </c>
      <c r="C646" s="31" t="str">
        <f>Report2!D654</f>
        <v>525510320346</v>
      </c>
      <c r="D646" s="31" t="str">
        <f>Report2!E654</f>
        <v>SUNARTO</v>
      </c>
      <c r="E646" s="31" t="str">
        <f>Report2!H654</f>
        <v>P1</v>
      </c>
      <c r="F646" s="31" t="str">
        <f>Report2!I654</f>
        <v>DK MOROASEM BANJ</v>
      </c>
      <c r="G646" s="31" t="str">
        <f t="shared" si="83"/>
        <v>R1T</v>
      </c>
      <c r="H646" s="31">
        <f t="shared" si="84"/>
        <v>2200</v>
      </c>
      <c r="I646" s="31" t="str">
        <f>Report2!K654</f>
        <v>R1T/2200</v>
      </c>
      <c r="J646" s="82">
        <f>Report2!L654</f>
        <v>0</v>
      </c>
      <c r="K646" s="82">
        <f>Report2!M654</f>
        <v>1525603</v>
      </c>
      <c r="L646" s="82">
        <f>Report2!N654</f>
        <v>0</v>
      </c>
      <c r="M646" s="82">
        <f>Report2!P654</f>
        <v>1525603</v>
      </c>
      <c r="N646" s="82">
        <f>Report2!Q654</f>
        <v>0</v>
      </c>
      <c r="O646" s="82">
        <f>Report2!T654</f>
        <v>76400</v>
      </c>
      <c r="P646" s="82">
        <f>Report2!U654</f>
        <v>433957</v>
      </c>
      <c r="Q646" s="82">
        <f>Report2!W654</f>
        <v>22884</v>
      </c>
      <c r="R646" s="82">
        <f>Report2!X654</f>
        <v>0</v>
      </c>
      <c r="S646" s="82">
        <f>Report2!Y654</f>
        <v>0</v>
      </c>
      <c r="T646" s="82">
        <f>Report2!Z654</f>
        <v>2058844</v>
      </c>
      <c r="U646" s="82">
        <f>Report2!AB654</f>
        <v>2058844</v>
      </c>
      <c r="V646" s="82">
        <f>Report2!AC654</f>
        <v>0</v>
      </c>
      <c r="W646" s="36" t="str">
        <f>Report2!AD654</f>
        <v>06/02/2023</v>
      </c>
      <c r="X646" s="48" t="str">
        <f t="shared" si="85"/>
        <v>06</v>
      </c>
      <c r="Y646" s="31" t="str">
        <f t="shared" si="86"/>
        <v>02</v>
      </c>
      <c r="Z646" s="31" t="str">
        <f t="shared" si="87"/>
        <v>2023</v>
      </c>
      <c r="AA646" s="45">
        <f t="shared" si="88"/>
        <v>44963</v>
      </c>
      <c r="AB646" s="31" t="str">
        <f>Report2!AE654</f>
        <v>5255143005102</v>
      </c>
      <c r="AC646" s="45" t="str">
        <f>Report2!AF654</f>
        <v>06/02/2023</v>
      </c>
      <c r="AD646" s="31" t="str">
        <f>Report2!AH654</f>
        <v>P2TL/52551/20230206/00001</v>
      </c>
      <c r="AE646" s="31">
        <f t="shared" si="90"/>
        <v>52550</v>
      </c>
      <c r="AF646" s="31" t="str">
        <f t="shared" si="89"/>
        <v>52551</v>
      </c>
    </row>
    <row r="647" spans="1:32">
      <c r="A647" s="30">
        <f>Report2!A655</f>
        <v>223</v>
      </c>
      <c r="B647" s="31" t="str">
        <f>Report2!B655</f>
        <v>P2TL/52553/20230207/00003</v>
      </c>
      <c r="C647" s="31" t="str">
        <f>Report2!D655</f>
        <v>523073148423</v>
      </c>
      <c r="D647" s="31" t="str">
        <f>Report2!E655</f>
        <v>MARMI - KIS</v>
      </c>
      <c r="E647" s="31" t="str">
        <f>Report2!H655</f>
        <v>K2</v>
      </c>
      <c r="F647" s="31" t="str">
        <f>Report2!I655</f>
        <v>DN WIDURI DS CINGK</v>
      </c>
      <c r="G647" s="31" t="str">
        <f t="shared" si="83"/>
        <v>R1T</v>
      </c>
      <c r="H647" s="31">
        <f t="shared" si="84"/>
        <v>900</v>
      </c>
      <c r="I647" s="31" t="str">
        <f>Report2!K655</f>
        <v>R1T/900</v>
      </c>
      <c r="J647" s="82">
        <f>Report2!L655</f>
        <v>689</v>
      </c>
      <c r="K647" s="82">
        <f>Report2!M655</f>
        <v>0</v>
      </c>
      <c r="L647" s="82">
        <f>Report2!N655</f>
        <v>416845</v>
      </c>
      <c r="M647" s="82">
        <f>Report2!P655</f>
        <v>416845</v>
      </c>
      <c r="N647" s="82">
        <f>Report2!Q655</f>
        <v>0</v>
      </c>
      <c r="O647" s="82">
        <f>Report2!T655</f>
        <v>0</v>
      </c>
      <c r="P647" s="82">
        <f>Report2!U655</f>
        <v>0</v>
      </c>
      <c r="Q647" s="82">
        <f>Report2!W655</f>
        <v>37516</v>
      </c>
      <c r="R647" s="82">
        <f>Report2!X655</f>
        <v>0</v>
      </c>
      <c r="S647" s="82">
        <f>Report2!Y655</f>
        <v>0</v>
      </c>
      <c r="T647" s="82">
        <f>Report2!Z655</f>
        <v>454361</v>
      </c>
      <c r="U647" s="82">
        <f>Report2!AB655</f>
        <v>454361</v>
      </c>
      <c r="V647" s="82">
        <f>Report2!AC655</f>
        <v>0</v>
      </c>
      <c r="W647" s="36" t="str">
        <f>Report2!AD655</f>
        <v>07/02/2023</v>
      </c>
      <c r="X647" s="48" t="str">
        <f t="shared" si="85"/>
        <v>07</v>
      </c>
      <c r="Y647" s="31" t="str">
        <f t="shared" si="86"/>
        <v>02</v>
      </c>
      <c r="Z647" s="31" t="str">
        <f t="shared" si="87"/>
        <v>2023</v>
      </c>
      <c r="AA647" s="45">
        <f t="shared" si="88"/>
        <v>44964</v>
      </c>
      <c r="AB647" s="31" t="str">
        <f>Report2!AE655</f>
        <v>5255343004823</v>
      </c>
      <c r="AC647" s="45" t="str">
        <f>Report2!AF655</f>
        <v>07/02/2023</v>
      </c>
      <c r="AD647" s="31" t="str">
        <f>Report2!AH655</f>
        <v>P2TL/52553/20230207/00003</v>
      </c>
      <c r="AE647" s="31">
        <f t="shared" si="90"/>
        <v>52550</v>
      </c>
      <c r="AF647" s="31" t="str">
        <f t="shared" si="89"/>
        <v>52553</v>
      </c>
    </row>
    <row r="648" spans="1:32">
      <c r="A648" s="30">
        <f>Report2!A656</f>
        <v>224</v>
      </c>
      <c r="B648" s="31" t="str">
        <f>Report2!B656</f>
        <v>5255305723022200519</v>
      </c>
      <c r="C648" s="31" t="str">
        <f>Report2!D656</f>
        <v>523071048314</v>
      </c>
      <c r="D648" s="31" t="str">
        <f>Report2!E656</f>
        <v>RATMI MARKUM</v>
      </c>
      <c r="E648" s="31">
        <f>Report2!H656</f>
        <v>0</v>
      </c>
      <c r="F648" s="31" t="str">
        <f>Report2!I656</f>
        <v>DS  KETRO RT02/01</v>
      </c>
      <c r="G648" s="31" t="str">
        <f t="shared" si="83"/>
        <v>R1</v>
      </c>
      <c r="H648" s="31">
        <f t="shared" si="84"/>
        <v>450</v>
      </c>
      <c r="I648" s="31" t="str">
        <f>Report2!K656</f>
        <v>R1/450</v>
      </c>
      <c r="J648" s="82">
        <f>Report2!L656</f>
        <v>102</v>
      </c>
      <c r="K648" s="82">
        <f>Report2!M656</f>
        <v>0</v>
      </c>
      <c r="L648" s="82">
        <f>Report2!N656</f>
        <v>17250</v>
      </c>
      <c r="M648" s="82">
        <f>Report2!P656</f>
        <v>17250</v>
      </c>
      <c r="N648" s="82">
        <f>Report2!Q656</f>
        <v>0</v>
      </c>
      <c r="O648" s="82">
        <f>Report2!T656</f>
        <v>0</v>
      </c>
      <c r="P648" s="82">
        <f>Report2!U656</f>
        <v>0</v>
      </c>
      <c r="Q648" s="82">
        <f>Report2!W656</f>
        <v>0</v>
      </c>
      <c r="R648" s="82">
        <f>Report2!X656</f>
        <v>0</v>
      </c>
      <c r="S648" s="82">
        <f>Report2!Y656</f>
        <v>0</v>
      </c>
      <c r="T648" s="82">
        <f>Report2!Z656</f>
        <v>17250</v>
      </c>
      <c r="U648" s="82">
        <f>Report2!AB656</f>
        <v>0</v>
      </c>
      <c r="V648" s="82">
        <f>Report2!AC656</f>
        <v>17250</v>
      </c>
      <c r="W648" s="36" t="str">
        <f>Report2!AD656</f>
        <v>22/02/2023</v>
      </c>
      <c r="X648" s="48" t="str">
        <f t="shared" si="85"/>
        <v>22</v>
      </c>
      <c r="Y648" s="31" t="str">
        <f t="shared" si="86"/>
        <v>02</v>
      </c>
      <c r="Z648" s="31" t="str">
        <f t="shared" si="87"/>
        <v>2023</v>
      </c>
      <c r="AA648" s="45">
        <f t="shared" si="88"/>
        <v>44979</v>
      </c>
      <c r="AB648" s="31" t="str">
        <f>Report2!AE656</f>
        <v>5255334000515</v>
      </c>
      <c r="AC648" s="45" t="str">
        <f>Report2!AF656</f>
        <v>22/02/2023</v>
      </c>
      <c r="AD648" s="31" t="str">
        <f>Report2!AH656</f>
        <v>5255305723022200519</v>
      </c>
      <c r="AE648" s="31">
        <f t="shared" si="90"/>
        <v>52550</v>
      </c>
      <c r="AF648" s="31" t="str">
        <f t="shared" si="89"/>
        <v>52553</v>
      </c>
    </row>
    <row r="649" spans="1:32">
      <c r="A649" s="30">
        <f>Report2!A657</f>
        <v>225</v>
      </c>
      <c r="B649" s="31" t="str">
        <f>Report2!B657</f>
        <v>P2TL/52552/20230215/00005</v>
      </c>
      <c r="C649" s="31" t="str">
        <f>Report2!D657</f>
        <v>NONPELANG</v>
      </c>
      <c r="D649" s="31" t="str">
        <f>Report2!E657</f>
        <v>KUSWORO 4</v>
      </c>
      <c r="E649" s="31" t="str">
        <f>Report2!H657</f>
        <v>P4</v>
      </c>
      <c r="F649" s="31" t="str">
        <f>Report2!I657</f>
        <v>MANGUNSARI RT 1 R</v>
      </c>
      <c r="G649" s="31" t="str">
        <f t="shared" si="83"/>
        <v>S2</v>
      </c>
      <c r="H649" s="31">
        <f t="shared" si="84"/>
        <v>900</v>
      </c>
      <c r="I649" s="31" t="str">
        <f>Report2!K657</f>
        <v>S2/900</v>
      </c>
      <c r="J649" s="82">
        <f>Report2!L657</f>
        <v>4957</v>
      </c>
      <c r="K649" s="82">
        <f>Report2!M657</f>
        <v>243000</v>
      </c>
      <c r="L649" s="82">
        <f>Report2!N657</f>
        <v>1784592</v>
      </c>
      <c r="M649" s="82">
        <f>Report2!P657</f>
        <v>2027592</v>
      </c>
      <c r="N649" s="82">
        <f>Report2!Q657</f>
        <v>0</v>
      </c>
      <c r="O649" s="82">
        <f>Report2!T657</f>
        <v>0</v>
      </c>
      <c r="P649" s="82">
        <f>Report2!U657</f>
        <v>0</v>
      </c>
      <c r="Q649" s="82">
        <f>Report2!W657</f>
        <v>10138</v>
      </c>
      <c r="R649" s="82">
        <f>Report2!X657</f>
        <v>0</v>
      </c>
      <c r="S649" s="82">
        <f>Report2!Y657</f>
        <v>0</v>
      </c>
      <c r="T649" s="82">
        <f>Report2!Z657</f>
        <v>2037730</v>
      </c>
      <c r="U649" s="82">
        <f>Report2!AB657</f>
        <v>2037730</v>
      </c>
      <c r="V649" s="82">
        <f>Report2!AC657</f>
        <v>0</v>
      </c>
      <c r="W649" s="36" t="str">
        <f>Report2!AD657</f>
        <v>15/02/2023</v>
      </c>
      <c r="X649" s="48" t="str">
        <f t="shared" si="85"/>
        <v>15</v>
      </c>
      <c r="Y649" s="31" t="str">
        <f t="shared" si="86"/>
        <v>02</v>
      </c>
      <c r="Z649" s="31" t="str">
        <f t="shared" si="87"/>
        <v>2023</v>
      </c>
      <c r="AA649" s="45">
        <f t="shared" si="88"/>
        <v>44972</v>
      </c>
      <c r="AB649" s="31" t="str">
        <f>Report2!AE657</f>
        <v>5255242004946</v>
      </c>
      <c r="AC649" s="45" t="str">
        <f>Report2!AF657</f>
        <v>15/02/2023</v>
      </c>
      <c r="AD649" s="31" t="str">
        <f>Report2!AH657</f>
        <v>P2TL/52552/20230215/00005</v>
      </c>
      <c r="AE649" s="31">
        <f t="shared" si="90"/>
        <v>52550</v>
      </c>
      <c r="AF649" s="31" t="str">
        <f t="shared" si="89"/>
        <v>52552</v>
      </c>
    </row>
    <row r="650" spans="1:32">
      <c r="A650" s="30">
        <f>Report2!A658</f>
        <v>226</v>
      </c>
      <c r="B650" s="31" t="str">
        <f>Report2!B658</f>
        <v>P2TL/52554/20230208/00002</v>
      </c>
      <c r="C650" s="31" t="str">
        <f>Report2!D658</f>
        <v>523071314984</v>
      </c>
      <c r="D650" s="31" t="str">
        <f>Report2!E658</f>
        <v>KARTO WIJOYO</v>
      </c>
      <c r="E650" s="31" t="str">
        <f>Report2!H658</f>
        <v>P2</v>
      </c>
      <c r="F650" s="31" t="str">
        <f>Report2!I658</f>
        <v>DK  GESING RT05/07 D</v>
      </c>
      <c r="G650" s="31" t="str">
        <f t="shared" si="83"/>
        <v>R1</v>
      </c>
      <c r="H650" s="31">
        <f t="shared" si="84"/>
        <v>450</v>
      </c>
      <c r="I650" s="31" t="str">
        <f>Report2!K658</f>
        <v>R1/450</v>
      </c>
      <c r="J650" s="82">
        <f>Report2!L658</f>
        <v>2479</v>
      </c>
      <c r="K650" s="82">
        <f>Report2!M658</f>
        <v>0</v>
      </c>
      <c r="L650" s="82">
        <f>Report2!N658</f>
        <v>1226907</v>
      </c>
      <c r="M650" s="82">
        <f>Report2!P658</f>
        <v>1226907</v>
      </c>
      <c r="N650" s="82">
        <f>Report2!Q658</f>
        <v>0</v>
      </c>
      <c r="O650" s="82">
        <f>Report2!T658</f>
        <v>0</v>
      </c>
      <c r="P650" s="82">
        <f>Report2!U658</f>
        <v>500</v>
      </c>
      <c r="Q650" s="82">
        <f>Report2!W658</f>
        <v>12269</v>
      </c>
      <c r="R650" s="82">
        <f>Report2!X658</f>
        <v>900</v>
      </c>
      <c r="S650" s="82">
        <f>Report2!Y658</f>
        <v>0</v>
      </c>
      <c r="T650" s="82">
        <f>Report2!Z658</f>
        <v>1240576</v>
      </c>
      <c r="U650" s="82">
        <f>Report2!AB658</f>
        <v>1240576</v>
      </c>
      <c r="V650" s="82">
        <f>Report2!AC658</f>
        <v>0</v>
      </c>
      <c r="W650" s="36" t="str">
        <f>Report2!AD658</f>
        <v>08/02/2023</v>
      </c>
      <c r="X650" s="48" t="str">
        <f t="shared" si="85"/>
        <v>08</v>
      </c>
      <c r="Y650" s="31" t="str">
        <f t="shared" si="86"/>
        <v>02</v>
      </c>
      <c r="Z650" s="31" t="str">
        <f t="shared" si="87"/>
        <v>2023</v>
      </c>
      <c r="AA650" s="45">
        <f t="shared" si="88"/>
        <v>44965</v>
      </c>
      <c r="AB650" s="31" t="str">
        <f>Report2!AE658</f>
        <v>5255442005971</v>
      </c>
      <c r="AC650" s="45" t="str">
        <f>Report2!AF658</f>
        <v>08/02/2023</v>
      </c>
      <c r="AD650" s="31" t="str">
        <f>Report2!AH658</f>
        <v>P2TL/52554/20230208/00002</v>
      </c>
      <c r="AE650" s="31">
        <f t="shared" si="90"/>
        <v>52550</v>
      </c>
      <c r="AF650" s="31" t="str">
        <f t="shared" si="89"/>
        <v>52554</v>
      </c>
    </row>
    <row r="651" spans="1:32">
      <c r="A651" s="30">
        <f>Report2!A659</f>
        <v>227</v>
      </c>
      <c r="B651" s="31" t="str">
        <f>Report2!B659</f>
        <v>P2TL/52554/20230224/00011</v>
      </c>
      <c r="C651" s="31" t="str">
        <f>Report2!D659</f>
        <v>523071505519</v>
      </c>
      <c r="D651" s="31" t="str">
        <f>Report2!E659</f>
        <v>SUPARMIN</v>
      </c>
      <c r="E651" s="31" t="str">
        <f>Report2!H659</f>
        <v>K2</v>
      </c>
      <c r="F651" s="31" t="str">
        <f>Report2!I659</f>
        <v>DK  BENDO RT2/7 MLO</v>
      </c>
      <c r="G651" s="31" t="str">
        <f t="shared" si="83"/>
        <v>R1</v>
      </c>
      <c r="H651" s="31">
        <f t="shared" si="84"/>
        <v>900</v>
      </c>
      <c r="I651" s="31" t="str">
        <f>Report2!K659</f>
        <v>R1/900</v>
      </c>
      <c r="J651" s="82">
        <f>Report2!L659</f>
        <v>100</v>
      </c>
      <c r="K651" s="82">
        <f>Report2!M659</f>
        <v>0</v>
      </c>
      <c r="L651" s="82">
        <f>Report2!N659</f>
        <v>49500</v>
      </c>
      <c r="M651" s="82">
        <f>Report2!P659</f>
        <v>49500</v>
      </c>
      <c r="N651" s="82">
        <f>Report2!Q659</f>
        <v>0</v>
      </c>
      <c r="O651" s="82">
        <f>Report2!T659</f>
        <v>0</v>
      </c>
      <c r="P651" s="82">
        <f>Report2!U659</f>
        <v>0</v>
      </c>
      <c r="Q651" s="82">
        <f>Report2!W659</f>
        <v>4455</v>
      </c>
      <c r="R651" s="82">
        <f>Report2!X659</f>
        <v>0</v>
      </c>
      <c r="S651" s="82">
        <f>Report2!Y659</f>
        <v>0</v>
      </c>
      <c r="T651" s="82">
        <f>Report2!Z659</f>
        <v>53955</v>
      </c>
      <c r="U651" s="82">
        <f>Report2!AB659</f>
        <v>10000</v>
      </c>
      <c r="V651" s="82">
        <f>Report2!AC659</f>
        <v>43955</v>
      </c>
      <c r="W651" s="36" t="str">
        <f>Report2!AD659</f>
        <v>26/02/2023</v>
      </c>
      <c r="X651" s="48" t="str">
        <f t="shared" si="85"/>
        <v>26</v>
      </c>
      <c r="Y651" s="31" t="str">
        <f t="shared" si="86"/>
        <v>02</v>
      </c>
      <c r="Z651" s="31" t="str">
        <f t="shared" si="87"/>
        <v>2023</v>
      </c>
      <c r="AA651" s="45">
        <f t="shared" si="88"/>
        <v>44983</v>
      </c>
      <c r="AB651" s="31" t="str">
        <f>Report2!AE659</f>
        <v>5255442006033</v>
      </c>
      <c r="AC651" s="45" t="str">
        <f>Report2!AF659</f>
        <v>26/02/2023</v>
      </c>
      <c r="AD651" s="31" t="str">
        <f>Report2!AH659</f>
        <v>P2TL/52554/20230224/00011</v>
      </c>
      <c r="AE651" s="31">
        <f t="shared" si="90"/>
        <v>52550</v>
      </c>
      <c r="AF651" s="31" t="str">
        <f t="shared" si="89"/>
        <v>52554</v>
      </c>
    </row>
    <row r="652" spans="1:32">
      <c r="A652" s="30">
        <f>Report2!A660</f>
        <v>228</v>
      </c>
      <c r="B652" s="31" t="str">
        <f>Report2!B660</f>
        <v>P2TL/52554/20230223/00002</v>
      </c>
      <c r="C652" s="31" t="str">
        <f>Report2!D660</f>
        <v>523070416193</v>
      </c>
      <c r="D652" s="31" t="str">
        <f>Report2!E660</f>
        <v>MASKUR</v>
      </c>
      <c r="E652" s="31" t="str">
        <f>Report2!H660</f>
        <v>P3</v>
      </c>
      <c r="F652" s="31" t="str">
        <f>Report2!I660</f>
        <v>NG LOBAR NGLY RT6/</v>
      </c>
      <c r="G652" s="31" t="str">
        <f t="shared" si="83"/>
        <v>R1</v>
      </c>
      <c r="H652" s="31">
        <f t="shared" si="84"/>
        <v>450</v>
      </c>
      <c r="I652" s="31" t="str">
        <f>Report2!K660</f>
        <v>R1/450</v>
      </c>
      <c r="J652" s="82">
        <f>Report2!L660</f>
        <v>2479</v>
      </c>
      <c r="K652" s="82">
        <f>Report2!M660</f>
        <v>59400</v>
      </c>
      <c r="L652" s="82">
        <f>Report2!N660</f>
        <v>1226907</v>
      </c>
      <c r="M652" s="82">
        <f>Report2!P660</f>
        <v>1286307</v>
      </c>
      <c r="N652" s="82">
        <f>Report2!Q660</f>
        <v>0</v>
      </c>
      <c r="O652" s="82">
        <f>Report2!T660</f>
        <v>76400</v>
      </c>
      <c r="P652" s="82">
        <f>Report2!U660</f>
        <v>188171</v>
      </c>
      <c r="Q652" s="82">
        <f>Report2!W660</f>
        <v>13160</v>
      </c>
      <c r="R652" s="82">
        <f>Report2!X660</f>
        <v>13950</v>
      </c>
      <c r="S652" s="82">
        <f>Report2!Y660</f>
        <v>0</v>
      </c>
      <c r="T652" s="82">
        <f>Report2!Z660</f>
        <v>1577988</v>
      </c>
      <c r="U652" s="82">
        <f>Report2!AB660</f>
        <v>800000</v>
      </c>
      <c r="V652" s="82">
        <f>Report2!AC660</f>
        <v>777988</v>
      </c>
      <c r="W652" s="36" t="str">
        <f>Report2!AD660</f>
        <v>24/02/2023</v>
      </c>
      <c r="X652" s="48" t="str">
        <f t="shared" si="85"/>
        <v>24</v>
      </c>
      <c r="Y652" s="31" t="str">
        <f t="shared" si="86"/>
        <v>02</v>
      </c>
      <c r="Z652" s="31" t="str">
        <f t="shared" si="87"/>
        <v>2023</v>
      </c>
      <c r="AA652" s="45">
        <f t="shared" si="88"/>
        <v>44981</v>
      </c>
      <c r="AB652" s="31" t="str">
        <f>Report2!AE660</f>
        <v>5255442006019</v>
      </c>
      <c r="AC652" s="45" t="str">
        <f>Report2!AF660</f>
        <v>24/02/2023</v>
      </c>
      <c r="AD652" s="31" t="str">
        <f>Report2!AH660</f>
        <v>P2TL/52554/20230223/00002</v>
      </c>
      <c r="AE652" s="31">
        <f t="shared" si="90"/>
        <v>52550</v>
      </c>
      <c r="AF652" s="31" t="str">
        <f t="shared" si="89"/>
        <v>52554</v>
      </c>
    </row>
    <row r="653" spans="1:32">
      <c r="A653" s="30">
        <f>Report2!A661</f>
        <v>229</v>
      </c>
      <c r="B653" s="31" t="str">
        <f>Report2!B661</f>
        <v>P2TL/52554/20230228/00001</v>
      </c>
      <c r="C653" s="31" t="str">
        <f>Report2!D661</f>
        <v>523070763448</v>
      </c>
      <c r="D653" s="31" t="str">
        <f>Report2!E661</f>
        <v>WASIDI</v>
      </c>
      <c r="E653" s="31" t="str">
        <f>Report2!H661</f>
        <v>K2</v>
      </c>
      <c r="F653" s="31" t="str">
        <f>Report2!I661</f>
        <v>MA YAHAN KRAJAN</v>
      </c>
      <c r="G653" s="31" t="str">
        <f t="shared" si="83"/>
        <v>R1MT</v>
      </c>
      <c r="H653" s="31">
        <f t="shared" si="84"/>
        <v>900</v>
      </c>
      <c r="I653" s="31" t="str">
        <f>Report2!K661</f>
        <v>R1MT/900</v>
      </c>
      <c r="J653" s="82">
        <f>Report2!L661</f>
        <v>54</v>
      </c>
      <c r="K653" s="82">
        <f>Report2!M661</f>
        <v>0</v>
      </c>
      <c r="L653" s="82">
        <f>Report2!N661</f>
        <v>73008</v>
      </c>
      <c r="M653" s="82">
        <f>Report2!P661</f>
        <v>73008</v>
      </c>
      <c r="N653" s="82">
        <f>Report2!Q661</f>
        <v>0</v>
      </c>
      <c r="O653" s="82">
        <f>Report2!T661</f>
        <v>0</v>
      </c>
      <c r="P653" s="82">
        <f>Report2!U661</f>
        <v>0</v>
      </c>
      <c r="Q653" s="82">
        <f>Report2!W661</f>
        <v>6571</v>
      </c>
      <c r="R653" s="82">
        <f>Report2!X661</f>
        <v>0</v>
      </c>
      <c r="S653" s="82">
        <f>Report2!Y661</f>
        <v>0</v>
      </c>
      <c r="T653" s="82">
        <f>Report2!Z661</f>
        <v>79579</v>
      </c>
      <c r="U653" s="82">
        <f>Report2!AB661</f>
        <v>6600</v>
      </c>
      <c r="V653" s="82">
        <f>Report2!AC661</f>
        <v>72979</v>
      </c>
      <c r="W653" s="36" t="str">
        <f>Report2!AD661</f>
        <v>28/02/2023</v>
      </c>
      <c r="X653" s="48" t="str">
        <f t="shared" si="85"/>
        <v>28</v>
      </c>
      <c r="Y653" s="31" t="str">
        <f t="shared" si="86"/>
        <v>02</v>
      </c>
      <c r="Z653" s="31" t="str">
        <f t="shared" si="87"/>
        <v>2023</v>
      </c>
      <c r="AA653" s="45">
        <f t="shared" si="88"/>
        <v>44985</v>
      </c>
      <c r="AB653" s="31" t="str">
        <f>Report2!AE661</f>
        <v>5255443006050</v>
      </c>
      <c r="AC653" s="45" t="str">
        <f>Report2!AF661</f>
        <v>28/02/2023</v>
      </c>
      <c r="AD653" s="31" t="str">
        <f>Report2!AH661</f>
        <v>P2TL/52554/20230228/00001</v>
      </c>
      <c r="AE653" s="31">
        <f t="shared" si="90"/>
        <v>52550</v>
      </c>
      <c r="AF653" s="31" t="str">
        <f t="shared" si="89"/>
        <v>52554</v>
      </c>
    </row>
    <row r="654" spans="1:32">
      <c r="A654" s="30">
        <f>Report2!A662</f>
        <v>230</v>
      </c>
      <c r="B654" s="31" t="str">
        <f>Report2!B662</f>
        <v>P2TL/52554/20230213/00004</v>
      </c>
      <c r="C654" s="31" t="str">
        <f>Report2!D662</f>
        <v>NONPELANG</v>
      </c>
      <c r="D654" s="31" t="str">
        <f>Report2!E662</f>
        <v>IMAM SOFII/MASTINI</v>
      </c>
      <c r="E654" s="31" t="str">
        <f>Report2!H662</f>
        <v>P4</v>
      </c>
      <c r="F654" s="31" t="str">
        <f>Report2!I662</f>
        <v>DUSUN KETILENG RT</v>
      </c>
      <c r="G654" s="31" t="str">
        <f t="shared" si="83"/>
        <v>R1</v>
      </c>
      <c r="H654" s="31">
        <f t="shared" si="84"/>
        <v>450</v>
      </c>
      <c r="I654" s="31" t="str">
        <f>Report2!K662</f>
        <v>R1/450</v>
      </c>
      <c r="J654" s="82">
        <f>Report2!L662</f>
        <v>2479</v>
      </c>
      <c r="K654" s="82">
        <f>Report2!M662</f>
        <v>89100</v>
      </c>
      <c r="L654" s="82">
        <f>Report2!N662</f>
        <v>1226907</v>
      </c>
      <c r="M654" s="82">
        <f>Report2!P662</f>
        <v>1316007</v>
      </c>
      <c r="N654" s="82">
        <f>Report2!Q662</f>
        <v>0</v>
      </c>
      <c r="O654" s="82">
        <f>Report2!T662</f>
        <v>0</v>
      </c>
      <c r="P654" s="82">
        <f>Report2!U662</f>
        <v>0</v>
      </c>
      <c r="Q654" s="82">
        <f>Report2!W662</f>
        <v>6580</v>
      </c>
      <c r="R654" s="82">
        <f>Report2!X662</f>
        <v>0</v>
      </c>
      <c r="S654" s="82">
        <f>Report2!Y662</f>
        <v>0</v>
      </c>
      <c r="T654" s="82">
        <f>Report2!Z662</f>
        <v>1322587</v>
      </c>
      <c r="U654" s="82">
        <f>Report2!AB662</f>
        <v>1322587</v>
      </c>
      <c r="V654" s="82">
        <f>Report2!AC662</f>
        <v>0</v>
      </c>
      <c r="W654" s="36" t="str">
        <f>Report2!AD662</f>
        <v>13/02/2023</v>
      </c>
      <c r="X654" s="48" t="str">
        <f t="shared" si="85"/>
        <v>13</v>
      </c>
      <c r="Y654" s="31" t="str">
        <f t="shared" si="86"/>
        <v>02</v>
      </c>
      <c r="Z654" s="31" t="str">
        <f t="shared" si="87"/>
        <v>2023</v>
      </c>
      <c r="AA654" s="45">
        <f t="shared" si="88"/>
        <v>44970</v>
      </c>
      <c r="AB654" s="31" t="str">
        <f>Report2!AE662</f>
        <v>5255442005990</v>
      </c>
      <c r="AC654" s="45" t="str">
        <f>Report2!AF662</f>
        <v>13/02/2023</v>
      </c>
      <c r="AD654" s="31" t="str">
        <f>Report2!AH662</f>
        <v>P2TL/52554/20230213/00004</v>
      </c>
      <c r="AE654" s="31">
        <f t="shared" si="90"/>
        <v>52550</v>
      </c>
      <c r="AF654" s="31" t="str">
        <f t="shared" si="89"/>
        <v>52554</v>
      </c>
    </row>
    <row r="655" spans="1:32">
      <c r="A655" s="30">
        <f>Report2!A663</f>
        <v>231</v>
      </c>
      <c r="B655" s="31" t="str">
        <f>Report2!B663</f>
        <v>P2TL/52554/20230202/00004</v>
      </c>
      <c r="C655" s="31" t="str">
        <f>Report2!D663</f>
        <v>NONPELANG</v>
      </c>
      <c r="D655" s="31" t="str">
        <f>Report2!E663</f>
        <v>PJ SITI MARDIYAH</v>
      </c>
      <c r="E655" s="31" t="str">
        <f>Report2!H663</f>
        <v>P4</v>
      </c>
      <c r="F655" s="31" t="str">
        <f>Report2!I663</f>
        <v>NGRAPAAN SELO</v>
      </c>
      <c r="G655" s="31" t="str">
        <f t="shared" si="83"/>
        <v>S2</v>
      </c>
      <c r="H655" s="31">
        <f t="shared" si="84"/>
        <v>900</v>
      </c>
      <c r="I655" s="31" t="str">
        <f>Report2!K663</f>
        <v>S2/900</v>
      </c>
      <c r="J655" s="82">
        <f>Report2!L663</f>
        <v>4957</v>
      </c>
      <c r="K655" s="82">
        <f>Report2!M663</f>
        <v>243000</v>
      </c>
      <c r="L655" s="82">
        <f>Report2!N663</f>
        <v>1784592</v>
      </c>
      <c r="M655" s="82">
        <f>Report2!P663</f>
        <v>2027592</v>
      </c>
      <c r="N655" s="82">
        <f>Report2!Q663</f>
        <v>0</v>
      </c>
      <c r="O655" s="82">
        <f>Report2!T663</f>
        <v>0</v>
      </c>
      <c r="P655" s="82">
        <f>Report2!U663</f>
        <v>0</v>
      </c>
      <c r="Q655" s="82">
        <f>Report2!W663</f>
        <v>10138</v>
      </c>
      <c r="R655" s="82">
        <f>Report2!X663</f>
        <v>0</v>
      </c>
      <c r="S655" s="82">
        <f>Report2!Y663</f>
        <v>0</v>
      </c>
      <c r="T655" s="82">
        <f>Report2!Z663</f>
        <v>2037730</v>
      </c>
      <c r="U655" s="82">
        <f>Report2!AB663</f>
        <v>2037730</v>
      </c>
      <c r="V655" s="82">
        <f>Report2!AC663</f>
        <v>0</v>
      </c>
      <c r="W655" s="36" t="str">
        <f>Report2!AD663</f>
        <v>06/02/2023</v>
      </c>
      <c r="X655" s="48" t="str">
        <f t="shared" si="85"/>
        <v>06</v>
      </c>
      <c r="Y655" s="31" t="str">
        <f t="shared" si="86"/>
        <v>02</v>
      </c>
      <c r="Z655" s="31" t="str">
        <f t="shared" si="87"/>
        <v>2023</v>
      </c>
      <c r="AA655" s="45">
        <f t="shared" si="88"/>
        <v>44963</v>
      </c>
      <c r="AB655" s="31" t="str">
        <f>Report2!AE663</f>
        <v>5255442005953</v>
      </c>
      <c r="AC655" s="45" t="str">
        <f>Report2!AF663</f>
        <v>06/02/2023</v>
      </c>
      <c r="AD655" s="31" t="str">
        <f>Report2!AH663</f>
        <v>P2TL/52554/20230202/00004</v>
      </c>
      <c r="AE655" s="31">
        <f t="shared" si="90"/>
        <v>52550</v>
      </c>
      <c r="AF655" s="31" t="str">
        <f t="shared" si="89"/>
        <v>52554</v>
      </c>
    </row>
    <row r="656" spans="1:32">
      <c r="A656" s="30">
        <f>Report2!A664</f>
        <v>232</v>
      </c>
      <c r="B656" s="31" t="str">
        <f>Report2!B664</f>
        <v>P2TL/52554/20230206/00001</v>
      </c>
      <c r="C656" s="31" t="str">
        <f>Report2!D664</f>
        <v>523071444403</v>
      </c>
      <c r="D656" s="31" t="str">
        <f>Report2!E664</f>
        <v>DARDJI</v>
      </c>
      <c r="E656" s="31" t="str">
        <f>Report2!H664</f>
        <v>P2</v>
      </c>
      <c r="F656" s="31" t="str">
        <f>Report2!I664</f>
        <v>DK  PETING BANDUNG</v>
      </c>
      <c r="G656" s="31" t="str">
        <f t="shared" si="83"/>
        <v>R1</v>
      </c>
      <c r="H656" s="31">
        <f t="shared" si="84"/>
        <v>450</v>
      </c>
      <c r="I656" s="31" t="str">
        <f>Report2!K664</f>
        <v>R1/450</v>
      </c>
      <c r="J656" s="82">
        <f>Report2!L664</f>
        <v>2479</v>
      </c>
      <c r="K656" s="82">
        <f>Report2!M664</f>
        <v>0</v>
      </c>
      <c r="L656" s="82">
        <f>Report2!N664</f>
        <v>1226907</v>
      </c>
      <c r="M656" s="82">
        <f>Report2!P664</f>
        <v>1226907</v>
      </c>
      <c r="N656" s="82">
        <f>Report2!Q664</f>
        <v>0</v>
      </c>
      <c r="O656" s="82">
        <f>Report2!T664</f>
        <v>0</v>
      </c>
      <c r="P656" s="82">
        <f>Report2!U664</f>
        <v>500</v>
      </c>
      <c r="Q656" s="82">
        <f>Report2!W664</f>
        <v>12269</v>
      </c>
      <c r="R656" s="82">
        <f>Report2!X664</f>
        <v>900</v>
      </c>
      <c r="S656" s="82">
        <f>Report2!Y664</f>
        <v>0</v>
      </c>
      <c r="T656" s="82">
        <f>Report2!Z664</f>
        <v>1240576</v>
      </c>
      <c r="U656" s="82">
        <f>Report2!AB664</f>
        <v>1240576</v>
      </c>
      <c r="V656" s="82">
        <f>Report2!AC664</f>
        <v>0</v>
      </c>
      <c r="W656" s="36" t="str">
        <f>Report2!AD664</f>
        <v>06/02/2023</v>
      </c>
      <c r="X656" s="48" t="str">
        <f t="shared" si="85"/>
        <v>06</v>
      </c>
      <c r="Y656" s="31" t="str">
        <f t="shared" si="86"/>
        <v>02</v>
      </c>
      <c r="Z656" s="31" t="str">
        <f t="shared" si="87"/>
        <v>2023</v>
      </c>
      <c r="AA656" s="45">
        <f t="shared" si="88"/>
        <v>44963</v>
      </c>
      <c r="AB656" s="31" t="str">
        <f>Report2!AE664</f>
        <v>5255442005958</v>
      </c>
      <c r="AC656" s="45" t="str">
        <f>Report2!AF664</f>
        <v>06/02/2023</v>
      </c>
      <c r="AD656" s="31" t="str">
        <f>Report2!AH664</f>
        <v>P2TL/52554/20230206/00001</v>
      </c>
      <c r="AE656" s="31">
        <f t="shared" si="90"/>
        <v>52550</v>
      </c>
      <c r="AF656" s="31" t="str">
        <f t="shared" si="89"/>
        <v>52554</v>
      </c>
    </row>
    <row r="657" spans="1:32">
      <c r="A657" s="30">
        <f>Report2!A665</f>
        <v>233</v>
      </c>
      <c r="B657" s="31" t="str">
        <f>Report2!B665</f>
        <v>P2TL/52554/20230210/00001</v>
      </c>
      <c r="C657" s="31" t="str">
        <f>Report2!D665</f>
        <v>523070768968</v>
      </c>
      <c r="D657" s="31" t="str">
        <f>Report2!E665</f>
        <v>KARSIDI</v>
      </c>
      <c r="E657" s="31" t="str">
        <f>Report2!H665</f>
        <v>K2</v>
      </c>
      <c r="F657" s="31" t="str">
        <f>Report2!I665</f>
        <v>DS  NGLOBAR RT6/3</v>
      </c>
      <c r="G657" s="31" t="str">
        <f t="shared" si="83"/>
        <v>R1</v>
      </c>
      <c r="H657" s="31">
        <f t="shared" si="84"/>
        <v>450</v>
      </c>
      <c r="I657" s="31" t="str">
        <f>Report2!K665</f>
        <v>R1/450</v>
      </c>
      <c r="J657" s="82">
        <f>Report2!L665</f>
        <v>512</v>
      </c>
      <c r="K657" s="82">
        <f>Report2!M665</f>
        <v>0</v>
      </c>
      <c r="L657" s="82">
        <f>Report2!N665</f>
        <v>253440</v>
      </c>
      <c r="M657" s="82">
        <f>Report2!P665</f>
        <v>253440</v>
      </c>
      <c r="N657" s="82">
        <f>Report2!Q665</f>
        <v>0</v>
      </c>
      <c r="O657" s="82">
        <f>Report2!T665</f>
        <v>0</v>
      </c>
      <c r="P657" s="82">
        <f>Report2!U665</f>
        <v>0</v>
      </c>
      <c r="Q657" s="82">
        <f>Report2!W665</f>
        <v>22810</v>
      </c>
      <c r="R657" s="82">
        <f>Report2!X665</f>
        <v>0</v>
      </c>
      <c r="S657" s="82">
        <f>Report2!Y665</f>
        <v>0</v>
      </c>
      <c r="T657" s="82">
        <f>Report2!Z665</f>
        <v>276250</v>
      </c>
      <c r="U657" s="82">
        <f>Report2!AB665</f>
        <v>276250</v>
      </c>
      <c r="V657" s="82">
        <f>Report2!AC665</f>
        <v>0</v>
      </c>
      <c r="W657" s="36" t="str">
        <f>Report2!AD665</f>
        <v>10/02/2023</v>
      </c>
      <c r="X657" s="48" t="str">
        <f t="shared" si="85"/>
        <v>10</v>
      </c>
      <c r="Y657" s="31" t="str">
        <f t="shared" si="86"/>
        <v>02</v>
      </c>
      <c r="Z657" s="31" t="str">
        <f t="shared" si="87"/>
        <v>2023</v>
      </c>
      <c r="AA657" s="45">
        <f t="shared" si="88"/>
        <v>44967</v>
      </c>
      <c r="AB657" s="31" t="str">
        <f>Report2!AE665</f>
        <v>5255442005984</v>
      </c>
      <c r="AC657" s="45" t="str">
        <f>Report2!AF665</f>
        <v>10/02/2023</v>
      </c>
      <c r="AD657" s="31" t="str">
        <f>Report2!AH665</f>
        <v>P2TL/52554/20230210/00001</v>
      </c>
      <c r="AE657" s="31">
        <f t="shared" si="90"/>
        <v>52550</v>
      </c>
      <c r="AF657" s="31" t="str">
        <f t="shared" si="89"/>
        <v>52554</v>
      </c>
    </row>
    <row r="658" spans="1:32">
      <c r="A658" s="30">
        <f>Report2!A666</f>
        <v>234</v>
      </c>
      <c r="B658" s="31" t="str">
        <f>Report2!B666</f>
        <v>P2TL/52554/20230207/00005</v>
      </c>
      <c r="C658" s="31" t="str">
        <f>Report2!D666</f>
        <v>NONPELANG</v>
      </c>
      <c r="D658" s="31" t="str">
        <f>Report2!E666</f>
        <v>PJ FUAD</v>
      </c>
      <c r="E658" s="31" t="str">
        <f>Report2!H666</f>
        <v>P4</v>
      </c>
      <c r="F658" s="31" t="str">
        <f>Report2!I666</f>
        <v>BANJAREJO</v>
      </c>
      <c r="G658" s="31" t="str">
        <f t="shared" si="83"/>
        <v>S2</v>
      </c>
      <c r="H658" s="31">
        <f t="shared" si="84"/>
        <v>450</v>
      </c>
      <c r="I658" s="31" t="str">
        <f>Report2!K666</f>
        <v>S2/450</v>
      </c>
      <c r="J658" s="82">
        <f>Report2!L666</f>
        <v>2479</v>
      </c>
      <c r="K658" s="82">
        <f>Report2!M666</f>
        <v>81000</v>
      </c>
      <c r="L658" s="82">
        <f>Report2!N666</f>
        <v>892296</v>
      </c>
      <c r="M658" s="82">
        <f>Report2!P666</f>
        <v>973296</v>
      </c>
      <c r="N658" s="82">
        <f>Report2!Q666</f>
        <v>0</v>
      </c>
      <c r="O658" s="82">
        <f>Report2!T666</f>
        <v>0</v>
      </c>
      <c r="P658" s="82">
        <f>Report2!U666</f>
        <v>0</v>
      </c>
      <c r="Q658" s="82">
        <f>Report2!W666</f>
        <v>4866</v>
      </c>
      <c r="R658" s="82">
        <f>Report2!X666</f>
        <v>0</v>
      </c>
      <c r="S658" s="82">
        <f>Report2!Y666</f>
        <v>0</v>
      </c>
      <c r="T658" s="82">
        <f>Report2!Z666</f>
        <v>978162</v>
      </c>
      <c r="U658" s="82">
        <f>Report2!AB666</f>
        <v>978162</v>
      </c>
      <c r="V658" s="82">
        <f>Report2!AC666</f>
        <v>0</v>
      </c>
      <c r="W658" s="36" t="str">
        <f>Report2!AD666</f>
        <v>07/02/2023</v>
      </c>
      <c r="X658" s="48" t="str">
        <f t="shared" si="85"/>
        <v>07</v>
      </c>
      <c r="Y658" s="31" t="str">
        <f t="shared" si="86"/>
        <v>02</v>
      </c>
      <c r="Z658" s="31" t="str">
        <f t="shared" si="87"/>
        <v>2023</v>
      </c>
      <c r="AA658" s="45">
        <f t="shared" si="88"/>
        <v>44964</v>
      </c>
      <c r="AB658" s="31" t="str">
        <f>Report2!AE666</f>
        <v>5255442005967</v>
      </c>
      <c r="AC658" s="45" t="str">
        <f>Report2!AF666</f>
        <v>07/02/2023</v>
      </c>
      <c r="AD658" s="31" t="str">
        <f>Report2!AH666</f>
        <v>P2TL/52554/20230207/00005</v>
      </c>
      <c r="AE658" s="31">
        <f t="shared" si="90"/>
        <v>52550</v>
      </c>
      <c r="AF658" s="31" t="str">
        <f t="shared" si="89"/>
        <v>52554</v>
      </c>
    </row>
    <row r="659" spans="1:32">
      <c r="A659" s="30">
        <f>Report2!A667</f>
        <v>235</v>
      </c>
      <c r="B659" s="31" t="str">
        <f>Report2!B667</f>
        <v>P2TL/52552/20230228/00001</v>
      </c>
      <c r="C659" s="31" t="str">
        <f>Report2!D667</f>
        <v>NONPELANG</v>
      </c>
      <c r="D659" s="31" t="str">
        <f>Report2!E667</f>
        <v>SUISWANTONO</v>
      </c>
      <c r="E659" s="31" t="str">
        <f>Report2!H667</f>
        <v>P4</v>
      </c>
      <c r="F659" s="31" t="str">
        <f>Report2!I667</f>
        <v>DK  KUWARON RT5 R</v>
      </c>
      <c r="G659" s="31" t="str">
        <f t="shared" si="83"/>
        <v>S2</v>
      </c>
      <c r="H659" s="31">
        <f t="shared" si="84"/>
        <v>900</v>
      </c>
      <c r="I659" s="31" t="str">
        <f>Report2!K667</f>
        <v>S2/900</v>
      </c>
      <c r="J659" s="82">
        <f>Report2!L667</f>
        <v>4957</v>
      </c>
      <c r="K659" s="82">
        <f>Report2!M667</f>
        <v>243000</v>
      </c>
      <c r="L659" s="82">
        <f>Report2!N667</f>
        <v>1784592</v>
      </c>
      <c r="M659" s="82">
        <f>Report2!P667</f>
        <v>2027592</v>
      </c>
      <c r="N659" s="82">
        <f>Report2!Q667</f>
        <v>0</v>
      </c>
      <c r="O659" s="82">
        <f>Report2!T667</f>
        <v>0</v>
      </c>
      <c r="P659" s="82">
        <f>Report2!U667</f>
        <v>0</v>
      </c>
      <c r="Q659" s="82">
        <f>Report2!W667</f>
        <v>10138</v>
      </c>
      <c r="R659" s="82">
        <f>Report2!X667</f>
        <v>0</v>
      </c>
      <c r="S659" s="82">
        <f>Report2!Y667</f>
        <v>0</v>
      </c>
      <c r="T659" s="82">
        <f>Report2!Z667</f>
        <v>2037730</v>
      </c>
      <c r="U659" s="82">
        <f>Report2!AB667</f>
        <v>2037730</v>
      </c>
      <c r="V659" s="82">
        <f>Report2!AC667</f>
        <v>0</v>
      </c>
      <c r="W659" s="36" t="str">
        <f>Report2!AD667</f>
        <v>28/02/2023</v>
      </c>
      <c r="X659" s="48" t="str">
        <f t="shared" si="85"/>
        <v>28</v>
      </c>
      <c r="Y659" s="31" t="str">
        <f t="shared" si="86"/>
        <v>02</v>
      </c>
      <c r="Z659" s="31" t="str">
        <f t="shared" si="87"/>
        <v>2023</v>
      </c>
      <c r="AA659" s="45">
        <f t="shared" si="88"/>
        <v>44985</v>
      </c>
      <c r="AB659" s="31" t="str">
        <f>Report2!AE667</f>
        <v>5255242004966</v>
      </c>
      <c r="AC659" s="45" t="str">
        <f>Report2!AF667</f>
        <v>28/02/2023</v>
      </c>
      <c r="AD659" s="31" t="str">
        <f>Report2!AH667</f>
        <v>P2TL/52552/20230228/00001</v>
      </c>
      <c r="AE659" s="31">
        <f t="shared" si="90"/>
        <v>52550</v>
      </c>
      <c r="AF659" s="31" t="str">
        <f t="shared" si="89"/>
        <v>52552</v>
      </c>
    </row>
    <row r="660" spans="1:32">
      <c r="A660" s="30">
        <f>Report2!A668</f>
        <v>236</v>
      </c>
      <c r="B660" s="31" t="str">
        <f>Report2!B668</f>
        <v>P2TL/52554/20230227/00007</v>
      </c>
      <c r="C660" s="31" t="str">
        <f>Report2!D668</f>
        <v>NONPELANG</v>
      </c>
      <c r="D660" s="31" t="str">
        <f>Report2!E668</f>
        <v>ARIF SETIYANTO</v>
      </c>
      <c r="E660" s="31" t="str">
        <f>Report2!H668</f>
        <v>P4</v>
      </c>
      <c r="F660" s="31" t="str">
        <f>Report2!I668</f>
        <v>DSN. BANJARBANGI R</v>
      </c>
      <c r="G660" s="31" t="str">
        <f t="shared" si="83"/>
        <v>S2</v>
      </c>
      <c r="H660" s="31">
        <f t="shared" si="84"/>
        <v>900</v>
      </c>
      <c r="I660" s="31" t="str">
        <f>Report2!K668</f>
        <v>S2/900</v>
      </c>
      <c r="J660" s="82">
        <f>Report2!L668</f>
        <v>4957</v>
      </c>
      <c r="K660" s="82">
        <f>Report2!M668</f>
        <v>243000</v>
      </c>
      <c r="L660" s="82">
        <f>Report2!N668</f>
        <v>1784592</v>
      </c>
      <c r="M660" s="82">
        <f>Report2!P668</f>
        <v>2027592</v>
      </c>
      <c r="N660" s="82">
        <f>Report2!Q668</f>
        <v>0</v>
      </c>
      <c r="O660" s="82">
        <f>Report2!T668</f>
        <v>0</v>
      </c>
      <c r="P660" s="82">
        <f>Report2!U668</f>
        <v>0</v>
      </c>
      <c r="Q660" s="82">
        <f>Report2!W668</f>
        <v>10138</v>
      </c>
      <c r="R660" s="82">
        <f>Report2!X668</f>
        <v>0</v>
      </c>
      <c r="S660" s="82">
        <f>Report2!Y668</f>
        <v>0</v>
      </c>
      <c r="T660" s="82">
        <f>Report2!Z668</f>
        <v>2037730</v>
      </c>
      <c r="U660" s="82">
        <f>Report2!AB668</f>
        <v>2037730</v>
      </c>
      <c r="V660" s="82">
        <f>Report2!AC668</f>
        <v>0</v>
      </c>
      <c r="W660" s="36" t="str">
        <f>Report2!AD668</f>
        <v>27/02/2023</v>
      </c>
      <c r="X660" s="48" t="str">
        <f t="shared" si="85"/>
        <v>27</v>
      </c>
      <c r="Y660" s="31" t="str">
        <f t="shared" si="86"/>
        <v>02</v>
      </c>
      <c r="Z660" s="31" t="str">
        <f t="shared" si="87"/>
        <v>2023</v>
      </c>
      <c r="AA660" s="45">
        <f t="shared" si="88"/>
        <v>44984</v>
      </c>
      <c r="AB660" s="31" t="str">
        <f>Report2!AE668</f>
        <v>5255442006044</v>
      </c>
      <c r="AC660" s="45" t="str">
        <f>Report2!AF668</f>
        <v>27/02/2023</v>
      </c>
      <c r="AD660" s="31" t="str">
        <f>Report2!AH668</f>
        <v>P2TL/52554/20230227/00007</v>
      </c>
      <c r="AE660" s="31">
        <f t="shared" si="90"/>
        <v>52550</v>
      </c>
      <c r="AF660" s="31" t="str">
        <f t="shared" si="89"/>
        <v>52554</v>
      </c>
    </row>
    <row r="661" spans="1:32">
      <c r="A661" s="30">
        <f>Report2!A669</f>
        <v>237</v>
      </c>
      <c r="B661" s="31" t="str">
        <f>Report2!B669</f>
        <v>P2TL/52551/20230215/00002</v>
      </c>
      <c r="C661" s="31" t="str">
        <f>Report2!D669</f>
        <v>525510414138</v>
      </c>
      <c r="D661" s="31" t="str">
        <f>Report2!E669</f>
        <v>ALAT TOL SAYUNG PP</v>
      </c>
      <c r="E661" s="31" t="str">
        <f>Report2!H669</f>
        <v>K2</v>
      </c>
      <c r="F661" s="31" t="str">
        <f>Report2!I669</f>
        <v>DS SIDOGEMAH 0    S</v>
      </c>
      <c r="G661" s="31" t="str">
        <f t="shared" si="83"/>
        <v>B2</v>
      </c>
      <c r="H661" s="31">
        <f t="shared" si="84"/>
        <v>66000</v>
      </c>
      <c r="I661" s="31" t="str">
        <f>Report2!K669</f>
        <v>B2/66000</v>
      </c>
      <c r="J661" s="82">
        <f>Report2!L669</f>
        <v>25041</v>
      </c>
      <c r="K661" s="82">
        <f>Report2!M669</f>
        <v>0</v>
      </c>
      <c r="L661" s="82">
        <f>Report2!N669</f>
        <v>36177644</v>
      </c>
      <c r="M661" s="82">
        <f>Report2!P669</f>
        <v>36177644</v>
      </c>
      <c r="N661" s="82">
        <f>Report2!Q669</f>
        <v>10000</v>
      </c>
      <c r="O661" s="82">
        <f>Report2!T669</f>
        <v>0</v>
      </c>
      <c r="P661" s="82">
        <f>Report2!U669</f>
        <v>0</v>
      </c>
      <c r="Q661" s="82">
        <f>Report2!W669</f>
        <v>3255988</v>
      </c>
      <c r="R661" s="82">
        <f>Report2!X669</f>
        <v>0</v>
      </c>
      <c r="S661" s="82">
        <f>Report2!Y669</f>
        <v>0</v>
      </c>
      <c r="T661" s="82">
        <f>Report2!Z669</f>
        <v>39443632</v>
      </c>
      <c r="U661" s="82">
        <f>Report2!AB669</f>
        <v>39443632</v>
      </c>
      <c r="V661" s="82">
        <f>Report2!AC669</f>
        <v>0</v>
      </c>
      <c r="W661" s="36" t="str">
        <f>Report2!AD669</f>
        <v>21/02/2023</v>
      </c>
      <c r="X661" s="48" t="str">
        <f t="shared" si="85"/>
        <v>21</v>
      </c>
      <c r="Y661" s="31" t="str">
        <f t="shared" si="86"/>
        <v>02</v>
      </c>
      <c r="Z661" s="31" t="str">
        <f t="shared" si="87"/>
        <v>2023</v>
      </c>
      <c r="AA661" s="45">
        <f t="shared" si="88"/>
        <v>44978</v>
      </c>
      <c r="AB661" s="31" t="str">
        <f>Report2!AE669</f>
        <v>5255142005122</v>
      </c>
      <c r="AC661" s="45" t="str">
        <f>Report2!AF669</f>
        <v>21/02/2023</v>
      </c>
      <c r="AD661" s="31" t="str">
        <f>Report2!AH669</f>
        <v>P2TL/52551/20230215/00002</v>
      </c>
      <c r="AE661" s="31">
        <f t="shared" si="90"/>
        <v>52550</v>
      </c>
      <c r="AF661" s="31" t="str">
        <f t="shared" si="89"/>
        <v>52551</v>
      </c>
    </row>
    <row r="662" spans="1:32">
      <c r="A662" s="30">
        <f>Report2!A670</f>
        <v>238</v>
      </c>
      <c r="B662" s="31" t="str">
        <f>Report2!B670</f>
        <v>P2TL/52552/20230220/00001</v>
      </c>
      <c r="C662" s="31" t="str">
        <f>Report2!D670</f>
        <v>523080818254</v>
      </c>
      <c r="D662" s="31" t="str">
        <f>Report2!E670</f>
        <v>ROHMAD</v>
      </c>
      <c r="E662" s="31" t="str">
        <f>Report2!H670</f>
        <v>P2</v>
      </c>
      <c r="F662" s="31" t="str">
        <f>Report2!I670</f>
        <v>DS TUNGU   RT.04 RW</v>
      </c>
      <c r="G662" s="31" t="str">
        <f t="shared" si="83"/>
        <v>R1</v>
      </c>
      <c r="H662" s="31">
        <f t="shared" si="84"/>
        <v>450</v>
      </c>
      <c r="I662" s="31" t="str">
        <f>Report2!K670</f>
        <v>R1/450</v>
      </c>
      <c r="J662" s="82">
        <f>Report2!L670</f>
        <v>2479</v>
      </c>
      <c r="K662" s="82">
        <f>Report2!M670</f>
        <v>0</v>
      </c>
      <c r="L662" s="82">
        <f>Report2!N670</f>
        <v>1226907</v>
      </c>
      <c r="M662" s="82">
        <f>Report2!P670</f>
        <v>1226907</v>
      </c>
      <c r="N662" s="82">
        <f>Report2!Q670</f>
        <v>0</v>
      </c>
      <c r="O662" s="82">
        <f>Report2!T670</f>
        <v>0</v>
      </c>
      <c r="P662" s="82">
        <f>Report2!U670</f>
        <v>188171</v>
      </c>
      <c r="Q662" s="82">
        <f>Report2!W670</f>
        <v>12269</v>
      </c>
      <c r="R662" s="82">
        <f>Report2!X670</f>
        <v>0</v>
      </c>
      <c r="S662" s="82">
        <f>Report2!Y670</f>
        <v>0</v>
      </c>
      <c r="T662" s="82">
        <f>Report2!Z670</f>
        <v>1427347</v>
      </c>
      <c r="U662" s="82">
        <f>Report2!AB670</f>
        <v>1427347</v>
      </c>
      <c r="V662" s="82">
        <f>Report2!AC670</f>
        <v>0</v>
      </c>
      <c r="W662" s="36" t="str">
        <f>Report2!AD670</f>
        <v>20/02/2023</v>
      </c>
      <c r="X662" s="48" t="str">
        <f t="shared" si="85"/>
        <v>20</v>
      </c>
      <c r="Y662" s="31" t="str">
        <f t="shared" si="86"/>
        <v>02</v>
      </c>
      <c r="Z662" s="31" t="str">
        <f t="shared" si="87"/>
        <v>2023</v>
      </c>
      <c r="AA662" s="45">
        <f t="shared" si="88"/>
        <v>44977</v>
      </c>
      <c r="AB662" s="31" t="str">
        <f>Report2!AE670</f>
        <v>5255242004949</v>
      </c>
      <c r="AC662" s="45" t="str">
        <f>Report2!AF670</f>
        <v>20/02/2023</v>
      </c>
      <c r="AD662" s="31" t="str">
        <f>Report2!AH670</f>
        <v>P2TL/52552/20230220/00001</v>
      </c>
      <c r="AE662" s="31">
        <f t="shared" si="90"/>
        <v>52550</v>
      </c>
      <c r="AF662" s="31" t="str">
        <f t="shared" si="89"/>
        <v>52552</v>
      </c>
    </row>
    <row r="663" spans="1:32">
      <c r="A663" s="30">
        <f>Report2!A671</f>
        <v>239</v>
      </c>
      <c r="B663" s="31" t="str">
        <f>Report2!B671</f>
        <v>P2TL/52554/20230224/00004</v>
      </c>
      <c r="C663" s="31" t="str">
        <f>Report2!D671</f>
        <v>523070372580</v>
      </c>
      <c r="D663" s="31" t="str">
        <f>Report2!E671</f>
        <v>PASMIN SAMI</v>
      </c>
      <c r="E663" s="31" t="str">
        <f>Report2!H671</f>
        <v>K2</v>
      </c>
      <c r="F663" s="31" t="str">
        <f>Report2!I671</f>
        <v>LA NGENHARJO RT04/</v>
      </c>
      <c r="G663" s="31" t="str">
        <f t="shared" si="83"/>
        <v>R1</v>
      </c>
      <c r="H663" s="31">
        <f t="shared" si="84"/>
        <v>450</v>
      </c>
      <c r="I663" s="31" t="str">
        <f>Report2!K671</f>
        <v>R1/450</v>
      </c>
      <c r="J663" s="82">
        <f>Report2!L671</f>
        <v>250</v>
      </c>
      <c r="K663" s="82">
        <f>Report2!M671</f>
        <v>0</v>
      </c>
      <c r="L663" s="82">
        <f>Report2!N671</f>
        <v>123750</v>
      </c>
      <c r="M663" s="82">
        <f>Report2!P671</f>
        <v>123750</v>
      </c>
      <c r="N663" s="82">
        <f>Report2!Q671</f>
        <v>0</v>
      </c>
      <c r="O663" s="82">
        <f>Report2!T671</f>
        <v>0</v>
      </c>
      <c r="P663" s="82">
        <f>Report2!U671</f>
        <v>0</v>
      </c>
      <c r="Q663" s="82">
        <f>Report2!W671</f>
        <v>11138</v>
      </c>
      <c r="R663" s="82">
        <f>Report2!X671</f>
        <v>0</v>
      </c>
      <c r="S663" s="82">
        <f>Report2!Y671</f>
        <v>0</v>
      </c>
      <c r="T663" s="82">
        <f>Report2!Z671</f>
        <v>134888</v>
      </c>
      <c r="U663" s="82">
        <f>Report2!AB671</f>
        <v>12000</v>
      </c>
      <c r="V663" s="82">
        <f>Report2!AC671</f>
        <v>122888</v>
      </c>
      <c r="W663" s="36" t="str">
        <f>Report2!AD671</f>
        <v>26/02/2023</v>
      </c>
      <c r="X663" s="48" t="str">
        <f t="shared" si="85"/>
        <v>26</v>
      </c>
      <c r="Y663" s="31" t="str">
        <f t="shared" si="86"/>
        <v>02</v>
      </c>
      <c r="Z663" s="31" t="str">
        <f t="shared" si="87"/>
        <v>2023</v>
      </c>
      <c r="AA663" s="45">
        <f t="shared" si="88"/>
        <v>44983</v>
      </c>
      <c r="AB663" s="31" t="str">
        <f>Report2!AE671</f>
        <v>5255442006026</v>
      </c>
      <c r="AC663" s="45" t="str">
        <f>Report2!AF671</f>
        <v>26/02/2023</v>
      </c>
      <c r="AD663" s="31" t="str">
        <f>Report2!AH671</f>
        <v>P2TL/52554/20230224/00004</v>
      </c>
      <c r="AE663" s="31">
        <f t="shared" si="90"/>
        <v>52550</v>
      </c>
      <c r="AF663" s="31" t="str">
        <f t="shared" si="89"/>
        <v>52554</v>
      </c>
    </row>
    <row r="664" spans="1:32">
      <c r="A664" s="30">
        <f>Report2!A672</f>
        <v>240</v>
      </c>
      <c r="B664" s="31" t="str">
        <f>Report2!B672</f>
        <v>P2TL/52551/20230222/00004</v>
      </c>
      <c r="C664" s="31" t="str">
        <f>Report2!D672</f>
        <v>523060748138</v>
      </c>
      <c r="D664" s="31" t="str">
        <f>Report2!E672</f>
        <v>MUNGKARBI</v>
      </c>
      <c r="E664" s="31" t="str">
        <f>Report2!H672</f>
        <v>K2</v>
      </c>
      <c r="F664" s="31" t="str">
        <f>Report2!I672</f>
        <v>DS  BOGOREJO RT3/6</v>
      </c>
      <c r="G664" s="31" t="str">
        <f t="shared" si="83"/>
        <v>R1</v>
      </c>
      <c r="H664" s="31">
        <f t="shared" si="84"/>
        <v>1300</v>
      </c>
      <c r="I664" s="31" t="str">
        <f>Report2!K672</f>
        <v>R1/1300</v>
      </c>
      <c r="J664" s="82">
        <f>Report2!L672</f>
        <v>380</v>
      </c>
      <c r="K664" s="82">
        <f>Report2!M672</f>
        <v>0</v>
      </c>
      <c r="L664" s="82">
        <f>Report2!N672</f>
        <v>548986</v>
      </c>
      <c r="M664" s="82">
        <f>Report2!P672</f>
        <v>548986</v>
      </c>
      <c r="N664" s="82">
        <f>Report2!Q672</f>
        <v>0</v>
      </c>
      <c r="O664" s="82">
        <f>Report2!T672</f>
        <v>0</v>
      </c>
      <c r="P664" s="82">
        <f>Report2!U672</f>
        <v>0</v>
      </c>
      <c r="Q664" s="82">
        <f>Report2!W672</f>
        <v>49409</v>
      </c>
      <c r="R664" s="82">
        <f>Report2!X672</f>
        <v>0</v>
      </c>
      <c r="S664" s="82">
        <f>Report2!Y672</f>
        <v>0</v>
      </c>
      <c r="T664" s="82">
        <f>Report2!Z672</f>
        <v>598395</v>
      </c>
      <c r="U664" s="82">
        <f>Report2!AB672</f>
        <v>598395</v>
      </c>
      <c r="V664" s="82">
        <f>Report2!AC672</f>
        <v>0</v>
      </c>
      <c r="W664" s="36" t="str">
        <f>Report2!AD672</f>
        <v>22/02/2023</v>
      </c>
      <c r="X664" s="48" t="str">
        <f t="shared" si="85"/>
        <v>22</v>
      </c>
      <c r="Y664" s="31" t="str">
        <f t="shared" si="86"/>
        <v>02</v>
      </c>
      <c r="Z664" s="31" t="str">
        <f t="shared" si="87"/>
        <v>2023</v>
      </c>
      <c r="AA664" s="45">
        <f t="shared" si="88"/>
        <v>44979</v>
      </c>
      <c r="AB664" s="31" t="str">
        <f>Report2!AE672</f>
        <v>5255142005142</v>
      </c>
      <c r="AC664" s="45" t="str">
        <f>Report2!AF672</f>
        <v>22/02/2023</v>
      </c>
      <c r="AD664" s="31" t="str">
        <f>Report2!AH672</f>
        <v>P2TL/52551/20230222/00004</v>
      </c>
      <c r="AE664" s="31">
        <f t="shared" si="90"/>
        <v>52550</v>
      </c>
      <c r="AF664" s="31" t="str">
        <f t="shared" si="89"/>
        <v>52551</v>
      </c>
    </row>
    <row r="665" spans="1:32">
      <c r="A665" s="30">
        <f>Report2!A673</f>
        <v>241</v>
      </c>
      <c r="B665" s="31" t="str">
        <f>Report2!B673</f>
        <v>P2TL/52553/20230221/00005</v>
      </c>
      <c r="C665" s="31" t="str">
        <f>Report2!D673</f>
        <v>523070519587</v>
      </c>
      <c r="D665" s="31" t="str">
        <f>Report2!E673</f>
        <v>BALAI DESA</v>
      </c>
      <c r="E665" s="31" t="str">
        <f>Report2!H673</f>
        <v>P2</v>
      </c>
      <c r="F665" s="31" t="str">
        <f>Report2!I673</f>
        <v>SA NGGRAK JAMBAN</v>
      </c>
      <c r="G665" s="31" t="str">
        <f t="shared" si="83"/>
        <v>S2T</v>
      </c>
      <c r="H665" s="31">
        <f t="shared" si="84"/>
        <v>900</v>
      </c>
      <c r="I665" s="31" t="str">
        <f>Report2!K673</f>
        <v>S2T/900</v>
      </c>
      <c r="J665" s="82">
        <f>Report2!L673</f>
        <v>4957</v>
      </c>
      <c r="K665" s="82">
        <f>Report2!M673</f>
        <v>0</v>
      </c>
      <c r="L665" s="82">
        <f>Report2!N673</f>
        <v>1784592</v>
      </c>
      <c r="M665" s="82">
        <f>Report2!P673</f>
        <v>1784592</v>
      </c>
      <c r="N665" s="82">
        <f>Report2!Q673</f>
        <v>0</v>
      </c>
      <c r="O665" s="82">
        <f>Report2!T673</f>
        <v>0</v>
      </c>
      <c r="P665" s="82">
        <f>Report2!U673</f>
        <v>0</v>
      </c>
      <c r="Q665" s="82">
        <f>Report2!W673</f>
        <v>17846</v>
      </c>
      <c r="R665" s="82">
        <f>Report2!X673</f>
        <v>0</v>
      </c>
      <c r="S665" s="82">
        <f>Report2!Y673</f>
        <v>0</v>
      </c>
      <c r="T665" s="82">
        <f>Report2!Z673</f>
        <v>1802438</v>
      </c>
      <c r="U665" s="82">
        <f>Report2!AB673</f>
        <v>1802438</v>
      </c>
      <c r="V665" s="82">
        <f>Report2!AC673</f>
        <v>0</v>
      </c>
      <c r="W665" s="36" t="str">
        <f>Report2!AD673</f>
        <v>21/02/2023</v>
      </c>
      <c r="X665" s="48" t="str">
        <f t="shared" si="85"/>
        <v>21</v>
      </c>
      <c r="Y665" s="31" t="str">
        <f t="shared" si="86"/>
        <v>02</v>
      </c>
      <c r="Z665" s="31" t="str">
        <f t="shared" si="87"/>
        <v>2023</v>
      </c>
      <c r="AA665" s="45">
        <f t="shared" si="88"/>
        <v>44978</v>
      </c>
      <c r="AB665" s="31" t="str">
        <f>Report2!AE673</f>
        <v>5255343004844</v>
      </c>
      <c r="AC665" s="45" t="str">
        <f>Report2!AF673</f>
        <v>21/02/2023</v>
      </c>
      <c r="AD665" s="31" t="str">
        <f>Report2!AH673</f>
        <v>P2TL/52553/20230221/00005</v>
      </c>
      <c r="AE665" s="31">
        <f t="shared" si="90"/>
        <v>52550</v>
      </c>
      <c r="AF665" s="31" t="str">
        <f t="shared" si="89"/>
        <v>52553</v>
      </c>
    </row>
    <row r="666" spans="1:32">
      <c r="A666" s="30">
        <f>Report2!A674</f>
        <v>242</v>
      </c>
      <c r="B666" s="31" t="str">
        <f>Report2!B674</f>
        <v>P2TL/52554/20230202/00001</v>
      </c>
      <c r="C666" s="31" t="str">
        <f>Report2!D674</f>
        <v>523073024668</v>
      </c>
      <c r="D666" s="31" t="str">
        <f>Report2!E674</f>
        <v>SRIYATI</v>
      </c>
      <c r="E666" s="31" t="str">
        <f>Report2!H674</f>
        <v>K2</v>
      </c>
      <c r="F666" s="31" t="str">
        <f>Report2!I674</f>
        <v>DN DONGJUMBLENG</v>
      </c>
      <c r="G666" s="31" t="str">
        <f t="shared" si="83"/>
        <v>R1T</v>
      </c>
      <c r="H666" s="31">
        <f t="shared" si="84"/>
        <v>450</v>
      </c>
      <c r="I666" s="31" t="str">
        <f>Report2!K674</f>
        <v>R1T/450</v>
      </c>
      <c r="J666" s="82">
        <f>Report2!L674</f>
        <v>100</v>
      </c>
      <c r="K666" s="82">
        <f>Report2!M674</f>
        <v>0</v>
      </c>
      <c r="L666" s="82">
        <f>Report2!N674</f>
        <v>41500</v>
      </c>
      <c r="M666" s="82">
        <f>Report2!P674</f>
        <v>41500</v>
      </c>
      <c r="N666" s="82">
        <f>Report2!Q674</f>
        <v>0</v>
      </c>
      <c r="O666" s="82">
        <f>Report2!T674</f>
        <v>0</v>
      </c>
      <c r="P666" s="82">
        <f>Report2!U674</f>
        <v>0</v>
      </c>
      <c r="Q666" s="82">
        <f>Report2!W674</f>
        <v>3735</v>
      </c>
      <c r="R666" s="82">
        <f>Report2!X674</f>
        <v>0</v>
      </c>
      <c r="S666" s="82">
        <f>Report2!Y674</f>
        <v>0</v>
      </c>
      <c r="T666" s="82">
        <f>Report2!Z674</f>
        <v>45235</v>
      </c>
      <c r="U666" s="82">
        <f>Report2!AB674</f>
        <v>45235</v>
      </c>
      <c r="V666" s="82">
        <f>Report2!AC674</f>
        <v>0</v>
      </c>
      <c r="W666" s="36" t="str">
        <f>Report2!AD674</f>
        <v>04/02/2023</v>
      </c>
      <c r="X666" s="48" t="str">
        <f t="shared" si="85"/>
        <v>04</v>
      </c>
      <c r="Y666" s="31" t="str">
        <f t="shared" si="86"/>
        <v>02</v>
      </c>
      <c r="Z666" s="31" t="str">
        <f t="shared" si="87"/>
        <v>2023</v>
      </c>
      <c r="AA666" s="45">
        <f t="shared" si="88"/>
        <v>44961</v>
      </c>
      <c r="AB666" s="31" t="str">
        <f>Report2!AE674</f>
        <v>5255443005950</v>
      </c>
      <c r="AC666" s="45" t="str">
        <f>Report2!AF674</f>
        <v>04/02/2023</v>
      </c>
      <c r="AD666" s="31" t="str">
        <f>Report2!AH674</f>
        <v>P2TL/52554/20230202/00001</v>
      </c>
      <c r="AE666" s="31">
        <f t="shared" si="90"/>
        <v>52550</v>
      </c>
      <c r="AF666" s="31" t="str">
        <f t="shared" si="89"/>
        <v>52554</v>
      </c>
    </row>
    <row r="667" spans="1:32">
      <c r="A667" s="30">
        <f>Report2!A675</f>
        <v>243</v>
      </c>
      <c r="B667" s="31" t="str">
        <f>Report2!B675</f>
        <v>P2TL/52554/20230227/00001</v>
      </c>
      <c r="C667" s="31" t="str">
        <f>Report2!D675</f>
        <v>523072754114</v>
      </c>
      <c r="D667" s="31" t="str">
        <f>Report2!E675</f>
        <v>YULIATI</v>
      </c>
      <c r="E667" s="31" t="str">
        <f>Report2!H675</f>
        <v>P2</v>
      </c>
      <c r="F667" s="31" t="str">
        <f>Report2!I675</f>
        <v>DN KEBONDALEM    R</v>
      </c>
      <c r="G667" s="31" t="str">
        <f t="shared" si="83"/>
        <v>R1T</v>
      </c>
      <c r="H667" s="31">
        <f t="shared" si="84"/>
        <v>450</v>
      </c>
      <c r="I667" s="31" t="str">
        <f>Report2!K675</f>
        <v>R1T/450</v>
      </c>
      <c r="J667" s="82">
        <f>Report2!L675</f>
        <v>2479</v>
      </c>
      <c r="K667" s="82">
        <f>Report2!M675</f>
        <v>0</v>
      </c>
      <c r="L667" s="82">
        <f>Report2!N675</f>
        <v>1226907</v>
      </c>
      <c r="M667" s="82">
        <f>Report2!P675</f>
        <v>1226907</v>
      </c>
      <c r="N667" s="82">
        <f>Report2!Q675</f>
        <v>0</v>
      </c>
      <c r="O667" s="82">
        <f>Report2!T675</f>
        <v>0</v>
      </c>
      <c r="P667" s="82">
        <f>Report2!U675</f>
        <v>0</v>
      </c>
      <c r="Q667" s="82">
        <f>Report2!W675</f>
        <v>12269</v>
      </c>
      <c r="R667" s="82">
        <f>Report2!X675</f>
        <v>0</v>
      </c>
      <c r="S667" s="82">
        <f>Report2!Y675</f>
        <v>0</v>
      </c>
      <c r="T667" s="82">
        <f>Report2!Z675</f>
        <v>1239176</v>
      </c>
      <c r="U667" s="82">
        <f>Report2!AB675</f>
        <v>100000</v>
      </c>
      <c r="V667" s="82">
        <f>Report2!AC675</f>
        <v>1139176</v>
      </c>
      <c r="W667" s="36" t="str">
        <f>Report2!AD675</f>
        <v>27/02/2023</v>
      </c>
      <c r="X667" s="48" t="str">
        <f t="shared" si="85"/>
        <v>27</v>
      </c>
      <c r="Y667" s="31" t="str">
        <f t="shared" si="86"/>
        <v>02</v>
      </c>
      <c r="Z667" s="31" t="str">
        <f t="shared" si="87"/>
        <v>2023</v>
      </c>
      <c r="AA667" s="45">
        <f t="shared" si="88"/>
        <v>44984</v>
      </c>
      <c r="AB667" s="31" t="str">
        <f>Report2!AE675</f>
        <v>5255443006035</v>
      </c>
      <c r="AC667" s="45" t="str">
        <f>Report2!AF675</f>
        <v>27/02/2023</v>
      </c>
      <c r="AD667" s="31" t="str">
        <f>Report2!AH675</f>
        <v>P2TL/52554/20230227/00001</v>
      </c>
      <c r="AE667" s="31">
        <f t="shared" si="90"/>
        <v>52550</v>
      </c>
      <c r="AF667" s="31" t="str">
        <f t="shared" si="89"/>
        <v>52554</v>
      </c>
    </row>
    <row r="668" spans="1:32">
      <c r="A668" s="30">
        <f>Report2!A676</f>
        <v>244</v>
      </c>
      <c r="B668" s="31" t="str">
        <f>Report2!B676</f>
        <v>P2TL/52553/20230222/00001</v>
      </c>
      <c r="C668" s="31" t="str">
        <f>Report2!D676</f>
        <v>NONPELANG</v>
      </c>
      <c r="D668" s="31" t="str">
        <f>Report2!E676</f>
        <v>MARMIJAH</v>
      </c>
      <c r="E668" s="31" t="str">
        <f>Report2!H676</f>
        <v>P4</v>
      </c>
      <c r="F668" s="31" t="str">
        <f>Report2!I676</f>
        <v>JATIMAS MANGGARM</v>
      </c>
      <c r="G668" s="31" t="str">
        <f t="shared" si="83"/>
        <v>R1</v>
      </c>
      <c r="H668" s="31">
        <f t="shared" si="84"/>
        <v>450</v>
      </c>
      <c r="I668" s="31" t="str">
        <f>Report2!K676</f>
        <v>R1/450</v>
      </c>
      <c r="J668" s="82">
        <f>Report2!L676</f>
        <v>2479</v>
      </c>
      <c r="K668" s="82">
        <f>Report2!M676</f>
        <v>89100</v>
      </c>
      <c r="L668" s="82">
        <f>Report2!N676</f>
        <v>404320</v>
      </c>
      <c r="M668" s="82">
        <f>Report2!P676</f>
        <v>493420</v>
      </c>
      <c r="N668" s="82">
        <f>Report2!Q676</f>
        <v>0</v>
      </c>
      <c r="O668" s="82">
        <f>Report2!T676</f>
        <v>0</v>
      </c>
      <c r="P668" s="82">
        <f>Report2!U676</f>
        <v>0</v>
      </c>
      <c r="Q668" s="82">
        <f>Report2!W676</f>
        <v>6580</v>
      </c>
      <c r="R668" s="82">
        <f>Report2!X676</f>
        <v>0</v>
      </c>
      <c r="S668" s="82">
        <f>Report2!Y676</f>
        <v>0</v>
      </c>
      <c r="T668" s="82">
        <f>Report2!Z676</f>
        <v>500000</v>
      </c>
      <c r="U668" s="82">
        <f>Report2!AB676</f>
        <v>500000</v>
      </c>
      <c r="V668" s="82">
        <f>Report2!AC676</f>
        <v>0</v>
      </c>
      <c r="W668" s="36" t="str">
        <f>Report2!AD676</f>
        <v>22/02/2023</v>
      </c>
      <c r="X668" s="48" t="str">
        <f t="shared" si="85"/>
        <v>22</v>
      </c>
      <c r="Y668" s="31" t="str">
        <f t="shared" si="86"/>
        <v>02</v>
      </c>
      <c r="Z668" s="31" t="str">
        <f t="shared" si="87"/>
        <v>2023</v>
      </c>
      <c r="AA668" s="45">
        <f t="shared" si="88"/>
        <v>44979</v>
      </c>
      <c r="AB668" s="31" t="str">
        <f>Report2!AE676</f>
        <v>5255342004850</v>
      </c>
      <c r="AC668" s="45" t="str">
        <f>Report2!AF676</f>
        <v>22/02/2023</v>
      </c>
      <c r="AD668" s="31" t="str">
        <f>Report2!AH676</f>
        <v>P2TL/52553/20230222/00001</v>
      </c>
      <c r="AE668" s="31">
        <f t="shared" si="90"/>
        <v>52550</v>
      </c>
      <c r="AF668" s="31" t="str">
        <f t="shared" si="89"/>
        <v>52553</v>
      </c>
    </row>
    <row r="669" spans="1:32">
      <c r="A669" s="30">
        <f>Report2!A677</f>
        <v>245</v>
      </c>
      <c r="B669" s="31" t="str">
        <f>Report2!B677</f>
        <v>5255105723021300130</v>
      </c>
      <c r="C669" s="31" t="str">
        <f>Report2!D677</f>
        <v>523060183213</v>
      </c>
      <c r="D669" s="31" t="str">
        <f>Report2!E677</f>
        <v>BAKRUN</v>
      </c>
      <c r="E669" s="31">
        <f>Report2!H677</f>
        <v>0</v>
      </c>
      <c r="F669" s="31" t="str">
        <f>Report2!I677</f>
        <v>DS  BUKO WEDUNG</v>
      </c>
      <c r="G669" s="31" t="str">
        <f t="shared" si="83"/>
        <v>R1</v>
      </c>
      <c r="H669" s="31">
        <f t="shared" si="84"/>
        <v>1300</v>
      </c>
      <c r="I669" s="31" t="str">
        <f>Report2!K677</f>
        <v>R1/1300</v>
      </c>
      <c r="J669" s="82">
        <f>Report2!L677</f>
        <v>160</v>
      </c>
      <c r="K669" s="82">
        <f>Report2!M677</f>
        <v>0</v>
      </c>
      <c r="L669" s="82">
        <f>Report2!N677</f>
        <v>229707</v>
      </c>
      <c r="M669" s="82">
        <f>Report2!P677</f>
        <v>229707</v>
      </c>
      <c r="N669" s="82">
        <f>Report2!Q677</f>
        <v>0</v>
      </c>
      <c r="O669" s="82">
        <f>Report2!T677</f>
        <v>0</v>
      </c>
      <c r="P669" s="82">
        <f>Report2!U677</f>
        <v>0</v>
      </c>
      <c r="Q669" s="82">
        <f>Report2!W677</f>
        <v>0</v>
      </c>
      <c r="R669" s="82">
        <f>Report2!X677</f>
        <v>0</v>
      </c>
      <c r="S669" s="82">
        <f>Report2!Y677</f>
        <v>0</v>
      </c>
      <c r="T669" s="82">
        <f>Report2!Z677</f>
        <v>229707</v>
      </c>
      <c r="U669" s="82">
        <f>Report2!AB677</f>
        <v>0</v>
      </c>
      <c r="V669" s="82">
        <f>Report2!AC677</f>
        <v>229707</v>
      </c>
      <c r="W669" s="36" t="str">
        <f>Report2!AD677</f>
        <v>13/02/2023</v>
      </c>
      <c r="X669" s="48" t="str">
        <f t="shared" si="85"/>
        <v>13</v>
      </c>
      <c r="Y669" s="31" t="str">
        <f t="shared" si="86"/>
        <v>02</v>
      </c>
      <c r="Z669" s="31" t="str">
        <f t="shared" si="87"/>
        <v>2023</v>
      </c>
      <c r="AA669" s="45">
        <f t="shared" si="88"/>
        <v>44970</v>
      </c>
      <c r="AB669" s="31" t="str">
        <f>Report2!AE677</f>
        <v>5255134000130</v>
      </c>
      <c r="AC669" s="45" t="str">
        <f>Report2!AF677</f>
        <v>13/02/2023</v>
      </c>
      <c r="AD669" s="31" t="str">
        <f>Report2!AH677</f>
        <v>5255105723021300130</v>
      </c>
      <c r="AE669" s="31">
        <f t="shared" si="90"/>
        <v>52550</v>
      </c>
      <c r="AF669" s="31" t="str">
        <f t="shared" si="89"/>
        <v>52551</v>
      </c>
    </row>
    <row r="670" spans="1:32">
      <c r="A670" s="30">
        <f>Report2!A678</f>
        <v>246</v>
      </c>
      <c r="B670" s="31" t="str">
        <f>Report2!B678</f>
        <v>P2TL/52553/20230215/00001</v>
      </c>
      <c r="C670" s="31" t="str">
        <f>Report2!D678</f>
        <v>523071535047</v>
      </c>
      <c r="D670" s="31" t="str">
        <f>Report2!E678</f>
        <v>HURI</v>
      </c>
      <c r="E670" s="31" t="str">
        <f>Report2!H678</f>
        <v>K2</v>
      </c>
      <c r="F670" s="31" t="str">
        <f>Report2!I678</f>
        <v>DS  SAWAHAN DANYA</v>
      </c>
      <c r="G670" s="31" t="str">
        <f t="shared" si="83"/>
        <v>R1M</v>
      </c>
      <c r="H670" s="31">
        <f t="shared" si="84"/>
        <v>900</v>
      </c>
      <c r="I670" s="31" t="str">
        <f>Report2!K678</f>
        <v>R1M/900</v>
      </c>
      <c r="J670" s="82">
        <f>Report2!L678</f>
        <v>261</v>
      </c>
      <c r="K670" s="82">
        <f>Report2!M678</f>
        <v>0</v>
      </c>
      <c r="L670" s="82">
        <f>Report2!N678</f>
        <v>352872</v>
      </c>
      <c r="M670" s="82">
        <f>Report2!P678</f>
        <v>352872</v>
      </c>
      <c r="N670" s="82">
        <f>Report2!Q678</f>
        <v>0</v>
      </c>
      <c r="O670" s="82">
        <f>Report2!T678</f>
        <v>0</v>
      </c>
      <c r="P670" s="82">
        <f>Report2!U678</f>
        <v>0</v>
      </c>
      <c r="Q670" s="82">
        <f>Report2!W678</f>
        <v>31758</v>
      </c>
      <c r="R670" s="82">
        <f>Report2!X678</f>
        <v>0</v>
      </c>
      <c r="S670" s="82">
        <f>Report2!Y678</f>
        <v>0</v>
      </c>
      <c r="T670" s="82">
        <f>Report2!Z678</f>
        <v>384630</v>
      </c>
      <c r="U670" s="82">
        <f>Report2!AB678</f>
        <v>384630</v>
      </c>
      <c r="V670" s="82">
        <f>Report2!AC678</f>
        <v>0</v>
      </c>
      <c r="W670" s="36" t="str">
        <f>Report2!AD678</f>
        <v>15/02/2023</v>
      </c>
      <c r="X670" s="48" t="str">
        <f t="shared" si="85"/>
        <v>15</v>
      </c>
      <c r="Y670" s="31" t="str">
        <f t="shared" si="86"/>
        <v>02</v>
      </c>
      <c r="Z670" s="31" t="str">
        <f t="shared" si="87"/>
        <v>2023</v>
      </c>
      <c r="AA670" s="45">
        <f t="shared" si="88"/>
        <v>44972</v>
      </c>
      <c r="AB670" s="31" t="str">
        <f>Report2!AE678</f>
        <v>5255342004835</v>
      </c>
      <c r="AC670" s="45" t="str">
        <f>Report2!AF678</f>
        <v>15/02/2023</v>
      </c>
      <c r="AD670" s="31" t="str">
        <f>Report2!AH678</f>
        <v>P2TL/52553/20230215/00001</v>
      </c>
      <c r="AE670" s="31">
        <f t="shared" si="90"/>
        <v>52550</v>
      </c>
      <c r="AF670" s="31" t="str">
        <f t="shared" si="89"/>
        <v>52553</v>
      </c>
    </row>
    <row r="671" spans="1:32">
      <c r="A671" s="30">
        <f>Report2!A679</f>
        <v>247</v>
      </c>
      <c r="B671" s="31" t="str">
        <f>Report2!B679</f>
        <v>P2TL/52554/20230131/00009</v>
      </c>
      <c r="C671" s="31" t="str">
        <f>Report2!D679</f>
        <v>NONPELANG</v>
      </c>
      <c r="D671" s="31" t="str">
        <f>Report2!E679</f>
        <v>SLAMET 2</v>
      </c>
      <c r="E671" s="31" t="str">
        <f>Report2!H679</f>
        <v>P4</v>
      </c>
      <c r="F671" s="31" t="str">
        <f>Report2!I679</f>
        <v>NGLONGOK RT 7/1 TA</v>
      </c>
      <c r="G671" s="31" t="str">
        <f t="shared" si="83"/>
        <v>S2</v>
      </c>
      <c r="H671" s="31">
        <f t="shared" si="84"/>
        <v>900</v>
      </c>
      <c r="I671" s="31" t="str">
        <f>Report2!K679</f>
        <v>S2/900</v>
      </c>
      <c r="J671" s="82">
        <f>Report2!L679</f>
        <v>4957</v>
      </c>
      <c r="K671" s="82">
        <f>Report2!M679</f>
        <v>243000</v>
      </c>
      <c r="L671" s="82">
        <f>Report2!N679</f>
        <v>1784592</v>
      </c>
      <c r="M671" s="82">
        <f>Report2!P679</f>
        <v>2027592</v>
      </c>
      <c r="N671" s="82">
        <f>Report2!Q679</f>
        <v>0</v>
      </c>
      <c r="O671" s="82">
        <f>Report2!T679</f>
        <v>0</v>
      </c>
      <c r="P671" s="82">
        <f>Report2!U679</f>
        <v>0</v>
      </c>
      <c r="Q671" s="82">
        <f>Report2!W679</f>
        <v>10138</v>
      </c>
      <c r="R671" s="82">
        <f>Report2!X679</f>
        <v>0</v>
      </c>
      <c r="S671" s="82">
        <f>Report2!Y679</f>
        <v>0</v>
      </c>
      <c r="T671" s="82">
        <f>Report2!Z679</f>
        <v>2037730</v>
      </c>
      <c r="U671" s="82">
        <f>Report2!AB679</f>
        <v>2037730</v>
      </c>
      <c r="V671" s="82">
        <f>Report2!AC679</f>
        <v>0</v>
      </c>
      <c r="W671" s="36" t="str">
        <f>Report2!AD679</f>
        <v>01/02/2023</v>
      </c>
      <c r="X671" s="48" t="str">
        <f t="shared" si="85"/>
        <v>01</v>
      </c>
      <c r="Y671" s="31" t="str">
        <f t="shared" si="86"/>
        <v>02</v>
      </c>
      <c r="Z671" s="31" t="str">
        <f t="shared" si="87"/>
        <v>2023</v>
      </c>
      <c r="AA671" s="45">
        <f t="shared" si="88"/>
        <v>44958</v>
      </c>
      <c r="AB671" s="31" t="str">
        <f>Report2!AE679</f>
        <v>5255442005947</v>
      </c>
      <c r="AC671" s="45" t="str">
        <f>Report2!AF679</f>
        <v>01/02/2023</v>
      </c>
      <c r="AD671" s="31" t="str">
        <f>Report2!AH679</f>
        <v>P2TL/52554/20230131/00009</v>
      </c>
      <c r="AE671" s="31">
        <f t="shared" si="90"/>
        <v>52550</v>
      </c>
      <c r="AF671" s="31" t="str">
        <f t="shared" si="89"/>
        <v>52554</v>
      </c>
    </row>
    <row r="672" spans="1:32">
      <c r="A672" s="30">
        <f>Report2!A680</f>
        <v>248</v>
      </c>
      <c r="B672" s="31" t="str">
        <f>Report2!B680</f>
        <v>P2TL/52552/20230221/00002</v>
      </c>
      <c r="C672" s="31" t="str">
        <f>Report2!D680</f>
        <v>523080226322</v>
      </c>
      <c r="D672" s="31" t="str">
        <f>Report2!E680</f>
        <v>MAS UD</v>
      </c>
      <c r="E672" s="31" t="str">
        <f>Report2!H680</f>
        <v>P2</v>
      </c>
      <c r="F672" s="31" t="str">
        <f>Report2!I680</f>
        <v>KE DUNGJATI KUWAR</v>
      </c>
      <c r="G672" s="31" t="str">
        <f t="shared" si="83"/>
        <v>R1MT</v>
      </c>
      <c r="H672" s="31">
        <f t="shared" si="84"/>
        <v>900</v>
      </c>
      <c r="I672" s="31" t="str">
        <f>Report2!K680</f>
        <v>R1MT/900</v>
      </c>
      <c r="J672" s="82">
        <f>Report2!L680</f>
        <v>4957</v>
      </c>
      <c r="K672" s="82">
        <f>Report2!M680</f>
        <v>0</v>
      </c>
      <c r="L672" s="82">
        <f>Report2!N680</f>
        <v>6702134</v>
      </c>
      <c r="M672" s="82">
        <f>Report2!P680</f>
        <v>6702134</v>
      </c>
      <c r="N672" s="82">
        <f>Report2!Q680</f>
        <v>10000</v>
      </c>
      <c r="O672" s="82">
        <f>Report2!T680</f>
        <v>0</v>
      </c>
      <c r="P672" s="82">
        <f>Report2!U680</f>
        <v>156912</v>
      </c>
      <c r="Q672" s="82">
        <f>Report2!W680</f>
        <v>67021</v>
      </c>
      <c r="R672" s="82">
        <f>Report2!X680</f>
        <v>0</v>
      </c>
      <c r="S672" s="82">
        <f>Report2!Y680</f>
        <v>0</v>
      </c>
      <c r="T672" s="82">
        <f>Report2!Z680</f>
        <v>6936067</v>
      </c>
      <c r="U672" s="82">
        <f>Report2!AB680</f>
        <v>3468033</v>
      </c>
      <c r="V672" s="82">
        <f>Report2!AC680</f>
        <v>3468034</v>
      </c>
      <c r="W672" s="36" t="str">
        <f>Report2!AD680</f>
        <v>21/02/2023</v>
      </c>
      <c r="X672" s="48" t="str">
        <f t="shared" si="85"/>
        <v>21</v>
      </c>
      <c r="Y672" s="31" t="str">
        <f t="shared" si="86"/>
        <v>02</v>
      </c>
      <c r="Z672" s="31" t="str">
        <f t="shared" si="87"/>
        <v>2023</v>
      </c>
      <c r="AA672" s="45">
        <f t="shared" si="88"/>
        <v>44978</v>
      </c>
      <c r="AB672" s="31" t="str">
        <f>Report2!AE680</f>
        <v>5255243004951</v>
      </c>
      <c r="AC672" s="45" t="str">
        <f>Report2!AF680</f>
        <v>21/02/2023</v>
      </c>
      <c r="AD672" s="31" t="str">
        <f>Report2!AH680</f>
        <v>P2TL/52552/20230221/00002</v>
      </c>
      <c r="AE672" s="31">
        <f t="shared" si="90"/>
        <v>52550</v>
      </c>
      <c r="AF672" s="31" t="str">
        <f t="shared" si="89"/>
        <v>52552</v>
      </c>
    </row>
    <row r="673" spans="1:32">
      <c r="A673" s="30">
        <f>Report2!A681</f>
        <v>249</v>
      </c>
      <c r="B673" s="31" t="str">
        <f>Report2!B681</f>
        <v>P2TL/52553/20230227/00002</v>
      </c>
      <c r="C673" s="31" t="str">
        <f>Report2!D681</f>
        <v>NONPELANG</v>
      </c>
      <c r="D673" s="31" t="str">
        <f>Report2!E681</f>
        <v>SLAMET 2</v>
      </c>
      <c r="E673" s="31" t="str">
        <f>Report2!H681</f>
        <v>P4</v>
      </c>
      <c r="F673" s="31" t="str">
        <f>Report2!I681</f>
        <v>KRAJAN NGABENREJ</v>
      </c>
      <c r="G673" s="31" t="str">
        <f t="shared" si="83"/>
        <v>B1</v>
      </c>
      <c r="H673" s="31">
        <f t="shared" si="84"/>
        <v>900</v>
      </c>
      <c r="I673" s="31" t="str">
        <f>Report2!K681</f>
        <v>B1/900</v>
      </c>
      <c r="J673" s="82">
        <f>Report2!L681</f>
        <v>4957</v>
      </c>
      <c r="K673" s="82">
        <f>Report2!M681</f>
        <v>429300</v>
      </c>
      <c r="L673" s="82">
        <f>Report2!N681</f>
        <v>2305098</v>
      </c>
      <c r="M673" s="82">
        <f>Report2!P681</f>
        <v>2734398</v>
      </c>
      <c r="N673" s="82">
        <f>Report2!Q681</f>
        <v>0</v>
      </c>
      <c r="O673" s="82">
        <f>Report2!T681</f>
        <v>0</v>
      </c>
      <c r="P673" s="82">
        <f>Report2!U681</f>
        <v>0</v>
      </c>
      <c r="Q673" s="82">
        <f>Report2!W681</f>
        <v>13672</v>
      </c>
      <c r="R673" s="82">
        <f>Report2!X681</f>
        <v>0</v>
      </c>
      <c r="S673" s="82">
        <f>Report2!Y681</f>
        <v>0</v>
      </c>
      <c r="T673" s="82">
        <f>Report2!Z681</f>
        <v>2748070</v>
      </c>
      <c r="U673" s="82">
        <f>Report2!AB681</f>
        <v>2748070</v>
      </c>
      <c r="V673" s="82">
        <f>Report2!AC681</f>
        <v>0</v>
      </c>
      <c r="W673" s="36" t="str">
        <f>Report2!AD681</f>
        <v>27/02/2023</v>
      </c>
      <c r="X673" s="48" t="str">
        <f t="shared" si="85"/>
        <v>27</v>
      </c>
      <c r="Y673" s="31" t="str">
        <f t="shared" si="86"/>
        <v>02</v>
      </c>
      <c r="Z673" s="31" t="str">
        <f t="shared" si="87"/>
        <v>2023</v>
      </c>
      <c r="AA673" s="45">
        <f t="shared" si="88"/>
        <v>44984</v>
      </c>
      <c r="AB673" s="31" t="str">
        <f>Report2!AE681</f>
        <v>5255342004864</v>
      </c>
      <c r="AC673" s="45" t="str">
        <f>Report2!AF681</f>
        <v>27/02/2023</v>
      </c>
      <c r="AD673" s="31" t="str">
        <f>Report2!AH681</f>
        <v>P2TL/52553/20230227/00002</v>
      </c>
      <c r="AE673" s="31">
        <f t="shared" si="90"/>
        <v>52550</v>
      </c>
      <c r="AF673" s="31" t="str">
        <f t="shared" si="89"/>
        <v>52553</v>
      </c>
    </row>
    <row r="674" spans="1:32">
      <c r="A674" s="30">
        <f>Report2!A682</f>
        <v>250</v>
      </c>
      <c r="B674" s="31" t="str">
        <f>Report2!B682</f>
        <v>P2TL/52554/20230220/00003</v>
      </c>
      <c r="C674" s="31" t="str">
        <f>Report2!D682</f>
        <v>523072184388</v>
      </c>
      <c r="D674" s="31" t="str">
        <f>Report2!E682</f>
        <v>ANDREYANTO</v>
      </c>
      <c r="E674" s="31" t="str">
        <f>Report2!H682</f>
        <v>P2</v>
      </c>
      <c r="F674" s="31" t="str">
        <f>Report2!I682</f>
        <v>DK PADANGAN PANU</v>
      </c>
      <c r="G674" s="31" t="str">
        <f t="shared" si="83"/>
        <v>R1M</v>
      </c>
      <c r="H674" s="31">
        <f t="shared" si="84"/>
        <v>900</v>
      </c>
      <c r="I674" s="31" t="str">
        <f>Report2!K682</f>
        <v>R1M/900</v>
      </c>
      <c r="J674" s="82">
        <f>Report2!L682</f>
        <v>4957</v>
      </c>
      <c r="K674" s="82">
        <f>Report2!M682</f>
        <v>0</v>
      </c>
      <c r="L674" s="82">
        <f>Report2!N682</f>
        <v>6702134</v>
      </c>
      <c r="M674" s="82">
        <f>Report2!P682</f>
        <v>6702134</v>
      </c>
      <c r="N674" s="82">
        <f>Report2!Q682</f>
        <v>10000</v>
      </c>
      <c r="O674" s="82">
        <f>Report2!T682</f>
        <v>76400</v>
      </c>
      <c r="P674" s="82">
        <f>Report2!U682</f>
        <v>500</v>
      </c>
      <c r="Q674" s="82">
        <f>Report2!W682</f>
        <v>67021</v>
      </c>
      <c r="R674" s="82">
        <f>Report2!X682</f>
        <v>0</v>
      </c>
      <c r="S674" s="82">
        <f>Report2!Y682</f>
        <v>0</v>
      </c>
      <c r="T674" s="82">
        <f>Report2!Z682</f>
        <v>6856055</v>
      </c>
      <c r="U674" s="82">
        <f>Report2!AB682</f>
        <v>6856055</v>
      </c>
      <c r="V674" s="82">
        <f>Report2!AC682</f>
        <v>0</v>
      </c>
      <c r="W674" s="36" t="str">
        <f>Report2!AD682</f>
        <v>20/02/2023</v>
      </c>
      <c r="X674" s="48" t="str">
        <f t="shared" si="85"/>
        <v>20</v>
      </c>
      <c r="Y674" s="31" t="str">
        <f t="shared" si="86"/>
        <v>02</v>
      </c>
      <c r="Z674" s="31" t="str">
        <f t="shared" si="87"/>
        <v>2023</v>
      </c>
      <c r="AA674" s="45">
        <f t="shared" si="88"/>
        <v>44977</v>
      </c>
      <c r="AB674" s="31" t="str">
        <f>Report2!AE682</f>
        <v>5255442006009</v>
      </c>
      <c r="AC674" s="45" t="str">
        <f>Report2!AF682</f>
        <v>20/02/2023</v>
      </c>
      <c r="AD674" s="31" t="str">
        <f>Report2!AH682</f>
        <v>P2TL/52554/20230220/00003</v>
      </c>
      <c r="AE674" s="31">
        <f t="shared" si="90"/>
        <v>52550</v>
      </c>
      <c r="AF674" s="31" t="str">
        <f t="shared" si="89"/>
        <v>52554</v>
      </c>
    </row>
    <row r="675" spans="1:32">
      <c r="A675" s="30">
        <f>Report2!A683</f>
        <v>251</v>
      </c>
      <c r="B675" s="31" t="str">
        <f>Report2!B683</f>
        <v>P2TL/52553/20230223/00002</v>
      </c>
      <c r="C675" s="31" t="str">
        <f>Report2!D683</f>
        <v>NONPELANG</v>
      </c>
      <c r="D675" s="31" t="str">
        <f>Report2!E683</f>
        <v>SAWIYANTO</v>
      </c>
      <c r="E675" s="31" t="str">
        <f>Report2!H683</f>
        <v>P4</v>
      </c>
      <c r="F675" s="31" t="str">
        <f>Report2!I683</f>
        <v>DS RAJEK GODONG</v>
      </c>
      <c r="G675" s="31" t="str">
        <f t="shared" si="83"/>
        <v>B1</v>
      </c>
      <c r="H675" s="31">
        <f t="shared" si="84"/>
        <v>900</v>
      </c>
      <c r="I675" s="31" t="str">
        <f>Report2!K683</f>
        <v>B1/900</v>
      </c>
      <c r="J675" s="82">
        <f>Report2!L683</f>
        <v>4957</v>
      </c>
      <c r="K675" s="82">
        <f>Report2!M683</f>
        <v>429300</v>
      </c>
      <c r="L675" s="82">
        <f>Report2!N683</f>
        <v>2305098</v>
      </c>
      <c r="M675" s="82">
        <f>Report2!P683</f>
        <v>2734398</v>
      </c>
      <c r="N675" s="82">
        <f>Report2!Q683</f>
        <v>0</v>
      </c>
      <c r="O675" s="82">
        <f>Report2!T683</f>
        <v>0</v>
      </c>
      <c r="P675" s="82">
        <f>Report2!U683</f>
        <v>0</v>
      </c>
      <c r="Q675" s="82">
        <f>Report2!W683</f>
        <v>13672</v>
      </c>
      <c r="R675" s="82">
        <f>Report2!X683</f>
        <v>0</v>
      </c>
      <c r="S675" s="82">
        <f>Report2!Y683</f>
        <v>0</v>
      </c>
      <c r="T675" s="82">
        <f>Report2!Z683</f>
        <v>2748070</v>
      </c>
      <c r="U675" s="82">
        <f>Report2!AB683</f>
        <v>2748070</v>
      </c>
      <c r="V675" s="82">
        <f>Report2!AC683</f>
        <v>0</v>
      </c>
      <c r="W675" s="36" t="str">
        <f>Report2!AD683</f>
        <v>23/02/2023</v>
      </c>
      <c r="X675" s="48" t="str">
        <f t="shared" si="85"/>
        <v>23</v>
      </c>
      <c r="Y675" s="31" t="str">
        <f t="shared" si="86"/>
        <v>02</v>
      </c>
      <c r="Z675" s="31" t="str">
        <f t="shared" si="87"/>
        <v>2023</v>
      </c>
      <c r="AA675" s="45">
        <f t="shared" si="88"/>
        <v>44980</v>
      </c>
      <c r="AB675" s="31" t="str">
        <f>Report2!AE683</f>
        <v>5255342004861</v>
      </c>
      <c r="AC675" s="45" t="str">
        <f>Report2!AF683</f>
        <v>23/02/2023</v>
      </c>
      <c r="AD675" s="31" t="str">
        <f>Report2!AH683</f>
        <v>P2TL/52553/20230223/00002</v>
      </c>
      <c r="AE675" s="31">
        <f t="shared" si="90"/>
        <v>52550</v>
      </c>
      <c r="AF675" s="31" t="str">
        <f t="shared" si="89"/>
        <v>52553</v>
      </c>
    </row>
    <row r="676" spans="1:32">
      <c r="A676" s="30">
        <f>Report2!A684</f>
        <v>252</v>
      </c>
      <c r="B676" s="31" t="str">
        <f>Report2!B684</f>
        <v>P2TL/52554/20230224/00009</v>
      </c>
      <c r="C676" s="31" t="str">
        <f>Report2!D684</f>
        <v>523070380501</v>
      </c>
      <c r="D676" s="31" t="str">
        <f>Report2!E684</f>
        <v>SUWADI</v>
      </c>
      <c r="E676" s="31" t="str">
        <f>Report2!H684</f>
        <v>K2</v>
      </c>
      <c r="F676" s="31" t="str">
        <f>Report2!I684</f>
        <v>SU KU SIMO</v>
      </c>
      <c r="G676" s="31" t="str">
        <f t="shared" si="83"/>
        <v>R1</v>
      </c>
      <c r="H676" s="31">
        <f t="shared" si="84"/>
        <v>450</v>
      </c>
      <c r="I676" s="31" t="str">
        <f>Report2!K684</f>
        <v>R1/450</v>
      </c>
      <c r="J676" s="82">
        <f>Report2!L684</f>
        <v>200</v>
      </c>
      <c r="K676" s="82">
        <f>Report2!M684</f>
        <v>0</v>
      </c>
      <c r="L676" s="82">
        <f>Report2!N684</f>
        <v>99000</v>
      </c>
      <c r="M676" s="82">
        <f>Report2!P684</f>
        <v>99000</v>
      </c>
      <c r="N676" s="82">
        <f>Report2!Q684</f>
        <v>0</v>
      </c>
      <c r="O676" s="82">
        <f>Report2!T684</f>
        <v>0</v>
      </c>
      <c r="P676" s="82">
        <f>Report2!U684</f>
        <v>0</v>
      </c>
      <c r="Q676" s="82">
        <f>Report2!W684</f>
        <v>8910</v>
      </c>
      <c r="R676" s="82">
        <f>Report2!X684</f>
        <v>0</v>
      </c>
      <c r="S676" s="82">
        <f>Report2!Y684</f>
        <v>0</v>
      </c>
      <c r="T676" s="82">
        <f>Report2!Z684</f>
        <v>107910</v>
      </c>
      <c r="U676" s="82">
        <f>Report2!AB684</f>
        <v>10000</v>
      </c>
      <c r="V676" s="82">
        <f>Report2!AC684</f>
        <v>97910</v>
      </c>
      <c r="W676" s="36" t="str">
        <f>Report2!AD684</f>
        <v>26/02/2023</v>
      </c>
      <c r="X676" s="48" t="str">
        <f t="shared" si="85"/>
        <v>26</v>
      </c>
      <c r="Y676" s="31" t="str">
        <f t="shared" si="86"/>
        <v>02</v>
      </c>
      <c r="Z676" s="31" t="str">
        <f t="shared" si="87"/>
        <v>2023</v>
      </c>
      <c r="AA676" s="45">
        <f t="shared" si="88"/>
        <v>44983</v>
      </c>
      <c r="AB676" s="31" t="str">
        <f>Report2!AE684</f>
        <v>5255442006031</v>
      </c>
      <c r="AC676" s="45" t="str">
        <f>Report2!AF684</f>
        <v>26/02/2023</v>
      </c>
      <c r="AD676" s="31" t="str">
        <f>Report2!AH684</f>
        <v>P2TL/52554/20230224/00009</v>
      </c>
      <c r="AE676" s="31">
        <f t="shared" si="90"/>
        <v>52550</v>
      </c>
      <c r="AF676" s="31" t="str">
        <f t="shared" si="89"/>
        <v>52554</v>
      </c>
    </row>
    <row r="677" spans="1:32">
      <c r="A677" s="30">
        <f>Report2!A685</f>
        <v>1</v>
      </c>
      <c r="B677" s="31" t="str">
        <f>Report2!B685</f>
        <v>P2TL/52554/20230331/00001</v>
      </c>
      <c r="C677" s="31" t="str">
        <f>Report2!D685</f>
        <v>523071471731</v>
      </c>
      <c r="D677" s="31" t="str">
        <f>Report2!E685</f>
        <v>PARMO</v>
      </c>
      <c r="E677" s="31" t="str">
        <f>Report2!H685</f>
        <v>K2</v>
      </c>
      <c r="F677" s="31" t="str">
        <f>Report2!I685</f>
        <v>DK  KALI TENGAH RT3</v>
      </c>
      <c r="G677" s="31" t="str">
        <f t="shared" si="83"/>
        <v>R1</v>
      </c>
      <c r="H677" s="31">
        <f t="shared" si="84"/>
        <v>450</v>
      </c>
      <c r="I677" s="31" t="str">
        <f>Report2!K685</f>
        <v>R1/450</v>
      </c>
      <c r="J677" s="82">
        <f>Report2!L685</f>
        <v>495</v>
      </c>
      <c r="K677" s="82">
        <f>Report2!M685</f>
        <v>0</v>
      </c>
      <c r="L677" s="82">
        <f>Report2!N685</f>
        <v>245025</v>
      </c>
      <c r="M677" s="82">
        <f>Report2!P685</f>
        <v>245025</v>
      </c>
      <c r="N677" s="82">
        <f>Report2!Q685</f>
        <v>0</v>
      </c>
      <c r="O677" s="82">
        <f>Report2!T685</f>
        <v>0</v>
      </c>
      <c r="P677" s="82">
        <f>Report2!U685</f>
        <v>0</v>
      </c>
      <c r="Q677" s="82">
        <f>Report2!W685</f>
        <v>22052</v>
      </c>
      <c r="R677" s="82">
        <f>Report2!X685</f>
        <v>0</v>
      </c>
      <c r="S677" s="82">
        <f>Report2!Y685</f>
        <v>0</v>
      </c>
      <c r="T677" s="82">
        <f>Report2!Z685</f>
        <v>267077</v>
      </c>
      <c r="U677" s="82">
        <f>Report2!AB685</f>
        <v>267077</v>
      </c>
      <c r="V677" s="82">
        <f>Report2!AC685</f>
        <v>0</v>
      </c>
      <c r="W677" s="36" t="str">
        <f>Report2!AD685</f>
        <v>31/03/2023</v>
      </c>
      <c r="X677" s="48" t="str">
        <f t="shared" si="85"/>
        <v>31</v>
      </c>
      <c r="Y677" s="31" t="str">
        <f t="shared" si="86"/>
        <v>03</v>
      </c>
      <c r="Z677" s="31" t="str">
        <f t="shared" si="87"/>
        <v>2023</v>
      </c>
      <c r="AA677" s="45">
        <f t="shared" si="88"/>
        <v>45016</v>
      </c>
      <c r="AB677" s="31" t="str">
        <f>Report2!AE685</f>
        <v>5255442006146</v>
      </c>
      <c r="AC677" s="45" t="str">
        <f>Report2!AF685</f>
        <v>31/03/2023</v>
      </c>
      <c r="AD677" s="31" t="str">
        <f>Report2!AH685</f>
        <v>P2TL/52554/20230331/00001</v>
      </c>
      <c r="AE677" s="31">
        <f t="shared" si="90"/>
        <v>52550</v>
      </c>
      <c r="AF677" s="31" t="str">
        <f t="shared" si="89"/>
        <v>52554</v>
      </c>
    </row>
    <row r="678" spans="1:32">
      <c r="A678" s="30">
        <f>Report2!A686</f>
        <v>2</v>
      </c>
      <c r="B678" s="31" t="str">
        <f>Report2!B686</f>
        <v>P2TL/52554/20230328/00020</v>
      </c>
      <c r="C678" s="31" t="str">
        <f>Report2!D686</f>
        <v>523070488651</v>
      </c>
      <c r="D678" s="31" t="str">
        <f>Report2!E686</f>
        <v>BATI NYAMI</v>
      </c>
      <c r="E678" s="31" t="str">
        <f>Report2!H686</f>
        <v>P2</v>
      </c>
      <c r="F678" s="31" t="str">
        <f>Report2!I686</f>
        <v>NG RANDU REJOSARI</v>
      </c>
      <c r="G678" s="31" t="str">
        <f t="shared" si="83"/>
        <v>R1</v>
      </c>
      <c r="H678" s="31">
        <f t="shared" si="84"/>
        <v>450</v>
      </c>
      <c r="I678" s="31" t="str">
        <f>Report2!K686</f>
        <v>R1/450</v>
      </c>
      <c r="J678" s="82">
        <f>Report2!L686</f>
        <v>2479</v>
      </c>
      <c r="K678" s="82">
        <f>Report2!M686</f>
        <v>0</v>
      </c>
      <c r="L678" s="82">
        <f>Report2!N686</f>
        <v>1226907</v>
      </c>
      <c r="M678" s="82">
        <f>Report2!P686</f>
        <v>1226907</v>
      </c>
      <c r="N678" s="82">
        <f>Report2!Q686</f>
        <v>0</v>
      </c>
      <c r="O678" s="82">
        <f>Report2!T686</f>
        <v>76400</v>
      </c>
      <c r="P678" s="82">
        <f>Report2!U686</f>
        <v>156912</v>
      </c>
      <c r="Q678" s="82">
        <f>Report2!W686</f>
        <v>12269</v>
      </c>
      <c r="R678" s="82">
        <f>Report2!X686</f>
        <v>16650</v>
      </c>
      <c r="S678" s="82">
        <f>Report2!Y686</f>
        <v>0</v>
      </c>
      <c r="T678" s="82">
        <f>Report2!Z686</f>
        <v>1489138</v>
      </c>
      <c r="U678" s="82">
        <f>Report2!AB686</f>
        <v>1489138</v>
      </c>
      <c r="V678" s="82">
        <f>Report2!AC686</f>
        <v>0</v>
      </c>
      <c r="W678" s="36" t="str">
        <f>Report2!AD686</f>
        <v>28/03/2023</v>
      </c>
      <c r="X678" s="48" t="str">
        <f t="shared" si="85"/>
        <v>28</v>
      </c>
      <c r="Y678" s="31" t="str">
        <f t="shared" si="86"/>
        <v>03</v>
      </c>
      <c r="Z678" s="31" t="str">
        <f t="shared" si="87"/>
        <v>2023</v>
      </c>
      <c r="AA678" s="45">
        <f t="shared" si="88"/>
        <v>45013</v>
      </c>
      <c r="AB678" s="31" t="str">
        <f>Report2!AE686</f>
        <v>5255442006139</v>
      </c>
      <c r="AC678" s="45" t="str">
        <f>Report2!AF686</f>
        <v>28/03/2023</v>
      </c>
      <c r="AD678" s="31" t="str">
        <f>Report2!AH686</f>
        <v>P2TL/52554/20230328/00020</v>
      </c>
      <c r="AE678" s="31">
        <f t="shared" si="90"/>
        <v>52550</v>
      </c>
      <c r="AF678" s="31" t="str">
        <f t="shared" si="89"/>
        <v>52554</v>
      </c>
    </row>
    <row r="679" spans="1:32">
      <c r="A679" s="30">
        <f>Report2!A687</f>
        <v>3</v>
      </c>
      <c r="B679" s="31" t="str">
        <f>Report2!B687</f>
        <v>P2TL/52551/20230306/00006</v>
      </c>
      <c r="C679" s="31" t="str">
        <f>Report2!D687</f>
        <v>NONPELANG</v>
      </c>
      <c r="D679" s="31" t="str">
        <f>Report2!E687</f>
        <v>AHMAD RONI</v>
      </c>
      <c r="E679" s="31" t="str">
        <f>Report2!H687</f>
        <v>P4</v>
      </c>
      <c r="F679" s="31" t="str">
        <f>Report2!I687</f>
        <v>DK.PANDOGAN DS.TL</v>
      </c>
      <c r="G679" s="31" t="str">
        <f t="shared" si="83"/>
        <v>R1</v>
      </c>
      <c r="H679" s="31">
        <f t="shared" si="84"/>
        <v>450</v>
      </c>
      <c r="I679" s="31" t="str">
        <f>Report2!K687</f>
        <v>R1/450</v>
      </c>
      <c r="J679" s="82">
        <f>Report2!L687</f>
        <v>2479</v>
      </c>
      <c r="K679" s="82">
        <f>Report2!M687</f>
        <v>89100</v>
      </c>
      <c r="L679" s="82">
        <f>Report2!N687</f>
        <v>1226907</v>
      </c>
      <c r="M679" s="82">
        <f>Report2!P687</f>
        <v>1316007</v>
      </c>
      <c r="N679" s="82">
        <f>Report2!Q687</f>
        <v>0</v>
      </c>
      <c r="O679" s="82">
        <f>Report2!T687</f>
        <v>0</v>
      </c>
      <c r="P679" s="82">
        <f>Report2!U687</f>
        <v>0</v>
      </c>
      <c r="Q679" s="82">
        <f>Report2!W687</f>
        <v>6580</v>
      </c>
      <c r="R679" s="82">
        <f>Report2!X687</f>
        <v>0</v>
      </c>
      <c r="S679" s="82">
        <f>Report2!Y687</f>
        <v>0</v>
      </c>
      <c r="T679" s="82">
        <f>Report2!Z687</f>
        <v>1322587</v>
      </c>
      <c r="U679" s="82">
        <f>Report2!AB687</f>
        <v>1322587</v>
      </c>
      <c r="V679" s="82">
        <f>Report2!AC687</f>
        <v>0</v>
      </c>
      <c r="W679" s="36" t="str">
        <f>Report2!AD687</f>
        <v>06/03/2023</v>
      </c>
      <c r="X679" s="48" t="str">
        <f t="shared" si="85"/>
        <v>06</v>
      </c>
      <c r="Y679" s="31" t="str">
        <f t="shared" si="86"/>
        <v>03</v>
      </c>
      <c r="Z679" s="31" t="str">
        <f t="shared" si="87"/>
        <v>2023</v>
      </c>
      <c r="AA679" s="45">
        <f t="shared" si="88"/>
        <v>44991</v>
      </c>
      <c r="AB679" s="31" t="str">
        <f>Report2!AE687</f>
        <v>5255142005162</v>
      </c>
      <c r="AC679" s="45" t="str">
        <f>Report2!AF687</f>
        <v>06/03/2023</v>
      </c>
      <c r="AD679" s="31" t="str">
        <f>Report2!AH687</f>
        <v>P2TL/52551/20230306/00006</v>
      </c>
      <c r="AE679" s="31">
        <f t="shared" si="90"/>
        <v>52550</v>
      </c>
      <c r="AF679" s="31" t="str">
        <f t="shared" si="89"/>
        <v>52551</v>
      </c>
    </row>
    <row r="680" spans="1:32">
      <c r="A680" s="30">
        <f>Report2!A688</f>
        <v>4</v>
      </c>
      <c r="B680" s="31" t="str">
        <f>Report2!B688</f>
        <v>P2TL/52553/20230330/00004</v>
      </c>
      <c r="C680" s="31" t="str">
        <f>Report2!D688</f>
        <v>NONPELANG</v>
      </c>
      <c r="D680" s="31" t="str">
        <f>Report2!E688</f>
        <v>PJ IMRONAH 1 GANAN</v>
      </c>
      <c r="E680" s="31" t="str">
        <f>Report2!H688</f>
        <v>P4</v>
      </c>
      <c r="F680" s="31" t="str">
        <f>Report2!I688</f>
        <v>GANANG RT 2/ RW 4,</v>
      </c>
      <c r="G680" s="31" t="str">
        <f t="shared" si="83"/>
        <v>S2</v>
      </c>
      <c r="H680" s="31">
        <f t="shared" si="84"/>
        <v>900</v>
      </c>
      <c r="I680" s="31" t="str">
        <f>Report2!K688</f>
        <v>S2/900</v>
      </c>
      <c r="J680" s="82">
        <f>Report2!L688</f>
        <v>4957</v>
      </c>
      <c r="K680" s="82">
        <f>Report2!M688</f>
        <v>243000</v>
      </c>
      <c r="L680" s="82">
        <f>Report2!N688</f>
        <v>1784592</v>
      </c>
      <c r="M680" s="82">
        <f>Report2!P688</f>
        <v>2027592</v>
      </c>
      <c r="N680" s="82">
        <f>Report2!Q688</f>
        <v>0</v>
      </c>
      <c r="O680" s="82">
        <f>Report2!T688</f>
        <v>0</v>
      </c>
      <c r="P680" s="82">
        <f>Report2!U688</f>
        <v>0</v>
      </c>
      <c r="Q680" s="82">
        <f>Report2!W688</f>
        <v>10138</v>
      </c>
      <c r="R680" s="82">
        <f>Report2!X688</f>
        <v>0</v>
      </c>
      <c r="S680" s="82">
        <f>Report2!Y688</f>
        <v>0</v>
      </c>
      <c r="T680" s="82">
        <f>Report2!Z688</f>
        <v>2037730</v>
      </c>
      <c r="U680" s="82">
        <f>Report2!AB688</f>
        <v>2037730</v>
      </c>
      <c r="V680" s="82">
        <f>Report2!AC688</f>
        <v>0</v>
      </c>
      <c r="W680" s="36" t="str">
        <f>Report2!AD688</f>
        <v>30/03/2023</v>
      </c>
      <c r="X680" s="48" t="str">
        <f t="shared" si="85"/>
        <v>30</v>
      </c>
      <c r="Y680" s="31" t="str">
        <f t="shared" si="86"/>
        <v>03</v>
      </c>
      <c r="Z680" s="31" t="str">
        <f t="shared" si="87"/>
        <v>2023</v>
      </c>
      <c r="AA680" s="45">
        <f t="shared" si="88"/>
        <v>45015</v>
      </c>
      <c r="AB680" s="31" t="str">
        <f>Report2!AE688</f>
        <v>5255342004925</v>
      </c>
      <c r="AC680" s="45" t="str">
        <f>Report2!AF688</f>
        <v>30/03/2023</v>
      </c>
      <c r="AD680" s="31" t="str">
        <f>Report2!AH688</f>
        <v>P2TL/52553/20230330/00004</v>
      </c>
      <c r="AE680" s="31">
        <f t="shared" si="90"/>
        <v>52550</v>
      </c>
      <c r="AF680" s="31" t="str">
        <f t="shared" si="89"/>
        <v>52553</v>
      </c>
    </row>
    <row r="681" spans="1:32">
      <c r="A681" s="30">
        <f>Report2!A689</f>
        <v>5</v>
      </c>
      <c r="B681" s="31" t="str">
        <f>Report2!B689</f>
        <v>P2TL/52553/20230324/00009</v>
      </c>
      <c r="C681" s="31" t="str">
        <f>Report2!D689</f>
        <v>523072833726</v>
      </c>
      <c r="D681" s="31" t="str">
        <f>Report2!E689</f>
        <v>MUSHOLA BAITUL RID</v>
      </c>
      <c r="E681" s="31" t="str">
        <f>Report2!H689</f>
        <v>K2</v>
      </c>
      <c r="F681" s="31" t="str">
        <f>Report2!I689</f>
        <v>DN KRAJAAN DS SIND</v>
      </c>
      <c r="G681" s="31" t="str">
        <f t="shared" si="83"/>
        <v>S2T</v>
      </c>
      <c r="H681" s="31">
        <f t="shared" si="84"/>
        <v>450</v>
      </c>
      <c r="I681" s="31" t="str">
        <f>Report2!K689</f>
        <v>S2T/450</v>
      </c>
      <c r="J681" s="82">
        <f>Report2!L689</f>
        <v>340</v>
      </c>
      <c r="K681" s="82">
        <f>Report2!M689</f>
        <v>0</v>
      </c>
      <c r="L681" s="82">
        <f>Report2!N689</f>
        <v>110500</v>
      </c>
      <c r="M681" s="82">
        <f>Report2!P689</f>
        <v>110500</v>
      </c>
      <c r="N681" s="82">
        <f>Report2!Q689</f>
        <v>0</v>
      </c>
      <c r="O681" s="82">
        <f>Report2!T689</f>
        <v>0</v>
      </c>
      <c r="P681" s="82">
        <f>Report2!U689</f>
        <v>0</v>
      </c>
      <c r="Q681" s="82">
        <f>Report2!W689</f>
        <v>9945</v>
      </c>
      <c r="R681" s="82">
        <f>Report2!X689</f>
        <v>0</v>
      </c>
      <c r="S681" s="82">
        <f>Report2!Y689</f>
        <v>0</v>
      </c>
      <c r="T681" s="82">
        <f>Report2!Z689</f>
        <v>120445</v>
      </c>
      <c r="U681" s="82">
        <f>Report2!AB689</f>
        <v>120445</v>
      </c>
      <c r="V681" s="82">
        <f>Report2!AC689</f>
        <v>0</v>
      </c>
      <c r="W681" s="36" t="str">
        <f>Report2!AD689</f>
        <v>24/03/2023</v>
      </c>
      <c r="X681" s="48" t="str">
        <f t="shared" si="85"/>
        <v>24</v>
      </c>
      <c r="Y681" s="31" t="str">
        <f t="shared" si="86"/>
        <v>03</v>
      </c>
      <c r="Z681" s="31" t="str">
        <f t="shared" si="87"/>
        <v>2023</v>
      </c>
      <c r="AA681" s="45">
        <f t="shared" si="88"/>
        <v>45009</v>
      </c>
      <c r="AB681" s="31" t="str">
        <f>Report2!AE689</f>
        <v>5255343004917</v>
      </c>
      <c r="AC681" s="45" t="str">
        <f>Report2!AF689</f>
        <v>24/03/2023</v>
      </c>
      <c r="AD681" s="31" t="str">
        <f>Report2!AH689</f>
        <v>P2TL/52553/20230324/00009</v>
      </c>
      <c r="AE681" s="31">
        <f t="shared" si="90"/>
        <v>52550</v>
      </c>
      <c r="AF681" s="31" t="str">
        <f t="shared" si="89"/>
        <v>52553</v>
      </c>
    </row>
    <row r="682" spans="1:32">
      <c r="A682" s="30">
        <f>Report2!A690</f>
        <v>6</v>
      </c>
      <c r="B682" s="31" t="str">
        <f>Report2!B690</f>
        <v>P2TL/52554/20230327/00005</v>
      </c>
      <c r="C682" s="31" t="str">
        <f>Report2!D690</f>
        <v>523070583631</v>
      </c>
      <c r="D682" s="31" t="str">
        <f>Report2!E690</f>
        <v>MATSUHARI</v>
      </c>
      <c r="E682" s="31" t="str">
        <f>Report2!H690</f>
        <v>P4</v>
      </c>
      <c r="F682" s="31" t="str">
        <f>Report2!I690</f>
        <v>NG ARAP ARAP NGR</v>
      </c>
      <c r="G682" s="31" t="str">
        <f t="shared" si="83"/>
        <v>R1</v>
      </c>
      <c r="H682" s="31">
        <f t="shared" si="84"/>
        <v>450</v>
      </c>
      <c r="I682" s="31" t="str">
        <f>Report2!K690</f>
        <v>R1/450</v>
      </c>
      <c r="J682" s="82">
        <f>Report2!L690</f>
        <v>0</v>
      </c>
      <c r="K682" s="82">
        <f>Report2!M690</f>
        <v>0</v>
      </c>
      <c r="L682" s="82">
        <f>Report2!N690</f>
        <v>16907689</v>
      </c>
      <c r="M682" s="82">
        <f>Report2!P690</f>
        <v>16907689</v>
      </c>
      <c r="N682" s="82">
        <f>Report2!Q690</f>
        <v>0</v>
      </c>
      <c r="O682" s="82">
        <f>Report2!T690</f>
        <v>0</v>
      </c>
      <c r="P682" s="82">
        <f>Report2!U690</f>
        <v>0</v>
      </c>
      <c r="Q682" s="82">
        <f>Report2!W690</f>
        <v>0</v>
      </c>
      <c r="R682" s="82">
        <f>Report2!X690</f>
        <v>0</v>
      </c>
      <c r="S682" s="82">
        <f>Report2!Y690</f>
        <v>0</v>
      </c>
      <c r="T682" s="82">
        <f>Report2!Z690</f>
        <v>16907689</v>
      </c>
      <c r="U682" s="82">
        <f>Report2!AB690</f>
        <v>0</v>
      </c>
      <c r="V682" s="82">
        <f>Report2!AC690</f>
        <v>16907689</v>
      </c>
      <c r="W682" s="36" t="str">
        <f>Report2!AD690</f>
        <v>27/03/2023</v>
      </c>
      <c r="X682" s="48" t="str">
        <f t="shared" si="85"/>
        <v>27</v>
      </c>
      <c r="Y682" s="31" t="str">
        <f t="shared" si="86"/>
        <v>03</v>
      </c>
      <c r="Z682" s="31" t="str">
        <f t="shared" si="87"/>
        <v>2023</v>
      </c>
      <c r="AA682" s="45">
        <f t="shared" si="88"/>
        <v>45012</v>
      </c>
      <c r="AB682" s="31" t="str">
        <f>Report2!AE690</f>
        <v>5255442006119</v>
      </c>
      <c r="AC682" s="45" t="str">
        <f>Report2!AF690</f>
        <v>27/03/2023</v>
      </c>
      <c r="AD682" s="31" t="str">
        <f>Report2!AH690</f>
        <v>P2TL/52554/20230327/00005</v>
      </c>
      <c r="AE682" s="31">
        <f t="shared" si="90"/>
        <v>52550</v>
      </c>
      <c r="AF682" s="31" t="str">
        <f t="shared" si="89"/>
        <v>52554</v>
      </c>
    </row>
    <row r="683" spans="1:32">
      <c r="A683" s="30">
        <f>Report2!A691</f>
        <v>7</v>
      </c>
      <c r="B683" s="31" t="str">
        <f>Report2!B691</f>
        <v>5255105723031400225</v>
      </c>
      <c r="C683" s="31" t="str">
        <f>Report2!D691</f>
        <v>523060736039</v>
      </c>
      <c r="D683" s="31" t="str">
        <f>Report2!E691</f>
        <v>MUNJALI BIN SASTRO</v>
      </c>
      <c r="E683" s="31">
        <f>Report2!H691</f>
        <v>0</v>
      </c>
      <c r="F683" s="31" t="str">
        <f>Report2!I691</f>
        <v>DS  JATIREJO RT7/1</v>
      </c>
      <c r="G683" s="31" t="str">
        <f t="shared" si="83"/>
        <v>R1</v>
      </c>
      <c r="H683" s="31">
        <f t="shared" si="84"/>
        <v>450</v>
      </c>
      <c r="I683" s="31" t="str">
        <f>Report2!K691</f>
        <v>R1/450</v>
      </c>
      <c r="J683" s="82">
        <f>Report2!L691</f>
        <v>57</v>
      </c>
      <c r="K683" s="82">
        <f>Report2!M691</f>
        <v>0</v>
      </c>
      <c r="L683" s="82">
        <f>Report2!N691</f>
        <v>9633</v>
      </c>
      <c r="M683" s="82">
        <f>Report2!P691</f>
        <v>9633</v>
      </c>
      <c r="N683" s="82">
        <f>Report2!Q691</f>
        <v>0</v>
      </c>
      <c r="O683" s="82">
        <f>Report2!T691</f>
        <v>0</v>
      </c>
      <c r="P683" s="82">
        <f>Report2!U691</f>
        <v>0</v>
      </c>
      <c r="Q683" s="82">
        <f>Report2!W691</f>
        <v>0</v>
      </c>
      <c r="R683" s="82">
        <f>Report2!X691</f>
        <v>0</v>
      </c>
      <c r="S683" s="82">
        <f>Report2!Y691</f>
        <v>0</v>
      </c>
      <c r="T683" s="82">
        <f>Report2!Z691</f>
        <v>9633</v>
      </c>
      <c r="U683" s="82">
        <f>Report2!AB691</f>
        <v>0</v>
      </c>
      <c r="V683" s="82">
        <f>Report2!AC691</f>
        <v>9633</v>
      </c>
      <c r="W683" s="36" t="str">
        <f>Report2!AD691</f>
        <v>15/03/2023</v>
      </c>
      <c r="X683" s="48" t="str">
        <f t="shared" si="85"/>
        <v>15</v>
      </c>
      <c r="Y683" s="31" t="str">
        <f t="shared" si="86"/>
        <v>03</v>
      </c>
      <c r="Z683" s="31" t="str">
        <f t="shared" si="87"/>
        <v>2023</v>
      </c>
      <c r="AA683" s="45">
        <f t="shared" si="88"/>
        <v>45000</v>
      </c>
      <c r="AB683" s="31" t="str">
        <f>Report2!AE691</f>
        <v>5255134000225</v>
      </c>
      <c r="AC683" s="45" t="str">
        <f>Report2!AF691</f>
        <v>15/03/2023</v>
      </c>
      <c r="AD683" s="31" t="str">
        <f>Report2!AH691</f>
        <v>5255105723031400225</v>
      </c>
      <c r="AE683" s="31">
        <f t="shared" si="90"/>
        <v>52550</v>
      </c>
      <c r="AF683" s="31" t="str">
        <f t="shared" si="89"/>
        <v>52551</v>
      </c>
    </row>
    <row r="684" spans="1:32">
      <c r="A684" s="30">
        <f>Report2!A692</f>
        <v>8</v>
      </c>
      <c r="B684" s="31" t="str">
        <f>Report2!B692</f>
        <v>5255105723031400219</v>
      </c>
      <c r="C684" s="31" t="str">
        <f>Report2!D692</f>
        <v>523060765976</v>
      </c>
      <c r="D684" s="31" t="str">
        <f>Report2!E692</f>
        <v>SRI KAYATI</v>
      </c>
      <c r="E684" s="31">
        <f>Report2!H692</f>
        <v>0</v>
      </c>
      <c r="F684" s="31" t="str">
        <f>Report2!I692</f>
        <v>DS  MANGUNJIWAN R</v>
      </c>
      <c r="G684" s="31" t="str">
        <f t="shared" si="83"/>
        <v>R1</v>
      </c>
      <c r="H684" s="31">
        <f t="shared" si="84"/>
        <v>450</v>
      </c>
      <c r="I684" s="31" t="str">
        <f>Report2!K692</f>
        <v>R1/450</v>
      </c>
      <c r="J684" s="82">
        <f>Report2!L692</f>
        <v>69</v>
      </c>
      <c r="K684" s="82">
        <f>Report2!M692</f>
        <v>0</v>
      </c>
      <c r="L684" s="82">
        <f>Report2!N692</f>
        <v>11661</v>
      </c>
      <c r="M684" s="82">
        <f>Report2!P692</f>
        <v>11661</v>
      </c>
      <c r="N684" s="82">
        <f>Report2!Q692</f>
        <v>0</v>
      </c>
      <c r="O684" s="82">
        <f>Report2!T692</f>
        <v>0</v>
      </c>
      <c r="P684" s="82">
        <f>Report2!U692</f>
        <v>0</v>
      </c>
      <c r="Q684" s="82">
        <f>Report2!W692</f>
        <v>0</v>
      </c>
      <c r="R684" s="82">
        <f>Report2!X692</f>
        <v>0</v>
      </c>
      <c r="S684" s="82">
        <f>Report2!Y692</f>
        <v>0</v>
      </c>
      <c r="T684" s="82">
        <f>Report2!Z692</f>
        <v>11661</v>
      </c>
      <c r="U684" s="82">
        <f>Report2!AB692</f>
        <v>0</v>
      </c>
      <c r="V684" s="82">
        <f>Report2!AC692</f>
        <v>11661</v>
      </c>
      <c r="W684" s="36" t="str">
        <f>Report2!AD692</f>
        <v>15/03/2023</v>
      </c>
      <c r="X684" s="48" t="str">
        <f t="shared" si="85"/>
        <v>15</v>
      </c>
      <c r="Y684" s="31" t="str">
        <f t="shared" si="86"/>
        <v>03</v>
      </c>
      <c r="Z684" s="31" t="str">
        <f t="shared" si="87"/>
        <v>2023</v>
      </c>
      <c r="AA684" s="45">
        <f t="shared" si="88"/>
        <v>45000</v>
      </c>
      <c r="AB684" s="31" t="str">
        <f>Report2!AE692</f>
        <v>5255134000219</v>
      </c>
      <c r="AC684" s="45" t="str">
        <f>Report2!AF692</f>
        <v>15/03/2023</v>
      </c>
      <c r="AD684" s="31" t="str">
        <f>Report2!AH692</f>
        <v>5255105723031400219</v>
      </c>
      <c r="AE684" s="31">
        <f t="shared" si="90"/>
        <v>52550</v>
      </c>
      <c r="AF684" s="31" t="str">
        <f t="shared" si="89"/>
        <v>52551</v>
      </c>
    </row>
    <row r="685" spans="1:32">
      <c r="A685" s="30">
        <f>Report2!A693</f>
        <v>9</v>
      </c>
      <c r="B685" s="31" t="str">
        <f>Report2!B693</f>
        <v>5255105723031400190</v>
      </c>
      <c r="C685" s="31" t="str">
        <f>Report2!D693</f>
        <v>523060181400</v>
      </c>
      <c r="D685" s="31" t="str">
        <f>Report2!E693</f>
        <v>KAROEN</v>
      </c>
      <c r="E685" s="31">
        <f>Report2!H693</f>
        <v>0</v>
      </c>
      <c r="F685" s="31" t="str">
        <f>Report2!I693</f>
        <v>JL  S KALIJOGO BARA</v>
      </c>
      <c r="G685" s="31" t="str">
        <f t="shared" si="83"/>
        <v>R1M</v>
      </c>
      <c r="H685" s="31">
        <f t="shared" si="84"/>
        <v>900</v>
      </c>
      <c r="I685" s="31" t="str">
        <f>Report2!K693</f>
        <v>R1M/900</v>
      </c>
      <c r="J685" s="82">
        <f>Report2!L693</f>
        <v>48</v>
      </c>
      <c r="K685" s="82">
        <f>Report2!M693</f>
        <v>0</v>
      </c>
      <c r="L685" s="82">
        <f>Report2!N693</f>
        <v>64896</v>
      </c>
      <c r="M685" s="82">
        <f>Report2!P693</f>
        <v>64896</v>
      </c>
      <c r="N685" s="82">
        <f>Report2!Q693</f>
        <v>0</v>
      </c>
      <c r="O685" s="82">
        <f>Report2!T693</f>
        <v>0</v>
      </c>
      <c r="P685" s="82">
        <f>Report2!U693</f>
        <v>0</v>
      </c>
      <c r="Q685" s="82">
        <f>Report2!W693</f>
        <v>0</v>
      </c>
      <c r="R685" s="82">
        <f>Report2!X693</f>
        <v>0</v>
      </c>
      <c r="S685" s="82">
        <f>Report2!Y693</f>
        <v>0</v>
      </c>
      <c r="T685" s="82">
        <f>Report2!Z693</f>
        <v>64896</v>
      </c>
      <c r="U685" s="82">
        <f>Report2!AB693</f>
        <v>0</v>
      </c>
      <c r="V685" s="82">
        <f>Report2!AC693</f>
        <v>64896</v>
      </c>
      <c r="W685" s="36" t="str">
        <f>Report2!AD693</f>
        <v>15/03/2023</v>
      </c>
      <c r="X685" s="48" t="str">
        <f t="shared" si="85"/>
        <v>15</v>
      </c>
      <c r="Y685" s="31" t="str">
        <f t="shared" si="86"/>
        <v>03</v>
      </c>
      <c r="Z685" s="31" t="str">
        <f t="shared" si="87"/>
        <v>2023</v>
      </c>
      <c r="AA685" s="45">
        <f t="shared" si="88"/>
        <v>45000</v>
      </c>
      <c r="AB685" s="31" t="str">
        <f>Report2!AE693</f>
        <v>5255134000190</v>
      </c>
      <c r="AC685" s="45" t="str">
        <f>Report2!AF693</f>
        <v>15/03/2023</v>
      </c>
      <c r="AD685" s="31" t="str">
        <f>Report2!AH693</f>
        <v>5255105723031400190</v>
      </c>
      <c r="AE685" s="31">
        <f t="shared" si="90"/>
        <v>52550</v>
      </c>
      <c r="AF685" s="31" t="str">
        <f t="shared" si="89"/>
        <v>52551</v>
      </c>
    </row>
    <row r="686" spans="1:32">
      <c r="A686" s="30">
        <f>Report2!A694</f>
        <v>10</v>
      </c>
      <c r="B686" s="31" t="str">
        <f>Report2!B694</f>
        <v>P2TL/52554/20230327/00002</v>
      </c>
      <c r="C686" s="31" t="str">
        <f>Report2!D694</f>
        <v>523071121590</v>
      </c>
      <c r="D686" s="31" t="str">
        <f>Report2!E694</f>
        <v>WARTIYEM</v>
      </c>
      <c r="E686" s="31" t="str">
        <f>Report2!H694</f>
        <v>P4</v>
      </c>
      <c r="F686" s="31" t="str">
        <f>Report2!I694</f>
        <v>DK  JEMBAR RT2/1 TL</v>
      </c>
      <c r="G686" s="31" t="str">
        <f t="shared" si="83"/>
        <v>R1</v>
      </c>
      <c r="H686" s="31">
        <f t="shared" si="84"/>
        <v>450</v>
      </c>
      <c r="I686" s="31" t="str">
        <f>Report2!K694</f>
        <v>R1/450</v>
      </c>
      <c r="J686" s="82">
        <f>Report2!L694</f>
        <v>0</v>
      </c>
      <c r="K686" s="82">
        <f>Report2!M694</f>
        <v>0</v>
      </c>
      <c r="L686" s="82">
        <f>Report2!N694</f>
        <v>1748070</v>
      </c>
      <c r="M686" s="82">
        <f>Report2!P694</f>
        <v>1748070</v>
      </c>
      <c r="N686" s="82">
        <f>Report2!Q694</f>
        <v>0</v>
      </c>
      <c r="O686" s="82">
        <f>Report2!T694</f>
        <v>0</v>
      </c>
      <c r="P686" s="82">
        <f>Report2!U694</f>
        <v>0</v>
      </c>
      <c r="Q686" s="82">
        <f>Report2!W694</f>
        <v>0</v>
      </c>
      <c r="R686" s="82">
        <f>Report2!X694</f>
        <v>0</v>
      </c>
      <c r="S686" s="82">
        <f>Report2!Y694</f>
        <v>0</v>
      </c>
      <c r="T686" s="82">
        <f>Report2!Z694</f>
        <v>1748070</v>
      </c>
      <c r="U686" s="82">
        <f>Report2!AB694</f>
        <v>0</v>
      </c>
      <c r="V686" s="82">
        <f>Report2!AC694</f>
        <v>1748070</v>
      </c>
      <c r="W686" s="36" t="str">
        <f>Report2!AD694</f>
        <v>27/03/2023</v>
      </c>
      <c r="X686" s="48" t="str">
        <f t="shared" si="85"/>
        <v>27</v>
      </c>
      <c r="Y686" s="31" t="str">
        <f t="shared" si="86"/>
        <v>03</v>
      </c>
      <c r="Z686" s="31" t="str">
        <f t="shared" si="87"/>
        <v>2023</v>
      </c>
      <c r="AA686" s="45">
        <f t="shared" si="88"/>
        <v>45012</v>
      </c>
      <c r="AB686" s="31" t="str">
        <f>Report2!AE694</f>
        <v>5255442006116</v>
      </c>
      <c r="AC686" s="45" t="str">
        <f>Report2!AF694</f>
        <v>27/03/2023</v>
      </c>
      <c r="AD686" s="31" t="str">
        <f>Report2!AH694</f>
        <v>P2TL/52554/20230327/00002</v>
      </c>
      <c r="AE686" s="31">
        <f t="shared" si="90"/>
        <v>52550</v>
      </c>
      <c r="AF686" s="31" t="str">
        <f t="shared" si="89"/>
        <v>52554</v>
      </c>
    </row>
    <row r="687" spans="1:32">
      <c r="A687" s="30">
        <f>Report2!A695</f>
        <v>11</v>
      </c>
      <c r="B687" s="31" t="str">
        <f>Report2!B695</f>
        <v>P2TL/52551/20230324/00006</v>
      </c>
      <c r="C687" s="31" t="str">
        <f>Report2!D695</f>
        <v>NONPELANG</v>
      </c>
      <c r="D687" s="31" t="str">
        <f>Report2!E695</f>
        <v>JAMAL SYARIF ZHOFI</v>
      </c>
      <c r="E687" s="31" t="str">
        <f>Report2!H695</f>
        <v>P4</v>
      </c>
      <c r="F687" s="31" t="str">
        <f>Report2!I695</f>
        <v>DS.KARANGASEM SA</v>
      </c>
      <c r="G687" s="31" t="str">
        <f t="shared" si="83"/>
        <v>S2</v>
      </c>
      <c r="H687" s="31">
        <f t="shared" si="84"/>
        <v>900</v>
      </c>
      <c r="I687" s="31" t="str">
        <f>Report2!K695</f>
        <v>S2/900</v>
      </c>
      <c r="J687" s="82">
        <f>Report2!L695</f>
        <v>4957</v>
      </c>
      <c r="K687" s="82">
        <f>Report2!M695</f>
        <v>243000</v>
      </c>
      <c r="L687" s="82">
        <f>Report2!N695</f>
        <v>1784592</v>
      </c>
      <c r="M687" s="82">
        <f>Report2!P695</f>
        <v>2027592</v>
      </c>
      <c r="N687" s="82">
        <f>Report2!Q695</f>
        <v>0</v>
      </c>
      <c r="O687" s="82">
        <f>Report2!T695</f>
        <v>0</v>
      </c>
      <c r="P687" s="82">
        <f>Report2!U695</f>
        <v>0</v>
      </c>
      <c r="Q687" s="82">
        <f>Report2!W695</f>
        <v>10138</v>
      </c>
      <c r="R687" s="82">
        <f>Report2!X695</f>
        <v>0</v>
      </c>
      <c r="S687" s="82">
        <f>Report2!Y695</f>
        <v>0</v>
      </c>
      <c r="T687" s="82">
        <f>Report2!Z695</f>
        <v>2037730</v>
      </c>
      <c r="U687" s="82">
        <f>Report2!AB695</f>
        <v>2037730</v>
      </c>
      <c r="V687" s="82">
        <f>Report2!AC695</f>
        <v>0</v>
      </c>
      <c r="W687" s="36" t="str">
        <f>Report2!AD695</f>
        <v>24/03/2023</v>
      </c>
      <c r="X687" s="48" t="str">
        <f t="shared" si="85"/>
        <v>24</v>
      </c>
      <c r="Y687" s="31" t="str">
        <f t="shared" si="86"/>
        <v>03</v>
      </c>
      <c r="Z687" s="31" t="str">
        <f t="shared" si="87"/>
        <v>2023</v>
      </c>
      <c r="AA687" s="45">
        <f t="shared" si="88"/>
        <v>45009</v>
      </c>
      <c r="AB687" s="31" t="str">
        <f>Report2!AE695</f>
        <v>5255142005211</v>
      </c>
      <c r="AC687" s="45" t="str">
        <f>Report2!AF695</f>
        <v>24/03/2023</v>
      </c>
      <c r="AD687" s="31" t="str">
        <f>Report2!AH695</f>
        <v>P2TL/52551/20230324/00006</v>
      </c>
      <c r="AE687" s="31">
        <f t="shared" si="90"/>
        <v>52550</v>
      </c>
      <c r="AF687" s="31" t="str">
        <f t="shared" si="89"/>
        <v>52551</v>
      </c>
    </row>
    <row r="688" spans="1:32">
      <c r="A688" s="30">
        <f>Report2!A696</f>
        <v>12</v>
      </c>
      <c r="B688" s="31" t="str">
        <f>Report2!B696</f>
        <v>P2TL/52554/20230328/00010</v>
      </c>
      <c r="C688" s="31" t="str">
        <f>Report2!D696</f>
        <v>523071620633</v>
      </c>
      <c r="D688" s="31" t="str">
        <f>Report2!E696</f>
        <v>MUSHOLLA</v>
      </c>
      <c r="E688" s="31" t="str">
        <f>Report2!H696</f>
        <v>K2</v>
      </c>
      <c r="F688" s="31" t="str">
        <f>Report2!I696</f>
        <v>DN BANTENG TROWO</v>
      </c>
      <c r="G688" s="31" t="str">
        <f t="shared" si="83"/>
        <v>S2</v>
      </c>
      <c r="H688" s="31">
        <f t="shared" si="84"/>
        <v>450</v>
      </c>
      <c r="I688" s="31" t="str">
        <f>Report2!K696</f>
        <v>S2/450</v>
      </c>
      <c r="J688" s="82">
        <f>Report2!L696</f>
        <v>400</v>
      </c>
      <c r="K688" s="82">
        <f>Report2!M696</f>
        <v>0</v>
      </c>
      <c r="L688" s="82">
        <f>Report2!N696</f>
        <v>144000</v>
      </c>
      <c r="M688" s="82">
        <f>Report2!P696</f>
        <v>144000</v>
      </c>
      <c r="N688" s="82">
        <f>Report2!Q696</f>
        <v>0</v>
      </c>
      <c r="O688" s="82">
        <f>Report2!T696</f>
        <v>0</v>
      </c>
      <c r="P688" s="82">
        <f>Report2!U696</f>
        <v>0</v>
      </c>
      <c r="Q688" s="82">
        <f>Report2!W696</f>
        <v>12960</v>
      </c>
      <c r="R688" s="82">
        <f>Report2!X696</f>
        <v>0</v>
      </c>
      <c r="S688" s="82">
        <f>Report2!Y696</f>
        <v>0</v>
      </c>
      <c r="T688" s="82">
        <f>Report2!Z696</f>
        <v>156960</v>
      </c>
      <c r="U688" s="82">
        <f>Report2!AB696</f>
        <v>13000</v>
      </c>
      <c r="V688" s="82">
        <f>Report2!AC696</f>
        <v>143960</v>
      </c>
      <c r="W688" s="36" t="str">
        <f>Report2!AD696</f>
        <v>28/03/2023</v>
      </c>
      <c r="X688" s="48" t="str">
        <f t="shared" si="85"/>
        <v>28</v>
      </c>
      <c r="Y688" s="31" t="str">
        <f t="shared" si="86"/>
        <v>03</v>
      </c>
      <c r="Z688" s="31" t="str">
        <f t="shared" si="87"/>
        <v>2023</v>
      </c>
      <c r="AA688" s="45">
        <f t="shared" si="88"/>
        <v>45013</v>
      </c>
      <c r="AB688" s="31" t="str">
        <f>Report2!AE696</f>
        <v>5255442006129</v>
      </c>
      <c r="AC688" s="45" t="str">
        <f>Report2!AF696</f>
        <v>28/03/2023</v>
      </c>
      <c r="AD688" s="31" t="str">
        <f>Report2!AH696</f>
        <v>P2TL/52554/20230328/00010</v>
      </c>
      <c r="AE688" s="31">
        <f t="shared" si="90"/>
        <v>52550</v>
      </c>
      <c r="AF688" s="31" t="str">
        <f t="shared" si="89"/>
        <v>52554</v>
      </c>
    </row>
    <row r="689" spans="1:32">
      <c r="A689" s="30">
        <f>Report2!A697</f>
        <v>13</v>
      </c>
      <c r="B689" s="31" t="str">
        <f>Report2!B697</f>
        <v>P2TL/52554/20230228/00002</v>
      </c>
      <c r="C689" s="31" t="str">
        <f>Report2!D697</f>
        <v>NONPELANG</v>
      </c>
      <c r="D689" s="31" t="str">
        <f>Report2!E697</f>
        <v>PARTI / INDUSTRI KON</v>
      </c>
      <c r="E689" s="31" t="str">
        <f>Report2!H697</f>
        <v>P4</v>
      </c>
      <c r="F689" s="31" t="str">
        <f>Report2!I697</f>
        <v>DSN KRAJAN RT 02 R</v>
      </c>
      <c r="G689" s="31" t="str">
        <f t="shared" si="83"/>
        <v>I1</v>
      </c>
      <c r="H689" s="31">
        <f t="shared" si="84"/>
        <v>450</v>
      </c>
      <c r="I689" s="31" t="str">
        <f>Report2!K697</f>
        <v>I1/450</v>
      </c>
      <c r="J689" s="82">
        <f>Report2!L697</f>
        <v>2479</v>
      </c>
      <c r="K689" s="82">
        <f>Report2!M697</f>
        <v>44823</v>
      </c>
      <c r="L689" s="82">
        <f>Report2!N697</f>
        <v>44824</v>
      </c>
      <c r="M689" s="82">
        <f>Report2!P697</f>
        <v>89647</v>
      </c>
      <c r="N689" s="82">
        <f>Report2!Q697</f>
        <v>0</v>
      </c>
      <c r="O689" s="82">
        <f>Report2!T697</f>
        <v>0</v>
      </c>
      <c r="P689" s="82">
        <f>Report2!U697</f>
        <v>0</v>
      </c>
      <c r="Q689" s="82">
        <f>Report2!W697</f>
        <v>1983</v>
      </c>
      <c r="R689" s="82">
        <f>Report2!X697</f>
        <v>0</v>
      </c>
      <c r="S689" s="82">
        <f>Report2!Y697</f>
        <v>0</v>
      </c>
      <c r="T689" s="82">
        <f>Report2!Z697</f>
        <v>91630</v>
      </c>
      <c r="U689" s="82">
        <f>Report2!AB697</f>
        <v>91630</v>
      </c>
      <c r="V689" s="82">
        <f>Report2!AC697</f>
        <v>0</v>
      </c>
      <c r="W689" s="36" t="str">
        <f>Report2!AD697</f>
        <v>01/03/2023</v>
      </c>
      <c r="X689" s="48" t="str">
        <f t="shared" si="85"/>
        <v>01</v>
      </c>
      <c r="Y689" s="31" t="str">
        <f t="shared" si="86"/>
        <v>03</v>
      </c>
      <c r="Z689" s="31" t="str">
        <f t="shared" si="87"/>
        <v>2023</v>
      </c>
      <c r="AA689" s="45">
        <f t="shared" si="88"/>
        <v>44986</v>
      </c>
      <c r="AB689" s="31" t="str">
        <f>Report2!AE697</f>
        <v>5255442006052</v>
      </c>
      <c r="AC689" s="45" t="str">
        <f>Report2!AF697</f>
        <v>01/03/2023</v>
      </c>
      <c r="AD689" s="31" t="str">
        <f>Report2!AH697</f>
        <v>P2TL/52554/20230228/00002</v>
      </c>
      <c r="AE689" s="31">
        <f t="shared" si="90"/>
        <v>52550</v>
      </c>
      <c r="AF689" s="31" t="str">
        <f t="shared" si="89"/>
        <v>52554</v>
      </c>
    </row>
    <row r="690" spans="1:32">
      <c r="A690" s="30">
        <f>Report2!A698</f>
        <v>14</v>
      </c>
      <c r="B690" s="31" t="str">
        <f>Report2!B698</f>
        <v>P2TL/52554/20230328/00006</v>
      </c>
      <c r="C690" s="31" t="str">
        <f>Report2!D698</f>
        <v>523071160161</v>
      </c>
      <c r="D690" s="31" t="str">
        <f>Report2!E698</f>
        <v>WASIYO</v>
      </c>
      <c r="E690" s="31" t="str">
        <f>Report2!H698</f>
        <v>K2</v>
      </c>
      <c r="F690" s="31" t="str">
        <f>Report2!I698</f>
        <v>TA WANG TLOGOTIRT</v>
      </c>
      <c r="G690" s="31" t="str">
        <f t="shared" si="83"/>
        <v>R1</v>
      </c>
      <c r="H690" s="31">
        <f t="shared" si="84"/>
        <v>450</v>
      </c>
      <c r="I690" s="31" t="str">
        <f>Report2!K698</f>
        <v>R1/450</v>
      </c>
      <c r="J690" s="82">
        <f>Report2!L698</f>
        <v>300</v>
      </c>
      <c r="K690" s="82">
        <f>Report2!M698</f>
        <v>0</v>
      </c>
      <c r="L690" s="82">
        <f>Report2!N698</f>
        <v>148500</v>
      </c>
      <c r="M690" s="82">
        <f>Report2!P698</f>
        <v>148500</v>
      </c>
      <c r="N690" s="82">
        <f>Report2!Q698</f>
        <v>0</v>
      </c>
      <c r="O690" s="82">
        <f>Report2!T698</f>
        <v>0</v>
      </c>
      <c r="P690" s="82">
        <f>Report2!U698</f>
        <v>0</v>
      </c>
      <c r="Q690" s="82">
        <f>Report2!W698</f>
        <v>13365</v>
      </c>
      <c r="R690" s="82">
        <f>Report2!X698</f>
        <v>0</v>
      </c>
      <c r="S690" s="82">
        <f>Report2!Y698</f>
        <v>0</v>
      </c>
      <c r="T690" s="82">
        <f>Report2!Z698</f>
        <v>161865</v>
      </c>
      <c r="U690" s="82">
        <f>Report2!AB698</f>
        <v>14000</v>
      </c>
      <c r="V690" s="82">
        <f>Report2!AC698</f>
        <v>147865</v>
      </c>
      <c r="W690" s="36" t="str">
        <f>Report2!AD698</f>
        <v>28/03/2023</v>
      </c>
      <c r="X690" s="48" t="str">
        <f t="shared" si="85"/>
        <v>28</v>
      </c>
      <c r="Y690" s="31" t="str">
        <f t="shared" si="86"/>
        <v>03</v>
      </c>
      <c r="Z690" s="31" t="str">
        <f t="shared" si="87"/>
        <v>2023</v>
      </c>
      <c r="AA690" s="45">
        <f t="shared" si="88"/>
        <v>45013</v>
      </c>
      <c r="AB690" s="31" t="str">
        <f>Report2!AE698</f>
        <v>5255442006125</v>
      </c>
      <c r="AC690" s="45" t="str">
        <f>Report2!AF698</f>
        <v>28/03/2023</v>
      </c>
      <c r="AD690" s="31" t="str">
        <f>Report2!AH698</f>
        <v>P2TL/52554/20230328/00006</v>
      </c>
      <c r="AE690" s="31">
        <f t="shared" si="90"/>
        <v>52550</v>
      </c>
      <c r="AF690" s="31" t="str">
        <f t="shared" si="89"/>
        <v>52554</v>
      </c>
    </row>
    <row r="691" spans="1:32">
      <c r="A691" s="30">
        <f>Report2!A699</f>
        <v>15</v>
      </c>
      <c r="B691" s="31" t="str">
        <f>Report2!B699</f>
        <v>P2TL/52552/20230324/00001</v>
      </c>
      <c r="C691" s="31" t="str">
        <f>Report2!D699</f>
        <v>523080864077</v>
      </c>
      <c r="D691" s="31" t="str">
        <f>Report2!E699</f>
        <v>JUMALI</v>
      </c>
      <c r="E691" s="31" t="str">
        <f>Report2!H699</f>
        <v>P3</v>
      </c>
      <c r="F691" s="31" t="str">
        <f>Report2!I699</f>
        <v>DS GUNUNGSARI   RT.</v>
      </c>
      <c r="G691" s="31" t="str">
        <f t="shared" si="83"/>
        <v>R1</v>
      </c>
      <c r="H691" s="31">
        <f t="shared" si="84"/>
        <v>900</v>
      </c>
      <c r="I691" s="31" t="str">
        <f>Report2!K699</f>
        <v>R1/900</v>
      </c>
      <c r="J691" s="82">
        <f>Report2!L699</f>
        <v>4957</v>
      </c>
      <c r="K691" s="82">
        <f>Report2!M699</f>
        <v>216000</v>
      </c>
      <c r="L691" s="82">
        <f>Report2!N699</f>
        <v>2453814</v>
      </c>
      <c r="M691" s="82">
        <f>Report2!P699</f>
        <v>2669814</v>
      </c>
      <c r="N691" s="82">
        <f>Report2!Q699</f>
        <v>0</v>
      </c>
      <c r="O691" s="82">
        <f>Report2!T699</f>
        <v>0</v>
      </c>
      <c r="P691" s="82">
        <f>Report2!U699</f>
        <v>188171</v>
      </c>
      <c r="Q691" s="82">
        <f>Report2!W699</f>
        <v>27778</v>
      </c>
      <c r="R691" s="82">
        <f>Report2!X699</f>
        <v>0</v>
      </c>
      <c r="S691" s="82">
        <f>Report2!Y699</f>
        <v>0</v>
      </c>
      <c r="T691" s="82">
        <f>Report2!Z699</f>
        <v>2885763</v>
      </c>
      <c r="U691" s="82">
        <f>Report2!AB699</f>
        <v>2885763</v>
      </c>
      <c r="V691" s="82">
        <f>Report2!AC699</f>
        <v>0</v>
      </c>
      <c r="W691" s="36" t="str">
        <f>Report2!AD699</f>
        <v>24/03/2023</v>
      </c>
      <c r="X691" s="48" t="str">
        <f t="shared" si="85"/>
        <v>24</v>
      </c>
      <c r="Y691" s="31" t="str">
        <f t="shared" si="86"/>
        <v>03</v>
      </c>
      <c r="Z691" s="31" t="str">
        <f t="shared" si="87"/>
        <v>2023</v>
      </c>
      <c r="AA691" s="45">
        <f t="shared" si="88"/>
        <v>45009</v>
      </c>
      <c r="AB691" s="31" t="str">
        <f>Report2!AE699</f>
        <v>5255242004997</v>
      </c>
      <c r="AC691" s="45" t="str">
        <f>Report2!AF699</f>
        <v>24/03/2023</v>
      </c>
      <c r="AD691" s="31" t="str">
        <f>Report2!AH699</f>
        <v>P2TL/52552/20230324/00001</v>
      </c>
      <c r="AE691" s="31">
        <f t="shared" si="90"/>
        <v>52550</v>
      </c>
      <c r="AF691" s="31" t="str">
        <f t="shared" si="89"/>
        <v>52552</v>
      </c>
    </row>
    <row r="692" spans="1:32">
      <c r="A692" s="30">
        <f>Report2!A700</f>
        <v>16</v>
      </c>
      <c r="B692" s="31" t="str">
        <f>Report2!B700</f>
        <v>P2TL/52554/20230328/00001</v>
      </c>
      <c r="C692" s="31" t="str">
        <f>Report2!D700</f>
        <v>523071269592</v>
      </c>
      <c r="D692" s="31" t="str">
        <f>Report2!E700</f>
        <v>JUPRI</v>
      </c>
      <c r="E692" s="31" t="str">
        <f>Report2!H700</f>
        <v>P2</v>
      </c>
      <c r="F692" s="31" t="str">
        <f>Report2!I700</f>
        <v>DK . SEDAYU DAPURN</v>
      </c>
      <c r="G692" s="31" t="str">
        <f t="shared" si="83"/>
        <v>R1</v>
      </c>
      <c r="H692" s="31">
        <f t="shared" si="84"/>
        <v>450</v>
      </c>
      <c r="I692" s="31" t="str">
        <f>Report2!K700</f>
        <v>R1/450</v>
      </c>
      <c r="J692" s="82">
        <f>Report2!L700</f>
        <v>2479</v>
      </c>
      <c r="K692" s="82">
        <f>Report2!M700</f>
        <v>0</v>
      </c>
      <c r="L692" s="82">
        <f>Report2!N700</f>
        <v>1226907</v>
      </c>
      <c r="M692" s="82">
        <f>Report2!P700</f>
        <v>1226907</v>
      </c>
      <c r="N692" s="82">
        <f>Report2!Q700</f>
        <v>0</v>
      </c>
      <c r="O692" s="82">
        <f>Report2!T700</f>
        <v>76400</v>
      </c>
      <c r="P692" s="82">
        <f>Report2!U700</f>
        <v>156912</v>
      </c>
      <c r="Q692" s="82">
        <f>Report2!W700</f>
        <v>12269</v>
      </c>
      <c r="R692" s="82">
        <f>Report2!X700</f>
        <v>12150</v>
      </c>
      <c r="S692" s="82">
        <f>Report2!Y700</f>
        <v>0</v>
      </c>
      <c r="T692" s="82">
        <f>Report2!Z700</f>
        <v>1484638</v>
      </c>
      <c r="U692" s="82">
        <f>Report2!AB700</f>
        <v>1484638</v>
      </c>
      <c r="V692" s="82">
        <f>Report2!AC700</f>
        <v>0</v>
      </c>
      <c r="W692" s="36" t="str">
        <f>Report2!AD700</f>
        <v>29/03/2023</v>
      </c>
      <c r="X692" s="48" t="str">
        <f t="shared" si="85"/>
        <v>29</v>
      </c>
      <c r="Y692" s="31" t="str">
        <f t="shared" si="86"/>
        <v>03</v>
      </c>
      <c r="Z692" s="31" t="str">
        <f t="shared" si="87"/>
        <v>2023</v>
      </c>
      <c r="AA692" s="45">
        <f t="shared" si="88"/>
        <v>45014</v>
      </c>
      <c r="AB692" s="31" t="str">
        <f>Report2!AE700</f>
        <v>5255442006120</v>
      </c>
      <c r="AC692" s="45" t="str">
        <f>Report2!AF700</f>
        <v>29/03/2023</v>
      </c>
      <c r="AD692" s="31" t="str">
        <f>Report2!AH700</f>
        <v>P2TL/52554/20230328/00001</v>
      </c>
      <c r="AE692" s="31">
        <f t="shared" si="90"/>
        <v>52550</v>
      </c>
      <c r="AF692" s="31" t="str">
        <f t="shared" si="89"/>
        <v>52554</v>
      </c>
    </row>
    <row r="693" spans="1:32">
      <c r="A693" s="30">
        <f>Report2!A701</f>
        <v>17</v>
      </c>
      <c r="B693" s="31" t="str">
        <f>Report2!B701</f>
        <v>P2TL/52551/20230315/00001</v>
      </c>
      <c r="C693" s="31" t="str">
        <f>Report2!D701</f>
        <v>523061756700</v>
      </c>
      <c r="D693" s="31" t="str">
        <f>Report2!E701</f>
        <v>SITI MASLIKAH</v>
      </c>
      <c r="E693" s="31" t="str">
        <f>Report2!H701</f>
        <v>K2</v>
      </c>
      <c r="F693" s="31" t="str">
        <f>Report2!I701</f>
        <v>DS KEDONDONG 0  RT</v>
      </c>
      <c r="G693" s="31" t="str">
        <f t="shared" si="83"/>
        <v>R1T</v>
      </c>
      <c r="H693" s="31">
        <f t="shared" si="84"/>
        <v>450</v>
      </c>
      <c r="I693" s="31" t="str">
        <f>Report2!K701</f>
        <v>R1T/450</v>
      </c>
      <c r="J693" s="82">
        <f>Report2!L701</f>
        <v>416</v>
      </c>
      <c r="K693" s="82">
        <f>Report2!M701</f>
        <v>0</v>
      </c>
      <c r="L693" s="82">
        <f>Report2!N701</f>
        <v>172640</v>
      </c>
      <c r="M693" s="82">
        <f>Report2!P701</f>
        <v>172640</v>
      </c>
      <c r="N693" s="82">
        <f>Report2!Q701</f>
        <v>0</v>
      </c>
      <c r="O693" s="82">
        <f>Report2!T701</f>
        <v>0</v>
      </c>
      <c r="P693" s="82">
        <f>Report2!U701</f>
        <v>0</v>
      </c>
      <c r="Q693" s="82">
        <f>Report2!W701</f>
        <v>15538</v>
      </c>
      <c r="R693" s="82">
        <f>Report2!X701</f>
        <v>0</v>
      </c>
      <c r="S693" s="82">
        <f>Report2!Y701</f>
        <v>0</v>
      </c>
      <c r="T693" s="82">
        <f>Report2!Z701</f>
        <v>188178</v>
      </c>
      <c r="U693" s="82">
        <f>Report2!AB701</f>
        <v>188178</v>
      </c>
      <c r="V693" s="82">
        <f>Report2!AC701</f>
        <v>0</v>
      </c>
      <c r="W693" s="36" t="str">
        <f>Report2!AD701</f>
        <v>15/03/2023</v>
      </c>
      <c r="X693" s="48" t="str">
        <f t="shared" si="85"/>
        <v>15</v>
      </c>
      <c r="Y693" s="31" t="str">
        <f t="shared" si="86"/>
        <v>03</v>
      </c>
      <c r="Z693" s="31" t="str">
        <f t="shared" si="87"/>
        <v>2023</v>
      </c>
      <c r="AA693" s="45">
        <f t="shared" si="88"/>
        <v>45000</v>
      </c>
      <c r="AB693" s="31" t="str">
        <f>Report2!AE701</f>
        <v>5255143005193</v>
      </c>
      <c r="AC693" s="45" t="str">
        <f>Report2!AF701</f>
        <v>15/03/2023</v>
      </c>
      <c r="AD693" s="31" t="str">
        <f>Report2!AH701</f>
        <v>P2TL/52551/20230315/00001</v>
      </c>
      <c r="AE693" s="31">
        <f t="shared" si="90"/>
        <v>52550</v>
      </c>
      <c r="AF693" s="31" t="str">
        <f t="shared" si="89"/>
        <v>52551</v>
      </c>
    </row>
    <row r="694" spans="1:32">
      <c r="A694" s="30">
        <f>Report2!A702</f>
        <v>18</v>
      </c>
      <c r="B694" s="31" t="str">
        <f>Report2!B702</f>
        <v>P2TL/52551/20230313/00003</v>
      </c>
      <c r="C694" s="31" t="str">
        <f>Report2!D702</f>
        <v>523060856752</v>
      </c>
      <c r="D694" s="31" t="str">
        <f>Report2!E702</f>
        <v>MUSAILAH</v>
      </c>
      <c r="E694" s="31" t="str">
        <f>Report2!H702</f>
        <v>K2</v>
      </c>
      <c r="F694" s="31" t="str">
        <f>Report2!I702</f>
        <v>DS  JUNG PASIR RT 3/</v>
      </c>
      <c r="G694" s="31" t="str">
        <f t="shared" si="83"/>
        <v>R1M</v>
      </c>
      <c r="H694" s="31">
        <f t="shared" si="84"/>
        <v>900</v>
      </c>
      <c r="I694" s="31" t="str">
        <f>Report2!K702</f>
        <v>R1M/900</v>
      </c>
      <c r="J694" s="82">
        <f>Report2!L702</f>
        <v>641</v>
      </c>
      <c r="K694" s="82">
        <f>Report2!M702</f>
        <v>0</v>
      </c>
      <c r="L694" s="82">
        <f>Report2!N702</f>
        <v>866632</v>
      </c>
      <c r="M694" s="82">
        <f>Report2!P702</f>
        <v>866632</v>
      </c>
      <c r="N694" s="82">
        <f>Report2!Q702</f>
        <v>0</v>
      </c>
      <c r="O694" s="82">
        <f>Report2!T702</f>
        <v>0</v>
      </c>
      <c r="P694" s="82">
        <f>Report2!U702</f>
        <v>0</v>
      </c>
      <c r="Q694" s="82">
        <f>Report2!W702</f>
        <v>77997</v>
      </c>
      <c r="R694" s="82">
        <f>Report2!X702</f>
        <v>0</v>
      </c>
      <c r="S694" s="82">
        <f>Report2!Y702</f>
        <v>0</v>
      </c>
      <c r="T694" s="82">
        <f>Report2!Z702</f>
        <v>944629</v>
      </c>
      <c r="U694" s="82">
        <f>Report2!AB702</f>
        <v>944629</v>
      </c>
      <c r="V694" s="82">
        <f>Report2!AC702</f>
        <v>0</v>
      </c>
      <c r="W694" s="36" t="str">
        <f>Report2!AD702</f>
        <v>14/03/2023</v>
      </c>
      <c r="X694" s="48" t="str">
        <f t="shared" si="85"/>
        <v>14</v>
      </c>
      <c r="Y694" s="31" t="str">
        <f t="shared" si="86"/>
        <v>03</v>
      </c>
      <c r="Z694" s="31" t="str">
        <f t="shared" si="87"/>
        <v>2023</v>
      </c>
      <c r="AA694" s="45">
        <f t="shared" si="88"/>
        <v>44999</v>
      </c>
      <c r="AB694" s="31" t="str">
        <f>Report2!AE702</f>
        <v>5255142005178</v>
      </c>
      <c r="AC694" s="45" t="str">
        <f>Report2!AF702</f>
        <v>14/03/2023</v>
      </c>
      <c r="AD694" s="31" t="str">
        <f>Report2!AH702</f>
        <v>P2TL/52551/20230313/00003</v>
      </c>
      <c r="AE694" s="31">
        <f t="shared" si="90"/>
        <v>52550</v>
      </c>
      <c r="AF694" s="31" t="str">
        <f t="shared" si="89"/>
        <v>52551</v>
      </c>
    </row>
    <row r="695" spans="1:32">
      <c r="A695" s="30">
        <f>Report2!A703</f>
        <v>19</v>
      </c>
      <c r="B695" s="31" t="str">
        <f>Report2!B703</f>
        <v>P2TL/52554/20230327/00001</v>
      </c>
      <c r="C695" s="31" t="str">
        <f>Report2!D703</f>
        <v>523073015894</v>
      </c>
      <c r="D695" s="31" t="str">
        <f>Report2!E703</f>
        <v>YANTI</v>
      </c>
      <c r="E695" s="31" t="str">
        <f>Report2!H703</f>
        <v>K2</v>
      </c>
      <c r="F695" s="31" t="str">
        <f>Report2!I703</f>
        <v>DN GLONGGONG    RT</v>
      </c>
      <c r="G695" s="31" t="str">
        <f t="shared" si="83"/>
        <v>R1MT</v>
      </c>
      <c r="H695" s="31">
        <f t="shared" si="84"/>
        <v>900</v>
      </c>
      <c r="I695" s="31" t="str">
        <f>Report2!K703</f>
        <v>R1MT/900</v>
      </c>
      <c r="J695" s="82">
        <f>Report2!L703</f>
        <v>383</v>
      </c>
      <c r="K695" s="82">
        <f>Report2!M703</f>
        <v>0</v>
      </c>
      <c r="L695" s="82">
        <f>Report2!N703</f>
        <v>517816</v>
      </c>
      <c r="M695" s="82">
        <f>Report2!P703</f>
        <v>517816</v>
      </c>
      <c r="N695" s="82">
        <f>Report2!Q703</f>
        <v>0</v>
      </c>
      <c r="O695" s="82">
        <f>Report2!T703</f>
        <v>0</v>
      </c>
      <c r="P695" s="82">
        <f>Report2!U703</f>
        <v>0</v>
      </c>
      <c r="Q695" s="82">
        <f>Report2!W703</f>
        <v>46603</v>
      </c>
      <c r="R695" s="82">
        <f>Report2!X703</f>
        <v>0</v>
      </c>
      <c r="S695" s="82">
        <f>Report2!Y703</f>
        <v>0</v>
      </c>
      <c r="T695" s="82">
        <f>Report2!Z703</f>
        <v>564419</v>
      </c>
      <c r="U695" s="82">
        <f>Report2!AB703</f>
        <v>564419</v>
      </c>
      <c r="V695" s="82">
        <f>Report2!AC703</f>
        <v>0</v>
      </c>
      <c r="W695" s="36" t="str">
        <f>Report2!AD703</f>
        <v>27/03/2023</v>
      </c>
      <c r="X695" s="48" t="str">
        <f t="shared" si="85"/>
        <v>27</v>
      </c>
      <c r="Y695" s="31" t="str">
        <f t="shared" si="86"/>
        <v>03</v>
      </c>
      <c r="Z695" s="31" t="str">
        <f t="shared" si="87"/>
        <v>2023</v>
      </c>
      <c r="AA695" s="45">
        <f t="shared" si="88"/>
        <v>45012</v>
      </c>
      <c r="AB695" s="31" t="str">
        <f>Report2!AE703</f>
        <v>5255443006115</v>
      </c>
      <c r="AC695" s="45" t="str">
        <f>Report2!AF703</f>
        <v>27/03/2023</v>
      </c>
      <c r="AD695" s="31" t="str">
        <f>Report2!AH703</f>
        <v>P2TL/52554/20230327/00001</v>
      </c>
      <c r="AE695" s="31">
        <f t="shared" si="90"/>
        <v>52550</v>
      </c>
      <c r="AF695" s="31" t="str">
        <f t="shared" si="89"/>
        <v>52554</v>
      </c>
    </row>
    <row r="696" spans="1:32">
      <c r="A696" s="30">
        <f>Report2!A704</f>
        <v>20</v>
      </c>
      <c r="B696" s="31" t="str">
        <f>Report2!B704</f>
        <v>P2TL/52553/20230301/00004</v>
      </c>
      <c r="C696" s="31" t="str">
        <f>Report2!D704</f>
        <v>NONPELANG</v>
      </c>
      <c r="D696" s="31" t="str">
        <f>Report2!E704</f>
        <v>DARMUJI</v>
      </c>
      <c r="E696" s="31" t="str">
        <f>Report2!H704</f>
        <v>P4</v>
      </c>
      <c r="F696" s="31" t="str">
        <f>Report2!I704</f>
        <v>DK  DAMPIT RT6/2 KAL</v>
      </c>
      <c r="G696" s="31" t="str">
        <f t="shared" si="83"/>
        <v>R1</v>
      </c>
      <c r="H696" s="31">
        <f t="shared" si="84"/>
        <v>450</v>
      </c>
      <c r="I696" s="31" t="str">
        <f>Report2!K704</f>
        <v>R1/450</v>
      </c>
      <c r="J696" s="82">
        <f>Report2!L704</f>
        <v>2479</v>
      </c>
      <c r="K696" s="82">
        <f>Report2!M704</f>
        <v>89100</v>
      </c>
      <c r="L696" s="82">
        <f>Report2!N704</f>
        <v>1226907</v>
      </c>
      <c r="M696" s="82">
        <f>Report2!P704</f>
        <v>1316007</v>
      </c>
      <c r="N696" s="82">
        <f>Report2!Q704</f>
        <v>0</v>
      </c>
      <c r="O696" s="82">
        <f>Report2!T704</f>
        <v>0</v>
      </c>
      <c r="P696" s="82">
        <f>Report2!U704</f>
        <v>0</v>
      </c>
      <c r="Q696" s="82">
        <f>Report2!W704</f>
        <v>6580</v>
      </c>
      <c r="R696" s="82">
        <f>Report2!X704</f>
        <v>0</v>
      </c>
      <c r="S696" s="82">
        <f>Report2!Y704</f>
        <v>0</v>
      </c>
      <c r="T696" s="82">
        <f>Report2!Z704</f>
        <v>1322587</v>
      </c>
      <c r="U696" s="82">
        <f>Report2!AB704</f>
        <v>1322587</v>
      </c>
      <c r="V696" s="82">
        <f>Report2!AC704</f>
        <v>0</v>
      </c>
      <c r="W696" s="36" t="str">
        <f>Report2!AD704</f>
        <v>01/03/2023</v>
      </c>
      <c r="X696" s="48" t="str">
        <f t="shared" si="85"/>
        <v>01</v>
      </c>
      <c r="Y696" s="31" t="str">
        <f t="shared" si="86"/>
        <v>03</v>
      </c>
      <c r="Z696" s="31" t="str">
        <f t="shared" si="87"/>
        <v>2023</v>
      </c>
      <c r="AA696" s="45">
        <f t="shared" si="88"/>
        <v>44986</v>
      </c>
      <c r="AB696" s="31" t="str">
        <f>Report2!AE704</f>
        <v>5255342004875</v>
      </c>
      <c r="AC696" s="45" t="str">
        <f>Report2!AF704</f>
        <v>01/03/2023</v>
      </c>
      <c r="AD696" s="31" t="str">
        <f>Report2!AH704</f>
        <v>P2TL/52553/20230301/00004</v>
      </c>
      <c r="AE696" s="31">
        <f t="shared" si="90"/>
        <v>52550</v>
      </c>
      <c r="AF696" s="31" t="str">
        <f t="shared" si="89"/>
        <v>52553</v>
      </c>
    </row>
    <row r="697" spans="1:32">
      <c r="A697" s="30">
        <f>Report2!A705</f>
        <v>21</v>
      </c>
      <c r="B697" s="31" t="str">
        <f>Report2!B705</f>
        <v>P2TL/52551/20230315/00002</v>
      </c>
      <c r="C697" s="31" t="str">
        <f>Report2!D705</f>
        <v>523061756700</v>
      </c>
      <c r="D697" s="31" t="str">
        <f>Report2!E705</f>
        <v>SITI MASLIKAH</v>
      </c>
      <c r="E697" s="31" t="str">
        <f>Report2!H705</f>
        <v>K2</v>
      </c>
      <c r="F697" s="31" t="str">
        <f>Report2!I705</f>
        <v>DS KEDONDONG 0  RT</v>
      </c>
      <c r="G697" s="31" t="str">
        <f t="shared" si="83"/>
        <v>R1T</v>
      </c>
      <c r="H697" s="31">
        <f t="shared" si="84"/>
        <v>450</v>
      </c>
      <c r="I697" s="31" t="str">
        <f>Report2!K705</f>
        <v>R1T/450</v>
      </c>
      <c r="J697" s="82">
        <f>Report2!L705</f>
        <v>416</v>
      </c>
      <c r="K697" s="82">
        <f>Report2!M705</f>
        <v>0</v>
      </c>
      <c r="L697" s="82">
        <f>Report2!N705</f>
        <v>172640</v>
      </c>
      <c r="M697" s="82">
        <f>Report2!P705</f>
        <v>172640</v>
      </c>
      <c r="N697" s="82">
        <f>Report2!Q705</f>
        <v>0</v>
      </c>
      <c r="O697" s="82">
        <f>Report2!T705</f>
        <v>0</v>
      </c>
      <c r="P697" s="82">
        <f>Report2!U705</f>
        <v>0</v>
      </c>
      <c r="Q697" s="82">
        <f>Report2!W705</f>
        <v>15538</v>
      </c>
      <c r="R697" s="82">
        <f>Report2!X705</f>
        <v>0</v>
      </c>
      <c r="S697" s="82">
        <f>Report2!Y705</f>
        <v>0</v>
      </c>
      <c r="T697" s="82">
        <f>Report2!Z705</f>
        <v>188178</v>
      </c>
      <c r="U697" s="82">
        <f>Report2!AB705</f>
        <v>188178</v>
      </c>
      <c r="V697" s="82">
        <f>Report2!AC705</f>
        <v>0</v>
      </c>
      <c r="W697" s="36" t="str">
        <f>Report2!AD705</f>
        <v>15/03/2023</v>
      </c>
      <c r="X697" s="48" t="str">
        <f t="shared" si="85"/>
        <v>15</v>
      </c>
      <c r="Y697" s="31" t="str">
        <f t="shared" si="86"/>
        <v>03</v>
      </c>
      <c r="Z697" s="31" t="str">
        <f t="shared" si="87"/>
        <v>2023</v>
      </c>
      <c r="AA697" s="45">
        <f t="shared" si="88"/>
        <v>45000</v>
      </c>
      <c r="AB697" s="31" t="str">
        <f>Report2!AE705</f>
        <v>5255143005194</v>
      </c>
      <c r="AC697" s="45" t="str">
        <f>Report2!AF705</f>
        <v>15/03/2023</v>
      </c>
      <c r="AD697" s="31" t="str">
        <f>Report2!AH705</f>
        <v>P2TL/52551/20230315/00002</v>
      </c>
      <c r="AE697" s="31">
        <f t="shared" si="90"/>
        <v>52550</v>
      </c>
      <c r="AF697" s="31" t="str">
        <f t="shared" si="89"/>
        <v>52551</v>
      </c>
    </row>
    <row r="698" spans="1:32">
      <c r="A698" s="30">
        <f>Report2!A706</f>
        <v>22</v>
      </c>
      <c r="B698" s="31" t="str">
        <f>Report2!B706</f>
        <v>P2TL/52554/20230328/00007</v>
      </c>
      <c r="C698" s="31" t="str">
        <f>Report2!D706</f>
        <v>523070644295</v>
      </c>
      <c r="D698" s="31" t="str">
        <f>Report2!E706</f>
        <v>GIMAN JALIYEM</v>
      </c>
      <c r="E698" s="31" t="str">
        <f>Report2!H706</f>
        <v>K2</v>
      </c>
      <c r="F698" s="31" t="str">
        <f>Report2!I706</f>
        <v>DK  NGRAO UTARA PA</v>
      </c>
      <c r="G698" s="31" t="str">
        <f t="shared" si="83"/>
        <v>R1</v>
      </c>
      <c r="H698" s="31">
        <f t="shared" si="84"/>
        <v>450</v>
      </c>
      <c r="I698" s="31" t="str">
        <f>Report2!K706</f>
        <v>R1/450</v>
      </c>
      <c r="J698" s="82">
        <f>Report2!L706</f>
        <v>400</v>
      </c>
      <c r="K698" s="82">
        <f>Report2!M706</f>
        <v>0</v>
      </c>
      <c r="L698" s="82">
        <f>Report2!N706</f>
        <v>198000</v>
      </c>
      <c r="M698" s="82">
        <f>Report2!P706</f>
        <v>198000</v>
      </c>
      <c r="N698" s="82">
        <f>Report2!Q706</f>
        <v>0</v>
      </c>
      <c r="O698" s="82">
        <f>Report2!T706</f>
        <v>0</v>
      </c>
      <c r="P698" s="82">
        <f>Report2!U706</f>
        <v>0</v>
      </c>
      <c r="Q698" s="82">
        <f>Report2!W706</f>
        <v>17820</v>
      </c>
      <c r="R698" s="82">
        <f>Report2!X706</f>
        <v>0</v>
      </c>
      <c r="S698" s="82">
        <f>Report2!Y706</f>
        <v>0</v>
      </c>
      <c r="T698" s="82">
        <f>Report2!Z706</f>
        <v>215820</v>
      </c>
      <c r="U698" s="82">
        <f>Report2!AB706</f>
        <v>18000</v>
      </c>
      <c r="V698" s="82">
        <f>Report2!AC706</f>
        <v>197820</v>
      </c>
      <c r="W698" s="36" t="str">
        <f>Report2!AD706</f>
        <v>28/03/2023</v>
      </c>
      <c r="X698" s="48" t="str">
        <f t="shared" si="85"/>
        <v>28</v>
      </c>
      <c r="Y698" s="31" t="str">
        <f t="shared" si="86"/>
        <v>03</v>
      </c>
      <c r="Z698" s="31" t="str">
        <f t="shared" si="87"/>
        <v>2023</v>
      </c>
      <c r="AA698" s="45">
        <f t="shared" si="88"/>
        <v>45013</v>
      </c>
      <c r="AB698" s="31" t="str">
        <f>Report2!AE706</f>
        <v>5255442006126</v>
      </c>
      <c r="AC698" s="45" t="str">
        <f>Report2!AF706</f>
        <v>28/03/2023</v>
      </c>
      <c r="AD698" s="31" t="str">
        <f>Report2!AH706</f>
        <v>P2TL/52554/20230328/00007</v>
      </c>
      <c r="AE698" s="31">
        <f t="shared" si="90"/>
        <v>52550</v>
      </c>
      <c r="AF698" s="31" t="str">
        <f t="shared" si="89"/>
        <v>52554</v>
      </c>
    </row>
    <row r="699" spans="1:32">
      <c r="A699" s="30">
        <f>Report2!A707</f>
        <v>23</v>
      </c>
      <c r="B699" s="31" t="str">
        <f>Report2!B707</f>
        <v>P2TL/52553/20230309/00001</v>
      </c>
      <c r="C699" s="31" t="str">
        <f>Report2!D707</f>
        <v>NONPELANG</v>
      </c>
      <c r="D699" s="31" t="str">
        <f>Report2!E707</f>
        <v>NURHADI</v>
      </c>
      <c r="E699" s="31" t="str">
        <f>Report2!H707</f>
        <v>P4</v>
      </c>
      <c r="F699" s="31" t="str">
        <f>Report2!I707</f>
        <v>GODONG RT 007 RW 0</v>
      </c>
      <c r="G699" s="31" t="str">
        <f t="shared" si="83"/>
        <v>S2</v>
      </c>
      <c r="H699" s="31">
        <f t="shared" si="84"/>
        <v>900</v>
      </c>
      <c r="I699" s="31" t="str">
        <f>Report2!K707</f>
        <v>S2/900</v>
      </c>
      <c r="J699" s="82">
        <f>Report2!L707</f>
        <v>4957</v>
      </c>
      <c r="K699" s="82">
        <f>Report2!M707</f>
        <v>243000</v>
      </c>
      <c r="L699" s="82">
        <f>Report2!N707</f>
        <v>746862</v>
      </c>
      <c r="M699" s="82">
        <f>Report2!P707</f>
        <v>989862</v>
      </c>
      <c r="N699" s="82">
        <f>Report2!Q707</f>
        <v>0</v>
      </c>
      <c r="O699" s="82">
        <f>Report2!T707</f>
        <v>0</v>
      </c>
      <c r="P699" s="82">
        <f>Report2!U707</f>
        <v>0</v>
      </c>
      <c r="Q699" s="82">
        <f>Report2!W707</f>
        <v>10138</v>
      </c>
      <c r="R699" s="82">
        <f>Report2!X707</f>
        <v>0</v>
      </c>
      <c r="S699" s="82">
        <f>Report2!Y707</f>
        <v>0</v>
      </c>
      <c r="T699" s="82">
        <f>Report2!Z707</f>
        <v>1000000</v>
      </c>
      <c r="U699" s="82">
        <f>Report2!AB707</f>
        <v>1000000</v>
      </c>
      <c r="V699" s="82">
        <f>Report2!AC707</f>
        <v>0</v>
      </c>
      <c r="W699" s="36" t="str">
        <f>Report2!AD707</f>
        <v>09/03/2023</v>
      </c>
      <c r="X699" s="48" t="str">
        <f t="shared" si="85"/>
        <v>09</v>
      </c>
      <c r="Y699" s="31" t="str">
        <f t="shared" si="86"/>
        <v>03</v>
      </c>
      <c r="Z699" s="31" t="str">
        <f t="shared" si="87"/>
        <v>2023</v>
      </c>
      <c r="AA699" s="45">
        <f t="shared" si="88"/>
        <v>44994</v>
      </c>
      <c r="AB699" s="31" t="str">
        <f>Report2!AE707</f>
        <v>5255342004890</v>
      </c>
      <c r="AC699" s="45" t="str">
        <f>Report2!AF707</f>
        <v>09/03/2023</v>
      </c>
      <c r="AD699" s="31" t="str">
        <f>Report2!AH707</f>
        <v>P2TL/52553/20230309/00001</v>
      </c>
      <c r="AE699" s="31">
        <f t="shared" si="90"/>
        <v>52550</v>
      </c>
      <c r="AF699" s="31" t="str">
        <f t="shared" si="89"/>
        <v>52553</v>
      </c>
    </row>
    <row r="700" spans="1:32">
      <c r="A700" s="30">
        <f>Report2!A708</f>
        <v>24</v>
      </c>
      <c r="B700" s="31" t="str">
        <f>Report2!B708</f>
        <v>P2TL/52552/20230330/00002</v>
      </c>
      <c r="C700" s="31" t="str">
        <f>Report2!D708</f>
        <v>523080555935</v>
      </c>
      <c r="D700" s="31" t="str">
        <f>Report2!E708</f>
        <v>PANTI ASUHAN ATAN</v>
      </c>
      <c r="E700" s="31" t="str">
        <f>Report2!H708</f>
        <v>P2</v>
      </c>
      <c r="F700" s="31" t="str">
        <f>Report2!I708</f>
        <v>KU WARON RT 3/5 GU</v>
      </c>
      <c r="G700" s="31" t="str">
        <f t="shared" si="83"/>
        <v>S2T</v>
      </c>
      <c r="H700" s="31">
        <f t="shared" si="84"/>
        <v>900</v>
      </c>
      <c r="I700" s="31" t="str">
        <f>Report2!K708</f>
        <v>S2T/900</v>
      </c>
      <c r="J700" s="82">
        <f>Report2!L708</f>
        <v>4957</v>
      </c>
      <c r="K700" s="82">
        <f>Report2!M708</f>
        <v>0</v>
      </c>
      <c r="L700" s="82">
        <f>Report2!N708</f>
        <v>1784592</v>
      </c>
      <c r="M700" s="82">
        <f>Report2!P708</f>
        <v>1784592</v>
      </c>
      <c r="N700" s="82">
        <f>Report2!Q708</f>
        <v>0</v>
      </c>
      <c r="O700" s="82">
        <f>Report2!T708</f>
        <v>0</v>
      </c>
      <c r="P700" s="82">
        <f>Report2!U708</f>
        <v>0</v>
      </c>
      <c r="Q700" s="82">
        <f>Report2!W708</f>
        <v>17846</v>
      </c>
      <c r="R700" s="82">
        <f>Report2!X708</f>
        <v>0</v>
      </c>
      <c r="S700" s="82">
        <f>Report2!Y708</f>
        <v>0</v>
      </c>
      <c r="T700" s="82">
        <f>Report2!Z708</f>
        <v>1802438</v>
      </c>
      <c r="U700" s="82">
        <f>Report2!AB708</f>
        <v>1802438</v>
      </c>
      <c r="V700" s="82">
        <f>Report2!AC708</f>
        <v>0</v>
      </c>
      <c r="W700" s="36" t="str">
        <f>Report2!AD708</f>
        <v>30/03/2023</v>
      </c>
      <c r="X700" s="48" t="str">
        <f t="shared" si="85"/>
        <v>30</v>
      </c>
      <c r="Y700" s="31" t="str">
        <f t="shared" si="86"/>
        <v>03</v>
      </c>
      <c r="Z700" s="31" t="str">
        <f t="shared" si="87"/>
        <v>2023</v>
      </c>
      <c r="AA700" s="45">
        <f t="shared" si="88"/>
        <v>45015</v>
      </c>
      <c r="AB700" s="31" t="str">
        <f>Report2!AE708</f>
        <v>5255243005007</v>
      </c>
      <c r="AC700" s="45" t="str">
        <f>Report2!AF708</f>
        <v>30/03/2023</v>
      </c>
      <c r="AD700" s="31" t="str">
        <f>Report2!AH708</f>
        <v>P2TL/52552/20230330/00002</v>
      </c>
      <c r="AE700" s="31">
        <f t="shared" si="90"/>
        <v>52550</v>
      </c>
      <c r="AF700" s="31" t="str">
        <f t="shared" si="89"/>
        <v>52552</v>
      </c>
    </row>
    <row r="701" spans="1:32">
      <c r="A701" s="30">
        <f>Report2!A709</f>
        <v>25</v>
      </c>
      <c r="B701" s="31" t="str">
        <f>Report2!B709</f>
        <v>5255305723032100533</v>
      </c>
      <c r="C701" s="31" t="str">
        <f>Report2!D709</f>
        <v>523070812502</v>
      </c>
      <c r="D701" s="31" t="str">
        <f>Report2!E709</f>
        <v>SUNTARI S</v>
      </c>
      <c r="E701" s="31">
        <f>Report2!H709</f>
        <v>0</v>
      </c>
      <c r="F701" s="31" t="str">
        <f>Report2!I709</f>
        <v>DS .TEGUHAN</v>
      </c>
      <c r="G701" s="31" t="str">
        <f t="shared" si="83"/>
        <v>R1</v>
      </c>
      <c r="H701" s="31">
        <f t="shared" si="84"/>
        <v>450</v>
      </c>
      <c r="I701" s="31" t="str">
        <f>Report2!K709</f>
        <v>R1/450</v>
      </c>
      <c r="J701" s="82">
        <f>Report2!L709</f>
        <v>78</v>
      </c>
      <c r="K701" s="82">
        <f>Report2!M709</f>
        <v>0</v>
      </c>
      <c r="L701" s="82">
        <f>Report2!N709</f>
        <v>13238</v>
      </c>
      <c r="M701" s="82">
        <f>Report2!P709</f>
        <v>13238</v>
      </c>
      <c r="N701" s="82">
        <f>Report2!Q709</f>
        <v>0</v>
      </c>
      <c r="O701" s="82">
        <f>Report2!T709</f>
        <v>0</v>
      </c>
      <c r="P701" s="82">
        <f>Report2!U709</f>
        <v>0</v>
      </c>
      <c r="Q701" s="82">
        <f>Report2!W709</f>
        <v>0</v>
      </c>
      <c r="R701" s="82">
        <f>Report2!X709</f>
        <v>0</v>
      </c>
      <c r="S701" s="82">
        <f>Report2!Y709</f>
        <v>0</v>
      </c>
      <c r="T701" s="82">
        <f>Report2!Z709</f>
        <v>13238</v>
      </c>
      <c r="U701" s="82">
        <f>Report2!AB709</f>
        <v>0</v>
      </c>
      <c r="V701" s="82">
        <f>Report2!AC709</f>
        <v>13238</v>
      </c>
      <c r="W701" s="36" t="str">
        <f>Report2!AD709</f>
        <v>21/03/2023</v>
      </c>
      <c r="X701" s="48" t="str">
        <f t="shared" si="85"/>
        <v>21</v>
      </c>
      <c r="Y701" s="31" t="str">
        <f t="shared" si="86"/>
        <v>03</v>
      </c>
      <c r="Z701" s="31" t="str">
        <f t="shared" si="87"/>
        <v>2023</v>
      </c>
      <c r="AA701" s="45">
        <f t="shared" si="88"/>
        <v>45006</v>
      </c>
      <c r="AB701" s="31" t="str">
        <f>Report2!AE709</f>
        <v>5255334000529</v>
      </c>
      <c r="AC701" s="45" t="str">
        <f>Report2!AF709</f>
        <v>21/03/2023</v>
      </c>
      <c r="AD701" s="31" t="str">
        <f>Report2!AH709</f>
        <v>5255305723032100533</v>
      </c>
      <c r="AE701" s="31">
        <f t="shared" si="90"/>
        <v>52550</v>
      </c>
      <c r="AF701" s="31" t="str">
        <f t="shared" si="89"/>
        <v>52553</v>
      </c>
    </row>
    <row r="702" spans="1:32">
      <c r="A702" s="30">
        <f>Report2!A710</f>
        <v>26</v>
      </c>
      <c r="B702" s="31" t="str">
        <f>Report2!B710</f>
        <v>P2TL/52553/20230330/00007</v>
      </c>
      <c r="C702" s="31" t="str">
        <f>Report2!D710</f>
        <v>NONPELANG</v>
      </c>
      <c r="D702" s="31" t="str">
        <f>Report2!E710</f>
        <v>PJ IMRONAH 4 GANAN</v>
      </c>
      <c r="E702" s="31" t="str">
        <f>Report2!H710</f>
        <v>P4</v>
      </c>
      <c r="F702" s="31" t="str">
        <f>Report2!I710</f>
        <v>GANANG RT 2/ RW 4,</v>
      </c>
      <c r="G702" s="31" t="str">
        <f t="shared" si="83"/>
        <v>S2</v>
      </c>
      <c r="H702" s="31">
        <f t="shared" si="84"/>
        <v>450</v>
      </c>
      <c r="I702" s="31" t="str">
        <f>Report2!K710</f>
        <v>S2/450</v>
      </c>
      <c r="J702" s="82">
        <f>Report2!L710</f>
        <v>2479</v>
      </c>
      <c r="K702" s="82">
        <f>Report2!M710</f>
        <v>81000</v>
      </c>
      <c r="L702" s="82">
        <f>Report2!N710</f>
        <v>892296</v>
      </c>
      <c r="M702" s="82">
        <f>Report2!P710</f>
        <v>973296</v>
      </c>
      <c r="N702" s="82">
        <f>Report2!Q710</f>
        <v>0</v>
      </c>
      <c r="O702" s="82">
        <f>Report2!T710</f>
        <v>0</v>
      </c>
      <c r="P702" s="82">
        <f>Report2!U710</f>
        <v>0</v>
      </c>
      <c r="Q702" s="82">
        <f>Report2!W710</f>
        <v>4866</v>
      </c>
      <c r="R702" s="82">
        <f>Report2!X710</f>
        <v>0</v>
      </c>
      <c r="S702" s="82">
        <f>Report2!Y710</f>
        <v>0</v>
      </c>
      <c r="T702" s="82">
        <f>Report2!Z710</f>
        <v>978162</v>
      </c>
      <c r="U702" s="82">
        <f>Report2!AB710</f>
        <v>978162</v>
      </c>
      <c r="V702" s="82">
        <f>Report2!AC710</f>
        <v>0</v>
      </c>
      <c r="W702" s="36" t="str">
        <f>Report2!AD710</f>
        <v>30/03/2023</v>
      </c>
      <c r="X702" s="48" t="str">
        <f t="shared" si="85"/>
        <v>30</v>
      </c>
      <c r="Y702" s="31" t="str">
        <f t="shared" si="86"/>
        <v>03</v>
      </c>
      <c r="Z702" s="31" t="str">
        <f t="shared" si="87"/>
        <v>2023</v>
      </c>
      <c r="AA702" s="45">
        <f t="shared" si="88"/>
        <v>45015</v>
      </c>
      <c r="AB702" s="31" t="str">
        <f>Report2!AE710</f>
        <v>5255342004928</v>
      </c>
      <c r="AC702" s="45" t="str">
        <f>Report2!AF710</f>
        <v>30/03/2023</v>
      </c>
      <c r="AD702" s="31" t="str">
        <f>Report2!AH710</f>
        <v>P2TL/52553/20230330/00007</v>
      </c>
      <c r="AE702" s="31">
        <f t="shared" si="90"/>
        <v>52550</v>
      </c>
      <c r="AF702" s="31" t="str">
        <f t="shared" si="89"/>
        <v>52553</v>
      </c>
    </row>
    <row r="703" spans="1:32">
      <c r="A703" s="30">
        <f>Report2!A711</f>
        <v>27</v>
      </c>
      <c r="B703" s="31" t="str">
        <f>Report2!B711</f>
        <v>5255105723031400199</v>
      </c>
      <c r="C703" s="31" t="str">
        <f>Report2!D711</f>
        <v>523061085668</v>
      </c>
      <c r="D703" s="31" t="str">
        <f>Report2!E711</f>
        <v>MINDARSIH BT IBROHI</v>
      </c>
      <c r="E703" s="31">
        <f>Report2!H711</f>
        <v>0</v>
      </c>
      <c r="F703" s="31" t="str">
        <f>Report2!I711</f>
        <v>DS TURIREJO   RT.03</v>
      </c>
      <c r="G703" s="31" t="str">
        <f t="shared" si="83"/>
        <v>R1</v>
      </c>
      <c r="H703" s="31">
        <f t="shared" si="84"/>
        <v>450</v>
      </c>
      <c r="I703" s="31" t="str">
        <f>Report2!K711</f>
        <v>R1/450</v>
      </c>
      <c r="J703" s="82">
        <f>Report2!L711</f>
        <v>234</v>
      </c>
      <c r="K703" s="82">
        <f>Report2!M711</f>
        <v>0</v>
      </c>
      <c r="L703" s="82">
        <f>Report2!N711</f>
        <v>39546</v>
      </c>
      <c r="M703" s="82">
        <f>Report2!P711</f>
        <v>39546</v>
      </c>
      <c r="N703" s="82">
        <f>Report2!Q711</f>
        <v>0</v>
      </c>
      <c r="O703" s="82">
        <f>Report2!T711</f>
        <v>0</v>
      </c>
      <c r="P703" s="82">
        <f>Report2!U711</f>
        <v>0</v>
      </c>
      <c r="Q703" s="82">
        <f>Report2!W711</f>
        <v>0</v>
      </c>
      <c r="R703" s="82">
        <f>Report2!X711</f>
        <v>0</v>
      </c>
      <c r="S703" s="82">
        <f>Report2!Y711</f>
        <v>0</v>
      </c>
      <c r="T703" s="82">
        <f>Report2!Z711</f>
        <v>39546</v>
      </c>
      <c r="U703" s="82">
        <f>Report2!AB711</f>
        <v>0</v>
      </c>
      <c r="V703" s="82">
        <f>Report2!AC711</f>
        <v>39546</v>
      </c>
      <c r="W703" s="36" t="str">
        <f>Report2!AD711</f>
        <v>15/03/2023</v>
      </c>
      <c r="X703" s="48" t="str">
        <f t="shared" si="85"/>
        <v>15</v>
      </c>
      <c r="Y703" s="31" t="str">
        <f t="shared" si="86"/>
        <v>03</v>
      </c>
      <c r="Z703" s="31" t="str">
        <f t="shared" si="87"/>
        <v>2023</v>
      </c>
      <c r="AA703" s="45">
        <f t="shared" si="88"/>
        <v>45000</v>
      </c>
      <c r="AB703" s="31" t="str">
        <f>Report2!AE711</f>
        <v>5255134000199</v>
      </c>
      <c r="AC703" s="45" t="str">
        <f>Report2!AF711</f>
        <v>15/03/2023</v>
      </c>
      <c r="AD703" s="31" t="str">
        <f>Report2!AH711</f>
        <v>5255105723031400199</v>
      </c>
      <c r="AE703" s="31">
        <f t="shared" si="90"/>
        <v>52550</v>
      </c>
      <c r="AF703" s="31" t="str">
        <f t="shared" si="89"/>
        <v>52551</v>
      </c>
    </row>
    <row r="704" spans="1:32">
      <c r="A704" s="30">
        <f>Report2!A712</f>
        <v>28</v>
      </c>
      <c r="B704" s="31" t="str">
        <f>Report2!B712</f>
        <v>P2TL/52552/20230302/00003</v>
      </c>
      <c r="C704" s="31" t="str">
        <f>Report2!D712</f>
        <v>523080792101</v>
      </c>
      <c r="D704" s="31" t="str">
        <f>Report2!E712</f>
        <v>SUTARTI</v>
      </c>
      <c r="E704" s="31" t="str">
        <f>Report2!H712</f>
        <v>P3</v>
      </c>
      <c r="F704" s="31" t="str">
        <f>Report2!I712</f>
        <v>DS BLUMBANG KWAR</v>
      </c>
      <c r="G704" s="31" t="str">
        <f t="shared" si="83"/>
        <v>R1</v>
      </c>
      <c r="H704" s="31">
        <f t="shared" si="84"/>
        <v>450</v>
      </c>
      <c r="I704" s="31" t="str">
        <f>Report2!K712</f>
        <v>R1/450</v>
      </c>
      <c r="J704" s="82">
        <f>Report2!L712</f>
        <v>2479</v>
      </c>
      <c r="K704" s="82">
        <f>Report2!M712</f>
        <v>59400</v>
      </c>
      <c r="L704" s="82">
        <f>Report2!N712</f>
        <v>1226907</v>
      </c>
      <c r="M704" s="82">
        <f>Report2!P712</f>
        <v>1286307</v>
      </c>
      <c r="N704" s="82">
        <f>Report2!Q712</f>
        <v>0</v>
      </c>
      <c r="O704" s="82">
        <f>Report2!T712</f>
        <v>0</v>
      </c>
      <c r="P704" s="82">
        <f>Report2!U712</f>
        <v>188171</v>
      </c>
      <c r="Q704" s="82">
        <f>Report2!W712</f>
        <v>13160</v>
      </c>
      <c r="R704" s="82">
        <f>Report2!X712</f>
        <v>0</v>
      </c>
      <c r="S704" s="82">
        <f>Report2!Y712</f>
        <v>0</v>
      </c>
      <c r="T704" s="82">
        <f>Report2!Z712</f>
        <v>1487638</v>
      </c>
      <c r="U704" s="82">
        <f>Report2!AB712</f>
        <v>1487638</v>
      </c>
      <c r="V704" s="82">
        <f>Report2!AC712</f>
        <v>0</v>
      </c>
      <c r="W704" s="36" t="str">
        <f>Report2!AD712</f>
        <v>02/03/2023</v>
      </c>
      <c r="X704" s="48" t="str">
        <f t="shared" si="85"/>
        <v>02</v>
      </c>
      <c r="Y704" s="31" t="str">
        <f t="shared" si="86"/>
        <v>03</v>
      </c>
      <c r="Z704" s="31" t="str">
        <f t="shared" si="87"/>
        <v>2023</v>
      </c>
      <c r="AA704" s="45">
        <f t="shared" si="88"/>
        <v>44987</v>
      </c>
      <c r="AB704" s="31" t="str">
        <f>Report2!AE712</f>
        <v>5255242004971</v>
      </c>
      <c r="AC704" s="45" t="str">
        <f>Report2!AF712</f>
        <v>02/03/2023</v>
      </c>
      <c r="AD704" s="31" t="str">
        <f>Report2!AH712</f>
        <v>P2TL/52552/20230302/00003</v>
      </c>
      <c r="AE704" s="31">
        <f t="shared" si="90"/>
        <v>52550</v>
      </c>
      <c r="AF704" s="31" t="str">
        <f t="shared" si="89"/>
        <v>52552</v>
      </c>
    </row>
    <row r="705" spans="1:32">
      <c r="A705" s="30">
        <f>Report2!A713</f>
        <v>29</v>
      </c>
      <c r="B705" s="31" t="str">
        <f>Report2!B713</f>
        <v>5255105723031400257</v>
      </c>
      <c r="C705" s="31" t="str">
        <f>Report2!D713</f>
        <v>523061076102</v>
      </c>
      <c r="D705" s="31" t="str">
        <f>Report2!E713</f>
        <v>SAEAN</v>
      </c>
      <c r="E705" s="31">
        <f>Report2!H713</f>
        <v>0</v>
      </c>
      <c r="F705" s="31" t="str">
        <f>Report2!I713</f>
        <v>DS JETAKSARI   RT.03</v>
      </c>
      <c r="G705" s="31" t="str">
        <f t="shared" si="83"/>
        <v>R1</v>
      </c>
      <c r="H705" s="31">
        <f t="shared" si="84"/>
        <v>450</v>
      </c>
      <c r="I705" s="31" t="str">
        <f>Report2!K713</f>
        <v>R1/450</v>
      </c>
      <c r="J705" s="82">
        <f>Report2!L713</f>
        <v>22</v>
      </c>
      <c r="K705" s="82">
        <f>Report2!M713</f>
        <v>0</v>
      </c>
      <c r="L705" s="82">
        <f>Report2!N713</f>
        <v>3718</v>
      </c>
      <c r="M705" s="82">
        <f>Report2!P713</f>
        <v>3718</v>
      </c>
      <c r="N705" s="82">
        <f>Report2!Q713</f>
        <v>0</v>
      </c>
      <c r="O705" s="82">
        <f>Report2!T713</f>
        <v>0</v>
      </c>
      <c r="P705" s="82">
        <f>Report2!U713</f>
        <v>0</v>
      </c>
      <c r="Q705" s="82">
        <f>Report2!W713</f>
        <v>0</v>
      </c>
      <c r="R705" s="82">
        <f>Report2!X713</f>
        <v>0</v>
      </c>
      <c r="S705" s="82">
        <f>Report2!Y713</f>
        <v>0</v>
      </c>
      <c r="T705" s="82">
        <f>Report2!Z713</f>
        <v>3718</v>
      </c>
      <c r="U705" s="82">
        <f>Report2!AB713</f>
        <v>0</v>
      </c>
      <c r="V705" s="82">
        <f>Report2!AC713</f>
        <v>3718</v>
      </c>
      <c r="W705" s="36" t="str">
        <f>Report2!AD713</f>
        <v>15/03/2023</v>
      </c>
      <c r="X705" s="48" t="str">
        <f t="shared" si="85"/>
        <v>15</v>
      </c>
      <c r="Y705" s="31" t="str">
        <f t="shared" si="86"/>
        <v>03</v>
      </c>
      <c r="Z705" s="31" t="str">
        <f t="shared" si="87"/>
        <v>2023</v>
      </c>
      <c r="AA705" s="45">
        <f t="shared" si="88"/>
        <v>45000</v>
      </c>
      <c r="AB705" s="31" t="str">
        <f>Report2!AE713</f>
        <v>5255134000257</v>
      </c>
      <c r="AC705" s="45" t="str">
        <f>Report2!AF713</f>
        <v>15/03/2023</v>
      </c>
      <c r="AD705" s="31" t="str">
        <f>Report2!AH713</f>
        <v>5255105723031400257</v>
      </c>
      <c r="AE705" s="31">
        <f t="shared" si="90"/>
        <v>52550</v>
      </c>
      <c r="AF705" s="31" t="str">
        <f t="shared" si="89"/>
        <v>52551</v>
      </c>
    </row>
    <row r="706" spans="1:32">
      <c r="A706" s="30">
        <f>Report2!A714</f>
        <v>30</v>
      </c>
      <c r="B706" s="31" t="str">
        <f>Report2!B714</f>
        <v>5255105723031400168</v>
      </c>
      <c r="C706" s="31" t="str">
        <f>Report2!D714</f>
        <v>523060864708</v>
      </c>
      <c r="D706" s="31" t="str">
        <f>Report2!E714</f>
        <v>SUTARLIN</v>
      </c>
      <c r="E706" s="31">
        <f>Report2!H714</f>
        <v>0</v>
      </c>
      <c r="F706" s="31" t="str">
        <f>Report2!I714</f>
        <v>DS  KR. TOWO RT 2/1</v>
      </c>
      <c r="G706" s="31" t="str">
        <f t="shared" si="83"/>
        <v>R1</v>
      </c>
      <c r="H706" s="31">
        <f t="shared" si="84"/>
        <v>1300</v>
      </c>
      <c r="I706" s="31" t="str">
        <f>Report2!K714</f>
        <v>R1/1300</v>
      </c>
      <c r="J706" s="82">
        <f>Report2!L714</f>
        <v>168</v>
      </c>
      <c r="K706" s="82">
        <f>Report2!M714</f>
        <v>0</v>
      </c>
      <c r="L706" s="82">
        <f>Report2!N714</f>
        <v>238375</v>
      </c>
      <c r="M706" s="82">
        <f>Report2!P714</f>
        <v>238375</v>
      </c>
      <c r="N706" s="82">
        <f>Report2!Q714</f>
        <v>0</v>
      </c>
      <c r="O706" s="82">
        <f>Report2!T714</f>
        <v>0</v>
      </c>
      <c r="P706" s="82">
        <f>Report2!U714</f>
        <v>0</v>
      </c>
      <c r="Q706" s="82">
        <f>Report2!W714</f>
        <v>0</v>
      </c>
      <c r="R706" s="82">
        <f>Report2!X714</f>
        <v>0</v>
      </c>
      <c r="S706" s="82">
        <f>Report2!Y714</f>
        <v>0</v>
      </c>
      <c r="T706" s="82">
        <f>Report2!Z714</f>
        <v>238375</v>
      </c>
      <c r="U706" s="82">
        <f>Report2!AB714</f>
        <v>0</v>
      </c>
      <c r="V706" s="82">
        <f>Report2!AC714</f>
        <v>238375</v>
      </c>
      <c r="W706" s="36" t="str">
        <f>Report2!AD714</f>
        <v>15/03/2023</v>
      </c>
      <c r="X706" s="48" t="str">
        <f t="shared" si="85"/>
        <v>15</v>
      </c>
      <c r="Y706" s="31" t="str">
        <f t="shared" si="86"/>
        <v>03</v>
      </c>
      <c r="Z706" s="31" t="str">
        <f t="shared" si="87"/>
        <v>2023</v>
      </c>
      <c r="AA706" s="45">
        <f t="shared" si="88"/>
        <v>45000</v>
      </c>
      <c r="AB706" s="31" t="str">
        <f>Report2!AE714</f>
        <v>5255134000168</v>
      </c>
      <c r="AC706" s="45" t="str">
        <f>Report2!AF714</f>
        <v>15/03/2023</v>
      </c>
      <c r="AD706" s="31" t="str">
        <f>Report2!AH714</f>
        <v>5255105723031400168</v>
      </c>
      <c r="AE706" s="31">
        <f t="shared" si="90"/>
        <v>52550</v>
      </c>
      <c r="AF706" s="31" t="str">
        <f t="shared" si="89"/>
        <v>52551</v>
      </c>
    </row>
    <row r="707" spans="1:32">
      <c r="A707" s="30">
        <f>Report2!A715</f>
        <v>31</v>
      </c>
      <c r="B707" s="31" t="str">
        <f>Report2!B715</f>
        <v>P2TL/52554/20230328/00016</v>
      </c>
      <c r="C707" s="31" t="str">
        <f>Report2!D715</f>
        <v>523071463806</v>
      </c>
      <c r="D707" s="31" t="str">
        <f>Report2!E715</f>
        <v>RUMIYANI</v>
      </c>
      <c r="E707" s="31" t="str">
        <f>Report2!H715</f>
        <v>K2</v>
      </c>
      <c r="F707" s="31" t="str">
        <f>Report2!I715</f>
        <v>DK  PALANG POJOK R</v>
      </c>
      <c r="G707" s="31" t="str">
        <f t="shared" ref="G707:G770" si="91">LEFT(I707,FIND("/",I707)-1)</f>
        <v>R1</v>
      </c>
      <c r="H707" s="31">
        <f t="shared" ref="H707:H770" si="92">_xlfn.NUMBERVALUE(MID(I707,FIND("/",I707,1)+1,99))</f>
        <v>900</v>
      </c>
      <c r="I707" s="31" t="str">
        <f>Report2!K715</f>
        <v>R1/900</v>
      </c>
      <c r="J707" s="82">
        <f>Report2!L715</f>
        <v>200</v>
      </c>
      <c r="K707" s="82">
        <f>Report2!M715</f>
        <v>0</v>
      </c>
      <c r="L707" s="82">
        <f>Report2!N715</f>
        <v>99000</v>
      </c>
      <c r="M707" s="82">
        <f>Report2!P715</f>
        <v>99000</v>
      </c>
      <c r="N707" s="82">
        <f>Report2!Q715</f>
        <v>0</v>
      </c>
      <c r="O707" s="82">
        <f>Report2!T715</f>
        <v>0</v>
      </c>
      <c r="P707" s="82">
        <f>Report2!U715</f>
        <v>0</v>
      </c>
      <c r="Q707" s="82">
        <f>Report2!W715</f>
        <v>8910</v>
      </c>
      <c r="R707" s="82">
        <f>Report2!X715</f>
        <v>0</v>
      </c>
      <c r="S707" s="82">
        <f>Report2!Y715</f>
        <v>0</v>
      </c>
      <c r="T707" s="82">
        <f>Report2!Z715</f>
        <v>107910</v>
      </c>
      <c r="U707" s="82">
        <f>Report2!AB715</f>
        <v>9000</v>
      </c>
      <c r="V707" s="82">
        <f>Report2!AC715</f>
        <v>98910</v>
      </c>
      <c r="W707" s="36" t="str">
        <f>Report2!AD715</f>
        <v>28/03/2023</v>
      </c>
      <c r="X707" s="48" t="str">
        <f t="shared" ref="X707:X770" si="93">LEFT(W707,2)</f>
        <v>28</v>
      </c>
      <c r="Y707" s="31" t="str">
        <f t="shared" ref="Y707:Y770" si="94">MID(W707,FIND("/",W707,1)+1,2)</f>
        <v>03</v>
      </c>
      <c r="Z707" s="31" t="str">
        <f t="shared" ref="Z707:Z770" si="95">RIGHT(W707,4)</f>
        <v>2023</v>
      </c>
      <c r="AA707" s="45">
        <f t="shared" ref="AA707:AA770" si="96">DATE(Z707,Y707,X707)</f>
        <v>45013</v>
      </c>
      <c r="AB707" s="31" t="str">
        <f>Report2!AE715</f>
        <v>5255442006135</v>
      </c>
      <c r="AC707" s="45" t="str">
        <f>Report2!AF715</f>
        <v>28/03/2023</v>
      </c>
      <c r="AD707" s="31" t="str">
        <f>Report2!AH715</f>
        <v>P2TL/52554/20230328/00016</v>
      </c>
      <c r="AE707" s="31">
        <f t="shared" si="90"/>
        <v>52550</v>
      </c>
      <c r="AF707" s="31" t="str">
        <f t="shared" ref="AF707:AF770" si="97">_xlfn.IFS(LEN(AD707)=19,LEFT(AD707,5),LEN(AD707)=25,MID(AD707,6,5))</f>
        <v>52554</v>
      </c>
    </row>
    <row r="708" spans="1:32">
      <c r="A708" s="30">
        <f>Report2!A716</f>
        <v>32</v>
      </c>
      <c r="B708" s="31" t="str">
        <f>Report2!B716</f>
        <v>P2TL/52554/20230315/00004</v>
      </c>
      <c r="C708" s="31" t="str">
        <f>Report2!D716</f>
        <v>523071646695</v>
      </c>
      <c r="D708" s="31" t="str">
        <f>Report2!E716</f>
        <v>ROSLAN</v>
      </c>
      <c r="E708" s="31" t="str">
        <f>Report2!H716</f>
        <v>P4</v>
      </c>
      <c r="F708" s="31" t="str">
        <f>Report2!I716</f>
        <v>DK KEDEN   RT.01 RW.</v>
      </c>
      <c r="G708" s="31" t="str">
        <f t="shared" si="91"/>
        <v>R1</v>
      </c>
      <c r="H708" s="31">
        <f t="shared" si="92"/>
        <v>450</v>
      </c>
      <c r="I708" s="31" t="str">
        <f>Report2!K716</f>
        <v>R1/450</v>
      </c>
      <c r="J708" s="82">
        <f>Report2!L716</f>
        <v>0</v>
      </c>
      <c r="K708" s="82">
        <f>Report2!M716</f>
        <v>0</v>
      </c>
      <c r="L708" s="82">
        <f>Report2!N716</f>
        <v>780000</v>
      </c>
      <c r="M708" s="82">
        <f>Report2!P716</f>
        <v>780000</v>
      </c>
      <c r="N708" s="82">
        <f>Report2!Q716</f>
        <v>0</v>
      </c>
      <c r="O708" s="82">
        <f>Report2!T716</f>
        <v>0</v>
      </c>
      <c r="P708" s="82">
        <f>Report2!U716</f>
        <v>0</v>
      </c>
      <c r="Q708" s="82">
        <f>Report2!W716</f>
        <v>0</v>
      </c>
      <c r="R708" s="82">
        <f>Report2!X716</f>
        <v>0</v>
      </c>
      <c r="S708" s="82">
        <f>Report2!Y716</f>
        <v>0</v>
      </c>
      <c r="T708" s="82">
        <f>Report2!Z716</f>
        <v>780000</v>
      </c>
      <c r="U708" s="82">
        <f>Report2!AB716</f>
        <v>0</v>
      </c>
      <c r="V708" s="82">
        <f>Report2!AC716</f>
        <v>780000</v>
      </c>
      <c r="W708" s="36" t="str">
        <f>Report2!AD716</f>
        <v>15/03/2023</v>
      </c>
      <c r="X708" s="48" t="str">
        <f t="shared" si="93"/>
        <v>15</v>
      </c>
      <c r="Y708" s="31" t="str">
        <f t="shared" si="94"/>
        <v>03</v>
      </c>
      <c r="Z708" s="31" t="str">
        <f t="shared" si="95"/>
        <v>2023</v>
      </c>
      <c r="AA708" s="45">
        <f t="shared" si="96"/>
        <v>45000</v>
      </c>
      <c r="AB708" s="31" t="str">
        <f>Report2!AE716</f>
        <v>5255442006104</v>
      </c>
      <c r="AC708" s="45" t="str">
        <f>Report2!AF716</f>
        <v>15/03/2023</v>
      </c>
      <c r="AD708" s="31" t="str">
        <f>Report2!AH716</f>
        <v>P2TL/52554/20230315/00004</v>
      </c>
      <c r="AE708" s="31">
        <f t="shared" ref="AE708:AE771" si="98">AE707</f>
        <v>52550</v>
      </c>
      <c r="AF708" s="31" t="str">
        <f t="shared" si="97"/>
        <v>52554</v>
      </c>
    </row>
    <row r="709" spans="1:32">
      <c r="A709" s="30">
        <f>Report2!A717</f>
        <v>33</v>
      </c>
      <c r="B709" s="31" t="str">
        <f>Report2!B717</f>
        <v>5255305723032100527</v>
      </c>
      <c r="C709" s="31" t="str">
        <f>Report2!D717</f>
        <v>523070817259</v>
      </c>
      <c r="D709" s="31" t="str">
        <f>Report2!E717</f>
        <v>SUPOYO</v>
      </c>
      <c r="E709" s="31">
        <f>Report2!H717</f>
        <v>0</v>
      </c>
      <c r="F709" s="31" t="str">
        <f>Report2!I717</f>
        <v>KA LITLAWAH NGARE</v>
      </c>
      <c r="G709" s="31" t="str">
        <f t="shared" si="91"/>
        <v>R1</v>
      </c>
      <c r="H709" s="31">
        <f t="shared" si="92"/>
        <v>450</v>
      </c>
      <c r="I709" s="31" t="str">
        <f>Report2!K717</f>
        <v>R1/450</v>
      </c>
      <c r="J709" s="82">
        <f>Report2!L717</f>
        <v>42</v>
      </c>
      <c r="K709" s="82">
        <f>Report2!M717</f>
        <v>0</v>
      </c>
      <c r="L709" s="82">
        <f>Report2!N717</f>
        <v>7100</v>
      </c>
      <c r="M709" s="82">
        <f>Report2!P717</f>
        <v>7100</v>
      </c>
      <c r="N709" s="82">
        <f>Report2!Q717</f>
        <v>0</v>
      </c>
      <c r="O709" s="82">
        <f>Report2!T717</f>
        <v>0</v>
      </c>
      <c r="P709" s="82">
        <f>Report2!U717</f>
        <v>0</v>
      </c>
      <c r="Q709" s="82">
        <f>Report2!W717</f>
        <v>0</v>
      </c>
      <c r="R709" s="82">
        <f>Report2!X717</f>
        <v>0</v>
      </c>
      <c r="S709" s="82">
        <f>Report2!Y717</f>
        <v>0</v>
      </c>
      <c r="T709" s="82">
        <f>Report2!Z717</f>
        <v>7100</v>
      </c>
      <c r="U709" s="82">
        <f>Report2!AB717</f>
        <v>0</v>
      </c>
      <c r="V709" s="82">
        <f>Report2!AC717</f>
        <v>7100</v>
      </c>
      <c r="W709" s="36" t="str">
        <f>Report2!AD717</f>
        <v>21/03/2023</v>
      </c>
      <c r="X709" s="48" t="str">
        <f t="shared" si="93"/>
        <v>21</v>
      </c>
      <c r="Y709" s="31" t="str">
        <f t="shared" si="94"/>
        <v>03</v>
      </c>
      <c r="Z709" s="31" t="str">
        <f t="shared" si="95"/>
        <v>2023</v>
      </c>
      <c r="AA709" s="45">
        <f t="shared" si="96"/>
        <v>45006</v>
      </c>
      <c r="AB709" s="31" t="str">
        <f>Report2!AE717</f>
        <v>5255334000523</v>
      </c>
      <c r="AC709" s="45" t="str">
        <f>Report2!AF717</f>
        <v>21/03/2023</v>
      </c>
      <c r="AD709" s="31" t="str">
        <f>Report2!AH717</f>
        <v>5255305723032100527</v>
      </c>
      <c r="AE709" s="31">
        <f t="shared" si="98"/>
        <v>52550</v>
      </c>
      <c r="AF709" s="31" t="str">
        <f t="shared" si="97"/>
        <v>52553</v>
      </c>
    </row>
    <row r="710" spans="1:32">
      <c r="A710" s="30">
        <f>Report2!A718</f>
        <v>34</v>
      </c>
      <c r="B710" s="31" t="str">
        <f>Report2!B718</f>
        <v>5255105723031400259</v>
      </c>
      <c r="C710" s="31" t="str">
        <f>Report2!D718</f>
        <v>523060738806</v>
      </c>
      <c r="D710" s="31" t="str">
        <f>Report2!E718</f>
        <v>ROHMATUN</v>
      </c>
      <c r="E710" s="31">
        <f>Report2!H718</f>
        <v>0</v>
      </c>
      <c r="F710" s="31" t="str">
        <f>Report2!I718</f>
        <v>DS  KATONSARI RT1/2</v>
      </c>
      <c r="G710" s="31" t="str">
        <f t="shared" si="91"/>
        <v>R1</v>
      </c>
      <c r="H710" s="31">
        <f t="shared" si="92"/>
        <v>450</v>
      </c>
      <c r="I710" s="31" t="str">
        <f>Report2!K718</f>
        <v>R1/450</v>
      </c>
      <c r="J710" s="82">
        <f>Report2!L718</f>
        <v>21</v>
      </c>
      <c r="K710" s="82">
        <f>Report2!M718</f>
        <v>0</v>
      </c>
      <c r="L710" s="82">
        <f>Report2!N718</f>
        <v>3549</v>
      </c>
      <c r="M710" s="82">
        <f>Report2!P718</f>
        <v>3549</v>
      </c>
      <c r="N710" s="82">
        <f>Report2!Q718</f>
        <v>0</v>
      </c>
      <c r="O710" s="82">
        <f>Report2!T718</f>
        <v>0</v>
      </c>
      <c r="P710" s="82">
        <f>Report2!U718</f>
        <v>0</v>
      </c>
      <c r="Q710" s="82">
        <f>Report2!W718</f>
        <v>0</v>
      </c>
      <c r="R710" s="82">
        <f>Report2!X718</f>
        <v>0</v>
      </c>
      <c r="S710" s="82">
        <f>Report2!Y718</f>
        <v>0</v>
      </c>
      <c r="T710" s="82">
        <f>Report2!Z718</f>
        <v>3549</v>
      </c>
      <c r="U710" s="82">
        <f>Report2!AB718</f>
        <v>0</v>
      </c>
      <c r="V710" s="82">
        <f>Report2!AC718</f>
        <v>3549</v>
      </c>
      <c r="W710" s="36" t="str">
        <f>Report2!AD718</f>
        <v>15/03/2023</v>
      </c>
      <c r="X710" s="48" t="str">
        <f t="shared" si="93"/>
        <v>15</v>
      </c>
      <c r="Y710" s="31" t="str">
        <f t="shared" si="94"/>
        <v>03</v>
      </c>
      <c r="Z710" s="31" t="str">
        <f t="shared" si="95"/>
        <v>2023</v>
      </c>
      <c r="AA710" s="45">
        <f t="shared" si="96"/>
        <v>45000</v>
      </c>
      <c r="AB710" s="31" t="str">
        <f>Report2!AE718</f>
        <v>5255134000259</v>
      </c>
      <c r="AC710" s="45" t="str">
        <f>Report2!AF718</f>
        <v>15/03/2023</v>
      </c>
      <c r="AD710" s="31" t="str">
        <f>Report2!AH718</f>
        <v>5255105723031400259</v>
      </c>
      <c r="AE710" s="31">
        <f t="shared" si="98"/>
        <v>52550</v>
      </c>
      <c r="AF710" s="31" t="str">
        <f t="shared" si="97"/>
        <v>52551</v>
      </c>
    </row>
    <row r="711" spans="1:32">
      <c r="A711" s="30">
        <f>Report2!A719</f>
        <v>35</v>
      </c>
      <c r="B711" s="31" t="str">
        <f>Report2!B719</f>
        <v>P2TL/52554/20230306/00007</v>
      </c>
      <c r="C711" s="31" t="str">
        <f>Report2!D719</f>
        <v>NONPELANG</v>
      </c>
      <c r="D711" s="31" t="str">
        <f>Report2!E719</f>
        <v>SUWARDI/SITI MUGIA</v>
      </c>
      <c r="E711" s="31" t="str">
        <f>Report2!H719</f>
        <v>P4</v>
      </c>
      <c r="F711" s="31" t="str">
        <f>Report2!I719</f>
        <v>KRADENAN</v>
      </c>
      <c r="G711" s="31" t="str">
        <f t="shared" si="91"/>
        <v>R1</v>
      </c>
      <c r="H711" s="31">
        <f t="shared" si="92"/>
        <v>450</v>
      </c>
      <c r="I711" s="31" t="str">
        <f>Report2!K719</f>
        <v>R1/450</v>
      </c>
      <c r="J711" s="82">
        <f>Report2!L719</f>
        <v>2479</v>
      </c>
      <c r="K711" s="82">
        <f>Report2!M719</f>
        <v>89100</v>
      </c>
      <c r="L711" s="82">
        <f>Report2!N719</f>
        <v>1226907</v>
      </c>
      <c r="M711" s="82">
        <f>Report2!P719</f>
        <v>1316007</v>
      </c>
      <c r="N711" s="82">
        <f>Report2!Q719</f>
        <v>0</v>
      </c>
      <c r="O711" s="82">
        <f>Report2!T719</f>
        <v>0</v>
      </c>
      <c r="P711" s="82">
        <f>Report2!U719</f>
        <v>0</v>
      </c>
      <c r="Q711" s="82">
        <f>Report2!W719</f>
        <v>6580</v>
      </c>
      <c r="R711" s="82">
        <f>Report2!X719</f>
        <v>0</v>
      </c>
      <c r="S711" s="82">
        <f>Report2!Y719</f>
        <v>0</v>
      </c>
      <c r="T711" s="82">
        <f>Report2!Z719</f>
        <v>1322587</v>
      </c>
      <c r="U711" s="82">
        <f>Report2!AB719</f>
        <v>1322587</v>
      </c>
      <c r="V711" s="82">
        <f>Report2!AC719</f>
        <v>0</v>
      </c>
      <c r="W711" s="36" t="str">
        <f>Report2!AD719</f>
        <v>07/03/2023</v>
      </c>
      <c r="X711" s="48" t="str">
        <f t="shared" si="93"/>
        <v>07</v>
      </c>
      <c r="Y711" s="31" t="str">
        <f t="shared" si="94"/>
        <v>03</v>
      </c>
      <c r="Z711" s="31" t="str">
        <f t="shared" si="95"/>
        <v>2023</v>
      </c>
      <c r="AA711" s="45">
        <f t="shared" si="96"/>
        <v>44992</v>
      </c>
      <c r="AB711" s="31" t="str">
        <f>Report2!AE719</f>
        <v>5255442006071</v>
      </c>
      <c r="AC711" s="45" t="str">
        <f>Report2!AF719</f>
        <v>07/03/2023</v>
      </c>
      <c r="AD711" s="31" t="str">
        <f>Report2!AH719</f>
        <v>P2TL/52554/20230306/00007</v>
      </c>
      <c r="AE711" s="31">
        <f t="shared" si="98"/>
        <v>52550</v>
      </c>
      <c r="AF711" s="31" t="str">
        <f t="shared" si="97"/>
        <v>52554</v>
      </c>
    </row>
    <row r="712" spans="1:32">
      <c r="A712" s="30">
        <f>Report2!A720</f>
        <v>36</v>
      </c>
      <c r="B712" s="31" t="str">
        <f>Report2!B720</f>
        <v>5255105723031400191</v>
      </c>
      <c r="C712" s="31" t="str">
        <f>Report2!D720</f>
        <v>523060925785</v>
      </c>
      <c r="D712" s="31" t="str">
        <f>Report2!E720</f>
        <v>MASUD</v>
      </c>
      <c r="E712" s="31">
        <f>Report2!H720</f>
        <v>0</v>
      </c>
      <c r="F712" s="31" t="str">
        <f>Report2!I720</f>
        <v>DS PASIR</v>
      </c>
      <c r="G712" s="31" t="str">
        <f t="shared" si="91"/>
        <v>R1</v>
      </c>
      <c r="H712" s="31">
        <f t="shared" si="92"/>
        <v>900</v>
      </c>
      <c r="I712" s="31" t="str">
        <f>Report2!K720</f>
        <v>R1/900</v>
      </c>
      <c r="J712" s="82">
        <f>Report2!L720</f>
        <v>207</v>
      </c>
      <c r="K712" s="82">
        <f>Report2!M720</f>
        <v>0</v>
      </c>
      <c r="L712" s="82">
        <f>Report2!N720</f>
        <v>56925</v>
      </c>
      <c r="M712" s="82">
        <f>Report2!P720</f>
        <v>56925</v>
      </c>
      <c r="N712" s="82">
        <f>Report2!Q720</f>
        <v>0</v>
      </c>
      <c r="O712" s="82">
        <f>Report2!T720</f>
        <v>0</v>
      </c>
      <c r="P712" s="82">
        <f>Report2!U720</f>
        <v>0</v>
      </c>
      <c r="Q712" s="82">
        <f>Report2!W720</f>
        <v>0</v>
      </c>
      <c r="R712" s="82">
        <f>Report2!X720</f>
        <v>0</v>
      </c>
      <c r="S712" s="82">
        <f>Report2!Y720</f>
        <v>0</v>
      </c>
      <c r="T712" s="82">
        <f>Report2!Z720</f>
        <v>56925</v>
      </c>
      <c r="U712" s="82">
        <f>Report2!AB720</f>
        <v>0</v>
      </c>
      <c r="V712" s="82">
        <f>Report2!AC720</f>
        <v>56925</v>
      </c>
      <c r="W712" s="36" t="str">
        <f>Report2!AD720</f>
        <v>15/03/2023</v>
      </c>
      <c r="X712" s="48" t="str">
        <f t="shared" si="93"/>
        <v>15</v>
      </c>
      <c r="Y712" s="31" t="str">
        <f t="shared" si="94"/>
        <v>03</v>
      </c>
      <c r="Z712" s="31" t="str">
        <f t="shared" si="95"/>
        <v>2023</v>
      </c>
      <c r="AA712" s="45">
        <f t="shared" si="96"/>
        <v>45000</v>
      </c>
      <c r="AB712" s="31" t="str">
        <f>Report2!AE720</f>
        <v>5255134000191</v>
      </c>
      <c r="AC712" s="45" t="str">
        <f>Report2!AF720</f>
        <v>15/03/2023</v>
      </c>
      <c r="AD712" s="31" t="str">
        <f>Report2!AH720</f>
        <v>5255105723031400191</v>
      </c>
      <c r="AE712" s="31">
        <f t="shared" si="98"/>
        <v>52550</v>
      </c>
      <c r="AF712" s="31" t="str">
        <f t="shared" si="97"/>
        <v>52551</v>
      </c>
    </row>
    <row r="713" spans="1:32">
      <c r="A713" s="30">
        <f>Report2!A721</f>
        <v>37</v>
      </c>
      <c r="B713" s="31" t="str">
        <f>Report2!B721</f>
        <v>5255105723031400260</v>
      </c>
      <c r="C713" s="31" t="str">
        <f>Report2!D721</f>
        <v>523060580105</v>
      </c>
      <c r="D713" s="31" t="str">
        <f>Report2!E721</f>
        <v>MUKHISIN B SUKADI</v>
      </c>
      <c r="E713" s="31">
        <f>Report2!H721</f>
        <v>0</v>
      </c>
      <c r="F713" s="31" t="str">
        <f>Report2!I721</f>
        <v>DS  KALANGPIDATI RT</v>
      </c>
      <c r="G713" s="31" t="str">
        <f t="shared" si="91"/>
        <v>R1</v>
      </c>
      <c r="H713" s="31">
        <f t="shared" si="92"/>
        <v>450</v>
      </c>
      <c r="I713" s="31" t="str">
        <f>Report2!K721</f>
        <v>R1/450</v>
      </c>
      <c r="J713" s="82">
        <f>Report2!L721</f>
        <v>21</v>
      </c>
      <c r="K713" s="82">
        <f>Report2!M721</f>
        <v>0</v>
      </c>
      <c r="L713" s="82">
        <f>Report2!N721</f>
        <v>3549</v>
      </c>
      <c r="M713" s="82">
        <f>Report2!P721</f>
        <v>3549</v>
      </c>
      <c r="N713" s="82">
        <f>Report2!Q721</f>
        <v>0</v>
      </c>
      <c r="O713" s="82">
        <f>Report2!T721</f>
        <v>0</v>
      </c>
      <c r="P713" s="82">
        <f>Report2!U721</f>
        <v>0</v>
      </c>
      <c r="Q713" s="82">
        <f>Report2!W721</f>
        <v>0</v>
      </c>
      <c r="R713" s="82">
        <f>Report2!X721</f>
        <v>0</v>
      </c>
      <c r="S713" s="82">
        <f>Report2!Y721</f>
        <v>0</v>
      </c>
      <c r="T713" s="82">
        <f>Report2!Z721</f>
        <v>3549</v>
      </c>
      <c r="U713" s="82">
        <f>Report2!AB721</f>
        <v>0</v>
      </c>
      <c r="V713" s="82">
        <f>Report2!AC721</f>
        <v>3549</v>
      </c>
      <c r="W713" s="36" t="str">
        <f>Report2!AD721</f>
        <v>15/03/2023</v>
      </c>
      <c r="X713" s="48" t="str">
        <f t="shared" si="93"/>
        <v>15</v>
      </c>
      <c r="Y713" s="31" t="str">
        <f t="shared" si="94"/>
        <v>03</v>
      </c>
      <c r="Z713" s="31" t="str">
        <f t="shared" si="95"/>
        <v>2023</v>
      </c>
      <c r="AA713" s="45">
        <f t="shared" si="96"/>
        <v>45000</v>
      </c>
      <c r="AB713" s="31" t="str">
        <f>Report2!AE721</f>
        <v>5255134000260</v>
      </c>
      <c r="AC713" s="45" t="str">
        <f>Report2!AF721</f>
        <v>15/03/2023</v>
      </c>
      <c r="AD713" s="31" t="str">
        <f>Report2!AH721</f>
        <v>5255105723031400260</v>
      </c>
      <c r="AE713" s="31">
        <f t="shared" si="98"/>
        <v>52550</v>
      </c>
      <c r="AF713" s="31" t="str">
        <f t="shared" si="97"/>
        <v>52551</v>
      </c>
    </row>
    <row r="714" spans="1:32">
      <c r="A714" s="30">
        <f>Report2!A722</f>
        <v>38</v>
      </c>
      <c r="B714" s="31" t="str">
        <f>Report2!B722</f>
        <v>5255105723031000144</v>
      </c>
      <c r="C714" s="31" t="str">
        <f>Report2!D722</f>
        <v>523060340942</v>
      </c>
      <c r="D714" s="31" t="str">
        <f>Report2!E722</f>
        <v>BALAI DESA</v>
      </c>
      <c r="E714" s="31">
        <f>Report2!H722</f>
        <v>0</v>
      </c>
      <c r="F714" s="31" t="str">
        <f>Report2!I722</f>
        <v>DS  PASIR MIJEN</v>
      </c>
      <c r="G714" s="31" t="str">
        <f t="shared" si="91"/>
        <v>S2</v>
      </c>
      <c r="H714" s="31">
        <f t="shared" si="92"/>
        <v>2200</v>
      </c>
      <c r="I714" s="31" t="str">
        <f>Report2!K722</f>
        <v>S2/2200</v>
      </c>
      <c r="J714" s="82">
        <f>Report2!L722</f>
        <v>168</v>
      </c>
      <c r="K714" s="82">
        <f>Report2!M722</f>
        <v>0</v>
      </c>
      <c r="L714" s="82">
        <f>Report2!N722</f>
        <v>129200</v>
      </c>
      <c r="M714" s="82">
        <f>Report2!P722</f>
        <v>129200</v>
      </c>
      <c r="N714" s="82">
        <f>Report2!Q722</f>
        <v>0</v>
      </c>
      <c r="O714" s="82">
        <f>Report2!T722</f>
        <v>0</v>
      </c>
      <c r="P714" s="82">
        <f>Report2!U722</f>
        <v>0</v>
      </c>
      <c r="Q714" s="82">
        <f>Report2!W722</f>
        <v>0</v>
      </c>
      <c r="R714" s="82">
        <f>Report2!X722</f>
        <v>0</v>
      </c>
      <c r="S714" s="82">
        <f>Report2!Y722</f>
        <v>0</v>
      </c>
      <c r="T714" s="82">
        <f>Report2!Z722</f>
        <v>129200</v>
      </c>
      <c r="U714" s="82">
        <f>Report2!AB722</f>
        <v>0</v>
      </c>
      <c r="V714" s="82">
        <f>Report2!AC722</f>
        <v>129200</v>
      </c>
      <c r="W714" s="36" t="str">
        <f>Report2!AD722</f>
        <v>13/03/2023</v>
      </c>
      <c r="X714" s="48" t="str">
        <f t="shared" si="93"/>
        <v>13</v>
      </c>
      <c r="Y714" s="31" t="str">
        <f t="shared" si="94"/>
        <v>03</v>
      </c>
      <c r="Z714" s="31" t="str">
        <f t="shared" si="95"/>
        <v>2023</v>
      </c>
      <c r="AA714" s="45">
        <f t="shared" si="96"/>
        <v>44998</v>
      </c>
      <c r="AB714" s="31" t="str">
        <f>Report2!AE722</f>
        <v>5255134000144</v>
      </c>
      <c r="AC714" s="45" t="str">
        <f>Report2!AF722</f>
        <v>13/03/2023</v>
      </c>
      <c r="AD714" s="31" t="str">
        <f>Report2!AH722</f>
        <v>5255105723031000144</v>
      </c>
      <c r="AE714" s="31">
        <f t="shared" si="98"/>
        <v>52550</v>
      </c>
      <c r="AF714" s="31" t="str">
        <f t="shared" si="97"/>
        <v>52551</v>
      </c>
    </row>
    <row r="715" spans="1:32">
      <c r="A715" s="30">
        <f>Report2!A723</f>
        <v>39</v>
      </c>
      <c r="B715" s="31" t="str">
        <f>Report2!B723</f>
        <v>5255105723031400217</v>
      </c>
      <c r="C715" s="31" t="str">
        <f>Report2!D723</f>
        <v>523060681388</v>
      </c>
      <c r="D715" s="31" t="str">
        <f>Report2!E723</f>
        <v>CHALIMAN</v>
      </c>
      <c r="E715" s="31">
        <f>Report2!H723</f>
        <v>0</v>
      </c>
      <c r="F715" s="31" t="str">
        <f>Report2!I723</f>
        <v>DS  PURWOSARI RT1/</v>
      </c>
      <c r="G715" s="31" t="str">
        <f t="shared" si="91"/>
        <v>R1</v>
      </c>
      <c r="H715" s="31">
        <f t="shared" si="92"/>
        <v>900</v>
      </c>
      <c r="I715" s="31" t="str">
        <f>Report2!K723</f>
        <v>R1/900</v>
      </c>
      <c r="J715" s="82">
        <f>Report2!L723</f>
        <v>45</v>
      </c>
      <c r="K715" s="82">
        <f>Report2!M723</f>
        <v>0</v>
      </c>
      <c r="L715" s="82">
        <f>Report2!N723</f>
        <v>12375</v>
      </c>
      <c r="M715" s="82">
        <f>Report2!P723</f>
        <v>12375</v>
      </c>
      <c r="N715" s="82">
        <f>Report2!Q723</f>
        <v>0</v>
      </c>
      <c r="O715" s="82">
        <f>Report2!T723</f>
        <v>0</v>
      </c>
      <c r="P715" s="82">
        <f>Report2!U723</f>
        <v>0</v>
      </c>
      <c r="Q715" s="82">
        <f>Report2!W723</f>
        <v>0</v>
      </c>
      <c r="R715" s="82">
        <f>Report2!X723</f>
        <v>0</v>
      </c>
      <c r="S715" s="82">
        <f>Report2!Y723</f>
        <v>0</v>
      </c>
      <c r="T715" s="82">
        <f>Report2!Z723</f>
        <v>12375</v>
      </c>
      <c r="U715" s="82">
        <f>Report2!AB723</f>
        <v>0</v>
      </c>
      <c r="V715" s="82">
        <f>Report2!AC723</f>
        <v>12375</v>
      </c>
      <c r="W715" s="36" t="str">
        <f>Report2!AD723</f>
        <v>15/03/2023</v>
      </c>
      <c r="X715" s="48" t="str">
        <f t="shared" si="93"/>
        <v>15</v>
      </c>
      <c r="Y715" s="31" t="str">
        <f t="shared" si="94"/>
        <v>03</v>
      </c>
      <c r="Z715" s="31" t="str">
        <f t="shared" si="95"/>
        <v>2023</v>
      </c>
      <c r="AA715" s="45">
        <f t="shared" si="96"/>
        <v>45000</v>
      </c>
      <c r="AB715" s="31" t="str">
        <f>Report2!AE723</f>
        <v>5255134000217</v>
      </c>
      <c r="AC715" s="45" t="str">
        <f>Report2!AF723</f>
        <v>15/03/2023</v>
      </c>
      <c r="AD715" s="31" t="str">
        <f>Report2!AH723</f>
        <v>5255105723031400217</v>
      </c>
      <c r="AE715" s="31">
        <f t="shared" si="98"/>
        <v>52550</v>
      </c>
      <c r="AF715" s="31" t="str">
        <f t="shared" si="97"/>
        <v>52551</v>
      </c>
    </row>
    <row r="716" spans="1:32">
      <c r="A716" s="30">
        <f>Report2!A724</f>
        <v>40</v>
      </c>
      <c r="B716" s="31" t="str">
        <f>Report2!B724</f>
        <v>P2TL/52551/20230313/00001</v>
      </c>
      <c r="C716" s="31" t="str">
        <f>Report2!D724</f>
        <v>NONPELANG</v>
      </c>
      <c r="D716" s="31" t="str">
        <f>Report2!E724</f>
        <v>MUNJAENAH</v>
      </c>
      <c r="E716" s="31" t="str">
        <f>Report2!H724</f>
        <v>P4</v>
      </c>
      <c r="F716" s="31" t="str">
        <f>Report2!I724</f>
        <v>DK.BAKALAN BAKALR</v>
      </c>
      <c r="G716" s="31" t="str">
        <f t="shared" si="91"/>
        <v>R1</v>
      </c>
      <c r="H716" s="31">
        <f t="shared" si="92"/>
        <v>450</v>
      </c>
      <c r="I716" s="31" t="str">
        <f>Report2!K724</f>
        <v>R1/450</v>
      </c>
      <c r="J716" s="82">
        <f>Report2!L724</f>
        <v>2479</v>
      </c>
      <c r="K716" s="82">
        <f>Report2!M724</f>
        <v>89100</v>
      </c>
      <c r="L716" s="82">
        <f>Report2!N724</f>
        <v>1226907</v>
      </c>
      <c r="M716" s="82">
        <f>Report2!P724</f>
        <v>1316007</v>
      </c>
      <c r="N716" s="82">
        <f>Report2!Q724</f>
        <v>0</v>
      </c>
      <c r="O716" s="82">
        <f>Report2!T724</f>
        <v>0</v>
      </c>
      <c r="P716" s="82">
        <f>Report2!U724</f>
        <v>0</v>
      </c>
      <c r="Q716" s="82">
        <f>Report2!W724</f>
        <v>6580</v>
      </c>
      <c r="R716" s="82">
        <f>Report2!X724</f>
        <v>0</v>
      </c>
      <c r="S716" s="82">
        <f>Report2!Y724</f>
        <v>0</v>
      </c>
      <c r="T716" s="82">
        <f>Report2!Z724</f>
        <v>1322587</v>
      </c>
      <c r="U716" s="82">
        <f>Report2!AB724</f>
        <v>1322587</v>
      </c>
      <c r="V716" s="82">
        <f>Report2!AC724</f>
        <v>0</v>
      </c>
      <c r="W716" s="36" t="str">
        <f>Report2!AD724</f>
        <v>13/03/2023</v>
      </c>
      <c r="X716" s="48" t="str">
        <f t="shared" si="93"/>
        <v>13</v>
      </c>
      <c r="Y716" s="31" t="str">
        <f t="shared" si="94"/>
        <v>03</v>
      </c>
      <c r="Z716" s="31" t="str">
        <f t="shared" si="95"/>
        <v>2023</v>
      </c>
      <c r="AA716" s="45">
        <f t="shared" si="96"/>
        <v>44998</v>
      </c>
      <c r="AB716" s="31" t="str">
        <f>Report2!AE724</f>
        <v>5255142005176</v>
      </c>
      <c r="AC716" s="45" t="str">
        <f>Report2!AF724</f>
        <v>13/03/2023</v>
      </c>
      <c r="AD716" s="31" t="str">
        <f>Report2!AH724</f>
        <v>P2TL/52551/20230313/00001</v>
      </c>
      <c r="AE716" s="31">
        <f t="shared" si="98"/>
        <v>52550</v>
      </c>
      <c r="AF716" s="31" t="str">
        <f t="shared" si="97"/>
        <v>52551</v>
      </c>
    </row>
    <row r="717" spans="1:32">
      <c r="A717" s="30">
        <f>Report2!A725</f>
        <v>41</v>
      </c>
      <c r="B717" s="31" t="str">
        <f>Report2!B725</f>
        <v>5255105723031400213</v>
      </c>
      <c r="C717" s="31" t="str">
        <f>Report2!D725</f>
        <v>523060885558</v>
      </c>
      <c r="D717" s="31" t="str">
        <f>Report2!E725</f>
        <v>MUAROFAH</v>
      </c>
      <c r="E717" s="31">
        <f>Report2!H725</f>
        <v>0</v>
      </c>
      <c r="F717" s="31" t="str">
        <f>Report2!I725</f>
        <v>DS  TAMBAK BULUSA</v>
      </c>
      <c r="G717" s="31" t="str">
        <f t="shared" si="91"/>
        <v>R1</v>
      </c>
      <c r="H717" s="31">
        <f t="shared" si="92"/>
        <v>900</v>
      </c>
      <c r="I717" s="31" t="str">
        <f>Report2!K725</f>
        <v>R1/900</v>
      </c>
      <c r="J717" s="82">
        <f>Report2!L725</f>
        <v>50</v>
      </c>
      <c r="K717" s="82">
        <f>Report2!M725</f>
        <v>0</v>
      </c>
      <c r="L717" s="82">
        <f>Report2!N725</f>
        <v>13750</v>
      </c>
      <c r="M717" s="82">
        <f>Report2!P725</f>
        <v>13750</v>
      </c>
      <c r="N717" s="82">
        <f>Report2!Q725</f>
        <v>0</v>
      </c>
      <c r="O717" s="82">
        <f>Report2!T725</f>
        <v>0</v>
      </c>
      <c r="P717" s="82">
        <f>Report2!U725</f>
        <v>0</v>
      </c>
      <c r="Q717" s="82">
        <f>Report2!W725</f>
        <v>0</v>
      </c>
      <c r="R717" s="82">
        <f>Report2!X725</f>
        <v>0</v>
      </c>
      <c r="S717" s="82">
        <f>Report2!Y725</f>
        <v>0</v>
      </c>
      <c r="T717" s="82">
        <f>Report2!Z725</f>
        <v>13750</v>
      </c>
      <c r="U717" s="82">
        <f>Report2!AB725</f>
        <v>0</v>
      </c>
      <c r="V717" s="82">
        <f>Report2!AC725</f>
        <v>13750</v>
      </c>
      <c r="W717" s="36" t="str">
        <f>Report2!AD725</f>
        <v>15/03/2023</v>
      </c>
      <c r="X717" s="48" t="str">
        <f t="shared" si="93"/>
        <v>15</v>
      </c>
      <c r="Y717" s="31" t="str">
        <f t="shared" si="94"/>
        <v>03</v>
      </c>
      <c r="Z717" s="31" t="str">
        <f t="shared" si="95"/>
        <v>2023</v>
      </c>
      <c r="AA717" s="45">
        <f t="shared" si="96"/>
        <v>45000</v>
      </c>
      <c r="AB717" s="31" t="str">
        <f>Report2!AE725</f>
        <v>5255134000213</v>
      </c>
      <c r="AC717" s="45" t="str">
        <f>Report2!AF725</f>
        <v>15/03/2023</v>
      </c>
      <c r="AD717" s="31" t="str">
        <f>Report2!AH725</f>
        <v>5255105723031400213</v>
      </c>
      <c r="AE717" s="31">
        <f t="shared" si="98"/>
        <v>52550</v>
      </c>
      <c r="AF717" s="31" t="str">
        <f t="shared" si="97"/>
        <v>52551</v>
      </c>
    </row>
    <row r="718" spans="1:32">
      <c r="A718" s="30">
        <f>Report2!A726</f>
        <v>42</v>
      </c>
      <c r="B718" s="31" t="str">
        <f>Report2!B726</f>
        <v>P2TL/52554/20230310/00004</v>
      </c>
      <c r="C718" s="31" t="str">
        <f>Report2!D726</f>
        <v>NONPELANG</v>
      </c>
      <c r="D718" s="31" t="str">
        <f>Report2!E726</f>
        <v>PJ KASNO/SUKIJAN</v>
      </c>
      <c r="E718" s="31" t="str">
        <f>Report2!H726</f>
        <v>P4</v>
      </c>
      <c r="F718" s="31" t="str">
        <f>Report2!I726</f>
        <v>DALEN KEYONGAN</v>
      </c>
      <c r="G718" s="31" t="str">
        <f t="shared" si="91"/>
        <v>S2</v>
      </c>
      <c r="H718" s="31">
        <f t="shared" si="92"/>
        <v>450</v>
      </c>
      <c r="I718" s="31" t="str">
        <f>Report2!K726</f>
        <v>S2/450</v>
      </c>
      <c r="J718" s="82">
        <f>Report2!L726</f>
        <v>2479</v>
      </c>
      <c r="K718" s="82">
        <f>Report2!M726</f>
        <v>81000</v>
      </c>
      <c r="L718" s="82">
        <f>Report2!N726</f>
        <v>892296</v>
      </c>
      <c r="M718" s="82">
        <f>Report2!P726</f>
        <v>973296</v>
      </c>
      <c r="N718" s="82">
        <f>Report2!Q726</f>
        <v>0</v>
      </c>
      <c r="O718" s="82">
        <f>Report2!T726</f>
        <v>0</v>
      </c>
      <c r="P718" s="82">
        <f>Report2!U726</f>
        <v>0</v>
      </c>
      <c r="Q718" s="82">
        <f>Report2!W726</f>
        <v>4866</v>
      </c>
      <c r="R718" s="82">
        <f>Report2!X726</f>
        <v>0</v>
      </c>
      <c r="S718" s="82">
        <f>Report2!Y726</f>
        <v>0</v>
      </c>
      <c r="T718" s="82">
        <f>Report2!Z726</f>
        <v>978162</v>
      </c>
      <c r="U718" s="82">
        <f>Report2!AB726</f>
        <v>978162</v>
      </c>
      <c r="V718" s="82">
        <f>Report2!AC726</f>
        <v>0</v>
      </c>
      <c r="W718" s="36" t="str">
        <f>Report2!AD726</f>
        <v>10/03/2023</v>
      </c>
      <c r="X718" s="48" t="str">
        <f t="shared" si="93"/>
        <v>10</v>
      </c>
      <c r="Y718" s="31" t="str">
        <f t="shared" si="94"/>
        <v>03</v>
      </c>
      <c r="Z718" s="31" t="str">
        <f t="shared" si="95"/>
        <v>2023</v>
      </c>
      <c r="AA718" s="45">
        <f t="shared" si="96"/>
        <v>44995</v>
      </c>
      <c r="AB718" s="31" t="str">
        <f>Report2!AE726</f>
        <v>5255442006091</v>
      </c>
      <c r="AC718" s="45" t="str">
        <f>Report2!AF726</f>
        <v>10/03/2023</v>
      </c>
      <c r="AD718" s="31" t="str">
        <f>Report2!AH726</f>
        <v>P2TL/52554/20230310/00004</v>
      </c>
      <c r="AE718" s="31">
        <f t="shared" si="98"/>
        <v>52550</v>
      </c>
      <c r="AF718" s="31" t="str">
        <f t="shared" si="97"/>
        <v>52554</v>
      </c>
    </row>
    <row r="719" spans="1:32">
      <c r="A719" s="30">
        <f>Report2!A727</f>
        <v>43</v>
      </c>
      <c r="B719" s="31" t="str">
        <f>Report2!B727</f>
        <v>5255105723031400245</v>
      </c>
      <c r="C719" s="31" t="str">
        <f>Report2!D727</f>
        <v>523060740154</v>
      </c>
      <c r="D719" s="31" t="str">
        <f>Report2!E727</f>
        <v>ASMANAH</v>
      </c>
      <c r="E719" s="31">
        <f>Report2!H727</f>
        <v>0</v>
      </c>
      <c r="F719" s="31" t="str">
        <f>Report2!I727</f>
        <v>DS  CABEAN RT 6/1 G</v>
      </c>
      <c r="G719" s="31" t="str">
        <f t="shared" si="91"/>
        <v>R1</v>
      </c>
      <c r="H719" s="31">
        <f t="shared" si="92"/>
        <v>450</v>
      </c>
      <c r="I719" s="31" t="str">
        <f>Report2!K727</f>
        <v>R1/450</v>
      </c>
      <c r="J719" s="82">
        <f>Report2!L727</f>
        <v>33</v>
      </c>
      <c r="K719" s="82">
        <f>Report2!M727</f>
        <v>0</v>
      </c>
      <c r="L719" s="82">
        <f>Report2!N727</f>
        <v>5577</v>
      </c>
      <c r="M719" s="82">
        <f>Report2!P727</f>
        <v>5577</v>
      </c>
      <c r="N719" s="82">
        <f>Report2!Q727</f>
        <v>0</v>
      </c>
      <c r="O719" s="82">
        <f>Report2!T727</f>
        <v>0</v>
      </c>
      <c r="P719" s="82">
        <f>Report2!U727</f>
        <v>0</v>
      </c>
      <c r="Q719" s="82">
        <f>Report2!W727</f>
        <v>0</v>
      </c>
      <c r="R719" s="82">
        <f>Report2!X727</f>
        <v>0</v>
      </c>
      <c r="S719" s="82">
        <f>Report2!Y727</f>
        <v>0</v>
      </c>
      <c r="T719" s="82">
        <f>Report2!Z727</f>
        <v>5577</v>
      </c>
      <c r="U719" s="82">
        <f>Report2!AB727</f>
        <v>0</v>
      </c>
      <c r="V719" s="82">
        <f>Report2!AC727</f>
        <v>5577</v>
      </c>
      <c r="W719" s="36" t="str">
        <f>Report2!AD727</f>
        <v>15/03/2023</v>
      </c>
      <c r="X719" s="48" t="str">
        <f t="shared" si="93"/>
        <v>15</v>
      </c>
      <c r="Y719" s="31" t="str">
        <f t="shared" si="94"/>
        <v>03</v>
      </c>
      <c r="Z719" s="31" t="str">
        <f t="shared" si="95"/>
        <v>2023</v>
      </c>
      <c r="AA719" s="45">
        <f t="shared" si="96"/>
        <v>45000</v>
      </c>
      <c r="AB719" s="31" t="str">
        <f>Report2!AE727</f>
        <v>5255134000245</v>
      </c>
      <c r="AC719" s="45" t="str">
        <f>Report2!AF727</f>
        <v>15/03/2023</v>
      </c>
      <c r="AD719" s="31" t="str">
        <f>Report2!AH727</f>
        <v>5255105723031400245</v>
      </c>
      <c r="AE719" s="31">
        <f t="shared" si="98"/>
        <v>52550</v>
      </c>
      <c r="AF719" s="31" t="str">
        <f t="shared" si="97"/>
        <v>52551</v>
      </c>
    </row>
    <row r="720" spans="1:32">
      <c r="A720" s="30">
        <f>Report2!A728</f>
        <v>44</v>
      </c>
      <c r="B720" s="31" t="str">
        <f>Report2!B728</f>
        <v>5255105723031400205</v>
      </c>
      <c r="C720" s="31" t="str">
        <f>Report2!D728</f>
        <v>525510147569</v>
      </c>
      <c r="D720" s="31" t="str">
        <f>Report2!E728</f>
        <v>SUJONO</v>
      </c>
      <c r="E720" s="31">
        <f>Report2!H728</f>
        <v>0</v>
      </c>
      <c r="F720" s="31" t="str">
        <f>Report2!I728</f>
        <v>DK PASIR 0  RT.3 RW.</v>
      </c>
      <c r="G720" s="31" t="str">
        <f t="shared" si="91"/>
        <v>R1</v>
      </c>
      <c r="H720" s="31">
        <f t="shared" si="92"/>
        <v>450</v>
      </c>
      <c r="I720" s="31" t="str">
        <f>Report2!K728</f>
        <v>R1/450</v>
      </c>
      <c r="J720" s="82">
        <f>Report2!L728</f>
        <v>114</v>
      </c>
      <c r="K720" s="82">
        <f>Report2!M728</f>
        <v>0</v>
      </c>
      <c r="L720" s="82">
        <f>Report2!N728</f>
        <v>19266</v>
      </c>
      <c r="M720" s="82">
        <f>Report2!P728</f>
        <v>19266</v>
      </c>
      <c r="N720" s="82">
        <f>Report2!Q728</f>
        <v>0</v>
      </c>
      <c r="O720" s="82">
        <f>Report2!T728</f>
        <v>0</v>
      </c>
      <c r="P720" s="82">
        <f>Report2!U728</f>
        <v>0</v>
      </c>
      <c r="Q720" s="82">
        <f>Report2!W728</f>
        <v>0</v>
      </c>
      <c r="R720" s="82">
        <f>Report2!X728</f>
        <v>0</v>
      </c>
      <c r="S720" s="82">
        <f>Report2!Y728</f>
        <v>0</v>
      </c>
      <c r="T720" s="82">
        <f>Report2!Z728</f>
        <v>19266</v>
      </c>
      <c r="U720" s="82">
        <f>Report2!AB728</f>
        <v>0</v>
      </c>
      <c r="V720" s="82">
        <f>Report2!AC728</f>
        <v>19266</v>
      </c>
      <c r="W720" s="36" t="str">
        <f>Report2!AD728</f>
        <v>15/03/2023</v>
      </c>
      <c r="X720" s="48" t="str">
        <f t="shared" si="93"/>
        <v>15</v>
      </c>
      <c r="Y720" s="31" t="str">
        <f t="shared" si="94"/>
        <v>03</v>
      </c>
      <c r="Z720" s="31" t="str">
        <f t="shared" si="95"/>
        <v>2023</v>
      </c>
      <c r="AA720" s="45">
        <f t="shared" si="96"/>
        <v>45000</v>
      </c>
      <c r="AB720" s="31" t="str">
        <f>Report2!AE728</f>
        <v>5255134000205</v>
      </c>
      <c r="AC720" s="45" t="str">
        <f>Report2!AF728</f>
        <v>15/03/2023</v>
      </c>
      <c r="AD720" s="31" t="str">
        <f>Report2!AH728</f>
        <v>5255105723031400205</v>
      </c>
      <c r="AE720" s="31">
        <f t="shared" si="98"/>
        <v>52550</v>
      </c>
      <c r="AF720" s="31" t="str">
        <f t="shared" si="97"/>
        <v>52551</v>
      </c>
    </row>
    <row r="721" spans="1:32">
      <c r="A721" s="30">
        <f>Report2!A729</f>
        <v>45</v>
      </c>
      <c r="B721" s="31" t="str">
        <f>Report2!B729</f>
        <v>P2TL/52554/20230331/00006</v>
      </c>
      <c r="C721" s="31" t="str">
        <f>Report2!D729</f>
        <v>NONPELANG</v>
      </c>
      <c r="D721" s="31" t="str">
        <f>Report2!E729</f>
        <v>SURATMO</v>
      </c>
      <c r="E721" s="31" t="str">
        <f>Report2!H729</f>
        <v>P4</v>
      </c>
      <c r="F721" s="31" t="str">
        <f>Report2!I729</f>
        <v>DSN PADAS RT 5 RW</v>
      </c>
      <c r="G721" s="31" t="str">
        <f t="shared" si="91"/>
        <v>I1</v>
      </c>
      <c r="H721" s="31">
        <f t="shared" si="92"/>
        <v>900</v>
      </c>
      <c r="I721" s="31" t="str">
        <f>Report2!K729</f>
        <v>I1/900</v>
      </c>
      <c r="J721" s="82">
        <f>Report2!L729</f>
        <v>4957</v>
      </c>
      <c r="K721" s="82">
        <f>Report2!M729</f>
        <v>510300</v>
      </c>
      <c r="L721" s="82">
        <f>Report2!N729</f>
        <v>2007666</v>
      </c>
      <c r="M721" s="82">
        <f>Report2!P729</f>
        <v>2517966</v>
      </c>
      <c r="N721" s="82">
        <f>Report2!Q729</f>
        <v>0</v>
      </c>
      <c r="O721" s="82">
        <f>Report2!T729</f>
        <v>0</v>
      </c>
      <c r="P721" s="82">
        <f>Report2!U729</f>
        <v>0</v>
      </c>
      <c r="Q721" s="82">
        <f>Report2!W729</f>
        <v>4197</v>
      </c>
      <c r="R721" s="82">
        <f>Report2!X729</f>
        <v>0</v>
      </c>
      <c r="S721" s="82">
        <f>Report2!Y729</f>
        <v>0</v>
      </c>
      <c r="T721" s="82">
        <f>Report2!Z729</f>
        <v>2522163</v>
      </c>
      <c r="U721" s="82">
        <f>Report2!AB729</f>
        <v>2522163</v>
      </c>
      <c r="V721" s="82">
        <f>Report2!AC729</f>
        <v>0</v>
      </c>
      <c r="W721" s="36" t="str">
        <f>Report2!AD729</f>
        <v>31/03/2023</v>
      </c>
      <c r="X721" s="48" t="str">
        <f t="shared" si="93"/>
        <v>31</v>
      </c>
      <c r="Y721" s="31" t="str">
        <f t="shared" si="94"/>
        <v>03</v>
      </c>
      <c r="Z721" s="31" t="str">
        <f t="shared" si="95"/>
        <v>2023</v>
      </c>
      <c r="AA721" s="45">
        <f t="shared" si="96"/>
        <v>45016</v>
      </c>
      <c r="AB721" s="31" t="str">
        <f>Report2!AE729</f>
        <v>5255442006151</v>
      </c>
      <c r="AC721" s="45" t="str">
        <f>Report2!AF729</f>
        <v>31/03/2023</v>
      </c>
      <c r="AD721" s="31" t="str">
        <f>Report2!AH729</f>
        <v>P2TL/52554/20230331/00006</v>
      </c>
      <c r="AE721" s="31">
        <f t="shared" si="98"/>
        <v>52550</v>
      </c>
      <c r="AF721" s="31" t="str">
        <f t="shared" si="97"/>
        <v>52554</v>
      </c>
    </row>
    <row r="722" spans="1:32">
      <c r="A722" s="30">
        <f>Report2!A730</f>
        <v>46</v>
      </c>
      <c r="B722" s="31" t="str">
        <f>Report2!B730</f>
        <v>P2TL/52551/20230301/00002</v>
      </c>
      <c r="C722" s="31" t="str">
        <f>Report2!D730</f>
        <v>523061890008</v>
      </c>
      <c r="D722" s="31" t="str">
        <f>Report2!E730</f>
        <v>POS KAMPLING IX</v>
      </c>
      <c r="E722" s="31" t="str">
        <f>Report2!H730</f>
        <v>P3</v>
      </c>
      <c r="F722" s="31" t="str">
        <f>Report2!I730</f>
        <v>DS PILANGREJO KEC.</v>
      </c>
      <c r="G722" s="31" t="str">
        <f t="shared" si="91"/>
        <v>S2T</v>
      </c>
      <c r="H722" s="31">
        <f t="shared" si="92"/>
        <v>450</v>
      </c>
      <c r="I722" s="31" t="str">
        <f>Report2!K730</f>
        <v>S2T/450</v>
      </c>
      <c r="J722" s="82">
        <f>Report2!L730</f>
        <v>2479</v>
      </c>
      <c r="K722" s="82">
        <f>Report2!M730</f>
        <v>54000</v>
      </c>
      <c r="L722" s="82">
        <f>Report2!N730</f>
        <v>892296</v>
      </c>
      <c r="M722" s="82">
        <f>Report2!P730</f>
        <v>946296</v>
      </c>
      <c r="N722" s="82">
        <f>Report2!Q730</f>
        <v>0</v>
      </c>
      <c r="O722" s="82">
        <f>Report2!T730</f>
        <v>76400</v>
      </c>
      <c r="P722" s="82">
        <f>Report2!U730</f>
        <v>433957</v>
      </c>
      <c r="Q722" s="82">
        <f>Report2!W730</f>
        <v>9733</v>
      </c>
      <c r="R722" s="82">
        <f>Report2!X730</f>
        <v>0</v>
      </c>
      <c r="S722" s="82">
        <f>Report2!Y730</f>
        <v>0</v>
      </c>
      <c r="T722" s="82">
        <f>Report2!Z730</f>
        <v>1466386</v>
      </c>
      <c r="U722" s="82">
        <f>Report2!AB730</f>
        <v>1466386</v>
      </c>
      <c r="V722" s="82">
        <f>Report2!AC730</f>
        <v>0</v>
      </c>
      <c r="W722" s="36" t="str">
        <f>Report2!AD730</f>
        <v>01/03/2023</v>
      </c>
      <c r="X722" s="48" t="str">
        <f t="shared" si="93"/>
        <v>01</v>
      </c>
      <c r="Y722" s="31" t="str">
        <f t="shared" si="94"/>
        <v>03</v>
      </c>
      <c r="Z722" s="31" t="str">
        <f t="shared" si="95"/>
        <v>2023</v>
      </c>
      <c r="AA722" s="45">
        <f t="shared" si="96"/>
        <v>44986</v>
      </c>
      <c r="AB722" s="31" t="str">
        <f>Report2!AE730</f>
        <v>5255143005151</v>
      </c>
      <c r="AC722" s="45" t="str">
        <f>Report2!AF730</f>
        <v>01/03/2023</v>
      </c>
      <c r="AD722" s="31" t="str">
        <f>Report2!AH730</f>
        <v>P2TL/52551/20230301/00002</v>
      </c>
      <c r="AE722" s="31">
        <f t="shared" si="98"/>
        <v>52550</v>
      </c>
      <c r="AF722" s="31" t="str">
        <f t="shared" si="97"/>
        <v>52551</v>
      </c>
    </row>
    <row r="723" spans="1:32">
      <c r="A723" s="30">
        <f>Report2!A731</f>
        <v>47</v>
      </c>
      <c r="B723" s="31" t="str">
        <f>Report2!B731</f>
        <v>P2TL/52553/20230310/00003</v>
      </c>
      <c r="C723" s="31" t="str">
        <f>Report2!D731</f>
        <v>523071695457</v>
      </c>
      <c r="D723" s="31" t="str">
        <f>Report2!E731</f>
        <v>SUWANDI</v>
      </c>
      <c r="E723" s="31" t="str">
        <f>Report2!H731</f>
        <v>K2</v>
      </c>
      <c r="F723" s="31" t="str">
        <f>Report2!I731</f>
        <v>DS GUYANGAN   RT.01</v>
      </c>
      <c r="G723" s="31" t="str">
        <f t="shared" si="91"/>
        <v>R1</v>
      </c>
      <c r="H723" s="31">
        <f t="shared" si="92"/>
        <v>2200</v>
      </c>
      <c r="I723" s="31" t="str">
        <f>Report2!K731</f>
        <v>R1/2200</v>
      </c>
      <c r="J723" s="82">
        <f>Report2!L731</f>
        <v>541</v>
      </c>
      <c r="K723" s="82">
        <f>Report2!M731</f>
        <v>0</v>
      </c>
      <c r="L723" s="82">
        <f>Report2!N731</f>
        <v>781583</v>
      </c>
      <c r="M723" s="82">
        <f>Report2!P731</f>
        <v>781583</v>
      </c>
      <c r="N723" s="82">
        <f>Report2!Q731</f>
        <v>0</v>
      </c>
      <c r="O723" s="82">
        <f>Report2!T731</f>
        <v>0</v>
      </c>
      <c r="P723" s="82">
        <f>Report2!U731</f>
        <v>0</v>
      </c>
      <c r="Q723" s="82">
        <f>Report2!W731</f>
        <v>70342</v>
      </c>
      <c r="R723" s="82">
        <f>Report2!X731</f>
        <v>0</v>
      </c>
      <c r="S723" s="82">
        <f>Report2!Y731</f>
        <v>0</v>
      </c>
      <c r="T723" s="82">
        <f>Report2!Z731</f>
        <v>851925</v>
      </c>
      <c r="U723" s="82">
        <f>Report2!AB731</f>
        <v>851925</v>
      </c>
      <c r="V723" s="82">
        <f>Report2!AC731</f>
        <v>0</v>
      </c>
      <c r="W723" s="36" t="str">
        <f>Report2!AD731</f>
        <v>10/03/2023</v>
      </c>
      <c r="X723" s="48" t="str">
        <f t="shared" si="93"/>
        <v>10</v>
      </c>
      <c r="Y723" s="31" t="str">
        <f t="shared" si="94"/>
        <v>03</v>
      </c>
      <c r="Z723" s="31" t="str">
        <f t="shared" si="95"/>
        <v>2023</v>
      </c>
      <c r="AA723" s="45">
        <f t="shared" si="96"/>
        <v>44995</v>
      </c>
      <c r="AB723" s="31" t="str">
        <f>Report2!AE731</f>
        <v>5255342004893</v>
      </c>
      <c r="AC723" s="45" t="str">
        <f>Report2!AF731</f>
        <v>10/03/2023</v>
      </c>
      <c r="AD723" s="31" t="str">
        <f>Report2!AH731</f>
        <v>P2TL/52553/20230310/00003</v>
      </c>
      <c r="AE723" s="31">
        <f t="shared" si="98"/>
        <v>52550</v>
      </c>
      <c r="AF723" s="31" t="str">
        <f t="shared" si="97"/>
        <v>52553</v>
      </c>
    </row>
    <row r="724" spans="1:32">
      <c r="A724" s="30">
        <f>Report2!A732</f>
        <v>48</v>
      </c>
      <c r="B724" s="31" t="str">
        <f>Report2!B732</f>
        <v>5255105723031000150</v>
      </c>
      <c r="C724" s="31" t="str">
        <f>Report2!D732</f>
        <v>525510144268</v>
      </c>
      <c r="D724" s="31" t="str">
        <f>Report2!E732</f>
        <v>DIDIK,AGUSTINA</v>
      </c>
      <c r="E724" s="31">
        <f>Report2!H732</f>
        <v>0</v>
      </c>
      <c r="F724" s="31" t="str">
        <f>Report2!I732</f>
        <v>DS MOJO,WONOSALA</v>
      </c>
      <c r="G724" s="31" t="str">
        <f t="shared" si="91"/>
        <v>R1M</v>
      </c>
      <c r="H724" s="31">
        <f t="shared" si="92"/>
        <v>900</v>
      </c>
      <c r="I724" s="31" t="str">
        <f>Report2!K732</f>
        <v>R1M/900</v>
      </c>
      <c r="J724" s="82">
        <f>Report2!L732</f>
        <v>39</v>
      </c>
      <c r="K724" s="82">
        <f>Report2!M732</f>
        <v>0</v>
      </c>
      <c r="L724" s="82">
        <f>Report2!N732</f>
        <v>54080</v>
      </c>
      <c r="M724" s="82">
        <f>Report2!P732</f>
        <v>54080</v>
      </c>
      <c r="N724" s="82">
        <f>Report2!Q732</f>
        <v>0</v>
      </c>
      <c r="O724" s="82">
        <f>Report2!T732</f>
        <v>0</v>
      </c>
      <c r="P724" s="82">
        <f>Report2!U732</f>
        <v>0</v>
      </c>
      <c r="Q724" s="82">
        <f>Report2!W732</f>
        <v>0</v>
      </c>
      <c r="R724" s="82">
        <f>Report2!X732</f>
        <v>0</v>
      </c>
      <c r="S724" s="82">
        <f>Report2!Y732</f>
        <v>0</v>
      </c>
      <c r="T724" s="82">
        <f>Report2!Z732</f>
        <v>54080</v>
      </c>
      <c r="U724" s="82">
        <f>Report2!AB732</f>
        <v>0</v>
      </c>
      <c r="V724" s="82">
        <f>Report2!AC732</f>
        <v>54080</v>
      </c>
      <c r="W724" s="36" t="str">
        <f>Report2!AD732</f>
        <v>13/03/2023</v>
      </c>
      <c r="X724" s="48" t="str">
        <f t="shared" si="93"/>
        <v>13</v>
      </c>
      <c r="Y724" s="31" t="str">
        <f t="shared" si="94"/>
        <v>03</v>
      </c>
      <c r="Z724" s="31" t="str">
        <f t="shared" si="95"/>
        <v>2023</v>
      </c>
      <c r="AA724" s="45">
        <f t="shared" si="96"/>
        <v>44998</v>
      </c>
      <c r="AB724" s="31" t="str">
        <f>Report2!AE732</f>
        <v>5255134000150</v>
      </c>
      <c r="AC724" s="45" t="str">
        <f>Report2!AF732</f>
        <v>13/03/2023</v>
      </c>
      <c r="AD724" s="31" t="str">
        <f>Report2!AH732</f>
        <v>5255105723031000150</v>
      </c>
      <c r="AE724" s="31">
        <f t="shared" si="98"/>
        <v>52550</v>
      </c>
      <c r="AF724" s="31" t="str">
        <f t="shared" si="97"/>
        <v>52551</v>
      </c>
    </row>
    <row r="725" spans="1:32">
      <c r="A725" s="30">
        <f>Report2!A733</f>
        <v>49</v>
      </c>
      <c r="B725" s="31" t="str">
        <f>Report2!B733</f>
        <v>P2TL/52553/20230324/00004</v>
      </c>
      <c r="C725" s="31" t="str">
        <f>Report2!D733</f>
        <v>523072909721</v>
      </c>
      <c r="D725" s="31" t="str">
        <f>Report2!E733</f>
        <v>POS KAMLING</v>
      </c>
      <c r="E725" s="31" t="str">
        <f>Report2!H733</f>
        <v>P2</v>
      </c>
      <c r="F725" s="31" t="str">
        <f>Report2!I733</f>
        <v>PR RSS SAMBAK INDA</v>
      </c>
      <c r="G725" s="31" t="str">
        <f t="shared" si="91"/>
        <v>S2T</v>
      </c>
      <c r="H725" s="31">
        <f t="shared" si="92"/>
        <v>900</v>
      </c>
      <c r="I725" s="31" t="str">
        <f>Report2!K733</f>
        <v>S2T/900</v>
      </c>
      <c r="J725" s="82">
        <f>Report2!L733</f>
        <v>4957</v>
      </c>
      <c r="K725" s="82">
        <f>Report2!M733</f>
        <v>0</v>
      </c>
      <c r="L725" s="82">
        <f>Report2!N733</f>
        <v>1784592</v>
      </c>
      <c r="M725" s="82">
        <f>Report2!P733</f>
        <v>1784592</v>
      </c>
      <c r="N725" s="82">
        <f>Report2!Q733</f>
        <v>0</v>
      </c>
      <c r="O725" s="82">
        <f>Report2!T733</f>
        <v>0</v>
      </c>
      <c r="P725" s="82">
        <f>Report2!U733</f>
        <v>0</v>
      </c>
      <c r="Q725" s="82">
        <f>Report2!W733</f>
        <v>17846</v>
      </c>
      <c r="R725" s="82">
        <f>Report2!X733</f>
        <v>0</v>
      </c>
      <c r="S725" s="82">
        <f>Report2!Y733</f>
        <v>0</v>
      </c>
      <c r="T725" s="82">
        <f>Report2!Z733</f>
        <v>1802438</v>
      </c>
      <c r="U725" s="82">
        <f>Report2!AB733</f>
        <v>1802438</v>
      </c>
      <c r="V725" s="82">
        <f>Report2!AC733</f>
        <v>0</v>
      </c>
      <c r="W725" s="36" t="str">
        <f>Report2!AD733</f>
        <v>24/03/2023</v>
      </c>
      <c r="X725" s="48" t="str">
        <f t="shared" si="93"/>
        <v>24</v>
      </c>
      <c r="Y725" s="31" t="str">
        <f t="shared" si="94"/>
        <v>03</v>
      </c>
      <c r="Z725" s="31" t="str">
        <f t="shared" si="95"/>
        <v>2023</v>
      </c>
      <c r="AA725" s="45">
        <f t="shared" si="96"/>
        <v>45009</v>
      </c>
      <c r="AB725" s="31" t="str">
        <f>Report2!AE733</f>
        <v>5255343004912</v>
      </c>
      <c r="AC725" s="45" t="str">
        <f>Report2!AF733</f>
        <v>24/03/2023</v>
      </c>
      <c r="AD725" s="31" t="str">
        <f>Report2!AH733</f>
        <v>P2TL/52553/20230324/00004</v>
      </c>
      <c r="AE725" s="31">
        <f t="shared" si="98"/>
        <v>52550</v>
      </c>
      <c r="AF725" s="31" t="str">
        <f t="shared" si="97"/>
        <v>52553</v>
      </c>
    </row>
    <row r="726" spans="1:32">
      <c r="A726" s="30">
        <f>Report2!A734</f>
        <v>50</v>
      </c>
      <c r="B726" s="31" t="str">
        <f>Report2!B734</f>
        <v>P2TL/52552/20230313/00004</v>
      </c>
      <c r="C726" s="31" t="str">
        <f>Report2!D734</f>
        <v>NONPELANG</v>
      </c>
      <c r="D726" s="31" t="str">
        <f>Report2!E734</f>
        <v>SURYATI</v>
      </c>
      <c r="E726" s="31" t="str">
        <f>Report2!H734</f>
        <v>P4</v>
      </c>
      <c r="F726" s="31" t="str">
        <f>Report2!I734</f>
        <v>NGROTO RT1 RW3 GR</v>
      </c>
      <c r="G726" s="31" t="str">
        <f t="shared" si="91"/>
        <v>S2</v>
      </c>
      <c r="H726" s="31">
        <f t="shared" si="92"/>
        <v>900</v>
      </c>
      <c r="I726" s="31" t="str">
        <f>Report2!K734</f>
        <v>S2/900</v>
      </c>
      <c r="J726" s="82">
        <f>Report2!L734</f>
        <v>4957</v>
      </c>
      <c r="K726" s="82">
        <f>Report2!M734</f>
        <v>243000</v>
      </c>
      <c r="L726" s="82">
        <f>Report2!N734</f>
        <v>1784592</v>
      </c>
      <c r="M726" s="82">
        <f>Report2!P734</f>
        <v>2027592</v>
      </c>
      <c r="N726" s="82">
        <f>Report2!Q734</f>
        <v>0</v>
      </c>
      <c r="O726" s="82">
        <f>Report2!T734</f>
        <v>0</v>
      </c>
      <c r="P726" s="82">
        <f>Report2!U734</f>
        <v>0</v>
      </c>
      <c r="Q726" s="82">
        <f>Report2!W734</f>
        <v>10138</v>
      </c>
      <c r="R726" s="82">
        <f>Report2!X734</f>
        <v>0</v>
      </c>
      <c r="S726" s="82">
        <f>Report2!Y734</f>
        <v>0</v>
      </c>
      <c r="T726" s="82">
        <f>Report2!Z734</f>
        <v>2037730</v>
      </c>
      <c r="U726" s="82">
        <f>Report2!AB734</f>
        <v>2037730</v>
      </c>
      <c r="V726" s="82">
        <f>Report2!AC734</f>
        <v>0</v>
      </c>
      <c r="W726" s="36" t="str">
        <f>Report2!AD734</f>
        <v>13/03/2023</v>
      </c>
      <c r="X726" s="48" t="str">
        <f t="shared" si="93"/>
        <v>13</v>
      </c>
      <c r="Y726" s="31" t="str">
        <f t="shared" si="94"/>
        <v>03</v>
      </c>
      <c r="Z726" s="31" t="str">
        <f t="shared" si="95"/>
        <v>2023</v>
      </c>
      <c r="AA726" s="45">
        <f t="shared" si="96"/>
        <v>44998</v>
      </c>
      <c r="AB726" s="31" t="str">
        <f>Report2!AE734</f>
        <v>5255242004983</v>
      </c>
      <c r="AC726" s="45" t="str">
        <f>Report2!AF734</f>
        <v>13/03/2023</v>
      </c>
      <c r="AD726" s="31" t="str">
        <f>Report2!AH734</f>
        <v>P2TL/52552/20230313/00004</v>
      </c>
      <c r="AE726" s="31">
        <f t="shared" si="98"/>
        <v>52550</v>
      </c>
      <c r="AF726" s="31" t="str">
        <f t="shared" si="97"/>
        <v>52552</v>
      </c>
    </row>
    <row r="727" spans="1:32">
      <c r="A727" s="30">
        <f>Report2!A735</f>
        <v>51</v>
      </c>
      <c r="B727" s="31" t="str">
        <f>Report2!B735</f>
        <v>5255105723031400181</v>
      </c>
      <c r="C727" s="31" t="str">
        <f>Report2!D735</f>
        <v>523060892861</v>
      </c>
      <c r="D727" s="31" t="str">
        <f>Report2!E735</f>
        <v>ASPIYAH</v>
      </c>
      <c r="E727" s="31">
        <f>Report2!H735</f>
        <v>0</v>
      </c>
      <c r="F727" s="31" t="str">
        <f>Report2!I735</f>
        <v>DS  MUDAL MERAK RT</v>
      </c>
      <c r="G727" s="31" t="str">
        <f t="shared" si="91"/>
        <v>R1</v>
      </c>
      <c r="H727" s="31">
        <f t="shared" si="92"/>
        <v>900</v>
      </c>
      <c r="I727" s="31" t="str">
        <f>Report2!K735</f>
        <v>R1/900</v>
      </c>
      <c r="J727" s="82">
        <f>Report2!L735</f>
        <v>372</v>
      </c>
      <c r="K727" s="82">
        <f>Report2!M735</f>
        <v>0</v>
      </c>
      <c r="L727" s="82">
        <f>Report2!N735</f>
        <v>102300</v>
      </c>
      <c r="M727" s="82">
        <f>Report2!P735</f>
        <v>102300</v>
      </c>
      <c r="N727" s="82">
        <f>Report2!Q735</f>
        <v>0</v>
      </c>
      <c r="O727" s="82">
        <f>Report2!T735</f>
        <v>0</v>
      </c>
      <c r="P727" s="82">
        <f>Report2!U735</f>
        <v>0</v>
      </c>
      <c r="Q727" s="82">
        <f>Report2!W735</f>
        <v>0</v>
      </c>
      <c r="R727" s="82">
        <f>Report2!X735</f>
        <v>0</v>
      </c>
      <c r="S727" s="82">
        <f>Report2!Y735</f>
        <v>0</v>
      </c>
      <c r="T727" s="82">
        <f>Report2!Z735</f>
        <v>102300</v>
      </c>
      <c r="U727" s="82">
        <f>Report2!AB735</f>
        <v>0</v>
      </c>
      <c r="V727" s="82">
        <f>Report2!AC735</f>
        <v>102300</v>
      </c>
      <c r="W727" s="36" t="str">
        <f>Report2!AD735</f>
        <v>15/03/2023</v>
      </c>
      <c r="X727" s="48" t="str">
        <f t="shared" si="93"/>
        <v>15</v>
      </c>
      <c r="Y727" s="31" t="str">
        <f t="shared" si="94"/>
        <v>03</v>
      </c>
      <c r="Z727" s="31" t="str">
        <f t="shared" si="95"/>
        <v>2023</v>
      </c>
      <c r="AA727" s="45">
        <f t="shared" si="96"/>
        <v>45000</v>
      </c>
      <c r="AB727" s="31" t="str">
        <f>Report2!AE735</f>
        <v>5255134000181</v>
      </c>
      <c r="AC727" s="45" t="str">
        <f>Report2!AF735</f>
        <v>15/03/2023</v>
      </c>
      <c r="AD727" s="31" t="str">
        <f>Report2!AH735</f>
        <v>5255105723031400181</v>
      </c>
      <c r="AE727" s="31">
        <f t="shared" si="98"/>
        <v>52550</v>
      </c>
      <c r="AF727" s="31" t="str">
        <f t="shared" si="97"/>
        <v>52551</v>
      </c>
    </row>
    <row r="728" spans="1:32">
      <c r="A728" s="30">
        <f>Report2!A736</f>
        <v>52</v>
      </c>
      <c r="B728" s="31" t="str">
        <f>Report2!B736</f>
        <v>P2TL/52554/20230320/00001</v>
      </c>
      <c r="C728" s="31" t="str">
        <f>Report2!D736</f>
        <v>NONPELANG</v>
      </c>
      <c r="D728" s="31" t="str">
        <f>Report2!E736</f>
        <v>KASNO</v>
      </c>
      <c r="E728" s="31" t="str">
        <f>Report2!H736</f>
        <v>P4</v>
      </c>
      <c r="F728" s="31" t="str">
        <f>Report2!I736</f>
        <v>DN TAHUNAN 07/03 D</v>
      </c>
      <c r="G728" s="31" t="str">
        <f t="shared" si="91"/>
        <v>R1</v>
      </c>
      <c r="H728" s="31">
        <f t="shared" si="92"/>
        <v>450</v>
      </c>
      <c r="I728" s="31" t="str">
        <f>Report2!K736</f>
        <v>R1/450</v>
      </c>
      <c r="J728" s="82">
        <f>Report2!L736</f>
        <v>2479</v>
      </c>
      <c r="K728" s="82">
        <f>Report2!M736</f>
        <v>89100</v>
      </c>
      <c r="L728" s="82">
        <f>Report2!N736</f>
        <v>1226907</v>
      </c>
      <c r="M728" s="82">
        <f>Report2!P736</f>
        <v>1316007</v>
      </c>
      <c r="N728" s="82">
        <f>Report2!Q736</f>
        <v>0</v>
      </c>
      <c r="O728" s="82">
        <f>Report2!T736</f>
        <v>0</v>
      </c>
      <c r="P728" s="82">
        <f>Report2!U736</f>
        <v>0</v>
      </c>
      <c r="Q728" s="82">
        <f>Report2!W736</f>
        <v>6580</v>
      </c>
      <c r="R728" s="82">
        <f>Report2!X736</f>
        <v>0</v>
      </c>
      <c r="S728" s="82">
        <f>Report2!Y736</f>
        <v>0</v>
      </c>
      <c r="T728" s="82">
        <f>Report2!Z736</f>
        <v>1322587</v>
      </c>
      <c r="U728" s="82">
        <f>Report2!AB736</f>
        <v>1322587</v>
      </c>
      <c r="V728" s="82">
        <f>Report2!AC736</f>
        <v>0</v>
      </c>
      <c r="W728" s="36" t="str">
        <f>Report2!AD736</f>
        <v>23/03/2023</v>
      </c>
      <c r="X728" s="48" t="str">
        <f t="shared" si="93"/>
        <v>23</v>
      </c>
      <c r="Y728" s="31" t="str">
        <f t="shared" si="94"/>
        <v>03</v>
      </c>
      <c r="Z728" s="31" t="str">
        <f t="shared" si="95"/>
        <v>2023</v>
      </c>
      <c r="AA728" s="45">
        <f t="shared" si="96"/>
        <v>45008</v>
      </c>
      <c r="AB728" s="31" t="str">
        <f>Report2!AE736</f>
        <v>5255442006107</v>
      </c>
      <c r="AC728" s="45" t="str">
        <f>Report2!AF736</f>
        <v>23/03/2023</v>
      </c>
      <c r="AD728" s="31" t="str">
        <f>Report2!AH736</f>
        <v>P2TL/52554/20230320/00001</v>
      </c>
      <c r="AE728" s="31">
        <f t="shared" si="98"/>
        <v>52550</v>
      </c>
      <c r="AF728" s="31" t="str">
        <f t="shared" si="97"/>
        <v>52554</v>
      </c>
    </row>
    <row r="729" spans="1:32">
      <c r="A729" s="30">
        <f>Report2!A737</f>
        <v>53</v>
      </c>
      <c r="B729" s="31" t="str">
        <f>Report2!B737</f>
        <v>5255105723031400211</v>
      </c>
      <c r="C729" s="31" t="str">
        <f>Report2!D737</f>
        <v>523060503749</v>
      </c>
      <c r="D729" s="31" t="str">
        <f>Report2!E737</f>
        <v>MUDAKOLAH</v>
      </c>
      <c r="E729" s="31">
        <f>Report2!H737</f>
        <v>0</v>
      </c>
      <c r="F729" s="31" t="str">
        <f>Report2!I737</f>
        <v>DS  BABALAN</v>
      </c>
      <c r="G729" s="31" t="str">
        <f t="shared" si="91"/>
        <v>R1</v>
      </c>
      <c r="H729" s="31">
        <f t="shared" si="92"/>
        <v>450</v>
      </c>
      <c r="I729" s="31" t="str">
        <f>Report2!K737</f>
        <v>R1/450</v>
      </c>
      <c r="J729" s="82">
        <f>Report2!L737</f>
        <v>87</v>
      </c>
      <c r="K729" s="82">
        <f>Report2!M737</f>
        <v>0</v>
      </c>
      <c r="L729" s="82">
        <f>Report2!N737</f>
        <v>14703</v>
      </c>
      <c r="M729" s="82">
        <f>Report2!P737</f>
        <v>14703</v>
      </c>
      <c r="N729" s="82">
        <f>Report2!Q737</f>
        <v>0</v>
      </c>
      <c r="O729" s="82">
        <f>Report2!T737</f>
        <v>0</v>
      </c>
      <c r="P729" s="82">
        <f>Report2!U737</f>
        <v>0</v>
      </c>
      <c r="Q729" s="82">
        <f>Report2!W737</f>
        <v>0</v>
      </c>
      <c r="R729" s="82">
        <f>Report2!X737</f>
        <v>0</v>
      </c>
      <c r="S729" s="82">
        <f>Report2!Y737</f>
        <v>0</v>
      </c>
      <c r="T729" s="82">
        <f>Report2!Z737</f>
        <v>14703</v>
      </c>
      <c r="U729" s="82">
        <f>Report2!AB737</f>
        <v>0</v>
      </c>
      <c r="V729" s="82">
        <f>Report2!AC737</f>
        <v>14703</v>
      </c>
      <c r="W729" s="36" t="str">
        <f>Report2!AD737</f>
        <v>15/03/2023</v>
      </c>
      <c r="X729" s="48" t="str">
        <f t="shared" si="93"/>
        <v>15</v>
      </c>
      <c r="Y729" s="31" t="str">
        <f t="shared" si="94"/>
        <v>03</v>
      </c>
      <c r="Z729" s="31" t="str">
        <f t="shared" si="95"/>
        <v>2023</v>
      </c>
      <c r="AA729" s="45">
        <f t="shared" si="96"/>
        <v>45000</v>
      </c>
      <c r="AB729" s="31" t="str">
        <f>Report2!AE737</f>
        <v>5255134000211</v>
      </c>
      <c r="AC729" s="45" t="str">
        <f>Report2!AF737</f>
        <v>15/03/2023</v>
      </c>
      <c r="AD729" s="31" t="str">
        <f>Report2!AH737</f>
        <v>5255105723031400211</v>
      </c>
      <c r="AE729" s="31">
        <f t="shared" si="98"/>
        <v>52550</v>
      </c>
      <c r="AF729" s="31" t="str">
        <f t="shared" si="97"/>
        <v>52551</v>
      </c>
    </row>
    <row r="730" spans="1:32">
      <c r="A730" s="30">
        <f>Report2!A738</f>
        <v>54</v>
      </c>
      <c r="B730" s="31" t="str">
        <f>Report2!B738</f>
        <v>P2TL/52554/20230301/00001</v>
      </c>
      <c r="C730" s="31" t="str">
        <f>Report2!D738</f>
        <v>523073141045</v>
      </c>
      <c r="D730" s="31" t="str">
        <f>Report2!E738</f>
        <v>AGUS PRIYONO - KPS</v>
      </c>
      <c r="E730" s="31" t="str">
        <f>Report2!H738</f>
        <v>K2</v>
      </c>
      <c r="F730" s="31" t="str">
        <f>Report2!I738</f>
        <v>DN NGASEM DS PELE</v>
      </c>
      <c r="G730" s="31" t="str">
        <f t="shared" si="91"/>
        <v>R1T</v>
      </c>
      <c r="H730" s="31">
        <f t="shared" si="92"/>
        <v>450</v>
      </c>
      <c r="I730" s="31" t="str">
        <f>Report2!K738</f>
        <v>R1T/450</v>
      </c>
      <c r="J730" s="82">
        <f>Report2!L738</f>
        <v>513</v>
      </c>
      <c r="K730" s="82">
        <f>Report2!M738</f>
        <v>0</v>
      </c>
      <c r="L730" s="82">
        <f>Report2!N738</f>
        <v>212895</v>
      </c>
      <c r="M730" s="82">
        <f>Report2!P738</f>
        <v>212895</v>
      </c>
      <c r="N730" s="82">
        <f>Report2!Q738</f>
        <v>0</v>
      </c>
      <c r="O730" s="82">
        <f>Report2!T738</f>
        <v>0</v>
      </c>
      <c r="P730" s="82">
        <f>Report2!U738</f>
        <v>500</v>
      </c>
      <c r="Q730" s="82">
        <f>Report2!W738</f>
        <v>19161</v>
      </c>
      <c r="R730" s="82">
        <f>Report2!X738</f>
        <v>0</v>
      </c>
      <c r="S730" s="82">
        <f>Report2!Y738</f>
        <v>0</v>
      </c>
      <c r="T730" s="82">
        <f>Report2!Z738</f>
        <v>232556</v>
      </c>
      <c r="U730" s="82">
        <f>Report2!AB738</f>
        <v>232556</v>
      </c>
      <c r="V730" s="82">
        <f>Report2!AC738</f>
        <v>0</v>
      </c>
      <c r="W730" s="36" t="str">
        <f>Report2!AD738</f>
        <v>01/03/2023</v>
      </c>
      <c r="X730" s="48" t="str">
        <f t="shared" si="93"/>
        <v>01</v>
      </c>
      <c r="Y730" s="31" t="str">
        <f t="shared" si="94"/>
        <v>03</v>
      </c>
      <c r="Z730" s="31" t="str">
        <f t="shared" si="95"/>
        <v>2023</v>
      </c>
      <c r="AA730" s="45">
        <f t="shared" si="96"/>
        <v>44986</v>
      </c>
      <c r="AB730" s="31" t="str">
        <f>Report2!AE738</f>
        <v>5255443006061</v>
      </c>
      <c r="AC730" s="45" t="str">
        <f>Report2!AF738</f>
        <v>01/03/2023</v>
      </c>
      <c r="AD730" s="31" t="str">
        <f>Report2!AH738</f>
        <v>P2TL/52554/20230301/00001</v>
      </c>
      <c r="AE730" s="31">
        <f t="shared" si="98"/>
        <v>52550</v>
      </c>
      <c r="AF730" s="31" t="str">
        <f t="shared" si="97"/>
        <v>52554</v>
      </c>
    </row>
    <row r="731" spans="1:32">
      <c r="A731" s="30">
        <f>Report2!A739</f>
        <v>55</v>
      </c>
      <c r="B731" s="31" t="str">
        <f>Report2!B739</f>
        <v>P2TL/52553/20230306/00001</v>
      </c>
      <c r="C731" s="31" t="str">
        <f>Report2!D739</f>
        <v>523072118702</v>
      </c>
      <c r="D731" s="31" t="str">
        <f>Report2!E739</f>
        <v>SUKIR</v>
      </c>
      <c r="E731" s="31" t="str">
        <f>Report2!H739</f>
        <v>K2</v>
      </c>
      <c r="F731" s="31" t="str">
        <f>Report2!I739</f>
        <v>DK GEDANGAN PENG</v>
      </c>
      <c r="G731" s="31" t="str">
        <f t="shared" si="91"/>
        <v>R1</v>
      </c>
      <c r="H731" s="31">
        <f t="shared" si="92"/>
        <v>900</v>
      </c>
      <c r="I731" s="31" t="str">
        <f>Report2!K739</f>
        <v>R1/900</v>
      </c>
      <c r="J731" s="82">
        <f>Report2!L739</f>
        <v>500</v>
      </c>
      <c r="K731" s="82">
        <f>Report2!M739</f>
        <v>0</v>
      </c>
      <c r="L731" s="82">
        <f>Report2!N739</f>
        <v>247500</v>
      </c>
      <c r="M731" s="82">
        <f>Report2!P739</f>
        <v>247500</v>
      </c>
      <c r="N731" s="82">
        <f>Report2!Q739</f>
        <v>0</v>
      </c>
      <c r="O731" s="82">
        <f>Report2!T739</f>
        <v>0</v>
      </c>
      <c r="P731" s="82">
        <f>Report2!U739</f>
        <v>0</v>
      </c>
      <c r="Q731" s="82">
        <f>Report2!W739</f>
        <v>22275</v>
      </c>
      <c r="R731" s="82">
        <f>Report2!X739</f>
        <v>0</v>
      </c>
      <c r="S731" s="82">
        <f>Report2!Y739</f>
        <v>0</v>
      </c>
      <c r="T731" s="82">
        <f>Report2!Z739</f>
        <v>269775</v>
      </c>
      <c r="U731" s="82">
        <f>Report2!AB739</f>
        <v>269775</v>
      </c>
      <c r="V731" s="82">
        <f>Report2!AC739</f>
        <v>0</v>
      </c>
      <c r="W731" s="36" t="str">
        <f>Report2!AD739</f>
        <v>06/03/2023</v>
      </c>
      <c r="X731" s="48" t="str">
        <f t="shared" si="93"/>
        <v>06</v>
      </c>
      <c r="Y731" s="31" t="str">
        <f t="shared" si="94"/>
        <v>03</v>
      </c>
      <c r="Z731" s="31" t="str">
        <f t="shared" si="95"/>
        <v>2023</v>
      </c>
      <c r="AA731" s="45">
        <f t="shared" si="96"/>
        <v>44991</v>
      </c>
      <c r="AB731" s="31" t="str">
        <f>Report2!AE739</f>
        <v>5255342004885</v>
      </c>
      <c r="AC731" s="45" t="str">
        <f>Report2!AF739</f>
        <v>06/03/2023</v>
      </c>
      <c r="AD731" s="31" t="str">
        <f>Report2!AH739</f>
        <v>P2TL/52553/20230306/00001</v>
      </c>
      <c r="AE731" s="31">
        <f t="shared" si="98"/>
        <v>52550</v>
      </c>
      <c r="AF731" s="31" t="str">
        <f t="shared" si="97"/>
        <v>52553</v>
      </c>
    </row>
    <row r="732" spans="1:32">
      <c r="A732" s="30">
        <f>Report2!A740</f>
        <v>56</v>
      </c>
      <c r="B732" s="31" t="str">
        <f>Report2!B740</f>
        <v>P2TL/52552/20230318/00003</v>
      </c>
      <c r="C732" s="31" t="str">
        <f>Report2!D740</f>
        <v>NONPELANG</v>
      </c>
      <c r="D732" s="31" t="str">
        <f>Report2!E740</f>
        <v>ANNRIELA ERNEST M</v>
      </c>
      <c r="E732" s="31" t="str">
        <f>Report2!H740</f>
        <v>P4</v>
      </c>
      <c r="F732" s="31" t="str">
        <f>Report2!I740</f>
        <v>TAMAN TIRTOYOSO R</v>
      </c>
      <c r="G732" s="31" t="str">
        <f t="shared" si="91"/>
        <v>S2</v>
      </c>
      <c r="H732" s="31">
        <f t="shared" si="92"/>
        <v>900</v>
      </c>
      <c r="I732" s="31" t="str">
        <f>Report2!K740</f>
        <v>S2/900</v>
      </c>
      <c r="J732" s="82">
        <f>Report2!L740</f>
        <v>4957</v>
      </c>
      <c r="K732" s="82">
        <f>Report2!M740</f>
        <v>243000</v>
      </c>
      <c r="L732" s="82">
        <f>Report2!N740</f>
        <v>1784592</v>
      </c>
      <c r="M732" s="82">
        <f>Report2!P740</f>
        <v>2027592</v>
      </c>
      <c r="N732" s="82">
        <f>Report2!Q740</f>
        <v>0</v>
      </c>
      <c r="O732" s="82">
        <f>Report2!T740</f>
        <v>0</v>
      </c>
      <c r="P732" s="82">
        <f>Report2!U740</f>
        <v>0</v>
      </c>
      <c r="Q732" s="82">
        <f>Report2!W740</f>
        <v>10138</v>
      </c>
      <c r="R732" s="82">
        <f>Report2!X740</f>
        <v>0</v>
      </c>
      <c r="S732" s="82">
        <f>Report2!Y740</f>
        <v>0</v>
      </c>
      <c r="T732" s="82">
        <f>Report2!Z740</f>
        <v>2037730</v>
      </c>
      <c r="U732" s="82">
        <f>Report2!AB740</f>
        <v>2037730</v>
      </c>
      <c r="V732" s="82">
        <f>Report2!AC740</f>
        <v>0</v>
      </c>
      <c r="W732" s="36" t="str">
        <f>Report2!AD740</f>
        <v>20/03/2023</v>
      </c>
      <c r="X732" s="48" t="str">
        <f t="shared" si="93"/>
        <v>20</v>
      </c>
      <c r="Y732" s="31" t="str">
        <f t="shared" si="94"/>
        <v>03</v>
      </c>
      <c r="Z732" s="31" t="str">
        <f t="shared" si="95"/>
        <v>2023</v>
      </c>
      <c r="AA732" s="45">
        <f t="shared" si="96"/>
        <v>45005</v>
      </c>
      <c r="AB732" s="31" t="str">
        <f>Report2!AE740</f>
        <v>5255242004987</v>
      </c>
      <c r="AC732" s="45" t="str">
        <f>Report2!AF740</f>
        <v>20/03/2023</v>
      </c>
      <c r="AD732" s="31" t="str">
        <f>Report2!AH740</f>
        <v>P2TL/52552/20230318/00003</v>
      </c>
      <c r="AE732" s="31">
        <f t="shared" si="98"/>
        <v>52550</v>
      </c>
      <c r="AF732" s="31" t="str">
        <f t="shared" si="97"/>
        <v>52552</v>
      </c>
    </row>
    <row r="733" spans="1:32">
      <c r="A733" s="30">
        <f>Report2!A741</f>
        <v>57</v>
      </c>
      <c r="B733" s="31" t="str">
        <f>Report2!B741</f>
        <v>P2TL/52553/20230302/00003</v>
      </c>
      <c r="C733" s="31" t="str">
        <f>Report2!D741</f>
        <v>523070724374</v>
      </c>
      <c r="D733" s="31" t="str">
        <f>Report2!E741</f>
        <v>ROKAH B SUROTAWI</v>
      </c>
      <c r="E733" s="31" t="str">
        <f>Report2!H741</f>
        <v>P2</v>
      </c>
      <c r="F733" s="31" t="str">
        <f>Report2!I741</f>
        <v>DS  BUGEL</v>
      </c>
      <c r="G733" s="31" t="str">
        <f t="shared" si="91"/>
        <v>R1</v>
      </c>
      <c r="H733" s="31">
        <f t="shared" si="92"/>
        <v>450</v>
      </c>
      <c r="I733" s="31" t="str">
        <f>Report2!K741</f>
        <v>R1/450</v>
      </c>
      <c r="J733" s="82">
        <f>Report2!L741</f>
        <v>2479</v>
      </c>
      <c r="K733" s="82">
        <f>Report2!M741</f>
        <v>0</v>
      </c>
      <c r="L733" s="82">
        <f>Report2!N741</f>
        <v>1226907</v>
      </c>
      <c r="M733" s="82">
        <f>Report2!P741</f>
        <v>1226907</v>
      </c>
      <c r="N733" s="82">
        <f>Report2!Q741</f>
        <v>0</v>
      </c>
      <c r="O733" s="82">
        <f>Report2!T741</f>
        <v>0</v>
      </c>
      <c r="P733" s="82">
        <f>Report2!U741</f>
        <v>0</v>
      </c>
      <c r="Q733" s="82">
        <f>Report2!W741</f>
        <v>12269</v>
      </c>
      <c r="R733" s="82">
        <f>Report2!X741</f>
        <v>13950</v>
      </c>
      <c r="S733" s="82">
        <f>Report2!Y741</f>
        <v>0</v>
      </c>
      <c r="T733" s="82">
        <f>Report2!Z741</f>
        <v>1253126</v>
      </c>
      <c r="U733" s="82">
        <f>Report2!AB741</f>
        <v>1253126</v>
      </c>
      <c r="V733" s="82">
        <f>Report2!AC741</f>
        <v>0</v>
      </c>
      <c r="W733" s="36" t="str">
        <f>Report2!AD741</f>
        <v>02/03/2023</v>
      </c>
      <c r="X733" s="48" t="str">
        <f t="shared" si="93"/>
        <v>02</v>
      </c>
      <c r="Y733" s="31" t="str">
        <f t="shared" si="94"/>
        <v>03</v>
      </c>
      <c r="Z733" s="31" t="str">
        <f t="shared" si="95"/>
        <v>2023</v>
      </c>
      <c r="AA733" s="45">
        <f t="shared" si="96"/>
        <v>44987</v>
      </c>
      <c r="AB733" s="31" t="str">
        <f>Report2!AE741</f>
        <v>5255342004882</v>
      </c>
      <c r="AC733" s="45" t="str">
        <f>Report2!AF741</f>
        <v>02/03/2023</v>
      </c>
      <c r="AD733" s="31" t="str">
        <f>Report2!AH741</f>
        <v>P2TL/52553/20230302/00003</v>
      </c>
      <c r="AE733" s="31">
        <f t="shared" si="98"/>
        <v>52550</v>
      </c>
      <c r="AF733" s="31" t="str">
        <f t="shared" si="97"/>
        <v>52553</v>
      </c>
    </row>
    <row r="734" spans="1:32">
      <c r="A734" s="30">
        <f>Report2!A742</f>
        <v>58</v>
      </c>
      <c r="B734" s="31" t="str">
        <f>Report2!B742</f>
        <v>P2TL/52551/20230314/00001</v>
      </c>
      <c r="C734" s="31" t="str">
        <f>Report2!D742</f>
        <v>523060358725</v>
      </c>
      <c r="D734" s="31" t="str">
        <f>Report2!E742</f>
        <v>MARPI</v>
      </c>
      <c r="E734" s="31" t="str">
        <f>Report2!H742</f>
        <v>P2</v>
      </c>
      <c r="F734" s="31" t="str">
        <f>Report2!I742</f>
        <v>DS  KEDUNGUTER</v>
      </c>
      <c r="G734" s="31" t="str">
        <f t="shared" si="91"/>
        <v>R1T</v>
      </c>
      <c r="H734" s="31">
        <f t="shared" si="92"/>
        <v>2200</v>
      </c>
      <c r="I734" s="31" t="str">
        <f>Report2!K742</f>
        <v>R1T/2200</v>
      </c>
      <c r="J734" s="82">
        <f>Report2!L742</f>
        <v>12118</v>
      </c>
      <c r="K734" s="82">
        <f>Report2!M742</f>
        <v>0</v>
      </c>
      <c r="L734" s="82">
        <f>Report2!N742</f>
        <v>17506297</v>
      </c>
      <c r="M734" s="82">
        <f>Report2!P742</f>
        <v>17506297</v>
      </c>
      <c r="N734" s="82">
        <f>Report2!Q742</f>
        <v>10000</v>
      </c>
      <c r="O734" s="82">
        <f>Report2!T742</f>
        <v>76400</v>
      </c>
      <c r="P734" s="82">
        <f>Report2!U742</f>
        <v>433957</v>
      </c>
      <c r="Q734" s="82">
        <f>Report2!W742</f>
        <v>175063</v>
      </c>
      <c r="R734" s="82">
        <f>Report2!X742</f>
        <v>0</v>
      </c>
      <c r="S734" s="82">
        <f>Report2!Y742</f>
        <v>0</v>
      </c>
      <c r="T734" s="82">
        <f>Report2!Z742</f>
        <v>18201717</v>
      </c>
      <c r="U734" s="82">
        <f>Report2!AB742</f>
        <v>8000000</v>
      </c>
      <c r="V734" s="82">
        <f>Report2!AC742</f>
        <v>10201717</v>
      </c>
      <c r="W734" s="36" t="str">
        <f>Report2!AD742</f>
        <v>14/03/2023</v>
      </c>
      <c r="X734" s="48" t="str">
        <f t="shared" si="93"/>
        <v>14</v>
      </c>
      <c r="Y734" s="31" t="str">
        <f t="shared" si="94"/>
        <v>03</v>
      </c>
      <c r="Z734" s="31" t="str">
        <f t="shared" si="95"/>
        <v>2023</v>
      </c>
      <c r="AA734" s="45">
        <f t="shared" si="96"/>
        <v>44999</v>
      </c>
      <c r="AB734" s="31" t="str">
        <f>Report2!AE742</f>
        <v>5255143005179</v>
      </c>
      <c r="AC734" s="45" t="str">
        <f>Report2!AF742</f>
        <v>14/03/2023</v>
      </c>
      <c r="AD734" s="31" t="str">
        <f>Report2!AH742</f>
        <v>P2TL/52551/20230314/00001</v>
      </c>
      <c r="AE734" s="31">
        <f t="shared" si="98"/>
        <v>52550</v>
      </c>
      <c r="AF734" s="31" t="str">
        <f t="shared" si="97"/>
        <v>52551</v>
      </c>
    </row>
    <row r="735" spans="1:32">
      <c r="A735" s="30">
        <f>Report2!A743</f>
        <v>59</v>
      </c>
      <c r="B735" s="31" t="str">
        <f>Report2!B743</f>
        <v>P2TL/52552/20230321/00009</v>
      </c>
      <c r="C735" s="31" t="str">
        <f>Report2!D743</f>
        <v>523080664644</v>
      </c>
      <c r="D735" s="31" t="str">
        <f>Report2!E743</f>
        <v>SUTRIMO</v>
      </c>
      <c r="E735" s="31" t="str">
        <f>Report2!H743</f>
        <v>P2</v>
      </c>
      <c r="F735" s="31" t="str">
        <f>Report2!I743</f>
        <v>DS GUNUNGSARI</v>
      </c>
      <c r="G735" s="31" t="str">
        <f t="shared" si="91"/>
        <v>R1</v>
      </c>
      <c r="H735" s="31">
        <f t="shared" si="92"/>
        <v>450</v>
      </c>
      <c r="I735" s="31" t="str">
        <f>Report2!K743</f>
        <v>R1/450</v>
      </c>
      <c r="J735" s="82">
        <f>Report2!L743</f>
        <v>2479</v>
      </c>
      <c r="K735" s="82">
        <f>Report2!M743</f>
        <v>0</v>
      </c>
      <c r="L735" s="82">
        <f>Report2!N743</f>
        <v>1226907</v>
      </c>
      <c r="M735" s="82">
        <f>Report2!P743</f>
        <v>1226907</v>
      </c>
      <c r="N735" s="82">
        <f>Report2!Q743</f>
        <v>0</v>
      </c>
      <c r="O735" s="82">
        <f>Report2!T743</f>
        <v>0</v>
      </c>
      <c r="P735" s="82">
        <f>Report2!U743</f>
        <v>156412</v>
      </c>
      <c r="Q735" s="82">
        <f>Report2!W743</f>
        <v>12269</v>
      </c>
      <c r="R735" s="82">
        <f>Report2!X743</f>
        <v>0</v>
      </c>
      <c r="S735" s="82">
        <f>Report2!Y743</f>
        <v>0</v>
      </c>
      <c r="T735" s="82">
        <f>Report2!Z743</f>
        <v>1395588</v>
      </c>
      <c r="U735" s="82">
        <f>Report2!AB743</f>
        <v>1395588</v>
      </c>
      <c r="V735" s="82">
        <f>Report2!AC743</f>
        <v>0</v>
      </c>
      <c r="W735" s="36" t="str">
        <f>Report2!AD743</f>
        <v>22/03/2023</v>
      </c>
      <c r="X735" s="48" t="str">
        <f t="shared" si="93"/>
        <v>22</v>
      </c>
      <c r="Y735" s="31" t="str">
        <f t="shared" si="94"/>
        <v>03</v>
      </c>
      <c r="Z735" s="31" t="str">
        <f t="shared" si="95"/>
        <v>2023</v>
      </c>
      <c r="AA735" s="45">
        <f t="shared" si="96"/>
        <v>45007</v>
      </c>
      <c r="AB735" s="31" t="str">
        <f>Report2!AE743</f>
        <v>5255242004996</v>
      </c>
      <c r="AC735" s="45" t="str">
        <f>Report2!AF743</f>
        <v>22/03/2023</v>
      </c>
      <c r="AD735" s="31" t="str">
        <f>Report2!AH743</f>
        <v>P2TL/52552/20230321/00009</v>
      </c>
      <c r="AE735" s="31">
        <f t="shared" si="98"/>
        <v>52550</v>
      </c>
      <c r="AF735" s="31" t="str">
        <f t="shared" si="97"/>
        <v>52552</v>
      </c>
    </row>
    <row r="736" spans="1:32">
      <c r="A736" s="30">
        <f>Report2!A744</f>
        <v>60</v>
      </c>
      <c r="B736" s="31" t="str">
        <f>Report2!B744</f>
        <v>P2TL/52553/20230308/00001</v>
      </c>
      <c r="C736" s="31" t="str">
        <f>Report2!D744</f>
        <v>NONPELANG</v>
      </c>
      <c r="D736" s="31" t="str">
        <f>Report2!E744</f>
        <v>GUNAWAN WIBISONO</v>
      </c>
      <c r="E736" s="31" t="str">
        <f>Report2!H744</f>
        <v>P4</v>
      </c>
      <c r="F736" s="31" t="str">
        <f>Report2!I744</f>
        <v>DS TEGUHAN GROBO</v>
      </c>
      <c r="G736" s="31" t="str">
        <f t="shared" si="91"/>
        <v>B1</v>
      </c>
      <c r="H736" s="31">
        <f t="shared" si="92"/>
        <v>900</v>
      </c>
      <c r="I736" s="31" t="str">
        <f>Report2!K744</f>
        <v>B1/900</v>
      </c>
      <c r="J736" s="82">
        <f>Report2!L744</f>
        <v>4957</v>
      </c>
      <c r="K736" s="82">
        <f>Report2!M744</f>
        <v>429300</v>
      </c>
      <c r="L736" s="82">
        <f>Report2!N744</f>
        <v>2305098</v>
      </c>
      <c r="M736" s="82">
        <f>Report2!P744</f>
        <v>2734398</v>
      </c>
      <c r="N736" s="82">
        <f>Report2!Q744</f>
        <v>0</v>
      </c>
      <c r="O736" s="82">
        <f>Report2!T744</f>
        <v>0</v>
      </c>
      <c r="P736" s="82">
        <f>Report2!U744</f>
        <v>0</v>
      </c>
      <c r="Q736" s="82">
        <f>Report2!W744</f>
        <v>13672</v>
      </c>
      <c r="R736" s="82">
        <f>Report2!X744</f>
        <v>0</v>
      </c>
      <c r="S736" s="82">
        <f>Report2!Y744</f>
        <v>0</v>
      </c>
      <c r="T736" s="82">
        <f>Report2!Z744</f>
        <v>2748070</v>
      </c>
      <c r="U736" s="82">
        <f>Report2!AB744</f>
        <v>2748070</v>
      </c>
      <c r="V736" s="82">
        <f>Report2!AC744</f>
        <v>0</v>
      </c>
      <c r="W736" s="36" t="str">
        <f>Report2!AD744</f>
        <v>08/03/2023</v>
      </c>
      <c r="X736" s="48" t="str">
        <f t="shared" si="93"/>
        <v>08</v>
      </c>
      <c r="Y736" s="31" t="str">
        <f t="shared" si="94"/>
        <v>03</v>
      </c>
      <c r="Z736" s="31" t="str">
        <f t="shared" si="95"/>
        <v>2023</v>
      </c>
      <c r="AA736" s="45">
        <f t="shared" si="96"/>
        <v>44993</v>
      </c>
      <c r="AB736" s="31" t="str">
        <f>Report2!AE744</f>
        <v>5255342004887</v>
      </c>
      <c r="AC736" s="45" t="str">
        <f>Report2!AF744</f>
        <v>08/03/2023</v>
      </c>
      <c r="AD736" s="31" t="str">
        <f>Report2!AH744</f>
        <v>P2TL/52553/20230308/00001</v>
      </c>
      <c r="AE736" s="31">
        <f t="shared" si="98"/>
        <v>52550</v>
      </c>
      <c r="AF736" s="31" t="str">
        <f t="shared" si="97"/>
        <v>52553</v>
      </c>
    </row>
    <row r="737" spans="1:32">
      <c r="A737" s="30">
        <f>Report2!A745</f>
        <v>61</v>
      </c>
      <c r="B737" s="31" t="str">
        <f>Report2!B745</f>
        <v>P2TL/52551/20230308/00003</v>
      </c>
      <c r="C737" s="31" t="str">
        <f>Report2!D745</f>
        <v>523061768002</v>
      </c>
      <c r="D737" s="31" t="str">
        <f>Report2!E745</f>
        <v>SRI WURWANI</v>
      </c>
      <c r="E737" s="31" t="str">
        <f>Report2!H745</f>
        <v>K2</v>
      </c>
      <c r="F737" s="31" t="str">
        <f>Report2!I745</f>
        <v>DS WONOWOSO    RT.</v>
      </c>
      <c r="G737" s="31" t="str">
        <f t="shared" si="91"/>
        <v>R1T</v>
      </c>
      <c r="H737" s="31">
        <f t="shared" si="92"/>
        <v>450</v>
      </c>
      <c r="I737" s="31" t="str">
        <f>Report2!K745</f>
        <v>R1T/450</v>
      </c>
      <c r="J737" s="82">
        <f>Report2!L745</f>
        <v>565</v>
      </c>
      <c r="K737" s="82">
        <f>Report2!M745</f>
        <v>0</v>
      </c>
      <c r="L737" s="82">
        <f>Report2!N745</f>
        <v>234475</v>
      </c>
      <c r="M737" s="82">
        <f>Report2!P745</f>
        <v>234475</v>
      </c>
      <c r="N737" s="82">
        <f>Report2!Q745</f>
        <v>0</v>
      </c>
      <c r="O737" s="82">
        <f>Report2!T745</f>
        <v>0</v>
      </c>
      <c r="P737" s="82">
        <f>Report2!U745</f>
        <v>0</v>
      </c>
      <c r="Q737" s="82">
        <f>Report2!W745</f>
        <v>21103</v>
      </c>
      <c r="R737" s="82">
        <f>Report2!X745</f>
        <v>0</v>
      </c>
      <c r="S737" s="82">
        <f>Report2!Y745</f>
        <v>0</v>
      </c>
      <c r="T737" s="82">
        <f>Report2!Z745</f>
        <v>255578</v>
      </c>
      <c r="U737" s="82">
        <f>Report2!AB745</f>
        <v>255578</v>
      </c>
      <c r="V737" s="82">
        <f>Report2!AC745</f>
        <v>0</v>
      </c>
      <c r="W737" s="36" t="str">
        <f>Report2!AD745</f>
        <v>08/03/2023</v>
      </c>
      <c r="X737" s="48" t="str">
        <f t="shared" si="93"/>
        <v>08</v>
      </c>
      <c r="Y737" s="31" t="str">
        <f t="shared" si="94"/>
        <v>03</v>
      </c>
      <c r="Z737" s="31" t="str">
        <f t="shared" si="95"/>
        <v>2023</v>
      </c>
      <c r="AA737" s="45">
        <f t="shared" si="96"/>
        <v>44993</v>
      </c>
      <c r="AB737" s="31" t="str">
        <f>Report2!AE745</f>
        <v>5255143005169</v>
      </c>
      <c r="AC737" s="45" t="str">
        <f>Report2!AF745</f>
        <v>08/03/2023</v>
      </c>
      <c r="AD737" s="31" t="str">
        <f>Report2!AH745</f>
        <v>P2TL/52551/20230308/00003</v>
      </c>
      <c r="AE737" s="31">
        <f t="shared" si="98"/>
        <v>52550</v>
      </c>
      <c r="AF737" s="31" t="str">
        <f t="shared" si="97"/>
        <v>52551</v>
      </c>
    </row>
    <row r="738" spans="1:32">
      <c r="A738" s="30">
        <f>Report2!A746</f>
        <v>62</v>
      </c>
      <c r="B738" s="31" t="str">
        <f>Report2!B746</f>
        <v>5255105723031400197</v>
      </c>
      <c r="C738" s="31" t="str">
        <f>Report2!D746</f>
        <v>523060260153</v>
      </c>
      <c r="D738" s="31" t="str">
        <f>Report2!E746</f>
        <v>MADLAN</v>
      </c>
      <c r="E738" s="31">
        <f>Report2!H746</f>
        <v>0</v>
      </c>
      <c r="F738" s="31" t="str">
        <f>Report2!I746</f>
        <v>DS  BERAHAN KULON</v>
      </c>
      <c r="G738" s="31" t="str">
        <f t="shared" si="91"/>
        <v>R1</v>
      </c>
      <c r="H738" s="31">
        <f t="shared" si="92"/>
        <v>450</v>
      </c>
      <c r="I738" s="31" t="str">
        <f>Report2!K746</f>
        <v>R1/450</v>
      </c>
      <c r="J738" s="82">
        <f>Report2!L746</f>
        <v>273</v>
      </c>
      <c r="K738" s="82">
        <f>Report2!M746</f>
        <v>0</v>
      </c>
      <c r="L738" s="82">
        <f>Report2!N746</f>
        <v>46306</v>
      </c>
      <c r="M738" s="82">
        <f>Report2!P746</f>
        <v>46306</v>
      </c>
      <c r="N738" s="82">
        <f>Report2!Q746</f>
        <v>0</v>
      </c>
      <c r="O738" s="82">
        <f>Report2!T746</f>
        <v>0</v>
      </c>
      <c r="P738" s="82">
        <f>Report2!U746</f>
        <v>0</v>
      </c>
      <c r="Q738" s="82">
        <f>Report2!W746</f>
        <v>0</v>
      </c>
      <c r="R738" s="82">
        <f>Report2!X746</f>
        <v>0</v>
      </c>
      <c r="S738" s="82">
        <f>Report2!Y746</f>
        <v>0</v>
      </c>
      <c r="T738" s="82">
        <f>Report2!Z746</f>
        <v>46306</v>
      </c>
      <c r="U738" s="82">
        <f>Report2!AB746</f>
        <v>0</v>
      </c>
      <c r="V738" s="82">
        <f>Report2!AC746</f>
        <v>46306</v>
      </c>
      <c r="W738" s="36" t="str">
        <f>Report2!AD746</f>
        <v>15/03/2023</v>
      </c>
      <c r="X738" s="48" t="str">
        <f t="shared" si="93"/>
        <v>15</v>
      </c>
      <c r="Y738" s="31" t="str">
        <f t="shared" si="94"/>
        <v>03</v>
      </c>
      <c r="Z738" s="31" t="str">
        <f t="shared" si="95"/>
        <v>2023</v>
      </c>
      <c r="AA738" s="45">
        <f t="shared" si="96"/>
        <v>45000</v>
      </c>
      <c r="AB738" s="31" t="str">
        <f>Report2!AE746</f>
        <v>5255134000197</v>
      </c>
      <c r="AC738" s="45" t="str">
        <f>Report2!AF746</f>
        <v>15/03/2023</v>
      </c>
      <c r="AD738" s="31" t="str">
        <f>Report2!AH746</f>
        <v>5255105723031400197</v>
      </c>
      <c r="AE738" s="31">
        <f t="shared" si="98"/>
        <v>52550</v>
      </c>
      <c r="AF738" s="31" t="str">
        <f t="shared" si="97"/>
        <v>52551</v>
      </c>
    </row>
    <row r="739" spans="1:32">
      <c r="A739" s="30">
        <f>Report2!A747</f>
        <v>63</v>
      </c>
      <c r="B739" s="31" t="str">
        <f>Report2!B747</f>
        <v>5255305723032100549</v>
      </c>
      <c r="C739" s="31" t="str">
        <f>Report2!D747</f>
        <v>523070000250</v>
      </c>
      <c r="D739" s="31" t="str">
        <f>Report2!E747</f>
        <v>EKO BOEDHIONO</v>
      </c>
      <c r="E739" s="31">
        <f>Report2!H747</f>
        <v>0</v>
      </c>
      <c r="F739" s="31" t="str">
        <f>Report2!I747</f>
        <v>JL  JEND SUDIRMAN</v>
      </c>
      <c r="G739" s="31" t="str">
        <f t="shared" si="91"/>
        <v>R2</v>
      </c>
      <c r="H739" s="31">
        <f t="shared" si="92"/>
        <v>3500</v>
      </c>
      <c r="I739" s="31" t="str">
        <f>Report2!K747</f>
        <v>R2/3500</v>
      </c>
      <c r="J739" s="82">
        <f>Report2!L747</f>
        <v>250</v>
      </c>
      <c r="K739" s="82">
        <f>Report2!M747</f>
        <v>0</v>
      </c>
      <c r="L739" s="82">
        <f>Report2!N747</f>
        <v>424883</v>
      </c>
      <c r="M739" s="82">
        <f>Report2!P747</f>
        <v>424883</v>
      </c>
      <c r="N739" s="82">
        <f>Report2!Q747</f>
        <v>0</v>
      </c>
      <c r="O739" s="82">
        <f>Report2!T747</f>
        <v>0</v>
      </c>
      <c r="P739" s="82">
        <f>Report2!U747</f>
        <v>0</v>
      </c>
      <c r="Q739" s="82">
        <f>Report2!W747</f>
        <v>0</v>
      </c>
      <c r="R739" s="82">
        <f>Report2!X747</f>
        <v>0</v>
      </c>
      <c r="S739" s="82">
        <f>Report2!Y747</f>
        <v>0</v>
      </c>
      <c r="T739" s="82">
        <f>Report2!Z747</f>
        <v>424883</v>
      </c>
      <c r="U739" s="82">
        <f>Report2!AB747</f>
        <v>0</v>
      </c>
      <c r="V739" s="82">
        <f>Report2!AC747</f>
        <v>424883</v>
      </c>
      <c r="W739" s="36" t="str">
        <f>Report2!AD747</f>
        <v>21/03/2023</v>
      </c>
      <c r="X739" s="48" t="str">
        <f t="shared" si="93"/>
        <v>21</v>
      </c>
      <c r="Y739" s="31" t="str">
        <f t="shared" si="94"/>
        <v>03</v>
      </c>
      <c r="Z739" s="31" t="str">
        <f t="shared" si="95"/>
        <v>2023</v>
      </c>
      <c r="AA739" s="45">
        <f t="shared" si="96"/>
        <v>45006</v>
      </c>
      <c r="AB739" s="31" t="str">
        <f>Report2!AE747</f>
        <v>5255334000545</v>
      </c>
      <c r="AC739" s="45" t="str">
        <f>Report2!AF747</f>
        <v>21/03/2023</v>
      </c>
      <c r="AD739" s="31" t="str">
        <f>Report2!AH747</f>
        <v>5255305723032100549</v>
      </c>
      <c r="AE739" s="31">
        <f t="shared" si="98"/>
        <v>52550</v>
      </c>
      <c r="AF739" s="31" t="str">
        <f t="shared" si="97"/>
        <v>52553</v>
      </c>
    </row>
    <row r="740" spans="1:32">
      <c r="A740" s="30">
        <f>Report2!A748</f>
        <v>64</v>
      </c>
      <c r="B740" s="31" t="str">
        <f>Report2!B748</f>
        <v>P2TL/52554/20230328/00004</v>
      </c>
      <c r="C740" s="31" t="str">
        <f>Report2!D748</f>
        <v>523070781787</v>
      </c>
      <c r="D740" s="31" t="str">
        <f>Report2!E748</f>
        <v>SUKARDI</v>
      </c>
      <c r="E740" s="31" t="str">
        <f>Report2!H748</f>
        <v>K2</v>
      </c>
      <c r="F740" s="31" t="str">
        <f>Report2!I748</f>
        <v>KR AJAN MAYAHAN</v>
      </c>
      <c r="G740" s="31" t="str">
        <f t="shared" si="91"/>
        <v>R1</v>
      </c>
      <c r="H740" s="31">
        <f t="shared" si="92"/>
        <v>450</v>
      </c>
      <c r="I740" s="31" t="str">
        <f>Report2!K748</f>
        <v>R1/450</v>
      </c>
      <c r="J740" s="82">
        <f>Report2!L748</f>
        <v>400</v>
      </c>
      <c r="K740" s="82">
        <f>Report2!M748</f>
        <v>0</v>
      </c>
      <c r="L740" s="82">
        <f>Report2!N748</f>
        <v>198000</v>
      </c>
      <c r="M740" s="82">
        <f>Report2!P748</f>
        <v>198000</v>
      </c>
      <c r="N740" s="82">
        <f>Report2!Q748</f>
        <v>0</v>
      </c>
      <c r="O740" s="82">
        <f>Report2!T748</f>
        <v>0</v>
      </c>
      <c r="P740" s="82">
        <f>Report2!U748</f>
        <v>0</v>
      </c>
      <c r="Q740" s="82">
        <f>Report2!W748</f>
        <v>17820</v>
      </c>
      <c r="R740" s="82">
        <f>Report2!X748</f>
        <v>0</v>
      </c>
      <c r="S740" s="82">
        <f>Report2!Y748</f>
        <v>0</v>
      </c>
      <c r="T740" s="82">
        <f>Report2!Z748</f>
        <v>215820</v>
      </c>
      <c r="U740" s="82">
        <f>Report2!AB748</f>
        <v>18000</v>
      </c>
      <c r="V740" s="82">
        <f>Report2!AC748</f>
        <v>197820</v>
      </c>
      <c r="W740" s="36" t="str">
        <f>Report2!AD748</f>
        <v>28/03/2023</v>
      </c>
      <c r="X740" s="48" t="str">
        <f t="shared" si="93"/>
        <v>28</v>
      </c>
      <c r="Y740" s="31" t="str">
        <f t="shared" si="94"/>
        <v>03</v>
      </c>
      <c r="Z740" s="31" t="str">
        <f t="shared" si="95"/>
        <v>2023</v>
      </c>
      <c r="AA740" s="45">
        <f t="shared" si="96"/>
        <v>45013</v>
      </c>
      <c r="AB740" s="31" t="str">
        <f>Report2!AE748</f>
        <v>5255442006123</v>
      </c>
      <c r="AC740" s="45" t="str">
        <f>Report2!AF748</f>
        <v>28/03/2023</v>
      </c>
      <c r="AD740" s="31" t="str">
        <f>Report2!AH748</f>
        <v>P2TL/52554/20230328/00004</v>
      </c>
      <c r="AE740" s="31">
        <f t="shared" si="98"/>
        <v>52550</v>
      </c>
      <c r="AF740" s="31" t="str">
        <f t="shared" si="97"/>
        <v>52554</v>
      </c>
    </row>
    <row r="741" spans="1:32">
      <c r="A741" s="30">
        <f>Report2!A749</f>
        <v>65</v>
      </c>
      <c r="B741" s="31" t="str">
        <f>Report2!B749</f>
        <v>P2TL/52553/20230330/00002</v>
      </c>
      <c r="C741" s="31" t="str">
        <f>Report2!D749</f>
        <v>523073008317</v>
      </c>
      <c r="D741" s="31" t="str">
        <f>Report2!E749</f>
        <v>RAHAYU JANA</v>
      </c>
      <c r="E741" s="31" t="str">
        <f>Report2!H749</f>
        <v>K2</v>
      </c>
      <c r="F741" s="31" t="str">
        <f>Report2!I749</f>
        <v>DN KLETAK, DS. PENG</v>
      </c>
      <c r="G741" s="31" t="str">
        <f t="shared" si="91"/>
        <v>R1MT</v>
      </c>
      <c r="H741" s="31">
        <f t="shared" si="92"/>
        <v>900</v>
      </c>
      <c r="I741" s="31" t="str">
        <f>Report2!K749</f>
        <v>R1MT/900</v>
      </c>
      <c r="J741" s="82">
        <f>Report2!L749</f>
        <v>100</v>
      </c>
      <c r="K741" s="82">
        <f>Report2!M749</f>
        <v>0</v>
      </c>
      <c r="L741" s="82">
        <f>Report2!N749</f>
        <v>135200</v>
      </c>
      <c r="M741" s="82">
        <f>Report2!P749</f>
        <v>135200</v>
      </c>
      <c r="N741" s="82">
        <f>Report2!Q749</f>
        <v>0</v>
      </c>
      <c r="O741" s="82">
        <f>Report2!T749</f>
        <v>0</v>
      </c>
      <c r="P741" s="82">
        <f>Report2!U749</f>
        <v>0</v>
      </c>
      <c r="Q741" s="82">
        <f>Report2!W749</f>
        <v>12168</v>
      </c>
      <c r="R741" s="82">
        <f>Report2!X749</f>
        <v>0</v>
      </c>
      <c r="S741" s="82">
        <f>Report2!Y749</f>
        <v>0</v>
      </c>
      <c r="T741" s="82">
        <f>Report2!Z749</f>
        <v>147368</v>
      </c>
      <c r="U741" s="82">
        <f>Report2!AB749</f>
        <v>147368</v>
      </c>
      <c r="V741" s="82">
        <f>Report2!AC749</f>
        <v>0</v>
      </c>
      <c r="W741" s="36" t="str">
        <f>Report2!AD749</f>
        <v>30/03/2023</v>
      </c>
      <c r="X741" s="48" t="str">
        <f t="shared" si="93"/>
        <v>30</v>
      </c>
      <c r="Y741" s="31" t="str">
        <f t="shared" si="94"/>
        <v>03</v>
      </c>
      <c r="Z741" s="31" t="str">
        <f t="shared" si="95"/>
        <v>2023</v>
      </c>
      <c r="AA741" s="45">
        <f t="shared" si="96"/>
        <v>45015</v>
      </c>
      <c r="AB741" s="31" t="str">
        <f>Report2!AE749</f>
        <v>5255343004923</v>
      </c>
      <c r="AC741" s="45" t="str">
        <f>Report2!AF749</f>
        <v>30/03/2023</v>
      </c>
      <c r="AD741" s="31" t="str">
        <f>Report2!AH749</f>
        <v>P2TL/52553/20230330/00002</v>
      </c>
      <c r="AE741" s="31">
        <f t="shared" si="98"/>
        <v>52550</v>
      </c>
      <c r="AF741" s="31" t="str">
        <f t="shared" si="97"/>
        <v>52553</v>
      </c>
    </row>
    <row r="742" spans="1:32">
      <c r="A742" s="30">
        <f>Report2!A750</f>
        <v>66</v>
      </c>
      <c r="B742" s="31" t="str">
        <f>Report2!B750</f>
        <v>5255105723031400165</v>
      </c>
      <c r="C742" s="31" t="str">
        <f>Report2!D750</f>
        <v>523061679508</v>
      </c>
      <c r="D742" s="31" t="str">
        <f>Report2!E750</f>
        <v>PJU BOGOSARI</v>
      </c>
      <c r="E742" s="31">
        <f>Report2!H750</f>
        <v>0</v>
      </c>
      <c r="F742" s="31" t="str">
        <f>Report2!I750</f>
        <v>DS BOGOSARI 0  RT.2</v>
      </c>
      <c r="G742" s="31" t="str">
        <f t="shared" si="91"/>
        <v>P3</v>
      </c>
      <c r="H742" s="31">
        <f t="shared" si="92"/>
        <v>3500</v>
      </c>
      <c r="I742" s="31" t="str">
        <f>Report2!K750</f>
        <v>P3/3500</v>
      </c>
      <c r="J742" s="82">
        <f>Report2!L750</f>
        <v>246</v>
      </c>
      <c r="K742" s="82">
        <f>Report2!M750</f>
        <v>0</v>
      </c>
      <c r="L742" s="82">
        <f>Report2!N750</f>
        <v>421483</v>
      </c>
      <c r="M742" s="82">
        <f>Report2!P750</f>
        <v>421483</v>
      </c>
      <c r="N742" s="82">
        <f>Report2!Q750</f>
        <v>0</v>
      </c>
      <c r="O742" s="82">
        <f>Report2!T750</f>
        <v>0</v>
      </c>
      <c r="P742" s="82">
        <f>Report2!U750</f>
        <v>0</v>
      </c>
      <c r="Q742" s="82">
        <f>Report2!W750</f>
        <v>0</v>
      </c>
      <c r="R742" s="82">
        <f>Report2!X750</f>
        <v>0</v>
      </c>
      <c r="S742" s="82">
        <f>Report2!Y750</f>
        <v>0</v>
      </c>
      <c r="T742" s="82">
        <f>Report2!Z750</f>
        <v>421483</v>
      </c>
      <c r="U742" s="82">
        <f>Report2!AB750</f>
        <v>0</v>
      </c>
      <c r="V742" s="82">
        <f>Report2!AC750</f>
        <v>421483</v>
      </c>
      <c r="W742" s="36" t="str">
        <f>Report2!AD750</f>
        <v>15/03/2023</v>
      </c>
      <c r="X742" s="48" t="str">
        <f t="shared" si="93"/>
        <v>15</v>
      </c>
      <c r="Y742" s="31" t="str">
        <f t="shared" si="94"/>
        <v>03</v>
      </c>
      <c r="Z742" s="31" t="str">
        <f t="shared" si="95"/>
        <v>2023</v>
      </c>
      <c r="AA742" s="45">
        <f t="shared" si="96"/>
        <v>45000</v>
      </c>
      <c r="AB742" s="31" t="str">
        <f>Report2!AE750</f>
        <v>5255134000165</v>
      </c>
      <c r="AC742" s="45" t="str">
        <f>Report2!AF750</f>
        <v>15/03/2023</v>
      </c>
      <c r="AD742" s="31" t="str">
        <f>Report2!AH750</f>
        <v>5255105723031400165</v>
      </c>
      <c r="AE742" s="31">
        <f t="shared" si="98"/>
        <v>52550</v>
      </c>
      <c r="AF742" s="31" t="str">
        <f t="shared" si="97"/>
        <v>52551</v>
      </c>
    </row>
    <row r="743" spans="1:32">
      <c r="A743" s="30">
        <f>Report2!A751</f>
        <v>67</v>
      </c>
      <c r="B743" s="31" t="str">
        <f>Report2!B751</f>
        <v>5255105723031400166</v>
      </c>
      <c r="C743" s="31" t="str">
        <f>Report2!D751</f>
        <v>523060207198</v>
      </c>
      <c r="D743" s="31" t="str">
        <f>Report2!E751</f>
        <v>SITI RASMIYATUN</v>
      </c>
      <c r="E743" s="31">
        <f>Report2!H751</f>
        <v>0</v>
      </c>
      <c r="F743" s="31" t="str">
        <f>Report2!I751</f>
        <v>KA RANGSARI RT 12/0</v>
      </c>
      <c r="G743" s="31" t="str">
        <f t="shared" si="91"/>
        <v>R1M</v>
      </c>
      <c r="H743" s="31">
        <f t="shared" si="92"/>
        <v>900</v>
      </c>
      <c r="I743" s="31" t="str">
        <f>Report2!K751</f>
        <v>R1M/900</v>
      </c>
      <c r="J743" s="82">
        <f>Report2!L751</f>
        <v>234</v>
      </c>
      <c r="K743" s="82">
        <f>Report2!M751</f>
        <v>0</v>
      </c>
      <c r="L743" s="82">
        <f>Report2!N751</f>
        <v>313664</v>
      </c>
      <c r="M743" s="82">
        <f>Report2!P751</f>
        <v>313664</v>
      </c>
      <c r="N743" s="82">
        <f>Report2!Q751</f>
        <v>0</v>
      </c>
      <c r="O743" s="82">
        <f>Report2!T751</f>
        <v>0</v>
      </c>
      <c r="P743" s="82">
        <f>Report2!U751</f>
        <v>0</v>
      </c>
      <c r="Q743" s="82">
        <f>Report2!W751</f>
        <v>0</v>
      </c>
      <c r="R743" s="82">
        <f>Report2!X751</f>
        <v>0</v>
      </c>
      <c r="S743" s="82">
        <f>Report2!Y751</f>
        <v>0</v>
      </c>
      <c r="T743" s="82">
        <f>Report2!Z751</f>
        <v>313664</v>
      </c>
      <c r="U743" s="82">
        <f>Report2!AB751</f>
        <v>0</v>
      </c>
      <c r="V743" s="82">
        <f>Report2!AC751</f>
        <v>313664</v>
      </c>
      <c r="W743" s="36" t="str">
        <f>Report2!AD751</f>
        <v>15/03/2023</v>
      </c>
      <c r="X743" s="48" t="str">
        <f t="shared" si="93"/>
        <v>15</v>
      </c>
      <c r="Y743" s="31" t="str">
        <f t="shared" si="94"/>
        <v>03</v>
      </c>
      <c r="Z743" s="31" t="str">
        <f t="shared" si="95"/>
        <v>2023</v>
      </c>
      <c r="AA743" s="45">
        <f t="shared" si="96"/>
        <v>45000</v>
      </c>
      <c r="AB743" s="31" t="str">
        <f>Report2!AE751</f>
        <v>5255134000166</v>
      </c>
      <c r="AC743" s="45" t="str">
        <f>Report2!AF751</f>
        <v>15/03/2023</v>
      </c>
      <c r="AD743" s="31" t="str">
        <f>Report2!AH751</f>
        <v>5255105723031400166</v>
      </c>
      <c r="AE743" s="31">
        <f t="shared" si="98"/>
        <v>52550</v>
      </c>
      <c r="AF743" s="31" t="str">
        <f t="shared" si="97"/>
        <v>52551</v>
      </c>
    </row>
    <row r="744" spans="1:32">
      <c r="A744" s="30">
        <f>Report2!A752</f>
        <v>68</v>
      </c>
      <c r="B744" s="31" t="str">
        <f>Report2!B752</f>
        <v>5255105723031400182</v>
      </c>
      <c r="C744" s="31" t="str">
        <f>Report2!D752</f>
        <v>523060515394</v>
      </c>
      <c r="D744" s="31" t="str">
        <f>Report2!E752</f>
        <v>SUDJATMI</v>
      </c>
      <c r="E744" s="31">
        <f>Report2!H752</f>
        <v>0</v>
      </c>
      <c r="F744" s="31" t="str">
        <f>Report2!I752</f>
        <v>DS  KUNCIR RT1/RW2</v>
      </c>
      <c r="G744" s="31" t="str">
        <f t="shared" si="91"/>
        <v>R1M</v>
      </c>
      <c r="H744" s="31">
        <f t="shared" si="92"/>
        <v>900</v>
      </c>
      <c r="I744" s="31" t="str">
        <f>Report2!K752</f>
        <v>R1M/900</v>
      </c>
      <c r="J744" s="82">
        <f>Report2!L752</f>
        <v>75</v>
      </c>
      <c r="K744" s="82">
        <f>Report2!M752</f>
        <v>0</v>
      </c>
      <c r="L744" s="82">
        <f>Report2!N752</f>
        <v>101400</v>
      </c>
      <c r="M744" s="82">
        <f>Report2!P752</f>
        <v>101400</v>
      </c>
      <c r="N744" s="82">
        <f>Report2!Q752</f>
        <v>0</v>
      </c>
      <c r="O744" s="82">
        <f>Report2!T752</f>
        <v>0</v>
      </c>
      <c r="P744" s="82">
        <f>Report2!U752</f>
        <v>0</v>
      </c>
      <c r="Q744" s="82">
        <f>Report2!W752</f>
        <v>0</v>
      </c>
      <c r="R744" s="82">
        <f>Report2!X752</f>
        <v>0</v>
      </c>
      <c r="S744" s="82">
        <f>Report2!Y752</f>
        <v>0</v>
      </c>
      <c r="T744" s="82">
        <f>Report2!Z752</f>
        <v>101400</v>
      </c>
      <c r="U744" s="82">
        <f>Report2!AB752</f>
        <v>0</v>
      </c>
      <c r="V744" s="82">
        <f>Report2!AC752</f>
        <v>101400</v>
      </c>
      <c r="W744" s="36" t="str">
        <f>Report2!AD752</f>
        <v>15/03/2023</v>
      </c>
      <c r="X744" s="48" t="str">
        <f t="shared" si="93"/>
        <v>15</v>
      </c>
      <c r="Y744" s="31" t="str">
        <f t="shared" si="94"/>
        <v>03</v>
      </c>
      <c r="Z744" s="31" t="str">
        <f t="shared" si="95"/>
        <v>2023</v>
      </c>
      <c r="AA744" s="45">
        <f t="shared" si="96"/>
        <v>45000</v>
      </c>
      <c r="AB744" s="31" t="str">
        <f>Report2!AE752</f>
        <v>5255134000182</v>
      </c>
      <c r="AC744" s="45" t="str">
        <f>Report2!AF752</f>
        <v>15/03/2023</v>
      </c>
      <c r="AD744" s="31" t="str">
        <f>Report2!AH752</f>
        <v>5255105723031400182</v>
      </c>
      <c r="AE744" s="31">
        <f t="shared" si="98"/>
        <v>52550</v>
      </c>
      <c r="AF744" s="31" t="str">
        <f t="shared" si="97"/>
        <v>52551</v>
      </c>
    </row>
    <row r="745" spans="1:32">
      <c r="A745" s="30">
        <f>Report2!A753</f>
        <v>69</v>
      </c>
      <c r="B745" s="31" t="str">
        <f>Report2!B753</f>
        <v>P2TL/52554/20230331/00005</v>
      </c>
      <c r="C745" s="31" t="str">
        <f>Report2!D753</f>
        <v>NONPELANG</v>
      </c>
      <c r="D745" s="31" t="str">
        <f>Report2!E753</f>
        <v>SARYANTO</v>
      </c>
      <c r="E745" s="31" t="str">
        <f>Report2!H753</f>
        <v>P4</v>
      </c>
      <c r="F745" s="31" t="str">
        <f>Report2!I753</f>
        <v>DSN PADAS RT 5 RW</v>
      </c>
      <c r="G745" s="31" t="str">
        <f t="shared" si="91"/>
        <v>I1</v>
      </c>
      <c r="H745" s="31">
        <f t="shared" si="92"/>
        <v>900</v>
      </c>
      <c r="I745" s="31" t="str">
        <f>Report2!K753</f>
        <v>I1/900</v>
      </c>
      <c r="J745" s="82">
        <f>Report2!L753</f>
        <v>4957</v>
      </c>
      <c r="K745" s="82">
        <f>Report2!M753</f>
        <v>510300</v>
      </c>
      <c r="L745" s="82">
        <f>Report2!N753</f>
        <v>2007666</v>
      </c>
      <c r="M745" s="82">
        <f>Report2!P753</f>
        <v>2517966</v>
      </c>
      <c r="N745" s="82">
        <f>Report2!Q753</f>
        <v>0</v>
      </c>
      <c r="O745" s="82">
        <f>Report2!T753</f>
        <v>0</v>
      </c>
      <c r="P745" s="82">
        <f>Report2!U753</f>
        <v>0</v>
      </c>
      <c r="Q745" s="82">
        <f>Report2!W753</f>
        <v>4197</v>
      </c>
      <c r="R745" s="82">
        <f>Report2!X753</f>
        <v>0</v>
      </c>
      <c r="S745" s="82">
        <f>Report2!Y753</f>
        <v>0</v>
      </c>
      <c r="T745" s="82">
        <f>Report2!Z753</f>
        <v>2522163</v>
      </c>
      <c r="U745" s="82">
        <f>Report2!AB753</f>
        <v>2522163</v>
      </c>
      <c r="V745" s="82">
        <f>Report2!AC753</f>
        <v>0</v>
      </c>
      <c r="W745" s="36" t="str">
        <f>Report2!AD753</f>
        <v>31/03/2023</v>
      </c>
      <c r="X745" s="48" t="str">
        <f t="shared" si="93"/>
        <v>31</v>
      </c>
      <c r="Y745" s="31" t="str">
        <f t="shared" si="94"/>
        <v>03</v>
      </c>
      <c r="Z745" s="31" t="str">
        <f t="shared" si="95"/>
        <v>2023</v>
      </c>
      <c r="AA745" s="45">
        <f t="shared" si="96"/>
        <v>45016</v>
      </c>
      <c r="AB745" s="31" t="str">
        <f>Report2!AE753</f>
        <v>5255442006150</v>
      </c>
      <c r="AC745" s="45" t="str">
        <f>Report2!AF753</f>
        <v>31/03/2023</v>
      </c>
      <c r="AD745" s="31" t="str">
        <f>Report2!AH753</f>
        <v>P2TL/52554/20230331/00005</v>
      </c>
      <c r="AE745" s="31">
        <f t="shared" si="98"/>
        <v>52550</v>
      </c>
      <c r="AF745" s="31" t="str">
        <f t="shared" si="97"/>
        <v>52554</v>
      </c>
    </row>
    <row r="746" spans="1:32">
      <c r="A746" s="30">
        <f>Report2!A754</f>
        <v>70</v>
      </c>
      <c r="B746" s="31" t="str">
        <f>Report2!B754</f>
        <v>P2TL/52553/20230324/00005</v>
      </c>
      <c r="C746" s="31" t="str">
        <f>Report2!D754</f>
        <v>523072621112</v>
      </c>
      <c r="D746" s="31" t="str">
        <f>Report2!E754</f>
        <v>POS KAMLING / EDY H</v>
      </c>
      <c r="E746" s="31" t="str">
        <f>Report2!H754</f>
        <v>P2</v>
      </c>
      <c r="F746" s="31" t="str">
        <f>Report2!I754</f>
        <v>DS HARJOWINANGUN</v>
      </c>
      <c r="G746" s="31" t="str">
        <f t="shared" si="91"/>
        <v>S2T</v>
      </c>
      <c r="H746" s="31">
        <f t="shared" si="92"/>
        <v>900</v>
      </c>
      <c r="I746" s="31" t="str">
        <f>Report2!K754</f>
        <v>S2T/900</v>
      </c>
      <c r="J746" s="82">
        <f>Report2!L754</f>
        <v>4957</v>
      </c>
      <c r="K746" s="82">
        <f>Report2!M754</f>
        <v>0</v>
      </c>
      <c r="L746" s="82">
        <f>Report2!N754</f>
        <v>1784592</v>
      </c>
      <c r="M746" s="82">
        <f>Report2!P754</f>
        <v>1784592</v>
      </c>
      <c r="N746" s="82">
        <f>Report2!Q754</f>
        <v>0</v>
      </c>
      <c r="O746" s="82">
        <f>Report2!T754</f>
        <v>0</v>
      </c>
      <c r="P746" s="82">
        <f>Report2!U754</f>
        <v>0</v>
      </c>
      <c r="Q746" s="82">
        <f>Report2!W754</f>
        <v>17846</v>
      </c>
      <c r="R746" s="82">
        <f>Report2!X754</f>
        <v>0</v>
      </c>
      <c r="S746" s="82">
        <f>Report2!Y754</f>
        <v>0</v>
      </c>
      <c r="T746" s="82">
        <f>Report2!Z754</f>
        <v>1802438</v>
      </c>
      <c r="U746" s="82">
        <f>Report2!AB754</f>
        <v>1802438</v>
      </c>
      <c r="V746" s="82">
        <f>Report2!AC754</f>
        <v>0</v>
      </c>
      <c r="W746" s="36" t="str">
        <f>Report2!AD754</f>
        <v>24/03/2023</v>
      </c>
      <c r="X746" s="48" t="str">
        <f t="shared" si="93"/>
        <v>24</v>
      </c>
      <c r="Y746" s="31" t="str">
        <f t="shared" si="94"/>
        <v>03</v>
      </c>
      <c r="Z746" s="31" t="str">
        <f t="shared" si="95"/>
        <v>2023</v>
      </c>
      <c r="AA746" s="45">
        <f t="shared" si="96"/>
        <v>45009</v>
      </c>
      <c r="AB746" s="31" t="str">
        <f>Report2!AE754</f>
        <v>5255343004913</v>
      </c>
      <c r="AC746" s="45" t="str">
        <f>Report2!AF754</f>
        <v>24/03/2023</v>
      </c>
      <c r="AD746" s="31" t="str">
        <f>Report2!AH754</f>
        <v>P2TL/52553/20230324/00005</v>
      </c>
      <c r="AE746" s="31">
        <f t="shared" si="98"/>
        <v>52550</v>
      </c>
      <c r="AF746" s="31" t="str">
        <f t="shared" si="97"/>
        <v>52553</v>
      </c>
    </row>
    <row r="747" spans="1:32">
      <c r="A747" s="30">
        <f>Report2!A755</f>
        <v>71</v>
      </c>
      <c r="B747" s="31" t="str">
        <f>Report2!B755</f>
        <v>5255105723031400258</v>
      </c>
      <c r="C747" s="31" t="str">
        <f>Report2!D755</f>
        <v>523060383434</v>
      </c>
      <c r="D747" s="31" t="str">
        <f>Report2!E755</f>
        <v>MARYAKAM</v>
      </c>
      <c r="E747" s="31">
        <f>Report2!H755</f>
        <v>0</v>
      </c>
      <c r="F747" s="31" t="str">
        <f>Report2!I755</f>
        <v>DS  GROGOL KR TEN</v>
      </c>
      <c r="G747" s="31" t="str">
        <f t="shared" si="91"/>
        <v>R1</v>
      </c>
      <c r="H747" s="31">
        <f t="shared" si="92"/>
        <v>450</v>
      </c>
      <c r="I747" s="31" t="str">
        <f>Report2!K755</f>
        <v>R1/450</v>
      </c>
      <c r="J747" s="82">
        <f>Report2!L755</f>
        <v>22</v>
      </c>
      <c r="K747" s="82">
        <f>Report2!M755</f>
        <v>0</v>
      </c>
      <c r="L747" s="82">
        <f>Report2!N755</f>
        <v>3718</v>
      </c>
      <c r="M747" s="82">
        <f>Report2!P755</f>
        <v>3718</v>
      </c>
      <c r="N747" s="82">
        <f>Report2!Q755</f>
        <v>0</v>
      </c>
      <c r="O747" s="82">
        <f>Report2!T755</f>
        <v>0</v>
      </c>
      <c r="P747" s="82">
        <f>Report2!U755</f>
        <v>0</v>
      </c>
      <c r="Q747" s="82">
        <f>Report2!W755</f>
        <v>0</v>
      </c>
      <c r="R747" s="82">
        <f>Report2!X755</f>
        <v>0</v>
      </c>
      <c r="S747" s="82">
        <f>Report2!Y755</f>
        <v>0</v>
      </c>
      <c r="T747" s="82">
        <f>Report2!Z755</f>
        <v>3718</v>
      </c>
      <c r="U747" s="82">
        <f>Report2!AB755</f>
        <v>0</v>
      </c>
      <c r="V747" s="82">
        <f>Report2!AC755</f>
        <v>3718</v>
      </c>
      <c r="W747" s="36" t="str">
        <f>Report2!AD755</f>
        <v>15/03/2023</v>
      </c>
      <c r="X747" s="48" t="str">
        <f t="shared" si="93"/>
        <v>15</v>
      </c>
      <c r="Y747" s="31" t="str">
        <f t="shared" si="94"/>
        <v>03</v>
      </c>
      <c r="Z747" s="31" t="str">
        <f t="shared" si="95"/>
        <v>2023</v>
      </c>
      <c r="AA747" s="45">
        <f t="shared" si="96"/>
        <v>45000</v>
      </c>
      <c r="AB747" s="31" t="str">
        <f>Report2!AE755</f>
        <v>5255134000258</v>
      </c>
      <c r="AC747" s="45" t="str">
        <f>Report2!AF755</f>
        <v>15/03/2023</v>
      </c>
      <c r="AD747" s="31" t="str">
        <f>Report2!AH755</f>
        <v>5255105723031400258</v>
      </c>
      <c r="AE747" s="31">
        <f t="shared" si="98"/>
        <v>52550</v>
      </c>
      <c r="AF747" s="31" t="str">
        <f t="shared" si="97"/>
        <v>52551</v>
      </c>
    </row>
    <row r="748" spans="1:32">
      <c r="A748" s="30">
        <f>Report2!A756</f>
        <v>72</v>
      </c>
      <c r="B748" s="31" t="str">
        <f>Report2!B756</f>
        <v>P2TL/52551/20230320/00003</v>
      </c>
      <c r="C748" s="31" t="str">
        <f>Report2!D756</f>
        <v>523060615733</v>
      </c>
      <c r="D748" s="31" t="str">
        <f>Report2!E756</f>
        <v>ZAMIN</v>
      </c>
      <c r="E748" s="31" t="str">
        <f>Report2!H756</f>
        <v>K2</v>
      </c>
      <c r="F748" s="31" t="str">
        <f>Report2!I756</f>
        <v>DS  JUNGPASIR</v>
      </c>
      <c r="G748" s="31" t="str">
        <f t="shared" si="91"/>
        <v>R1T</v>
      </c>
      <c r="H748" s="31">
        <f t="shared" si="92"/>
        <v>900</v>
      </c>
      <c r="I748" s="31" t="str">
        <f>Report2!K756</f>
        <v>R1T/900</v>
      </c>
      <c r="J748" s="82">
        <f>Report2!L756</f>
        <v>794</v>
      </c>
      <c r="K748" s="82">
        <f>Report2!M756</f>
        <v>0</v>
      </c>
      <c r="L748" s="82">
        <f>Report2!N756</f>
        <v>480370</v>
      </c>
      <c r="M748" s="82">
        <f>Report2!P756</f>
        <v>480370</v>
      </c>
      <c r="N748" s="82">
        <f>Report2!Q756</f>
        <v>0</v>
      </c>
      <c r="O748" s="82">
        <f>Report2!T756</f>
        <v>0</v>
      </c>
      <c r="P748" s="82">
        <f>Report2!U756</f>
        <v>0</v>
      </c>
      <c r="Q748" s="82">
        <f>Report2!W756</f>
        <v>43233</v>
      </c>
      <c r="R748" s="82">
        <f>Report2!X756</f>
        <v>0</v>
      </c>
      <c r="S748" s="82">
        <f>Report2!Y756</f>
        <v>0</v>
      </c>
      <c r="T748" s="82">
        <f>Report2!Z756</f>
        <v>523603</v>
      </c>
      <c r="U748" s="82">
        <f>Report2!AB756</f>
        <v>523603</v>
      </c>
      <c r="V748" s="82">
        <f>Report2!AC756</f>
        <v>0</v>
      </c>
      <c r="W748" s="36" t="str">
        <f>Report2!AD756</f>
        <v>20/03/2023</v>
      </c>
      <c r="X748" s="48" t="str">
        <f t="shared" si="93"/>
        <v>20</v>
      </c>
      <c r="Y748" s="31" t="str">
        <f t="shared" si="94"/>
        <v>03</v>
      </c>
      <c r="Z748" s="31" t="str">
        <f t="shared" si="95"/>
        <v>2023</v>
      </c>
      <c r="AA748" s="45">
        <f t="shared" si="96"/>
        <v>45005</v>
      </c>
      <c r="AB748" s="31" t="str">
        <f>Report2!AE756</f>
        <v>5255143005199</v>
      </c>
      <c r="AC748" s="45" t="str">
        <f>Report2!AF756</f>
        <v>20/03/2023</v>
      </c>
      <c r="AD748" s="31" t="str">
        <f>Report2!AH756</f>
        <v>P2TL/52551/20230320/00003</v>
      </c>
      <c r="AE748" s="31">
        <f t="shared" si="98"/>
        <v>52550</v>
      </c>
      <c r="AF748" s="31" t="str">
        <f t="shared" si="97"/>
        <v>52551</v>
      </c>
    </row>
    <row r="749" spans="1:32">
      <c r="A749" s="30">
        <f>Report2!A757</f>
        <v>73</v>
      </c>
      <c r="B749" s="31" t="str">
        <f>Report2!B757</f>
        <v>P2TL/52553/20230315/00001</v>
      </c>
      <c r="C749" s="31" t="str">
        <f>Report2!D757</f>
        <v>523071385390</v>
      </c>
      <c r="D749" s="31" t="str">
        <f>Report2!E757</f>
        <v>SUNARTO</v>
      </c>
      <c r="E749" s="31" t="str">
        <f>Report2!H757</f>
        <v>K2</v>
      </c>
      <c r="F749" s="31" t="str">
        <f>Report2!I757</f>
        <v>DK  NGASEM RT1/5 M</v>
      </c>
      <c r="G749" s="31" t="str">
        <f t="shared" si="91"/>
        <v>R1</v>
      </c>
      <c r="H749" s="31">
        <f t="shared" si="92"/>
        <v>450</v>
      </c>
      <c r="I749" s="31" t="str">
        <f>Report2!K757</f>
        <v>R1/450</v>
      </c>
      <c r="J749" s="82">
        <f>Report2!L757</f>
        <v>410</v>
      </c>
      <c r="K749" s="82">
        <f>Report2!M757</f>
        <v>0</v>
      </c>
      <c r="L749" s="82">
        <f>Report2!N757</f>
        <v>202950</v>
      </c>
      <c r="M749" s="82">
        <f>Report2!P757</f>
        <v>202950</v>
      </c>
      <c r="N749" s="82">
        <f>Report2!Q757</f>
        <v>0</v>
      </c>
      <c r="O749" s="82">
        <f>Report2!T757</f>
        <v>0</v>
      </c>
      <c r="P749" s="82">
        <f>Report2!U757</f>
        <v>0</v>
      </c>
      <c r="Q749" s="82">
        <f>Report2!W757</f>
        <v>18266</v>
      </c>
      <c r="R749" s="82">
        <f>Report2!X757</f>
        <v>0</v>
      </c>
      <c r="S749" s="82">
        <f>Report2!Y757</f>
        <v>0</v>
      </c>
      <c r="T749" s="82">
        <f>Report2!Z757</f>
        <v>221216</v>
      </c>
      <c r="U749" s="82">
        <f>Report2!AB757</f>
        <v>221216</v>
      </c>
      <c r="V749" s="82">
        <f>Report2!AC757</f>
        <v>0</v>
      </c>
      <c r="W749" s="36" t="str">
        <f>Report2!AD757</f>
        <v>15/03/2023</v>
      </c>
      <c r="X749" s="48" t="str">
        <f t="shared" si="93"/>
        <v>15</v>
      </c>
      <c r="Y749" s="31" t="str">
        <f t="shared" si="94"/>
        <v>03</v>
      </c>
      <c r="Z749" s="31" t="str">
        <f t="shared" si="95"/>
        <v>2023</v>
      </c>
      <c r="AA749" s="45">
        <f t="shared" si="96"/>
        <v>45000</v>
      </c>
      <c r="AB749" s="31" t="str">
        <f>Report2!AE757</f>
        <v>5255342004897</v>
      </c>
      <c r="AC749" s="45" t="str">
        <f>Report2!AF757</f>
        <v>15/03/2023</v>
      </c>
      <c r="AD749" s="31" t="str">
        <f>Report2!AH757</f>
        <v>P2TL/52553/20230315/00001</v>
      </c>
      <c r="AE749" s="31">
        <f t="shared" si="98"/>
        <v>52550</v>
      </c>
      <c r="AF749" s="31" t="str">
        <f t="shared" si="97"/>
        <v>52553</v>
      </c>
    </row>
    <row r="750" spans="1:32">
      <c r="A750" s="30">
        <f>Report2!A758</f>
        <v>74</v>
      </c>
      <c r="B750" s="31" t="str">
        <f>Report2!B758</f>
        <v>P2TL/52554/20230315/00003</v>
      </c>
      <c r="C750" s="31" t="str">
        <f>Report2!D758</f>
        <v>523070385266</v>
      </c>
      <c r="D750" s="31" t="str">
        <f>Report2!E758</f>
        <v>HARYONO</v>
      </c>
      <c r="E750" s="31" t="str">
        <f>Report2!H758</f>
        <v>K2</v>
      </c>
      <c r="F750" s="31" t="str">
        <f>Report2!I758</f>
        <v>KR AJAN PAKIS</v>
      </c>
      <c r="G750" s="31" t="str">
        <f t="shared" si="91"/>
        <v>R1M</v>
      </c>
      <c r="H750" s="31">
        <f t="shared" si="92"/>
        <v>900</v>
      </c>
      <c r="I750" s="31" t="str">
        <f>Report2!K758</f>
        <v>R1M/900</v>
      </c>
      <c r="J750" s="82">
        <f>Report2!L758</f>
        <v>300</v>
      </c>
      <c r="K750" s="82">
        <f>Report2!M758</f>
        <v>0</v>
      </c>
      <c r="L750" s="82">
        <f>Report2!N758</f>
        <v>405600</v>
      </c>
      <c r="M750" s="82">
        <f>Report2!P758</f>
        <v>405600</v>
      </c>
      <c r="N750" s="82">
        <f>Report2!Q758</f>
        <v>0</v>
      </c>
      <c r="O750" s="82">
        <f>Report2!T758</f>
        <v>0</v>
      </c>
      <c r="P750" s="82">
        <f>Report2!U758</f>
        <v>500</v>
      </c>
      <c r="Q750" s="82">
        <f>Report2!W758</f>
        <v>36504</v>
      </c>
      <c r="R750" s="82">
        <f>Report2!X758</f>
        <v>0</v>
      </c>
      <c r="S750" s="82">
        <f>Report2!Y758</f>
        <v>0</v>
      </c>
      <c r="T750" s="82">
        <f>Report2!Z758</f>
        <v>442604</v>
      </c>
      <c r="U750" s="82">
        <f>Report2!AB758</f>
        <v>442604</v>
      </c>
      <c r="V750" s="82">
        <f>Report2!AC758</f>
        <v>0</v>
      </c>
      <c r="W750" s="36" t="str">
        <f>Report2!AD758</f>
        <v>15/03/2023</v>
      </c>
      <c r="X750" s="48" t="str">
        <f t="shared" si="93"/>
        <v>15</v>
      </c>
      <c r="Y750" s="31" t="str">
        <f t="shared" si="94"/>
        <v>03</v>
      </c>
      <c r="Z750" s="31" t="str">
        <f t="shared" si="95"/>
        <v>2023</v>
      </c>
      <c r="AA750" s="45">
        <f t="shared" si="96"/>
        <v>45000</v>
      </c>
      <c r="AB750" s="31" t="str">
        <f>Report2!AE758</f>
        <v>5255442006103</v>
      </c>
      <c r="AC750" s="45" t="str">
        <f>Report2!AF758</f>
        <v>15/03/2023</v>
      </c>
      <c r="AD750" s="31" t="str">
        <f>Report2!AH758</f>
        <v>P2TL/52554/20230315/00003</v>
      </c>
      <c r="AE750" s="31">
        <f t="shared" si="98"/>
        <v>52550</v>
      </c>
      <c r="AF750" s="31" t="str">
        <f t="shared" si="97"/>
        <v>52554</v>
      </c>
    </row>
    <row r="751" spans="1:32">
      <c r="A751" s="30">
        <f>Report2!A759</f>
        <v>75</v>
      </c>
      <c r="B751" s="31" t="str">
        <f>Report2!B759</f>
        <v>P2TL/52553/20230315/00007</v>
      </c>
      <c r="C751" s="31" t="str">
        <f>Report2!D759</f>
        <v>523072359538</v>
      </c>
      <c r="D751" s="31" t="str">
        <f>Report2!E759</f>
        <v>AGUS SUPRIYONO</v>
      </c>
      <c r="E751" s="31" t="str">
        <f>Report2!H759</f>
        <v>K2</v>
      </c>
      <c r="F751" s="31" t="str">
        <f>Report2!I759</f>
        <v>DS WARUK DOROLEGI</v>
      </c>
      <c r="G751" s="31" t="str">
        <f t="shared" si="91"/>
        <v>R1T</v>
      </c>
      <c r="H751" s="31">
        <f t="shared" si="92"/>
        <v>2200</v>
      </c>
      <c r="I751" s="31" t="str">
        <f>Report2!K759</f>
        <v>R1T/2200</v>
      </c>
      <c r="J751" s="82">
        <f>Report2!L759</f>
        <v>1419</v>
      </c>
      <c r="K751" s="82">
        <f>Report2!M759</f>
        <v>0</v>
      </c>
      <c r="L751" s="82">
        <f>Report2!N759</f>
        <v>2050029</v>
      </c>
      <c r="M751" s="82">
        <f>Report2!P759</f>
        <v>2050029</v>
      </c>
      <c r="N751" s="82">
        <f>Report2!Q759</f>
        <v>0</v>
      </c>
      <c r="O751" s="82">
        <f>Report2!T759</f>
        <v>0</v>
      </c>
      <c r="P751" s="82">
        <f>Report2!U759</f>
        <v>0</v>
      </c>
      <c r="Q751" s="82">
        <f>Report2!W759</f>
        <v>184503</v>
      </c>
      <c r="R751" s="82">
        <f>Report2!X759</f>
        <v>0</v>
      </c>
      <c r="S751" s="82">
        <f>Report2!Y759</f>
        <v>0</v>
      </c>
      <c r="T751" s="82">
        <f>Report2!Z759</f>
        <v>2234532</v>
      </c>
      <c r="U751" s="82">
        <f>Report2!AB759</f>
        <v>1000000</v>
      </c>
      <c r="V751" s="82">
        <f>Report2!AC759</f>
        <v>1234532</v>
      </c>
      <c r="W751" s="36" t="str">
        <f>Report2!AD759</f>
        <v>15/03/2023</v>
      </c>
      <c r="X751" s="48" t="str">
        <f t="shared" si="93"/>
        <v>15</v>
      </c>
      <c r="Y751" s="31" t="str">
        <f t="shared" si="94"/>
        <v>03</v>
      </c>
      <c r="Z751" s="31" t="str">
        <f t="shared" si="95"/>
        <v>2023</v>
      </c>
      <c r="AA751" s="45">
        <f t="shared" si="96"/>
        <v>45000</v>
      </c>
      <c r="AB751" s="31" t="str">
        <f>Report2!AE759</f>
        <v>5255343004903</v>
      </c>
      <c r="AC751" s="45" t="str">
        <f>Report2!AF759</f>
        <v>15/03/2023</v>
      </c>
      <c r="AD751" s="31" t="str">
        <f>Report2!AH759</f>
        <v>P2TL/52553/20230315/00007</v>
      </c>
      <c r="AE751" s="31">
        <f t="shared" si="98"/>
        <v>52550</v>
      </c>
      <c r="AF751" s="31" t="str">
        <f t="shared" si="97"/>
        <v>52553</v>
      </c>
    </row>
    <row r="752" spans="1:32">
      <c r="A752" s="30">
        <f>Report2!A760</f>
        <v>76</v>
      </c>
      <c r="B752" s="31" t="str">
        <f>Report2!B760</f>
        <v>5255305723032100532</v>
      </c>
      <c r="C752" s="31" t="str">
        <f>Report2!D760</f>
        <v>523070440018</v>
      </c>
      <c r="D752" s="31" t="str">
        <f>Report2!E760</f>
        <v>BURMAN</v>
      </c>
      <c r="E752" s="31">
        <f>Report2!H760</f>
        <v>0</v>
      </c>
      <c r="F752" s="31" t="str">
        <f>Report2!I760</f>
        <v>TL AWAH</v>
      </c>
      <c r="G752" s="31" t="str">
        <f t="shared" si="91"/>
        <v>R1</v>
      </c>
      <c r="H752" s="31">
        <f t="shared" si="92"/>
        <v>450</v>
      </c>
      <c r="I752" s="31" t="str">
        <f>Report2!K760</f>
        <v>R1/450</v>
      </c>
      <c r="J752" s="82">
        <f>Report2!L760</f>
        <v>77</v>
      </c>
      <c r="K752" s="82">
        <f>Report2!M760</f>
        <v>0</v>
      </c>
      <c r="L752" s="82">
        <f>Report2!N760</f>
        <v>13013</v>
      </c>
      <c r="M752" s="82">
        <f>Report2!P760</f>
        <v>13013</v>
      </c>
      <c r="N752" s="82">
        <f>Report2!Q760</f>
        <v>0</v>
      </c>
      <c r="O752" s="82">
        <f>Report2!T760</f>
        <v>0</v>
      </c>
      <c r="P752" s="82">
        <f>Report2!U760</f>
        <v>0</v>
      </c>
      <c r="Q752" s="82">
        <f>Report2!W760</f>
        <v>0</v>
      </c>
      <c r="R752" s="82">
        <f>Report2!X760</f>
        <v>0</v>
      </c>
      <c r="S752" s="82">
        <f>Report2!Y760</f>
        <v>0</v>
      </c>
      <c r="T752" s="82">
        <f>Report2!Z760</f>
        <v>13013</v>
      </c>
      <c r="U752" s="82">
        <f>Report2!AB760</f>
        <v>0</v>
      </c>
      <c r="V752" s="82">
        <f>Report2!AC760</f>
        <v>13013</v>
      </c>
      <c r="W752" s="36" t="str">
        <f>Report2!AD760</f>
        <v>21/03/2023</v>
      </c>
      <c r="X752" s="48" t="str">
        <f t="shared" si="93"/>
        <v>21</v>
      </c>
      <c r="Y752" s="31" t="str">
        <f t="shared" si="94"/>
        <v>03</v>
      </c>
      <c r="Z752" s="31" t="str">
        <f t="shared" si="95"/>
        <v>2023</v>
      </c>
      <c r="AA752" s="45">
        <f t="shared" si="96"/>
        <v>45006</v>
      </c>
      <c r="AB752" s="31" t="str">
        <f>Report2!AE760</f>
        <v>5255334000528</v>
      </c>
      <c r="AC752" s="45" t="str">
        <f>Report2!AF760</f>
        <v>21/03/2023</v>
      </c>
      <c r="AD752" s="31" t="str">
        <f>Report2!AH760</f>
        <v>5255305723032100532</v>
      </c>
      <c r="AE752" s="31">
        <f t="shared" si="98"/>
        <v>52550</v>
      </c>
      <c r="AF752" s="31" t="str">
        <f t="shared" si="97"/>
        <v>52553</v>
      </c>
    </row>
    <row r="753" spans="1:32">
      <c r="A753" s="30">
        <f>Report2!A761</f>
        <v>77</v>
      </c>
      <c r="B753" s="31" t="str">
        <f>Report2!B761</f>
        <v>5255105723031400240</v>
      </c>
      <c r="C753" s="31" t="str">
        <f>Report2!D761</f>
        <v>523060608693</v>
      </c>
      <c r="D753" s="31" t="str">
        <f>Report2!E761</f>
        <v>BASIR</v>
      </c>
      <c r="E753" s="31">
        <f>Report2!H761</f>
        <v>0</v>
      </c>
      <c r="F753" s="31" t="str">
        <f>Report2!I761</f>
        <v>DS  KALIKONDANG RT</v>
      </c>
      <c r="G753" s="31" t="str">
        <f t="shared" si="91"/>
        <v>R1</v>
      </c>
      <c r="H753" s="31">
        <f t="shared" si="92"/>
        <v>450</v>
      </c>
      <c r="I753" s="31" t="str">
        <f>Report2!K761</f>
        <v>R1/450</v>
      </c>
      <c r="J753" s="82">
        <f>Report2!L761</f>
        <v>36</v>
      </c>
      <c r="K753" s="82">
        <f>Report2!M761</f>
        <v>0</v>
      </c>
      <c r="L753" s="82">
        <f>Report2!N761</f>
        <v>6084</v>
      </c>
      <c r="M753" s="82">
        <f>Report2!P761</f>
        <v>6084</v>
      </c>
      <c r="N753" s="82">
        <f>Report2!Q761</f>
        <v>0</v>
      </c>
      <c r="O753" s="82">
        <f>Report2!T761</f>
        <v>0</v>
      </c>
      <c r="P753" s="82">
        <f>Report2!U761</f>
        <v>0</v>
      </c>
      <c r="Q753" s="82">
        <f>Report2!W761</f>
        <v>0</v>
      </c>
      <c r="R753" s="82">
        <f>Report2!X761</f>
        <v>0</v>
      </c>
      <c r="S753" s="82">
        <f>Report2!Y761</f>
        <v>0</v>
      </c>
      <c r="T753" s="82">
        <f>Report2!Z761</f>
        <v>6084</v>
      </c>
      <c r="U753" s="82">
        <f>Report2!AB761</f>
        <v>0</v>
      </c>
      <c r="V753" s="82">
        <f>Report2!AC761</f>
        <v>6084</v>
      </c>
      <c r="W753" s="36" t="str">
        <f>Report2!AD761</f>
        <v>15/03/2023</v>
      </c>
      <c r="X753" s="48" t="str">
        <f t="shared" si="93"/>
        <v>15</v>
      </c>
      <c r="Y753" s="31" t="str">
        <f t="shared" si="94"/>
        <v>03</v>
      </c>
      <c r="Z753" s="31" t="str">
        <f t="shared" si="95"/>
        <v>2023</v>
      </c>
      <c r="AA753" s="45">
        <f t="shared" si="96"/>
        <v>45000</v>
      </c>
      <c r="AB753" s="31" t="str">
        <f>Report2!AE761</f>
        <v>5255134000240</v>
      </c>
      <c r="AC753" s="45" t="str">
        <f>Report2!AF761</f>
        <v>15/03/2023</v>
      </c>
      <c r="AD753" s="31" t="str">
        <f>Report2!AH761</f>
        <v>5255105723031400240</v>
      </c>
      <c r="AE753" s="31">
        <f t="shared" si="98"/>
        <v>52550</v>
      </c>
      <c r="AF753" s="31" t="str">
        <f t="shared" si="97"/>
        <v>52551</v>
      </c>
    </row>
    <row r="754" spans="1:32">
      <c r="A754" s="30">
        <f>Report2!A762</f>
        <v>78</v>
      </c>
      <c r="B754" s="31" t="str">
        <f>Report2!B762</f>
        <v>5255105723031400253</v>
      </c>
      <c r="C754" s="31" t="str">
        <f>Report2!D762</f>
        <v>523060089570</v>
      </c>
      <c r="D754" s="31" t="str">
        <f>Report2!E762</f>
        <v>KASMIAN/KLP</v>
      </c>
      <c r="E754" s="31">
        <f>Report2!H762</f>
        <v>0</v>
      </c>
      <c r="F754" s="31" t="str">
        <f>Report2!I762</f>
        <v>WO NOWOSO</v>
      </c>
      <c r="G754" s="31" t="str">
        <f t="shared" si="91"/>
        <v>R1</v>
      </c>
      <c r="H754" s="31">
        <f t="shared" si="92"/>
        <v>450</v>
      </c>
      <c r="I754" s="31" t="str">
        <f>Report2!K762</f>
        <v>R1/450</v>
      </c>
      <c r="J754" s="82">
        <f>Report2!L762</f>
        <v>26</v>
      </c>
      <c r="K754" s="82">
        <f>Report2!M762</f>
        <v>0</v>
      </c>
      <c r="L754" s="82">
        <f>Report2!N762</f>
        <v>4394</v>
      </c>
      <c r="M754" s="82">
        <f>Report2!P762</f>
        <v>4394</v>
      </c>
      <c r="N754" s="82">
        <f>Report2!Q762</f>
        <v>0</v>
      </c>
      <c r="O754" s="82">
        <f>Report2!T762</f>
        <v>0</v>
      </c>
      <c r="P754" s="82">
        <f>Report2!U762</f>
        <v>0</v>
      </c>
      <c r="Q754" s="82">
        <f>Report2!W762</f>
        <v>0</v>
      </c>
      <c r="R754" s="82">
        <f>Report2!X762</f>
        <v>0</v>
      </c>
      <c r="S754" s="82">
        <f>Report2!Y762</f>
        <v>0</v>
      </c>
      <c r="T754" s="82">
        <f>Report2!Z762</f>
        <v>4394</v>
      </c>
      <c r="U754" s="82">
        <f>Report2!AB762</f>
        <v>0</v>
      </c>
      <c r="V754" s="82">
        <f>Report2!AC762</f>
        <v>4394</v>
      </c>
      <c r="W754" s="36" t="str">
        <f>Report2!AD762</f>
        <v>15/03/2023</v>
      </c>
      <c r="X754" s="48" t="str">
        <f t="shared" si="93"/>
        <v>15</v>
      </c>
      <c r="Y754" s="31" t="str">
        <f t="shared" si="94"/>
        <v>03</v>
      </c>
      <c r="Z754" s="31" t="str">
        <f t="shared" si="95"/>
        <v>2023</v>
      </c>
      <c r="AA754" s="45">
        <f t="shared" si="96"/>
        <v>45000</v>
      </c>
      <c r="AB754" s="31" t="str">
        <f>Report2!AE762</f>
        <v>5255134000253</v>
      </c>
      <c r="AC754" s="45" t="str">
        <f>Report2!AF762</f>
        <v>15/03/2023</v>
      </c>
      <c r="AD754" s="31" t="str">
        <f>Report2!AH762</f>
        <v>5255105723031400253</v>
      </c>
      <c r="AE754" s="31">
        <f t="shared" si="98"/>
        <v>52550</v>
      </c>
      <c r="AF754" s="31" t="str">
        <f t="shared" si="97"/>
        <v>52551</v>
      </c>
    </row>
    <row r="755" spans="1:32">
      <c r="A755" s="30">
        <f>Report2!A763</f>
        <v>79</v>
      </c>
      <c r="B755" s="31" t="str">
        <f>Report2!B763</f>
        <v>5255105723031400169</v>
      </c>
      <c r="C755" s="31" t="str">
        <f>Report2!D763</f>
        <v>523060331277</v>
      </c>
      <c r="D755" s="31" t="str">
        <f>Report2!E763</f>
        <v>NURCHOLIS BUSRO</v>
      </c>
      <c r="E755" s="31">
        <f>Report2!H763</f>
        <v>0</v>
      </c>
      <c r="F755" s="31" t="str">
        <f>Report2!I763</f>
        <v>DS  KR KULON</v>
      </c>
      <c r="G755" s="31" t="str">
        <f t="shared" si="91"/>
        <v>R1M</v>
      </c>
      <c r="H755" s="31">
        <f t="shared" si="92"/>
        <v>900</v>
      </c>
      <c r="I755" s="31" t="str">
        <f>Report2!K763</f>
        <v>R1M/900</v>
      </c>
      <c r="J755" s="82">
        <f>Report2!L763</f>
        <v>174</v>
      </c>
      <c r="K755" s="82">
        <f>Report2!M763</f>
        <v>0</v>
      </c>
      <c r="L755" s="82">
        <f>Report2!N763</f>
        <v>233896</v>
      </c>
      <c r="M755" s="82">
        <f>Report2!P763</f>
        <v>233896</v>
      </c>
      <c r="N755" s="82">
        <f>Report2!Q763</f>
        <v>0</v>
      </c>
      <c r="O755" s="82">
        <f>Report2!T763</f>
        <v>0</v>
      </c>
      <c r="P755" s="82">
        <f>Report2!U763</f>
        <v>0</v>
      </c>
      <c r="Q755" s="82">
        <f>Report2!W763</f>
        <v>0</v>
      </c>
      <c r="R755" s="82">
        <f>Report2!X763</f>
        <v>0</v>
      </c>
      <c r="S755" s="82">
        <f>Report2!Y763</f>
        <v>0</v>
      </c>
      <c r="T755" s="82">
        <f>Report2!Z763</f>
        <v>233896</v>
      </c>
      <c r="U755" s="82">
        <f>Report2!AB763</f>
        <v>0</v>
      </c>
      <c r="V755" s="82">
        <f>Report2!AC763</f>
        <v>233896</v>
      </c>
      <c r="W755" s="36" t="str">
        <f>Report2!AD763</f>
        <v>15/03/2023</v>
      </c>
      <c r="X755" s="48" t="str">
        <f t="shared" si="93"/>
        <v>15</v>
      </c>
      <c r="Y755" s="31" t="str">
        <f t="shared" si="94"/>
        <v>03</v>
      </c>
      <c r="Z755" s="31" t="str">
        <f t="shared" si="95"/>
        <v>2023</v>
      </c>
      <c r="AA755" s="45">
        <f t="shared" si="96"/>
        <v>45000</v>
      </c>
      <c r="AB755" s="31" t="str">
        <f>Report2!AE763</f>
        <v>5255134000169</v>
      </c>
      <c r="AC755" s="45" t="str">
        <f>Report2!AF763</f>
        <v>15/03/2023</v>
      </c>
      <c r="AD755" s="31" t="str">
        <f>Report2!AH763</f>
        <v>5255105723031400169</v>
      </c>
      <c r="AE755" s="31">
        <f t="shared" si="98"/>
        <v>52550</v>
      </c>
      <c r="AF755" s="31" t="str">
        <f t="shared" si="97"/>
        <v>52551</v>
      </c>
    </row>
    <row r="756" spans="1:32">
      <c r="A756" s="30">
        <f>Report2!A764</f>
        <v>80</v>
      </c>
      <c r="B756" s="31" t="str">
        <f>Report2!B764</f>
        <v>P2TL/52554/20230331/00002</v>
      </c>
      <c r="C756" s="31" t="str">
        <f>Report2!D764</f>
        <v>NONPELANG</v>
      </c>
      <c r="D756" s="31" t="str">
        <f>Report2!E764</f>
        <v>SUKIMAN</v>
      </c>
      <c r="E756" s="31" t="str">
        <f>Report2!H764</f>
        <v>P4</v>
      </c>
      <c r="F756" s="31" t="str">
        <f>Report2!I764</f>
        <v>GONDANG SUMBERA</v>
      </c>
      <c r="G756" s="31" t="str">
        <f t="shared" si="91"/>
        <v>B1</v>
      </c>
      <c r="H756" s="31">
        <f t="shared" si="92"/>
        <v>900</v>
      </c>
      <c r="I756" s="31" t="str">
        <f>Report2!K764</f>
        <v>B1/900</v>
      </c>
      <c r="J756" s="82">
        <f>Report2!L764</f>
        <v>4957</v>
      </c>
      <c r="K756" s="82">
        <f>Report2!M764</f>
        <v>429300</v>
      </c>
      <c r="L756" s="82">
        <f>Report2!N764</f>
        <v>2305098</v>
      </c>
      <c r="M756" s="82">
        <f>Report2!P764</f>
        <v>2734398</v>
      </c>
      <c r="N756" s="82">
        <f>Report2!Q764</f>
        <v>0</v>
      </c>
      <c r="O756" s="82">
        <f>Report2!T764</f>
        <v>0</v>
      </c>
      <c r="P756" s="82">
        <f>Report2!U764</f>
        <v>0</v>
      </c>
      <c r="Q756" s="82">
        <f>Report2!W764</f>
        <v>13672</v>
      </c>
      <c r="R756" s="82">
        <f>Report2!X764</f>
        <v>0</v>
      </c>
      <c r="S756" s="82">
        <f>Report2!Y764</f>
        <v>0</v>
      </c>
      <c r="T756" s="82">
        <f>Report2!Z764</f>
        <v>2748070</v>
      </c>
      <c r="U756" s="82">
        <f>Report2!AB764</f>
        <v>2748070</v>
      </c>
      <c r="V756" s="82">
        <f>Report2!AC764</f>
        <v>0</v>
      </c>
      <c r="W756" s="36" t="str">
        <f>Report2!AD764</f>
        <v>31/03/2023</v>
      </c>
      <c r="X756" s="48" t="str">
        <f t="shared" si="93"/>
        <v>31</v>
      </c>
      <c r="Y756" s="31" t="str">
        <f t="shared" si="94"/>
        <v>03</v>
      </c>
      <c r="Z756" s="31" t="str">
        <f t="shared" si="95"/>
        <v>2023</v>
      </c>
      <c r="AA756" s="45">
        <f t="shared" si="96"/>
        <v>45016</v>
      </c>
      <c r="AB756" s="31" t="str">
        <f>Report2!AE764</f>
        <v>5255442006147</v>
      </c>
      <c r="AC756" s="45" t="str">
        <f>Report2!AF764</f>
        <v>31/03/2023</v>
      </c>
      <c r="AD756" s="31" t="str">
        <f>Report2!AH764</f>
        <v>P2TL/52554/20230331/00002</v>
      </c>
      <c r="AE756" s="31">
        <f t="shared" si="98"/>
        <v>52550</v>
      </c>
      <c r="AF756" s="31" t="str">
        <f t="shared" si="97"/>
        <v>52554</v>
      </c>
    </row>
    <row r="757" spans="1:32">
      <c r="A757" s="30">
        <f>Report2!A765</f>
        <v>81</v>
      </c>
      <c r="B757" s="31" t="str">
        <f>Report2!B765</f>
        <v>P2TL/52554/20230328/00019</v>
      </c>
      <c r="C757" s="31" t="str">
        <f>Report2!D765</f>
        <v>523070375027</v>
      </c>
      <c r="D757" s="31" t="str">
        <f>Report2!E765</f>
        <v>PONO</v>
      </c>
      <c r="E757" s="31" t="str">
        <f>Report2!H765</f>
        <v>P3</v>
      </c>
      <c r="F757" s="31" t="str">
        <f>Report2!I765</f>
        <v>KR AJAN REJOSARI</v>
      </c>
      <c r="G757" s="31" t="str">
        <f t="shared" si="91"/>
        <v>R1</v>
      </c>
      <c r="H757" s="31">
        <f t="shared" si="92"/>
        <v>450</v>
      </c>
      <c r="I757" s="31" t="str">
        <f>Report2!K765</f>
        <v>R1/450</v>
      </c>
      <c r="J757" s="82">
        <f>Report2!L765</f>
        <v>2479</v>
      </c>
      <c r="K757" s="82">
        <f>Report2!M765</f>
        <v>59400</v>
      </c>
      <c r="L757" s="82">
        <f>Report2!N765</f>
        <v>1226907</v>
      </c>
      <c r="M757" s="82">
        <f>Report2!P765</f>
        <v>1286307</v>
      </c>
      <c r="N757" s="82">
        <f>Report2!Q765</f>
        <v>0</v>
      </c>
      <c r="O757" s="82">
        <f>Report2!T765</f>
        <v>76400</v>
      </c>
      <c r="P757" s="82">
        <f>Report2!U765</f>
        <v>188171</v>
      </c>
      <c r="Q757" s="82">
        <f>Report2!W765</f>
        <v>13160</v>
      </c>
      <c r="R757" s="82">
        <f>Report2!X765</f>
        <v>16650</v>
      </c>
      <c r="S757" s="82">
        <f>Report2!Y765</f>
        <v>0</v>
      </c>
      <c r="T757" s="82">
        <f>Report2!Z765</f>
        <v>1580688</v>
      </c>
      <c r="U757" s="82">
        <f>Report2!AB765</f>
        <v>1580688</v>
      </c>
      <c r="V757" s="82">
        <f>Report2!AC765</f>
        <v>0</v>
      </c>
      <c r="W757" s="36" t="str">
        <f>Report2!AD765</f>
        <v>28/03/2023</v>
      </c>
      <c r="X757" s="48" t="str">
        <f t="shared" si="93"/>
        <v>28</v>
      </c>
      <c r="Y757" s="31" t="str">
        <f t="shared" si="94"/>
        <v>03</v>
      </c>
      <c r="Z757" s="31" t="str">
        <f t="shared" si="95"/>
        <v>2023</v>
      </c>
      <c r="AA757" s="45">
        <f t="shared" si="96"/>
        <v>45013</v>
      </c>
      <c r="AB757" s="31" t="str">
        <f>Report2!AE765</f>
        <v>5255442006138</v>
      </c>
      <c r="AC757" s="45" t="str">
        <f>Report2!AF765</f>
        <v>28/03/2023</v>
      </c>
      <c r="AD757" s="31" t="str">
        <f>Report2!AH765</f>
        <v>P2TL/52554/20230328/00019</v>
      </c>
      <c r="AE757" s="31">
        <f t="shared" si="98"/>
        <v>52550</v>
      </c>
      <c r="AF757" s="31" t="str">
        <f t="shared" si="97"/>
        <v>52554</v>
      </c>
    </row>
    <row r="758" spans="1:32">
      <c r="A758" s="30">
        <f>Report2!A766</f>
        <v>82</v>
      </c>
      <c r="B758" s="31" t="str">
        <f>Report2!B766</f>
        <v>P2TL/52554/20230324/00006</v>
      </c>
      <c r="C758" s="31" t="str">
        <f>Report2!D766</f>
        <v>523072580322</v>
      </c>
      <c r="D758" s="31" t="str">
        <f>Report2!E766</f>
        <v>FATCHUR ROHMAN</v>
      </c>
      <c r="E758" s="31" t="str">
        <f>Report2!H766</f>
        <v>K2</v>
      </c>
      <c r="F758" s="31" t="str">
        <f>Report2!I766</f>
        <v>DK TANGGUNGHARJO</v>
      </c>
      <c r="G758" s="31" t="str">
        <f t="shared" si="91"/>
        <v>R1M</v>
      </c>
      <c r="H758" s="31">
        <f t="shared" si="92"/>
        <v>900</v>
      </c>
      <c r="I758" s="31" t="str">
        <f>Report2!K766</f>
        <v>R1M/900</v>
      </c>
      <c r="J758" s="82">
        <f>Report2!L766</f>
        <v>70</v>
      </c>
      <c r="K758" s="82">
        <f>Report2!M766</f>
        <v>0</v>
      </c>
      <c r="L758" s="82">
        <f>Report2!N766</f>
        <v>94640</v>
      </c>
      <c r="M758" s="82">
        <f>Report2!P766</f>
        <v>94640</v>
      </c>
      <c r="N758" s="82">
        <f>Report2!Q766</f>
        <v>0</v>
      </c>
      <c r="O758" s="82">
        <f>Report2!T766</f>
        <v>0</v>
      </c>
      <c r="P758" s="82">
        <f>Report2!U766</f>
        <v>0</v>
      </c>
      <c r="Q758" s="82">
        <f>Report2!W766</f>
        <v>8518</v>
      </c>
      <c r="R758" s="82">
        <f>Report2!X766</f>
        <v>0</v>
      </c>
      <c r="S758" s="82">
        <f>Report2!Y766</f>
        <v>0</v>
      </c>
      <c r="T758" s="82">
        <f>Report2!Z766</f>
        <v>103158</v>
      </c>
      <c r="U758" s="82">
        <f>Report2!AB766</f>
        <v>103158</v>
      </c>
      <c r="V758" s="82">
        <f>Report2!AC766</f>
        <v>0</v>
      </c>
      <c r="W758" s="36" t="str">
        <f>Report2!AD766</f>
        <v>24/03/2023</v>
      </c>
      <c r="X758" s="48" t="str">
        <f t="shared" si="93"/>
        <v>24</v>
      </c>
      <c r="Y758" s="31" t="str">
        <f t="shared" si="94"/>
        <v>03</v>
      </c>
      <c r="Z758" s="31" t="str">
        <f t="shared" si="95"/>
        <v>2023</v>
      </c>
      <c r="AA758" s="45">
        <f t="shared" si="96"/>
        <v>45009</v>
      </c>
      <c r="AB758" s="31" t="str">
        <f>Report2!AE766</f>
        <v>5255442006114</v>
      </c>
      <c r="AC758" s="45" t="str">
        <f>Report2!AF766</f>
        <v>24/03/2023</v>
      </c>
      <c r="AD758" s="31" t="str">
        <f>Report2!AH766</f>
        <v>P2TL/52554/20230324/00006</v>
      </c>
      <c r="AE758" s="31">
        <f t="shared" si="98"/>
        <v>52550</v>
      </c>
      <c r="AF758" s="31" t="str">
        <f t="shared" si="97"/>
        <v>52554</v>
      </c>
    </row>
    <row r="759" spans="1:32">
      <c r="A759" s="30">
        <f>Report2!A767</f>
        <v>83</v>
      </c>
      <c r="B759" s="31" t="str">
        <f>Report2!B767</f>
        <v>P2TL/52551/20230303/00002</v>
      </c>
      <c r="C759" s="31" t="str">
        <f>Report2!D767</f>
        <v>523060338719</v>
      </c>
      <c r="D759" s="31" t="str">
        <f>Report2!E767</f>
        <v>SUYADI</v>
      </c>
      <c r="E759" s="31" t="str">
        <f>Report2!H767</f>
        <v>P2</v>
      </c>
      <c r="F759" s="31" t="str">
        <f>Report2!I767</f>
        <v>DS  DEMPET</v>
      </c>
      <c r="G759" s="31" t="str">
        <f t="shared" si="91"/>
        <v>R1</v>
      </c>
      <c r="H759" s="31">
        <f t="shared" si="92"/>
        <v>450</v>
      </c>
      <c r="I759" s="31" t="str">
        <f>Report2!K767</f>
        <v>R1/450</v>
      </c>
      <c r="J759" s="82">
        <f>Report2!L767</f>
        <v>2479</v>
      </c>
      <c r="K759" s="82">
        <f>Report2!M767</f>
        <v>0</v>
      </c>
      <c r="L759" s="82">
        <f>Report2!N767</f>
        <v>1226907</v>
      </c>
      <c r="M759" s="82">
        <f>Report2!P767</f>
        <v>1226907</v>
      </c>
      <c r="N759" s="82">
        <f>Report2!Q767</f>
        <v>0</v>
      </c>
      <c r="O759" s="82">
        <f>Report2!T767</f>
        <v>76400</v>
      </c>
      <c r="P759" s="82">
        <f>Report2!U767</f>
        <v>188671</v>
      </c>
      <c r="Q759" s="82">
        <f>Report2!W767</f>
        <v>12269</v>
      </c>
      <c r="R759" s="82">
        <f>Report2!X767</f>
        <v>16650</v>
      </c>
      <c r="S759" s="82">
        <f>Report2!Y767</f>
        <v>0</v>
      </c>
      <c r="T759" s="82">
        <f>Report2!Z767</f>
        <v>1520897</v>
      </c>
      <c r="U759" s="82">
        <f>Report2!AB767</f>
        <v>1520897</v>
      </c>
      <c r="V759" s="82">
        <f>Report2!AC767</f>
        <v>0</v>
      </c>
      <c r="W759" s="36" t="str">
        <f>Report2!AD767</f>
        <v>03/03/2023</v>
      </c>
      <c r="X759" s="48" t="str">
        <f t="shared" si="93"/>
        <v>03</v>
      </c>
      <c r="Y759" s="31" t="str">
        <f t="shared" si="94"/>
        <v>03</v>
      </c>
      <c r="Z759" s="31" t="str">
        <f t="shared" si="95"/>
        <v>2023</v>
      </c>
      <c r="AA759" s="45">
        <f t="shared" si="96"/>
        <v>44988</v>
      </c>
      <c r="AB759" s="31" t="str">
        <f>Report2!AE767</f>
        <v>5255142005154</v>
      </c>
      <c r="AC759" s="45" t="str">
        <f>Report2!AF767</f>
        <v>03/03/2023</v>
      </c>
      <c r="AD759" s="31" t="str">
        <f>Report2!AH767</f>
        <v>P2TL/52551/20230303/00002</v>
      </c>
      <c r="AE759" s="31">
        <f t="shared" si="98"/>
        <v>52550</v>
      </c>
      <c r="AF759" s="31" t="str">
        <f t="shared" si="97"/>
        <v>52551</v>
      </c>
    </row>
    <row r="760" spans="1:32">
      <c r="A760" s="30">
        <f>Report2!A768</f>
        <v>84</v>
      </c>
      <c r="B760" s="31" t="str">
        <f>Report2!B768</f>
        <v>5255105723031400218</v>
      </c>
      <c r="C760" s="31" t="str">
        <f>Report2!D768</f>
        <v>523060877322</v>
      </c>
      <c r="D760" s="31" t="str">
        <f>Report2!E768</f>
        <v>JUNAIDI BIN MADURI</v>
      </c>
      <c r="E760" s="31">
        <f>Report2!H768</f>
        <v>0</v>
      </c>
      <c r="F760" s="31" t="str">
        <f>Report2!I768</f>
        <v>DS  TURIREJO RT 6/9</v>
      </c>
      <c r="G760" s="31" t="str">
        <f t="shared" si="91"/>
        <v>R1</v>
      </c>
      <c r="H760" s="31">
        <f t="shared" si="92"/>
        <v>900</v>
      </c>
      <c r="I760" s="31" t="str">
        <f>Report2!K768</f>
        <v>R1/900</v>
      </c>
      <c r="J760" s="82">
        <f>Report2!L768</f>
        <v>43</v>
      </c>
      <c r="K760" s="82">
        <f>Report2!M768</f>
        <v>0</v>
      </c>
      <c r="L760" s="82">
        <f>Report2!N768</f>
        <v>11825</v>
      </c>
      <c r="M760" s="82">
        <f>Report2!P768</f>
        <v>11825</v>
      </c>
      <c r="N760" s="82">
        <f>Report2!Q768</f>
        <v>0</v>
      </c>
      <c r="O760" s="82">
        <f>Report2!T768</f>
        <v>0</v>
      </c>
      <c r="P760" s="82">
        <f>Report2!U768</f>
        <v>0</v>
      </c>
      <c r="Q760" s="82">
        <f>Report2!W768</f>
        <v>0</v>
      </c>
      <c r="R760" s="82">
        <f>Report2!X768</f>
        <v>0</v>
      </c>
      <c r="S760" s="82">
        <f>Report2!Y768</f>
        <v>0</v>
      </c>
      <c r="T760" s="82">
        <f>Report2!Z768</f>
        <v>11825</v>
      </c>
      <c r="U760" s="82">
        <f>Report2!AB768</f>
        <v>0</v>
      </c>
      <c r="V760" s="82">
        <f>Report2!AC768</f>
        <v>11825</v>
      </c>
      <c r="W760" s="36" t="str">
        <f>Report2!AD768</f>
        <v>15/03/2023</v>
      </c>
      <c r="X760" s="48" t="str">
        <f t="shared" si="93"/>
        <v>15</v>
      </c>
      <c r="Y760" s="31" t="str">
        <f t="shared" si="94"/>
        <v>03</v>
      </c>
      <c r="Z760" s="31" t="str">
        <f t="shared" si="95"/>
        <v>2023</v>
      </c>
      <c r="AA760" s="45">
        <f t="shared" si="96"/>
        <v>45000</v>
      </c>
      <c r="AB760" s="31" t="str">
        <f>Report2!AE768</f>
        <v>5255134000218</v>
      </c>
      <c r="AC760" s="45" t="str">
        <f>Report2!AF768</f>
        <v>15/03/2023</v>
      </c>
      <c r="AD760" s="31" t="str">
        <f>Report2!AH768</f>
        <v>5255105723031400218</v>
      </c>
      <c r="AE760" s="31">
        <f t="shared" si="98"/>
        <v>52550</v>
      </c>
      <c r="AF760" s="31" t="str">
        <f t="shared" si="97"/>
        <v>52551</v>
      </c>
    </row>
    <row r="761" spans="1:32">
      <c r="A761" s="30">
        <f>Report2!A769</f>
        <v>85</v>
      </c>
      <c r="B761" s="31" t="str">
        <f>Report2!B769</f>
        <v>5255105723031400256</v>
      </c>
      <c r="C761" s="31" t="str">
        <f>Report2!D769</f>
        <v>523060558180</v>
      </c>
      <c r="D761" s="31" t="str">
        <f>Report2!E769</f>
        <v>WARSIDI DJOYO</v>
      </c>
      <c r="E761" s="31">
        <f>Report2!H769</f>
        <v>0</v>
      </c>
      <c r="F761" s="31" t="str">
        <f>Report2!I769</f>
        <v>DS  NGELO WTN 4/2 M</v>
      </c>
      <c r="G761" s="31" t="str">
        <f t="shared" si="91"/>
        <v>R1</v>
      </c>
      <c r="H761" s="31">
        <f t="shared" si="92"/>
        <v>450</v>
      </c>
      <c r="I761" s="31" t="str">
        <f>Report2!K769</f>
        <v>R1/450</v>
      </c>
      <c r="J761" s="82">
        <f>Report2!L769</f>
        <v>24</v>
      </c>
      <c r="K761" s="82">
        <f>Report2!M769</f>
        <v>0</v>
      </c>
      <c r="L761" s="82">
        <f>Report2!N769</f>
        <v>4056</v>
      </c>
      <c r="M761" s="82">
        <f>Report2!P769</f>
        <v>4056</v>
      </c>
      <c r="N761" s="82">
        <f>Report2!Q769</f>
        <v>0</v>
      </c>
      <c r="O761" s="82">
        <f>Report2!T769</f>
        <v>0</v>
      </c>
      <c r="P761" s="82">
        <f>Report2!U769</f>
        <v>0</v>
      </c>
      <c r="Q761" s="82">
        <f>Report2!W769</f>
        <v>0</v>
      </c>
      <c r="R761" s="82">
        <f>Report2!X769</f>
        <v>0</v>
      </c>
      <c r="S761" s="82">
        <f>Report2!Y769</f>
        <v>0</v>
      </c>
      <c r="T761" s="82">
        <f>Report2!Z769</f>
        <v>4056</v>
      </c>
      <c r="U761" s="82">
        <f>Report2!AB769</f>
        <v>0</v>
      </c>
      <c r="V761" s="82">
        <f>Report2!AC769</f>
        <v>4056</v>
      </c>
      <c r="W761" s="36" t="str">
        <f>Report2!AD769</f>
        <v>15/03/2023</v>
      </c>
      <c r="X761" s="48" t="str">
        <f t="shared" si="93"/>
        <v>15</v>
      </c>
      <c r="Y761" s="31" t="str">
        <f t="shared" si="94"/>
        <v>03</v>
      </c>
      <c r="Z761" s="31" t="str">
        <f t="shared" si="95"/>
        <v>2023</v>
      </c>
      <c r="AA761" s="45">
        <f t="shared" si="96"/>
        <v>45000</v>
      </c>
      <c r="AB761" s="31" t="str">
        <f>Report2!AE769</f>
        <v>5255134000256</v>
      </c>
      <c r="AC761" s="45" t="str">
        <f>Report2!AF769</f>
        <v>15/03/2023</v>
      </c>
      <c r="AD761" s="31" t="str">
        <f>Report2!AH769</f>
        <v>5255105723031400256</v>
      </c>
      <c r="AE761" s="31">
        <f t="shared" si="98"/>
        <v>52550</v>
      </c>
      <c r="AF761" s="31" t="str">
        <f t="shared" si="97"/>
        <v>52551</v>
      </c>
    </row>
    <row r="762" spans="1:32">
      <c r="A762" s="30">
        <f>Report2!A770</f>
        <v>86</v>
      </c>
      <c r="B762" s="31" t="str">
        <f>Report2!B770</f>
        <v>P2TL/52551/20230328/00002</v>
      </c>
      <c r="C762" s="31" t="str">
        <f>Report2!D770</f>
        <v>NONPELANG</v>
      </c>
      <c r="D762" s="31" t="str">
        <f>Report2!E770</f>
        <v>SUNEKI</v>
      </c>
      <c r="E762" s="31" t="str">
        <f>Report2!H770</f>
        <v>P4</v>
      </c>
      <c r="F762" s="31" t="str">
        <f>Report2!I770</f>
        <v>DK.KRAJAN MRANAK</v>
      </c>
      <c r="G762" s="31" t="str">
        <f t="shared" si="91"/>
        <v>R1</v>
      </c>
      <c r="H762" s="31">
        <f t="shared" si="92"/>
        <v>450</v>
      </c>
      <c r="I762" s="31" t="str">
        <f>Report2!K770</f>
        <v>R1/450</v>
      </c>
      <c r="J762" s="82">
        <f>Report2!L770</f>
        <v>2479</v>
      </c>
      <c r="K762" s="82">
        <f>Report2!M770</f>
        <v>89100</v>
      </c>
      <c r="L762" s="82">
        <f>Report2!N770</f>
        <v>1226907</v>
      </c>
      <c r="M762" s="82">
        <f>Report2!P770</f>
        <v>1316007</v>
      </c>
      <c r="N762" s="82">
        <f>Report2!Q770</f>
        <v>0</v>
      </c>
      <c r="O762" s="82">
        <f>Report2!T770</f>
        <v>0</v>
      </c>
      <c r="P762" s="82">
        <f>Report2!U770</f>
        <v>0</v>
      </c>
      <c r="Q762" s="82">
        <f>Report2!W770</f>
        <v>6580</v>
      </c>
      <c r="R762" s="82">
        <f>Report2!X770</f>
        <v>0</v>
      </c>
      <c r="S762" s="82">
        <f>Report2!Y770</f>
        <v>0</v>
      </c>
      <c r="T762" s="82">
        <f>Report2!Z770</f>
        <v>1322587</v>
      </c>
      <c r="U762" s="82">
        <f>Report2!AB770</f>
        <v>1322587</v>
      </c>
      <c r="V762" s="82">
        <f>Report2!AC770</f>
        <v>0</v>
      </c>
      <c r="W762" s="36" t="str">
        <f>Report2!AD770</f>
        <v>28/03/2023</v>
      </c>
      <c r="X762" s="48" t="str">
        <f t="shared" si="93"/>
        <v>28</v>
      </c>
      <c r="Y762" s="31" t="str">
        <f t="shared" si="94"/>
        <v>03</v>
      </c>
      <c r="Z762" s="31" t="str">
        <f t="shared" si="95"/>
        <v>2023</v>
      </c>
      <c r="AA762" s="45">
        <f t="shared" si="96"/>
        <v>45013</v>
      </c>
      <c r="AB762" s="31" t="str">
        <f>Report2!AE770</f>
        <v>5255142005216</v>
      </c>
      <c r="AC762" s="45" t="str">
        <f>Report2!AF770</f>
        <v>28/03/2023</v>
      </c>
      <c r="AD762" s="31" t="str">
        <f>Report2!AH770</f>
        <v>P2TL/52551/20230328/00002</v>
      </c>
      <c r="AE762" s="31">
        <f t="shared" si="98"/>
        <v>52550</v>
      </c>
      <c r="AF762" s="31" t="str">
        <f t="shared" si="97"/>
        <v>52551</v>
      </c>
    </row>
    <row r="763" spans="1:32">
      <c r="A763" s="30">
        <f>Report2!A771</f>
        <v>87</v>
      </c>
      <c r="B763" s="31" t="str">
        <f>Report2!B771</f>
        <v>5255105723031400238</v>
      </c>
      <c r="C763" s="31" t="str">
        <f>Report2!D771</f>
        <v>523061491042</v>
      </c>
      <c r="D763" s="31" t="str">
        <f>Report2!E771</f>
        <v>MOCH BASUKI</v>
      </c>
      <c r="E763" s="31">
        <f>Report2!H771</f>
        <v>0</v>
      </c>
      <c r="F763" s="31" t="str">
        <f>Report2!I771</f>
        <v>DS GAJAH 0  RT.2 RW.</v>
      </c>
      <c r="G763" s="31" t="str">
        <f t="shared" si="91"/>
        <v>R1</v>
      </c>
      <c r="H763" s="31">
        <f t="shared" si="92"/>
        <v>450</v>
      </c>
      <c r="I763" s="31" t="str">
        <f>Report2!K771</f>
        <v>R1/450</v>
      </c>
      <c r="J763" s="82">
        <f>Report2!L771</f>
        <v>39</v>
      </c>
      <c r="K763" s="82">
        <f>Report2!M771</f>
        <v>0</v>
      </c>
      <c r="L763" s="82">
        <f>Report2!N771</f>
        <v>6591</v>
      </c>
      <c r="M763" s="82">
        <f>Report2!P771</f>
        <v>6591</v>
      </c>
      <c r="N763" s="82">
        <f>Report2!Q771</f>
        <v>0</v>
      </c>
      <c r="O763" s="82">
        <f>Report2!T771</f>
        <v>0</v>
      </c>
      <c r="P763" s="82">
        <f>Report2!U771</f>
        <v>0</v>
      </c>
      <c r="Q763" s="82">
        <f>Report2!W771</f>
        <v>0</v>
      </c>
      <c r="R763" s="82">
        <f>Report2!X771</f>
        <v>0</v>
      </c>
      <c r="S763" s="82">
        <f>Report2!Y771</f>
        <v>0</v>
      </c>
      <c r="T763" s="82">
        <f>Report2!Z771</f>
        <v>6591</v>
      </c>
      <c r="U763" s="82">
        <f>Report2!AB771</f>
        <v>0</v>
      </c>
      <c r="V763" s="82">
        <f>Report2!AC771</f>
        <v>6591</v>
      </c>
      <c r="W763" s="36" t="str">
        <f>Report2!AD771</f>
        <v>15/03/2023</v>
      </c>
      <c r="X763" s="48" t="str">
        <f t="shared" si="93"/>
        <v>15</v>
      </c>
      <c r="Y763" s="31" t="str">
        <f t="shared" si="94"/>
        <v>03</v>
      </c>
      <c r="Z763" s="31" t="str">
        <f t="shared" si="95"/>
        <v>2023</v>
      </c>
      <c r="AA763" s="45">
        <f t="shared" si="96"/>
        <v>45000</v>
      </c>
      <c r="AB763" s="31" t="str">
        <f>Report2!AE771</f>
        <v>5255134000238</v>
      </c>
      <c r="AC763" s="45" t="str">
        <f>Report2!AF771</f>
        <v>15/03/2023</v>
      </c>
      <c r="AD763" s="31" t="str">
        <f>Report2!AH771</f>
        <v>5255105723031400238</v>
      </c>
      <c r="AE763" s="31">
        <f t="shared" si="98"/>
        <v>52550</v>
      </c>
      <c r="AF763" s="31" t="str">
        <f t="shared" si="97"/>
        <v>52551</v>
      </c>
    </row>
    <row r="764" spans="1:32">
      <c r="A764" s="30">
        <f>Report2!A772</f>
        <v>88</v>
      </c>
      <c r="B764" s="31" t="str">
        <f>Report2!B772</f>
        <v>P2TL/52554/20230314/00006</v>
      </c>
      <c r="C764" s="31" t="str">
        <f>Report2!D772</f>
        <v>NONPELANG</v>
      </c>
      <c r="D764" s="31" t="str">
        <f>Report2!E772</f>
        <v>PRAWITO/MULYADI</v>
      </c>
      <c r="E764" s="31" t="str">
        <f>Report2!H772</f>
        <v>P4</v>
      </c>
      <c r="F764" s="31" t="str">
        <f>Report2!I772</f>
        <v>BANJARDOWO</v>
      </c>
      <c r="G764" s="31" t="str">
        <f t="shared" si="91"/>
        <v>I1</v>
      </c>
      <c r="H764" s="31">
        <f t="shared" si="92"/>
        <v>450</v>
      </c>
      <c r="I764" s="31" t="str">
        <f>Report2!K772</f>
        <v>I1/450</v>
      </c>
      <c r="J764" s="82">
        <f>Report2!L772</f>
        <v>2479</v>
      </c>
      <c r="K764" s="82">
        <f>Report2!M772</f>
        <v>210600</v>
      </c>
      <c r="L764" s="82">
        <f>Report2!N772</f>
        <v>979047</v>
      </c>
      <c r="M764" s="82">
        <f>Report2!P772</f>
        <v>1189647</v>
      </c>
      <c r="N764" s="82">
        <f>Report2!Q772</f>
        <v>0</v>
      </c>
      <c r="O764" s="82">
        <f>Report2!T772</f>
        <v>0</v>
      </c>
      <c r="P764" s="82">
        <f>Report2!U772</f>
        <v>0</v>
      </c>
      <c r="Q764" s="82">
        <f>Report2!W772</f>
        <v>1983</v>
      </c>
      <c r="R764" s="82">
        <f>Report2!X772</f>
        <v>0</v>
      </c>
      <c r="S764" s="82">
        <f>Report2!Y772</f>
        <v>0</v>
      </c>
      <c r="T764" s="82">
        <f>Report2!Z772</f>
        <v>1191630</v>
      </c>
      <c r="U764" s="82">
        <f>Report2!AB772</f>
        <v>1191630</v>
      </c>
      <c r="V764" s="82">
        <f>Report2!AC772</f>
        <v>0</v>
      </c>
      <c r="W764" s="36" t="str">
        <f>Report2!AD772</f>
        <v>29/03/2023</v>
      </c>
      <c r="X764" s="48" t="str">
        <f t="shared" si="93"/>
        <v>29</v>
      </c>
      <c r="Y764" s="31" t="str">
        <f t="shared" si="94"/>
        <v>03</v>
      </c>
      <c r="Z764" s="31" t="str">
        <f t="shared" si="95"/>
        <v>2023</v>
      </c>
      <c r="AA764" s="45">
        <f t="shared" si="96"/>
        <v>45014</v>
      </c>
      <c r="AB764" s="31" t="str">
        <f>Report2!AE772</f>
        <v>5255442006100</v>
      </c>
      <c r="AC764" s="45" t="str">
        <f>Report2!AF772</f>
        <v>29/03/2023</v>
      </c>
      <c r="AD764" s="31" t="str">
        <f>Report2!AH772</f>
        <v>P2TL/52554/20230314/00006</v>
      </c>
      <c r="AE764" s="31">
        <f t="shared" si="98"/>
        <v>52550</v>
      </c>
      <c r="AF764" s="31" t="str">
        <f t="shared" si="97"/>
        <v>52554</v>
      </c>
    </row>
    <row r="765" spans="1:32">
      <c r="A765" s="30">
        <f>Report2!A773</f>
        <v>89</v>
      </c>
      <c r="B765" s="31" t="str">
        <f>Report2!B773</f>
        <v>P2TL/52551/20230307/00003</v>
      </c>
      <c r="C765" s="31" t="str">
        <f>Report2!D773</f>
        <v>523060418727</v>
      </c>
      <c r="D765" s="31" t="str">
        <f>Report2!E773</f>
        <v>MAT MUHARI</v>
      </c>
      <c r="E765" s="31" t="str">
        <f>Report2!H773</f>
        <v>K2</v>
      </c>
      <c r="F765" s="31" t="str">
        <f>Report2!I773</f>
        <v>JA LI RT3/1</v>
      </c>
      <c r="G765" s="31" t="str">
        <f t="shared" si="91"/>
        <v>R1MT</v>
      </c>
      <c r="H765" s="31">
        <f t="shared" si="92"/>
        <v>900</v>
      </c>
      <c r="I765" s="31" t="str">
        <f>Report2!K773</f>
        <v>R1MT/900</v>
      </c>
      <c r="J765" s="82">
        <f>Report2!L773</f>
        <v>628</v>
      </c>
      <c r="K765" s="82">
        <f>Report2!M773</f>
        <v>0</v>
      </c>
      <c r="L765" s="82">
        <f>Report2!N773</f>
        <v>849056</v>
      </c>
      <c r="M765" s="82">
        <f>Report2!P773</f>
        <v>849056</v>
      </c>
      <c r="N765" s="82">
        <f>Report2!Q773</f>
        <v>0</v>
      </c>
      <c r="O765" s="82">
        <f>Report2!T773</f>
        <v>0</v>
      </c>
      <c r="P765" s="82">
        <f>Report2!U773</f>
        <v>0</v>
      </c>
      <c r="Q765" s="82">
        <f>Report2!W773</f>
        <v>76415</v>
      </c>
      <c r="R765" s="82">
        <f>Report2!X773</f>
        <v>0</v>
      </c>
      <c r="S765" s="82">
        <f>Report2!Y773</f>
        <v>0</v>
      </c>
      <c r="T765" s="82">
        <f>Report2!Z773</f>
        <v>925471</v>
      </c>
      <c r="U765" s="82">
        <f>Report2!AB773</f>
        <v>925471</v>
      </c>
      <c r="V765" s="82">
        <f>Report2!AC773</f>
        <v>0</v>
      </c>
      <c r="W765" s="36" t="str">
        <f>Report2!AD773</f>
        <v>07/03/2023</v>
      </c>
      <c r="X765" s="48" t="str">
        <f t="shared" si="93"/>
        <v>07</v>
      </c>
      <c r="Y765" s="31" t="str">
        <f t="shared" si="94"/>
        <v>03</v>
      </c>
      <c r="Z765" s="31" t="str">
        <f t="shared" si="95"/>
        <v>2023</v>
      </c>
      <c r="AA765" s="45">
        <f t="shared" si="96"/>
        <v>44992</v>
      </c>
      <c r="AB765" s="31" t="str">
        <f>Report2!AE773</f>
        <v>5255143005165</v>
      </c>
      <c r="AC765" s="45" t="str">
        <f>Report2!AF773</f>
        <v>07/03/2023</v>
      </c>
      <c r="AD765" s="31" t="str">
        <f>Report2!AH773</f>
        <v>P2TL/52551/20230307/00003</v>
      </c>
      <c r="AE765" s="31">
        <f t="shared" si="98"/>
        <v>52550</v>
      </c>
      <c r="AF765" s="31" t="str">
        <f t="shared" si="97"/>
        <v>52551</v>
      </c>
    </row>
    <row r="766" spans="1:32">
      <c r="A766" s="30">
        <f>Report2!A774</f>
        <v>90</v>
      </c>
      <c r="B766" s="31" t="str">
        <f>Report2!B774</f>
        <v>P2TL/52553/20230328/00001</v>
      </c>
      <c r="C766" s="31" t="str">
        <f>Report2!D774</f>
        <v>523071269194</v>
      </c>
      <c r="D766" s="31" t="str">
        <f>Report2!E774</f>
        <v>DASI BINTI WIROSADI</v>
      </c>
      <c r="E766" s="31" t="str">
        <f>Report2!H774</f>
        <v>P1</v>
      </c>
      <c r="F766" s="31" t="str">
        <f>Report2!I774</f>
        <v>DK . SEDADI RT01/02</v>
      </c>
      <c r="G766" s="31" t="str">
        <f t="shared" si="91"/>
        <v>R1</v>
      </c>
      <c r="H766" s="31">
        <f t="shared" si="92"/>
        <v>450</v>
      </c>
      <c r="I766" s="31" t="str">
        <f>Report2!K774</f>
        <v>R1/450</v>
      </c>
      <c r="J766" s="82">
        <f>Report2!L774</f>
        <v>0</v>
      </c>
      <c r="K766" s="82">
        <f>Report2!M774</f>
        <v>59400</v>
      </c>
      <c r="L766" s="82">
        <f>Report2!N774</f>
        <v>0</v>
      </c>
      <c r="M766" s="82">
        <f>Report2!P774</f>
        <v>59400</v>
      </c>
      <c r="N766" s="82">
        <f>Report2!Q774</f>
        <v>0</v>
      </c>
      <c r="O766" s="82">
        <f>Report2!T774</f>
        <v>0</v>
      </c>
      <c r="P766" s="82">
        <f>Report2!U774</f>
        <v>0</v>
      </c>
      <c r="Q766" s="82">
        <f>Report2!W774</f>
        <v>891</v>
      </c>
      <c r="R766" s="82">
        <f>Report2!X774</f>
        <v>900</v>
      </c>
      <c r="S766" s="82">
        <f>Report2!Y774</f>
        <v>0</v>
      </c>
      <c r="T766" s="82">
        <f>Report2!Z774</f>
        <v>61191</v>
      </c>
      <c r="U766" s="82">
        <f>Report2!AB774</f>
        <v>61191</v>
      </c>
      <c r="V766" s="82">
        <f>Report2!AC774</f>
        <v>0</v>
      </c>
      <c r="W766" s="36" t="str">
        <f>Report2!AD774</f>
        <v>28/03/2023</v>
      </c>
      <c r="X766" s="48" t="str">
        <f t="shared" si="93"/>
        <v>28</v>
      </c>
      <c r="Y766" s="31" t="str">
        <f t="shared" si="94"/>
        <v>03</v>
      </c>
      <c r="Z766" s="31" t="str">
        <f t="shared" si="95"/>
        <v>2023</v>
      </c>
      <c r="AA766" s="45">
        <f t="shared" si="96"/>
        <v>45013</v>
      </c>
      <c r="AB766" s="31" t="str">
        <f>Report2!AE774</f>
        <v>5255342004920</v>
      </c>
      <c r="AC766" s="45" t="str">
        <f>Report2!AF774</f>
        <v>28/03/2023</v>
      </c>
      <c r="AD766" s="31" t="str">
        <f>Report2!AH774</f>
        <v>P2TL/52553/20230328/00001</v>
      </c>
      <c r="AE766" s="31">
        <f t="shared" si="98"/>
        <v>52550</v>
      </c>
      <c r="AF766" s="31" t="str">
        <f t="shared" si="97"/>
        <v>52553</v>
      </c>
    </row>
    <row r="767" spans="1:32">
      <c r="A767" s="30">
        <f>Report2!A775</f>
        <v>91</v>
      </c>
      <c r="B767" s="31" t="str">
        <f>Report2!B775</f>
        <v>P2TL/52554/20230314/00001</v>
      </c>
      <c r="C767" s="31" t="str">
        <f>Report2!D775</f>
        <v>523073113785</v>
      </c>
      <c r="D767" s="31" t="str">
        <f>Report2!E775</f>
        <v>LAYLY NUR NAFIAH</v>
      </c>
      <c r="E767" s="31" t="str">
        <f>Report2!H775</f>
        <v>P2</v>
      </c>
      <c r="F767" s="31" t="str">
        <f>Report2!I775</f>
        <v>DN PALANG DS POJO</v>
      </c>
      <c r="G767" s="31" t="str">
        <f t="shared" si="91"/>
        <v>R1T</v>
      </c>
      <c r="H767" s="31">
        <f t="shared" si="92"/>
        <v>450</v>
      </c>
      <c r="I767" s="31" t="str">
        <f>Report2!K775</f>
        <v>R1T/450</v>
      </c>
      <c r="J767" s="82">
        <f>Report2!L775</f>
        <v>2479</v>
      </c>
      <c r="K767" s="82">
        <f>Report2!M775</f>
        <v>0</v>
      </c>
      <c r="L767" s="82">
        <f>Report2!N775</f>
        <v>1226907</v>
      </c>
      <c r="M767" s="82">
        <f>Report2!P775</f>
        <v>1226907</v>
      </c>
      <c r="N767" s="82">
        <f>Report2!Q775</f>
        <v>0</v>
      </c>
      <c r="O767" s="82">
        <f>Report2!T775</f>
        <v>0</v>
      </c>
      <c r="P767" s="82">
        <f>Report2!U775</f>
        <v>500</v>
      </c>
      <c r="Q767" s="82">
        <f>Report2!W775</f>
        <v>12269</v>
      </c>
      <c r="R767" s="82">
        <f>Report2!X775</f>
        <v>0</v>
      </c>
      <c r="S767" s="82">
        <f>Report2!Y775</f>
        <v>0</v>
      </c>
      <c r="T767" s="82">
        <f>Report2!Z775</f>
        <v>1239676</v>
      </c>
      <c r="U767" s="82">
        <f>Report2!AB775</f>
        <v>1239676</v>
      </c>
      <c r="V767" s="82">
        <f>Report2!AC775</f>
        <v>0</v>
      </c>
      <c r="W767" s="36" t="str">
        <f>Report2!AD775</f>
        <v>25/03/2023</v>
      </c>
      <c r="X767" s="48" t="str">
        <f t="shared" si="93"/>
        <v>25</v>
      </c>
      <c r="Y767" s="31" t="str">
        <f t="shared" si="94"/>
        <v>03</v>
      </c>
      <c r="Z767" s="31" t="str">
        <f t="shared" si="95"/>
        <v>2023</v>
      </c>
      <c r="AA767" s="45">
        <f t="shared" si="96"/>
        <v>45010</v>
      </c>
      <c r="AB767" s="31" t="str">
        <f>Report2!AE775</f>
        <v>5255443006095</v>
      </c>
      <c r="AC767" s="45" t="str">
        <f>Report2!AF775</f>
        <v>25/03/2023</v>
      </c>
      <c r="AD767" s="31" t="str">
        <f>Report2!AH775</f>
        <v>P2TL/52554/20230314/00001</v>
      </c>
      <c r="AE767" s="31">
        <f t="shared" si="98"/>
        <v>52550</v>
      </c>
      <c r="AF767" s="31" t="str">
        <f t="shared" si="97"/>
        <v>52554</v>
      </c>
    </row>
    <row r="768" spans="1:32">
      <c r="A768" s="30">
        <f>Report2!A776</f>
        <v>92</v>
      </c>
      <c r="B768" s="31" t="str">
        <f>Report2!B776</f>
        <v>5255105723031400184</v>
      </c>
      <c r="C768" s="31" t="str">
        <f>Report2!D776</f>
        <v>523060370781</v>
      </c>
      <c r="D768" s="31" t="str">
        <f>Report2!E776</f>
        <v>MUSHOLLA</v>
      </c>
      <c r="E768" s="31">
        <f>Report2!H776</f>
        <v>0</v>
      </c>
      <c r="F768" s="31" t="str">
        <f>Report2!I776</f>
        <v>PA SIR RT</v>
      </c>
      <c r="G768" s="31" t="str">
        <f t="shared" si="91"/>
        <v>S2</v>
      </c>
      <c r="H768" s="31">
        <f t="shared" si="92"/>
        <v>1300</v>
      </c>
      <c r="I768" s="31" t="str">
        <f>Report2!K776</f>
        <v>S2/1300</v>
      </c>
      <c r="J768" s="82">
        <f>Report2!L776</f>
        <v>135</v>
      </c>
      <c r="K768" s="82">
        <f>Report2!M776</f>
        <v>0</v>
      </c>
      <c r="L768" s="82">
        <f>Report2!N776</f>
        <v>94872</v>
      </c>
      <c r="M768" s="82">
        <f>Report2!P776</f>
        <v>94872</v>
      </c>
      <c r="N768" s="82">
        <f>Report2!Q776</f>
        <v>0</v>
      </c>
      <c r="O768" s="82">
        <f>Report2!T776</f>
        <v>0</v>
      </c>
      <c r="P768" s="82">
        <f>Report2!U776</f>
        <v>0</v>
      </c>
      <c r="Q768" s="82">
        <f>Report2!W776</f>
        <v>0</v>
      </c>
      <c r="R768" s="82">
        <f>Report2!X776</f>
        <v>0</v>
      </c>
      <c r="S768" s="82">
        <f>Report2!Y776</f>
        <v>0</v>
      </c>
      <c r="T768" s="82">
        <f>Report2!Z776</f>
        <v>94872</v>
      </c>
      <c r="U768" s="82">
        <f>Report2!AB776</f>
        <v>0</v>
      </c>
      <c r="V768" s="82">
        <f>Report2!AC776</f>
        <v>94872</v>
      </c>
      <c r="W768" s="36" t="str">
        <f>Report2!AD776</f>
        <v>15/03/2023</v>
      </c>
      <c r="X768" s="48" t="str">
        <f t="shared" si="93"/>
        <v>15</v>
      </c>
      <c r="Y768" s="31" t="str">
        <f t="shared" si="94"/>
        <v>03</v>
      </c>
      <c r="Z768" s="31" t="str">
        <f t="shared" si="95"/>
        <v>2023</v>
      </c>
      <c r="AA768" s="45">
        <f t="shared" si="96"/>
        <v>45000</v>
      </c>
      <c r="AB768" s="31" t="str">
        <f>Report2!AE776</f>
        <v>5255134000184</v>
      </c>
      <c r="AC768" s="45" t="str">
        <f>Report2!AF776</f>
        <v>15/03/2023</v>
      </c>
      <c r="AD768" s="31" t="str">
        <f>Report2!AH776</f>
        <v>5255105723031400184</v>
      </c>
      <c r="AE768" s="31">
        <f t="shared" si="98"/>
        <v>52550</v>
      </c>
      <c r="AF768" s="31" t="str">
        <f t="shared" si="97"/>
        <v>52551</v>
      </c>
    </row>
    <row r="769" spans="1:32">
      <c r="A769" s="30">
        <f>Report2!A777</f>
        <v>93</v>
      </c>
      <c r="B769" s="31" t="str">
        <f>Report2!B777</f>
        <v>P2TL/52554/20230310/00003</v>
      </c>
      <c r="C769" s="31" t="str">
        <f>Report2!D777</f>
        <v>523071679985</v>
      </c>
      <c r="D769" s="31" t="str">
        <f>Report2!E777</f>
        <v>ALI MURSIDI</v>
      </c>
      <c r="E769" s="31" t="str">
        <f>Report2!H777</f>
        <v>P1</v>
      </c>
      <c r="F769" s="31" t="str">
        <f>Report2!I777</f>
        <v>DK KEMBANGAN PL K</v>
      </c>
      <c r="G769" s="31" t="str">
        <f t="shared" si="91"/>
        <v>R1</v>
      </c>
      <c r="H769" s="31">
        <f t="shared" si="92"/>
        <v>450</v>
      </c>
      <c r="I769" s="31" t="str">
        <f>Report2!K777</f>
        <v>R1/450</v>
      </c>
      <c r="J769" s="82">
        <f>Report2!L777</f>
        <v>0</v>
      </c>
      <c r="K769" s="82">
        <f>Report2!M777</f>
        <v>59400</v>
      </c>
      <c r="L769" s="82">
        <f>Report2!N777</f>
        <v>0</v>
      </c>
      <c r="M769" s="82">
        <f>Report2!P777</f>
        <v>59400</v>
      </c>
      <c r="N769" s="82">
        <f>Report2!Q777</f>
        <v>0</v>
      </c>
      <c r="O769" s="82">
        <f>Report2!T777</f>
        <v>0</v>
      </c>
      <c r="P769" s="82">
        <f>Report2!U777</f>
        <v>31759</v>
      </c>
      <c r="Q769" s="82">
        <f>Report2!W777</f>
        <v>891</v>
      </c>
      <c r="R769" s="82">
        <f>Report2!X777</f>
        <v>0</v>
      </c>
      <c r="S769" s="82">
        <f>Report2!Y777</f>
        <v>0</v>
      </c>
      <c r="T769" s="82">
        <f>Report2!Z777</f>
        <v>92050</v>
      </c>
      <c r="U769" s="82">
        <f>Report2!AB777</f>
        <v>92050</v>
      </c>
      <c r="V769" s="82">
        <f>Report2!AC777</f>
        <v>0</v>
      </c>
      <c r="W769" s="36" t="str">
        <f>Report2!AD777</f>
        <v>10/03/2023</v>
      </c>
      <c r="X769" s="48" t="str">
        <f t="shared" si="93"/>
        <v>10</v>
      </c>
      <c r="Y769" s="31" t="str">
        <f t="shared" si="94"/>
        <v>03</v>
      </c>
      <c r="Z769" s="31" t="str">
        <f t="shared" si="95"/>
        <v>2023</v>
      </c>
      <c r="AA769" s="45">
        <f t="shared" si="96"/>
        <v>44995</v>
      </c>
      <c r="AB769" s="31" t="str">
        <f>Report2!AE777</f>
        <v>5255442006090</v>
      </c>
      <c r="AC769" s="45" t="str">
        <f>Report2!AF777</f>
        <v>10/03/2023</v>
      </c>
      <c r="AD769" s="31" t="str">
        <f>Report2!AH777</f>
        <v>P2TL/52554/20230310/00003</v>
      </c>
      <c r="AE769" s="31">
        <f t="shared" si="98"/>
        <v>52550</v>
      </c>
      <c r="AF769" s="31" t="str">
        <f t="shared" si="97"/>
        <v>52554</v>
      </c>
    </row>
    <row r="770" spans="1:32">
      <c r="A770" s="30">
        <f>Report2!A778</f>
        <v>94</v>
      </c>
      <c r="B770" s="31" t="str">
        <f>Report2!B778</f>
        <v>P2TL/52551/20230328/00001</v>
      </c>
      <c r="C770" s="31" t="str">
        <f>Report2!D778</f>
        <v>NONPELANG</v>
      </c>
      <c r="D770" s="31" t="str">
        <f>Report2!E778</f>
        <v>SUWARDI</v>
      </c>
      <c r="E770" s="31" t="str">
        <f>Report2!H778</f>
        <v>P4</v>
      </c>
      <c r="F770" s="31" t="str">
        <f>Report2!I778</f>
        <v>DS.KRAMAT DEMPET</v>
      </c>
      <c r="G770" s="31" t="str">
        <f t="shared" si="91"/>
        <v>B1</v>
      </c>
      <c r="H770" s="31">
        <f t="shared" si="92"/>
        <v>900</v>
      </c>
      <c r="I770" s="31" t="str">
        <f>Report2!K778</f>
        <v>B1/900</v>
      </c>
      <c r="J770" s="82">
        <f>Report2!L778</f>
        <v>4957</v>
      </c>
      <c r="K770" s="82">
        <f>Report2!M778</f>
        <v>429300</v>
      </c>
      <c r="L770" s="82">
        <f>Report2!N778</f>
        <v>2305098</v>
      </c>
      <c r="M770" s="82">
        <f>Report2!P778</f>
        <v>2734398</v>
      </c>
      <c r="N770" s="82">
        <f>Report2!Q778</f>
        <v>0</v>
      </c>
      <c r="O770" s="82">
        <f>Report2!T778</f>
        <v>0</v>
      </c>
      <c r="P770" s="82">
        <f>Report2!U778</f>
        <v>0</v>
      </c>
      <c r="Q770" s="82">
        <f>Report2!W778</f>
        <v>13672</v>
      </c>
      <c r="R770" s="82">
        <f>Report2!X778</f>
        <v>0</v>
      </c>
      <c r="S770" s="82">
        <f>Report2!Y778</f>
        <v>0</v>
      </c>
      <c r="T770" s="82">
        <f>Report2!Z778</f>
        <v>2748070</v>
      </c>
      <c r="U770" s="82">
        <f>Report2!AB778</f>
        <v>2748070</v>
      </c>
      <c r="V770" s="82">
        <f>Report2!AC778</f>
        <v>0</v>
      </c>
      <c r="W770" s="36" t="str">
        <f>Report2!AD778</f>
        <v>28/03/2023</v>
      </c>
      <c r="X770" s="48" t="str">
        <f t="shared" si="93"/>
        <v>28</v>
      </c>
      <c r="Y770" s="31" t="str">
        <f t="shared" si="94"/>
        <v>03</v>
      </c>
      <c r="Z770" s="31" t="str">
        <f t="shared" si="95"/>
        <v>2023</v>
      </c>
      <c r="AA770" s="45">
        <f t="shared" si="96"/>
        <v>45013</v>
      </c>
      <c r="AB770" s="31" t="str">
        <f>Report2!AE778</f>
        <v>5255142005215</v>
      </c>
      <c r="AC770" s="45" t="str">
        <f>Report2!AF778</f>
        <v>28/03/2023</v>
      </c>
      <c r="AD770" s="31" t="str">
        <f>Report2!AH778</f>
        <v>P2TL/52551/20230328/00001</v>
      </c>
      <c r="AE770" s="31">
        <f t="shared" si="98"/>
        <v>52550</v>
      </c>
      <c r="AF770" s="31" t="str">
        <f t="shared" si="97"/>
        <v>52551</v>
      </c>
    </row>
    <row r="771" spans="1:32">
      <c r="A771" s="30">
        <f>Report2!A779</f>
        <v>95</v>
      </c>
      <c r="B771" s="31" t="str">
        <f>Report2!B779</f>
        <v>5255105723031400208</v>
      </c>
      <c r="C771" s="31" t="str">
        <f>Report2!D779</f>
        <v>523060434742</v>
      </c>
      <c r="D771" s="31" t="str">
        <f>Report2!E779</f>
        <v>KARMIJAN</v>
      </c>
      <c r="E771" s="31">
        <f>Report2!H779</f>
        <v>0</v>
      </c>
      <c r="F771" s="31" t="str">
        <f>Report2!I779</f>
        <v>PR IGI RT1/1 SUMBER</v>
      </c>
      <c r="G771" s="31" t="str">
        <f t="shared" ref="G771:G834" si="99">LEFT(I771,FIND("/",I771)-1)</f>
        <v>R1</v>
      </c>
      <c r="H771" s="31">
        <f t="shared" ref="H771:H834" si="100">_xlfn.NUMBERVALUE(MID(I771,FIND("/",I771,1)+1,99))</f>
        <v>450</v>
      </c>
      <c r="I771" s="31" t="str">
        <f>Report2!K779</f>
        <v>R1/450</v>
      </c>
      <c r="J771" s="82">
        <f>Report2!L779</f>
        <v>108</v>
      </c>
      <c r="K771" s="82">
        <f>Report2!M779</f>
        <v>0</v>
      </c>
      <c r="L771" s="82">
        <f>Report2!N779</f>
        <v>18252</v>
      </c>
      <c r="M771" s="82">
        <f>Report2!P779</f>
        <v>18252</v>
      </c>
      <c r="N771" s="82">
        <f>Report2!Q779</f>
        <v>0</v>
      </c>
      <c r="O771" s="82">
        <f>Report2!T779</f>
        <v>0</v>
      </c>
      <c r="P771" s="82">
        <f>Report2!U779</f>
        <v>0</v>
      </c>
      <c r="Q771" s="82">
        <f>Report2!W779</f>
        <v>0</v>
      </c>
      <c r="R771" s="82">
        <f>Report2!X779</f>
        <v>0</v>
      </c>
      <c r="S771" s="82">
        <f>Report2!Y779</f>
        <v>0</v>
      </c>
      <c r="T771" s="82">
        <f>Report2!Z779</f>
        <v>18252</v>
      </c>
      <c r="U771" s="82">
        <f>Report2!AB779</f>
        <v>0</v>
      </c>
      <c r="V771" s="82">
        <f>Report2!AC779</f>
        <v>18252</v>
      </c>
      <c r="W771" s="36" t="str">
        <f>Report2!AD779</f>
        <v>15/03/2023</v>
      </c>
      <c r="X771" s="48" t="str">
        <f t="shared" ref="X771:X834" si="101">LEFT(W771,2)</f>
        <v>15</v>
      </c>
      <c r="Y771" s="31" t="str">
        <f t="shared" ref="Y771:Y834" si="102">MID(W771,FIND("/",W771,1)+1,2)</f>
        <v>03</v>
      </c>
      <c r="Z771" s="31" t="str">
        <f t="shared" ref="Z771:Z834" si="103">RIGHT(W771,4)</f>
        <v>2023</v>
      </c>
      <c r="AA771" s="45">
        <f t="shared" ref="AA771:AA834" si="104">DATE(Z771,Y771,X771)</f>
        <v>45000</v>
      </c>
      <c r="AB771" s="31" t="str">
        <f>Report2!AE779</f>
        <v>5255134000208</v>
      </c>
      <c r="AC771" s="45" t="str">
        <f>Report2!AF779</f>
        <v>15/03/2023</v>
      </c>
      <c r="AD771" s="31" t="str">
        <f>Report2!AH779</f>
        <v>5255105723031400208</v>
      </c>
      <c r="AE771" s="31">
        <f t="shared" si="98"/>
        <v>52550</v>
      </c>
      <c r="AF771" s="31" t="str">
        <f t="shared" ref="AF771:AF834" si="105">_xlfn.IFS(LEN(AD771)=19,LEFT(AD771,5),LEN(AD771)=25,MID(AD771,6,5))</f>
        <v>52551</v>
      </c>
    </row>
    <row r="772" spans="1:32">
      <c r="A772" s="30">
        <f>Report2!A780</f>
        <v>96</v>
      </c>
      <c r="B772" s="31" t="str">
        <f>Report2!B780</f>
        <v>5255105723031400236</v>
      </c>
      <c r="C772" s="31" t="str">
        <f>Report2!D780</f>
        <v>523060230156</v>
      </c>
      <c r="D772" s="31" t="str">
        <f>Report2!E780</f>
        <v>HERI SUSANTO</v>
      </c>
      <c r="E772" s="31">
        <f>Report2!H780</f>
        <v>0</v>
      </c>
      <c r="F772" s="31" t="str">
        <f>Report2!I780</f>
        <v>JL  S KALIJOGO BLOK</v>
      </c>
      <c r="G772" s="31" t="str">
        <f t="shared" si="99"/>
        <v>R1</v>
      </c>
      <c r="H772" s="31">
        <f t="shared" si="100"/>
        <v>450</v>
      </c>
      <c r="I772" s="31" t="str">
        <f>Report2!K780</f>
        <v>R1/450</v>
      </c>
      <c r="J772" s="82">
        <f>Report2!L780</f>
        <v>39</v>
      </c>
      <c r="K772" s="82">
        <f>Report2!M780</f>
        <v>0</v>
      </c>
      <c r="L772" s="82">
        <f>Report2!N780</f>
        <v>6591</v>
      </c>
      <c r="M772" s="82">
        <f>Report2!P780</f>
        <v>6591</v>
      </c>
      <c r="N772" s="82">
        <f>Report2!Q780</f>
        <v>0</v>
      </c>
      <c r="O772" s="82">
        <f>Report2!T780</f>
        <v>0</v>
      </c>
      <c r="P772" s="82">
        <f>Report2!U780</f>
        <v>0</v>
      </c>
      <c r="Q772" s="82">
        <f>Report2!W780</f>
        <v>0</v>
      </c>
      <c r="R772" s="82">
        <f>Report2!X780</f>
        <v>0</v>
      </c>
      <c r="S772" s="82">
        <f>Report2!Y780</f>
        <v>0</v>
      </c>
      <c r="T772" s="82">
        <f>Report2!Z780</f>
        <v>6591</v>
      </c>
      <c r="U772" s="82">
        <f>Report2!AB780</f>
        <v>0</v>
      </c>
      <c r="V772" s="82">
        <f>Report2!AC780</f>
        <v>6591</v>
      </c>
      <c r="W772" s="36" t="str">
        <f>Report2!AD780</f>
        <v>15/03/2023</v>
      </c>
      <c r="X772" s="48" t="str">
        <f t="shared" si="101"/>
        <v>15</v>
      </c>
      <c r="Y772" s="31" t="str">
        <f t="shared" si="102"/>
        <v>03</v>
      </c>
      <c r="Z772" s="31" t="str">
        <f t="shared" si="103"/>
        <v>2023</v>
      </c>
      <c r="AA772" s="45">
        <f t="shared" si="104"/>
        <v>45000</v>
      </c>
      <c r="AB772" s="31" t="str">
        <f>Report2!AE780</f>
        <v>5255134000236</v>
      </c>
      <c r="AC772" s="45" t="str">
        <f>Report2!AF780</f>
        <v>15/03/2023</v>
      </c>
      <c r="AD772" s="31" t="str">
        <f>Report2!AH780</f>
        <v>5255105723031400236</v>
      </c>
      <c r="AE772" s="31">
        <f t="shared" ref="AE772:AE835" si="106">AE771</f>
        <v>52550</v>
      </c>
      <c r="AF772" s="31" t="str">
        <f t="shared" si="105"/>
        <v>52551</v>
      </c>
    </row>
    <row r="773" spans="1:32">
      <c r="A773" s="30">
        <f>Report2!A781</f>
        <v>97</v>
      </c>
      <c r="B773" s="31" t="str">
        <f>Report2!B781</f>
        <v>P2TL/52551/20230321/00003</v>
      </c>
      <c r="C773" s="31" t="str">
        <f>Report2!D781</f>
        <v>523060810902</v>
      </c>
      <c r="D773" s="31" t="str">
        <f>Report2!E781</f>
        <v>KASMUNI</v>
      </c>
      <c r="E773" s="31" t="str">
        <f>Report2!H781</f>
        <v>P2</v>
      </c>
      <c r="F773" s="31" t="str">
        <f>Report2!I781</f>
        <v>DS  TURIREJO RT5/2</v>
      </c>
      <c r="G773" s="31" t="str">
        <f t="shared" si="99"/>
        <v>R1</v>
      </c>
      <c r="H773" s="31">
        <f t="shared" si="100"/>
        <v>450</v>
      </c>
      <c r="I773" s="31" t="str">
        <f>Report2!K781</f>
        <v>R1/450</v>
      </c>
      <c r="J773" s="82">
        <f>Report2!L781</f>
        <v>2479</v>
      </c>
      <c r="K773" s="82">
        <f>Report2!M781</f>
        <v>0</v>
      </c>
      <c r="L773" s="82">
        <f>Report2!N781</f>
        <v>1226907</v>
      </c>
      <c r="M773" s="82">
        <f>Report2!P781</f>
        <v>1226907</v>
      </c>
      <c r="N773" s="82">
        <f>Report2!Q781</f>
        <v>0</v>
      </c>
      <c r="O773" s="82">
        <f>Report2!T781</f>
        <v>76400</v>
      </c>
      <c r="P773" s="82">
        <f>Report2!U781</f>
        <v>188671</v>
      </c>
      <c r="Q773" s="82">
        <f>Report2!W781</f>
        <v>12269</v>
      </c>
      <c r="R773" s="82">
        <f>Report2!X781</f>
        <v>900</v>
      </c>
      <c r="S773" s="82">
        <f>Report2!Y781</f>
        <v>0</v>
      </c>
      <c r="T773" s="82">
        <f>Report2!Z781</f>
        <v>1505147</v>
      </c>
      <c r="U773" s="82">
        <f>Report2!AB781</f>
        <v>1505147</v>
      </c>
      <c r="V773" s="82">
        <f>Report2!AC781</f>
        <v>0</v>
      </c>
      <c r="W773" s="36" t="str">
        <f>Report2!AD781</f>
        <v>21/03/2023</v>
      </c>
      <c r="X773" s="48" t="str">
        <f t="shared" si="101"/>
        <v>21</v>
      </c>
      <c r="Y773" s="31" t="str">
        <f t="shared" si="102"/>
        <v>03</v>
      </c>
      <c r="Z773" s="31" t="str">
        <f t="shared" si="103"/>
        <v>2023</v>
      </c>
      <c r="AA773" s="45">
        <f t="shared" si="104"/>
        <v>45006</v>
      </c>
      <c r="AB773" s="31" t="str">
        <f>Report2!AE781</f>
        <v>5255142005202</v>
      </c>
      <c r="AC773" s="45" t="str">
        <f>Report2!AF781</f>
        <v>21/03/2023</v>
      </c>
      <c r="AD773" s="31" t="str">
        <f>Report2!AH781</f>
        <v>P2TL/52551/20230321/00003</v>
      </c>
      <c r="AE773" s="31">
        <f t="shared" si="106"/>
        <v>52550</v>
      </c>
      <c r="AF773" s="31" t="str">
        <f t="shared" si="105"/>
        <v>52551</v>
      </c>
    </row>
    <row r="774" spans="1:32">
      <c r="A774" s="30">
        <f>Report2!A782</f>
        <v>98</v>
      </c>
      <c r="B774" s="31" t="str">
        <f>Report2!B782</f>
        <v>5255105723031000140</v>
      </c>
      <c r="C774" s="31" t="str">
        <f>Report2!D782</f>
        <v>523060177263</v>
      </c>
      <c r="D774" s="31" t="str">
        <f>Report2!E782</f>
        <v>PONPES RIBATHUL Q</v>
      </c>
      <c r="E774" s="31">
        <f>Report2!H782</f>
        <v>0</v>
      </c>
      <c r="F774" s="31" t="str">
        <f>Report2!I782</f>
        <v>DS  KAUMAN WEDUN</v>
      </c>
      <c r="G774" s="31" t="str">
        <f t="shared" si="99"/>
        <v>S2</v>
      </c>
      <c r="H774" s="31">
        <f t="shared" si="100"/>
        <v>2200</v>
      </c>
      <c r="I774" s="31" t="str">
        <f>Report2!K782</f>
        <v>S2/2200</v>
      </c>
      <c r="J774" s="82">
        <f>Report2!L782</f>
        <v>312</v>
      </c>
      <c r="K774" s="82">
        <f>Report2!M782</f>
        <v>0</v>
      </c>
      <c r="L774" s="82">
        <f>Report2!N782</f>
        <v>238640</v>
      </c>
      <c r="M774" s="82">
        <f>Report2!P782</f>
        <v>238640</v>
      </c>
      <c r="N774" s="82">
        <f>Report2!Q782</f>
        <v>0</v>
      </c>
      <c r="O774" s="82">
        <f>Report2!T782</f>
        <v>0</v>
      </c>
      <c r="P774" s="82">
        <f>Report2!U782</f>
        <v>0</v>
      </c>
      <c r="Q774" s="82">
        <f>Report2!W782</f>
        <v>0</v>
      </c>
      <c r="R774" s="82">
        <f>Report2!X782</f>
        <v>0</v>
      </c>
      <c r="S774" s="82">
        <f>Report2!Y782</f>
        <v>0</v>
      </c>
      <c r="T774" s="82">
        <f>Report2!Z782</f>
        <v>238640</v>
      </c>
      <c r="U774" s="82">
        <f>Report2!AB782</f>
        <v>0</v>
      </c>
      <c r="V774" s="82">
        <f>Report2!AC782</f>
        <v>238640</v>
      </c>
      <c r="W774" s="36" t="str">
        <f>Report2!AD782</f>
        <v>13/03/2023</v>
      </c>
      <c r="X774" s="48" t="str">
        <f t="shared" si="101"/>
        <v>13</v>
      </c>
      <c r="Y774" s="31" t="str">
        <f t="shared" si="102"/>
        <v>03</v>
      </c>
      <c r="Z774" s="31" t="str">
        <f t="shared" si="103"/>
        <v>2023</v>
      </c>
      <c r="AA774" s="45">
        <f t="shared" si="104"/>
        <v>44998</v>
      </c>
      <c r="AB774" s="31" t="str">
        <f>Report2!AE782</f>
        <v>5255134000140</v>
      </c>
      <c r="AC774" s="45" t="str">
        <f>Report2!AF782</f>
        <v>13/03/2023</v>
      </c>
      <c r="AD774" s="31" t="str">
        <f>Report2!AH782</f>
        <v>5255105723031000140</v>
      </c>
      <c r="AE774" s="31">
        <f t="shared" si="106"/>
        <v>52550</v>
      </c>
      <c r="AF774" s="31" t="str">
        <f t="shared" si="105"/>
        <v>52551</v>
      </c>
    </row>
    <row r="775" spans="1:32">
      <c r="A775" s="30">
        <f>Report2!A783</f>
        <v>99</v>
      </c>
      <c r="B775" s="31" t="str">
        <f>Report2!B783</f>
        <v>P2TL/52552/20230302/00002</v>
      </c>
      <c r="C775" s="31" t="str">
        <f>Report2!D783</f>
        <v>NONPELANG</v>
      </c>
      <c r="D775" s="31" t="str">
        <f>Report2!E783</f>
        <v>PAM DESA</v>
      </c>
      <c r="E775" s="31" t="str">
        <f>Report2!H783</f>
        <v>P4</v>
      </c>
      <c r="F775" s="31" t="str">
        <f>Report2!I783</f>
        <v>BERCAK RT 4 RW 2 W</v>
      </c>
      <c r="G775" s="31" t="str">
        <f t="shared" si="99"/>
        <v>B1</v>
      </c>
      <c r="H775" s="31">
        <f t="shared" si="100"/>
        <v>450</v>
      </c>
      <c r="I775" s="31" t="str">
        <f>Report2!K783</f>
        <v>B1/450</v>
      </c>
      <c r="J775" s="82">
        <f>Report2!L783</f>
        <v>2479</v>
      </c>
      <c r="K775" s="82">
        <f>Report2!M783</f>
        <v>190350</v>
      </c>
      <c r="L775" s="82">
        <f>Report2!N783</f>
        <v>1041012</v>
      </c>
      <c r="M775" s="82">
        <f>Report2!P783</f>
        <v>1231362</v>
      </c>
      <c r="N775" s="82">
        <f>Report2!Q783</f>
        <v>0</v>
      </c>
      <c r="O775" s="82">
        <f>Report2!T783</f>
        <v>0</v>
      </c>
      <c r="P775" s="82">
        <f>Report2!U783</f>
        <v>0</v>
      </c>
      <c r="Q775" s="82">
        <f>Report2!W783</f>
        <v>6157</v>
      </c>
      <c r="R775" s="82">
        <f>Report2!X783</f>
        <v>0</v>
      </c>
      <c r="S775" s="82">
        <f>Report2!Y783</f>
        <v>0</v>
      </c>
      <c r="T775" s="82">
        <f>Report2!Z783</f>
        <v>1237519</v>
      </c>
      <c r="U775" s="82">
        <f>Report2!AB783</f>
        <v>1237519</v>
      </c>
      <c r="V775" s="82">
        <f>Report2!AC783</f>
        <v>0</v>
      </c>
      <c r="W775" s="36" t="str">
        <f>Report2!AD783</f>
        <v>05/03/2023</v>
      </c>
      <c r="X775" s="48" t="str">
        <f t="shared" si="101"/>
        <v>05</v>
      </c>
      <c r="Y775" s="31" t="str">
        <f t="shared" si="102"/>
        <v>03</v>
      </c>
      <c r="Z775" s="31" t="str">
        <f t="shared" si="103"/>
        <v>2023</v>
      </c>
      <c r="AA775" s="45">
        <f t="shared" si="104"/>
        <v>44990</v>
      </c>
      <c r="AB775" s="31" t="str">
        <f>Report2!AE783</f>
        <v>5255242004970</v>
      </c>
      <c r="AC775" s="45" t="str">
        <f>Report2!AF783</f>
        <v>05/03/2023</v>
      </c>
      <c r="AD775" s="31" t="str">
        <f>Report2!AH783</f>
        <v>P2TL/52552/20230302/00002</v>
      </c>
      <c r="AE775" s="31">
        <f t="shared" si="106"/>
        <v>52550</v>
      </c>
      <c r="AF775" s="31" t="str">
        <f t="shared" si="105"/>
        <v>52552</v>
      </c>
    </row>
    <row r="776" spans="1:32">
      <c r="A776" s="30">
        <f>Report2!A784</f>
        <v>100</v>
      </c>
      <c r="B776" s="31" t="str">
        <f>Report2!B784</f>
        <v>P2TL/52554/20230303/00001</v>
      </c>
      <c r="C776" s="31" t="str">
        <f>Report2!D784</f>
        <v>523073024141</v>
      </c>
      <c r="D776" s="31" t="str">
        <f>Report2!E784</f>
        <v>SUPRAT</v>
      </c>
      <c r="E776" s="31" t="str">
        <f>Report2!H784</f>
        <v>K2</v>
      </c>
      <c r="F776" s="31" t="str">
        <f>Report2!I784</f>
        <v>DN SARIREJO    RT.3</v>
      </c>
      <c r="G776" s="31" t="str">
        <f t="shared" si="99"/>
        <v>R1T</v>
      </c>
      <c r="H776" s="31">
        <f t="shared" si="100"/>
        <v>450</v>
      </c>
      <c r="I776" s="31" t="str">
        <f>Report2!K784</f>
        <v>R1T/450</v>
      </c>
      <c r="J776" s="82">
        <f>Report2!L784</f>
        <v>495</v>
      </c>
      <c r="K776" s="82">
        <f>Report2!M784</f>
        <v>0</v>
      </c>
      <c r="L776" s="82">
        <f>Report2!N784</f>
        <v>205425</v>
      </c>
      <c r="M776" s="82">
        <f>Report2!P784</f>
        <v>205425</v>
      </c>
      <c r="N776" s="82">
        <f>Report2!Q784</f>
        <v>0</v>
      </c>
      <c r="O776" s="82">
        <f>Report2!T784</f>
        <v>0</v>
      </c>
      <c r="P776" s="82">
        <f>Report2!U784</f>
        <v>0</v>
      </c>
      <c r="Q776" s="82">
        <f>Report2!W784</f>
        <v>18488</v>
      </c>
      <c r="R776" s="82">
        <f>Report2!X784</f>
        <v>0</v>
      </c>
      <c r="S776" s="82">
        <f>Report2!Y784</f>
        <v>0</v>
      </c>
      <c r="T776" s="82">
        <f>Report2!Z784</f>
        <v>223913</v>
      </c>
      <c r="U776" s="82">
        <f>Report2!AB784</f>
        <v>223913</v>
      </c>
      <c r="V776" s="82">
        <f>Report2!AC784</f>
        <v>0</v>
      </c>
      <c r="W776" s="36" t="str">
        <f>Report2!AD784</f>
        <v>03/03/2023</v>
      </c>
      <c r="X776" s="48" t="str">
        <f t="shared" si="101"/>
        <v>03</v>
      </c>
      <c r="Y776" s="31" t="str">
        <f t="shared" si="102"/>
        <v>03</v>
      </c>
      <c r="Z776" s="31" t="str">
        <f t="shared" si="103"/>
        <v>2023</v>
      </c>
      <c r="AA776" s="45">
        <f t="shared" si="104"/>
        <v>44988</v>
      </c>
      <c r="AB776" s="31" t="str">
        <f>Report2!AE784</f>
        <v>5255443006064</v>
      </c>
      <c r="AC776" s="45" t="str">
        <f>Report2!AF784</f>
        <v>03/03/2023</v>
      </c>
      <c r="AD776" s="31" t="str">
        <f>Report2!AH784</f>
        <v>P2TL/52554/20230303/00001</v>
      </c>
      <c r="AE776" s="31">
        <f t="shared" si="106"/>
        <v>52550</v>
      </c>
      <c r="AF776" s="31" t="str">
        <f t="shared" si="105"/>
        <v>52554</v>
      </c>
    </row>
    <row r="777" spans="1:32">
      <c r="A777" s="30">
        <f>Report2!A785</f>
        <v>101</v>
      </c>
      <c r="B777" s="31" t="str">
        <f>Report2!B785</f>
        <v>P2TL/52554/20230327/00004</v>
      </c>
      <c r="C777" s="31" t="str">
        <f>Report2!D785</f>
        <v>NONPELANG</v>
      </c>
      <c r="D777" s="31" t="str">
        <f>Report2!E785</f>
        <v>WIJAYANTO</v>
      </c>
      <c r="E777" s="31" t="str">
        <f>Report2!H785</f>
        <v>P4</v>
      </c>
      <c r="F777" s="31" t="str">
        <f>Report2!I785</f>
        <v>DN TAHUNAN RT 02 R</v>
      </c>
      <c r="G777" s="31" t="str">
        <f t="shared" si="99"/>
        <v>B1</v>
      </c>
      <c r="H777" s="31">
        <f t="shared" si="100"/>
        <v>900</v>
      </c>
      <c r="I777" s="31" t="str">
        <f>Report2!K785</f>
        <v>B1/900</v>
      </c>
      <c r="J777" s="82">
        <f>Report2!L785</f>
        <v>4957</v>
      </c>
      <c r="K777" s="82">
        <f>Report2!M785</f>
        <v>429300</v>
      </c>
      <c r="L777" s="82">
        <f>Report2!N785</f>
        <v>2305098</v>
      </c>
      <c r="M777" s="82">
        <f>Report2!P785</f>
        <v>2734398</v>
      </c>
      <c r="N777" s="82">
        <f>Report2!Q785</f>
        <v>0</v>
      </c>
      <c r="O777" s="82">
        <f>Report2!T785</f>
        <v>0</v>
      </c>
      <c r="P777" s="82">
        <f>Report2!U785</f>
        <v>0</v>
      </c>
      <c r="Q777" s="82">
        <f>Report2!W785</f>
        <v>13672</v>
      </c>
      <c r="R777" s="82">
        <f>Report2!X785</f>
        <v>0</v>
      </c>
      <c r="S777" s="82">
        <f>Report2!Y785</f>
        <v>0</v>
      </c>
      <c r="T777" s="82">
        <f>Report2!Z785</f>
        <v>2748070</v>
      </c>
      <c r="U777" s="82">
        <f>Report2!AB785</f>
        <v>2748070</v>
      </c>
      <c r="V777" s="82">
        <f>Report2!AC785</f>
        <v>0</v>
      </c>
      <c r="W777" s="36" t="str">
        <f>Report2!AD785</f>
        <v>27/03/2023</v>
      </c>
      <c r="X777" s="48" t="str">
        <f t="shared" si="101"/>
        <v>27</v>
      </c>
      <c r="Y777" s="31" t="str">
        <f t="shared" si="102"/>
        <v>03</v>
      </c>
      <c r="Z777" s="31" t="str">
        <f t="shared" si="103"/>
        <v>2023</v>
      </c>
      <c r="AA777" s="45">
        <f t="shared" si="104"/>
        <v>45012</v>
      </c>
      <c r="AB777" s="31" t="str">
        <f>Report2!AE785</f>
        <v>5255442006118</v>
      </c>
      <c r="AC777" s="45" t="str">
        <f>Report2!AF785</f>
        <v>27/03/2023</v>
      </c>
      <c r="AD777" s="31" t="str">
        <f>Report2!AH785</f>
        <v>P2TL/52554/20230327/00004</v>
      </c>
      <c r="AE777" s="31">
        <f t="shared" si="106"/>
        <v>52550</v>
      </c>
      <c r="AF777" s="31" t="str">
        <f t="shared" si="105"/>
        <v>52554</v>
      </c>
    </row>
    <row r="778" spans="1:32">
      <c r="A778" s="30">
        <f>Report2!A786</f>
        <v>102</v>
      </c>
      <c r="B778" s="31" t="str">
        <f>Report2!B786</f>
        <v>5255105723031400188</v>
      </c>
      <c r="C778" s="31" t="str">
        <f>Report2!D786</f>
        <v>523060855112</v>
      </c>
      <c r="D778" s="31" t="str">
        <f>Report2!E786</f>
        <v>AHMAD</v>
      </c>
      <c r="E778" s="31">
        <f>Report2!H786</f>
        <v>0</v>
      </c>
      <c r="F778" s="31" t="str">
        <f>Report2!I786</f>
        <v>DS . KALICILIK</v>
      </c>
      <c r="G778" s="31" t="str">
        <f t="shared" si="99"/>
        <v>R1M</v>
      </c>
      <c r="H778" s="31">
        <f t="shared" si="100"/>
        <v>900</v>
      </c>
      <c r="I778" s="31" t="str">
        <f>Report2!K786</f>
        <v>R1M/900</v>
      </c>
      <c r="J778" s="82">
        <f>Report2!L786</f>
        <v>51</v>
      </c>
      <c r="K778" s="82">
        <f>Report2!M786</f>
        <v>0</v>
      </c>
      <c r="L778" s="82">
        <f>Report2!N786</f>
        <v>67600</v>
      </c>
      <c r="M778" s="82">
        <f>Report2!P786</f>
        <v>67600</v>
      </c>
      <c r="N778" s="82">
        <f>Report2!Q786</f>
        <v>0</v>
      </c>
      <c r="O778" s="82">
        <f>Report2!T786</f>
        <v>0</v>
      </c>
      <c r="P778" s="82">
        <f>Report2!U786</f>
        <v>0</v>
      </c>
      <c r="Q778" s="82">
        <f>Report2!W786</f>
        <v>0</v>
      </c>
      <c r="R778" s="82">
        <f>Report2!X786</f>
        <v>0</v>
      </c>
      <c r="S778" s="82">
        <f>Report2!Y786</f>
        <v>0</v>
      </c>
      <c r="T778" s="82">
        <f>Report2!Z786</f>
        <v>67600</v>
      </c>
      <c r="U778" s="82">
        <f>Report2!AB786</f>
        <v>0</v>
      </c>
      <c r="V778" s="82">
        <f>Report2!AC786</f>
        <v>67600</v>
      </c>
      <c r="W778" s="36" t="str">
        <f>Report2!AD786</f>
        <v>15/03/2023</v>
      </c>
      <c r="X778" s="48" t="str">
        <f t="shared" si="101"/>
        <v>15</v>
      </c>
      <c r="Y778" s="31" t="str">
        <f t="shared" si="102"/>
        <v>03</v>
      </c>
      <c r="Z778" s="31" t="str">
        <f t="shared" si="103"/>
        <v>2023</v>
      </c>
      <c r="AA778" s="45">
        <f t="shared" si="104"/>
        <v>45000</v>
      </c>
      <c r="AB778" s="31" t="str">
        <f>Report2!AE786</f>
        <v>5255134000188</v>
      </c>
      <c r="AC778" s="45" t="str">
        <f>Report2!AF786</f>
        <v>15/03/2023</v>
      </c>
      <c r="AD778" s="31" t="str">
        <f>Report2!AH786</f>
        <v>5255105723031400188</v>
      </c>
      <c r="AE778" s="31">
        <f t="shared" si="106"/>
        <v>52550</v>
      </c>
      <c r="AF778" s="31" t="str">
        <f t="shared" si="105"/>
        <v>52551</v>
      </c>
    </row>
    <row r="779" spans="1:32">
      <c r="A779" s="30">
        <f>Report2!A787</f>
        <v>103</v>
      </c>
      <c r="B779" s="31" t="str">
        <f>Report2!B787</f>
        <v>P2TL/52551/20230321/00001</v>
      </c>
      <c r="C779" s="31" t="str">
        <f>Report2!D787</f>
        <v>NONPELANG</v>
      </c>
      <c r="D779" s="31" t="str">
        <f>Report2!E787</f>
        <v>MUHAMMAD ZEN</v>
      </c>
      <c r="E779" s="31" t="str">
        <f>Report2!H787</f>
        <v>P4</v>
      </c>
      <c r="F779" s="31" t="str">
        <f>Report2!I787</f>
        <v>DS.RUWIT WEDUNG R</v>
      </c>
      <c r="G779" s="31" t="str">
        <f t="shared" si="99"/>
        <v>R1</v>
      </c>
      <c r="H779" s="31">
        <f t="shared" si="100"/>
        <v>450</v>
      </c>
      <c r="I779" s="31" t="str">
        <f>Report2!K787</f>
        <v>R1/450</v>
      </c>
      <c r="J779" s="82">
        <f>Report2!L787</f>
        <v>2479</v>
      </c>
      <c r="K779" s="82">
        <f>Report2!M787</f>
        <v>89100</v>
      </c>
      <c r="L779" s="82">
        <f>Report2!N787</f>
        <v>1226907</v>
      </c>
      <c r="M779" s="82">
        <f>Report2!P787</f>
        <v>1316007</v>
      </c>
      <c r="N779" s="82">
        <f>Report2!Q787</f>
        <v>0</v>
      </c>
      <c r="O779" s="82">
        <f>Report2!T787</f>
        <v>0</v>
      </c>
      <c r="P779" s="82">
        <f>Report2!U787</f>
        <v>0</v>
      </c>
      <c r="Q779" s="82">
        <f>Report2!W787</f>
        <v>6580</v>
      </c>
      <c r="R779" s="82">
        <f>Report2!X787</f>
        <v>0</v>
      </c>
      <c r="S779" s="82">
        <f>Report2!Y787</f>
        <v>0</v>
      </c>
      <c r="T779" s="82">
        <f>Report2!Z787</f>
        <v>1322587</v>
      </c>
      <c r="U779" s="82">
        <f>Report2!AB787</f>
        <v>1322587</v>
      </c>
      <c r="V779" s="82">
        <f>Report2!AC787</f>
        <v>0</v>
      </c>
      <c r="W779" s="36" t="str">
        <f>Report2!AD787</f>
        <v>21/03/2023</v>
      </c>
      <c r="X779" s="48" t="str">
        <f t="shared" si="101"/>
        <v>21</v>
      </c>
      <c r="Y779" s="31" t="str">
        <f t="shared" si="102"/>
        <v>03</v>
      </c>
      <c r="Z779" s="31" t="str">
        <f t="shared" si="103"/>
        <v>2023</v>
      </c>
      <c r="AA779" s="45">
        <f t="shared" si="104"/>
        <v>45006</v>
      </c>
      <c r="AB779" s="31" t="str">
        <f>Report2!AE787</f>
        <v>5255142005200</v>
      </c>
      <c r="AC779" s="45" t="str">
        <f>Report2!AF787</f>
        <v>21/03/2023</v>
      </c>
      <c r="AD779" s="31" t="str">
        <f>Report2!AH787</f>
        <v>P2TL/52551/20230321/00001</v>
      </c>
      <c r="AE779" s="31">
        <f t="shared" si="106"/>
        <v>52550</v>
      </c>
      <c r="AF779" s="31" t="str">
        <f t="shared" si="105"/>
        <v>52551</v>
      </c>
    </row>
    <row r="780" spans="1:32">
      <c r="A780" s="30">
        <f>Report2!A788</f>
        <v>104</v>
      </c>
      <c r="B780" s="31" t="str">
        <f>Report2!B788</f>
        <v>P2TL/52554/20230306/00002</v>
      </c>
      <c r="C780" s="31" t="str">
        <f>Report2!D788</f>
        <v>NONPELANG</v>
      </c>
      <c r="D780" s="31" t="str">
        <f>Report2!E788</f>
        <v>MELIN PUTRI UTAMI</v>
      </c>
      <c r="E780" s="31" t="str">
        <f>Report2!H788</f>
        <v>P4</v>
      </c>
      <c r="F780" s="31" t="str">
        <f>Report2!I788</f>
        <v>DUSUN SENDANGRAO</v>
      </c>
      <c r="G780" s="31" t="str">
        <f t="shared" si="99"/>
        <v>R1</v>
      </c>
      <c r="H780" s="31">
        <f t="shared" si="100"/>
        <v>450</v>
      </c>
      <c r="I780" s="31" t="str">
        <f>Report2!K788</f>
        <v>R1/450</v>
      </c>
      <c r="J780" s="82">
        <f>Report2!L788</f>
        <v>2479</v>
      </c>
      <c r="K780" s="82">
        <f>Report2!M788</f>
        <v>89100</v>
      </c>
      <c r="L780" s="82">
        <f>Report2!N788</f>
        <v>1226907</v>
      </c>
      <c r="M780" s="82">
        <f>Report2!P788</f>
        <v>1316007</v>
      </c>
      <c r="N780" s="82">
        <f>Report2!Q788</f>
        <v>0</v>
      </c>
      <c r="O780" s="82">
        <f>Report2!T788</f>
        <v>0</v>
      </c>
      <c r="P780" s="82">
        <f>Report2!U788</f>
        <v>0</v>
      </c>
      <c r="Q780" s="82">
        <f>Report2!W788</f>
        <v>6580</v>
      </c>
      <c r="R780" s="82">
        <f>Report2!X788</f>
        <v>0</v>
      </c>
      <c r="S780" s="82">
        <f>Report2!Y788</f>
        <v>0</v>
      </c>
      <c r="T780" s="82">
        <f>Report2!Z788</f>
        <v>1322587</v>
      </c>
      <c r="U780" s="82">
        <f>Report2!AB788</f>
        <v>1322587</v>
      </c>
      <c r="V780" s="82">
        <f>Report2!AC788</f>
        <v>0</v>
      </c>
      <c r="W780" s="36" t="str">
        <f>Report2!AD788</f>
        <v>06/03/2023</v>
      </c>
      <c r="X780" s="48" t="str">
        <f t="shared" si="101"/>
        <v>06</v>
      </c>
      <c r="Y780" s="31" t="str">
        <f t="shared" si="102"/>
        <v>03</v>
      </c>
      <c r="Z780" s="31" t="str">
        <f t="shared" si="103"/>
        <v>2023</v>
      </c>
      <c r="AA780" s="45">
        <f t="shared" si="104"/>
        <v>44991</v>
      </c>
      <c r="AB780" s="31" t="str">
        <f>Report2!AE788</f>
        <v>5255442006066</v>
      </c>
      <c r="AC780" s="45" t="str">
        <f>Report2!AF788</f>
        <v>06/03/2023</v>
      </c>
      <c r="AD780" s="31" t="str">
        <f>Report2!AH788</f>
        <v>P2TL/52554/20230306/00002</v>
      </c>
      <c r="AE780" s="31">
        <f t="shared" si="106"/>
        <v>52550</v>
      </c>
      <c r="AF780" s="31" t="str">
        <f t="shared" si="105"/>
        <v>52554</v>
      </c>
    </row>
    <row r="781" spans="1:32">
      <c r="A781" s="30">
        <f>Report2!A789</f>
        <v>105</v>
      </c>
      <c r="B781" s="31" t="str">
        <f>Report2!B789</f>
        <v>5255105723031400252</v>
      </c>
      <c r="C781" s="31" t="str">
        <f>Report2!D789</f>
        <v>523060680471</v>
      </c>
      <c r="D781" s="31" t="str">
        <f>Report2!E789</f>
        <v>ADI BASKORO</v>
      </c>
      <c r="E781" s="31">
        <f>Report2!H789</f>
        <v>0</v>
      </c>
      <c r="F781" s="31" t="str">
        <f>Report2!I789</f>
        <v>DS  GAJAH RT 2/3</v>
      </c>
      <c r="G781" s="31" t="str">
        <f t="shared" si="99"/>
        <v>R1</v>
      </c>
      <c r="H781" s="31">
        <f t="shared" si="100"/>
        <v>450</v>
      </c>
      <c r="I781" s="31" t="str">
        <f>Report2!K789</f>
        <v>R1/450</v>
      </c>
      <c r="J781" s="82">
        <f>Report2!L789</f>
        <v>28</v>
      </c>
      <c r="K781" s="82">
        <f>Report2!M789</f>
        <v>0</v>
      </c>
      <c r="L781" s="82">
        <f>Report2!N789</f>
        <v>4732</v>
      </c>
      <c r="M781" s="82">
        <f>Report2!P789</f>
        <v>4732</v>
      </c>
      <c r="N781" s="82">
        <f>Report2!Q789</f>
        <v>0</v>
      </c>
      <c r="O781" s="82">
        <f>Report2!T789</f>
        <v>0</v>
      </c>
      <c r="P781" s="82">
        <f>Report2!U789</f>
        <v>0</v>
      </c>
      <c r="Q781" s="82">
        <f>Report2!W789</f>
        <v>0</v>
      </c>
      <c r="R781" s="82">
        <f>Report2!X789</f>
        <v>0</v>
      </c>
      <c r="S781" s="82">
        <f>Report2!Y789</f>
        <v>0</v>
      </c>
      <c r="T781" s="82">
        <f>Report2!Z789</f>
        <v>4732</v>
      </c>
      <c r="U781" s="82">
        <f>Report2!AB789</f>
        <v>0</v>
      </c>
      <c r="V781" s="82">
        <f>Report2!AC789</f>
        <v>4732</v>
      </c>
      <c r="W781" s="36" t="str">
        <f>Report2!AD789</f>
        <v>15/03/2023</v>
      </c>
      <c r="X781" s="48" t="str">
        <f t="shared" si="101"/>
        <v>15</v>
      </c>
      <c r="Y781" s="31" t="str">
        <f t="shared" si="102"/>
        <v>03</v>
      </c>
      <c r="Z781" s="31" t="str">
        <f t="shared" si="103"/>
        <v>2023</v>
      </c>
      <c r="AA781" s="45">
        <f t="shared" si="104"/>
        <v>45000</v>
      </c>
      <c r="AB781" s="31" t="str">
        <f>Report2!AE789</f>
        <v>5255134000252</v>
      </c>
      <c r="AC781" s="45" t="str">
        <f>Report2!AF789</f>
        <v>15/03/2023</v>
      </c>
      <c r="AD781" s="31" t="str">
        <f>Report2!AH789</f>
        <v>5255105723031400252</v>
      </c>
      <c r="AE781" s="31">
        <f t="shared" si="106"/>
        <v>52550</v>
      </c>
      <c r="AF781" s="31" t="str">
        <f t="shared" si="105"/>
        <v>52551</v>
      </c>
    </row>
    <row r="782" spans="1:32">
      <c r="A782" s="30">
        <f>Report2!A790</f>
        <v>106</v>
      </c>
      <c r="B782" s="31" t="str">
        <f>Report2!B790</f>
        <v>P2TL/52552/20230318/00001</v>
      </c>
      <c r="C782" s="31" t="str">
        <f>Report2!D790</f>
        <v>NONPELANG</v>
      </c>
      <c r="D782" s="31" t="str">
        <f>Report2!E790</f>
        <v>ASNURJANTO</v>
      </c>
      <c r="E782" s="31" t="str">
        <f>Report2!H790</f>
        <v>P4</v>
      </c>
      <c r="F782" s="31" t="str">
        <f>Report2!I790</f>
        <v>TAMAN TIRTOYOSO R</v>
      </c>
      <c r="G782" s="31" t="str">
        <f t="shared" si="99"/>
        <v>S2</v>
      </c>
      <c r="H782" s="31">
        <f t="shared" si="100"/>
        <v>900</v>
      </c>
      <c r="I782" s="31" t="str">
        <f>Report2!K790</f>
        <v>S2/900</v>
      </c>
      <c r="J782" s="82">
        <f>Report2!L790</f>
        <v>4957</v>
      </c>
      <c r="K782" s="82">
        <f>Report2!M790</f>
        <v>243000</v>
      </c>
      <c r="L782" s="82">
        <f>Report2!N790</f>
        <v>1784592</v>
      </c>
      <c r="M782" s="82">
        <f>Report2!P790</f>
        <v>2027592</v>
      </c>
      <c r="N782" s="82">
        <f>Report2!Q790</f>
        <v>0</v>
      </c>
      <c r="O782" s="82">
        <f>Report2!T790</f>
        <v>0</v>
      </c>
      <c r="P782" s="82">
        <f>Report2!U790</f>
        <v>0</v>
      </c>
      <c r="Q782" s="82">
        <f>Report2!W790</f>
        <v>10138</v>
      </c>
      <c r="R782" s="82">
        <f>Report2!X790</f>
        <v>0</v>
      </c>
      <c r="S782" s="82">
        <f>Report2!Y790</f>
        <v>0</v>
      </c>
      <c r="T782" s="82">
        <f>Report2!Z790</f>
        <v>2037730</v>
      </c>
      <c r="U782" s="82">
        <f>Report2!AB790</f>
        <v>2037730</v>
      </c>
      <c r="V782" s="82">
        <f>Report2!AC790</f>
        <v>0</v>
      </c>
      <c r="W782" s="36" t="str">
        <f>Report2!AD790</f>
        <v>20/03/2023</v>
      </c>
      <c r="X782" s="48" t="str">
        <f t="shared" si="101"/>
        <v>20</v>
      </c>
      <c r="Y782" s="31" t="str">
        <f t="shared" si="102"/>
        <v>03</v>
      </c>
      <c r="Z782" s="31" t="str">
        <f t="shared" si="103"/>
        <v>2023</v>
      </c>
      <c r="AA782" s="45">
        <f t="shared" si="104"/>
        <v>45005</v>
      </c>
      <c r="AB782" s="31" t="str">
        <f>Report2!AE790</f>
        <v>5255242004985</v>
      </c>
      <c r="AC782" s="45" t="str">
        <f>Report2!AF790</f>
        <v>20/03/2023</v>
      </c>
      <c r="AD782" s="31" t="str">
        <f>Report2!AH790</f>
        <v>P2TL/52552/20230318/00001</v>
      </c>
      <c r="AE782" s="31">
        <f t="shared" si="106"/>
        <v>52550</v>
      </c>
      <c r="AF782" s="31" t="str">
        <f t="shared" si="105"/>
        <v>52552</v>
      </c>
    </row>
    <row r="783" spans="1:32">
      <c r="A783" s="30">
        <f>Report2!A791</f>
        <v>107</v>
      </c>
      <c r="B783" s="31" t="str">
        <f>Report2!B791</f>
        <v>P2TL/52551/20230316/00001</v>
      </c>
      <c r="C783" s="31" t="str">
        <f>Report2!D791</f>
        <v>NONPELANG</v>
      </c>
      <c r="D783" s="31" t="str">
        <f>Report2!E791</f>
        <v>SUNARI</v>
      </c>
      <c r="E783" s="31" t="str">
        <f>Report2!H791</f>
        <v>P4</v>
      </c>
      <c r="F783" s="31" t="str">
        <f>Report2!I791</f>
        <v>GENTING RT.01 RW.03</v>
      </c>
      <c r="G783" s="31" t="str">
        <f t="shared" si="99"/>
        <v>B1</v>
      </c>
      <c r="H783" s="31">
        <f t="shared" si="100"/>
        <v>900</v>
      </c>
      <c r="I783" s="31" t="str">
        <f>Report2!K791</f>
        <v>B1/900</v>
      </c>
      <c r="J783" s="82">
        <f>Report2!L791</f>
        <v>4957</v>
      </c>
      <c r="K783" s="82">
        <f>Report2!M791</f>
        <v>429300</v>
      </c>
      <c r="L783" s="82">
        <f>Report2!N791</f>
        <v>2305098</v>
      </c>
      <c r="M783" s="82">
        <f>Report2!P791</f>
        <v>2734398</v>
      </c>
      <c r="N783" s="82">
        <f>Report2!Q791</f>
        <v>0</v>
      </c>
      <c r="O783" s="82">
        <f>Report2!T791</f>
        <v>0</v>
      </c>
      <c r="P783" s="82">
        <f>Report2!U791</f>
        <v>0</v>
      </c>
      <c r="Q783" s="82">
        <f>Report2!W791</f>
        <v>13672</v>
      </c>
      <c r="R783" s="82">
        <f>Report2!X791</f>
        <v>0</v>
      </c>
      <c r="S783" s="82">
        <f>Report2!Y791</f>
        <v>0</v>
      </c>
      <c r="T783" s="82">
        <f>Report2!Z791</f>
        <v>2748070</v>
      </c>
      <c r="U783" s="82">
        <f>Report2!AB791</f>
        <v>2748070</v>
      </c>
      <c r="V783" s="82">
        <f>Report2!AC791</f>
        <v>0</v>
      </c>
      <c r="W783" s="36" t="str">
        <f>Report2!AD791</f>
        <v>16/03/2023</v>
      </c>
      <c r="X783" s="48" t="str">
        <f t="shared" si="101"/>
        <v>16</v>
      </c>
      <c r="Y783" s="31" t="str">
        <f t="shared" si="102"/>
        <v>03</v>
      </c>
      <c r="Z783" s="31" t="str">
        <f t="shared" si="103"/>
        <v>2023</v>
      </c>
      <c r="AA783" s="45">
        <f t="shared" si="104"/>
        <v>45001</v>
      </c>
      <c r="AB783" s="31" t="str">
        <f>Report2!AE791</f>
        <v>5255142005196</v>
      </c>
      <c r="AC783" s="45" t="str">
        <f>Report2!AF791</f>
        <v>16/03/2023</v>
      </c>
      <c r="AD783" s="31" t="str">
        <f>Report2!AH791</f>
        <v>P2TL/52551/20230316/00001</v>
      </c>
      <c r="AE783" s="31">
        <f t="shared" si="106"/>
        <v>52550</v>
      </c>
      <c r="AF783" s="31" t="str">
        <f t="shared" si="105"/>
        <v>52551</v>
      </c>
    </row>
    <row r="784" spans="1:32">
      <c r="A784" s="30">
        <f>Report2!A792</f>
        <v>108</v>
      </c>
      <c r="B784" s="31" t="str">
        <f>Report2!B792</f>
        <v>5255305723032100548</v>
      </c>
      <c r="C784" s="31" t="str">
        <f>Report2!D792</f>
        <v>523071003079</v>
      </c>
      <c r="D784" s="31" t="str">
        <f>Report2!E792</f>
        <v>SUNARYO</v>
      </c>
      <c r="E784" s="31">
        <f>Report2!H792</f>
        <v>0</v>
      </c>
      <c r="F784" s="31" t="str">
        <f>Report2!I792</f>
        <v>DS  TEGUHAN</v>
      </c>
      <c r="G784" s="31" t="str">
        <f t="shared" si="99"/>
        <v>R1M</v>
      </c>
      <c r="H784" s="31">
        <f t="shared" si="100"/>
        <v>900</v>
      </c>
      <c r="I784" s="31" t="str">
        <f>Report2!K792</f>
        <v>R1M/900</v>
      </c>
      <c r="J784" s="82">
        <f>Report2!L792</f>
        <v>90</v>
      </c>
      <c r="K784" s="82">
        <f>Report2!M792</f>
        <v>0</v>
      </c>
      <c r="L784" s="82">
        <f>Report2!N792</f>
        <v>123032</v>
      </c>
      <c r="M784" s="82">
        <f>Report2!P792</f>
        <v>123032</v>
      </c>
      <c r="N784" s="82">
        <f>Report2!Q792</f>
        <v>0</v>
      </c>
      <c r="O784" s="82">
        <f>Report2!T792</f>
        <v>0</v>
      </c>
      <c r="P784" s="82">
        <f>Report2!U792</f>
        <v>0</v>
      </c>
      <c r="Q784" s="82">
        <f>Report2!W792</f>
        <v>0</v>
      </c>
      <c r="R784" s="82">
        <f>Report2!X792</f>
        <v>0</v>
      </c>
      <c r="S784" s="82">
        <f>Report2!Y792</f>
        <v>0</v>
      </c>
      <c r="T784" s="82">
        <f>Report2!Z792</f>
        <v>123032</v>
      </c>
      <c r="U784" s="82">
        <f>Report2!AB792</f>
        <v>0</v>
      </c>
      <c r="V784" s="82">
        <f>Report2!AC792</f>
        <v>123032</v>
      </c>
      <c r="W784" s="36" t="str">
        <f>Report2!AD792</f>
        <v>21/03/2023</v>
      </c>
      <c r="X784" s="48" t="str">
        <f t="shared" si="101"/>
        <v>21</v>
      </c>
      <c r="Y784" s="31" t="str">
        <f t="shared" si="102"/>
        <v>03</v>
      </c>
      <c r="Z784" s="31" t="str">
        <f t="shared" si="103"/>
        <v>2023</v>
      </c>
      <c r="AA784" s="45">
        <f t="shared" si="104"/>
        <v>45006</v>
      </c>
      <c r="AB784" s="31" t="str">
        <f>Report2!AE792</f>
        <v>5255334000544</v>
      </c>
      <c r="AC784" s="45" t="str">
        <f>Report2!AF792</f>
        <v>21/03/2023</v>
      </c>
      <c r="AD784" s="31" t="str">
        <f>Report2!AH792</f>
        <v>5255305723032100548</v>
      </c>
      <c r="AE784" s="31">
        <f t="shared" si="106"/>
        <v>52550</v>
      </c>
      <c r="AF784" s="31" t="str">
        <f t="shared" si="105"/>
        <v>52553</v>
      </c>
    </row>
    <row r="785" spans="1:32">
      <c r="A785" s="30">
        <f>Report2!A793</f>
        <v>109</v>
      </c>
      <c r="B785" s="31" t="str">
        <f>Report2!B793</f>
        <v>P2TL/52554/20230314/00004</v>
      </c>
      <c r="C785" s="31" t="str">
        <f>Report2!D793</f>
        <v>523070197982</v>
      </c>
      <c r="D785" s="31" t="str">
        <f>Report2!E793</f>
        <v>WARSITO YATINI</v>
      </c>
      <c r="E785" s="31" t="str">
        <f>Report2!H793</f>
        <v>P3</v>
      </c>
      <c r="F785" s="31" t="str">
        <f>Report2!I793</f>
        <v>PA NDANARUM</v>
      </c>
      <c r="G785" s="31" t="str">
        <f t="shared" si="99"/>
        <v>R1</v>
      </c>
      <c r="H785" s="31">
        <f t="shared" si="100"/>
        <v>450</v>
      </c>
      <c r="I785" s="31" t="str">
        <f>Report2!K793</f>
        <v>R1/450</v>
      </c>
      <c r="J785" s="82">
        <f>Report2!L793</f>
        <v>2479</v>
      </c>
      <c r="K785" s="82">
        <f>Report2!M793</f>
        <v>59400</v>
      </c>
      <c r="L785" s="82">
        <f>Report2!N793</f>
        <v>1226907</v>
      </c>
      <c r="M785" s="82">
        <f>Report2!P793</f>
        <v>1286307</v>
      </c>
      <c r="N785" s="82">
        <f>Report2!Q793</f>
        <v>0</v>
      </c>
      <c r="O785" s="82">
        <f>Report2!T793</f>
        <v>76400</v>
      </c>
      <c r="P785" s="82">
        <f>Report2!U793</f>
        <v>188171</v>
      </c>
      <c r="Q785" s="82">
        <f>Report2!W793</f>
        <v>13160</v>
      </c>
      <c r="R785" s="82">
        <f>Report2!X793</f>
        <v>18900</v>
      </c>
      <c r="S785" s="82">
        <f>Report2!Y793</f>
        <v>0</v>
      </c>
      <c r="T785" s="82">
        <f>Report2!Z793</f>
        <v>1582938</v>
      </c>
      <c r="U785" s="82">
        <f>Report2!AB793</f>
        <v>1582938</v>
      </c>
      <c r="V785" s="82">
        <f>Report2!AC793</f>
        <v>0</v>
      </c>
      <c r="W785" s="36" t="str">
        <f>Report2!AD793</f>
        <v>14/03/2023</v>
      </c>
      <c r="X785" s="48" t="str">
        <f t="shared" si="101"/>
        <v>14</v>
      </c>
      <c r="Y785" s="31" t="str">
        <f t="shared" si="102"/>
        <v>03</v>
      </c>
      <c r="Z785" s="31" t="str">
        <f t="shared" si="103"/>
        <v>2023</v>
      </c>
      <c r="AA785" s="45">
        <f t="shared" si="104"/>
        <v>44999</v>
      </c>
      <c r="AB785" s="31" t="str">
        <f>Report2!AE793</f>
        <v>5255442006098</v>
      </c>
      <c r="AC785" s="45" t="str">
        <f>Report2!AF793</f>
        <v>14/03/2023</v>
      </c>
      <c r="AD785" s="31" t="str">
        <f>Report2!AH793</f>
        <v>P2TL/52554/20230314/00004</v>
      </c>
      <c r="AE785" s="31">
        <f t="shared" si="106"/>
        <v>52550</v>
      </c>
      <c r="AF785" s="31" t="str">
        <f t="shared" si="105"/>
        <v>52554</v>
      </c>
    </row>
    <row r="786" spans="1:32">
      <c r="A786" s="30">
        <f>Report2!A794</f>
        <v>110</v>
      </c>
      <c r="B786" s="31" t="str">
        <f>Report2!B794</f>
        <v>P2TL/52554/20230328/00005</v>
      </c>
      <c r="C786" s="31" t="str">
        <f>Report2!D794</f>
        <v>523071658969</v>
      </c>
      <c r="D786" s="31" t="str">
        <f>Report2!E794</f>
        <v>PARIYEM REBO</v>
      </c>
      <c r="E786" s="31" t="str">
        <f>Report2!H794</f>
        <v>K2</v>
      </c>
      <c r="F786" s="31" t="str">
        <f>Report2!I794</f>
        <v>DK TEGES TEGALREJ</v>
      </c>
      <c r="G786" s="31" t="str">
        <f t="shared" si="99"/>
        <v>R1</v>
      </c>
      <c r="H786" s="31">
        <f t="shared" si="100"/>
        <v>450</v>
      </c>
      <c r="I786" s="31" t="str">
        <f>Report2!K794</f>
        <v>R1/450</v>
      </c>
      <c r="J786" s="82">
        <f>Report2!L794</f>
        <v>200</v>
      </c>
      <c r="K786" s="82">
        <f>Report2!M794</f>
        <v>0</v>
      </c>
      <c r="L786" s="82">
        <f>Report2!N794</f>
        <v>99000</v>
      </c>
      <c r="M786" s="82">
        <f>Report2!P794</f>
        <v>99000</v>
      </c>
      <c r="N786" s="82">
        <f>Report2!Q794</f>
        <v>0</v>
      </c>
      <c r="O786" s="82">
        <f>Report2!T794</f>
        <v>0</v>
      </c>
      <c r="P786" s="82">
        <f>Report2!U794</f>
        <v>0</v>
      </c>
      <c r="Q786" s="82">
        <f>Report2!W794</f>
        <v>8910</v>
      </c>
      <c r="R786" s="82">
        <f>Report2!X794</f>
        <v>0</v>
      </c>
      <c r="S786" s="82">
        <f>Report2!Y794</f>
        <v>0</v>
      </c>
      <c r="T786" s="82">
        <f>Report2!Z794</f>
        <v>107910</v>
      </c>
      <c r="U786" s="82">
        <f>Report2!AB794</f>
        <v>10000</v>
      </c>
      <c r="V786" s="82">
        <f>Report2!AC794</f>
        <v>97910</v>
      </c>
      <c r="W786" s="36" t="str">
        <f>Report2!AD794</f>
        <v>28/03/2023</v>
      </c>
      <c r="X786" s="48" t="str">
        <f t="shared" si="101"/>
        <v>28</v>
      </c>
      <c r="Y786" s="31" t="str">
        <f t="shared" si="102"/>
        <v>03</v>
      </c>
      <c r="Z786" s="31" t="str">
        <f t="shared" si="103"/>
        <v>2023</v>
      </c>
      <c r="AA786" s="45">
        <f t="shared" si="104"/>
        <v>45013</v>
      </c>
      <c r="AB786" s="31" t="str">
        <f>Report2!AE794</f>
        <v>5255442006124</v>
      </c>
      <c r="AC786" s="45" t="str">
        <f>Report2!AF794</f>
        <v>28/03/2023</v>
      </c>
      <c r="AD786" s="31" t="str">
        <f>Report2!AH794</f>
        <v>P2TL/52554/20230328/00005</v>
      </c>
      <c r="AE786" s="31">
        <f t="shared" si="106"/>
        <v>52550</v>
      </c>
      <c r="AF786" s="31" t="str">
        <f t="shared" si="105"/>
        <v>52554</v>
      </c>
    </row>
    <row r="787" spans="1:32">
      <c r="A787" s="30">
        <f>Report2!A795</f>
        <v>111</v>
      </c>
      <c r="B787" s="31" t="str">
        <f>Report2!B795</f>
        <v>P2TL/52553/20230324/00008</v>
      </c>
      <c r="C787" s="31" t="str">
        <f>Report2!D795</f>
        <v>NONPELANG</v>
      </c>
      <c r="D787" s="31" t="str">
        <f>Report2!E795</f>
        <v>JOKO SUNCOKO</v>
      </c>
      <c r="E787" s="31" t="str">
        <f>Report2!H795</f>
        <v>P4</v>
      </c>
      <c r="F787" s="31" t="str">
        <f>Report2!I795</f>
        <v>DS BUGEL GODONG R</v>
      </c>
      <c r="G787" s="31" t="str">
        <f t="shared" si="99"/>
        <v>S2</v>
      </c>
      <c r="H787" s="31">
        <f t="shared" si="100"/>
        <v>900</v>
      </c>
      <c r="I787" s="31" t="str">
        <f>Report2!K795</f>
        <v>S2/900</v>
      </c>
      <c r="J787" s="82">
        <f>Report2!L795</f>
        <v>4957</v>
      </c>
      <c r="K787" s="82">
        <f>Report2!M795</f>
        <v>243000</v>
      </c>
      <c r="L787" s="82">
        <f>Report2!N795</f>
        <v>1784592</v>
      </c>
      <c r="M787" s="82">
        <f>Report2!P795</f>
        <v>2027592</v>
      </c>
      <c r="N787" s="82">
        <f>Report2!Q795</f>
        <v>0</v>
      </c>
      <c r="O787" s="82">
        <f>Report2!T795</f>
        <v>0</v>
      </c>
      <c r="P787" s="82">
        <f>Report2!U795</f>
        <v>0</v>
      </c>
      <c r="Q787" s="82">
        <f>Report2!W795</f>
        <v>10138</v>
      </c>
      <c r="R787" s="82">
        <f>Report2!X795</f>
        <v>0</v>
      </c>
      <c r="S787" s="82">
        <f>Report2!Y795</f>
        <v>0</v>
      </c>
      <c r="T787" s="82">
        <f>Report2!Z795</f>
        <v>2037730</v>
      </c>
      <c r="U787" s="82">
        <f>Report2!AB795</f>
        <v>2037730</v>
      </c>
      <c r="V787" s="82">
        <f>Report2!AC795</f>
        <v>0</v>
      </c>
      <c r="W787" s="36" t="str">
        <f>Report2!AD795</f>
        <v>24/03/2023</v>
      </c>
      <c r="X787" s="48" t="str">
        <f t="shared" si="101"/>
        <v>24</v>
      </c>
      <c r="Y787" s="31" t="str">
        <f t="shared" si="102"/>
        <v>03</v>
      </c>
      <c r="Z787" s="31" t="str">
        <f t="shared" si="103"/>
        <v>2023</v>
      </c>
      <c r="AA787" s="45">
        <f t="shared" si="104"/>
        <v>45009</v>
      </c>
      <c r="AB787" s="31" t="str">
        <f>Report2!AE795</f>
        <v>5255342004916</v>
      </c>
      <c r="AC787" s="45" t="str">
        <f>Report2!AF795</f>
        <v>24/03/2023</v>
      </c>
      <c r="AD787" s="31" t="str">
        <f>Report2!AH795</f>
        <v>P2TL/52553/20230324/00008</v>
      </c>
      <c r="AE787" s="31">
        <f t="shared" si="106"/>
        <v>52550</v>
      </c>
      <c r="AF787" s="31" t="str">
        <f t="shared" si="105"/>
        <v>52553</v>
      </c>
    </row>
    <row r="788" spans="1:32">
      <c r="A788" s="30">
        <f>Report2!A796</f>
        <v>112</v>
      </c>
      <c r="B788" s="31" t="str">
        <f>Report2!B796</f>
        <v>5255105723031000149</v>
      </c>
      <c r="C788" s="31" t="str">
        <f>Report2!D796</f>
        <v>523060083804</v>
      </c>
      <c r="D788" s="31" t="str">
        <f>Report2!E796</f>
        <v>SUMILAN HP</v>
      </c>
      <c r="E788" s="31">
        <f>Report2!H796</f>
        <v>0</v>
      </c>
      <c r="F788" s="31" t="str">
        <f>Report2!I796</f>
        <v>TE MPURAN RT6/1</v>
      </c>
      <c r="G788" s="31" t="str">
        <f t="shared" si="99"/>
        <v>R1M</v>
      </c>
      <c r="H788" s="31">
        <f t="shared" si="100"/>
        <v>900</v>
      </c>
      <c r="I788" s="31" t="str">
        <f>Report2!K796</f>
        <v>R1M/900</v>
      </c>
      <c r="J788" s="82">
        <f>Report2!L796</f>
        <v>48</v>
      </c>
      <c r="K788" s="82">
        <f>Report2!M796</f>
        <v>0</v>
      </c>
      <c r="L788" s="82">
        <f>Report2!N796</f>
        <v>63544</v>
      </c>
      <c r="M788" s="82">
        <f>Report2!P796</f>
        <v>63544</v>
      </c>
      <c r="N788" s="82">
        <f>Report2!Q796</f>
        <v>0</v>
      </c>
      <c r="O788" s="82">
        <f>Report2!T796</f>
        <v>0</v>
      </c>
      <c r="P788" s="82">
        <f>Report2!U796</f>
        <v>0</v>
      </c>
      <c r="Q788" s="82">
        <f>Report2!W796</f>
        <v>0</v>
      </c>
      <c r="R788" s="82">
        <f>Report2!X796</f>
        <v>0</v>
      </c>
      <c r="S788" s="82">
        <f>Report2!Y796</f>
        <v>0</v>
      </c>
      <c r="T788" s="82">
        <f>Report2!Z796</f>
        <v>63544</v>
      </c>
      <c r="U788" s="82">
        <f>Report2!AB796</f>
        <v>0</v>
      </c>
      <c r="V788" s="82">
        <f>Report2!AC796</f>
        <v>63544</v>
      </c>
      <c r="W788" s="36" t="str">
        <f>Report2!AD796</f>
        <v>13/03/2023</v>
      </c>
      <c r="X788" s="48" t="str">
        <f t="shared" si="101"/>
        <v>13</v>
      </c>
      <c r="Y788" s="31" t="str">
        <f t="shared" si="102"/>
        <v>03</v>
      </c>
      <c r="Z788" s="31" t="str">
        <f t="shared" si="103"/>
        <v>2023</v>
      </c>
      <c r="AA788" s="45">
        <f t="shared" si="104"/>
        <v>44998</v>
      </c>
      <c r="AB788" s="31" t="str">
        <f>Report2!AE796</f>
        <v>5255134000149</v>
      </c>
      <c r="AC788" s="45" t="str">
        <f>Report2!AF796</f>
        <v>13/03/2023</v>
      </c>
      <c r="AD788" s="31" t="str">
        <f>Report2!AH796</f>
        <v>5255105723031000149</v>
      </c>
      <c r="AE788" s="31">
        <f t="shared" si="106"/>
        <v>52550</v>
      </c>
      <c r="AF788" s="31" t="str">
        <f t="shared" si="105"/>
        <v>52551</v>
      </c>
    </row>
    <row r="789" spans="1:32">
      <c r="A789" s="30">
        <f>Report2!A797</f>
        <v>113</v>
      </c>
      <c r="B789" s="31" t="str">
        <f>Report2!B797</f>
        <v>5255105723031400183</v>
      </c>
      <c r="C789" s="31" t="str">
        <f>Report2!D797</f>
        <v>523060703902</v>
      </c>
      <c r="D789" s="31" t="str">
        <f>Report2!E797</f>
        <v>BALAI DESA</v>
      </c>
      <c r="E789" s="31">
        <f>Report2!H797</f>
        <v>0</v>
      </c>
      <c r="F789" s="31" t="str">
        <f>Report2!I797</f>
        <v>DS  TEDUNAN RT 3/1</v>
      </c>
      <c r="G789" s="31" t="str">
        <f t="shared" si="99"/>
        <v>S2</v>
      </c>
      <c r="H789" s="31">
        <f t="shared" si="100"/>
        <v>1300</v>
      </c>
      <c r="I789" s="31" t="str">
        <f>Report2!K797</f>
        <v>S2/1300</v>
      </c>
      <c r="J789" s="82">
        <f>Report2!L797</f>
        <v>141</v>
      </c>
      <c r="K789" s="82">
        <f>Report2!M797</f>
        <v>0</v>
      </c>
      <c r="L789" s="82">
        <f>Report2!N797</f>
        <v>99120</v>
      </c>
      <c r="M789" s="82">
        <f>Report2!P797</f>
        <v>99120</v>
      </c>
      <c r="N789" s="82">
        <f>Report2!Q797</f>
        <v>0</v>
      </c>
      <c r="O789" s="82">
        <f>Report2!T797</f>
        <v>0</v>
      </c>
      <c r="P789" s="82">
        <f>Report2!U797</f>
        <v>0</v>
      </c>
      <c r="Q789" s="82">
        <f>Report2!W797</f>
        <v>0</v>
      </c>
      <c r="R789" s="82">
        <f>Report2!X797</f>
        <v>0</v>
      </c>
      <c r="S789" s="82">
        <f>Report2!Y797</f>
        <v>0</v>
      </c>
      <c r="T789" s="82">
        <f>Report2!Z797</f>
        <v>99120</v>
      </c>
      <c r="U789" s="82">
        <f>Report2!AB797</f>
        <v>0</v>
      </c>
      <c r="V789" s="82">
        <f>Report2!AC797</f>
        <v>99120</v>
      </c>
      <c r="W789" s="36" t="str">
        <f>Report2!AD797</f>
        <v>15/03/2023</v>
      </c>
      <c r="X789" s="48" t="str">
        <f t="shared" si="101"/>
        <v>15</v>
      </c>
      <c r="Y789" s="31" t="str">
        <f t="shared" si="102"/>
        <v>03</v>
      </c>
      <c r="Z789" s="31" t="str">
        <f t="shared" si="103"/>
        <v>2023</v>
      </c>
      <c r="AA789" s="45">
        <f t="shared" si="104"/>
        <v>45000</v>
      </c>
      <c r="AB789" s="31" t="str">
        <f>Report2!AE797</f>
        <v>5255134000183</v>
      </c>
      <c r="AC789" s="45" t="str">
        <f>Report2!AF797</f>
        <v>15/03/2023</v>
      </c>
      <c r="AD789" s="31" t="str">
        <f>Report2!AH797</f>
        <v>5255105723031400183</v>
      </c>
      <c r="AE789" s="31">
        <f t="shared" si="106"/>
        <v>52550</v>
      </c>
      <c r="AF789" s="31" t="str">
        <f t="shared" si="105"/>
        <v>52551</v>
      </c>
    </row>
    <row r="790" spans="1:32">
      <c r="A790" s="30">
        <f>Report2!A798</f>
        <v>114</v>
      </c>
      <c r="B790" s="31" t="str">
        <f>Report2!B798</f>
        <v>5255105723031000142</v>
      </c>
      <c r="C790" s="31" t="str">
        <f>Report2!D798</f>
        <v>523061658628</v>
      </c>
      <c r="D790" s="31" t="str">
        <f>Report2!E798</f>
        <v>LPJU PEMKAB DEMAK</v>
      </c>
      <c r="E790" s="31">
        <f>Report2!H798</f>
        <v>0</v>
      </c>
      <c r="F790" s="31" t="str">
        <f>Report2!I798</f>
        <v>DK TOMPE KR.REJO 0</v>
      </c>
      <c r="G790" s="31" t="str">
        <f t="shared" si="99"/>
        <v>P3</v>
      </c>
      <c r="H790" s="31">
        <f t="shared" si="100"/>
        <v>2200</v>
      </c>
      <c r="I790" s="31" t="str">
        <f>Report2!K798</f>
        <v>P3/2200</v>
      </c>
      <c r="J790" s="82">
        <f>Report2!L798</f>
        <v>108</v>
      </c>
      <c r="K790" s="82">
        <f>Report2!M798</f>
        <v>0</v>
      </c>
      <c r="L790" s="82">
        <f>Report2!N798</f>
        <v>186948</v>
      </c>
      <c r="M790" s="82">
        <f>Report2!P798</f>
        <v>186948</v>
      </c>
      <c r="N790" s="82">
        <f>Report2!Q798</f>
        <v>0</v>
      </c>
      <c r="O790" s="82">
        <f>Report2!T798</f>
        <v>0</v>
      </c>
      <c r="P790" s="82">
        <f>Report2!U798</f>
        <v>0</v>
      </c>
      <c r="Q790" s="82">
        <f>Report2!W798</f>
        <v>0</v>
      </c>
      <c r="R790" s="82">
        <f>Report2!X798</f>
        <v>0</v>
      </c>
      <c r="S790" s="82">
        <f>Report2!Y798</f>
        <v>0</v>
      </c>
      <c r="T790" s="82">
        <f>Report2!Z798</f>
        <v>186948</v>
      </c>
      <c r="U790" s="82">
        <f>Report2!AB798</f>
        <v>0</v>
      </c>
      <c r="V790" s="82">
        <f>Report2!AC798</f>
        <v>186948</v>
      </c>
      <c r="W790" s="36" t="str">
        <f>Report2!AD798</f>
        <v>13/03/2023</v>
      </c>
      <c r="X790" s="48" t="str">
        <f t="shared" si="101"/>
        <v>13</v>
      </c>
      <c r="Y790" s="31" t="str">
        <f t="shared" si="102"/>
        <v>03</v>
      </c>
      <c r="Z790" s="31" t="str">
        <f t="shared" si="103"/>
        <v>2023</v>
      </c>
      <c r="AA790" s="45">
        <f t="shared" si="104"/>
        <v>44998</v>
      </c>
      <c r="AB790" s="31" t="str">
        <f>Report2!AE798</f>
        <v>5255134000142</v>
      </c>
      <c r="AC790" s="45" t="str">
        <f>Report2!AF798</f>
        <v>13/03/2023</v>
      </c>
      <c r="AD790" s="31" t="str">
        <f>Report2!AH798</f>
        <v>5255105723031000142</v>
      </c>
      <c r="AE790" s="31">
        <f t="shared" si="106"/>
        <v>52550</v>
      </c>
      <c r="AF790" s="31" t="str">
        <f t="shared" si="105"/>
        <v>52551</v>
      </c>
    </row>
    <row r="791" spans="1:32">
      <c r="A791" s="30">
        <f>Report2!A799</f>
        <v>115</v>
      </c>
      <c r="B791" s="31" t="str">
        <f>Report2!B799</f>
        <v>P2TL/52554/20230315/00002</v>
      </c>
      <c r="C791" s="31" t="str">
        <f>Report2!D799</f>
        <v>523071517276</v>
      </c>
      <c r="D791" s="31" t="str">
        <f>Report2!E799</f>
        <v>SAMIN</v>
      </c>
      <c r="E791" s="31" t="str">
        <f>Report2!H799</f>
        <v>P2</v>
      </c>
      <c r="F791" s="31" t="str">
        <f>Report2!I799</f>
        <v>DK  KUNCEN BANGSRI</v>
      </c>
      <c r="G791" s="31" t="str">
        <f t="shared" si="99"/>
        <v>R1</v>
      </c>
      <c r="H791" s="31">
        <f t="shared" si="100"/>
        <v>900</v>
      </c>
      <c r="I791" s="31" t="str">
        <f>Report2!K799</f>
        <v>R1/900</v>
      </c>
      <c r="J791" s="82">
        <f>Report2!L799</f>
        <v>4957</v>
      </c>
      <c r="K791" s="82">
        <f>Report2!M799</f>
        <v>0</v>
      </c>
      <c r="L791" s="82">
        <f>Report2!N799</f>
        <v>2453814</v>
      </c>
      <c r="M791" s="82">
        <f>Report2!P799</f>
        <v>2453814</v>
      </c>
      <c r="N791" s="82">
        <f>Report2!Q799</f>
        <v>0</v>
      </c>
      <c r="O791" s="82">
        <f>Report2!T799</f>
        <v>76400</v>
      </c>
      <c r="P791" s="82">
        <f>Report2!U799</f>
        <v>156912</v>
      </c>
      <c r="Q791" s="82">
        <f>Report2!W799</f>
        <v>24538</v>
      </c>
      <c r="R791" s="82">
        <f>Report2!X799</f>
        <v>0</v>
      </c>
      <c r="S791" s="82">
        <f>Report2!Y799</f>
        <v>0</v>
      </c>
      <c r="T791" s="82">
        <f>Report2!Z799</f>
        <v>2711664</v>
      </c>
      <c r="U791" s="82">
        <f>Report2!AB799</f>
        <v>1500000</v>
      </c>
      <c r="V791" s="82">
        <f>Report2!AC799</f>
        <v>1211664</v>
      </c>
      <c r="W791" s="36" t="str">
        <f>Report2!AD799</f>
        <v>15/03/2023</v>
      </c>
      <c r="X791" s="48" t="str">
        <f t="shared" si="101"/>
        <v>15</v>
      </c>
      <c r="Y791" s="31" t="str">
        <f t="shared" si="102"/>
        <v>03</v>
      </c>
      <c r="Z791" s="31" t="str">
        <f t="shared" si="103"/>
        <v>2023</v>
      </c>
      <c r="AA791" s="45">
        <f t="shared" si="104"/>
        <v>45000</v>
      </c>
      <c r="AB791" s="31" t="str">
        <f>Report2!AE799</f>
        <v>5255442006102</v>
      </c>
      <c r="AC791" s="45" t="str">
        <f>Report2!AF799</f>
        <v>15/03/2023</v>
      </c>
      <c r="AD791" s="31" t="str">
        <f>Report2!AH799</f>
        <v>P2TL/52554/20230315/00002</v>
      </c>
      <c r="AE791" s="31">
        <f t="shared" si="106"/>
        <v>52550</v>
      </c>
      <c r="AF791" s="31" t="str">
        <f t="shared" si="105"/>
        <v>52554</v>
      </c>
    </row>
    <row r="792" spans="1:32">
      <c r="A792" s="30">
        <f>Report2!A800</f>
        <v>116</v>
      </c>
      <c r="B792" s="31" t="str">
        <f>Report2!B800</f>
        <v>P2TL/52551/20230320/00001</v>
      </c>
      <c r="C792" s="31" t="str">
        <f>Report2!D800</f>
        <v>523061775921</v>
      </c>
      <c r="D792" s="31" t="str">
        <f>Report2!E800</f>
        <v>MUNASIKHAH</v>
      </c>
      <c r="E792" s="31" t="str">
        <f>Report2!H800</f>
        <v>K2</v>
      </c>
      <c r="F792" s="31" t="str">
        <f>Report2!I800</f>
        <v>DS WEDING BARAT B</v>
      </c>
      <c r="G792" s="31" t="str">
        <f t="shared" si="99"/>
        <v>R1T</v>
      </c>
      <c r="H792" s="31">
        <f t="shared" si="100"/>
        <v>900</v>
      </c>
      <c r="I792" s="31" t="str">
        <f>Report2!K800</f>
        <v>R1T/900</v>
      </c>
      <c r="J792" s="82">
        <f>Report2!L800</f>
        <v>150</v>
      </c>
      <c r="K792" s="82">
        <f>Report2!M800</f>
        <v>0</v>
      </c>
      <c r="L792" s="82">
        <f>Report2!N800</f>
        <v>90750</v>
      </c>
      <c r="M792" s="82">
        <f>Report2!P800</f>
        <v>90750</v>
      </c>
      <c r="N792" s="82">
        <f>Report2!Q800</f>
        <v>0</v>
      </c>
      <c r="O792" s="82">
        <f>Report2!T800</f>
        <v>0</v>
      </c>
      <c r="P792" s="82">
        <f>Report2!U800</f>
        <v>0</v>
      </c>
      <c r="Q792" s="82">
        <f>Report2!W800</f>
        <v>8168</v>
      </c>
      <c r="R792" s="82">
        <f>Report2!X800</f>
        <v>0</v>
      </c>
      <c r="S792" s="82">
        <f>Report2!Y800</f>
        <v>0</v>
      </c>
      <c r="T792" s="82">
        <f>Report2!Z800</f>
        <v>98918</v>
      </c>
      <c r="U792" s="82">
        <f>Report2!AB800</f>
        <v>98918</v>
      </c>
      <c r="V792" s="82">
        <f>Report2!AC800</f>
        <v>0</v>
      </c>
      <c r="W792" s="36" t="str">
        <f>Report2!AD800</f>
        <v>20/03/2023</v>
      </c>
      <c r="X792" s="48" t="str">
        <f t="shared" si="101"/>
        <v>20</v>
      </c>
      <c r="Y792" s="31" t="str">
        <f t="shared" si="102"/>
        <v>03</v>
      </c>
      <c r="Z792" s="31" t="str">
        <f t="shared" si="103"/>
        <v>2023</v>
      </c>
      <c r="AA792" s="45">
        <f t="shared" si="104"/>
        <v>45005</v>
      </c>
      <c r="AB792" s="31" t="str">
        <f>Report2!AE800</f>
        <v>5255143005197</v>
      </c>
      <c r="AC792" s="45" t="str">
        <f>Report2!AF800</f>
        <v>20/03/2023</v>
      </c>
      <c r="AD792" s="31" t="str">
        <f>Report2!AH800</f>
        <v>P2TL/52551/20230320/00001</v>
      </c>
      <c r="AE792" s="31">
        <f t="shared" si="106"/>
        <v>52550</v>
      </c>
      <c r="AF792" s="31" t="str">
        <f t="shared" si="105"/>
        <v>52551</v>
      </c>
    </row>
    <row r="793" spans="1:32">
      <c r="A793" s="30">
        <f>Report2!A801</f>
        <v>117</v>
      </c>
      <c r="B793" s="31" t="str">
        <f>Report2!B801</f>
        <v>P2TL/52554/20230316/00001</v>
      </c>
      <c r="C793" s="31" t="str">
        <f>Report2!D801</f>
        <v>523070656527</v>
      </c>
      <c r="D793" s="31" t="str">
        <f>Report2!E801</f>
        <v>NGAMIYANTO</v>
      </c>
      <c r="E793" s="31" t="str">
        <f>Report2!H801</f>
        <v>K2</v>
      </c>
      <c r="F793" s="31" t="str">
        <f>Report2!I801</f>
        <v>TA HUNAN NGARAP-A</v>
      </c>
      <c r="G793" s="31" t="str">
        <f t="shared" si="99"/>
        <v>R1</v>
      </c>
      <c r="H793" s="31">
        <f t="shared" si="100"/>
        <v>450</v>
      </c>
      <c r="I793" s="31" t="str">
        <f>Report2!K801</f>
        <v>R1/450</v>
      </c>
      <c r="J793" s="82">
        <f>Report2!L801</f>
        <v>495</v>
      </c>
      <c r="K793" s="82">
        <f>Report2!M801</f>
        <v>0</v>
      </c>
      <c r="L793" s="82">
        <f>Report2!N801</f>
        <v>245025</v>
      </c>
      <c r="M793" s="82">
        <f>Report2!P801</f>
        <v>245025</v>
      </c>
      <c r="N793" s="82">
        <f>Report2!Q801</f>
        <v>0</v>
      </c>
      <c r="O793" s="82">
        <f>Report2!T801</f>
        <v>0</v>
      </c>
      <c r="P793" s="82">
        <f>Report2!U801</f>
        <v>0</v>
      </c>
      <c r="Q793" s="82">
        <f>Report2!W801</f>
        <v>22052</v>
      </c>
      <c r="R793" s="82">
        <f>Report2!X801</f>
        <v>0</v>
      </c>
      <c r="S793" s="82">
        <f>Report2!Y801</f>
        <v>0</v>
      </c>
      <c r="T793" s="82">
        <f>Report2!Z801</f>
        <v>267077</v>
      </c>
      <c r="U793" s="82">
        <f>Report2!AB801</f>
        <v>267077</v>
      </c>
      <c r="V793" s="82">
        <f>Report2!AC801</f>
        <v>0</v>
      </c>
      <c r="W793" s="36" t="str">
        <f>Report2!AD801</f>
        <v>16/03/2023</v>
      </c>
      <c r="X793" s="48" t="str">
        <f t="shared" si="101"/>
        <v>16</v>
      </c>
      <c r="Y793" s="31" t="str">
        <f t="shared" si="102"/>
        <v>03</v>
      </c>
      <c r="Z793" s="31" t="str">
        <f t="shared" si="103"/>
        <v>2023</v>
      </c>
      <c r="AA793" s="45">
        <f t="shared" si="104"/>
        <v>45001</v>
      </c>
      <c r="AB793" s="31" t="str">
        <f>Report2!AE801</f>
        <v>5255442006105</v>
      </c>
      <c r="AC793" s="45" t="str">
        <f>Report2!AF801</f>
        <v>16/03/2023</v>
      </c>
      <c r="AD793" s="31" t="str">
        <f>Report2!AH801</f>
        <v>P2TL/52554/20230316/00001</v>
      </c>
      <c r="AE793" s="31">
        <f t="shared" si="106"/>
        <v>52550</v>
      </c>
      <c r="AF793" s="31" t="str">
        <f t="shared" si="105"/>
        <v>52554</v>
      </c>
    </row>
    <row r="794" spans="1:32">
      <c r="A794" s="30">
        <f>Report2!A802</f>
        <v>118</v>
      </c>
      <c r="B794" s="31" t="str">
        <f>Report2!B802</f>
        <v>P2TL/52552/20230310/00001</v>
      </c>
      <c r="C794" s="31" t="str">
        <f>Report2!D802</f>
        <v>NONPELANG</v>
      </c>
      <c r="D794" s="31" t="str">
        <f>Report2!E802</f>
        <v>WAKIDATUL HANIAH</v>
      </c>
      <c r="E794" s="31" t="str">
        <f>Report2!H802</f>
        <v>P4</v>
      </c>
      <c r="F794" s="31" t="str">
        <f>Report2!I802</f>
        <v>DK KAUMAN RT 3 RW</v>
      </c>
      <c r="G794" s="31" t="str">
        <f t="shared" si="99"/>
        <v>S2</v>
      </c>
      <c r="H794" s="31">
        <f t="shared" si="100"/>
        <v>900</v>
      </c>
      <c r="I794" s="31" t="str">
        <f>Report2!K802</f>
        <v>S2/900</v>
      </c>
      <c r="J794" s="82">
        <f>Report2!L802</f>
        <v>4957</v>
      </c>
      <c r="K794" s="82">
        <f>Report2!M802</f>
        <v>243000</v>
      </c>
      <c r="L794" s="82">
        <f>Report2!N802</f>
        <v>1784592</v>
      </c>
      <c r="M794" s="82">
        <f>Report2!P802</f>
        <v>2027592</v>
      </c>
      <c r="N794" s="82">
        <f>Report2!Q802</f>
        <v>0</v>
      </c>
      <c r="O794" s="82">
        <f>Report2!T802</f>
        <v>0</v>
      </c>
      <c r="P794" s="82">
        <f>Report2!U802</f>
        <v>0</v>
      </c>
      <c r="Q794" s="82">
        <f>Report2!W802</f>
        <v>10138</v>
      </c>
      <c r="R794" s="82">
        <f>Report2!X802</f>
        <v>0</v>
      </c>
      <c r="S794" s="82">
        <f>Report2!Y802</f>
        <v>0</v>
      </c>
      <c r="T794" s="82">
        <f>Report2!Z802</f>
        <v>2037730</v>
      </c>
      <c r="U794" s="82">
        <f>Report2!AB802</f>
        <v>2037730</v>
      </c>
      <c r="V794" s="82">
        <f>Report2!AC802</f>
        <v>0</v>
      </c>
      <c r="W794" s="36" t="str">
        <f>Report2!AD802</f>
        <v>10/03/2023</v>
      </c>
      <c r="X794" s="48" t="str">
        <f t="shared" si="101"/>
        <v>10</v>
      </c>
      <c r="Y794" s="31" t="str">
        <f t="shared" si="102"/>
        <v>03</v>
      </c>
      <c r="Z794" s="31" t="str">
        <f t="shared" si="103"/>
        <v>2023</v>
      </c>
      <c r="AA794" s="45">
        <f t="shared" si="104"/>
        <v>44995</v>
      </c>
      <c r="AB794" s="31" t="str">
        <f>Report2!AE802</f>
        <v>5255242004978</v>
      </c>
      <c r="AC794" s="45" t="str">
        <f>Report2!AF802</f>
        <v>10/03/2023</v>
      </c>
      <c r="AD794" s="31" t="str">
        <f>Report2!AH802</f>
        <v>P2TL/52552/20230310/00001</v>
      </c>
      <c r="AE794" s="31">
        <f t="shared" si="106"/>
        <v>52550</v>
      </c>
      <c r="AF794" s="31" t="str">
        <f t="shared" si="105"/>
        <v>52552</v>
      </c>
    </row>
    <row r="795" spans="1:32">
      <c r="A795" s="30">
        <f>Report2!A803</f>
        <v>119</v>
      </c>
      <c r="B795" s="31" t="str">
        <f>Report2!B803</f>
        <v>P2TL/52553/20230330/00001</v>
      </c>
      <c r="C795" s="31" t="str">
        <f>Report2!D803</f>
        <v>525530097814</v>
      </c>
      <c r="D795" s="31" t="str">
        <f>Report2!E803</f>
        <v>DASILAH</v>
      </c>
      <c r="E795" s="31" t="str">
        <f>Report2!H803</f>
        <v>K2</v>
      </c>
      <c r="F795" s="31" t="str">
        <f>Report2!I803</f>
        <v>DN MANGGAR    RT.2</v>
      </c>
      <c r="G795" s="31" t="str">
        <f t="shared" si="99"/>
        <v>R1</v>
      </c>
      <c r="H795" s="31">
        <f t="shared" si="100"/>
        <v>900</v>
      </c>
      <c r="I795" s="31" t="str">
        <f>Report2!K803</f>
        <v>R1/900</v>
      </c>
      <c r="J795" s="82">
        <f>Report2!L803</f>
        <v>661</v>
      </c>
      <c r="K795" s="82">
        <f>Report2!M803</f>
        <v>0</v>
      </c>
      <c r="L795" s="82">
        <f>Report2!N803</f>
        <v>327195</v>
      </c>
      <c r="M795" s="82">
        <f>Report2!P803</f>
        <v>327195</v>
      </c>
      <c r="N795" s="82">
        <f>Report2!Q803</f>
        <v>0</v>
      </c>
      <c r="O795" s="82">
        <f>Report2!T803</f>
        <v>0</v>
      </c>
      <c r="P795" s="82">
        <f>Report2!U803</f>
        <v>0</v>
      </c>
      <c r="Q795" s="82">
        <f>Report2!W803</f>
        <v>29448</v>
      </c>
      <c r="R795" s="82">
        <f>Report2!X803</f>
        <v>0</v>
      </c>
      <c r="S795" s="82">
        <f>Report2!Y803</f>
        <v>0</v>
      </c>
      <c r="T795" s="82">
        <f>Report2!Z803</f>
        <v>356643</v>
      </c>
      <c r="U795" s="82">
        <f>Report2!AB803</f>
        <v>356643</v>
      </c>
      <c r="V795" s="82">
        <f>Report2!AC803</f>
        <v>0</v>
      </c>
      <c r="W795" s="36" t="str">
        <f>Report2!AD803</f>
        <v>30/03/2023</v>
      </c>
      <c r="X795" s="48" t="str">
        <f t="shared" si="101"/>
        <v>30</v>
      </c>
      <c r="Y795" s="31" t="str">
        <f t="shared" si="102"/>
        <v>03</v>
      </c>
      <c r="Z795" s="31" t="str">
        <f t="shared" si="103"/>
        <v>2023</v>
      </c>
      <c r="AA795" s="45">
        <f t="shared" si="104"/>
        <v>45015</v>
      </c>
      <c r="AB795" s="31" t="str">
        <f>Report2!AE803</f>
        <v>5255342004922</v>
      </c>
      <c r="AC795" s="45" t="str">
        <f>Report2!AF803</f>
        <v>30/03/2023</v>
      </c>
      <c r="AD795" s="31" t="str">
        <f>Report2!AH803</f>
        <v>P2TL/52553/20230330/00001</v>
      </c>
      <c r="AE795" s="31">
        <f t="shared" si="106"/>
        <v>52550</v>
      </c>
      <c r="AF795" s="31" t="str">
        <f t="shared" si="105"/>
        <v>52553</v>
      </c>
    </row>
    <row r="796" spans="1:32">
      <c r="A796" s="30">
        <f>Report2!A804</f>
        <v>120</v>
      </c>
      <c r="B796" s="31" t="str">
        <f>Report2!B804</f>
        <v>P2TL/52553/20230309/00001</v>
      </c>
      <c r="C796" s="31" t="str">
        <f>Report2!D804</f>
        <v>523070593472</v>
      </c>
      <c r="D796" s="31" t="str">
        <f>Report2!E804</f>
        <v>NGADIMAN ABDUL WA</v>
      </c>
      <c r="E796" s="31" t="str">
        <f>Report2!H804</f>
        <v>P4</v>
      </c>
      <c r="F796" s="31" t="str">
        <f>Report2!I804</f>
        <v>DS  KEMANTREN GOD</v>
      </c>
      <c r="G796" s="31" t="str">
        <f t="shared" si="99"/>
        <v>R1M</v>
      </c>
      <c r="H796" s="31">
        <f t="shared" si="100"/>
        <v>900</v>
      </c>
      <c r="I796" s="31" t="str">
        <f>Report2!K804</f>
        <v>R1M/900</v>
      </c>
      <c r="J796" s="82">
        <f>Report2!L804</f>
        <v>0</v>
      </c>
      <c r="K796" s="82">
        <f>Report2!M804</f>
        <v>0</v>
      </c>
      <c r="L796" s="82">
        <f>Report2!N804</f>
        <v>1037730</v>
      </c>
      <c r="M796" s="82">
        <f>Report2!P804</f>
        <v>1037730</v>
      </c>
      <c r="N796" s="82">
        <f>Report2!Q804</f>
        <v>0</v>
      </c>
      <c r="O796" s="82">
        <f>Report2!T804</f>
        <v>0</v>
      </c>
      <c r="P796" s="82">
        <f>Report2!U804</f>
        <v>0</v>
      </c>
      <c r="Q796" s="82">
        <f>Report2!W804</f>
        <v>0</v>
      </c>
      <c r="R796" s="82">
        <f>Report2!X804</f>
        <v>0</v>
      </c>
      <c r="S796" s="82">
        <f>Report2!Y804</f>
        <v>0</v>
      </c>
      <c r="T796" s="82">
        <f>Report2!Z804</f>
        <v>1037730</v>
      </c>
      <c r="U796" s="82">
        <f>Report2!AB804</f>
        <v>0</v>
      </c>
      <c r="V796" s="82">
        <f>Report2!AC804</f>
        <v>1037730</v>
      </c>
      <c r="W796" s="36" t="str">
        <f>Report2!AD804</f>
        <v>09/03/2023</v>
      </c>
      <c r="X796" s="48" t="str">
        <f t="shared" si="101"/>
        <v>09</v>
      </c>
      <c r="Y796" s="31" t="str">
        <f t="shared" si="102"/>
        <v>03</v>
      </c>
      <c r="Z796" s="31" t="str">
        <f t="shared" si="103"/>
        <v>2023</v>
      </c>
      <c r="AA796" s="45">
        <f t="shared" si="104"/>
        <v>44994</v>
      </c>
      <c r="AB796" s="31" t="str">
        <f>Report2!AE804</f>
        <v>5255342004890</v>
      </c>
      <c r="AC796" s="45" t="str">
        <f>Report2!AF804</f>
        <v>09/03/2023</v>
      </c>
      <c r="AD796" s="31" t="str">
        <f>Report2!AH804</f>
        <v>P2TL/52553/20230309/00001</v>
      </c>
      <c r="AE796" s="31">
        <f t="shared" si="106"/>
        <v>52550</v>
      </c>
      <c r="AF796" s="31" t="str">
        <f t="shared" si="105"/>
        <v>52553</v>
      </c>
    </row>
    <row r="797" spans="1:32">
      <c r="A797" s="30">
        <f>Report2!A805</f>
        <v>121</v>
      </c>
      <c r="B797" s="31" t="str">
        <f>Report2!B805</f>
        <v>P2TL/52553/20230310/00001</v>
      </c>
      <c r="C797" s="31" t="str">
        <f>Report2!D805</f>
        <v>523070092328</v>
      </c>
      <c r="D797" s="31" t="str">
        <f>Report2!E805</f>
        <v>KARSO</v>
      </c>
      <c r="E797" s="31" t="str">
        <f>Report2!H805</f>
        <v>K2</v>
      </c>
      <c r="F797" s="31" t="str">
        <f>Report2!I805</f>
        <v>DK  DONGKO DEPOK</v>
      </c>
      <c r="G797" s="31" t="str">
        <f t="shared" si="99"/>
        <v>R1</v>
      </c>
      <c r="H797" s="31">
        <f t="shared" si="100"/>
        <v>450</v>
      </c>
      <c r="I797" s="31" t="str">
        <f>Report2!K805</f>
        <v>R1/450</v>
      </c>
      <c r="J797" s="82">
        <f>Report2!L805</f>
        <v>543</v>
      </c>
      <c r="K797" s="82">
        <f>Report2!M805</f>
        <v>0</v>
      </c>
      <c r="L797" s="82">
        <f>Report2!N805</f>
        <v>268785</v>
      </c>
      <c r="M797" s="82">
        <f>Report2!P805</f>
        <v>268785</v>
      </c>
      <c r="N797" s="82">
        <f>Report2!Q805</f>
        <v>0</v>
      </c>
      <c r="O797" s="82">
        <f>Report2!T805</f>
        <v>0</v>
      </c>
      <c r="P797" s="82">
        <f>Report2!U805</f>
        <v>0</v>
      </c>
      <c r="Q797" s="82">
        <f>Report2!W805</f>
        <v>24191</v>
      </c>
      <c r="R797" s="82">
        <f>Report2!X805</f>
        <v>0</v>
      </c>
      <c r="S797" s="82">
        <f>Report2!Y805</f>
        <v>0</v>
      </c>
      <c r="T797" s="82">
        <f>Report2!Z805</f>
        <v>292976</v>
      </c>
      <c r="U797" s="82">
        <f>Report2!AB805</f>
        <v>292976</v>
      </c>
      <c r="V797" s="82">
        <f>Report2!AC805</f>
        <v>0</v>
      </c>
      <c r="W797" s="36" t="str">
        <f>Report2!AD805</f>
        <v>10/03/2023</v>
      </c>
      <c r="X797" s="48" t="str">
        <f t="shared" si="101"/>
        <v>10</v>
      </c>
      <c r="Y797" s="31" t="str">
        <f t="shared" si="102"/>
        <v>03</v>
      </c>
      <c r="Z797" s="31" t="str">
        <f t="shared" si="103"/>
        <v>2023</v>
      </c>
      <c r="AA797" s="45">
        <f t="shared" si="104"/>
        <v>44995</v>
      </c>
      <c r="AB797" s="31" t="str">
        <f>Report2!AE805</f>
        <v>5255342004891</v>
      </c>
      <c r="AC797" s="45" t="str">
        <f>Report2!AF805</f>
        <v>10/03/2023</v>
      </c>
      <c r="AD797" s="31" t="str">
        <f>Report2!AH805</f>
        <v>P2TL/52553/20230310/00001</v>
      </c>
      <c r="AE797" s="31">
        <f t="shared" si="106"/>
        <v>52550</v>
      </c>
      <c r="AF797" s="31" t="str">
        <f t="shared" si="105"/>
        <v>52553</v>
      </c>
    </row>
    <row r="798" spans="1:32">
      <c r="A798" s="30">
        <f>Report2!A806</f>
        <v>122</v>
      </c>
      <c r="B798" s="31" t="str">
        <f>Report2!B806</f>
        <v>5255105723031000155</v>
      </c>
      <c r="C798" s="31" t="str">
        <f>Report2!D806</f>
        <v>523060395367</v>
      </c>
      <c r="D798" s="31" t="str">
        <f>Report2!E806</f>
        <v>SUNTONO</v>
      </c>
      <c r="E798" s="31">
        <f>Report2!H806</f>
        <v>0</v>
      </c>
      <c r="F798" s="31" t="str">
        <f>Report2!I806</f>
        <v>WO NOSARI RT09/03</v>
      </c>
      <c r="G798" s="31" t="str">
        <f t="shared" si="99"/>
        <v>R1</v>
      </c>
      <c r="H798" s="31">
        <f t="shared" si="100"/>
        <v>900</v>
      </c>
      <c r="I798" s="31" t="str">
        <f>Report2!K806</f>
        <v>R1/900</v>
      </c>
      <c r="J798" s="82">
        <f>Report2!L806</f>
        <v>77</v>
      </c>
      <c r="K798" s="82">
        <f>Report2!M806</f>
        <v>0</v>
      </c>
      <c r="L798" s="82">
        <f>Report2!N806</f>
        <v>21175</v>
      </c>
      <c r="M798" s="82">
        <f>Report2!P806</f>
        <v>21175</v>
      </c>
      <c r="N798" s="82">
        <f>Report2!Q806</f>
        <v>0</v>
      </c>
      <c r="O798" s="82">
        <f>Report2!T806</f>
        <v>0</v>
      </c>
      <c r="P798" s="82">
        <f>Report2!U806</f>
        <v>0</v>
      </c>
      <c r="Q798" s="82">
        <f>Report2!W806</f>
        <v>0</v>
      </c>
      <c r="R798" s="82">
        <f>Report2!X806</f>
        <v>0</v>
      </c>
      <c r="S798" s="82">
        <f>Report2!Y806</f>
        <v>0</v>
      </c>
      <c r="T798" s="82">
        <f>Report2!Z806</f>
        <v>21175</v>
      </c>
      <c r="U798" s="82">
        <f>Report2!AB806</f>
        <v>0</v>
      </c>
      <c r="V798" s="82">
        <f>Report2!AC806</f>
        <v>21175</v>
      </c>
      <c r="W798" s="36" t="str">
        <f>Report2!AD806</f>
        <v>13/03/2023</v>
      </c>
      <c r="X798" s="48" t="str">
        <f t="shared" si="101"/>
        <v>13</v>
      </c>
      <c r="Y798" s="31" t="str">
        <f t="shared" si="102"/>
        <v>03</v>
      </c>
      <c r="Z798" s="31" t="str">
        <f t="shared" si="103"/>
        <v>2023</v>
      </c>
      <c r="AA798" s="45">
        <f t="shared" si="104"/>
        <v>44998</v>
      </c>
      <c r="AB798" s="31" t="str">
        <f>Report2!AE806</f>
        <v>5255134000155</v>
      </c>
      <c r="AC798" s="45" t="str">
        <f>Report2!AF806</f>
        <v>13/03/2023</v>
      </c>
      <c r="AD798" s="31" t="str">
        <f>Report2!AH806</f>
        <v>5255105723031000155</v>
      </c>
      <c r="AE798" s="31">
        <f t="shared" si="106"/>
        <v>52550</v>
      </c>
      <c r="AF798" s="31" t="str">
        <f t="shared" si="105"/>
        <v>52551</v>
      </c>
    </row>
    <row r="799" spans="1:32">
      <c r="A799" s="30">
        <f>Report2!A807</f>
        <v>123</v>
      </c>
      <c r="B799" s="31" t="str">
        <f>Report2!B807</f>
        <v>5255105723031400214</v>
      </c>
      <c r="C799" s="31" t="str">
        <f>Report2!D807</f>
        <v>523060722860</v>
      </c>
      <c r="D799" s="31" t="str">
        <f>Report2!E807</f>
        <v>GAMPANG</v>
      </c>
      <c r="E799" s="31">
        <f>Report2!H807</f>
        <v>0</v>
      </c>
      <c r="F799" s="31" t="str">
        <f>Report2!I807</f>
        <v>DS  WONOSARI RT4/4</v>
      </c>
      <c r="G799" s="31" t="str">
        <f t="shared" si="99"/>
        <v>R1</v>
      </c>
      <c r="H799" s="31">
        <f t="shared" si="100"/>
        <v>450</v>
      </c>
      <c r="I799" s="31" t="str">
        <f>Report2!K807</f>
        <v>R1/450</v>
      </c>
      <c r="J799" s="82">
        <f>Report2!L807</f>
        <v>78</v>
      </c>
      <c r="K799" s="82">
        <f>Report2!M807</f>
        <v>0</v>
      </c>
      <c r="L799" s="82">
        <f>Report2!N807</f>
        <v>13182</v>
      </c>
      <c r="M799" s="82">
        <f>Report2!P807</f>
        <v>13182</v>
      </c>
      <c r="N799" s="82">
        <f>Report2!Q807</f>
        <v>0</v>
      </c>
      <c r="O799" s="82">
        <f>Report2!T807</f>
        <v>0</v>
      </c>
      <c r="P799" s="82">
        <f>Report2!U807</f>
        <v>0</v>
      </c>
      <c r="Q799" s="82">
        <f>Report2!W807</f>
        <v>0</v>
      </c>
      <c r="R799" s="82">
        <f>Report2!X807</f>
        <v>0</v>
      </c>
      <c r="S799" s="82">
        <f>Report2!Y807</f>
        <v>0</v>
      </c>
      <c r="T799" s="82">
        <f>Report2!Z807</f>
        <v>13182</v>
      </c>
      <c r="U799" s="82">
        <f>Report2!AB807</f>
        <v>0</v>
      </c>
      <c r="V799" s="82">
        <f>Report2!AC807</f>
        <v>13182</v>
      </c>
      <c r="W799" s="36" t="str">
        <f>Report2!AD807</f>
        <v>15/03/2023</v>
      </c>
      <c r="X799" s="48" t="str">
        <f t="shared" si="101"/>
        <v>15</v>
      </c>
      <c r="Y799" s="31" t="str">
        <f t="shared" si="102"/>
        <v>03</v>
      </c>
      <c r="Z799" s="31" t="str">
        <f t="shared" si="103"/>
        <v>2023</v>
      </c>
      <c r="AA799" s="45">
        <f t="shared" si="104"/>
        <v>45000</v>
      </c>
      <c r="AB799" s="31" t="str">
        <f>Report2!AE807</f>
        <v>5255134000214</v>
      </c>
      <c r="AC799" s="45" t="str">
        <f>Report2!AF807</f>
        <v>15/03/2023</v>
      </c>
      <c r="AD799" s="31" t="str">
        <f>Report2!AH807</f>
        <v>5255105723031400214</v>
      </c>
      <c r="AE799" s="31">
        <f t="shared" si="106"/>
        <v>52550</v>
      </c>
      <c r="AF799" s="31" t="str">
        <f t="shared" si="105"/>
        <v>52551</v>
      </c>
    </row>
    <row r="800" spans="1:32">
      <c r="A800" s="30">
        <f>Report2!A808</f>
        <v>124</v>
      </c>
      <c r="B800" s="31" t="str">
        <f>Report2!B808</f>
        <v>5255105723031000154</v>
      </c>
      <c r="C800" s="31" t="str">
        <f>Report2!D808</f>
        <v>523060647498</v>
      </c>
      <c r="D800" s="31" t="str">
        <f>Report2!E808</f>
        <v>KARMONO</v>
      </c>
      <c r="E800" s="31">
        <f>Report2!H808</f>
        <v>0</v>
      </c>
      <c r="F800" s="31" t="str">
        <f>Report2!I808</f>
        <v>DS  CABEAN RT05RW</v>
      </c>
      <c r="G800" s="31" t="str">
        <f t="shared" si="99"/>
        <v>R1</v>
      </c>
      <c r="H800" s="31">
        <f t="shared" si="100"/>
        <v>450</v>
      </c>
      <c r="I800" s="31" t="str">
        <f>Report2!K808</f>
        <v>R1/450</v>
      </c>
      <c r="J800" s="82">
        <f>Report2!L808</f>
        <v>183</v>
      </c>
      <c r="K800" s="82">
        <f>Report2!M808</f>
        <v>0</v>
      </c>
      <c r="L800" s="82">
        <f>Report2!N808</f>
        <v>30927</v>
      </c>
      <c r="M800" s="82">
        <f>Report2!P808</f>
        <v>30927</v>
      </c>
      <c r="N800" s="82">
        <f>Report2!Q808</f>
        <v>0</v>
      </c>
      <c r="O800" s="82">
        <f>Report2!T808</f>
        <v>0</v>
      </c>
      <c r="P800" s="82">
        <f>Report2!U808</f>
        <v>0</v>
      </c>
      <c r="Q800" s="82">
        <f>Report2!W808</f>
        <v>0</v>
      </c>
      <c r="R800" s="82">
        <f>Report2!X808</f>
        <v>0</v>
      </c>
      <c r="S800" s="82">
        <f>Report2!Y808</f>
        <v>0</v>
      </c>
      <c r="T800" s="82">
        <f>Report2!Z808</f>
        <v>30927</v>
      </c>
      <c r="U800" s="82">
        <f>Report2!AB808</f>
        <v>0</v>
      </c>
      <c r="V800" s="82">
        <f>Report2!AC808</f>
        <v>30927</v>
      </c>
      <c r="W800" s="36" t="str">
        <f>Report2!AD808</f>
        <v>13/03/2023</v>
      </c>
      <c r="X800" s="48" t="str">
        <f t="shared" si="101"/>
        <v>13</v>
      </c>
      <c r="Y800" s="31" t="str">
        <f t="shared" si="102"/>
        <v>03</v>
      </c>
      <c r="Z800" s="31" t="str">
        <f t="shared" si="103"/>
        <v>2023</v>
      </c>
      <c r="AA800" s="45">
        <f t="shared" si="104"/>
        <v>44998</v>
      </c>
      <c r="AB800" s="31" t="str">
        <f>Report2!AE808</f>
        <v>5255134000154</v>
      </c>
      <c r="AC800" s="45" t="str">
        <f>Report2!AF808</f>
        <v>13/03/2023</v>
      </c>
      <c r="AD800" s="31" t="str">
        <f>Report2!AH808</f>
        <v>5255105723031000154</v>
      </c>
      <c r="AE800" s="31">
        <f t="shared" si="106"/>
        <v>52550</v>
      </c>
      <c r="AF800" s="31" t="str">
        <f t="shared" si="105"/>
        <v>52551</v>
      </c>
    </row>
    <row r="801" spans="1:32">
      <c r="A801" s="30">
        <f>Report2!A809</f>
        <v>125</v>
      </c>
      <c r="B801" s="31" t="str">
        <f>Report2!B809</f>
        <v>P2TL/52553/20230330/00006</v>
      </c>
      <c r="C801" s="31" t="str">
        <f>Report2!D809</f>
        <v>NONPELANG</v>
      </c>
      <c r="D801" s="31" t="str">
        <f>Report2!E809</f>
        <v>PJ IMRONAH 3 GANAN</v>
      </c>
      <c r="E801" s="31" t="str">
        <f>Report2!H809</f>
        <v>P4</v>
      </c>
      <c r="F801" s="31" t="str">
        <f>Report2!I809</f>
        <v>GANANG RT 2/ RW 4,</v>
      </c>
      <c r="G801" s="31" t="str">
        <f t="shared" si="99"/>
        <v>S2</v>
      </c>
      <c r="H801" s="31">
        <f t="shared" si="100"/>
        <v>900</v>
      </c>
      <c r="I801" s="31" t="str">
        <f>Report2!K809</f>
        <v>S2/900</v>
      </c>
      <c r="J801" s="82">
        <f>Report2!L809</f>
        <v>4957</v>
      </c>
      <c r="K801" s="82">
        <f>Report2!M809</f>
        <v>243000</v>
      </c>
      <c r="L801" s="82">
        <f>Report2!N809</f>
        <v>1784592</v>
      </c>
      <c r="M801" s="82">
        <f>Report2!P809</f>
        <v>2027592</v>
      </c>
      <c r="N801" s="82">
        <f>Report2!Q809</f>
        <v>0</v>
      </c>
      <c r="O801" s="82">
        <f>Report2!T809</f>
        <v>0</v>
      </c>
      <c r="P801" s="82">
        <f>Report2!U809</f>
        <v>0</v>
      </c>
      <c r="Q801" s="82">
        <f>Report2!W809</f>
        <v>10138</v>
      </c>
      <c r="R801" s="82">
        <f>Report2!X809</f>
        <v>0</v>
      </c>
      <c r="S801" s="82">
        <f>Report2!Y809</f>
        <v>0</v>
      </c>
      <c r="T801" s="82">
        <f>Report2!Z809</f>
        <v>2037730</v>
      </c>
      <c r="U801" s="82">
        <f>Report2!AB809</f>
        <v>2037730</v>
      </c>
      <c r="V801" s="82">
        <f>Report2!AC809</f>
        <v>0</v>
      </c>
      <c r="W801" s="36" t="str">
        <f>Report2!AD809</f>
        <v>30/03/2023</v>
      </c>
      <c r="X801" s="48" t="str">
        <f t="shared" si="101"/>
        <v>30</v>
      </c>
      <c r="Y801" s="31" t="str">
        <f t="shared" si="102"/>
        <v>03</v>
      </c>
      <c r="Z801" s="31" t="str">
        <f t="shared" si="103"/>
        <v>2023</v>
      </c>
      <c r="AA801" s="45">
        <f t="shared" si="104"/>
        <v>45015</v>
      </c>
      <c r="AB801" s="31" t="str">
        <f>Report2!AE809</f>
        <v>5255342004927</v>
      </c>
      <c r="AC801" s="45" t="str">
        <f>Report2!AF809</f>
        <v>30/03/2023</v>
      </c>
      <c r="AD801" s="31" t="str">
        <f>Report2!AH809</f>
        <v>P2TL/52553/20230330/00006</v>
      </c>
      <c r="AE801" s="31">
        <f t="shared" si="106"/>
        <v>52550</v>
      </c>
      <c r="AF801" s="31" t="str">
        <f t="shared" si="105"/>
        <v>52553</v>
      </c>
    </row>
    <row r="802" spans="1:32">
      <c r="A802" s="30">
        <f>Report2!A810</f>
        <v>126</v>
      </c>
      <c r="B802" s="31" t="str">
        <f>Report2!B810</f>
        <v>5255105723031400187</v>
      </c>
      <c r="C802" s="31" t="str">
        <f>Report2!D810</f>
        <v>523061424294</v>
      </c>
      <c r="D802" s="31" t="str">
        <f>Report2!E810</f>
        <v>NUR FAIDAH</v>
      </c>
      <c r="E802" s="31">
        <f>Report2!H810</f>
        <v>0</v>
      </c>
      <c r="F802" s="31" t="str">
        <f>Report2!I810</f>
        <v>DS KENDALDOYONG</v>
      </c>
      <c r="G802" s="31" t="str">
        <f t="shared" si="99"/>
        <v>R1M</v>
      </c>
      <c r="H802" s="31">
        <f t="shared" si="100"/>
        <v>900</v>
      </c>
      <c r="I802" s="31" t="str">
        <f>Report2!K810</f>
        <v>R1M/900</v>
      </c>
      <c r="J802" s="82">
        <f>Report2!L810</f>
        <v>51</v>
      </c>
      <c r="K802" s="82">
        <f>Report2!M810</f>
        <v>0</v>
      </c>
      <c r="L802" s="82">
        <f>Report2!N810</f>
        <v>68952</v>
      </c>
      <c r="M802" s="82">
        <f>Report2!P810</f>
        <v>68952</v>
      </c>
      <c r="N802" s="82">
        <f>Report2!Q810</f>
        <v>0</v>
      </c>
      <c r="O802" s="82">
        <f>Report2!T810</f>
        <v>0</v>
      </c>
      <c r="P802" s="82">
        <f>Report2!U810</f>
        <v>0</v>
      </c>
      <c r="Q802" s="82">
        <f>Report2!W810</f>
        <v>0</v>
      </c>
      <c r="R802" s="82">
        <f>Report2!X810</f>
        <v>0</v>
      </c>
      <c r="S802" s="82">
        <f>Report2!Y810</f>
        <v>0</v>
      </c>
      <c r="T802" s="82">
        <f>Report2!Z810</f>
        <v>68952</v>
      </c>
      <c r="U802" s="82">
        <f>Report2!AB810</f>
        <v>0</v>
      </c>
      <c r="V802" s="82">
        <f>Report2!AC810</f>
        <v>68952</v>
      </c>
      <c r="W802" s="36" t="str">
        <f>Report2!AD810</f>
        <v>15/03/2023</v>
      </c>
      <c r="X802" s="48" t="str">
        <f t="shared" si="101"/>
        <v>15</v>
      </c>
      <c r="Y802" s="31" t="str">
        <f t="shared" si="102"/>
        <v>03</v>
      </c>
      <c r="Z802" s="31" t="str">
        <f t="shared" si="103"/>
        <v>2023</v>
      </c>
      <c r="AA802" s="45">
        <f t="shared" si="104"/>
        <v>45000</v>
      </c>
      <c r="AB802" s="31" t="str">
        <f>Report2!AE810</f>
        <v>5255134000187</v>
      </c>
      <c r="AC802" s="45" t="str">
        <f>Report2!AF810</f>
        <v>15/03/2023</v>
      </c>
      <c r="AD802" s="31" t="str">
        <f>Report2!AH810</f>
        <v>5255105723031400187</v>
      </c>
      <c r="AE802" s="31">
        <f t="shared" si="106"/>
        <v>52550</v>
      </c>
      <c r="AF802" s="31" t="str">
        <f t="shared" si="105"/>
        <v>52551</v>
      </c>
    </row>
    <row r="803" spans="1:32">
      <c r="A803" s="30">
        <f>Report2!A811</f>
        <v>127</v>
      </c>
      <c r="B803" s="31" t="str">
        <f>Report2!B811</f>
        <v>5255105723031000162</v>
      </c>
      <c r="C803" s="31" t="str">
        <f>Report2!D811</f>
        <v>523060514534</v>
      </c>
      <c r="D803" s="31" t="str">
        <f>Report2!E811</f>
        <v>KARMIJAN</v>
      </c>
      <c r="E803" s="31">
        <f>Report2!H811</f>
        <v>0</v>
      </c>
      <c r="F803" s="31" t="str">
        <f>Report2!I811</f>
        <v>DS  TANJUANYAR RT2</v>
      </c>
      <c r="G803" s="31" t="str">
        <f t="shared" si="99"/>
        <v>R1</v>
      </c>
      <c r="H803" s="31">
        <f t="shared" si="100"/>
        <v>450</v>
      </c>
      <c r="I803" s="31" t="str">
        <f>Report2!K811</f>
        <v>R1/450</v>
      </c>
      <c r="J803" s="82">
        <f>Report2!L811</f>
        <v>58</v>
      </c>
      <c r="K803" s="82">
        <f>Report2!M811</f>
        <v>0</v>
      </c>
      <c r="L803" s="82">
        <f>Report2!N811</f>
        <v>9802</v>
      </c>
      <c r="M803" s="82">
        <f>Report2!P811</f>
        <v>9802</v>
      </c>
      <c r="N803" s="82">
        <f>Report2!Q811</f>
        <v>0</v>
      </c>
      <c r="O803" s="82">
        <f>Report2!T811</f>
        <v>0</v>
      </c>
      <c r="P803" s="82">
        <f>Report2!U811</f>
        <v>0</v>
      </c>
      <c r="Q803" s="82">
        <f>Report2!W811</f>
        <v>0</v>
      </c>
      <c r="R803" s="82">
        <f>Report2!X811</f>
        <v>0</v>
      </c>
      <c r="S803" s="82">
        <f>Report2!Y811</f>
        <v>0</v>
      </c>
      <c r="T803" s="82">
        <f>Report2!Z811</f>
        <v>9802</v>
      </c>
      <c r="U803" s="82">
        <f>Report2!AB811</f>
        <v>0</v>
      </c>
      <c r="V803" s="82">
        <f>Report2!AC811</f>
        <v>9802</v>
      </c>
      <c r="W803" s="36" t="str">
        <f>Report2!AD811</f>
        <v>13/03/2023</v>
      </c>
      <c r="X803" s="48" t="str">
        <f t="shared" si="101"/>
        <v>13</v>
      </c>
      <c r="Y803" s="31" t="str">
        <f t="shared" si="102"/>
        <v>03</v>
      </c>
      <c r="Z803" s="31" t="str">
        <f t="shared" si="103"/>
        <v>2023</v>
      </c>
      <c r="AA803" s="45">
        <f t="shared" si="104"/>
        <v>44998</v>
      </c>
      <c r="AB803" s="31" t="str">
        <f>Report2!AE811</f>
        <v>5255134000162</v>
      </c>
      <c r="AC803" s="45" t="str">
        <f>Report2!AF811</f>
        <v>13/03/2023</v>
      </c>
      <c r="AD803" s="31" t="str">
        <f>Report2!AH811</f>
        <v>5255105723031000162</v>
      </c>
      <c r="AE803" s="31">
        <f t="shared" si="106"/>
        <v>52550</v>
      </c>
      <c r="AF803" s="31" t="str">
        <f t="shared" si="105"/>
        <v>52551</v>
      </c>
    </row>
    <row r="804" spans="1:32">
      <c r="A804" s="30">
        <f>Report2!A812</f>
        <v>128</v>
      </c>
      <c r="B804" s="31" t="str">
        <f>Report2!B812</f>
        <v>5255105723031400220</v>
      </c>
      <c r="C804" s="31" t="str">
        <f>Report2!D812</f>
        <v>523060535405</v>
      </c>
      <c r="D804" s="31" t="str">
        <f>Report2!E812</f>
        <v>SUMARMIN</v>
      </c>
      <c r="E804" s="31">
        <f>Report2!H812</f>
        <v>0</v>
      </c>
      <c r="F804" s="31" t="str">
        <f>Report2!I812</f>
        <v>DS  JATISONO RT6/1</v>
      </c>
      <c r="G804" s="31" t="str">
        <f t="shared" si="99"/>
        <v>R1</v>
      </c>
      <c r="H804" s="31">
        <f t="shared" si="100"/>
        <v>450</v>
      </c>
      <c r="I804" s="31" t="str">
        <f>Report2!K812</f>
        <v>R1/450</v>
      </c>
      <c r="J804" s="82">
        <f>Report2!L812</f>
        <v>68</v>
      </c>
      <c r="K804" s="82">
        <f>Report2!M812</f>
        <v>0</v>
      </c>
      <c r="L804" s="82">
        <f>Report2!N812</f>
        <v>11492</v>
      </c>
      <c r="M804" s="82">
        <f>Report2!P812</f>
        <v>11492</v>
      </c>
      <c r="N804" s="82">
        <f>Report2!Q812</f>
        <v>0</v>
      </c>
      <c r="O804" s="82">
        <f>Report2!T812</f>
        <v>0</v>
      </c>
      <c r="P804" s="82">
        <f>Report2!U812</f>
        <v>0</v>
      </c>
      <c r="Q804" s="82">
        <f>Report2!W812</f>
        <v>0</v>
      </c>
      <c r="R804" s="82">
        <f>Report2!X812</f>
        <v>0</v>
      </c>
      <c r="S804" s="82">
        <f>Report2!Y812</f>
        <v>0</v>
      </c>
      <c r="T804" s="82">
        <f>Report2!Z812</f>
        <v>11492</v>
      </c>
      <c r="U804" s="82">
        <f>Report2!AB812</f>
        <v>0</v>
      </c>
      <c r="V804" s="82">
        <f>Report2!AC812</f>
        <v>11492</v>
      </c>
      <c r="W804" s="36" t="str">
        <f>Report2!AD812</f>
        <v>15/03/2023</v>
      </c>
      <c r="X804" s="48" t="str">
        <f t="shared" si="101"/>
        <v>15</v>
      </c>
      <c r="Y804" s="31" t="str">
        <f t="shared" si="102"/>
        <v>03</v>
      </c>
      <c r="Z804" s="31" t="str">
        <f t="shared" si="103"/>
        <v>2023</v>
      </c>
      <c r="AA804" s="45">
        <f t="shared" si="104"/>
        <v>45000</v>
      </c>
      <c r="AB804" s="31" t="str">
        <f>Report2!AE812</f>
        <v>5255134000220</v>
      </c>
      <c r="AC804" s="45" t="str">
        <f>Report2!AF812</f>
        <v>15/03/2023</v>
      </c>
      <c r="AD804" s="31" t="str">
        <f>Report2!AH812</f>
        <v>5255105723031400220</v>
      </c>
      <c r="AE804" s="31">
        <f t="shared" si="106"/>
        <v>52550</v>
      </c>
      <c r="AF804" s="31" t="str">
        <f t="shared" si="105"/>
        <v>52551</v>
      </c>
    </row>
    <row r="805" spans="1:32">
      <c r="A805" s="30">
        <f>Report2!A813</f>
        <v>129</v>
      </c>
      <c r="B805" s="31" t="str">
        <f>Report2!B813</f>
        <v>P2TL/52551/20230329/00002</v>
      </c>
      <c r="C805" s="31" t="str">
        <f>Report2!D813</f>
        <v>523060091356</v>
      </c>
      <c r="D805" s="31" t="str">
        <f>Report2!E813</f>
        <v>M KATORI</v>
      </c>
      <c r="E805" s="31" t="str">
        <f>Report2!H813</f>
        <v>P3</v>
      </c>
      <c r="F805" s="31" t="str">
        <f>Report2!I813</f>
        <v>BA BADAN SAYUNG</v>
      </c>
      <c r="G805" s="31" t="str">
        <f t="shared" si="99"/>
        <v>R1MT</v>
      </c>
      <c r="H805" s="31">
        <f t="shared" si="100"/>
        <v>900</v>
      </c>
      <c r="I805" s="31" t="str">
        <f>Report2!K813</f>
        <v>R1MT/900</v>
      </c>
      <c r="J805" s="82">
        <f>Report2!L813</f>
        <v>4957</v>
      </c>
      <c r="K805" s="82">
        <f>Report2!M813</f>
        <v>584064</v>
      </c>
      <c r="L805" s="82">
        <f>Report2!N813</f>
        <v>6702134</v>
      </c>
      <c r="M805" s="82">
        <f>Report2!P813</f>
        <v>7286198</v>
      </c>
      <c r="N805" s="82">
        <f>Report2!Q813</f>
        <v>10000</v>
      </c>
      <c r="O805" s="82">
        <f>Report2!T813</f>
        <v>76400</v>
      </c>
      <c r="P805" s="82">
        <f>Report2!U813</f>
        <v>433957</v>
      </c>
      <c r="Q805" s="82">
        <f>Report2!W813</f>
        <v>75782</v>
      </c>
      <c r="R805" s="82">
        <f>Report2!X813</f>
        <v>0</v>
      </c>
      <c r="S805" s="82">
        <f>Report2!Y813</f>
        <v>0</v>
      </c>
      <c r="T805" s="82">
        <f>Report2!Z813</f>
        <v>7882337</v>
      </c>
      <c r="U805" s="82">
        <f>Report2!AB813</f>
        <v>2400000</v>
      </c>
      <c r="V805" s="82">
        <f>Report2!AC813</f>
        <v>5482337</v>
      </c>
      <c r="W805" s="36" t="str">
        <f>Report2!AD813</f>
        <v>29/03/2023</v>
      </c>
      <c r="X805" s="48" t="str">
        <f t="shared" si="101"/>
        <v>29</v>
      </c>
      <c r="Y805" s="31" t="str">
        <f t="shared" si="102"/>
        <v>03</v>
      </c>
      <c r="Z805" s="31" t="str">
        <f t="shared" si="103"/>
        <v>2023</v>
      </c>
      <c r="AA805" s="45">
        <f t="shared" si="104"/>
        <v>45014</v>
      </c>
      <c r="AB805" s="31" t="str">
        <f>Report2!AE813</f>
        <v>5255143005218</v>
      </c>
      <c r="AC805" s="45" t="str">
        <f>Report2!AF813</f>
        <v>29/03/2023</v>
      </c>
      <c r="AD805" s="31" t="str">
        <f>Report2!AH813</f>
        <v>P2TL/52551/20230329/00002</v>
      </c>
      <c r="AE805" s="31">
        <f t="shared" si="106"/>
        <v>52550</v>
      </c>
      <c r="AF805" s="31" t="str">
        <f t="shared" si="105"/>
        <v>52551</v>
      </c>
    </row>
    <row r="806" spans="1:32">
      <c r="A806" s="30">
        <f>Report2!A814</f>
        <v>130</v>
      </c>
      <c r="B806" s="31" t="str">
        <f>Report2!B814</f>
        <v>P2TL/52553/20230327/00001</v>
      </c>
      <c r="C806" s="31" t="str">
        <f>Report2!D814</f>
        <v>523072842246</v>
      </c>
      <c r="D806" s="31" t="str">
        <f>Report2!E814</f>
        <v>RUKUN KAMPUNG</v>
      </c>
      <c r="E806" s="31" t="str">
        <f>Report2!H814</f>
        <v>P2</v>
      </c>
      <c r="F806" s="31" t="str">
        <f>Report2!I814</f>
        <v>DS JANGKUNG HARJO</v>
      </c>
      <c r="G806" s="31" t="str">
        <f t="shared" si="99"/>
        <v>S2T</v>
      </c>
      <c r="H806" s="31">
        <f t="shared" si="100"/>
        <v>450</v>
      </c>
      <c r="I806" s="31" t="str">
        <f>Report2!K814</f>
        <v>S2T/450</v>
      </c>
      <c r="J806" s="82">
        <f>Report2!L814</f>
        <v>2479</v>
      </c>
      <c r="K806" s="82">
        <f>Report2!M814</f>
        <v>0</v>
      </c>
      <c r="L806" s="82">
        <f>Report2!N814</f>
        <v>892296</v>
      </c>
      <c r="M806" s="82">
        <f>Report2!P814</f>
        <v>892296</v>
      </c>
      <c r="N806" s="82">
        <f>Report2!Q814</f>
        <v>0</v>
      </c>
      <c r="O806" s="82">
        <f>Report2!T814</f>
        <v>0</v>
      </c>
      <c r="P806" s="82">
        <f>Report2!U814</f>
        <v>0</v>
      </c>
      <c r="Q806" s="82">
        <f>Report2!W814</f>
        <v>8923</v>
      </c>
      <c r="R806" s="82">
        <f>Report2!X814</f>
        <v>0</v>
      </c>
      <c r="S806" s="82">
        <f>Report2!Y814</f>
        <v>0</v>
      </c>
      <c r="T806" s="82">
        <f>Report2!Z814</f>
        <v>901219</v>
      </c>
      <c r="U806" s="82">
        <f>Report2!AB814</f>
        <v>901219</v>
      </c>
      <c r="V806" s="82">
        <f>Report2!AC814</f>
        <v>0</v>
      </c>
      <c r="W806" s="36" t="str">
        <f>Report2!AD814</f>
        <v>27/03/2023</v>
      </c>
      <c r="X806" s="48" t="str">
        <f t="shared" si="101"/>
        <v>27</v>
      </c>
      <c r="Y806" s="31" t="str">
        <f t="shared" si="102"/>
        <v>03</v>
      </c>
      <c r="Z806" s="31" t="str">
        <f t="shared" si="103"/>
        <v>2023</v>
      </c>
      <c r="AA806" s="45">
        <f t="shared" si="104"/>
        <v>45012</v>
      </c>
      <c r="AB806" s="31" t="str">
        <f>Report2!AE814</f>
        <v>5255343004918</v>
      </c>
      <c r="AC806" s="45" t="str">
        <f>Report2!AF814</f>
        <v>27/03/2023</v>
      </c>
      <c r="AD806" s="31" t="str">
        <f>Report2!AH814</f>
        <v>P2TL/52553/20230327/00001</v>
      </c>
      <c r="AE806" s="31">
        <f t="shared" si="106"/>
        <v>52550</v>
      </c>
      <c r="AF806" s="31" t="str">
        <f t="shared" si="105"/>
        <v>52553</v>
      </c>
    </row>
    <row r="807" spans="1:32">
      <c r="A807" s="30">
        <f>Report2!A815</f>
        <v>131</v>
      </c>
      <c r="B807" s="31" t="str">
        <f>Report2!B815</f>
        <v>P2TL/52553/20230315/00002</v>
      </c>
      <c r="C807" s="31" t="str">
        <f>Report2!D815</f>
        <v>NONPELANG</v>
      </c>
      <c r="D807" s="31" t="str">
        <f>Report2!E815</f>
        <v>MASKURI MULYATI</v>
      </c>
      <c r="E807" s="31" t="str">
        <f>Report2!H815</f>
        <v>P4</v>
      </c>
      <c r="F807" s="31" t="str">
        <f>Report2!I815</f>
        <v>SUMBUKAN BRATI, KR</v>
      </c>
      <c r="G807" s="31" t="str">
        <f t="shared" si="99"/>
        <v>S2</v>
      </c>
      <c r="H807" s="31">
        <f t="shared" si="100"/>
        <v>900</v>
      </c>
      <c r="I807" s="31" t="str">
        <f>Report2!K815</f>
        <v>S2/900</v>
      </c>
      <c r="J807" s="82">
        <f>Report2!L815</f>
        <v>4957</v>
      </c>
      <c r="K807" s="82">
        <f>Report2!M815</f>
        <v>243000</v>
      </c>
      <c r="L807" s="82">
        <f>Report2!N815</f>
        <v>1784592</v>
      </c>
      <c r="M807" s="82">
        <f>Report2!P815</f>
        <v>2027592</v>
      </c>
      <c r="N807" s="82">
        <f>Report2!Q815</f>
        <v>0</v>
      </c>
      <c r="O807" s="82">
        <f>Report2!T815</f>
        <v>0</v>
      </c>
      <c r="P807" s="82">
        <f>Report2!U815</f>
        <v>0</v>
      </c>
      <c r="Q807" s="82">
        <f>Report2!W815</f>
        <v>10138</v>
      </c>
      <c r="R807" s="82">
        <f>Report2!X815</f>
        <v>0</v>
      </c>
      <c r="S807" s="82">
        <f>Report2!Y815</f>
        <v>0</v>
      </c>
      <c r="T807" s="82">
        <f>Report2!Z815</f>
        <v>2037730</v>
      </c>
      <c r="U807" s="82">
        <f>Report2!AB815</f>
        <v>2037730</v>
      </c>
      <c r="V807" s="82">
        <f>Report2!AC815</f>
        <v>0</v>
      </c>
      <c r="W807" s="36" t="str">
        <f>Report2!AD815</f>
        <v>15/03/2023</v>
      </c>
      <c r="X807" s="48" t="str">
        <f t="shared" si="101"/>
        <v>15</v>
      </c>
      <c r="Y807" s="31" t="str">
        <f t="shared" si="102"/>
        <v>03</v>
      </c>
      <c r="Z807" s="31" t="str">
        <f t="shared" si="103"/>
        <v>2023</v>
      </c>
      <c r="AA807" s="45">
        <f t="shared" si="104"/>
        <v>45000</v>
      </c>
      <c r="AB807" s="31" t="str">
        <f>Report2!AE815</f>
        <v>5255342004898</v>
      </c>
      <c r="AC807" s="45" t="str">
        <f>Report2!AF815</f>
        <v>15/03/2023</v>
      </c>
      <c r="AD807" s="31" t="str">
        <f>Report2!AH815</f>
        <v>P2TL/52553/20230315/00002</v>
      </c>
      <c r="AE807" s="31">
        <f t="shared" si="106"/>
        <v>52550</v>
      </c>
      <c r="AF807" s="31" t="str">
        <f t="shared" si="105"/>
        <v>52553</v>
      </c>
    </row>
    <row r="808" spans="1:32">
      <c r="A808" s="30">
        <f>Report2!A816</f>
        <v>132</v>
      </c>
      <c r="B808" s="31" t="str">
        <f>Report2!B816</f>
        <v>5255305723032100541</v>
      </c>
      <c r="C808" s="31" t="str">
        <f>Report2!D816</f>
        <v>523070892043</v>
      </c>
      <c r="D808" s="31" t="str">
        <f>Report2!E816</f>
        <v>KARDI B SUTIYEM</v>
      </c>
      <c r="E808" s="31">
        <f>Report2!H816</f>
        <v>0</v>
      </c>
      <c r="F808" s="31" t="str">
        <f>Report2!I816</f>
        <v>DS  TEGUHAN</v>
      </c>
      <c r="G808" s="31" t="str">
        <f t="shared" si="99"/>
        <v>R1</v>
      </c>
      <c r="H808" s="31">
        <f t="shared" si="100"/>
        <v>450</v>
      </c>
      <c r="I808" s="31" t="str">
        <f>Report2!K816</f>
        <v>R1/450</v>
      </c>
      <c r="J808" s="82">
        <f>Report2!L816</f>
        <v>204</v>
      </c>
      <c r="K808" s="82">
        <f>Report2!M816</f>
        <v>0</v>
      </c>
      <c r="L808" s="82">
        <f>Report2!N816</f>
        <v>34476</v>
      </c>
      <c r="M808" s="82">
        <f>Report2!P816</f>
        <v>34476</v>
      </c>
      <c r="N808" s="82">
        <f>Report2!Q816</f>
        <v>0</v>
      </c>
      <c r="O808" s="82">
        <f>Report2!T816</f>
        <v>0</v>
      </c>
      <c r="P808" s="82">
        <f>Report2!U816</f>
        <v>0</v>
      </c>
      <c r="Q808" s="82">
        <f>Report2!W816</f>
        <v>0</v>
      </c>
      <c r="R808" s="82">
        <f>Report2!X816</f>
        <v>0</v>
      </c>
      <c r="S808" s="82">
        <f>Report2!Y816</f>
        <v>0</v>
      </c>
      <c r="T808" s="82">
        <f>Report2!Z816</f>
        <v>34476</v>
      </c>
      <c r="U808" s="82">
        <f>Report2!AB816</f>
        <v>0</v>
      </c>
      <c r="V808" s="82">
        <f>Report2!AC816</f>
        <v>34476</v>
      </c>
      <c r="W808" s="36" t="str">
        <f>Report2!AD816</f>
        <v>21/03/2023</v>
      </c>
      <c r="X808" s="48" t="str">
        <f t="shared" si="101"/>
        <v>21</v>
      </c>
      <c r="Y808" s="31" t="str">
        <f t="shared" si="102"/>
        <v>03</v>
      </c>
      <c r="Z808" s="31" t="str">
        <f t="shared" si="103"/>
        <v>2023</v>
      </c>
      <c r="AA808" s="45">
        <f t="shared" si="104"/>
        <v>45006</v>
      </c>
      <c r="AB808" s="31" t="str">
        <f>Report2!AE816</f>
        <v>5255334000537</v>
      </c>
      <c r="AC808" s="45" t="str">
        <f>Report2!AF816</f>
        <v>21/03/2023</v>
      </c>
      <c r="AD808" s="31" t="str">
        <f>Report2!AH816</f>
        <v>5255305723032100541</v>
      </c>
      <c r="AE808" s="31">
        <f t="shared" si="106"/>
        <v>52550</v>
      </c>
      <c r="AF808" s="31" t="str">
        <f t="shared" si="105"/>
        <v>52553</v>
      </c>
    </row>
    <row r="809" spans="1:32">
      <c r="A809" s="30">
        <f>Report2!A817</f>
        <v>133</v>
      </c>
      <c r="B809" s="31" t="str">
        <f>Report2!B817</f>
        <v>P2TL/52551/20230309/00001</v>
      </c>
      <c r="C809" s="31" t="str">
        <f>Report2!D817</f>
        <v>NONPELANG</v>
      </c>
      <c r="D809" s="31" t="str">
        <f>Report2!E817</f>
        <v>SITI SRI PUJI</v>
      </c>
      <c r="E809" s="31" t="str">
        <f>Report2!H817</f>
        <v>P4</v>
      </c>
      <c r="F809" s="31" t="str">
        <f>Report2!I817</f>
        <v>DK.TANGGUNG BALE</v>
      </c>
      <c r="G809" s="31" t="str">
        <f t="shared" si="99"/>
        <v>R1</v>
      </c>
      <c r="H809" s="31">
        <f t="shared" si="100"/>
        <v>450</v>
      </c>
      <c r="I809" s="31" t="str">
        <f>Report2!K817</f>
        <v>R1/450</v>
      </c>
      <c r="J809" s="82">
        <f>Report2!L817</f>
        <v>2479</v>
      </c>
      <c r="K809" s="82">
        <f>Report2!M817</f>
        <v>89100</v>
      </c>
      <c r="L809" s="82">
        <f>Report2!N817</f>
        <v>1226907</v>
      </c>
      <c r="M809" s="82">
        <f>Report2!P817</f>
        <v>1316007</v>
      </c>
      <c r="N809" s="82">
        <f>Report2!Q817</f>
        <v>0</v>
      </c>
      <c r="O809" s="82">
        <f>Report2!T817</f>
        <v>0</v>
      </c>
      <c r="P809" s="82">
        <f>Report2!U817</f>
        <v>0</v>
      </c>
      <c r="Q809" s="82">
        <f>Report2!W817</f>
        <v>6580</v>
      </c>
      <c r="R809" s="82">
        <f>Report2!X817</f>
        <v>0</v>
      </c>
      <c r="S809" s="82">
        <f>Report2!Y817</f>
        <v>0</v>
      </c>
      <c r="T809" s="82">
        <f>Report2!Z817</f>
        <v>1322587</v>
      </c>
      <c r="U809" s="82">
        <f>Report2!AB817</f>
        <v>1322587</v>
      </c>
      <c r="V809" s="82">
        <f>Report2!AC817</f>
        <v>0</v>
      </c>
      <c r="W809" s="36" t="str">
        <f>Report2!AD817</f>
        <v>09/03/2023</v>
      </c>
      <c r="X809" s="48" t="str">
        <f t="shared" si="101"/>
        <v>09</v>
      </c>
      <c r="Y809" s="31" t="str">
        <f t="shared" si="102"/>
        <v>03</v>
      </c>
      <c r="Z809" s="31" t="str">
        <f t="shared" si="103"/>
        <v>2023</v>
      </c>
      <c r="AA809" s="45">
        <f t="shared" si="104"/>
        <v>44994</v>
      </c>
      <c r="AB809" s="31" t="str">
        <f>Report2!AE817</f>
        <v>5255142005171</v>
      </c>
      <c r="AC809" s="45" t="str">
        <f>Report2!AF817</f>
        <v>09/03/2023</v>
      </c>
      <c r="AD809" s="31" t="str">
        <f>Report2!AH817</f>
        <v>P2TL/52551/20230309/00001</v>
      </c>
      <c r="AE809" s="31">
        <f t="shared" si="106"/>
        <v>52550</v>
      </c>
      <c r="AF809" s="31" t="str">
        <f t="shared" si="105"/>
        <v>52551</v>
      </c>
    </row>
    <row r="810" spans="1:32">
      <c r="A810" s="30">
        <f>Report2!A818</f>
        <v>134</v>
      </c>
      <c r="B810" s="31" t="str">
        <f>Report2!B818</f>
        <v>5255305723032100550</v>
      </c>
      <c r="C810" s="31" t="str">
        <f>Report2!D818</f>
        <v>523070595133</v>
      </c>
      <c r="D810" s="31" t="str">
        <f>Report2!E818</f>
        <v>SUPARMI BARDAN</v>
      </c>
      <c r="E810" s="31">
        <f>Report2!H818</f>
        <v>0</v>
      </c>
      <c r="F810" s="31" t="str">
        <f>Report2!I818</f>
        <v>DS  KANDANGAN</v>
      </c>
      <c r="G810" s="31" t="str">
        <f t="shared" si="99"/>
        <v>R1M</v>
      </c>
      <c r="H810" s="31">
        <f t="shared" si="100"/>
        <v>900</v>
      </c>
      <c r="I810" s="31" t="str">
        <f>Report2!K818</f>
        <v>R1M/900</v>
      </c>
      <c r="J810" s="82">
        <f>Report2!L818</f>
        <v>125</v>
      </c>
      <c r="K810" s="82">
        <f>Report2!M818</f>
        <v>0</v>
      </c>
      <c r="L810" s="82">
        <f>Report2!N818</f>
        <v>167648</v>
      </c>
      <c r="M810" s="82">
        <f>Report2!P818</f>
        <v>167648</v>
      </c>
      <c r="N810" s="82">
        <f>Report2!Q818</f>
        <v>0</v>
      </c>
      <c r="O810" s="82">
        <f>Report2!T818</f>
        <v>0</v>
      </c>
      <c r="P810" s="82">
        <f>Report2!U818</f>
        <v>0</v>
      </c>
      <c r="Q810" s="82">
        <f>Report2!W818</f>
        <v>0</v>
      </c>
      <c r="R810" s="82">
        <f>Report2!X818</f>
        <v>0</v>
      </c>
      <c r="S810" s="82">
        <f>Report2!Y818</f>
        <v>0</v>
      </c>
      <c r="T810" s="82">
        <f>Report2!Z818</f>
        <v>167648</v>
      </c>
      <c r="U810" s="82">
        <f>Report2!AB818</f>
        <v>0</v>
      </c>
      <c r="V810" s="82">
        <f>Report2!AC818</f>
        <v>167648</v>
      </c>
      <c r="W810" s="36" t="str">
        <f>Report2!AD818</f>
        <v>21/03/2023</v>
      </c>
      <c r="X810" s="48" t="str">
        <f t="shared" si="101"/>
        <v>21</v>
      </c>
      <c r="Y810" s="31" t="str">
        <f t="shared" si="102"/>
        <v>03</v>
      </c>
      <c r="Z810" s="31" t="str">
        <f t="shared" si="103"/>
        <v>2023</v>
      </c>
      <c r="AA810" s="45">
        <f t="shared" si="104"/>
        <v>45006</v>
      </c>
      <c r="AB810" s="31" t="str">
        <f>Report2!AE818</f>
        <v>5255334000546</v>
      </c>
      <c r="AC810" s="45" t="str">
        <f>Report2!AF818</f>
        <v>21/03/2023</v>
      </c>
      <c r="AD810" s="31" t="str">
        <f>Report2!AH818</f>
        <v>5255305723032100550</v>
      </c>
      <c r="AE810" s="31">
        <f t="shared" si="106"/>
        <v>52550</v>
      </c>
      <c r="AF810" s="31" t="str">
        <f t="shared" si="105"/>
        <v>52553</v>
      </c>
    </row>
    <row r="811" spans="1:32">
      <c r="A811" s="30">
        <f>Report2!A819</f>
        <v>135</v>
      </c>
      <c r="B811" s="31" t="str">
        <f>Report2!B819</f>
        <v>5255105723031400195</v>
      </c>
      <c r="C811" s="31" t="str">
        <f>Report2!D819</f>
        <v>523060537322</v>
      </c>
      <c r="D811" s="31" t="str">
        <f>Report2!E819</f>
        <v>SUPRIYATI</v>
      </c>
      <c r="E811" s="31">
        <f>Report2!H819</f>
        <v>0</v>
      </c>
      <c r="F811" s="31" t="str">
        <f>Report2!I819</f>
        <v>DS  WEDUNG BUNGO</v>
      </c>
      <c r="G811" s="31" t="str">
        <f t="shared" si="99"/>
        <v>R1</v>
      </c>
      <c r="H811" s="31">
        <f t="shared" si="100"/>
        <v>450</v>
      </c>
      <c r="I811" s="31" t="str">
        <f>Report2!K819</f>
        <v>R1/450</v>
      </c>
      <c r="J811" s="82">
        <f>Report2!L819</f>
        <v>297</v>
      </c>
      <c r="K811" s="82">
        <f>Report2!M819</f>
        <v>0</v>
      </c>
      <c r="L811" s="82">
        <f>Report2!N819</f>
        <v>50024</v>
      </c>
      <c r="M811" s="82">
        <f>Report2!P819</f>
        <v>50024</v>
      </c>
      <c r="N811" s="82">
        <f>Report2!Q819</f>
        <v>0</v>
      </c>
      <c r="O811" s="82">
        <f>Report2!T819</f>
        <v>0</v>
      </c>
      <c r="P811" s="82">
        <f>Report2!U819</f>
        <v>0</v>
      </c>
      <c r="Q811" s="82">
        <f>Report2!W819</f>
        <v>0</v>
      </c>
      <c r="R811" s="82">
        <f>Report2!X819</f>
        <v>0</v>
      </c>
      <c r="S811" s="82">
        <f>Report2!Y819</f>
        <v>0</v>
      </c>
      <c r="T811" s="82">
        <f>Report2!Z819</f>
        <v>50024</v>
      </c>
      <c r="U811" s="82">
        <f>Report2!AB819</f>
        <v>0</v>
      </c>
      <c r="V811" s="82">
        <f>Report2!AC819</f>
        <v>50024</v>
      </c>
      <c r="W811" s="36" t="str">
        <f>Report2!AD819</f>
        <v>15/03/2023</v>
      </c>
      <c r="X811" s="48" t="str">
        <f t="shared" si="101"/>
        <v>15</v>
      </c>
      <c r="Y811" s="31" t="str">
        <f t="shared" si="102"/>
        <v>03</v>
      </c>
      <c r="Z811" s="31" t="str">
        <f t="shared" si="103"/>
        <v>2023</v>
      </c>
      <c r="AA811" s="45">
        <f t="shared" si="104"/>
        <v>45000</v>
      </c>
      <c r="AB811" s="31" t="str">
        <f>Report2!AE819</f>
        <v>5255134000195</v>
      </c>
      <c r="AC811" s="45" t="str">
        <f>Report2!AF819</f>
        <v>15/03/2023</v>
      </c>
      <c r="AD811" s="31" t="str">
        <f>Report2!AH819</f>
        <v>5255105723031400195</v>
      </c>
      <c r="AE811" s="31">
        <f t="shared" si="106"/>
        <v>52550</v>
      </c>
      <c r="AF811" s="31" t="str">
        <f t="shared" si="105"/>
        <v>52551</v>
      </c>
    </row>
    <row r="812" spans="1:32">
      <c r="A812" s="30">
        <f>Report2!A820</f>
        <v>136</v>
      </c>
      <c r="B812" s="31" t="str">
        <f>Report2!B820</f>
        <v>P2TL/52551/20230321/00005</v>
      </c>
      <c r="C812" s="31" t="str">
        <f>Report2!D820</f>
        <v>NONPELANG</v>
      </c>
      <c r="D812" s="31" t="str">
        <f>Report2!E820</f>
        <v>SUHARNO</v>
      </c>
      <c r="E812" s="31" t="str">
        <f>Report2!H820</f>
        <v>P4</v>
      </c>
      <c r="F812" s="31" t="str">
        <f>Report2!I820</f>
        <v>DS.KEDONDONG DEM</v>
      </c>
      <c r="G812" s="31" t="str">
        <f t="shared" si="99"/>
        <v>R1</v>
      </c>
      <c r="H812" s="31">
        <f t="shared" si="100"/>
        <v>450</v>
      </c>
      <c r="I812" s="31" t="str">
        <f>Report2!K820</f>
        <v>R1/450</v>
      </c>
      <c r="J812" s="82">
        <f>Report2!L820</f>
        <v>2479</v>
      </c>
      <c r="K812" s="82">
        <f>Report2!M820</f>
        <v>89100</v>
      </c>
      <c r="L812" s="82">
        <f>Report2!N820</f>
        <v>1226907</v>
      </c>
      <c r="M812" s="82">
        <f>Report2!P820</f>
        <v>1316007</v>
      </c>
      <c r="N812" s="82">
        <f>Report2!Q820</f>
        <v>0</v>
      </c>
      <c r="O812" s="82">
        <f>Report2!T820</f>
        <v>0</v>
      </c>
      <c r="P812" s="82">
        <f>Report2!U820</f>
        <v>0</v>
      </c>
      <c r="Q812" s="82">
        <f>Report2!W820</f>
        <v>6580</v>
      </c>
      <c r="R812" s="82">
        <f>Report2!X820</f>
        <v>0</v>
      </c>
      <c r="S812" s="82">
        <f>Report2!Y820</f>
        <v>0</v>
      </c>
      <c r="T812" s="82">
        <f>Report2!Z820</f>
        <v>1322587</v>
      </c>
      <c r="U812" s="82">
        <f>Report2!AB820</f>
        <v>1322587</v>
      </c>
      <c r="V812" s="82">
        <f>Report2!AC820</f>
        <v>0</v>
      </c>
      <c r="W812" s="36" t="str">
        <f>Report2!AD820</f>
        <v>21/03/2023</v>
      </c>
      <c r="X812" s="48" t="str">
        <f t="shared" si="101"/>
        <v>21</v>
      </c>
      <c r="Y812" s="31" t="str">
        <f t="shared" si="102"/>
        <v>03</v>
      </c>
      <c r="Z812" s="31" t="str">
        <f t="shared" si="103"/>
        <v>2023</v>
      </c>
      <c r="AA812" s="45">
        <f t="shared" si="104"/>
        <v>45006</v>
      </c>
      <c r="AB812" s="31" t="str">
        <f>Report2!AE820</f>
        <v>5255142005204</v>
      </c>
      <c r="AC812" s="45" t="str">
        <f>Report2!AF820</f>
        <v>21/03/2023</v>
      </c>
      <c r="AD812" s="31" t="str">
        <f>Report2!AH820</f>
        <v>P2TL/52551/20230321/00005</v>
      </c>
      <c r="AE812" s="31">
        <f t="shared" si="106"/>
        <v>52550</v>
      </c>
      <c r="AF812" s="31" t="str">
        <f t="shared" si="105"/>
        <v>52551</v>
      </c>
    </row>
    <row r="813" spans="1:32">
      <c r="A813" s="30">
        <f>Report2!A821</f>
        <v>137</v>
      </c>
      <c r="B813" s="31" t="str">
        <f>Report2!B821</f>
        <v>5255105723031400207</v>
      </c>
      <c r="C813" s="31" t="str">
        <f>Report2!D821</f>
        <v>523060394020</v>
      </c>
      <c r="D813" s="31" t="str">
        <f>Report2!E821</f>
        <v>MASRUKIN</v>
      </c>
      <c r="E813" s="31">
        <f>Report2!H821</f>
        <v>0</v>
      </c>
      <c r="F813" s="31" t="str">
        <f>Report2!I821</f>
        <v>KE DONDONG RT6/3 D</v>
      </c>
      <c r="G813" s="31" t="str">
        <f t="shared" si="99"/>
        <v>R1</v>
      </c>
      <c r="H813" s="31">
        <f t="shared" si="100"/>
        <v>450</v>
      </c>
      <c r="I813" s="31" t="str">
        <f>Report2!K821</f>
        <v>R1/450</v>
      </c>
      <c r="J813" s="82">
        <f>Report2!L821</f>
        <v>109</v>
      </c>
      <c r="K813" s="82">
        <f>Report2!M821</f>
        <v>0</v>
      </c>
      <c r="L813" s="82">
        <f>Report2!N821</f>
        <v>18421</v>
      </c>
      <c r="M813" s="82">
        <f>Report2!P821</f>
        <v>18421</v>
      </c>
      <c r="N813" s="82">
        <f>Report2!Q821</f>
        <v>0</v>
      </c>
      <c r="O813" s="82">
        <f>Report2!T821</f>
        <v>0</v>
      </c>
      <c r="P813" s="82">
        <f>Report2!U821</f>
        <v>0</v>
      </c>
      <c r="Q813" s="82">
        <f>Report2!W821</f>
        <v>0</v>
      </c>
      <c r="R813" s="82">
        <f>Report2!X821</f>
        <v>0</v>
      </c>
      <c r="S813" s="82">
        <f>Report2!Y821</f>
        <v>0</v>
      </c>
      <c r="T813" s="82">
        <f>Report2!Z821</f>
        <v>18421</v>
      </c>
      <c r="U813" s="82">
        <f>Report2!AB821</f>
        <v>0</v>
      </c>
      <c r="V813" s="82">
        <f>Report2!AC821</f>
        <v>18421</v>
      </c>
      <c r="W813" s="36" t="str">
        <f>Report2!AD821</f>
        <v>15/03/2023</v>
      </c>
      <c r="X813" s="48" t="str">
        <f t="shared" si="101"/>
        <v>15</v>
      </c>
      <c r="Y813" s="31" t="str">
        <f t="shared" si="102"/>
        <v>03</v>
      </c>
      <c r="Z813" s="31" t="str">
        <f t="shared" si="103"/>
        <v>2023</v>
      </c>
      <c r="AA813" s="45">
        <f t="shared" si="104"/>
        <v>45000</v>
      </c>
      <c r="AB813" s="31" t="str">
        <f>Report2!AE821</f>
        <v>5255134000207</v>
      </c>
      <c r="AC813" s="45" t="str">
        <f>Report2!AF821</f>
        <v>15/03/2023</v>
      </c>
      <c r="AD813" s="31" t="str">
        <f>Report2!AH821</f>
        <v>5255105723031400207</v>
      </c>
      <c r="AE813" s="31">
        <f t="shared" si="106"/>
        <v>52550</v>
      </c>
      <c r="AF813" s="31" t="str">
        <f t="shared" si="105"/>
        <v>52551</v>
      </c>
    </row>
    <row r="814" spans="1:32">
      <c r="A814" s="30">
        <f>Report2!A822</f>
        <v>138</v>
      </c>
      <c r="B814" s="31" t="str">
        <f>Report2!B822</f>
        <v>5255105723031400176</v>
      </c>
      <c r="C814" s="31" t="str">
        <f>Report2!D822</f>
        <v>523060651905</v>
      </c>
      <c r="D814" s="31" t="str">
        <f>Report2!E822</f>
        <v>PT ADI KARTIKA W G</v>
      </c>
      <c r="E814" s="31">
        <f>Report2!H822</f>
        <v>0</v>
      </c>
      <c r="F814" s="31" t="str">
        <f>Report2!I822</f>
        <v>PO ND R PATAH 2 BLO</v>
      </c>
      <c r="G814" s="31" t="str">
        <f t="shared" si="99"/>
        <v>R1M</v>
      </c>
      <c r="H814" s="31">
        <f t="shared" si="100"/>
        <v>900</v>
      </c>
      <c r="I814" s="31" t="str">
        <f>Report2!K822</f>
        <v>R1M/900</v>
      </c>
      <c r="J814" s="82">
        <f>Report2!L822</f>
        <v>96</v>
      </c>
      <c r="K814" s="82">
        <f>Report2!M822</f>
        <v>0</v>
      </c>
      <c r="L814" s="82">
        <f>Report2!N822</f>
        <v>127088</v>
      </c>
      <c r="M814" s="82">
        <f>Report2!P822</f>
        <v>127088</v>
      </c>
      <c r="N814" s="82">
        <f>Report2!Q822</f>
        <v>0</v>
      </c>
      <c r="O814" s="82">
        <f>Report2!T822</f>
        <v>0</v>
      </c>
      <c r="P814" s="82">
        <f>Report2!U822</f>
        <v>0</v>
      </c>
      <c r="Q814" s="82">
        <f>Report2!W822</f>
        <v>0</v>
      </c>
      <c r="R814" s="82">
        <f>Report2!X822</f>
        <v>0</v>
      </c>
      <c r="S814" s="82">
        <f>Report2!Y822</f>
        <v>0</v>
      </c>
      <c r="T814" s="82">
        <f>Report2!Z822</f>
        <v>127088</v>
      </c>
      <c r="U814" s="82">
        <f>Report2!AB822</f>
        <v>0</v>
      </c>
      <c r="V814" s="82">
        <f>Report2!AC822</f>
        <v>127088</v>
      </c>
      <c r="W814" s="36" t="str">
        <f>Report2!AD822</f>
        <v>15/03/2023</v>
      </c>
      <c r="X814" s="48" t="str">
        <f t="shared" si="101"/>
        <v>15</v>
      </c>
      <c r="Y814" s="31" t="str">
        <f t="shared" si="102"/>
        <v>03</v>
      </c>
      <c r="Z814" s="31" t="str">
        <f t="shared" si="103"/>
        <v>2023</v>
      </c>
      <c r="AA814" s="45">
        <f t="shared" si="104"/>
        <v>45000</v>
      </c>
      <c r="AB814" s="31" t="str">
        <f>Report2!AE822</f>
        <v>5255134000176</v>
      </c>
      <c r="AC814" s="45" t="str">
        <f>Report2!AF822</f>
        <v>15/03/2023</v>
      </c>
      <c r="AD814" s="31" t="str">
        <f>Report2!AH822</f>
        <v>5255105723031400176</v>
      </c>
      <c r="AE814" s="31">
        <f t="shared" si="106"/>
        <v>52550</v>
      </c>
      <c r="AF814" s="31" t="str">
        <f t="shared" si="105"/>
        <v>52551</v>
      </c>
    </row>
    <row r="815" spans="1:32">
      <c r="A815" s="30">
        <f>Report2!A823</f>
        <v>139</v>
      </c>
      <c r="B815" s="31" t="str">
        <f>Report2!B823</f>
        <v>5255105723031400180</v>
      </c>
      <c r="C815" s="31" t="str">
        <f>Report2!D823</f>
        <v>523060000502</v>
      </c>
      <c r="D815" s="31" t="str">
        <f>Report2!E823</f>
        <v>SARIMO BA</v>
      </c>
      <c r="E815" s="31">
        <f>Report2!H823</f>
        <v>0</v>
      </c>
      <c r="F815" s="31" t="str">
        <f>Report2!I823</f>
        <v>JL  NURCAHYA</v>
      </c>
      <c r="G815" s="31" t="str">
        <f t="shared" si="99"/>
        <v>R1M</v>
      </c>
      <c r="H815" s="31">
        <f t="shared" si="100"/>
        <v>900</v>
      </c>
      <c r="I815" s="31" t="str">
        <f>Report2!K823</f>
        <v>R1M/900</v>
      </c>
      <c r="J815" s="82">
        <f>Report2!L823</f>
        <v>84</v>
      </c>
      <c r="K815" s="82">
        <f>Report2!M823</f>
        <v>0</v>
      </c>
      <c r="L815" s="82">
        <f>Report2!N823</f>
        <v>113568</v>
      </c>
      <c r="M815" s="82">
        <f>Report2!P823</f>
        <v>113568</v>
      </c>
      <c r="N815" s="82">
        <f>Report2!Q823</f>
        <v>0</v>
      </c>
      <c r="O815" s="82">
        <f>Report2!T823</f>
        <v>0</v>
      </c>
      <c r="P815" s="82">
        <f>Report2!U823</f>
        <v>0</v>
      </c>
      <c r="Q815" s="82">
        <f>Report2!W823</f>
        <v>0</v>
      </c>
      <c r="R815" s="82">
        <f>Report2!X823</f>
        <v>0</v>
      </c>
      <c r="S815" s="82">
        <f>Report2!Y823</f>
        <v>0</v>
      </c>
      <c r="T815" s="82">
        <f>Report2!Z823</f>
        <v>113568</v>
      </c>
      <c r="U815" s="82">
        <f>Report2!AB823</f>
        <v>0</v>
      </c>
      <c r="V815" s="82">
        <f>Report2!AC823</f>
        <v>113568</v>
      </c>
      <c r="W815" s="36" t="str">
        <f>Report2!AD823</f>
        <v>15/03/2023</v>
      </c>
      <c r="X815" s="48" t="str">
        <f t="shared" si="101"/>
        <v>15</v>
      </c>
      <c r="Y815" s="31" t="str">
        <f t="shared" si="102"/>
        <v>03</v>
      </c>
      <c r="Z815" s="31" t="str">
        <f t="shared" si="103"/>
        <v>2023</v>
      </c>
      <c r="AA815" s="45">
        <f t="shared" si="104"/>
        <v>45000</v>
      </c>
      <c r="AB815" s="31" t="str">
        <f>Report2!AE823</f>
        <v>5255134000180</v>
      </c>
      <c r="AC815" s="45" t="str">
        <f>Report2!AF823</f>
        <v>15/03/2023</v>
      </c>
      <c r="AD815" s="31" t="str">
        <f>Report2!AH823</f>
        <v>5255105723031400180</v>
      </c>
      <c r="AE815" s="31">
        <f t="shared" si="106"/>
        <v>52550</v>
      </c>
      <c r="AF815" s="31" t="str">
        <f t="shared" si="105"/>
        <v>52551</v>
      </c>
    </row>
    <row r="816" spans="1:32">
      <c r="A816" s="30">
        <f>Report2!A824</f>
        <v>140</v>
      </c>
      <c r="B816" s="31" t="str">
        <f>Report2!B824</f>
        <v>5255105723031400243</v>
      </c>
      <c r="C816" s="31" t="str">
        <f>Report2!D824</f>
        <v>523060516458</v>
      </c>
      <c r="D816" s="31" t="str">
        <f>Report2!E824</f>
        <v>SUKARMIN</v>
      </c>
      <c r="E816" s="31">
        <f>Report2!H824</f>
        <v>0</v>
      </c>
      <c r="F816" s="31" t="str">
        <f>Report2!I824</f>
        <v>DS  MOJODEMAK RT3</v>
      </c>
      <c r="G816" s="31" t="str">
        <f t="shared" si="99"/>
        <v>R1</v>
      </c>
      <c r="H816" s="31">
        <f t="shared" si="100"/>
        <v>450</v>
      </c>
      <c r="I816" s="31" t="str">
        <f>Report2!K824</f>
        <v>R1/450</v>
      </c>
      <c r="J816" s="82">
        <f>Report2!L824</f>
        <v>34</v>
      </c>
      <c r="K816" s="82">
        <f>Report2!M824</f>
        <v>0</v>
      </c>
      <c r="L816" s="82">
        <f>Report2!N824</f>
        <v>5746</v>
      </c>
      <c r="M816" s="82">
        <f>Report2!P824</f>
        <v>5746</v>
      </c>
      <c r="N816" s="82">
        <f>Report2!Q824</f>
        <v>0</v>
      </c>
      <c r="O816" s="82">
        <f>Report2!T824</f>
        <v>0</v>
      </c>
      <c r="P816" s="82">
        <f>Report2!U824</f>
        <v>0</v>
      </c>
      <c r="Q816" s="82">
        <f>Report2!W824</f>
        <v>0</v>
      </c>
      <c r="R816" s="82">
        <f>Report2!X824</f>
        <v>0</v>
      </c>
      <c r="S816" s="82">
        <f>Report2!Y824</f>
        <v>0</v>
      </c>
      <c r="T816" s="82">
        <f>Report2!Z824</f>
        <v>5746</v>
      </c>
      <c r="U816" s="82">
        <f>Report2!AB824</f>
        <v>0</v>
      </c>
      <c r="V816" s="82">
        <f>Report2!AC824</f>
        <v>5746</v>
      </c>
      <c r="W816" s="36" t="str">
        <f>Report2!AD824</f>
        <v>15/03/2023</v>
      </c>
      <c r="X816" s="48" t="str">
        <f t="shared" si="101"/>
        <v>15</v>
      </c>
      <c r="Y816" s="31" t="str">
        <f t="shared" si="102"/>
        <v>03</v>
      </c>
      <c r="Z816" s="31" t="str">
        <f t="shared" si="103"/>
        <v>2023</v>
      </c>
      <c r="AA816" s="45">
        <f t="shared" si="104"/>
        <v>45000</v>
      </c>
      <c r="AB816" s="31" t="str">
        <f>Report2!AE824</f>
        <v>5255134000243</v>
      </c>
      <c r="AC816" s="45" t="str">
        <f>Report2!AF824</f>
        <v>15/03/2023</v>
      </c>
      <c r="AD816" s="31" t="str">
        <f>Report2!AH824</f>
        <v>5255105723031400243</v>
      </c>
      <c r="AE816" s="31">
        <f t="shared" si="106"/>
        <v>52550</v>
      </c>
      <c r="AF816" s="31" t="str">
        <f t="shared" si="105"/>
        <v>52551</v>
      </c>
    </row>
    <row r="817" spans="1:32">
      <c r="A817" s="30">
        <f>Report2!A825</f>
        <v>141</v>
      </c>
      <c r="B817" s="31" t="str">
        <f>Report2!B825</f>
        <v>P2TL/52554/20230309/00001</v>
      </c>
      <c r="C817" s="31" t="str">
        <f>Report2!D825</f>
        <v>523070516340</v>
      </c>
      <c r="D817" s="31" t="str">
        <f>Report2!E825</f>
        <v>RONO NGADIMAN</v>
      </c>
      <c r="E817" s="31" t="str">
        <f>Report2!H825</f>
        <v>P3</v>
      </c>
      <c r="F817" s="31" t="str">
        <f>Report2!I825</f>
        <v>SA WIT RT 03/01 WIRO</v>
      </c>
      <c r="G817" s="31" t="str">
        <f t="shared" si="99"/>
        <v>R1T</v>
      </c>
      <c r="H817" s="31">
        <f t="shared" si="100"/>
        <v>450</v>
      </c>
      <c r="I817" s="31" t="str">
        <f>Report2!K825</f>
        <v>R1T/450</v>
      </c>
      <c r="J817" s="82">
        <f>Report2!L825</f>
        <v>2479</v>
      </c>
      <c r="K817" s="82">
        <f>Report2!M825</f>
        <v>59400</v>
      </c>
      <c r="L817" s="82">
        <f>Report2!N825</f>
        <v>1226907</v>
      </c>
      <c r="M817" s="82">
        <f>Report2!P825</f>
        <v>1286307</v>
      </c>
      <c r="N817" s="82">
        <f>Report2!Q825</f>
        <v>0</v>
      </c>
      <c r="O817" s="82">
        <f>Report2!T825</f>
        <v>76400</v>
      </c>
      <c r="P817" s="82">
        <f>Report2!U825</f>
        <v>432957</v>
      </c>
      <c r="Q817" s="82">
        <f>Report2!W825</f>
        <v>13160</v>
      </c>
      <c r="R817" s="82">
        <f>Report2!X825</f>
        <v>0</v>
      </c>
      <c r="S817" s="82">
        <f>Report2!Y825</f>
        <v>0</v>
      </c>
      <c r="T817" s="82">
        <f>Report2!Z825</f>
        <v>1808824</v>
      </c>
      <c r="U817" s="82">
        <f>Report2!AB825</f>
        <v>900000</v>
      </c>
      <c r="V817" s="82">
        <f>Report2!AC825</f>
        <v>908824</v>
      </c>
      <c r="W817" s="36" t="str">
        <f>Report2!AD825</f>
        <v>09/03/2023</v>
      </c>
      <c r="X817" s="48" t="str">
        <f t="shared" si="101"/>
        <v>09</v>
      </c>
      <c r="Y817" s="31" t="str">
        <f t="shared" si="102"/>
        <v>03</v>
      </c>
      <c r="Z817" s="31" t="str">
        <f t="shared" si="103"/>
        <v>2023</v>
      </c>
      <c r="AA817" s="45">
        <f t="shared" si="104"/>
        <v>44994</v>
      </c>
      <c r="AB817" s="31" t="str">
        <f>Report2!AE825</f>
        <v>5255443006080</v>
      </c>
      <c r="AC817" s="45" t="str">
        <f>Report2!AF825</f>
        <v>09/03/2023</v>
      </c>
      <c r="AD817" s="31" t="str">
        <f>Report2!AH825</f>
        <v>P2TL/52554/20230309/00001</v>
      </c>
      <c r="AE817" s="31">
        <f t="shared" si="106"/>
        <v>52550</v>
      </c>
      <c r="AF817" s="31" t="str">
        <f t="shared" si="105"/>
        <v>52554</v>
      </c>
    </row>
    <row r="818" spans="1:32">
      <c r="A818" s="30">
        <f>Report2!A826</f>
        <v>142</v>
      </c>
      <c r="B818" s="31" t="str">
        <f>Report2!B826</f>
        <v>5255305723032100539</v>
      </c>
      <c r="C818" s="31" t="str">
        <f>Report2!D826</f>
        <v>523070209472</v>
      </c>
      <c r="D818" s="31" t="str">
        <f>Report2!E826</f>
        <v>MASJID</v>
      </c>
      <c r="E818" s="31">
        <f>Report2!H826</f>
        <v>0</v>
      </c>
      <c r="F818" s="31" t="str">
        <f>Report2!I826</f>
        <v>GE NUKSURAN</v>
      </c>
      <c r="G818" s="31" t="str">
        <f t="shared" si="99"/>
        <v>S2</v>
      </c>
      <c r="H818" s="31">
        <f t="shared" si="100"/>
        <v>900</v>
      </c>
      <c r="I818" s="31" t="str">
        <f>Report2!K826</f>
        <v>S2/900</v>
      </c>
      <c r="J818" s="82">
        <f>Report2!L826</f>
        <v>177</v>
      </c>
      <c r="K818" s="82">
        <f>Report2!M826</f>
        <v>0</v>
      </c>
      <c r="L818" s="82">
        <f>Report2!N826</f>
        <v>35267</v>
      </c>
      <c r="M818" s="82">
        <f>Report2!P826</f>
        <v>35267</v>
      </c>
      <c r="N818" s="82">
        <f>Report2!Q826</f>
        <v>0</v>
      </c>
      <c r="O818" s="82">
        <f>Report2!T826</f>
        <v>0</v>
      </c>
      <c r="P818" s="82">
        <f>Report2!U826</f>
        <v>0</v>
      </c>
      <c r="Q818" s="82">
        <f>Report2!W826</f>
        <v>0</v>
      </c>
      <c r="R818" s="82">
        <f>Report2!X826</f>
        <v>0</v>
      </c>
      <c r="S818" s="82">
        <f>Report2!Y826</f>
        <v>0</v>
      </c>
      <c r="T818" s="82">
        <f>Report2!Z826</f>
        <v>35267</v>
      </c>
      <c r="U818" s="82">
        <f>Report2!AB826</f>
        <v>0</v>
      </c>
      <c r="V818" s="82">
        <f>Report2!AC826</f>
        <v>35267</v>
      </c>
      <c r="W818" s="36" t="str">
        <f>Report2!AD826</f>
        <v>21/03/2023</v>
      </c>
      <c r="X818" s="48" t="str">
        <f t="shared" si="101"/>
        <v>21</v>
      </c>
      <c r="Y818" s="31" t="str">
        <f t="shared" si="102"/>
        <v>03</v>
      </c>
      <c r="Z818" s="31" t="str">
        <f t="shared" si="103"/>
        <v>2023</v>
      </c>
      <c r="AA818" s="45">
        <f t="shared" si="104"/>
        <v>45006</v>
      </c>
      <c r="AB818" s="31" t="str">
        <f>Report2!AE826</f>
        <v>5255334000535</v>
      </c>
      <c r="AC818" s="45" t="str">
        <f>Report2!AF826</f>
        <v>21/03/2023</v>
      </c>
      <c r="AD818" s="31" t="str">
        <f>Report2!AH826</f>
        <v>5255305723032100539</v>
      </c>
      <c r="AE818" s="31">
        <f t="shared" si="106"/>
        <v>52550</v>
      </c>
      <c r="AF818" s="31" t="str">
        <f t="shared" si="105"/>
        <v>52553</v>
      </c>
    </row>
    <row r="819" spans="1:32">
      <c r="A819" s="30">
        <f>Report2!A827</f>
        <v>143</v>
      </c>
      <c r="B819" s="31" t="str">
        <f>Report2!B827</f>
        <v>P2TL/52551/20230314/00002</v>
      </c>
      <c r="C819" s="31" t="str">
        <f>Report2!D827</f>
        <v>523060076525</v>
      </c>
      <c r="D819" s="31" t="str">
        <f>Report2!E827</f>
        <v>BALAI DESA</v>
      </c>
      <c r="E819" s="31" t="str">
        <f>Report2!H827</f>
        <v>K2</v>
      </c>
      <c r="F819" s="31" t="str">
        <f>Report2!I827</f>
        <v>KA RANGREJO</v>
      </c>
      <c r="G819" s="31" t="str">
        <f t="shared" si="99"/>
        <v>S2T</v>
      </c>
      <c r="H819" s="31">
        <f t="shared" si="100"/>
        <v>2200</v>
      </c>
      <c r="I819" s="31" t="str">
        <f>Report2!K827</f>
        <v>S2T/2200</v>
      </c>
      <c r="J819" s="82">
        <f>Report2!L827</f>
        <v>1926</v>
      </c>
      <c r="K819" s="82">
        <f>Report2!M827</f>
        <v>0</v>
      </c>
      <c r="L819" s="82">
        <f>Report2!N827</f>
        <v>1463760</v>
      </c>
      <c r="M819" s="82">
        <f>Report2!P827</f>
        <v>1463760</v>
      </c>
      <c r="N819" s="82">
        <f>Report2!Q827</f>
        <v>0</v>
      </c>
      <c r="O819" s="82">
        <f>Report2!T827</f>
        <v>0</v>
      </c>
      <c r="P819" s="82">
        <f>Report2!U827</f>
        <v>0</v>
      </c>
      <c r="Q819" s="82">
        <f>Report2!W827</f>
        <v>131738</v>
      </c>
      <c r="R819" s="82">
        <f>Report2!X827</f>
        <v>0</v>
      </c>
      <c r="S819" s="82">
        <f>Report2!Y827</f>
        <v>0</v>
      </c>
      <c r="T819" s="82">
        <f>Report2!Z827</f>
        <v>1595498</v>
      </c>
      <c r="U819" s="82">
        <f>Report2!AB827</f>
        <v>1595498</v>
      </c>
      <c r="V819" s="82">
        <f>Report2!AC827</f>
        <v>0</v>
      </c>
      <c r="W819" s="36" t="str">
        <f>Report2!AD827</f>
        <v>14/03/2023</v>
      </c>
      <c r="X819" s="48" t="str">
        <f t="shared" si="101"/>
        <v>14</v>
      </c>
      <c r="Y819" s="31" t="str">
        <f t="shared" si="102"/>
        <v>03</v>
      </c>
      <c r="Z819" s="31" t="str">
        <f t="shared" si="103"/>
        <v>2023</v>
      </c>
      <c r="AA819" s="45">
        <f t="shared" si="104"/>
        <v>44999</v>
      </c>
      <c r="AB819" s="31" t="str">
        <f>Report2!AE827</f>
        <v>5255143005192</v>
      </c>
      <c r="AC819" s="45" t="str">
        <f>Report2!AF827</f>
        <v>14/03/2023</v>
      </c>
      <c r="AD819" s="31" t="str">
        <f>Report2!AH827</f>
        <v>P2TL/52551/20230314/00002</v>
      </c>
      <c r="AE819" s="31">
        <f t="shared" si="106"/>
        <v>52550</v>
      </c>
      <c r="AF819" s="31" t="str">
        <f t="shared" si="105"/>
        <v>52551</v>
      </c>
    </row>
    <row r="820" spans="1:32">
      <c r="A820" s="30">
        <f>Report2!A828</f>
        <v>144</v>
      </c>
      <c r="B820" s="31" t="str">
        <f>Report2!B828</f>
        <v>5255105723031000153</v>
      </c>
      <c r="C820" s="31" t="str">
        <f>Report2!D828</f>
        <v>523060139159</v>
      </c>
      <c r="D820" s="31" t="str">
        <f>Report2!E828</f>
        <v>ST PATIMAH   KLP</v>
      </c>
      <c r="E820" s="31">
        <f>Report2!H828</f>
        <v>0</v>
      </c>
      <c r="F820" s="31" t="str">
        <f>Report2!I828</f>
        <v>DS  MEGONTEN DEMP</v>
      </c>
      <c r="G820" s="31" t="str">
        <f t="shared" si="99"/>
        <v>R1</v>
      </c>
      <c r="H820" s="31">
        <f t="shared" si="100"/>
        <v>450</v>
      </c>
      <c r="I820" s="31" t="str">
        <f>Report2!K828</f>
        <v>R1/450</v>
      </c>
      <c r="J820" s="82">
        <f>Report2!L828</f>
        <v>204</v>
      </c>
      <c r="K820" s="82">
        <f>Report2!M828</f>
        <v>0</v>
      </c>
      <c r="L820" s="82">
        <f>Report2!N828</f>
        <v>34307</v>
      </c>
      <c r="M820" s="82">
        <f>Report2!P828</f>
        <v>34307</v>
      </c>
      <c r="N820" s="82">
        <f>Report2!Q828</f>
        <v>0</v>
      </c>
      <c r="O820" s="82">
        <f>Report2!T828</f>
        <v>0</v>
      </c>
      <c r="P820" s="82">
        <f>Report2!U828</f>
        <v>0</v>
      </c>
      <c r="Q820" s="82">
        <f>Report2!W828</f>
        <v>0</v>
      </c>
      <c r="R820" s="82">
        <f>Report2!X828</f>
        <v>0</v>
      </c>
      <c r="S820" s="82">
        <f>Report2!Y828</f>
        <v>0</v>
      </c>
      <c r="T820" s="82">
        <f>Report2!Z828</f>
        <v>34307</v>
      </c>
      <c r="U820" s="82">
        <f>Report2!AB828</f>
        <v>0</v>
      </c>
      <c r="V820" s="82">
        <f>Report2!AC828</f>
        <v>34307</v>
      </c>
      <c r="W820" s="36" t="str">
        <f>Report2!AD828</f>
        <v>13/03/2023</v>
      </c>
      <c r="X820" s="48" t="str">
        <f t="shared" si="101"/>
        <v>13</v>
      </c>
      <c r="Y820" s="31" t="str">
        <f t="shared" si="102"/>
        <v>03</v>
      </c>
      <c r="Z820" s="31" t="str">
        <f t="shared" si="103"/>
        <v>2023</v>
      </c>
      <c r="AA820" s="45">
        <f t="shared" si="104"/>
        <v>44998</v>
      </c>
      <c r="AB820" s="31" t="str">
        <f>Report2!AE828</f>
        <v>5255134000153</v>
      </c>
      <c r="AC820" s="45" t="str">
        <f>Report2!AF828</f>
        <v>13/03/2023</v>
      </c>
      <c r="AD820" s="31" t="str">
        <f>Report2!AH828</f>
        <v>5255105723031000153</v>
      </c>
      <c r="AE820" s="31">
        <f t="shared" si="106"/>
        <v>52550</v>
      </c>
      <c r="AF820" s="31" t="str">
        <f t="shared" si="105"/>
        <v>52551</v>
      </c>
    </row>
    <row r="821" spans="1:32">
      <c r="A821" s="30">
        <f>Report2!A829</f>
        <v>145</v>
      </c>
      <c r="B821" s="31" t="str">
        <f>Report2!B829</f>
        <v>P2TL/52554/20230313/00001</v>
      </c>
      <c r="C821" s="31" t="str">
        <f>Report2!D829</f>
        <v>523071159640</v>
      </c>
      <c r="D821" s="31" t="str">
        <f>Report2!E829</f>
        <v>WARSONO BIN PATM</v>
      </c>
      <c r="E821" s="31" t="str">
        <f>Report2!H829</f>
        <v>K2</v>
      </c>
      <c r="F821" s="31" t="str">
        <f>Report2!I829</f>
        <v>KR AJAN RT0U/1 PUTA</v>
      </c>
      <c r="G821" s="31" t="str">
        <f t="shared" si="99"/>
        <v>R1</v>
      </c>
      <c r="H821" s="31">
        <f t="shared" si="100"/>
        <v>450</v>
      </c>
      <c r="I821" s="31" t="str">
        <f>Report2!K829</f>
        <v>R1/450</v>
      </c>
      <c r="J821" s="82">
        <f>Report2!L829</f>
        <v>200</v>
      </c>
      <c r="K821" s="82">
        <f>Report2!M829</f>
        <v>0</v>
      </c>
      <c r="L821" s="82">
        <f>Report2!N829</f>
        <v>99000</v>
      </c>
      <c r="M821" s="82">
        <f>Report2!P829</f>
        <v>99000</v>
      </c>
      <c r="N821" s="82">
        <f>Report2!Q829</f>
        <v>0</v>
      </c>
      <c r="O821" s="82">
        <f>Report2!T829</f>
        <v>0</v>
      </c>
      <c r="P821" s="82">
        <f>Report2!U829</f>
        <v>0</v>
      </c>
      <c r="Q821" s="82">
        <f>Report2!W829</f>
        <v>8910</v>
      </c>
      <c r="R821" s="82">
        <f>Report2!X829</f>
        <v>0</v>
      </c>
      <c r="S821" s="82">
        <f>Report2!Y829</f>
        <v>0</v>
      </c>
      <c r="T821" s="82">
        <f>Report2!Z829</f>
        <v>107910</v>
      </c>
      <c r="U821" s="82">
        <f>Report2!AB829</f>
        <v>107910</v>
      </c>
      <c r="V821" s="82">
        <f>Report2!AC829</f>
        <v>0</v>
      </c>
      <c r="W821" s="36" t="str">
        <f>Report2!AD829</f>
        <v>13/03/2023</v>
      </c>
      <c r="X821" s="48" t="str">
        <f t="shared" si="101"/>
        <v>13</v>
      </c>
      <c r="Y821" s="31" t="str">
        <f t="shared" si="102"/>
        <v>03</v>
      </c>
      <c r="Z821" s="31" t="str">
        <f t="shared" si="103"/>
        <v>2023</v>
      </c>
      <c r="AA821" s="45">
        <f t="shared" si="104"/>
        <v>44998</v>
      </c>
      <c r="AB821" s="31" t="str">
        <f>Report2!AE829</f>
        <v>5255442006092</v>
      </c>
      <c r="AC821" s="45" t="str">
        <f>Report2!AF829</f>
        <v>13/03/2023</v>
      </c>
      <c r="AD821" s="31" t="str">
        <f>Report2!AH829</f>
        <v>P2TL/52554/20230313/00001</v>
      </c>
      <c r="AE821" s="31">
        <f t="shared" si="106"/>
        <v>52550</v>
      </c>
      <c r="AF821" s="31" t="str">
        <f t="shared" si="105"/>
        <v>52554</v>
      </c>
    </row>
    <row r="822" spans="1:32">
      <c r="A822" s="30">
        <f>Report2!A830</f>
        <v>146</v>
      </c>
      <c r="B822" s="31" t="str">
        <f>Report2!B830</f>
        <v>5255105723031000148</v>
      </c>
      <c r="C822" s="31" t="str">
        <f>Report2!D830</f>
        <v>523060875271</v>
      </c>
      <c r="D822" s="31" t="str">
        <f>Report2!E830</f>
        <v>BUNARSIH</v>
      </c>
      <c r="E822" s="31">
        <f>Report2!H830</f>
        <v>0</v>
      </c>
      <c r="F822" s="31" t="str">
        <f>Report2!I830</f>
        <v>DK .ANGIN-ANGIN</v>
      </c>
      <c r="G822" s="31" t="str">
        <f t="shared" si="99"/>
        <v>R1</v>
      </c>
      <c r="H822" s="31">
        <f t="shared" si="100"/>
        <v>900</v>
      </c>
      <c r="I822" s="31" t="str">
        <f>Report2!K830</f>
        <v>R1/900</v>
      </c>
      <c r="J822" s="82">
        <f>Report2!L830</f>
        <v>234</v>
      </c>
      <c r="K822" s="82">
        <f>Report2!M830</f>
        <v>0</v>
      </c>
      <c r="L822" s="82">
        <f>Report2!N830</f>
        <v>64625</v>
      </c>
      <c r="M822" s="82">
        <f>Report2!P830</f>
        <v>64625</v>
      </c>
      <c r="N822" s="82">
        <f>Report2!Q830</f>
        <v>0</v>
      </c>
      <c r="O822" s="82">
        <f>Report2!T830</f>
        <v>0</v>
      </c>
      <c r="P822" s="82">
        <f>Report2!U830</f>
        <v>0</v>
      </c>
      <c r="Q822" s="82">
        <f>Report2!W830</f>
        <v>0</v>
      </c>
      <c r="R822" s="82">
        <f>Report2!X830</f>
        <v>0</v>
      </c>
      <c r="S822" s="82">
        <f>Report2!Y830</f>
        <v>0</v>
      </c>
      <c r="T822" s="82">
        <f>Report2!Z830</f>
        <v>64625</v>
      </c>
      <c r="U822" s="82">
        <f>Report2!AB830</f>
        <v>0</v>
      </c>
      <c r="V822" s="82">
        <f>Report2!AC830</f>
        <v>64625</v>
      </c>
      <c r="W822" s="36" t="str">
        <f>Report2!AD830</f>
        <v>13/03/2023</v>
      </c>
      <c r="X822" s="48" t="str">
        <f t="shared" si="101"/>
        <v>13</v>
      </c>
      <c r="Y822" s="31" t="str">
        <f t="shared" si="102"/>
        <v>03</v>
      </c>
      <c r="Z822" s="31" t="str">
        <f t="shared" si="103"/>
        <v>2023</v>
      </c>
      <c r="AA822" s="45">
        <f t="shared" si="104"/>
        <v>44998</v>
      </c>
      <c r="AB822" s="31" t="str">
        <f>Report2!AE830</f>
        <v>5255134000148</v>
      </c>
      <c r="AC822" s="45" t="str">
        <f>Report2!AF830</f>
        <v>13/03/2023</v>
      </c>
      <c r="AD822" s="31" t="str">
        <f>Report2!AH830</f>
        <v>5255105723031000148</v>
      </c>
      <c r="AE822" s="31">
        <f t="shared" si="106"/>
        <v>52550</v>
      </c>
      <c r="AF822" s="31" t="str">
        <f t="shared" si="105"/>
        <v>52551</v>
      </c>
    </row>
    <row r="823" spans="1:32">
      <c r="A823" s="30">
        <f>Report2!A831</f>
        <v>147</v>
      </c>
      <c r="B823" s="31" t="str">
        <f>Report2!B831</f>
        <v>5255105723031400216</v>
      </c>
      <c r="C823" s="31" t="str">
        <f>Report2!D831</f>
        <v>523060501425</v>
      </c>
      <c r="D823" s="31" t="str">
        <f>Report2!E831</f>
        <v>NGATMAN</v>
      </c>
      <c r="E823" s="31">
        <f>Report2!H831</f>
        <v>0</v>
      </c>
      <c r="F823" s="31" t="str">
        <f>Report2!I831</f>
        <v>DS  PASIR RT37/6</v>
      </c>
      <c r="G823" s="31" t="str">
        <f t="shared" si="99"/>
        <v>R1</v>
      </c>
      <c r="H823" s="31">
        <f t="shared" si="100"/>
        <v>450</v>
      </c>
      <c r="I823" s="31" t="str">
        <f>Report2!K831</f>
        <v>R1/450</v>
      </c>
      <c r="J823" s="82">
        <f>Report2!L831</f>
        <v>74</v>
      </c>
      <c r="K823" s="82">
        <f>Report2!M831</f>
        <v>0</v>
      </c>
      <c r="L823" s="82">
        <f>Report2!N831</f>
        <v>12506</v>
      </c>
      <c r="M823" s="82">
        <f>Report2!P831</f>
        <v>12506</v>
      </c>
      <c r="N823" s="82">
        <f>Report2!Q831</f>
        <v>0</v>
      </c>
      <c r="O823" s="82">
        <f>Report2!T831</f>
        <v>0</v>
      </c>
      <c r="P823" s="82">
        <f>Report2!U831</f>
        <v>0</v>
      </c>
      <c r="Q823" s="82">
        <f>Report2!W831</f>
        <v>0</v>
      </c>
      <c r="R823" s="82">
        <f>Report2!X831</f>
        <v>0</v>
      </c>
      <c r="S823" s="82">
        <f>Report2!Y831</f>
        <v>0</v>
      </c>
      <c r="T823" s="82">
        <f>Report2!Z831</f>
        <v>12506</v>
      </c>
      <c r="U823" s="82">
        <f>Report2!AB831</f>
        <v>0</v>
      </c>
      <c r="V823" s="82">
        <f>Report2!AC831</f>
        <v>12506</v>
      </c>
      <c r="W823" s="36" t="str">
        <f>Report2!AD831</f>
        <v>15/03/2023</v>
      </c>
      <c r="X823" s="48" t="str">
        <f t="shared" si="101"/>
        <v>15</v>
      </c>
      <c r="Y823" s="31" t="str">
        <f t="shared" si="102"/>
        <v>03</v>
      </c>
      <c r="Z823" s="31" t="str">
        <f t="shared" si="103"/>
        <v>2023</v>
      </c>
      <c r="AA823" s="45">
        <f t="shared" si="104"/>
        <v>45000</v>
      </c>
      <c r="AB823" s="31" t="str">
        <f>Report2!AE831</f>
        <v>5255134000216</v>
      </c>
      <c r="AC823" s="45" t="str">
        <f>Report2!AF831</f>
        <v>15/03/2023</v>
      </c>
      <c r="AD823" s="31" t="str">
        <f>Report2!AH831</f>
        <v>5255105723031400216</v>
      </c>
      <c r="AE823" s="31">
        <f t="shared" si="106"/>
        <v>52550</v>
      </c>
      <c r="AF823" s="31" t="str">
        <f t="shared" si="105"/>
        <v>52551</v>
      </c>
    </row>
    <row r="824" spans="1:32">
      <c r="A824" s="30">
        <f>Report2!A832</f>
        <v>148</v>
      </c>
      <c r="B824" s="31" t="str">
        <f>Report2!B832</f>
        <v>5255105723031400179</v>
      </c>
      <c r="C824" s="31" t="str">
        <f>Report2!D832</f>
        <v>523060515551</v>
      </c>
      <c r="D824" s="31" t="str">
        <f>Report2!E832</f>
        <v>SUPARMI URIP</v>
      </c>
      <c r="E824" s="31">
        <f>Report2!H832</f>
        <v>0</v>
      </c>
      <c r="F824" s="31" t="str">
        <f>Report2!I832</f>
        <v>DS  SIDOMULYO RT7</v>
      </c>
      <c r="G824" s="31" t="str">
        <f t="shared" si="99"/>
        <v>R1M</v>
      </c>
      <c r="H824" s="31">
        <f t="shared" si="100"/>
        <v>900</v>
      </c>
      <c r="I824" s="31" t="str">
        <f>Report2!K832</f>
        <v>R1M/900</v>
      </c>
      <c r="J824" s="82">
        <f>Report2!L832</f>
        <v>90</v>
      </c>
      <c r="K824" s="82">
        <f>Report2!M832</f>
        <v>0</v>
      </c>
      <c r="L824" s="82">
        <f>Report2!N832</f>
        <v>121680</v>
      </c>
      <c r="M824" s="82">
        <f>Report2!P832</f>
        <v>121680</v>
      </c>
      <c r="N824" s="82">
        <f>Report2!Q832</f>
        <v>0</v>
      </c>
      <c r="O824" s="82">
        <f>Report2!T832</f>
        <v>0</v>
      </c>
      <c r="P824" s="82">
        <f>Report2!U832</f>
        <v>0</v>
      </c>
      <c r="Q824" s="82">
        <f>Report2!W832</f>
        <v>0</v>
      </c>
      <c r="R824" s="82">
        <f>Report2!X832</f>
        <v>0</v>
      </c>
      <c r="S824" s="82">
        <f>Report2!Y832</f>
        <v>0</v>
      </c>
      <c r="T824" s="82">
        <f>Report2!Z832</f>
        <v>121680</v>
      </c>
      <c r="U824" s="82">
        <f>Report2!AB832</f>
        <v>0</v>
      </c>
      <c r="V824" s="82">
        <f>Report2!AC832</f>
        <v>121680</v>
      </c>
      <c r="W824" s="36" t="str">
        <f>Report2!AD832</f>
        <v>15/03/2023</v>
      </c>
      <c r="X824" s="48" t="str">
        <f t="shared" si="101"/>
        <v>15</v>
      </c>
      <c r="Y824" s="31" t="str">
        <f t="shared" si="102"/>
        <v>03</v>
      </c>
      <c r="Z824" s="31" t="str">
        <f t="shared" si="103"/>
        <v>2023</v>
      </c>
      <c r="AA824" s="45">
        <f t="shared" si="104"/>
        <v>45000</v>
      </c>
      <c r="AB824" s="31" t="str">
        <f>Report2!AE832</f>
        <v>5255134000179</v>
      </c>
      <c r="AC824" s="45" t="str">
        <f>Report2!AF832</f>
        <v>15/03/2023</v>
      </c>
      <c r="AD824" s="31" t="str">
        <f>Report2!AH832</f>
        <v>5255105723031400179</v>
      </c>
      <c r="AE824" s="31">
        <f t="shared" si="106"/>
        <v>52550</v>
      </c>
      <c r="AF824" s="31" t="str">
        <f t="shared" si="105"/>
        <v>52551</v>
      </c>
    </row>
    <row r="825" spans="1:32">
      <c r="A825" s="30">
        <f>Report2!A833</f>
        <v>149</v>
      </c>
      <c r="B825" s="31" t="str">
        <f>Report2!B833</f>
        <v>P2TL/52554/20230307/00003</v>
      </c>
      <c r="C825" s="31" t="str">
        <f>Report2!D833</f>
        <v>523070881346</v>
      </c>
      <c r="D825" s="31" t="str">
        <f>Report2!E833</f>
        <v>NGADIMIN</v>
      </c>
      <c r="E825" s="31" t="str">
        <f>Report2!H833</f>
        <v>P2</v>
      </c>
      <c r="F825" s="31" t="str">
        <f>Report2!I833</f>
        <v>GE MPOL BANJARSAR</v>
      </c>
      <c r="G825" s="31" t="str">
        <f t="shared" si="99"/>
        <v>R1</v>
      </c>
      <c r="H825" s="31">
        <f t="shared" si="100"/>
        <v>450</v>
      </c>
      <c r="I825" s="31" t="str">
        <f>Report2!K833</f>
        <v>R1/450</v>
      </c>
      <c r="J825" s="82">
        <f>Report2!L833</f>
        <v>2479</v>
      </c>
      <c r="K825" s="82">
        <f>Report2!M833</f>
        <v>0</v>
      </c>
      <c r="L825" s="82">
        <f>Report2!N833</f>
        <v>1226907</v>
      </c>
      <c r="M825" s="82">
        <f>Report2!P833</f>
        <v>1226907</v>
      </c>
      <c r="N825" s="82">
        <f>Report2!Q833</f>
        <v>0</v>
      </c>
      <c r="O825" s="82">
        <f>Report2!T833</f>
        <v>0</v>
      </c>
      <c r="P825" s="82">
        <f>Report2!U833</f>
        <v>0</v>
      </c>
      <c r="Q825" s="82">
        <f>Report2!W833</f>
        <v>12269</v>
      </c>
      <c r="R825" s="82">
        <f>Report2!X833</f>
        <v>13950</v>
      </c>
      <c r="S825" s="82">
        <f>Report2!Y833</f>
        <v>0</v>
      </c>
      <c r="T825" s="82">
        <f>Report2!Z833</f>
        <v>1253126</v>
      </c>
      <c r="U825" s="82">
        <f>Report2!AB833</f>
        <v>850000</v>
      </c>
      <c r="V825" s="82">
        <f>Report2!AC833</f>
        <v>403126</v>
      </c>
      <c r="W825" s="36" t="str">
        <f>Report2!AD833</f>
        <v>07/03/2023</v>
      </c>
      <c r="X825" s="48" t="str">
        <f t="shared" si="101"/>
        <v>07</v>
      </c>
      <c r="Y825" s="31" t="str">
        <f t="shared" si="102"/>
        <v>03</v>
      </c>
      <c r="Z825" s="31" t="str">
        <f t="shared" si="103"/>
        <v>2023</v>
      </c>
      <c r="AA825" s="45">
        <f t="shared" si="104"/>
        <v>44992</v>
      </c>
      <c r="AB825" s="31" t="str">
        <f>Report2!AE833</f>
        <v>5255442006075</v>
      </c>
      <c r="AC825" s="45" t="str">
        <f>Report2!AF833</f>
        <v>07/03/2023</v>
      </c>
      <c r="AD825" s="31" t="str">
        <f>Report2!AH833</f>
        <v>P2TL/52554/20230307/00003</v>
      </c>
      <c r="AE825" s="31">
        <f t="shared" si="106"/>
        <v>52550</v>
      </c>
      <c r="AF825" s="31" t="str">
        <f t="shared" si="105"/>
        <v>52554</v>
      </c>
    </row>
    <row r="826" spans="1:32">
      <c r="A826" s="30">
        <f>Report2!A834</f>
        <v>150</v>
      </c>
      <c r="B826" s="31" t="str">
        <f>Report2!B834</f>
        <v>5255105723031000164</v>
      </c>
      <c r="C826" s="31" t="str">
        <f>Report2!D834</f>
        <v>523060687963</v>
      </c>
      <c r="D826" s="31" t="str">
        <f>Report2!E834</f>
        <v>DEDI KASNADI</v>
      </c>
      <c r="E826" s="31">
        <f>Report2!H834</f>
        <v>0</v>
      </c>
      <c r="F826" s="31" t="str">
        <f>Report2!I834</f>
        <v>DS  NGAYON SARIMU</v>
      </c>
      <c r="G826" s="31" t="str">
        <f t="shared" si="99"/>
        <v>R1</v>
      </c>
      <c r="H826" s="31">
        <f t="shared" si="100"/>
        <v>450</v>
      </c>
      <c r="I826" s="31" t="str">
        <f>Report2!K834</f>
        <v>R1/450</v>
      </c>
      <c r="J826" s="82">
        <f>Report2!L834</f>
        <v>19</v>
      </c>
      <c r="K826" s="82">
        <f>Report2!M834</f>
        <v>0</v>
      </c>
      <c r="L826" s="82">
        <f>Report2!N834</f>
        <v>3211</v>
      </c>
      <c r="M826" s="82">
        <f>Report2!P834</f>
        <v>3211</v>
      </c>
      <c r="N826" s="82">
        <f>Report2!Q834</f>
        <v>0</v>
      </c>
      <c r="O826" s="82">
        <f>Report2!T834</f>
        <v>0</v>
      </c>
      <c r="P826" s="82">
        <f>Report2!U834</f>
        <v>0</v>
      </c>
      <c r="Q826" s="82">
        <f>Report2!W834</f>
        <v>0</v>
      </c>
      <c r="R826" s="82">
        <f>Report2!X834</f>
        <v>0</v>
      </c>
      <c r="S826" s="82">
        <f>Report2!Y834</f>
        <v>0</v>
      </c>
      <c r="T826" s="82">
        <f>Report2!Z834</f>
        <v>3211</v>
      </c>
      <c r="U826" s="82">
        <f>Report2!AB834</f>
        <v>0</v>
      </c>
      <c r="V826" s="82">
        <f>Report2!AC834</f>
        <v>3211</v>
      </c>
      <c r="W826" s="36" t="str">
        <f>Report2!AD834</f>
        <v>13/03/2023</v>
      </c>
      <c r="X826" s="48" t="str">
        <f t="shared" si="101"/>
        <v>13</v>
      </c>
      <c r="Y826" s="31" t="str">
        <f t="shared" si="102"/>
        <v>03</v>
      </c>
      <c r="Z826" s="31" t="str">
        <f t="shared" si="103"/>
        <v>2023</v>
      </c>
      <c r="AA826" s="45">
        <f t="shared" si="104"/>
        <v>44998</v>
      </c>
      <c r="AB826" s="31" t="str">
        <f>Report2!AE834</f>
        <v>5255134000164</v>
      </c>
      <c r="AC826" s="45" t="str">
        <f>Report2!AF834</f>
        <v>13/03/2023</v>
      </c>
      <c r="AD826" s="31" t="str">
        <f>Report2!AH834</f>
        <v>5255105723031000164</v>
      </c>
      <c r="AE826" s="31">
        <f t="shared" si="106"/>
        <v>52550</v>
      </c>
      <c r="AF826" s="31" t="str">
        <f t="shared" si="105"/>
        <v>52551</v>
      </c>
    </row>
    <row r="827" spans="1:32">
      <c r="A827" s="30">
        <f>Report2!A835</f>
        <v>151</v>
      </c>
      <c r="B827" s="31" t="str">
        <f>Report2!B835</f>
        <v>5255105723031000157</v>
      </c>
      <c r="C827" s="31" t="str">
        <f>Report2!D835</f>
        <v>523060441537</v>
      </c>
      <c r="D827" s="31" t="str">
        <f>Report2!E835</f>
        <v>DARDIRI</v>
      </c>
      <c r="E827" s="31">
        <f>Report2!H835</f>
        <v>0</v>
      </c>
      <c r="F827" s="31" t="str">
        <f>Report2!I835</f>
        <v>DS  MUTIH WETAN RT</v>
      </c>
      <c r="G827" s="31" t="str">
        <f t="shared" si="99"/>
        <v>R1</v>
      </c>
      <c r="H827" s="31">
        <f t="shared" si="100"/>
        <v>900</v>
      </c>
      <c r="I827" s="31" t="str">
        <f>Report2!K835</f>
        <v>R1/900</v>
      </c>
      <c r="J827" s="82">
        <f>Report2!L835</f>
        <v>63</v>
      </c>
      <c r="K827" s="82">
        <f>Report2!M835</f>
        <v>0</v>
      </c>
      <c r="L827" s="82">
        <f>Report2!N835</f>
        <v>17325</v>
      </c>
      <c r="M827" s="82">
        <f>Report2!P835</f>
        <v>17325</v>
      </c>
      <c r="N827" s="82">
        <f>Report2!Q835</f>
        <v>0</v>
      </c>
      <c r="O827" s="82">
        <f>Report2!T835</f>
        <v>0</v>
      </c>
      <c r="P827" s="82">
        <f>Report2!U835</f>
        <v>0</v>
      </c>
      <c r="Q827" s="82">
        <f>Report2!W835</f>
        <v>0</v>
      </c>
      <c r="R827" s="82">
        <f>Report2!X835</f>
        <v>0</v>
      </c>
      <c r="S827" s="82">
        <f>Report2!Y835</f>
        <v>0</v>
      </c>
      <c r="T827" s="82">
        <f>Report2!Z835</f>
        <v>17325</v>
      </c>
      <c r="U827" s="82">
        <f>Report2!AB835</f>
        <v>0</v>
      </c>
      <c r="V827" s="82">
        <f>Report2!AC835</f>
        <v>17325</v>
      </c>
      <c r="W827" s="36" t="str">
        <f>Report2!AD835</f>
        <v>13/03/2023</v>
      </c>
      <c r="X827" s="48" t="str">
        <f t="shared" si="101"/>
        <v>13</v>
      </c>
      <c r="Y827" s="31" t="str">
        <f t="shared" si="102"/>
        <v>03</v>
      </c>
      <c r="Z827" s="31" t="str">
        <f t="shared" si="103"/>
        <v>2023</v>
      </c>
      <c r="AA827" s="45">
        <f t="shared" si="104"/>
        <v>44998</v>
      </c>
      <c r="AB827" s="31" t="str">
        <f>Report2!AE835</f>
        <v>5255134000157</v>
      </c>
      <c r="AC827" s="45" t="str">
        <f>Report2!AF835</f>
        <v>13/03/2023</v>
      </c>
      <c r="AD827" s="31" t="str">
        <f>Report2!AH835</f>
        <v>5255105723031000157</v>
      </c>
      <c r="AE827" s="31">
        <f t="shared" si="106"/>
        <v>52550</v>
      </c>
      <c r="AF827" s="31" t="str">
        <f t="shared" si="105"/>
        <v>52551</v>
      </c>
    </row>
    <row r="828" spans="1:32">
      <c r="A828" s="30">
        <f>Report2!A836</f>
        <v>152</v>
      </c>
      <c r="B828" s="31" t="str">
        <f>Report2!B836</f>
        <v>5255305723032100538</v>
      </c>
      <c r="C828" s="31" t="str">
        <f>Report2!D836</f>
        <v>523070683249</v>
      </c>
      <c r="D828" s="31" t="str">
        <f>Report2!E836</f>
        <v>PARJO</v>
      </c>
      <c r="E828" s="31">
        <f>Report2!H836</f>
        <v>0</v>
      </c>
      <c r="F828" s="31" t="str">
        <f>Report2!I836</f>
        <v>DK  PLOSO NAMPU RT</v>
      </c>
      <c r="G828" s="31" t="str">
        <f t="shared" si="99"/>
        <v>R1</v>
      </c>
      <c r="H828" s="31">
        <f t="shared" si="100"/>
        <v>450</v>
      </c>
      <c r="I828" s="31" t="str">
        <f>Report2!K836</f>
        <v>R1/450</v>
      </c>
      <c r="J828" s="82">
        <f>Report2!L836</f>
        <v>156</v>
      </c>
      <c r="K828" s="82">
        <f>Report2!M836</f>
        <v>0</v>
      </c>
      <c r="L828" s="82">
        <f>Report2!N836</f>
        <v>26364</v>
      </c>
      <c r="M828" s="82">
        <f>Report2!P836</f>
        <v>26364</v>
      </c>
      <c r="N828" s="82">
        <f>Report2!Q836</f>
        <v>0</v>
      </c>
      <c r="O828" s="82">
        <f>Report2!T836</f>
        <v>0</v>
      </c>
      <c r="P828" s="82">
        <f>Report2!U836</f>
        <v>0</v>
      </c>
      <c r="Q828" s="82">
        <f>Report2!W836</f>
        <v>0</v>
      </c>
      <c r="R828" s="82">
        <f>Report2!X836</f>
        <v>0</v>
      </c>
      <c r="S828" s="82">
        <f>Report2!Y836</f>
        <v>0</v>
      </c>
      <c r="T828" s="82">
        <f>Report2!Z836</f>
        <v>26364</v>
      </c>
      <c r="U828" s="82">
        <f>Report2!AB836</f>
        <v>0</v>
      </c>
      <c r="V828" s="82">
        <f>Report2!AC836</f>
        <v>26364</v>
      </c>
      <c r="W828" s="36" t="str">
        <f>Report2!AD836</f>
        <v>21/03/2023</v>
      </c>
      <c r="X828" s="48" t="str">
        <f t="shared" si="101"/>
        <v>21</v>
      </c>
      <c r="Y828" s="31" t="str">
        <f t="shared" si="102"/>
        <v>03</v>
      </c>
      <c r="Z828" s="31" t="str">
        <f t="shared" si="103"/>
        <v>2023</v>
      </c>
      <c r="AA828" s="45">
        <f t="shared" si="104"/>
        <v>45006</v>
      </c>
      <c r="AB828" s="31" t="str">
        <f>Report2!AE836</f>
        <v>5255334000534</v>
      </c>
      <c r="AC828" s="45" t="str">
        <f>Report2!AF836</f>
        <v>21/03/2023</v>
      </c>
      <c r="AD828" s="31" t="str">
        <f>Report2!AH836</f>
        <v>5255305723032100538</v>
      </c>
      <c r="AE828" s="31">
        <f t="shared" si="106"/>
        <v>52550</v>
      </c>
      <c r="AF828" s="31" t="str">
        <f t="shared" si="105"/>
        <v>52553</v>
      </c>
    </row>
    <row r="829" spans="1:32">
      <c r="A829" s="30">
        <f>Report2!A837</f>
        <v>153</v>
      </c>
      <c r="B829" s="31" t="str">
        <f>Report2!B837</f>
        <v>5255305723032100531</v>
      </c>
      <c r="C829" s="31" t="str">
        <f>Report2!D837</f>
        <v>523070314118</v>
      </c>
      <c r="D829" s="31" t="str">
        <f>Report2!E837</f>
        <v>HARTINI</v>
      </c>
      <c r="E829" s="31">
        <f>Report2!H837</f>
        <v>0</v>
      </c>
      <c r="F829" s="31" t="str">
        <f>Report2!I837</f>
        <v>GL ONGGONG RT05/0</v>
      </c>
      <c r="G829" s="31" t="str">
        <f t="shared" si="99"/>
        <v>R1</v>
      </c>
      <c r="H829" s="31">
        <f t="shared" si="100"/>
        <v>450</v>
      </c>
      <c r="I829" s="31" t="str">
        <f>Report2!K837</f>
        <v>R1/450</v>
      </c>
      <c r="J829" s="82">
        <f>Report2!L837</f>
        <v>75</v>
      </c>
      <c r="K829" s="82">
        <f>Report2!M837</f>
        <v>0</v>
      </c>
      <c r="L829" s="82">
        <f>Report2!N837</f>
        <v>12731</v>
      </c>
      <c r="M829" s="82">
        <f>Report2!P837</f>
        <v>12731</v>
      </c>
      <c r="N829" s="82">
        <f>Report2!Q837</f>
        <v>0</v>
      </c>
      <c r="O829" s="82">
        <f>Report2!T837</f>
        <v>0</v>
      </c>
      <c r="P829" s="82">
        <f>Report2!U837</f>
        <v>0</v>
      </c>
      <c r="Q829" s="82">
        <f>Report2!W837</f>
        <v>0</v>
      </c>
      <c r="R829" s="82">
        <f>Report2!X837</f>
        <v>0</v>
      </c>
      <c r="S829" s="82">
        <f>Report2!Y837</f>
        <v>0</v>
      </c>
      <c r="T829" s="82">
        <f>Report2!Z837</f>
        <v>12731</v>
      </c>
      <c r="U829" s="82">
        <f>Report2!AB837</f>
        <v>0</v>
      </c>
      <c r="V829" s="82">
        <f>Report2!AC837</f>
        <v>12731</v>
      </c>
      <c r="W829" s="36" t="str">
        <f>Report2!AD837</f>
        <v>21/03/2023</v>
      </c>
      <c r="X829" s="48" t="str">
        <f t="shared" si="101"/>
        <v>21</v>
      </c>
      <c r="Y829" s="31" t="str">
        <f t="shared" si="102"/>
        <v>03</v>
      </c>
      <c r="Z829" s="31" t="str">
        <f t="shared" si="103"/>
        <v>2023</v>
      </c>
      <c r="AA829" s="45">
        <f t="shared" si="104"/>
        <v>45006</v>
      </c>
      <c r="AB829" s="31" t="str">
        <f>Report2!AE837</f>
        <v>5255334000527</v>
      </c>
      <c r="AC829" s="45" t="str">
        <f>Report2!AF837</f>
        <v>21/03/2023</v>
      </c>
      <c r="AD829" s="31" t="str">
        <f>Report2!AH837</f>
        <v>5255305723032100531</v>
      </c>
      <c r="AE829" s="31">
        <f t="shared" si="106"/>
        <v>52550</v>
      </c>
      <c r="AF829" s="31" t="str">
        <f t="shared" si="105"/>
        <v>52553</v>
      </c>
    </row>
    <row r="830" spans="1:32">
      <c r="A830" s="30">
        <f>Report2!A838</f>
        <v>154</v>
      </c>
      <c r="B830" s="31" t="str">
        <f>Report2!B838</f>
        <v>5255305723032100535</v>
      </c>
      <c r="C830" s="31" t="str">
        <f>Report2!D838</f>
        <v>523070855002</v>
      </c>
      <c r="D830" s="31" t="str">
        <f>Report2!E838</f>
        <v>SUPARMIN</v>
      </c>
      <c r="E830" s="31">
        <f>Report2!H838</f>
        <v>0</v>
      </c>
      <c r="F830" s="31" t="str">
        <f>Report2!I838</f>
        <v>PA SIRAMAN KATEKA</v>
      </c>
      <c r="G830" s="31" t="str">
        <f t="shared" si="99"/>
        <v>R1</v>
      </c>
      <c r="H830" s="31">
        <f t="shared" si="100"/>
        <v>450</v>
      </c>
      <c r="I830" s="31" t="str">
        <f>Report2!K838</f>
        <v>R1/450</v>
      </c>
      <c r="J830" s="82">
        <f>Report2!L838</f>
        <v>94</v>
      </c>
      <c r="K830" s="82">
        <f>Report2!M838</f>
        <v>0</v>
      </c>
      <c r="L830" s="82">
        <f>Report2!N838</f>
        <v>15773</v>
      </c>
      <c r="M830" s="82">
        <f>Report2!P838</f>
        <v>15773</v>
      </c>
      <c r="N830" s="82">
        <f>Report2!Q838</f>
        <v>0</v>
      </c>
      <c r="O830" s="82">
        <f>Report2!T838</f>
        <v>0</v>
      </c>
      <c r="P830" s="82">
        <f>Report2!U838</f>
        <v>0</v>
      </c>
      <c r="Q830" s="82">
        <f>Report2!W838</f>
        <v>0</v>
      </c>
      <c r="R830" s="82">
        <f>Report2!X838</f>
        <v>0</v>
      </c>
      <c r="S830" s="82">
        <f>Report2!Y838</f>
        <v>0</v>
      </c>
      <c r="T830" s="82">
        <f>Report2!Z838</f>
        <v>15773</v>
      </c>
      <c r="U830" s="82">
        <f>Report2!AB838</f>
        <v>0</v>
      </c>
      <c r="V830" s="82">
        <f>Report2!AC838</f>
        <v>15773</v>
      </c>
      <c r="W830" s="36" t="str">
        <f>Report2!AD838</f>
        <v>21/03/2023</v>
      </c>
      <c r="X830" s="48" t="str">
        <f t="shared" si="101"/>
        <v>21</v>
      </c>
      <c r="Y830" s="31" t="str">
        <f t="shared" si="102"/>
        <v>03</v>
      </c>
      <c r="Z830" s="31" t="str">
        <f t="shared" si="103"/>
        <v>2023</v>
      </c>
      <c r="AA830" s="45">
        <f t="shared" si="104"/>
        <v>45006</v>
      </c>
      <c r="AB830" s="31" t="str">
        <f>Report2!AE838</f>
        <v>5255334000531</v>
      </c>
      <c r="AC830" s="45" t="str">
        <f>Report2!AF838</f>
        <v>21/03/2023</v>
      </c>
      <c r="AD830" s="31" t="str">
        <f>Report2!AH838</f>
        <v>5255305723032100535</v>
      </c>
      <c r="AE830" s="31">
        <f t="shared" si="106"/>
        <v>52550</v>
      </c>
      <c r="AF830" s="31" t="str">
        <f t="shared" si="105"/>
        <v>52553</v>
      </c>
    </row>
    <row r="831" spans="1:32">
      <c r="A831" s="30">
        <f>Report2!A839</f>
        <v>155</v>
      </c>
      <c r="B831" s="31" t="str">
        <f>Report2!B839</f>
        <v>5255105723031400200</v>
      </c>
      <c r="C831" s="31" t="str">
        <f>Report2!D839</f>
        <v>523060441059</v>
      </c>
      <c r="D831" s="31" t="str">
        <f>Report2!E839</f>
        <v>H UMAR</v>
      </c>
      <c r="E831" s="31">
        <f>Report2!H839</f>
        <v>0</v>
      </c>
      <c r="F831" s="31" t="str">
        <f>Report2!I839</f>
        <v>DS  MUTIH WETAN RT</v>
      </c>
      <c r="G831" s="31" t="str">
        <f t="shared" si="99"/>
        <v>R1</v>
      </c>
      <c r="H831" s="31">
        <f t="shared" si="100"/>
        <v>900</v>
      </c>
      <c r="I831" s="31" t="str">
        <f>Report2!K839</f>
        <v>R1/900</v>
      </c>
      <c r="J831" s="82">
        <f>Report2!L839</f>
        <v>117</v>
      </c>
      <c r="K831" s="82">
        <f>Report2!M839</f>
        <v>0</v>
      </c>
      <c r="L831" s="82">
        <f>Report2!N839</f>
        <v>31900</v>
      </c>
      <c r="M831" s="82">
        <f>Report2!P839</f>
        <v>31900</v>
      </c>
      <c r="N831" s="82">
        <f>Report2!Q839</f>
        <v>0</v>
      </c>
      <c r="O831" s="82">
        <f>Report2!T839</f>
        <v>0</v>
      </c>
      <c r="P831" s="82">
        <f>Report2!U839</f>
        <v>0</v>
      </c>
      <c r="Q831" s="82">
        <f>Report2!W839</f>
        <v>0</v>
      </c>
      <c r="R831" s="82">
        <f>Report2!X839</f>
        <v>0</v>
      </c>
      <c r="S831" s="82">
        <f>Report2!Y839</f>
        <v>0</v>
      </c>
      <c r="T831" s="82">
        <f>Report2!Z839</f>
        <v>31900</v>
      </c>
      <c r="U831" s="82">
        <f>Report2!AB839</f>
        <v>0</v>
      </c>
      <c r="V831" s="82">
        <f>Report2!AC839</f>
        <v>31900</v>
      </c>
      <c r="W831" s="36" t="str">
        <f>Report2!AD839</f>
        <v>15/03/2023</v>
      </c>
      <c r="X831" s="48" t="str">
        <f t="shared" si="101"/>
        <v>15</v>
      </c>
      <c r="Y831" s="31" t="str">
        <f t="shared" si="102"/>
        <v>03</v>
      </c>
      <c r="Z831" s="31" t="str">
        <f t="shared" si="103"/>
        <v>2023</v>
      </c>
      <c r="AA831" s="45">
        <f t="shared" si="104"/>
        <v>45000</v>
      </c>
      <c r="AB831" s="31" t="str">
        <f>Report2!AE839</f>
        <v>5255134000200</v>
      </c>
      <c r="AC831" s="45" t="str">
        <f>Report2!AF839</f>
        <v>15/03/2023</v>
      </c>
      <c r="AD831" s="31" t="str">
        <f>Report2!AH839</f>
        <v>5255105723031400200</v>
      </c>
      <c r="AE831" s="31">
        <f t="shared" si="106"/>
        <v>52550</v>
      </c>
      <c r="AF831" s="31" t="str">
        <f t="shared" si="105"/>
        <v>52551</v>
      </c>
    </row>
    <row r="832" spans="1:32">
      <c r="A832" s="30">
        <f>Report2!A840</f>
        <v>156</v>
      </c>
      <c r="B832" s="31" t="str">
        <f>Report2!B840</f>
        <v>P2TL/52552/20230327/00001</v>
      </c>
      <c r="C832" s="31" t="str">
        <f>Report2!D840</f>
        <v>NONPELANG</v>
      </c>
      <c r="D832" s="31" t="str">
        <f>Report2!E840</f>
        <v>SUMARNO</v>
      </c>
      <c r="E832" s="31" t="str">
        <f>Report2!H840</f>
        <v>P4</v>
      </c>
      <c r="F832" s="31" t="str">
        <f>Report2!I840</f>
        <v>KEMBANGARUM RT 6</v>
      </c>
      <c r="G832" s="31" t="str">
        <f t="shared" si="99"/>
        <v>S2</v>
      </c>
      <c r="H832" s="31">
        <f t="shared" si="100"/>
        <v>450</v>
      </c>
      <c r="I832" s="31" t="str">
        <f>Report2!K840</f>
        <v>S2/450</v>
      </c>
      <c r="J832" s="82">
        <f>Report2!L840</f>
        <v>2479</v>
      </c>
      <c r="K832" s="82">
        <f>Report2!M840</f>
        <v>81000</v>
      </c>
      <c r="L832" s="82">
        <f>Report2!N840</f>
        <v>892296</v>
      </c>
      <c r="M832" s="82">
        <f>Report2!P840</f>
        <v>973296</v>
      </c>
      <c r="N832" s="82">
        <f>Report2!Q840</f>
        <v>0</v>
      </c>
      <c r="O832" s="82">
        <f>Report2!T840</f>
        <v>0</v>
      </c>
      <c r="P832" s="82">
        <f>Report2!U840</f>
        <v>0</v>
      </c>
      <c r="Q832" s="82">
        <f>Report2!W840</f>
        <v>4866</v>
      </c>
      <c r="R832" s="82">
        <f>Report2!X840</f>
        <v>0</v>
      </c>
      <c r="S832" s="82">
        <f>Report2!Y840</f>
        <v>0</v>
      </c>
      <c r="T832" s="82">
        <f>Report2!Z840</f>
        <v>978162</v>
      </c>
      <c r="U832" s="82">
        <f>Report2!AB840</f>
        <v>978162</v>
      </c>
      <c r="V832" s="82">
        <f>Report2!AC840</f>
        <v>0</v>
      </c>
      <c r="W832" s="36" t="str">
        <f>Report2!AD840</f>
        <v>27/03/2023</v>
      </c>
      <c r="X832" s="48" t="str">
        <f t="shared" si="101"/>
        <v>27</v>
      </c>
      <c r="Y832" s="31" t="str">
        <f t="shared" si="102"/>
        <v>03</v>
      </c>
      <c r="Z832" s="31" t="str">
        <f t="shared" si="103"/>
        <v>2023</v>
      </c>
      <c r="AA832" s="45">
        <f t="shared" si="104"/>
        <v>45012</v>
      </c>
      <c r="AB832" s="31" t="str">
        <f>Report2!AE840</f>
        <v>5255242004999</v>
      </c>
      <c r="AC832" s="45" t="str">
        <f>Report2!AF840</f>
        <v>27/03/2023</v>
      </c>
      <c r="AD832" s="31" t="str">
        <f>Report2!AH840</f>
        <v>P2TL/52552/20230327/00001</v>
      </c>
      <c r="AE832" s="31">
        <f t="shared" si="106"/>
        <v>52550</v>
      </c>
      <c r="AF832" s="31" t="str">
        <f t="shared" si="105"/>
        <v>52552</v>
      </c>
    </row>
    <row r="833" spans="1:32">
      <c r="A833" s="30">
        <f>Report2!A841</f>
        <v>157</v>
      </c>
      <c r="B833" s="31" t="str">
        <f>Report2!B841</f>
        <v>5255105723031400194</v>
      </c>
      <c r="C833" s="31" t="str">
        <f>Report2!D841</f>
        <v>523060340058</v>
      </c>
      <c r="D833" s="31" t="str">
        <f>Report2!E841</f>
        <v>SLAMET B RAKIM</v>
      </c>
      <c r="E833" s="31">
        <f>Report2!H841</f>
        <v>0</v>
      </c>
      <c r="F833" s="31" t="str">
        <f>Report2!I841</f>
        <v>DK  BALIDONO KR TE</v>
      </c>
      <c r="G833" s="31" t="str">
        <f t="shared" si="99"/>
        <v>R1M</v>
      </c>
      <c r="H833" s="31">
        <f t="shared" si="100"/>
        <v>900</v>
      </c>
      <c r="I833" s="31" t="str">
        <f>Report2!K841</f>
        <v>R1M/900</v>
      </c>
      <c r="J833" s="82">
        <f>Report2!L841</f>
        <v>39</v>
      </c>
      <c r="K833" s="82">
        <f>Report2!M841</f>
        <v>0</v>
      </c>
      <c r="L833" s="82">
        <f>Report2!N841</f>
        <v>54080</v>
      </c>
      <c r="M833" s="82">
        <f>Report2!P841</f>
        <v>54080</v>
      </c>
      <c r="N833" s="82">
        <f>Report2!Q841</f>
        <v>0</v>
      </c>
      <c r="O833" s="82">
        <f>Report2!T841</f>
        <v>0</v>
      </c>
      <c r="P833" s="82">
        <f>Report2!U841</f>
        <v>0</v>
      </c>
      <c r="Q833" s="82">
        <f>Report2!W841</f>
        <v>0</v>
      </c>
      <c r="R833" s="82">
        <f>Report2!X841</f>
        <v>0</v>
      </c>
      <c r="S833" s="82">
        <f>Report2!Y841</f>
        <v>0</v>
      </c>
      <c r="T833" s="82">
        <f>Report2!Z841</f>
        <v>54080</v>
      </c>
      <c r="U833" s="82">
        <f>Report2!AB841</f>
        <v>0</v>
      </c>
      <c r="V833" s="82">
        <f>Report2!AC841</f>
        <v>54080</v>
      </c>
      <c r="W833" s="36" t="str">
        <f>Report2!AD841</f>
        <v>15/03/2023</v>
      </c>
      <c r="X833" s="48" t="str">
        <f t="shared" si="101"/>
        <v>15</v>
      </c>
      <c r="Y833" s="31" t="str">
        <f t="shared" si="102"/>
        <v>03</v>
      </c>
      <c r="Z833" s="31" t="str">
        <f t="shared" si="103"/>
        <v>2023</v>
      </c>
      <c r="AA833" s="45">
        <f t="shared" si="104"/>
        <v>45000</v>
      </c>
      <c r="AB833" s="31" t="str">
        <f>Report2!AE841</f>
        <v>5255134000194</v>
      </c>
      <c r="AC833" s="45" t="str">
        <f>Report2!AF841</f>
        <v>15/03/2023</v>
      </c>
      <c r="AD833" s="31" t="str">
        <f>Report2!AH841</f>
        <v>5255105723031400194</v>
      </c>
      <c r="AE833" s="31">
        <f t="shared" si="106"/>
        <v>52550</v>
      </c>
      <c r="AF833" s="31" t="str">
        <f t="shared" si="105"/>
        <v>52551</v>
      </c>
    </row>
    <row r="834" spans="1:32">
      <c r="A834" s="30">
        <f>Report2!A842</f>
        <v>158</v>
      </c>
      <c r="B834" s="31" t="str">
        <f>Report2!B842</f>
        <v>5255105723031400231</v>
      </c>
      <c r="C834" s="31" t="str">
        <f>Report2!D842</f>
        <v>523060579051</v>
      </c>
      <c r="D834" s="31" t="str">
        <f>Report2!E842</f>
        <v>SUPAAT</v>
      </c>
      <c r="E834" s="31">
        <f>Report2!H842</f>
        <v>0</v>
      </c>
      <c r="F834" s="31" t="str">
        <f>Report2!I842</f>
        <v>DS  JETAK RT4/1 WED</v>
      </c>
      <c r="G834" s="31" t="str">
        <f t="shared" si="99"/>
        <v>R1</v>
      </c>
      <c r="H834" s="31">
        <f t="shared" si="100"/>
        <v>450</v>
      </c>
      <c r="I834" s="31" t="str">
        <f>Report2!K842</f>
        <v>R1/450</v>
      </c>
      <c r="J834" s="82">
        <f>Report2!L842</f>
        <v>46</v>
      </c>
      <c r="K834" s="82">
        <f>Report2!M842</f>
        <v>0</v>
      </c>
      <c r="L834" s="82">
        <f>Report2!N842</f>
        <v>7774</v>
      </c>
      <c r="M834" s="82">
        <f>Report2!P842</f>
        <v>7774</v>
      </c>
      <c r="N834" s="82">
        <f>Report2!Q842</f>
        <v>0</v>
      </c>
      <c r="O834" s="82">
        <f>Report2!T842</f>
        <v>0</v>
      </c>
      <c r="P834" s="82">
        <f>Report2!U842</f>
        <v>0</v>
      </c>
      <c r="Q834" s="82">
        <f>Report2!W842</f>
        <v>0</v>
      </c>
      <c r="R834" s="82">
        <f>Report2!X842</f>
        <v>0</v>
      </c>
      <c r="S834" s="82">
        <f>Report2!Y842</f>
        <v>0</v>
      </c>
      <c r="T834" s="82">
        <f>Report2!Z842</f>
        <v>7774</v>
      </c>
      <c r="U834" s="82">
        <f>Report2!AB842</f>
        <v>0</v>
      </c>
      <c r="V834" s="82">
        <f>Report2!AC842</f>
        <v>7774</v>
      </c>
      <c r="W834" s="36" t="str">
        <f>Report2!AD842</f>
        <v>15/03/2023</v>
      </c>
      <c r="X834" s="48" t="str">
        <f t="shared" si="101"/>
        <v>15</v>
      </c>
      <c r="Y834" s="31" t="str">
        <f t="shared" si="102"/>
        <v>03</v>
      </c>
      <c r="Z834" s="31" t="str">
        <f t="shared" si="103"/>
        <v>2023</v>
      </c>
      <c r="AA834" s="45">
        <f t="shared" si="104"/>
        <v>45000</v>
      </c>
      <c r="AB834" s="31" t="str">
        <f>Report2!AE842</f>
        <v>5255134000231</v>
      </c>
      <c r="AC834" s="45" t="str">
        <f>Report2!AF842</f>
        <v>15/03/2023</v>
      </c>
      <c r="AD834" s="31" t="str">
        <f>Report2!AH842</f>
        <v>5255105723031400231</v>
      </c>
      <c r="AE834" s="31">
        <f t="shared" si="106"/>
        <v>52550</v>
      </c>
      <c r="AF834" s="31" t="str">
        <f t="shared" si="105"/>
        <v>52551</v>
      </c>
    </row>
    <row r="835" spans="1:32">
      <c r="A835" s="30">
        <f>Report2!A843</f>
        <v>159</v>
      </c>
      <c r="B835" s="31" t="str">
        <f>Report2!B843</f>
        <v>5255105723031000145</v>
      </c>
      <c r="C835" s="31" t="str">
        <f>Report2!D843</f>
        <v>523061057929</v>
      </c>
      <c r="D835" s="31" t="str">
        <f>Report2!E843</f>
        <v>SITI SAROH</v>
      </c>
      <c r="E835" s="31">
        <f>Report2!H843</f>
        <v>0</v>
      </c>
      <c r="F835" s="31" t="str">
        <f>Report2!I843</f>
        <v>DK ANGIN-ANGIN BUK</v>
      </c>
      <c r="G835" s="31" t="str">
        <f t="shared" ref="G835:G898" si="107">LEFT(I835,FIND("/",I835)-1)</f>
        <v>R1M</v>
      </c>
      <c r="H835" s="31">
        <f t="shared" ref="H835:H898" si="108">_xlfn.NUMBERVALUE(MID(I835,FIND("/",I835,1)+1,99))</f>
        <v>900</v>
      </c>
      <c r="I835" s="31" t="str">
        <f>Report2!K843</f>
        <v>R1M/900</v>
      </c>
      <c r="J835" s="82">
        <f>Report2!L843</f>
        <v>90</v>
      </c>
      <c r="K835" s="82">
        <f>Report2!M843</f>
        <v>0</v>
      </c>
      <c r="L835" s="82">
        <f>Report2!N843</f>
        <v>118976</v>
      </c>
      <c r="M835" s="82">
        <f>Report2!P843</f>
        <v>118976</v>
      </c>
      <c r="N835" s="82">
        <f>Report2!Q843</f>
        <v>0</v>
      </c>
      <c r="O835" s="82">
        <f>Report2!T843</f>
        <v>0</v>
      </c>
      <c r="P835" s="82">
        <f>Report2!U843</f>
        <v>0</v>
      </c>
      <c r="Q835" s="82">
        <f>Report2!W843</f>
        <v>0</v>
      </c>
      <c r="R835" s="82">
        <f>Report2!X843</f>
        <v>0</v>
      </c>
      <c r="S835" s="82">
        <f>Report2!Y843</f>
        <v>0</v>
      </c>
      <c r="T835" s="82">
        <f>Report2!Z843</f>
        <v>118976</v>
      </c>
      <c r="U835" s="82">
        <f>Report2!AB843</f>
        <v>0</v>
      </c>
      <c r="V835" s="82">
        <f>Report2!AC843</f>
        <v>118976</v>
      </c>
      <c r="W835" s="36" t="str">
        <f>Report2!AD843</f>
        <v>13/03/2023</v>
      </c>
      <c r="X835" s="48" t="str">
        <f t="shared" ref="X835:X898" si="109">LEFT(W835,2)</f>
        <v>13</v>
      </c>
      <c r="Y835" s="31" t="str">
        <f t="shared" ref="Y835:Y898" si="110">MID(W835,FIND("/",W835,1)+1,2)</f>
        <v>03</v>
      </c>
      <c r="Z835" s="31" t="str">
        <f t="shared" ref="Z835:Z898" si="111">RIGHT(W835,4)</f>
        <v>2023</v>
      </c>
      <c r="AA835" s="45">
        <f t="shared" ref="AA835:AA898" si="112">DATE(Z835,Y835,X835)</f>
        <v>44998</v>
      </c>
      <c r="AB835" s="31" t="str">
        <f>Report2!AE843</f>
        <v>5255134000145</v>
      </c>
      <c r="AC835" s="45" t="str">
        <f>Report2!AF843</f>
        <v>13/03/2023</v>
      </c>
      <c r="AD835" s="31" t="str">
        <f>Report2!AH843</f>
        <v>5255105723031000145</v>
      </c>
      <c r="AE835" s="31">
        <f t="shared" si="106"/>
        <v>52550</v>
      </c>
      <c r="AF835" s="31" t="str">
        <f t="shared" ref="AF835:AF898" si="113">_xlfn.IFS(LEN(AD835)=19,LEFT(AD835,5),LEN(AD835)=25,MID(AD835,6,5))</f>
        <v>52551</v>
      </c>
    </row>
    <row r="836" spans="1:32">
      <c r="A836" s="30">
        <f>Report2!A844</f>
        <v>160</v>
      </c>
      <c r="B836" s="31" t="str">
        <f>Report2!B844</f>
        <v>P2TL/52552/20230321/00008</v>
      </c>
      <c r="C836" s="31" t="str">
        <f>Report2!D844</f>
        <v>523082025970</v>
      </c>
      <c r="D836" s="31" t="str">
        <f>Report2!E844</f>
        <v>SRI UTAMI</v>
      </c>
      <c r="E836" s="31" t="str">
        <f>Report2!H844</f>
        <v>P3</v>
      </c>
      <c r="F836" s="31" t="str">
        <f>Report2!I844</f>
        <v>DS TANGGUNG HARD</v>
      </c>
      <c r="G836" s="31" t="str">
        <f t="shared" si="107"/>
        <v>R1</v>
      </c>
      <c r="H836" s="31">
        <f t="shared" si="108"/>
        <v>450</v>
      </c>
      <c r="I836" s="31" t="str">
        <f>Report2!K844</f>
        <v>R1/450</v>
      </c>
      <c r="J836" s="82">
        <f>Report2!L844</f>
        <v>2479</v>
      </c>
      <c r="K836" s="82">
        <f>Report2!M844</f>
        <v>59400</v>
      </c>
      <c r="L836" s="82">
        <f>Report2!N844</f>
        <v>1226907</v>
      </c>
      <c r="M836" s="82">
        <f>Report2!P844</f>
        <v>1286307</v>
      </c>
      <c r="N836" s="82">
        <f>Report2!Q844</f>
        <v>0</v>
      </c>
      <c r="O836" s="82">
        <f>Report2!T844</f>
        <v>0</v>
      </c>
      <c r="P836" s="82">
        <f>Report2!U844</f>
        <v>274226</v>
      </c>
      <c r="Q836" s="82">
        <f>Report2!W844</f>
        <v>13160</v>
      </c>
      <c r="R836" s="82">
        <f>Report2!X844</f>
        <v>0</v>
      </c>
      <c r="S836" s="82">
        <f>Report2!Y844</f>
        <v>0</v>
      </c>
      <c r="T836" s="82">
        <f>Report2!Z844</f>
        <v>1573693</v>
      </c>
      <c r="U836" s="82">
        <f>Report2!AB844</f>
        <v>1573693</v>
      </c>
      <c r="V836" s="82">
        <f>Report2!AC844</f>
        <v>0</v>
      </c>
      <c r="W836" s="36" t="str">
        <f>Report2!AD844</f>
        <v>21/03/2023</v>
      </c>
      <c r="X836" s="48" t="str">
        <f t="shared" si="109"/>
        <v>21</v>
      </c>
      <c r="Y836" s="31" t="str">
        <f t="shared" si="110"/>
        <v>03</v>
      </c>
      <c r="Z836" s="31" t="str">
        <f t="shared" si="111"/>
        <v>2023</v>
      </c>
      <c r="AA836" s="45">
        <f t="shared" si="112"/>
        <v>45006</v>
      </c>
      <c r="AB836" s="31" t="str">
        <f>Report2!AE844</f>
        <v>5255242004995</v>
      </c>
      <c r="AC836" s="45" t="str">
        <f>Report2!AF844</f>
        <v>21/03/2023</v>
      </c>
      <c r="AD836" s="31" t="str">
        <f>Report2!AH844</f>
        <v>P2TL/52552/20230321/00008</v>
      </c>
      <c r="AE836" s="31">
        <f t="shared" ref="AE836:AE899" si="114">AE835</f>
        <v>52550</v>
      </c>
      <c r="AF836" s="31" t="str">
        <f t="shared" si="113"/>
        <v>52552</v>
      </c>
    </row>
    <row r="837" spans="1:32">
      <c r="A837" s="30">
        <f>Report2!A845</f>
        <v>161</v>
      </c>
      <c r="B837" s="31" t="str">
        <f>Report2!B845</f>
        <v>5255105723031400203</v>
      </c>
      <c r="C837" s="31" t="str">
        <f>Report2!D845</f>
        <v>523060321834</v>
      </c>
      <c r="D837" s="31" t="str">
        <f>Report2!E845</f>
        <v>KARMINAH KANIN</v>
      </c>
      <c r="E837" s="31">
        <f>Report2!H845</f>
        <v>0</v>
      </c>
      <c r="F837" s="31" t="str">
        <f>Report2!I845</f>
        <v>DS  BERAHAN KULON</v>
      </c>
      <c r="G837" s="31" t="str">
        <f t="shared" si="107"/>
        <v>R1</v>
      </c>
      <c r="H837" s="31">
        <f t="shared" si="108"/>
        <v>450</v>
      </c>
      <c r="I837" s="31" t="str">
        <f>Report2!K845</f>
        <v>R1/450</v>
      </c>
      <c r="J837" s="82">
        <f>Report2!L845</f>
        <v>129</v>
      </c>
      <c r="K837" s="82">
        <f>Report2!M845</f>
        <v>0</v>
      </c>
      <c r="L837" s="82">
        <f>Report2!N845</f>
        <v>21632</v>
      </c>
      <c r="M837" s="82">
        <f>Report2!P845</f>
        <v>21632</v>
      </c>
      <c r="N837" s="82">
        <f>Report2!Q845</f>
        <v>0</v>
      </c>
      <c r="O837" s="82">
        <f>Report2!T845</f>
        <v>0</v>
      </c>
      <c r="P837" s="82">
        <f>Report2!U845</f>
        <v>0</v>
      </c>
      <c r="Q837" s="82">
        <f>Report2!W845</f>
        <v>0</v>
      </c>
      <c r="R837" s="82">
        <f>Report2!X845</f>
        <v>0</v>
      </c>
      <c r="S837" s="82">
        <f>Report2!Y845</f>
        <v>0</v>
      </c>
      <c r="T837" s="82">
        <f>Report2!Z845</f>
        <v>21632</v>
      </c>
      <c r="U837" s="82">
        <f>Report2!AB845</f>
        <v>0</v>
      </c>
      <c r="V837" s="82">
        <f>Report2!AC845</f>
        <v>21632</v>
      </c>
      <c r="W837" s="36" t="str">
        <f>Report2!AD845</f>
        <v>15/03/2023</v>
      </c>
      <c r="X837" s="48" t="str">
        <f t="shared" si="109"/>
        <v>15</v>
      </c>
      <c r="Y837" s="31" t="str">
        <f t="shared" si="110"/>
        <v>03</v>
      </c>
      <c r="Z837" s="31" t="str">
        <f t="shared" si="111"/>
        <v>2023</v>
      </c>
      <c r="AA837" s="45">
        <f t="shared" si="112"/>
        <v>45000</v>
      </c>
      <c r="AB837" s="31" t="str">
        <f>Report2!AE845</f>
        <v>5255134000203</v>
      </c>
      <c r="AC837" s="45" t="str">
        <f>Report2!AF845</f>
        <v>15/03/2023</v>
      </c>
      <c r="AD837" s="31" t="str">
        <f>Report2!AH845</f>
        <v>5255105723031400203</v>
      </c>
      <c r="AE837" s="31">
        <f t="shared" si="114"/>
        <v>52550</v>
      </c>
      <c r="AF837" s="31" t="str">
        <f t="shared" si="113"/>
        <v>52551</v>
      </c>
    </row>
    <row r="838" spans="1:32">
      <c r="A838" s="30">
        <f>Report2!A846</f>
        <v>162</v>
      </c>
      <c r="B838" s="31" t="str">
        <f>Report2!B846</f>
        <v>5255105723031400264</v>
      </c>
      <c r="C838" s="31" t="str">
        <f>Report2!D846</f>
        <v>523060398506</v>
      </c>
      <c r="D838" s="31" t="str">
        <f>Report2!E846</f>
        <v>SUHARTO MULYADI</v>
      </c>
      <c r="E838" s="31">
        <f>Report2!H846</f>
        <v>0</v>
      </c>
      <c r="F838" s="31" t="str">
        <f>Report2!I846</f>
        <v>GE NENG RT21/3</v>
      </c>
      <c r="G838" s="31" t="str">
        <f t="shared" si="107"/>
        <v>R1</v>
      </c>
      <c r="H838" s="31">
        <f t="shared" si="108"/>
        <v>450</v>
      </c>
      <c r="I838" s="31" t="str">
        <f>Report2!K846</f>
        <v>R1/450</v>
      </c>
      <c r="J838" s="82">
        <f>Report2!L846</f>
        <v>18</v>
      </c>
      <c r="K838" s="82">
        <f>Report2!M846</f>
        <v>0</v>
      </c>
      <c r="L838" s="82">
        <f>Report2!N846</f>
        <v>3042</v>
      </c>
      <c r="M838" s="82">
        <f>Report2!P846</f>
        <v>3042</v>
      </c>
      <c r="N838" s="82">
        <f>Report2!Q846</f>
        <v>0</v>
      </c>
      <c r="O838" s="82">
        <f>Report2!T846</f>
        <v>0</v>
      </c>
      <c r="P838" s="82">
        <f>Report2!U846</f>
        <v>0</v>
      </c>
      <c r="Q838" s="82">
        <f>Report2!W846</f>
        <v>0</v>
      </c>
      <c r="R838" s="82">
        <f>Report2!X846</f>
        <v>0</v>
      </c>
      <c r="S838" s="82">
        <f>Report2!Y846</f>
        <v>0</v>
      </c>
      <c r="T838" s="82">
        <f>Report2!Z846</f>
        <v>3042</v>
      </c>
      <c r="U838" s="82">
        <f>Report2!AB846</f>
        <v>0</v>
      </c>
      <c r="V838" s="82">
        <f>Report2!AC846</f>
        <v>3042</v>
      </c>
      <c r="W838" s="36" t="str">
        <f>Report2!AD846</f>
        <v>15/03/2023</v>
      </c>
      <c r="X838" s="48" t="str">
        <f t="shared" si="109"/>
        <v>15</v>
      </c>
      <c r="Y838" s="31" t="str">
        <f t="shared" si="110"/>
        <v>03</v>
      </c>
      <c r="Z838" s="31" t="str">
        <f t="shared" si="111"/>
        <v>2023</v>
      </c>
      <c r="AA838" s="45">
        <f t="shared" si="112"/>
        <v>45000</v>
      </c>
      <c r="AB838" s="31" t="str">
        <f>Report2!AE846</f>
        <v>5255134000264</v>
      </c>
      <c r="AC838" s="45" t="str">
        <f>Report2!AF846</f>
        <v>15/03/2023</v>
      </c>
      <c r="AD838" s="31" t="str">
        <f>Report2!AH846</f>
        <v>5255105723031400264</v>
      </c>
      <c r="AE838" s="31">
        <f t="shared" si="114"/>
        <v>52550</v>
      </c>
      <c r="AF838" s="31" t="str">
        <f t="shared" si="113"/>
        <v>52551</v>
      </c>
    </row>
    <row r="839" spans="1:32">
      <c r="A839" s="30">
        <f>Report2!A847</f>
        <v>163</v>
      </c>
      <c r="B839" s="31" t="str">
        <f>Report2!B847</f>
        <v>P2TL/52551/20230324/00002</v>
      </c>
      <c r="C839" s="31" t="str">
        <f>Report2!D847</f>
        <v>NONPELANG</v>
      </c>
      <c r="D839" s="31" t="str">
        <f>Report2!E847</f>
        <v>SUPAJIYATI</v>
      </c>
      <c r="E839" s="31" t="str">
        <f>Report2!H847</f>
        <v>P4</v>
      </c>
      <c r="F839" s="31" t="str">
        <f>Report2!I847</f>
        <v>DK.DEMPET DS.TUGU</v>
      </c>
      <c r="G839" s="31" t="str">
        <f t="shared" si="107"/>
        <v>R1</v>
      </c>
      <c r="H839" s="31">
        <f t="shared" si="108"/>
        <v>450</v>
      </c>
      <c r="I839" s="31" t="str">
        <f>Report2!K847</f>
        <v>R1/450</v>
      </c>
      <c r="J839" s="82">
        <f>Report2!L847</f>
        <v>2479</v>
      </c>
      <c r="K839" s="82">
        <f>Report2!M847</f>
        <v>89100</v>
      </c>
      <c r="L839" s="82">
        <f>Report2!N847</f>
        <v>1226907</v>
      </c>
      <c r="M839" s="82">
        <f>Report2!P847</f>
        <v>1316007</v>
      </c>
      <c r="N839" s="82">
        <f>Report2!Q847</f>
        <v>0</v>
      </c>
      <c r="O839" s="82">
        <f>Report2!T847</f>
        <v>0</v>
      </c>
      <c r="P839" s="82">
        <f>Report2!U847</f>
        <v>0</v>
      </c>
      <c r="Q839" s="82">
        <f>Report2!W847</f>
        <v>6580</v>
      </c>
      <c r="R839" s="82">
        <f>Report2!X847</f>
        <v>0</v>
      </c>
      <c r="S839" s="82">
        <f>Report2!Y847</f>
        <v>0</v>
      </c>
      <c r="T839" s="82">
        <f>Report2!Z847</f>
        <v>1322587</v>
      </c>
      <c r="U839" s="82">
        <f>Report2!AB847</f>
        <v>1322587</v>
      </c>
      <c r="V839" s="82">
        <f>Report2!AC847</f>
        <v>0</v>
      </c>
      <c r="W839" s="36" t="str">
        <f>Report2!AD847</f>
        <v>24/03/2023</v>
      </c>
      <c r="X839" s="48" t="str">
        <f t="shared" si="109"/>
        <v>24</v>
      </c>
      <c r="Y839" s="31" t="str">
        <f t="shared" si="110"/>
        <v>03</v>
      </c>
      <c r="Z839" s="31" t="str">
        <f t="shared" si="111"/>
        <v>2023</v>
      </c>
      <c r="AA839" s="45">
        <f t="shared" si="112"/>
        <v>45009</v>
      </c>
      <c r="AB839" s="31" t="str">
        <f>Report2!AE847</f>
        <v>5255142005207</v>
      </c>
      <c r="AC839" s="45" t="str">
        <f>Report2!AF847</f>
        <v>24/03/2023</v>
      </c>
      <c r="AD839" s="31" t="str">
        <f>Report2!AH847</f>
        <v>P2TL/52551/20230324/00002</v>
      </c>
      <c r="AE839" s="31">
        <f t="shared" si="114"/>
        <v>52550</v>
      </c>
      <c r="AF839" s="31" t="str">
        <f t="shared" si="113"/>
        <v>52551</v>
      </c>
    </row>
    <row r="840" spans="1:32">
      <c r="A840" s="30">
        <f>Report2!A848</f>
        <v>164</v>
      </c>
      <c r="B840" s="31" t="str">
        <f>Report2!B848</f>
        <v>P2TL/52553/20230301/00001</v>
      </c>
      <c r="C840" s="31" t="str">
        <f>Report2!D848</f>
        <v>523071827414</v>
      </c>
      <c r="D840" s="31" t="str">
        <f>Report2!E848</f>
        <v>NURHADI</v>
      </c>
      <c r="E840" s="31" t="str">
        <f>Report2!H848</f>
        <v>K2</v>
      </c>
      <c r="F840" s="31" t="str">
        <f>Report2!I848</f>
        <v>DS WIDURI   RT.03 RW</v>
      </c>
      <c r="G840" s="31" t="str">
        <f t="shared" si="107"/>
        <v>R1MT</v>
      </c>
      <c r="H840" s="31">
        <f t="shared" si="108"/>
        <v>900</v>
      </c>
      <c r="I840" s="31" t="str">
        <f>Report2!K848</f>
        <v>R1MT/900</v>
      </c>
      <c r="J840" s="82">
        <f>Report2!L848</f>
        <v>530</v>
      </c>
      <c r="K840" s="82">
        <f>Report2!M848</f>
        <v>0</v>
      </c>
      <c r="L840" s="82">
        <f>Report2!N848</f>
        <v>716560</v>
      </c>
      <c r="M840" s="82">
        <f>Report2!P848</f>
        <v>716560</v>
      </c>
      <c r="N840" s="82">
        <f>Report2!Q848</f>
        <v>0</v>
      </c>
      <c r="O840" s="82">
        <f>Report2!T848</f>
        <v>0</v>
      </c>
      <c r="P840" s="82">
        <f>Report2!U848</f>
        <v>0</v>
      </c>
      <c r="Q840" s="82">
        <f>Report2!W848</f>
        <v>64490</v>
      </c>
      <c r="R840" s="82">
        <f>Report2!X848</f>
        <v>0</v>
      </c>
      <c r="S840" s="82">
        <f>Report2!Y848</f>
        <v>0</v>
      </c>
      <c r="T840" s="82">
        <f>Report2!Z848</f>
        <v>781050</v>
      </c>
      <c r="U840" s="82">
        <f>Report2!AB848</f>
        <v>781050</v>
      </c>
      <c r="V840" s="82">
        <f>Report2!AC848</f>
        <v>0</v>
      </c>
      <c r="W840" s="36" t="str">
        <f>Report2!AD848</f>
        <v>01/03/2023</v>
      </c>
      <c r="X840" s="48" t="str">
        <f t="shared" si="109"/>
        <v>01</v>
      </c>
      <c r="Y840" s="31" t="str">
        <f t="shared" si="110"/>
        <v>03</v>
      </c>
      <c r="Z840" s="31" t="str">
        <f t="shared" si="111"/>
        <v>2023</v>
      </c>
      <c r="AA840" s="45">
        <f t="shared" si="112"/>
        <v>44986</v>
      </c>
      <c r="AB840" s="31" t="str">
        <f>Report2!AE848</f>
        <v>5255343004872</v>
      </c>
      <c r="AC840" s="45" t="str">
        <f>Report2!AF848</f>
        <v>01/03/2023</v>
      </c>
      <c r="AD840" s="31" t="str">
        <f>Report2!AH848</f>
        <v>P2TL/52553/20230301/00001</v>
      </c>
      <c r="AE840" s="31">
        <f t="shared" si="114"/>
        <v>52550</v>
      </c>
      <c r="AF840" s="31" t="str">
        <f t="shared" si="113"/>
        <v>52553</v>
      </c>
    </row>
    <row r="841" spans="1:32">
      <c r="A841" s="30">
        <f>Report2!A849</f>
        <v>165</v>
      </c>
      <c r="B841" s="31" t="str">
        <f>Report2!B849</f>
        <v>P2TL/52551/20230307/00001</v>
      </c>
      <c r="C841" s="31" t="str">
        <f>Report2!D849</f>
        <v>523061517942</v>
      </c>
      <c r="D841" s="31" t="str">
        <f>Report2!E849</f>
        <v>SULIMIN</v>
      </c>
      <c r="E841" s="31" t="str">
        <f>Report2!H849</f>
        <v>P3</v>
      </c>
      <c r="F841" s="31" t="str">
        <f>Report2!I849</f>
        <v>DS PILANGREJO KEC.</v>
      </c>
      <c r="G841" s="31" t="str">
        <f t="shared" si="107"/>
        <v>R1T</v>
      </c>
      <c r="H841" s="31">
        <f t="shared" si="108"/>
        <v>900</v>
      </c>
      <c r="I841" s="31" t="str">
        <f>Report2!K849</f>
        <v>R1T/900</v>
      </c>
      <c r="J841" s="82">
        <f>Report2!L849</f>
        <v>4957</v>
      </c>
      <c r="K841" s="82">
        <f>Report2!M849</f>
        <v>216000</v>
      </c>
      <c r="L841" s="82">
        <f>Report2!N849</f>
        <v>2453814</v>
      </c>
      <c r="M841" s="82">
        <f>Report2!P849</f>
        <v>2669814</v>
      </c>
      <c r="N841" s="82">
        <f>Report2!Q849</f>
        <v>0</v>
      </c>
      <c r="O841" s="82">
        <f>Report2!T849</f>
        <v>76400</v>
      </c>
      <c r="P841" s="82">
        <f>Report2!U849</f>
        <v>433957</v>
      </c>
      <c r="Q841" s="82">
        <f>Report2!W849</f>
        <v>27778</v>
      </c>
      <c r="R841" s="82">
        <f>Report2!X849</f>
        <v>0</v>
      </c>
      <c r="S841" s="82">
        <f>Report2!Y849</f>
        <v>0</v>
      </c>
      <c r="T841" s="82">
        <f>Report2!Z849</f>
        <v>3207949</v>
      </c>
      <c r="U841" s="82">
        <f>Report2!AB849</f>
        <v>3207949</v>
      </c>
      <c r="V841" s="82">
        <f>Report2!AC849</f>
        <v>0</v>
      </c>
      <c r="W841" s="36" t="str">
        <f>Report2!AD849</f>
        <v>07/03/2023</v>
      </c>
      <c r="X841" s="48" t="str">
        <f t="shared" si="109"/>
        <v>07</v>
      </c>
      <c r="Y841" s="31" t="str">
        <f t="shared" si="110"/>
        <v>03</v>
      </c>
      <c r="Z841" s="31" t="str">
        <f t="shared" si="111"/>
        <v>2023</v>
      </c>
      <c r="AA841" s="45">
        <f t="shared" si="112"/>
        <v>44992</v>
      </c>
      <c r="AB841" s="31" t="str">
        <f>Report2!AE849</f>
        <v>5255143005163</v>
      </c>
      <c r="AC841" s="45" t="str">
        <f>Report2!AF849</f>
        <v>07/03/2023</v>
      </c>
      <c r="AD841" s="31" t="str">
        <f>Report2!AH849</f>
        <v>P2TL/52551/20230307/00001</v>
      </c>
      <c r="AE841" s="31">
        <f t="shared" si="114"/>
        <v>52550</v>
      </c>
      <c r="AF841" s="31" t="str">
        <f t="shared" si="113"/>
        <v>52551</v>
      </c>
    </row>
    <row r="842" spans="1:32">
      <c r="A842" s="30">
        <f>Report2!A850</f>
        <v>166</v>
      </c>
      <c r="B842" s="31" t="str">
        <f>Report2!B850</f>
        <v>5255105723031400261</v>
      </c>
      <c r="C842" s="31" t="str">
        <f>Report2!D850</f>
        <v>523060436641</v>
      </c>
      <c r="D842" s="31" t="str">
        <f>Report2!E850</f>
        <v>DJARYANTO</v>
      </c>
      <c r="E842" s="31">
        <f>Report2!H850</f>
        <v>0</v>
      </c>
      <c r="F842" s="31" t="str">
        <f>Report2!I850</f>
        <v>PE RBALAN RT1/3 PIL</v>
      </c>
      <c r="G842" s="31" t="str">
        <f t="shared" si="107"/>
        <v>R1</v>
      </c>
      <c r="H842" s="31">
        <f t="shared" si="108"/>
        <v>450</v>
      </c>
      <c r="I842" s="31" t="str">
        <f>Report2!K850</f>
        <v>R1/450</v>
      </c>
      <c r="J842" s="82">
        <f>Report2!L850</f>
        <v>20</v>
      </c>
      <c r="K842" s="82">
        <f>Report2!M850</f>
        <v>0</v>
      </c>
      <c r="L842" s="82">
        <f>Report2!N850</f>
        <v>3380</v>
      </c>
      <c r="M842" s="82">
        <f>Report2!P850</f>
        <v>3380</v>
      </c>
      <c r="N842" s="82">
        <f>Report2!Q850</f>
        <v>0</v>
      </c>
      <c r="O842" s="82">
        <f>Report2!T850</f>
        <v>0</v>
      </c>
      <c r="P842" s="82">
        <f>Report2!U850</f>
        <v>0</v>
      </c>
      <c r="Q842" s="82">
        <f>Report2!W850</f>
        <v>0</v>
      </c>
      <c r="R842" s="82">
        <f>Report2!X850</f>
        <v>0</v>
      </c>
      <c r="S842" s="82">
        <f>Report2!Y850</f>
        <v>0</v>
      </c>
      <c r="T842" s="82">
        <f>Report2!Z850</f>
        <v>3380</v>
      </c>
      <c r="U842" s="82">
        <f>Report2!AB850</f>
        <v>0</v>
      </c>
      <c r="V842" s="82">
        <f>Report2!AC850</f>
        <v>3380</v>
      </c>
      <c r="W842" s="36" t="str">
        <f>Report2!AD850</f>
        <v>15/03/2023</v>
      </c>
      <c r="X842" s="48" t="str">
        <f t="shared" si="109"/>
        <v>15</v>
      </c>
      <c r="Y842" s="31" t="str">
        <f t="shared" si="110"/>
        <v>03</v>
      </c>
      <c r="Z842" s="31" t="str">
        <f t="shared" si="111"/>
        <v>2023</v>
      </c>
      <c r="AA842" s="45">
        <f t="shared" si="112"/>
        <v>45000</v>
      </c>
      <c r="AB842" s="31" t="str">
        <f>Report2!AE850</f>
        <v>5255134000261</v>
      </c>
      <c r="AC842" s="45" t="str">
        <f>Report2!AF850</f>
        <v>15/03/2023</v>
      </c>
      <c r="AD842" s="31" t="str">
        <f>Report2!AH850</f>
        <v>5255105723031400261</v>
      </c>
      <c r="AE842" s="31">
        <f t="shared" si="114"/>
        <v>52550</v>
      </c>
      <c r="AF842" s="31" t="str">
        <f t="shared" si="113"/>
        <v>52551</v>
      </c>
    </row>
    <row r="843" spans="1:32">
      <c r="A843" s="30">
        <f>Report2!A851</f>
        <v>167</v>
      </c>
      <c r="B843" s="31" t="str">
        <f>Report2!B851</f>
        <v>5255105723031400263</v>
      </c>
      <c r="C843" s="31" t="str">
        <f>Report2!D851</f>
        <v>523060497648</v>
      </c>
      <c r="D843" s="31" t="str">
        <f>Report2!E851</f>
        <v>WURYANTI</v>
      </c>
      <c r="E843" s="31">
        <f>Report2!H851</f>
        <v>0</v>
      </c>
      <c r="F843" s="31" t="str">
        <f>Report2!I851</f>
        <v>DS  CABEAN RT6/1</v>
      </c>
      <c r="G843" s="31" t="str">
        <f t="shared" si="107"/>
        <v>R1</v>
      </c>
      <c r="H843" s="31">
        <f t="shared" si="108"/>
        <v>450</v>
      </c>
      <c r="I843" s="31" t="str">
        <f>Report2!K851</f>
        <v>R1/450</v>
      </c>
      <c r="J843" s="82">
        <f>Report2!L851</f>
        <v>19</v>
      </c>
      <c r="K843" s="82">
        <f>Report2!M851</f>
        <v>0</v>
      </c>
      <c r="L843" s="82">
        <f>Report2!N851</f>
        <v>3211</v>
      </c>
      <c r="M843" s="82">
        <f>Report2!P851</f>
        <v>3211</v>
      </c>
      <c r="N843" s="82">
        <f>Report2!Q851</f>
        <v>0</v>
      </c>
      <c r="O843" s="82">
        <f>Report2!T851</f>
        <v>0</v>
      </c>
      <c r="P843" s="82">
        <f>Report2!U851</f>
        <v>0</v>
      </c>
      <c r="Q843" s="82">
        <f>Report2!W851</f>
        <v>0</v>
      </c>
      <c r="R843" s="82">
        <f>Report2!X851</f>
        <v>0</v>
      </c>
      <c r="S843" s="82">
        <f>Report2!Y851</f>
        <v>0</v>
      </c>
      <c r="T843" s="82">
        <f>Report2!Z851</f>
        <v>3211</v>
      </c>
      <c r="U843" s="82">
        <f>Report2!AB851</f>
        <v>0</v>
      </c>
      <c r="V843" s="82">
        <f>Report2!AC851</f>
        <v>3211</v>
      </c>
      <c r="W843" s="36" t="str">
        <f>Report2!AD851</f>
        <v>15/03/2023</v>
      </c>
      <c r="X843" s="48" t="str">
        <f t="shared" si="109"/>
        <v>15</v>
      </c>
      <c r="Y843" s="31" t="str">
        <f t="shared" si="110"/>
        <v>03</v>
      </c>
      <c r="Z843" s="31" t="str">
        <f t="shared" si="111"/>
        <v>2023</v>
      </c>
      <c r="AA843" s="45">
        <f t="shared" si="112"/>
        <v>45000</v>
      </c>
      <c r="AB843" s="31" t="str">
        <f>Report2!AE851</f>
        <v>5255134000263</v>
      </c>
      <c r="AC843" s="45" t="str">
        <f>Report2!AF851</f>
        <v>15/03/2023</v>
      </c>
      <c r="AD843" s="31" t="str">
        <f>Report2!AH851</f>
        <v>5255105723031400263</v>
      </c>
      <c r="AE843" s="31">
        <f t="shared" si="114"/>
        <v>52550</v>
      </c>
      <c r="AF843" s="31" t="str">
        <f t="shared" si="113"/>
        <v>52551</v>
      </c>
    </row>
    <row r="844" spans="1:32">
      <c r="A844" s="30">
        <f>Report2!A852</f>
        <v>168</v>
      </c>
      <c r="B844" s="31" t="str">
        <f>Report2!B852</f>
        <v>5255105723031400173</v>
      </c>
      <c r="C844" s="31" t="str">
        <f>Report2!D852</f>
        <v>523060604603</v>
      </c>
      <c r="D844" s="31" t="str">
        <f>Report2!E852</f>
        <v>ASHARI</v>
      </c>
      <c r="E844" s="31">
        <f>Report2!H852</f>
        <v>0</v>
      </c>
      <c r="F844" s="31" t="str">
        <f>Report2!I852</f>
        <v>DS  PANGKALAN TUG</v>
      </c>
      <c r="G844" s="31" t="str">
        <f t="shared" si="107"/>
        <v>R1</v>
      </c>
      <c r="H844" s="31">
        <f t="shared" si="108"/>
        <v>1300</v>
      </c>
      <c r="I844" s="31" t="str">
        <f>Report2!K852</f>
        <v>R1/1300</v>
      </c>
      <c r="J844" s="82">
        <f>Report2!L852</f>
        <v>138</v>
      </c>
      <c r="K844" s="82">
        <f>Report2!M852</f>
        <v>0</v>
      </c>
      <c r="L844" s="82">
        <f>Report2!N852</f>
        <v>200813</v>
      </c>
      <c r="M844" s="82">
        <f>Report2!P852</f>
        <v>200813</v>
      </c>
      <c r="N844" s="82">
        <f>Report2!Q852</f>
        <v>0</v>
      </c>
      <c r="O844" s="82">
        <f>Report2!T852</f>
        <v>0</v>
      </c>
      <c r="P844" s="82">
        <f>Report2!U852</f>
        <v>0</v>
      </c>
      <c r="Q844" s="82">
        <f>Report2!W852</f>
        <v>0</v>
      </c>
      <c r="R844" s="82">
        <f>Report2!X852</f>
        <v>0</v>
      </c>
      <c r="S844" s="82">
        <f>Report2!Y852</f>
        <v>0</v>
      </c>
      <c r="T844" s="82">
        <f>Report2!Z852</f>
        <v>200813</v>
      </c>
      <c r="U844" s="82">
        <f>Report2!AB852</f>
        <v>0</v>
      </c>
      <c r="V844" s="82">
        <f>Report2!AC852</f>
        <v>200813</v>
      </c>
      <c r="W844" s="36" t="str">
        <f>Report2!AD852</f>
        <v>15/03/2023</v>
      </c>
      <c r="X844" s="48" t="str">
        <f t="shared" si="109"/>
        <v>15</v>
      </c>
      <c r="Y844" s="31" t="str">
        <f t="shared" si="110"/>
        <v>03</v>
      </c>
      <c r="Z844" s="31" t="str">
        <f t="shared" si="111"/>
        <v>2023</v>
      </c>
      <c r="AA844" s="45">
        <f t="shared" si="112"/>
        <v>45000</v>
      </c>
      <c r="AB844" s="31" t="str">
        <f>Report2!AE852</f>
        <v>5255134000173</v>
      </c>
      <c r="AC844" s="45" t="str">
        <f>Report2!AF852</f>
        <v>15/03/2023</v>
      </c>
      <c r="AD844" s="31" t="str">
        <f>Report2!AH852</f>
        <v>5255105723031400173</v>
      </c>
      <c r="AE844" s="31">
        <f t="shared" si="114"/>
        <v>52550</v>
      </c>
      <c r="AF844" s="31" t="str">
        <f t="shared" si="113"/>
        <v>52551</v>
      </c>
    </row>
    <row r="845" spans="1:32">
      <c r="A845" s="30">
        <f>Report2!A853</f>
        <v>169</v>
      </c>
      <c r="B845" s="31" t="str">
        <f>Report2!B853</f>
        <v>5255305723032100528</v>
      </c>
      <c r="C845" s="31" t="str">
        <f>Report2!D853</f>
        <v>523070175126</v>
      </c>
      <c r="D845" s="31" t="str">
        <f>Report2!E853</f>
        <v>YASMIN</v>
      </c>
      <c r="E845" s="31">
        <f>Report2!H853</f>
        <v>0</v>
      </c>
      <c r="F845" s="31" t="str">
        <f>Report2!I853</f>
        <v>JA LAKAN SINDUREJO</v>
      </c>
      <c r="G845" s="31" t="str">
        <f t="shared" si="107"/>
        <v>R1</v>
      </c>
      <c r="H845" s="31">
        <f t="shared" si="108"/>
        <v>450</v>
      </c>
      <c r="I845" s="31" t="str">
        <f>Report2!K853</f>
        <v>R1/450</v>
      </c>
      <c r="J845" s="82">
        <f>Report2!L853</f>
        <v>51</v>
      </c>
      <c r="K845" s="82">
        <f>Report2!M853</f>
        <v>0</v>
      </c>
      <c r="L845" s="82">
        <f>Report2!N853</f>
        <v>8765</v>
      </c>
      <c r="M845" s="82">
        <f>Report2!P853</f>
        <v>8765</v>
      </c>
      <c r="N845" s="82">
        <f>Report2!Q853</f>
        <v>0</v>
      </c>
      <c r="O845" s="82">
        <f>Report2!T853</f>
        <v>0</v>
      </c>
      <c r="P845" s="82">
        <f>Report2!U853</f>
        <v>0</v>
      </c>
      <c r="Q845" s="82">
        <f>Report2!W853</f>
        <v>0</v>
      </c>
      <c r="R845" s="82">
        <f>Report2!X853</f>
        <v>0</v>
      </c>
      <c r="S845" s="82">
        <f>Report2!Y853</f>
        <v>0</v>
      </c>
      <c r="T845" s="82">
        <f>Report2!Z853</f>
        <v>8765</v>
      </c>
      <c r="U845" s="82">
        <f>Report2!AB853</f>
        <v>0</v>
      </c>
      <c r="V845" s="82">
        <f>Report2!AC853</f>
        <v>8765</v>
      </c>
      <c r="W845" s="36" t="str">
        <f>Report2!AD853</f>
        <v>21/03/2023</v>
      </c>
      <c r="X845" s="48" t="str">
        <f t="shared" si="109"/>
        <v>21</v>
      </c>
      <c r="Y845" s="31" t="str">
        <f t="shared" si="110"/>
        <v>03</v>
      </c>
      <c r="Z845" s="31" t="str">
        <f t="shared" si="111"/>
        <v>2023</v>
      </c>
      <c r="AA845" s="45">
        <f t="shared" si="112"/>
        <v>45006</v>
      </c>
      <c r="AB845" s="31" t="str">
        <f>Report2!AE853</f>
        <v>5255334000524</v>
      </c>
      <c r="AC845" s="45" t="str">
        <f>Report2!AF853</f>
        <v>21/03/2023</v>
      </c>
      <c r="AD845" s="31" t="str">
        <f>Report2!AH853</f>
        <v>5255305723032100528</v>
      </c>
      <c r="AE845" s="31">
        <f t="shared" si="114"/>
        <v>52550</v>
      </c>
      <c r="AF845" s="31" t="str">
        <f t="shared" si="113"/>
        <v>52553</v>
      </c>
    </row>
    <row r="846" spans="1:32">
      <c r="A846" s="30">
        <f>Report2!A854</f>
        <v>170</v>
      </c>
      <c r="B846" s="31" t="str">
        <f>Report2!B854</f>
        <v>P2TL/52554/20230328/00015</v>
      </c>
      <c r="C846" s="31" t="str">
        <f>Report2!D854</f>
        <v>523071468712</v>
      </c>
      <c r="D846" s="31" t="str">
        <f>Report2!E854</f>
        <v>SUKINEM</v>
      </c>
      <c r="E846" s="31" t="str">
        <f>Report2!H854</f>
        <v>K2</v>
      </c>
      <c r="F846" s="31" t="str">
        <f>Report2!I854</f>
        <v>DK  SUGIHAN DS TUK</v>
      </c>
      <c r="G846" s="31" t="str">
        <f t="shared" si="107"/>
        <v>R1</v>
      </c>
      <c r="H846" s="31">
        <f t="shared" si="108"/>
        <v>450</v>
      </c>
      <c r="I846" s="31" t="str">
        <f>Report2!K854</f>
        <v>R1/450</v>
      </c>
      <c r="J846" s="82">
        <f>Report2!L854</f>
        <v>150</v>
      </c>
      <c r="K846" s="82">
        <f>Report2!M854</f>
        <v>0</v>
      </c>
      <c r="L846" s="82">
        <f>Report2!N854</f>
        <v>74250</v>
      </c>
      <c r="M846" s="82">
        <f>Report2!P854</f>
        <v>74250</v>
      </c>
      <c r="N846" s="82">
        <f>Report2!Q854</f>
        <v>0</v>
      </c>
      <c r="O846" s="82">
        <f>Report2!T854</f>
        <v>0</v>
      </c>
      <c r="P846" s="82">
        <f>Report2!U854</f>
        <v>0</v>
      </c>
      <c r="Q846" s="82">
        <f>Report2!W854</f>
        <v>6683</v>
      </c>
      <c r="R846" s="82">
        <f>Report2!X854</f>
        <v>0</v>
      </c>
      <c r="S846" s="82">
        <f>Report2!Y854</f>
        <v>0</v>
      </c>
      <c r="T846" s="82">
        <f>Report2!Z854</f>
        <v>80933</v>
      </c>
      <c r="U846" s="82">
        <f>Report2!AB854</f>
        <v>7000</v>
      </c>
      <c r="V846" s="82">
        <f>Report2!AC854</f>
        <v>73933</v>
      </c>
      <c r="W846" s="36" t="str">
        <f>Report2!AD854</f>
        <v>28/03/2023</v>
      </c>
      <c r="X846" s="48" t="str">
        <f t="shared" si="109"/>
        <v>28</v>
      </c>
      <c r="Y846" s="31" t="str">
        <f t="shared" si="110"/>
        <v>03</v>
      </c>
      <c r="Z846" s="31" t="str">
        <f t="shared" si="111"/>
        <v>2023</v>
      </c>
      <c r="AA846" s="45">
        <f t="shared" si="112"/>
        <v>45013</v>
      </c>
      <c r="AB846" s="31" t="str">
        <f>Report2!AE854</f>
        <v>5255442006134</v>
      </c>
      <c r="AC846" s="45" t="str">
        <f>Report2!AF854</f>
        <v>28/03/2023</v>
      </c>
      <c r="AD846" s="31" t="str">
        <f>Report2!AH854</f>
        <v>P2TL/52554/20230328/00015</v>
      </c>
      <c r="AE846" s="31">
        <f t="shared" si="114"/>
        <v>52550</v>
      </c>
      <c r="AF846" s="31" t="str">
        <f t="shared" si="113"/>
        <v>52554</v>
      </c>
    </row>
    <row r="847" spans="1:32">
      <c r="A847" s="30">
        <f>Report2!A855</f>
        <v>171</v>
      </c>
      <c r="B847" s="31" t="str">
        <f>Report2!B855</f>
        <v>P2TL/52554/20230328/00012</v>
      </c>
      <c r="C847" s="31" t="str">
        <f>Report2!D855</f>
        <v>523070705025</v>
      </c>
      <c r="D847" s="31" t="str">
        <f>Report2!E855</f>
        <v>SUPARDI</v>
      </c>
      <c r="E847" s="31" t="str">
        <f>Report2!H855</f>
        <v>K2</v>
      </c>
      <c r="F847" s="31" t="str">
        <f>Report2!I855</f>
        <v>KA UMAN RT02/08 SEL</v>
      </c>
      <c r="G847" s="31" t="str">
        <f t="shared" si="107"/>
        <v>R1</v>
      </c>
      <c r="H847" s="31">
        <f t="shared" si="108"/>
        <v>450</v>
      </c>
      <c r="I847" s="31" t="str">
        <f>Report2!K855</f>
        <v>R1/450</v>
      </c>
      <c r="J847" s="82">
        <f>Report2!L855</f>
        <v>495</v>
      </c>
      <c r="K847" s="82">
        <f>Report2!M855</f>
        <v>0</v>
      </c>
      <c r="L847" s="82">
        <f>Report2!N855</f>
        <v>245025</v>
      </c>
      <c r="M847" s="82">
        <f>Report2!P855</f>
        <v>245025</v>
      </c>
      <c r="N847" s="82">
        <f>Report2!Q855</f>
        <v>0</v>
      </c>
      <c r="O847" s="82">
        <f>Report2!T855</f>
        <v>0</v>
      </c>
      <c r="P847" s="82">
        <f>Report2!U855</f>
        <v>0</v>
      </c>
      <c r="Q847" s="82">
        <f>Report2!W855</f>
        <v>22052</v>
      </c>
      <c r="R847" s="82">
        <f>Report2!X855</f>
        <v>0</v>
      </c>
      <c r="S847" s="82">
        <f>Report2!Y855</f>
        <v>0</v>
      </c>
      <c r="T847" s="82">
        <f>Report2!Z855</f>
        <v>267077</v>
      </c>
      <c r="U847" s="82">
        <f>Report2!AB855</f>
        <v>22500</v>
      </c>
      <c r="V847" s="82">
        <f>Report2!AC855</f>
        <v>244577</v>
      </c>
      <c r="W847" s="36" t="str">
        <f>Report2!AD855</f>
        <v>28/03/2023</v>
      </c>
      <c r="X847" s="48" t="str">
        <f t="shared" si="109"/>
        <v>28</v>
      </c>
      <c r="Y847" s="31" t="str">
        <f t="shared" si="110"/>
        <v>03</v>
      </c>
      <c r="Z847" s="31" t="str">
        <f t="shared" si="111"/>
        <v>2023</v>
      </c>
      <c r="AA847" s="45">
        <f t="shared" si="112"/>
        <v>45013</v>
      </c>
      <c r="AB847" s="31" t="str">
        <f>Report2!AE855</f>
        <v>5255442006131</v>
      </c>
      <c r="AC847" s="45" t="str">
        <f>Report2!AF855</f>
        <v>28/03/2023</v>
      </c>
      <c r="AD847" s="31" t="str">
        <f>Report2!AH855</f>
        <v>P2TL/52554/20230328/00012</v>
      </c>
      <c r="AE847" s="31">
        <f t="shared" si="114"/>
        <v>52550</v>
      </c>
      <c r="AF847" s="31" t="str">
        <f t="shared" si="113"/>
        <v>52554</v>
      </c>
    </row>
    <row r="848" spans="1:32">
      <c r="A848" s="30">
        <f>Report2!A856</f>
        <v>172</v>
      </c>
      <c r="B848" s="31" t="str">
        <f>Report2!B856</f>
        <v>P2TL/52554/20230328/00008</v>
      </c>
      <c r="C848" s="31" t="str">
        <f>Report2!D856</f>
        <v>523070402888</v>
      </c>
      <c r="D848" s="31" t="str">
        <f>Report2!E856</f>
        <v>JAMARI</v>
      </c>
      <c r="E848" s="31" t="str">
        <f>Report2!H856</f>
        <v>K2</v>
      </c>
      <c r="F848" s="31" t="str">
        <f>Report2!I856</f>
        <v>DK  SOKA BENDOHAR</v>
      </c>
      <c r="G848" s="31" t="str">
        <f t="shared" si="107"/>
        <v>R1</v>
      </c>
      <c r="H848" s="31">
        <f t="shared" si="108"/>
        <v>450</v>
      </c>
      <c r="I848" s="31" t="str">
        <f>Report2!K856</f>
        <v>R1/450</v>
      </c>
      <c r="J848" s="82">
        <f>Report2!L856</f>
        <v>200</v>
      </c>
      <c r="K848" s="82">
        <f>Report2!M856</f>
        <v>0</v>
      </c>
      <c r="L848" s="82">
        <f>Report2!N856</f>
        <v>99000</v>
      </c>
      <c r="M848" s="82">
        <f>Report2!P856</f>
        <v>99000</v>
      </c>
      <c r="N848" s="82">
        <f>Report2!Q856</f>
        <v>0</v>
      </c>
      <c r="O848" s="82">
        <f>Report2!T856</f>
        <v>0</v>
      </c>
      <c r="P848" s="82">
        <f>Report2!U856</f>
        <v>0</v>
      </c>
      <c r="Q848" s="82">
        <f>Report2!W856</f>
        <v>8910</v>
      </c>
      <c r="R848" s="82">
        <f>Report2!X856</f>
        <v>0</v>
      </c>
      <c r="S848" s="82">
        <f>Report2!Y856</f>
        <v>0</v>
      </c>
      <c r="T848" s="82">
        <f>Report2!Z856</f>
        <v>107910</v>
      </c>
      <c r="U848" s="82">
        <f>Report2!AB856</f>
        <v>9000</v>
      </c>
      <c r="V848" s="82">
        <f>Report2!AC856</f>
        <v>98910</v>
      </c>
      <c r="W848" s="36" t="str">
        <f>Report2!AD856</f>
        <v>28/03/2023</v>
      </c>
      <c r="X848" s="48" t="str">
        <f t="shared" si="109"/>
        <v>28</v>
      </c>
      <c r="Y848" s="31" t="str">
        <f t="shared" si="110"/>
        <v>03</v>
      </c>
      <c r="Z848" s="31" t="str">
        <f t="shared" si="111"/>
        <v>2023</v>
      </c>
      <c r="AA848" s="45">
        <f t="shared" si="112"/>
        <v>45013</v>
      </c>
      <c r="AB848" s="31" t="str">
        <f>Report2!AE856</f>
        <v>5255442006127</v>
      </c>
      <c r="AC848" s="45" t="str">
        <f>Report2!AF856</f>
        <v>28/03/2023</v>
      </c>
      <c r="AD848" s="31" t="str">
        <f>Report2!AH856</f>
        <v>P2TL/52554/20230328/00008</v>
      </c>
      <c r="AE848" s="31">
        <f t="shared" si="114"/>
        <v>52550</v>
      </c>
      <c r="AF848" s="31" t="str">
        <f t="shared" si="113"/>
        <v>52554</v>
      </c>
    </row>
    <row r="849" spans="1:32">
      <c r="A849" s="30">
        <f>Report2!A857</f>
        <v>173</v>
      </c>
      <c r="B849" s="31" t="str">
        <f>Report2!B857</f>
        <v>P2TL/52554/20230317/00001</v>
      </c>
      <c r="C849" s="31" t="str">
        <f>Report2!D857</f>
        <v>523072132294</v>
      </c>
      <c r="D849" s="31" t="str">
        <f>Report2!E857</f>
        <v>UNTUNG JAKA PRABO</v>
      </c>
      <c r="E849" s="31" t="str">
        <f>Report2!H857</f>
        <v>K2</v>
      </c>
      <c r="F849" s="31" t="str">
        <f>Report2!I857</f>
        <v>DK TAWANG TLOGOTI</v>
      </c>
      <c r="G849" s="31" t="str">
        <f t="shared" si="107"/>
        <v>R1</v>
      </c>
      <c r="H849" s="31">
        <f t="shared" si="108"/>
        <v>1300</v>
      </c>
      <c r="I849" s="31" t="str">
        <f>Report2!K857</f>
        <v>R1/1300</v>
      </c>
      <c r="J849" s="82">
        <f>Report2!L857</f>
        <v>200</v>
      </c>
      <c r="K849" s="82">
        <f>Report2!M857</f>
        <v>0</v>
      </c>
      <c r="L849" s="82">
        <f>Report2!N857</f>
        <v>288940</v>
      </c>
      <c r="M849" s="82">
        <f>Report2!P857</f>
        <v>288940</v>
      </c>
      <c r="N849" s="82">
        <f>Report2!Q857</f>
        <v>0</v>
      </c>
      <c r="O849" s="82">
        <f>Report2!T857</f>
        <v>0</v>
      </c>
      <c r="P849" s="82">
        <f>Report2!U857</f>
        <v>0</v>
      </c>
      <c r="Q849" s="82">
        <f>Report2!W857</f>
        <v>26005</v>
      </c>
      <c r="R849" s="82">
        <f>Report2!X857</f>
        <v>0</v>
      </c>
      <c r="S849" s="82">
        <f>Report2!Y857</f>
        <v>0</v>
      </c>
      <c r="T849" s="82">
        <f>Report2!Z857</f>
        <v>314945</v>
      </c>
      <c r="U849" s="82">
        <f>Report2!AB857</f>
        <v>314945</v>
      </c>
      <c r="V849" s="82">
        <f>Report2!AC857</f>
        <v>0</v>
      </c>
      <c r="W849" s="36" t="str">
        <f>Report2!AD857</f>
        <v>17/03/2023</v>
      </c>
      <c r="X849" s="48" t="str">
        <f t="shared" si="109"/>
        <v>17</v>
      </c>
      <c r="Y849" s="31" t="str">
        <f t="shared" si="110"/>
        <v>03</v>
      </c>
      <c r="Z849" s="31" t="str">
        <f t="shared" si="111"/>
        <v>2023</v>
      </c>
      <c r="AA849" s="45">
        <f t="shared" si="112"/>
        <v>45002</v>
      </c>
      <c r="AB849" s="31" t="str">
        <f>Report2!AE857</f>
        <v>5255442006106</v>
      </c>
      <c r="AC849" s="45" t="str">
        <f>Report2!AF857</f>
        <v>17/03/2023</v>
      </c>
      <c r="AD849" s="31" t="str">
        <f>Report2!AH857</f>
        <v>P2TL/52554/20230317/00001</v>
      </c>
      <c r="AE849" s="31">
        <f t="shared" si="114"/>
        <v>52550</v>
      </c>
      <c r="AF849" s="31" t="str">
        <f t="shared" si="113"/>
        <v>52554</v>
      </c>
    </row>
    <row r="850" spans="1:32">
      <c r="A850" s="30">
        <f>Report2!A858</f>
        <v>174</v>
      </c>
      <c r="B850" s="31" t="str">
        <f>Report2!B858</f>
        <v>P2TL/52554/20230306/00003</v>
      </c>
      <c r="C850" s="31" t="str">
        <f>Report2!D858</f>
        <v>523070386077</v>
      </c>
      <c r="D850" s="31" t="str">
        <f>Report2!E858</f>
        <v>SARTONO RINTONON</v>
      </c>
      <c r="E850" s="31" t="str">
        <f>Report2!H858</f>
        <v>K2</v>
      </c>
      <c r="F850" s="31" t="str">
        <f>Report2!I858</f>
        <v>NG RAO SEL PAKIS</v>
      </c>
      <c r="G850" s="31" t="str">
        <f t="shared" si="107"/>
        <v>R1</v>
      </c>
      <c r="H850" s="31">
        <f t="shared" si="108"/>
        <v>450</v>
      </c>
      <c r="I850" s="31" t="str">
        <f>Report2!K858</f>
        <v>R1/450</v>
      </c>
      <c r="J850" s="82">
        <f>Report2!L858</f>
        <v>200</v>
      </c>
      <c r="K850" s="82">
        <f>Report2!M858</f>
        <v>0</v>
      </c>
      <c r="L850" s="82">
        <f>Report2!N858</f>
        <v>99000</v>
      </c>
      <c r="M850" s="82">
        <f>Report2!P858</f>
        <v>99000</v>
      </c>
      <c r="N850" s="82">
        <f>Report2!Q858</f>
        <v>0</v>
      </c>
      <c r="O850" s="82">
        <f>Report2!T858</f>
        <v>0</v>
      </c>
      <c r="P850" s="82">
        <f>Report2!U858</f>
        <v>31259</v>
      </c>
      <c r="Q850" s="82">
        <f>Report2!W858</f>
        <v>8910</v>
      </c>
      <c r="R850" s="82">
        <f>Report2!X858</f>
        <v>0</v>
      </c>
      <c r="S850" s="82">
        <f>Report2!Y858</f>
        <v>0</v>
      </c>
      <c r="T850" s="82">
        <f>Report2!Z858</f>
        <v>139169</v>
      </c>
      <c r="U850" s="82">
        <f>Report2!AB858</f>
        <v>139169</v>
      </c>
      <c r="V850" s="82">
        <f>Report2!AC858</f>
        <v>0</v>
      </c>
      <c r="W850" s="36" t="str">
        <f>Report2!AD858</f>
        <v>06/03/2023</v>
      </c>
      <c r="X850" s="48" t="str">
        <f t="shared" si="109"/>
        <v>06</v>
      </c>
      <c r="Y850" s="31" t="str">
        <f t="shared" si="110"/>
        <v>03</v>
      </c>
      <c r="Z850" s="31" t="str">
        <f t="shared" si="111"/>
        <v>2023</v>
      </c>
      <c r="AA850" s="45">
        <f t="shared" si="112"/>
        <v>44991</v>
      </c>
      <c r="AB850" s="31" t="str">
        <f>Report2!AE858</f>
        <v>5255442006067</v>
      </c>
      <c r="AC850" s="45" t="str">
        <f>Report2!AF858</f>
        <v>06/03/2023</v>
      </c>
      <c r="AD850" s="31" t="str">
        <f>Report2!AH858</f>
        <v>P2TL/52554/20230306/00003</v>
      </c>
      <c r="AE850" s="31">
        <f t="shared" si="114"/>
        <v>52550</v>
      </c>
      <c r="AF850" s="31" t="str">
        <f t="shared" si="113"/>
        <v>52554</v>
      </c>
    </row>
    <row r="851" spans="1:32">
      <c r="A851" s="30">
        <f>Report2!A859</f>
        <v>175</v>
      </c>
      <c r="B851" s="31" t="str">
        <f>Report2!B859</f>
        <v>P2TL/52551/20230324/00005</v>
      </c>
      <c r="C851" s="31" t="str">
        <f>Report2!D859</f>
        <v>NONPELANG</v>
      </c>
      <c r="D851" s="31" t="str">
        <f>Report2!E859</f>
        <v>JAMAL SYARIF ZHOFI</v>
      </c>
      <c r="E851" s="31" t="str">
        <f>Report2!H859</f>
        <v>P4</v>
      </c>
      <c r="F851" s="31" t="str">
        <f>Report2!I859</f>
        <v>DS.KARANGASEM SA</v>
      </c>
      <c r="G851" s="31" t="str">
        <f t="shared" si="107"/>
        <v>S2</v>
      </c>
      <c r="H851" s="31">
        <f t="shared" si="108"/>
        <v>900</v>
      </c>
      <c r="I851" s="31" t="str">
        <f>Report2!K859</f>
        <v>S2/900</v>
      </c>
      <c r="J851" s="82">
        <f>Report2!L859</f>
        <v>4957</v>
      </c>
      <c r="K851" s="82">
        <f>Report2!M859</f>
        <v>243000</v>
      </c>
      <c r="L851" s="82">
        <f>Report2!N859</f>
        <v>1784592</v>
      </c>
      <c r="M851" s="82">
        <f>Report2!P859</f>
        <v>2027592</v>
      </c>
      <c r="N851" s="82">
        <f>Report2!Q859</f>
        <v>0</v>
      </c>
      <c r="O851" s="82">
        <f>Report2!T859</f>
        <v>0</v>
      </c>
      <c r="P851" s="82">
        <f>Report2!U859</f>
        <v>0</v>
      </c>
      <c r="Q851" s="82">
        <f>Report2!W859</f>
        <v>10138</v>
      </c>
      <c r="R851" s="82">
        <f>Report2!X859</f>
        <v>0</v>
      </c>
      <c r="S851" s="82">
        <f>Report2!Y859</f>
        <v>0</v>
      </c>
      <c r="T851" s="82">
        <f>Report2!Z859</f>
        <v>2037730</v>
      </c>
      <c r="U851" s="82">
        <f>Report2!AB859</f>
        <v>2037730</v>
      </c>
      <c r="V851" s="82">
        <f>Report2!AC859</f>
        <v>0</v>
      </c>
      <c r="W851" s="36" t="str">
        <f>Report2!AD859</f>
        <v>24/03/2023</v>
      </c>
      <c r="X851" s="48" t="str">
        <f t="shared" si="109"/>
        <v>24</v>
      </c>
      <c r="Y851" s="31" t="str">
        <f t="shared" si="110"/>
        <v>03</v>
      </c>
      <c r="Z851" s="31" t="str">
        <f t="shared" si="111"/>
        <v>2023</v>
      </c>
      <c r="AA851" s="45">
        <f t="shared" si="112"/>
        <v>45009</v>
      </c>
      <c r="AB851" s="31" t="str">
        <f>Report2!AE859</f>
        <v>5255142005210</v>
      </c>
      <c r="AC851" s="45" t="str">
        <f>Report2!AF859</f>
        <v>24/03/2023</v>
      </c>
      <c r="AD851" s="31" t="str">
        <f>Report2!AH859</f>
        <v>P2TL/52551/20230324/00005</v>
      </c>
      <c r="AE851" s="31">
        <f t="shared" si="114"/>
        <v>52550</v>
      </c>
      <c r="AF851" s="31" t="str">
        <f t="shared" si="113"/>
        <v>52551</v>
      </c>
    </row>
    <row r="852" spans="1:32">
      <c r="A852" s="30">
        <f>Report2!A860</f>
        <v>176</v>
      </c>
      <c r="B852" s="31" t="str">
        <f>Report2!B860</f>
        <v>P2TL/52554/20230328/00021</v>
      </c>
      <c r="C852" s="31" t="str">
        <f>Report2!D860</f>
        <v>523070375035</v>
      </c>
      <c r="D852" s="31" t="str">
        <f>Report2!E860</f>
        <v>MARDI</v>
      </c>
      <c r="E852" s="31" t="str">
        <f>Report2!H860</f>
        <v>P3</v>
      </c>
      <c r="F852" s="31" t="str">
        <f>Report2!I860</f>
        <v>RE JOSARI</v>
      </c>
      <c r="G852" s="31" t="str">
        <f t="shared" si="107"/>
        <v>R1</v>
      </c>
      <c r="H852" s="31">
        <f t="shared" si="108"/>
        <v>450</v>
      </c>
      <c r="I852" s="31" t="str">
        <f>Report2!K860</f>
        <v>R1/450</v>
      </c>
      <c r="J852" s="82">
        <f>Report2!L860</f>
        <v>2479</v>
      </c>
      <c r="K852" s="82">
        <f>Report2!M860</f>
        <v>59400</v>
      </c>
      <c r="L852" s="82">
        <f>Report2!N860</f>
        <v>1226907</v>
      </c>
      <c r="M852" s="82">
        <f>Report2!P860</f>
        <v>1286307</v>
      </c>
      <c r="N852" s="82">
        <f>Report2!Q860</f>
        <v>0</v>
      </c>
      <c r="O852" s="82">
        <f>Report2!T860</f>
        <v>76400</v>
      </c>
      <c r="P852" s="82">
        <f>Report2!U860</f>
        <v>246266</v>
      </c>
      <c r="Q852" s="82">
        <f>Report2!W860</f>
        <v>13160</v>
      </c>
      <c r="R852" s="82">
        <f>Report2!X860</f>
        <v>16650</v>
      </c>
      <c r="S852" s="82">
        <f>Report2!Y860</f>
        <v>0</v>
      </c>
      <c r="T852" s="82">
        <f>Report2!Z860</f>
        <v>1638783</v>
      </c>
      <c r="U852" s="82">
        <f>Report2!AB860</f>
        <v>1638783</v>
      </c>
      <c r="V852" s="82">
        <f>Report2!AC860</f>
        <v>0</v>
      </c>
      <c r="W852" s="36" t="str">
        <f>Report2!AD860</f>
        <v>29/03/2023</v>
      </c>
      <c r="X852" s="48" t="str">
        <f t="shared" si="109"/>
        <v>29</v>
      </c>
      <c r="Y852" s="31" t="str">
        <f t="shared" si="110"/>
        <v>03</v>
      </c>
      <c r="Z852" s="31" t="str">
        <f t="shared" si="111"/>
        <v>2023</v>
      </c>
      <c r="AA852" s="45">
        <f t="shared" si="112"/>
        <v>45014</v>
      </c>
      <c r="AB852" s="31" t="str">
        <f>Report2!AE860</f>
        <v>5255442006140</v>
      </c>
      <c r="AC852" s="45" t="str">
        <f>Report2!AF860</f>
        <v>29/03/2023</v>
      </c>
      <c r="AD852" s="31" t="str">
        <f>Report2!AH860</f>
        <v>P2TL/52554/20230328/00021</v>
      </c>
      <c r="AE852" s="31">
        <f t="shared" si="114"/>
        <v>52550</v>
      </c>
      <c r="AF852" s="31" t="str">
        <f t="shared" si="113"/>
        <v>52554</v>
      </c>
    </row>
    <row r="853" spans="1:32">
      <c r="A853" s="30">
        <f>Report2!A861</f>
        <v>177</v>
      </c>
      <c r="B853" s="31" t="str">
        <f>Report2!B861</f>
        <v>P2TL/52554/20230331/00004</v>
      </c>
      <c r="C853" s="31" t="str">
        <f>Report2!D861</f>
        <v>NONPELANG</v>
      </c>
      <c r="D853" s="31" t="str">
        <f>Report2!E861</f>
        <v>RIMBA WANTO</v>
      </c>
      <c r="E853" s="31" t="str">
        <f>Report2!H861</f>
        <v>P4</v>
      </c>
      <c r="F853" s="31" t="str">
        <f>Report2!I861</f>
        <v>DSN PADAS RT 5 RW</v>
      </c>
      <c r="G853" s="31" t="str">
        <f t="shared" si="107"/>
        <v>I1</v>
      </c>
      <c r="H853" s="31">
        <f t="shared" si="108"/>
        <v>900</v>
      </c>
      <c r="I853" s="31" t="str">
        <f>Report2!K861</f>
        <v>I1/900</v>
      </c>
      <c r="J853" s="82">
        <f>Report2!L861</f>
        <v>4957</v>
      </c>
      <c r="K853" s="82">
        <f>Report2!M861</f>
        <v>510300</v>
      </c>
      <c r="L853" s="82">
        <f>Report2!N861</f>
        <v>2007666</v>
      </c>
      <c r="M853" s="82">
        <f>Report2!P861</f>
        <v>2517966</v>
      </c>
      <c r="N853" s="82">
        <f>Report2!Q861</f>
        <v>0</v>
      </c>
      <c r="O853" s="82">
        <f>Report2!T861</f>
        <v>0</v>
      </c>
      <c r="P853" s="82">
        <f>Report2!U861</f>
        <v>0</v>
      </c>
      <c r="Q853" s="82">
        <f>Report2!W861</f>
        <v>4197</v>
      </c>
      <c r="R853" s="82">
        <f>Report2!X861</f>
        <v>0</v>
      </c>
      <c r="S853" s="82">
        <f>Report2!Y861</f>
        <v>0</v>
      </c>
      <c r="T853" s="82">
        <f>Report2!Z861</f>
        <v>2522163</v>
      </c>
      <c r="U853" s="82">
        <f>Report2!AB861</f>
        <v>2522163</v>
      </c>
      <c r="V853" s="82">
        <f>Report2!AC861</f>
        <v>0</v>
      </c>
      <c r="W853" s="36" t="str">
        <f>Report2!AD861</f>
        <v>31/03/2023</v>
      </c>
      <c r="X853" s="48" t="str">
        <f t="shared" si="109"/>
        <v>31</v>
      </c>
      <c r="Y853" s="31" t="str">
        <f t="shared" si="110"/>
        <v>03</v>
      </c>
      <c r="Z853" s="31" t="str">
        <f t="shared" si="111"/>
        <v>2023</v>
      </c>
      <c r="AA853" s="45">
        <f t="shared" si="112"/>
        <v>45016</v>
      </c>
      <c r="AB853" s="31" t="str">
        <f>Report2!AE861</f>
        <v>5255442006149</v>
      </c>
      <c r="AC853" s="45" t="str">
        <f>Report2!AF861</f>
        <v>31/03/2023</v>
      </c>
      <c r="AD853" s="31" t="str">
        <f>Report2!AH861</f>
        <v>P2TL/52554/20230331/00004</v>
      </c>
      <c r="AE853" s="31">
        <f t="shared" si="114"/>
        <v>52550</v>
      </c>
      <c r="AF853" s="31" t="str">
        <f t="shared" si="113"/>
        <v>52554</v>
      </c>
    </row>
    <row r="854" spans="1:32">
      <c r="A854" s="30">
        <f>Report2!A862</f>
        <v>178</v>
      </c>
      <c r="B854" s="31" t="str">
        <f>Report2!B862</f>
        <v>P2TL/52553/20230329/00001</v>
      </c>
      <c r="C854" s="31" t="str">
        <f>Report2!D862</f>
        <v>523071473303</v>
      </c>
      <c r="D854" s="31" t="str">
        <f>Report2!E862</f>
        <v>SUPRIYADI</v>
      </c>
      <c r="E854" s="31" t="str">
        <f>Report2!H862</f>
        <v>K2</v>
      </c>
      <c r="F854" s="31" t="str">
        <f>Report2!I862</f>
        <v>DK  PESANTREN MEN</v>
      </c>
      <c r="G854" s="31" t="str">
        <f t="shared" si="107"/>
        <v>R1T</v>
      </c>
      <c r="H854" s="31">
        <f t="shared" si="108"/>
        <v>450</v>
      </c>
      <c r="I854" s="31" t="str">
        <f>Report2!K862</f>
        <v>R1T/450</v>
      </c>
      <c r="J854" s="82">
        <f>Report2!L862</f>
        <v>543</v>
      </c>
      <c r="K854" s="82">
        <f>Report2!M862</f>
        <v>0</v>
      </c>
      <c r="L854" s="82">
        <f>Report2!N862</f>
        <v>225345</v>
      </c>
      <c r="M854" s="82">
        <f>Report2!P862</f>
        <v>225345</v>
      </c>
      <c r="N854" s="82">
        <f>Report2!Q862</f>
        <v>0</v>
      </c>
      <c r="O854" s="82">
        <f>Report2!T862</f>
        <v>0</v>
      </c>
      <c r="P854" s="82">
        <f>Report2!U862</f>
        <v>0</v>
      </c>
      <c r="Q854" s="82">
        <f>Report2!W862</f>
        <v>20281</v>
      </c>
      <c r="R854" s="82">
        <f>Report2!X862</f>
        <v>0</v>
      </c>
      <c r="S854" s="82">
        <f>Report2!Y862</f>
        <v>0</v>
      </c>
      <c r="T854" s="82">
        <f>Report2!Z862</f>
        <v>245626</v>
      </c>
      <c r="U854" s="82">
        <f>Report2!AB862</f>
        <v>245626</v>
      </c>
      <c r="V854" s="82">
        <f>Report2!AC862</f>
        <v>0</v>
      </c>
      <c r="W854" s="36" t="str">
        <f>Report2!AD862</f>
        <v>29/03/2023</v>
      </c>
      <c r="X854" s="48" t="str">
        <f t="shared" si="109"/>
        <v>29</v>
      </c>
      <c r="Y854" s="31" t="str">
        <f t="shared" si="110"/>
        <v>03</v>
      </c>
      <c r="Z854" s="31" t="str">
        <f t="shared" si="111"/>
        <v>2023</v>
      </c>
      <c r="AA854" s="45">
        <f t="shared" si="112"/>
        <v>45014</v>
      </c>
      <c r="AB854" s="31" t="str">
        <f>Report2!AE862</f>
        <v>5255343004921</v>
      </c>
      <c r="AC854" s="45" t="str">
        <f>Report2!AF862</f>
        <v>29/03/2023</v>
      </c>
      <c r="AD854" s="31" t="str">
        <f>Report2!AH862</f>
        <v>P2TL/52553/20230329/00001</v>
      </c>
      <c r="AE854" s="31">
        <f t="shared" si="114"/>
        <v>52550</v>
      </c>
      <c r="AF854" s="31" t="str">
        <f t="shared" si="113"/>
        <v>52553</v>
      </c>
    </row>
    <row r="855" spans="1:32">
      <c r="A855" s="30">
        <f>Report2!A863</f>
        <v>179</v>
      </c>
      <c r="B855" s="31" t="str">
        <f>Report2!B863</f>
        <v>P2TL/52554/20230324/00005</v>
      </c>
      <c r="C855" s="31" t="str">
        <f>Report2!D863</f>
        <v>523071359860</v>
      </c>
      <c r="D855" s="31" t="str">
        <f>Report2!E863</f>
        <v>ROHMAD</v>
      </c>
      <c r="E855" s="31" t="str">
        <f>Report2!H863</f>
        <v>P1</v>
      </c>
      <c r="F855" s="31" t="str">
        <f>Report2!I863</f>
        <v>KR AJAN RT03/02 TAN</v>
      </c>
      <c r="G855" s="31" t="str">
        <f t="shared" si="107"/>
        <v>R1</v>
      </c>
      <c r="H855" s="31">
        <f t="shared" si="108"/>
        <v>450</v>
      </c>
      <c r="I855" s="31" t="str">
        <f>Report2!K863</f>
        <v>R1/450</v>
      </c>
      <c r="J855" s="82">
        <f>Report2!L863</f>
        <v>0</v>
      </c>
      <c r="K855" s="82">
        <f>Report2!M863</f>
        <v>59400</v>
      </c>
      <c r="L855" s="82">
        <f>Report2!N863</f>
        <v>0</v>
      </c>
      <c r="M855" s="82">
        <f>Report2!P863</f>
        <v>59400</v>
      </c>
      <c r="N855" s="82">
        <f>Report2!Q863</f>
        <v>0</v>
      </c>
      <c r="O855" s="82">
        <f>Report2!T863</f>
        <v>76400</v>
      </c>
      <c r="P855" s="82">
        <f>Report2!U863</f>
        <v>31759</v>
      </c>
      <c r="Q855" s="82">
        <f>Report2!W863</f>
        <v>891</v>
      </c>
      <c r="R855" s="82">
        <f>Report2!X863</f>
        <v>900</v>
      </c>
      <c r="S855" s="82">
        <f>Report2!Y863</f>
        <v>0</v>
      </c>
      <c r="T855" s="82">
        <f>Report2!Z863</f>
        <v>169350</v>
      </c>
      <c r="U855" s="82">
        <f>Report2!AB863</f>
        <v>169350</v>
      </c>
      <c r="V855" s="82">
        <f>Report2!AC863</f>
        <v>0</v>
      </c>
      <c r="W855" s="36" t="str">
        <f>Report2!AD863</f>
        <v>30/03/2023</v>
      </c>
      <c r="X855" s="48" t="str">
        <f t="shared" si="109"/>
        <v>30</v>
      </c>
      <c r="Y855" s="31" t="str">
        <f t="shared" si="110"/>
        <v>03</v>
      </c>
      <c r="Z855" s="31" t="str">
        <f t="shared" si="111"/>
        <v>2023</v>
      </c>
      <c r="AA855" s="45">
        <f t="shared" si="112"/>
        <v>45015</v>
      </c>
      <c r="AB855" s="31" t="str">
        <f>Report2!AE863</f>
        <v>5255442006113</v>
      </c>
      <c r="AC855" s="45" t="str">
        <f>Report2!AF863</f>
        <v>30/03/2023</v>
      </c>
      <c r="AD855" s="31" t="str">
        <f>Report2!AH863</f>
        <v>P2TL/52554/20230324/00005</v>
      </c>
      <c r="AE855" s="31">
        <f t="shared" si="114"/>
        <v>52550</v>
      </c>
      <c r="AF855" s="31" t="str">
        <f t="shared" si="113"/>
        <v>52554</v>
      </c>
    </row>
    <row r="856" spans="1:32">
      <c r="A856" s="30">
        <f>Report2!A864</f>
        <v>180</v>
      </c>
      <c r="B856" s="31" t="str">
        <f>Report2!B864</f>
        <v>5255305723032100551</v>
      </c>
      <c r="C856" s="31" t="str">
        <f>Report2!D864</f>
        <v>523070080859</v>
      </c>
      <c r="D856" s="31" t="str">
        <f>Report2!E864</f>
        <v>KARIYO REJO</v>
      </c>
      <c r="E856" s="31">
        <f>Report2!H864</f>
        <v>0</v>
      </c>
      <c r="F856" s="31" t="str">
        <f>Report2!I864</f>
        <v>JL  MAWAR KRG HARJ</v>
      </c>
      <c r="G856" s="31" t="str">
        <f t="shared" si="107"/>
        <v>R1M</v>
      </c>
      <c r="H856" s="31">
        <f t="shared" si="108"/>
        <v>900</v>
      </c>
      <c r="I856" s="31" t="str">
        <f>Report2!K864</f>
        <v>R1M/900</v>
      </c>
      <c r="J856" s="82">
        <f>Report2!L864</f>
        <v>100</v>
      </c>
      <c r="K856" s="82">
        <f>Report2!M864</f>
        <v>0</v>
      </c>
      <c r="L856" s="82">
        <f>Report2!N864</f>
        <v>135200</v>
      </c>
      <c r="M856" s="82">
        <f>Report2!P864</f>
        <v>135200</v>
      </c>
      <c r="N856" s="82">
        <f>Report2!Q864</f>
        <v>0</v>
      </c>
      <c r="O856" s="82">
        <f>Report2!T864</f>
        <v>0</v>
      </c>
      <c r="P856" s="82">
        <f>Report2!U864</f>
        <v>0</v>
      </c>
      <c r="Q856" s="82">
        <f>Report2!W864</f>
        <v>0</v>
      </c>
      <c r="R856" s="82">
        <f>Report2!X864</f>
        <v>0</v>
      </c>
      <c r="S856" s="82">
        <f>Report2!Y864</f>
        <v>0</v>
      </c>
      <c r="T856" s="82">
        <f>Report2!Z864</f>
        <v>135200</v>
      </c>
      <c r="U856" s="82">
        <f>Report2!AB864</f>
        <v>0</v>
      </c>
      <c r="V856" s="82">
        <f>Report2!AC864</f>
        <v>135200</v>
      </c>
      <c r="W856" s="36" t="str">
        <f>Report2!AD864</f>
        <v>21/03/2023</v>
      </c>
      <c r="X856" s="48" t="str">
        <f t="shared" si="109"/>
        <v>21</v>
      </c>
      <c r="Y856" s="31" t="str">
        <f t="shared" si="110"/>
        <v>03</v>
      </c>
      <c r="Z856" s="31" t="str">
        <f t="shared" si="111"/>
        <v>2023</v>
      </c>
      <c r="AA856" s="45">
        <f t="shared" si="112"/>
        <v>45006</v>
      </c>
      <c r="AB856" s="31" t="str">
        <f>Report2!AE864</f>
        <v>5255334000547</v>
      </c>
      <c r="AC856" s="45" t="str">
        <f>Report2!AF864</f>
        <v>21/03/2023</v>
      </c>
      <c r="AD856" s="31" t="str">
        <f>Report2!AH864</f>
        <v>5255305723032100551</v>
      </c>
      <c r="AE856" s="31">
        <f t="shared" si="114"/>
        <v>52550</v>
      </c>
      <c r="AF856" s="31" t="str">
        <f t="shared" si="113"/>
        <v>52553</v>
      </c>
    </row>
    <row r="857" spans="1:32">
      <c r="A857" s="30">
        <f>Report2!A865</f>
        <v>181</v>
      </c>
      <c r="B857" s="31" t="str">
        <f>Report2!B865</f>
        <v>P2TL/52554/20230306/00005</v>
      </c>
      <c r="C857" s="31" t="str">
        <f>Report2!D865</f>
        <v>NONPELANG</v>
      </c>
      <c r="D857" s="31" t="str">
        <f>Report2!E865</f>
        <v>SUKIMIN</v>
      </c>
      <c r="E857" s="31" t="str">
        <f>Report2!H865</f>
        <v>P4</v>
      </c>
      <c r="F857" s="31" t="str">
        <f>Report2!I865</f>
        <v>PULOREJO KALISARI</v>
      </c>
      <c r="G857" s="31" t="str">
        <f t="shared" si="107"/>
        <v>B1</v>
      </c>
      <c r="H857" s="31">
        <f t="shared" si="108"/>
        <v>900</v>
      </c>
      <c r="I857" s="31" t="str">
        <f>Report2!K865</f>
        <v>B1/900</v>
      </c>
      <c r="J857" s="82">
        <f>Report2!L865</f>
        <v>4957</v>
      </c>
      <c r="K857" s="82">
        <f>Report2!M865</f>
        <v>429300</v>
      </c>
      <c r="L857" s="82">
        <f>Report2!N865</f>
        <v>2305098</v>
      </c>
      <c r="M857" s="82">
        <f>Report2!P865</f>
        <v>2734398</v>
      </c>
      <c r="N857" s="82">
        <f>Report2!Q865</f>
        <v>0</v>
      </c>
      <c r="O857" s="82">
        <f>Report2!T865</f>
        <v>0</v>
      </c>
      <c r="P857" s="82">
        <f>Report2!U865</f>
        <v>0</v>
      </c>
      <c r="Q857" s="82">
        <f>Report2!W865</f>
        <v>13672</v>
      </c>
      <c r="R857" s="82">
        <f>Report2!X865</f>
        <v>0</v>
      </c>
      <c r="S857" s="82">
        <f>Report2!Y865</f>
        <v>0</v>
      </c>
      <c r="T857" s="82">
        <f>Report2!Z865</f>
        <v>2748070</v>
      </c>
      <c r="U857" s="82">
        <f>Report2!AB865</f>
        <v>2748070</v>
      </c>
      <c r="V857" s="82">
        <f>Report2!AC865</f>
        <v>0</v>
      </c>
      <c r="W857" s="36" t="str">
        <f>Report2!AD865</f>
        <v>11/03/2023</v>
      </c>
      <c r="X857" s="48" t="str">
        <f t="shared" si="109"/>
        <v>11</v>
      </c>
      <c r="Y857" s="31" t="str">
        <f t="shared" si="110"/>
        <v>03</v>
      </c>
      <c r="Z857" s="31" t="str">
        <f t="shared" si="111"/>
        <v>2023</v>
      </c>
      <c r="AA857" s="45">
        <f t="shared" si="112"/>
        <v>44996</v>
      </c>
      <c r="AB857" s="31" t="str">
        <f>Report2!AE865</f>
        <v>5255442006069</v>
      </c>
      <c r="AC857" s="45" t="str">
        <f>Report2!AF865</f>
        <v>11/03/2023</v>
      </c>
      <c r="AD857" s="31" t="str">
        <f>Report2!AH865</f>
        <v>P2TL/52554/20230306/00005</v>
      </c>
      <c r="AE857" s="31">
        <f t="shared" si="114"/>
        <v>52550</v>
      </c>
      <c r="AF857" s="31" t="str">
        <f t="shared" si="113"/>
        <v>52554</v>
      </c>
    </row>
    <row r="858" spans="1:32">
      <c r="A858" s="30">
        <f>Report2!A866</f>
        <v>182</v>
      </c>
      <c r="B858" s="31" t="str">
        <f>Report2!B866</f>
        <v>5255105723031400254</v>
      </c>
      <c r="C858" s="31" t="str">
        <f>Report2!D866</f>
        <v>523061012842</v>
      </c>
      <c r="D858" s="31" t="str">
        <f>Report2!E866</f>
        <v>NOR ROKIM</v>
      </c>
      <c r="E858" s="31">
        <f>Report2!H866</f>
        <v>0</v>
      </c>
      <c r="F858" s="31" t="str">
        <f>Report2!I866</f>
        <v>DS KRAMAT   RT.06 R</v>
      </c>
      <c r="G858" s="31" t="str">
        <f t="shared" si="107"/>
        <v>R1</v>
      </c>
      <c r="H858" s="31">
        <f t="shared" si="108"/>
        <v>450</v>
      </c>
      <c r="I858" s="31" t="str">
        <f>Report2!K866</f>
        <v>R1/450</v>
      </c>
      <c r="J858" s="82">
        <f>Report2!L866</f>
        <v>25</v>
      </c>
      <c r="K858" s="82">
        <f>Report2!M866</f>
        <v>0</v>
      </c>
      <c r="L858" s="82">
        <f>Report2!N866</f>
        <v>4225</v>
      </c>
      <c r="M858" s="82">
        <f>Report2!P866</f>
        <v>4225</v>
      </c>
      <c r="N858" s="82">
        <f>Report2!Q866</f>
        <v>0</v>
      </c>
      <c r="O858" s="82">
        <f>Report2!T866</f>
        <v>0</v>
      </c>
      <c r="P858" s="82">
        <f>Report2!U866</f>
        <v>0</v>
      </c>
      <c r="Q858" s="82">
        <f>Report2!W866</f>
        <v>0</v>
      </c>
      <c r="R858" s="82">
        <f>Report2!X866</f>
        <v>0</v>
      </c>
      <c r="S858" s="82">
        <f>Report2!Y866</f>
        <v>0</v>
      </c>
      <c r="T858" s="82">
        <f>Report2!Z866</f>
        <v>4225</v>
      </c>
      <c r="U858" s="82">
        <f>Report2!AB866</f>
        <v>0</v>
      </c>
      <c r="V858" s="82">
        <f>Report2!AC866</f>
        <v>4225</v>
      </c>
      <c r="W858" s="36" t="str">
        <f>Report2!AD866</f>
        <v>15/03/2023</v>
      </c>
      <c r="X858" s="48" t="str">
        <f t="shared" si="109"/>
        <v>15</v>
      </c>
      <c r="Y858" s="31" t="str">
        <f t="shared" si="110"/>
        <v>03</v>
      </c>
      <c r="Z858" s="31" t="str">
        <f t="shared" si="111"/>
        <v>2023</v>
      </c>
      <c r="AA858" s="45">
        <f t="shared" si="112"/>
        <v>45000</v>
      </c>
      <c r="AB858" s="31" t="str">
        <f>Report2!AE866</f>
        <v>5255134000254</v>
      </c>
      <c r="AC858" s="45" t="str">
        <f>Report2!AF866</f>
        <v>15/03/2023</v>
      </c>
      <c r="AD858" s="31" t="str">
        <f>Report2!AH866</f>
        <v>5255105723031400254</v>
      </c>
      <c r="AE858" s="31">
        <f t="shared" si="114"/>
        <v>52550</v>
      </c>
      <c r="AF858" s="31" t="str">
        <f t="shared" si="113"/>
        <v>52551</v>
      </c>
    </row>
    <row r="859" spans="1:32">
      <c r="A859" s="30">
        <f>Report2!A867</f>
        <v>183</v>
      </c>
      <c r="B859" s="31" t="str">
        <f>Report2!B867</f>
        <v>5255105723031400237</v>
      </c>
      <c r="C859" s="31" t="str">
        <f>Report2!D867</f>
        <v>523060362712</v>
      </c>
      <c r="D859" s="31" t="str">
        <f>Report2!E867</f>
        <v>SULAIMAN</v>
      </c>
      <c r="E859" s="31">
        <f>Report2!H867</f>
        <v>0</v>
      </c>
      <c r="F859" s="31" t="str">
        <f>Report2!I867</f>
        <v>DS  KENDUREN WEDU</v>
      </c>
      <c r="G859" s="31" t="str">
        <f t="shared" si="107"/>
        <v>R1</v>
      </c>
      <c r="H859" s="31">
        <f t="shared" si="108"/>
        <v>450</v>
      </c>
      <c r="I859" s="31" t="str">
        <f>Report2!K867</f>
        <v>R1/450</v>
      </c>
      <c r="J859" s="82">
        <f>Report2!L867</f>
        <v>39</v>
      </c>
      <c r="K859" s="82">
        <f>Report2!M867</f>
        <v>0</v>
      </c>
      <c r="L859" s="82">
        <f>Report2!N867</f>
        <v>6591</v>
      </c>
      <c r="M859" s="82">
        <f>Report2!P867</f>
        <v>6591</v>
      </c>
      <c r="N859" s="82">
        <f>Report2!Q867</f>
        <v>0</v>
      </c>
      <c r="O859" s="82">
        <f>Report2!T867</f>
        <v>0</v>
      </c>
      <c r="P859" s="82">
        <f>Report2!U867</f>
        <v>0</v>
      </c>
      <c r="Q859" s="82">
        <f>Report2!W867</f>
        <v>0</v>
      </c>
      <c r="R859" s="82">
        <f>Report2!X867</f>
        <v>0</v>
      </c>
      <c r="S859" s="82">
        <f>Report2!Y867</f>
        <v>0</v>
      </c>
      <c r="T859" s="82">
        <f>Report2!Z867</f>
        <v>6591</v>
      </c>
      <c r="U859" s="82">
        <f>Report2!AB867</f>
        <v>0</v>
      </c>
      <c r="V859" s="82">
        <f>Report2!AC867</f>
        <v>6591</v>
      </c>
      <c r="W859" s="36" t="str">
        <f>Report2!AD867</f>
        <v>15/03/2023</v>
      </c>
      <c r="X859" s="48" t="str">
        <f t="shared" si="109"/>
        <v>15</v>
      </c>
      <c r="Y859" s="31" t="str">
        <f t="shared" si="110"/>
        <v>03</v>
      </c>
      <c r="Z859" s="31" t="str">
        <f t="shared" si="111"/>
        <v>2023</v>
      </c>
      <c r="AA859" s="45">
        <f t="shared" si="112"/>
        <v>45000</v>
      </c>
      <c r="AB859" s="31" t="str">
        <f>Report2!AE867</f>
        <v>5255134000237</v>
      </c>
      <c r="AC859" s="45" t="str">
        <f>Report2!AF867</f>
        <v>15/03/2023</v>
      </c>
      <c r="AD859" s="31" t="str">
        <f>Report2!AH867</f>
        <v>5255105723031400237</v>
      </c>
      <c r="AE859" s="31">
        <f t="shared" si="114"/>
        <v>52550</v>
      </c>
      <c r="AF859" s="31" t="str">
        <f t="shared" si="113"/>
        <v>52551</v>
      </c>
    </row>
    <row r="860" spans="1:32">
      <c r="A860" s="30">
        <f>Report2!A868</f>
        <v>184</v>
      </c>
      <c r="B860" s="31" t="str">
        <f>Report2!B868</f>
        <v>5255305723032100543</v>
      </c>
      <c r="C860" s="31" t="str">
        <f>Report2!D868</f>
        <v>523070173353</v>
      </c>
      <c r="D860" s="31" t="str">
        <f>Report2!E868</f>
        <v>WARSITO</v>
      </c>
      <c r="E860" s="31">
        <f>Report2!H868</f>
        <v>0</v>
      </c>
      <c r="F860" s="31" t="str">
        <f>Report2!I868</f>
        <v>KA UMAN PL PAYUNG</v>
      </c>
      <c r="G860" s="31" t="str">
        <f t="shared" si="107"/>
        <v>R1</v>
      </c>
      <c r="H860" s="31">
        <f t="shared" si="108"/>
        <v>450</v>
      </c>
      <c r="I860" s="31" t="str">
        <f>Report2!K868</f>
        <v>R1/450</v>
      </c>
      <c r="J860" s="82">
        <f>Report2!L868</f>
        <v>141</v>
      </c>
      <c r="K860" s="82">
        <f>Report2!M868</f>
        <v>0</v>
      </c>
      <c r="L860" s="82">
        <f>Report2!N868</f>
        <v>23900</v>
      </c>
      <c r="M860" s="82">
        <f>Report2!P868</f>
        <v>23900</v>
      </c>
      <c r="N860" s="82">
        <f>Report2!Q868</f>
        <v>0</v>
      </c>
      <c r="O860" s="82">
        <f>Report2!T868</f>
        <v>0</v>
      </c>
      <c r="P860" s="82">
        <f>Report2!U868</f>
        <v>0</v>
      </c>
      <c r="Q860" s="82">
        <f>Report2!W868</f>
        <v>0</v>
      </c>
      <c r="R860" s="82">
        <f>Report2!X868</f>
        <v>0</v>
      </c>
      <c r="S860" s="82">
        <f>Report2!Y868</f>
        <v>0</v>
      </c>
      <c r="T860" s="82">
        <f>Report2!Z868</f>
        <v>23900</v>
      </c>
      <c r="U860" s="82">
        <f>Report2!AB868</f>
        <v>0</v>
      </c>
      <c r="V860" s="82">
        <f>Report2!AC868</f>
        <v>23900</v>
      </c>
      <c r="W860" s="36" t="str">
        <f>Report2!AD868</f>
        <v>21/03/2023</v>
      </c>
      <c r="X860" s="48" t="str">
        <f t="shared" si="109"/>
        <v>21</v>
      </c>
      <c r="Y860" s="31" t="str">
        <f t="shared" si="110"/>
        <v>03</v>
      </c>
      <c r="Z860" s="31" t="str">
        <f t="shared" si="111"/>
        <v>2023</v>
      </c>
      <c r="AA860" s="45">
        <f t="shared" si="112"/>
        <v>45006</v>
      </c>
      <c r="AB860" s="31" t="str">
        <f>Report2!AE868</f>
        <v>5255334000539</v>
      </c>
      <c r="AC860" s="45" t="str">
        <f>Report2!AF868</f>
        <v>21/03/2023</v>
      </c>
      <c r="AD860" s="31" t="str">
        <f>Report2!AH868</f>
        <v>5255305723032100543</v>
      </c>
      <c r="AE860" s="31">
        <f t="shared" si="114"/>
        <v>52550</v>
      </c>
      <c r="AF860" s="31" t="str">
        <f t="shared" si="113"/>
        <v>52553</v>
      </c>
    </row>
    <row r="861" spans="1:32">
      <c r="A861" s="30">
        <f>Report2!A869</f>
        <v>185</v>
      </c>
      <c r="B861" s="31" t="str">
        <f>Report2!B869</f>
        <v>P2TL/52553/20230307/00001</v>
      </c>
      <c r="C861" s="31" t="str">
        <f>Report2!D869</f>
        <v>523070436884</v>
      </c>
      <c r="D861" s="31" t="str">
        <f>Report2!E869</f>
        <v>MASTURI</v>
      </c>
      <c r="E861" s="31" t="str">
        <f>Report2!H869</f>
        <v>P1</v>
      </c>
      <c r="F861" s="31" t="str">
        <f>Report2!I869</f>
        <v>HA RJOWINANGUN G</v>
      </c>
      <c r="G861" s="31" t="str">
        <f t="shared" si="107"/>
        <v>R1</v>
      </c>
      <c r="H861" s="31">
        <f t="shared" si="108"/>
        <v>450</v>
      </c>
      <c r="I861" s="31" t="str">
        <f>Report2!K869</f>
        <v>R1/450</v>
      </c>
      <c r="J861" s="82">
        <f>Report2!L869</f>
        <v>0</v>
      </c>
      <c r="K861" s="82">
        <f>Report2!M869</f>
        <v>59400</v>
      </c>
      <c r="L861" s="82">
        <f>Report2!N869</f>
        <v>0</v>
      </c>
      <c r="M861" s="82">
        <f>Report2!P869</f>
        <v>59400</v>
      </c>
      <c r="N861" s="82">
        <f>Report2!Q869</f>
        <v>0</v>
      </c>
      <c r="O861" s="82">
        <f>Report2!T869</f>
        <v>0</v>
      </c>
      <c r="P861" s="82">
        <f>Report2!U869</f>
        <v>0</v>
      </c>
      <c r="Q861" s="82">
        <f>Report2!W869</f>
        <v>891</v>
      </c>
      <c r="R861" s="82">
        <f>Report2!X869</f>
        <v>16650</v>
      </c>
      <c r="S861" s="82">
        <f>Report2!Y869</f>
        <v>0</v>
      </c>
      <c r="T861" s="82">
        <f>Report2!Z869</f>
        <v>76941</v>
      </c>
      <c r="U861" s="82">
        <f>Report2!AB869</f>
        <v>76941</v>
      </c>
      <c r="V861" s="82">
        <f>Report2!AC869</f>
        <v>0</v>
      </c>
      <c r="W861" s="36" t="str">
        <f>Report2!AD869</f>
        <v>07/03/2023</v>
      </c>
      <c r="X861" s="48" t="str">
        <f t="shared" si="109"/>
        <v>07</v>
      </c>
      <c r="Y861" s="31" t="str">
        <f t="shared" si="110"/>
        <v>03</v>
      </c>
      <c r="Z861" s="31" t="str">
        <f t="shared" si="111"/>
        <v>2023</v>
      </c>
      <c r="AA861" s="45">
        <f t="shared" si="112"/>
        <v>44992</v>
      </c>
      <c r="AB861" s="31" t="str">
        <f>Report2!AE869</f>
        <v>5255342004886</v>
      </c>
      <c r="AC861" s="45" t="str">
        <f>Report2!AF869</f>
        <v>07/03/2023</v>
      </c>
      <c r="AD861" s="31" t="str">
        <f>Report2!AH869</f>
        <v>P2TL/52553/20230307/00001</v>
      </c>
      <c r="AE861" s="31">
        <f t="shared" si="114"/>
        <v>52550</v>
      </c>
      <c r="AF861" s="31" t="str">
        <f t="shared" si="113"/>
        <v>52553</v>
      </c>
    </row>
    <row r="862" spans="1:32">
      <c r="A862" s="30">
        <f>Report2!A870</f>
        <v>186</v>
      </c>
      <c r="B862" s="31" t="str">
        <f>Report2!B870</f>
        <v>5255105723031400196</v>
      </c>
      <c r="C862" s="31" t="str">
        <f>Report2!D870</f>
        <v>523061491976</v>
      </c>
      <c r="D862" s="31" t="str">
        <f>Report2!E870</f>
        <v>BUDI SANTOSO</v>
      </c>
      <c r="E862" s="31">
        <f>Report2!H870</f>
        <v>0</v>
      </c>
      <c r="F862" s="31" t="str">
        <f>Report2!I870</f>
        <v>DS KALISARI 0  RT.2 R</v>
      </c>
      <c r="G862" s="31" t="str">
        <f t="shared" si="107"/>
        <v>R1M</v>
      </c>
      <c r="H862" s="31">
        <f t="shared" si="108"/>
        <v>900</v>
      </c>
      <c r="I862" s="31" t="str">
        <f>Report2!K870</f>
        <v>R1M/900</v>
      </c>
      <c r="J862" s="82">
        <f>Report2!L870</f>
        <v>36</v>
      </c>
      <c r="K862" s="82">
        <f>Report2!M870</f>
        <v>0</v>
      </c>
      <c r="L862" s="82">
        <f>Report2!N870</f>
        <v>48672</v>
      </c>
      <c r="M862" s="82">
        <f>Report2!P870</f>
        <v>48672</v>
      </c>
      <c r="N862" s="82">
        <f>Report2!Q870</f>
        <v>0</v>
      </c>
      <c r="O862" s="82">
        <f>Report2!T870</f>
        <v>0</v>
      </c>
      <c r="P862" s="82">
        <f>Report2!U870</f>
        <v>0</v>
      </c>
      <c r="Q862" s="82">
        <f>Report2!W870</f>
        <v>0</v>
      </c>
      <c r="R862" s="82">
        <f>Report2!X870</f>
        <v>0</v>
      </c>
      <c r="S862" s="82">
        <f>Report2!Y870</f>
        <v>0</v>
      </c>
      <c r="T862" s="82">
        <f>Report2!Z870</f>
        <v>48672</v>
      </c>
      <c r="U862" s="82">
        <f>Report2!AB870</f>
        <v>0</v>
      </c>
      <c r="V862" s="82">
        <f>Report2!AC870</f>
        <v>48672</v>
      </c>
      <c r="W862" s="36" t="str">
        <f>Report2!AD870</f>
        <v>15/03/2023</v>
      </c>
      <c r="X862" s="48" t="str">
        <f t="shared" si="109"/>
        <v>15</v>
      </c>
      <c r="Y862" s="31" t="str">
        <f t="shared" si="110"/>
        <v>03</v>
      </c>
      <c r="Z862" s="31" t="str">
        <f t="shared" si="111"/>
        <v>2023</v>
      </c>
      <c r="AA862" s="45">
        <f t="shared" si="112"/>
        <v>45000</v>
      </c>
      <c r="AB862" s="31" t="str">
        <f>Report2!AE870</f>
        <v>5255134000196</v>
      </c>
      <c r="AC862" s="45" t="str">
        <f>Report2!AF870</f>
        <v>15/03/2023</v>
      </c>
      <c r="AD862" s="31" t="str">
        <f>Report2!AH870</f>
        <v>5255105723031400196</v>
      </c>
      <c r="AE862" s="31">
        <f t="shared" si="114"/>
        <v>52550</v>
      </c>
      <c r="AF862" s="31" t="str">
        <f t="shared" si="113"/>
        <v>52551</v>
      </c>
    </row>
    <row r="863" spans="1:32">
      <c r="A863" s="30">
        <f>Report2!A871</f>
        <v>187</v>
      </c>
      <c r="B863" s="31" t="str">
        <f>Report2!B871</f>
        <v>5255105723031400177</v>
      </c>
      <c r="C863" s="31" t="str">
        <f>Report2!D871</f>
        <v>523060438981</v>
      </c>
      <c r="D863" s="31" t="str">
        <f>Report2!E871</f>
        <v>IMAN SUBARI</v>
      </c>
      <c r="E863" s="31">
        <f>Report2!H871</f>
        <v>0</v>
      </c>
      <c r="F863" s="31" t="str">
        <f>Report2!I871</f>
        <v>RA JI RT4/1</v>
      </c>
      <c r="G863" s="31" t="str">
        <f t="shared" si="107"/>
        <v>R1M</v>
      </c>
      <c r="H863" s="31">
        <f t="shared" si="108"/>
        <v>900</v>
      </c>
      <c r="I863" s="31" t="str">
        <f>Report2!K871</f>
        <v>R1M/900</v>
      </c>
      <c r="J863" s="82">
        <f>Report2!L871</f>
        <v>96</v>
      </c>
      <c r="K863" s="82">
        <f>Report2!M871</f>
        <v>0</v>
      </c>
      <c r="L863" s="82">
        <f>Report2!N871</f>
        <v>127088</v>
      </c>
      <c r="M863" s="82">
        <f>Report2!P871</f>
        <v>127088</v>
      </c>
      <c r="N863" s="82">
        <f>Report2!Q871</f>
        <v>0</v>
      </c>
      <c r="O863" s="82">
        <f>Report2!T871</f>
        <v>0</v>
      </c>
      <c r="P863" s="82">
        <f>Report2!U871</f>
        <v>0</v>
      </c>
      <c r="Q863" s="82">
        <f>Report2!W871</f>
        <v>0</v>
      </c>
      <c r="R863" s="82">
        <f>Report2!X871</f>
        <v>0</v>
      </c>
      <c r="S863" s="82">
        <f>Report2!Y871</f>
        <v>0</v>
      </c>
      <c r="T863" s="82">
        <f>Report2!Z871</f>
        <v>127088</v>
      </c>
      <c r="U863" s="82">
        <f>Report2!AB871</f>
        <v>0</v>
      </c>
      <c r="V863" s="82">
        <f>Report2!AC871</f>
        <v>127088</v>
      </c>
      <c r="W863" s="36" t="str">
        <f>Report2!AD871</f>
        <v>15/03/2023</v>
      </c>
      <c r="X863" s="48" t="str">
        <f t="shared" si="109"/>
        <v>15</v>
      </c>
      <c r="Y863" s="31" t="str">
        <f t="shared" si="110"/>
        <v>03</v>
      </c>
      <c r="Z863" s="31" t="str">
        <f t="shared" si="111"/>
        <v>2023</v>
      </c>
      <c r="AA863" s="45">
        <f t="shared" si="112"/>
        <v>45000</v>
      </c>
      <c r="AB863" s="31" t="str">
        <f>Report2!AE871</f>
        <v>5255134000177</v>
      </c>
      <c r="AC863" s="45" t="str">
        <f>Report2!AF871</f>
        <v>15/03/2023</v>
      </c>
      <c r="AD863" s="31" t="str">
        <f>Report2!AH871</f>
        <v>5255105723031400177</v>
      </c>
      <c r="AE863" s="31">
        <f t="shared" si="114"/>
        <v>52550</v>
      </c>
      <c r="AF863" s="31" t="str">
        <f t="shared" si="113"/>
        <v>52551</v>
      </c>
    </row>
    <row r="864" spans="1:32">
      <c r="A864" s="30">
        <f>Report2!A872</f>
        <v>188</v>
      </c>
      <c r="B864" s="31" t="str">
        <f>Report2!B872</f>
        <v>5255105723031500266</v>
      </c>
      <c r="C864" s="31" t="str">
        <f>Report2!D872</f>
        <v>523060728699</v>
      </c>
      <c r="D864" s="31" t="str">
        <f>Report2!E872</f>
        <v>MUSHOLLA</v>
      </c>
      <c r="E864" s="31">
        <f>Report2!H872</f>
        <v>0</v>
      </c>
      <c r="F864" s="31" t="str">
        <f>Report2!I872</f>
        <v>DS  BATU RT6/2</v>
      </c>
      <c r="G864" s="31" t="str">
        <f t="shared" si="107"/>
        <v>R1</v>
      </c>
      <c r="H864" s="31">
        <f t="shared" si="108"/>
        <v>1300</v>
      </c>
      <c r="I864" s="31" t="str">
        <f>Report2!K872</f>
        <v>R1/1300</v>
      </c>
      <c r="J864" s="82">
        <f>Report2!L872</f>
        <v>84</v>
      </c>
      <c r="K864" s="82">
        <f>Report2!M872</f>
        <v>0</v>
      </c>
      <c r="L864" s="82">
        <f>Report2!N872</f>
        <v>124244</v>
      </c>
      <c r="M864" s="82">
        <f>Report2!P872</f>
        <v>124244</v>
      </c>
      <c r="N864" s="82">
        <f>Report2!Q872</f>
        <v>0</v>
      </c>
      <c r="O864" s="82">
        <f>Report2!T872</f>
        <v>0</v>
      </c>
      <c r="P864" s="82">
        <f>Report2!U872</f>
        <v>0</v>
      </c>
      <c r="Q864" s="82">
        <f>Report2!W872</f>
        <v>0</v>
      </c>
      <c r="R864" s="82">
        <f>Report2!X872</f>
        <v>0</v>
      </c>
      <c r="S864" s="82">
        <f>Report2!Y872</f>
        <v>0</v>
      </c>
      <c r="T864" s="82">
        <f>Report2!Z872</f>
        <v>124244</v>
      </c>
      <c r="U864" s="82">
        <f>Report2!AB872</f>
        <v>0</v>
      </c>
      <c r="V864" s="82">
        <f>Report2!AC872</f>
        <v>124244</v>
      </c>
      <c r="W864" s="36" t="str">
        <f>Report2!AD872</f>
        <v>15/03/2023</v>
      </c>
      <c r="X864" s="48" t="str">
        <f t="shared" si="109"/>
        <v>15</v>
      </c>
      <c r="Y864" s="31" t="str">
        <f t="shared" si="110"/>
        <v>03</v>
      </c>
      <c r="Z864" s="31" t="str">
        <f t="shared" si="111"/>
        <v>2023</v>
      </c>
      <c r="AA864" s="45">
        <f t="shared" si="112"/>
        <v>45000</v>
      </c>
      <c r="AB864" s="31" t="str">
        <f>Report2!AE872</f>
        <v>5255134000266</v>
      </c>
      <c r="AC864" s="45" t="str">
        <f>Report2!AF872</f>
        <v>15/03/2023</v>
      </c>
      <c r="AD864" s="31" t="str">
        <f>Report2!AH872</f>
        <v>5255105723031500266</v>
      </c>
      <c r="AE864" s="31">
        <f t="shared" si="114"/>
        <v>52550</v>
      </c>
      <c r="AF864" s="31" t="str">
        <f t="shared" si="113"/>
        <v>52551</v>
      </c>
    </row>
    <row r="865" spans="1:32">
      <c r="A865" s="30">
        <f>Report2!A873</f>
        <v>189</v>
      </c>
      <c r="B865" s="31" t="str">
        <f>Report2!B873</f>
        <v>P2TL/52552/20230306/00002</v>
      </c>
      <c r="C865" s="31" t="str">
        <f>Report2!D873</f>
        <v>525520082072</v>
      </c>
      <c r="D865" s="31" t="str">
        <f>Report2!E873</f>
        <v>SITI FATONAH</v>
      </c>
      <c r="E865" s="31" t="str">
        <f>Report2!H873</f>
        <v>P3</v>
      </c>
      <c r="F865" s="31" t="str">
        <f>Report2!I873</f>
        <v>DS KUWARON    RT.3</v>
      </c>
      <c r="G865" s="31" t="str">
        <f t="shared" si="107"/>
        <v>R1MT</v>
      </c>
      <c r="H865" s="31">
        <f t="shared" si="108"/>
        <v>900</v>
      </c>
      <c r="I865" s="31" t="str">
        <f>Report2!K873</f>
        <v>R1MT/900</v>
      </c>
      <c r="J865" s="82">
        <f>Report2!L873</f>
        <v>4957</v>
      </c>
      <c r="K865" s="82">
        <f>Report2!M873</f>
        <v>584064</v>
      </c>
      <c r="L865" s="82">
        <f>Report2!N873</f>
        <v>6702134</v>
      </c>
      <c r="M865" s="82">
        <f>Report2!P873</f>
        <v>7286198</v>
      </c>
      <c r="N865" s="82">
        <f>Report2!Q873</f>
        <v>10000</v>
      </c>
      <c r="O865" s="82">
        <f>Report2!T873</f>
        <v>0</v>
      </c>
      <c r="P865" s="82">
        <f>Report2!U873</f>
        <v>188171</v>
      </c>
      <c r="Q865" s="82">
        <f>Report2!W873</f>
        <v>75782</v>
      </c>
      <c r="R865" s="82">
        <f>Report2!X873</f>
        <v>0</v>
      </c>
      <c r="S865" s="82">
        <f>Report2!Y873</f>
        <v>0</v>
      </c>
      <c r="T865" s="82">
        <f>Report2!Z873</f>
        <v>7560151</v>
      </c>
      <c r="U865" s="82">
        <f>Report2!AB873</f>
        <v>7560151</v>
      </c>
      <c r="V865" s="82">
        <f>Report2!AC873</f>
        <v>0</v>
      </c>
      <c r="W865" s="36" t="str">
        <f>Report2!AD873</f>
        <v>06/03/2023</v>
      </c>
      <c r="X865" s="48" t="str">
        <f t="shared" si="109"/>
        <v>06</v>
      </c>
      <c r="Y865" s="31" t="str">
        <f t="shared" si="110"/>
        <v>03</v>
      </c>
      <c r="Z865" s="31" t="str">
        <f t="shared" si="111"/>
        <v>2023</v>
      </c>
      <c r="AA865" s="45">
        <f t="shared" si="112"/>
        <v>44991</v>
      </c>
      <c r="AB865" s="31" t="str">
        <f>Report2!AE873</f>
        <v>5255243004975</v>
      </c>
      <c r="AC865" s="45" t="str">
        <f>Report2!AF873</f>
        <v>06/03/2023</v>
      </c>
      <c r="AD865" s="31" t="str">
        <f>Report2!AH873</f>
        <v>P2TL/52552/20230306/00002</v>
      </c>
      <c r="AE865" s="31">
        <f t="shared" si="114"/>
        <v>52550</v>
      </c>
      <c r="AF865" s="31" t="str">
        <f t="shared" si="113"/>
        <v>52552</v>
      </c>
    </row>
    <row r="866" spans="1:32">
      <c r="A866" s="30">
        <f>Report2!A874</f>
        <v>190</v>
      </c>
      <c r="B866" s="31" t="str">
        <f>Report2!B874</f>
        <v>P2TL/52552/20230308/00001</v>
      </c>
      <c r="C866" s="31" t="str">
        <f>Report2!D874</f>
        <v>523080241701</v>
      </c>
      <c r="D866" s="31" t="str">
        <f>Report2!E874</f>
        <v>KASBUN</v>
      </c>
      <c r="E866" s="31" t="str">
        <f>Report2!H874</f>
        <v>P2</v>
      </c>
      <c r="F866" s="31" t="str">
        <f>Report2!I874</f>
        <v>DS  KRAJAN KUWARO</v>
      </c>
      <c r="G866" s="31" t="str">
        <f t="shared" si="107"/>
        <v>R1</v>
      </c>
      <c r="H866" s="31">
        <f t="shared" si="108"/>
        <v>450</v>
      </c>
      <c r="I866" s="31" t="str">
        <f>Report2!K874</f>
        <v>R1/450</v>
      </c>
      <c r="J866" s="82">
        <f>Report2!L874</f>
        <v>2479</v>
      </c>
      <c r="K866" s="82">
        <f>Report2!M874</f>
        <v>0</v>
      </c>
      <c r="L866" s="82">
        <f>Report2!N874</f>
        <v>1226907</v>
      </c>
      <c r="M866" s="82">
        <f>Report2!P874</f>
        <v>1226907</v>
      </c>
      <c r="N866" s="82">
        <f>Report2!Q874</f>
        <v>0</v>
      </c>
      <c r="O866" s="82">
        <f>Report2!T874</f>
        <v>0</v>
      </c>
      <c r="P866" s="82">
        <f>Report2!U874</f>
        <v>156912</v>
      </c>
      <c r="Q866" s="82">
        <f>Report2!W874</f>
        <v>12269</v>
      </c>
      <c r="R866" s="82">
        <f>Report2!X874</f>
        <v>18900</v>
      </c>
      <c r="S866" s="82">
        <f>Report2!Y874</f>
        <v>0</v>
      </c>
      <c r="T866" s="82">
        <f>Report2!Z874</f>
        <v>1414988</v>
      </c>
      <c r="U866" s="82">
        <f>Report2!AB874</f>
        <v>1414988</v>
      </c>
      <c r="V866" s="82">
        <f>Report2!AC874</f>
        <v>0</v>
      </c>
      <c r="W866" s="36" t="str">
        <f>Report2!AD874</f>
        <v>08/03/2023</v>
      </c>
      <c r="X866" s="48" t="str">
        <f t="shared" si="109"/>
        <v>08</v>
      </c>
      <c r="Y866" s="31" t="str">
        <f t="shared" si="110"/>
        <v>03</v>
      </c>
      <c r="Z866" s="31" t="str">
        <f t="shared" si="111"/>
        <v>2023</v>
      </c>
      <c r="AA866" s="45">
        <f t="shared" si="112"/>
        <v>44993</v>
      </c>
      <c r="AB866" s="31" t="str">
        <f>Report2!AE874</f>
        <v>5255242004977</v>
      </c>
      <c r="AC866" s="45" t="str">
        <f>Report2!AF874</f>
        <v>08/03/2023</v>
      </c>
      <c r="AD866" s="31" t="str">
        <f>Report2!AH874</f>
        <v>P2TL/52552/20230308/00001</v>
      </c>
      <c r="AE866" s="31">
        <f t="shared" si="114"/>
        <v>52550</v>
      </c>
      <c r="AF866" s="31" t="str">
        <f t="shared" si="113"/>
        <v>52552</v>
      </c>
    </row>
    <row r="867" spans="1:32">
      <c r="A867" s="30">
        <f>Report2!A875</f>
        <v>191</v>
      </c>
      <c r="B867" s="31" t="str">
        <f>Report2!B875</f>
        <v>P2TL/52554/20230328/00003</v>
      </c>
      <c r="C867" s="31" t="str">
        <f>Report2!D875</f>
        <v>523070874838</v>
      </c>
      <c r="D867" s="31" t="str">
        <f>Report2!E875</f>
        <v>SADIMIN PODO</v>
      </c>
      <c r="E867" s="31" t="str">
        <f>Report2!H875</f>
        <v>K2</v>
      </c>
      <c r="F867" s="31" t="str">
        <f>Report2!I875</f>
        <v>DK  BARU MLOWO KA</v>
      </c>
      <c r="G867" s="31" t="str">
        <f t="shared" si="107"/>
        <v>R1</v>
      </c>
      <c r="H867" s="31">
        <f t="shared" si="108"/>
        <v>450</v>
      </c>
      <c r="I867" s="31" t="str">
        <f>Report2!K875</f>
        <v>R1/450</v>
      </c>
      <c r="J867" s="82">
        <f>Report2!L875</f>
        <v>300</v>
      </c>
      <c r="K867" s="82">
        <f>Report2!M875</f>
        <v>0</v>
      </c>
      <c r="L867" s="82">
        <f>Report2!N875</f>
        <v>148500</v>
      </c>
      <c r="M867" s="82">
        <f>Report2!P875</f>
        <v>148500</v>
      </c>
      <c r="N867" s="82">
        <f>Report2!Q875</f>
        <v>0</v>
      </c>
      <c r="O867" s="82">
        <f>Report2!T875</f>
        <v>0</v>
      </c>
      <c r="P867" s="82">
        <f>Report2!U875</f>
        <v>0</v>
      </c>
      <c r="Q867" s="82">
        <f>Report2!W875</f>
        <v>13365</v>
      </c>
      <c r="R867" s="82">
        <f>Report2!X875</f>
        <v>0</v>
      </c>
      <c r="S867" s="82">
        <f>Report2!Y875</f>
        <v>0</v>
      </c>
      <c r="T867" s="82">
        <f>Report2!Z875</f>
        <v>161865</v>
      </c>
      <c r="U867" s="82">
        <f>Report2!AB875</f>
        <v>13500</v>
      </c>
      <c r="V867" s="82">
        <f>Report2!AC875</f>
        <v>148365</v>
      </c>
      <c r="W867" s="36" t="str">
        <f>Report2!AD875</f>
        <v>28/03/2023</v>
      </c>
      <c r="X867" s="48" t="str">
        <f t="shared" si="109"/>
        <v>28</v>
      </c>
      <c r="Y867" s="31" t="str">
        <f t="shared" si="110"/>
        <v>03</v>
      </c>
      <c r="Z867" s="31" t="str">
        <f t="shared" si="111"/>
        <v>2023</v>
      </c>
      <c r="AA867" s="45">
        <f t="shared" si="112"/>
        <v>45013</v>
      </c>
      <c r="AB867" s="31" t="str">
        <f>Report2!AE875</f>
        <v>5255442006122</v>
      </c>
      <c r="AC867" s="45" t="str">
        <f>Report2!AF875</f>
        <v>28/03/2023</v>
      </c>
      <c r="AD867" s="31" t="str">
        <f>Report2!AH875</f>
        <v>P2TL/52554/20230328/00003</v>
      </c>
      <c r="AE867" s="31">
        <f t="shared" si="114"/>
        <v>52550</v>
      </c>
      <c r="AF867" s="31" t="str">
        <f t="shared" si="113"/>
        <v>52554</v>
      </c>
    </row>
    <row r="868" spans="1:32">
      <c r="A868" s="30">
        <f>Report2!A876</f>
        <v>192</v>
      </c>
      <c r="B868" s="31" t="str">
        <f>Report2!B876</f>
        <v>P2TL/52554/20230310/00001</v>
      </c>
      <c r="C868" s="31" t="str">
        <f>Report2!D876</f>
        <v>523073100635</v>
      </c>
      <c r="D868" s="31" t="str">
        <f>Report2!E876</f>
        <v>YULIYANTI</v>
      </c>
      <c r="E868" s="31" t="str">
        <f>Report2!H876</f>
        <v>K2</v>
      </c>
      <c r="F868" s="31" t="str">
        <f>Report2!I876</f>
        <v>DN SEMEN DS PULOK</v>
      </c>
      <c r="G868" s="31" t="str">
        <f t="shared" si="107"/>
        <v>R1T</v>
      </c>
      <c r="H868" s="31">
        <f t="shared" si="108"/>
        <v>450</v>
      </c>
      <c r="I868" s="31" t="str">
        <f>Report2!K876</f>
        <v>R1T/450</v>
      </c>
      <c r="J868" s="82">
        <f>Report2!L876</f>
        <v>495</v>
      </c>
      <c r="K868" s="82">
        <f>Report2!M876</f>
        <v>0</v>
      </c>
      <c r="L868" s="82">
        <f>Report2!N876</f>
        <v>205425</v>
      </c>
      <c r="M868" s="82">
        <f>Report2!P876</f>
        <v>205425</v>
      </c>
      <c r="N868" s="82">
        <f>Report2!Q876</f>
        <v>0</v>
      </c>
      <c r="O868" s="82">
        <f>Report2!T876</f>
        <v>0</v>
      </c>
      <c r="P868" s="82">
        <f>Report2!U876</f>
        <v>0</v>
      </c>
      <c r="Q868" s="82">
        <f>Report2!W876</f>
        <v>18488</v>
      </c>
      <c r="R868" s="82">
        <f>Report2!X876</f>
        <v>0</v>
      </c>
      <c r="S868" s="82">
        <f>Report2!Y876</f>
        <v>0</v>
      </c>
      <c r="T868" s="82">
        <f>Report2!Z876</f>
        <v>223913</v>
      </c>
      <c r="U868" s="82">
        <f>Report2!AB876</f>
        <v>223913</v>
      </c>
      <c r="V868" s="82">
        <f>Report2!AC876</f>
        <v>0</v>
      </c>
      <c r="W868" s="36" t="str">
        <f>Report2!AD876</f>
        <v>14/03/2023</v>
      </c>
      <c r="X868" s="48" t="str">
        <f t="shared" si="109"/>
        <v>14</v>
      </c>
      <c r="Y868" s="31" t="str">
        <f t="shared" si="110"/>
        <v>03</v>
      </c>
      <c r="Z868" s="31" t="str">
        <f t="shared" si="111"/>
        <v>2023</v>
      </c>
      <c r="AA868" s="45">
        <f t="shared" si="112"/>
        <v>44999</v>
      </c>
      <c r="AB868" s="31" t="str">
        <f>Report2!AE876</f>
        <v>5255443006088</v>
      </c>
      <c r="AC868" s="45" t="str">
        <f>Report2!AF876</f>
        <v>14/03/2023</v>
      </c>
      <c r="AD868" s="31" t="str">
        <f>Report2!AH876</f>
        <v>P2TL/52554/20230310/00001</v>
      </c>
      <c r="AE868" s="31">
        <f t="shared" si="114"/>
        <v>52550</v>
      </c>
      <c r="AF868" s="31" t="str">
        <f t="shared" si="113"/>
        <v>52554</v>
      </c>
    </row>
    <row r="869" spans="1:32">
      <c r="A869" s="30">
        <f>Report2!A877</f>
        <v>193</v>
      </c>
      <c r="B869" s="31" t="str">
        <f>Report2!B877</f>
        <v>P2TL/52551/20230331/00002</v>
      </c>
      <c r="C869" s="31" t="str">
        <f>Report2!D877</f>
        <v>523061113722</v>
      </c>
      <c r="D869" s="31" t="str">
        <f>Report2!E877</f>
        <v>KANT UNIT PELAYANA</v>
      </c>
      <c r="E869" s="31" t="str">
        <f>Report2!H877</f>
        <v>K2</v>
      </c>
      <c r="F869" s="31" t="str">
        <f>Report2!I877</f>
        <v>JL SULTAN HADIWIJO</v>
      </c>
      <c r="G869" s="31" t="str">
        <f t="shared" si="107"/>
        <v>P1</v>
      </c>
      <c r="H869" s="31">
        <f t="shared" si="108"/>
        <v>22000</v>
      </c>
      <c r="I869" s="31" t="str">
        <f>Report2!K877</f>
        <v>P1/22000</v>
      </c>
      <c r="J869" s="82">
        <f>Report2!L877</f>
        <v>2624</v>
      </c>
      <c r="K869" s="82">
        <f>Report2!M877</f>
        <v>0</v>
      </c>
      <c r="L869" s="82">
        <f>Report2!N877</f>
        <v>4459567</v>
      </c>
      <c r="M869" s="82">
        <f>Report2!P877</f>
        <v>4459567</v>
      </c>
      <c r="N869" s="82">
        <f>Report2!Q877</f>
        <v>0</v>
      </c>
      <c r="O869" s="82">
        <f>Report2!T877</f>
        <v>0</v>
      </c>
      <c r="P869" s="82">
        <f>Report2!U877</f>
        <v>0</v>
      </c>
      <c r="Q869" s="82">
        <f>Report2!W877</f>
        <v>0</v>
      </c>
      <c r="R869" s="82">
        <f>Report2!X877</f>
        <v>0</v>
      </c>
      <c r="S869" s="82">
        <f>Report2!Y877</f>
        <v>0</v>
      </c>
      <c r="T869" s="82">
        <f>Report2!Z877</f>
        <v>4459567</v>
      </c>
      <c r="U869" s="82">
        <f>Report2!AB877</f>
        <v>4459567</v>
      </c>
      <c r="V869" s="82">
        <f>Report2!AC877</f>
        <v>0</v>
      </c>
      <c r="W869" s="36" t="str">
        <f>Report2!AD877</f>
        <v>31/03/2023</v>
      </c>
      <c r="X869" s="48" t="str">
        <f t="shared" si="109"/>
        <v>31</v>
      </c>
      <c r="Y869" s="31" t="str">
        <f t="shared" si="110"/>
        <v>03</v>
      </c>
      <c r="Z869" s="31" t="str">
        <f t="shared" si="111"/>
        <v>2023</v>
      </c>
      <c r="AA869" s="45">
        <f t="shared" si="112"/>
        <v>45016</v>
      </c>
      <c r="AB869" s="31" t="str">
        <f>Report2!AE877</f>
        <v>5255142005228</v>
      </c>
      <c r="AC869" s="45" t="str">
        <f>Report2!AF877</f>
        <v>31/03/2023</v>
      </c>
      <c r="AD869" s="31" t="str">
        <f>Report2!AH877</f>
        <v>P2TL/52551/20230331/00002</v>
      </c>
      <c r="AE869" s="31">
        <f t="shared" si="114"/>
        <v>52550</v>
      </c>
      <c r="AF869" s="31" t="str">
        <f t="shared" si="113"/>
        <v>52551</v>
      </c>
    </row>
    <row r="870" spans="1:32">
      <c r="A870" s="30">
        <f>Report2!A878</f>
        <v>194</v>
      </c>
      <c r="B870" s="31" t="str">
        <f>Report2!B878</f>
        <v>5255105723031000159</v>
      </c>
      <c r="C870" s="31" t="str">
        <f>Report2!D878</f>
        <v>525510171712</v>
      </c>
      <c r="D870" s="31" t="str">
        <f>Report2!E878</f>
        <v>ABDOLATEP</v>
      </c>
      <c r="E870" s="31">
        <f>Report2!H878</f>
        <v>0</v>
      </c>
      <c r="F870" s="31" t="str">
        <f>Report2!I878</f>
        <v>DK MOROREJO DS BA</v>
      </c>
      <c r="G870" s="31" t="str">
        <f t="shared" si="107"/>
        <v>R1</v>
      </c>
      <c r="H870" s="31">
        <f t="shared" si="108"/>
        <v>900</v>
      </c>
      <c r="I870" s="31" t="str">
        <f>Report2!K878</f>
        <v>R1/900</v>
      </c>
      <c r="J870" s="82">
        <f>Report2!L878</f>
        <v>49</v>
      </c>
      <c r="K870" s="82">
        <f>Report2!M878</f>
        <v>0</v>
      </c>
      <c r="L870" s="82">
        <f>Report2!N878</f>
        <v>13475</v>
      </c>
      <c r="M870" s="82">
        <f>Report2!P878</f>
        <v>13475</v>
      </c>
      <c r="N870" s="82">
        <f>Report2!Q878</f>
        <v>0</v>
      </c>
      <c r="O870" s="82">
        <f>Report2!T878</f>
        <v>0</v>
      </c>
      <c r="P870" s="82">
        <f>Report2!U878</f>
        <v>0</v>
      </c>
      <c r="Q870" s="82">
        <f>Report2!W878</f>
        <v>0</v>
      </c>
      <c r="R870" s="82">
        <f>Report2!X878</f>
        <v>0</v>
      </c>
      <c r="S870" s="82">
        <f>Report2!Y878</f>
        <v>0</v>
      </c>
      <c r="T870" s="82">
        <f>Report2!Z878</f>
        <v>13475</v>
      </c>
      <c r="U870" s="82">
        <f>Report2!AB878</f>
        <v>0</v>
      </c>
      <c r="V870" s="82">
        <f>Report2!AC878</f>
        <v>13475</v>
      </c>
      <c r="W870" s="36" t="str">
        <f>Report2!AD878</f>
        <v>13/03/2023</v>
      </c>
      <c r="X870" s="48" t="str">
        <f t="shared" si="109"/>
        <v>13</v>
      </c>
      <c r="Y870" s="31" t="str">
        <f t="shared" si="110"/>
        <v>03</v>
      </c>
      <c r="Z870" s="31" t="str">
        <f t="shared" si="111"/>
        <v>2023</v>
      </c>
      <c r="AA870" s="45">
        <f t="shared" si="112"/>
        <v>44998</v>
      </c>
      <c r="AB870" s="31" t="str">
        <f>Report2!AE878</f>
        <v>5255134000159</v>
      </c>
      <c r="AC870" s="45" t="str">
        <f>Report2!AF878</f>
        <v>13/03/2023</v>
      </c>
      <c r="AD870" s="31" t="str">
        <f>Report2!AH878</f>
        <v>5255105723031000159</v>
      </c>
      <c r="AE870" s="31">
        <f t="shared" si="114"/>
        <v>52550</v>
      </c>
      <c r="AF870" s="31" t="str">
        <f t="shared" si="113"/>
        <v>52551</v>
      </c>
    </row>
    <row r="871" spans="1:32">
      <c r="A871" s="30">
        <f>Report2!A879</f>
        <v>195</v>
      </c>
      <c r="B871" s="31" t="str">
        <f>Report2!B879</f>
        <v>P2TL/52554/20230328/00018</v>
      </c>
      <c r="C871" s="31" t="str">
        <f>Report2!D879</f>
        <v>523070532866</v>
      </c>
      <c r="D871" s="31" t="str">
        <f>Report2!E879</f>
        <v>MARISTA</v>
      </c>
      <c r="E871" s="31" t="str">
        <f>Report2!H879</f>
        <v>K2</v>
      </c>
      <c r="F871" s="31" t="str">
        <f>Report2!I879</f>
        <v>KR AJAN KR ASEM</v>
      </c>
      <c r="G871" s="31" t="str">
        <f t="shared" si="107"/>
        <v>R1</v>
      </c>
      <c r="H871" s="31">
        <f t="shared" si="108"/>
        <v>450</v>
      </c>
      <c r="I871" s="31" t="str">
        <f>Report2!K879</f>
        <v>R1/450</v>
      </c>
      <c r="J871" s="82">
        <f>Report2!L879</f>
        <v>200</v>
      </c>
      <c r="K871" s="82">
        <f>Report2!M879</f>
        <v>0</v>
      </c>
      <c r="L871" s="82">
        <f>Report2!N879</f>
        <v>99000</v>
      </c>
      <c r="M871" s="82">
        <f>Report2!P879</f>
        <v>99000</v>
      </c>
      <c r="N871" s="82">
        <f>Report2!Q879</f>
        <v>0</v>
      </c>
      <c r="O871" s="82">
        <f>Report2!T879</f>
        <v>0</v>
      </c>
      <c r="P871" s="82">
        <f>Report2!U879</f>
        <v>0</v>
      </c>
      <c r="Q871" s="82">
        <f>Report2!W879</f>
        <v>8910</v>
      </c>
      <c r="R871" s="82">
        <f>Report2!X879</f>
        <v>0</v>
      </c>
      <c r="S871" s="82">
        <f>Report2!Y879</f>
        <v>0</v>
      </c>
      <c r="T871" s="82">
        <f>Report2!Z879</f>
        <v>107910</v>
      </c>
      <c r="U871" s="82">
        <f>Report2!AB879</f>
        <v>9000</v>
      </c>
      <c r="V871" s="82">
        <f>Report2!AC879</f>
        <v>98910</v>
      </c>
      <c r="W871" s="36" t="str">
        <f>Report2!AD879</f>
        <v>28/03/2023</v>
      </c>
      <c r="X871" s="48" t="str">
        <f t="shared" si="109"/>
        <v>28</v>
      </c>
      <c r="Y871" s="31" t="str">
        <f t="shared" si="110"/>
        <v>03</v>
      </c>
      <c r="Z871" s="31" t="str">
        <f t="shared" si="111"/>
        <v>2023</v>
      </c>
      <c r="AA871" s="45">
        <f t="shared" si="112"/>
        <v>45013</v>
      </c>
      <c r="AB871" s="31" t="str">
        <f>Report2!AE879</f>
        <v>5255442006137</v>
      </c>
      <c r="AC871" s="45" t="str">
        <f>Report2!AF879</f>
        <v>28/03/2023</v>
      </c>
      <c r="AD871" s="31" t="str">
        <f>Report2!AH879</f>
        <v>P2TL/52554/20230328/00018</v>
      </c>
      <c r="AE871" s="31">
        <f t="shared" si="114"/>
        <v>52550</v>
      </c>
      <c r="AF871" s="31" t="str">
        <f t="shared" si="113"/>
        <v>52554</v>
      </c>
    </row>
    <row r="872" spans="1:32">
      <c r="A872" s="30">
        <f>Report2!A880</f>
        <v>196</v>
      </c>
      <c r="B872" s="31" t="str">
        <f>Report2!B880</f>
        <v>P2TL/52551/20230327/00001</v>
      </c>
      <c r="C872" s="31" t="str">
        <f>Report2!D880</f>
        <v>523060465679</v>
      </c>
      <c r="D872" s="31" t="str">
        <f>Report2!E880</f>
        <v>KASRAN</v>
      </c>
      <c r="E872" s="31" t="str">
        <f>Report2!H880</f>
        <v>K2</v>
      </c>
      <c r="F872" s="31" t="str">
        <f>Report2!I880</f>
        <v>DS  TANGGUL MIJEN</v>
      </c>
      <c r="G872" s="31" t="str">
        <f t="shared" si="107"/>
        <v>R1T</v>
      </c>
      <c r="H872" s="31">
        <f t="shared" si="108"/>
        <v>900</v>
      </c>
      <c r="I872" s="31" t="str">
        <f>Report2!K880</f>
        <v>R1T/900</v>
      </c>
      <c r="J872" s="82">
        <f>Report2!L880</f>
        <v>81</v>
      </c>
      <c r="K872" s="82">
        <f>Report2!M880</f>
        <v>0</v>
      </c>
      <c r="L872" s="82">
        <f>Report2!N880</f>
        <v>49005</v>
      </c>
      <c r="M872" s="82">
        <f>Report2!P880</f>
        <v>49005</v>
      </c>
      <c r="N872" s="82">
        <f>Report2!Q880</f>
        <v>0</v>
      </c>
      <c r="O872" s="82">
        <f>Report2!T880</f>
        <v>0</v>
      </c>
      <c r="P872" s="82">
        <f>Report2!U880</f>
        <v>0</v>
      </c>
      <c r="Q872" s="82">
        <f>Report2!W880</f>
        <v>4410</v>
      </c>
      <c r="R872" s="82">
        <f>Report2!X880</f>
        <v>0</v>
      </c>
      <c r="S872" s="82">
        <f>Report2!Y880</f>
        <v>0</v>
      </c>
      <c r="T872" s="82">
        <f>Report2!Z880</f>
        <v>53415</v>
      </c>
      <c r="U872" s="82">
        <f>Report2!AB880</f>
        <v>53415</v>
      </c>
      <c r="V872" s="82">
        <f>Report2!AC880</f>
        <v>0</v>
      </c>
      <c r="W872" s="36" t="str">
        <f>Report2!AD880</f>
        <v>27/03/2023</v>
      </c>
      <c r="X872" s="48" t="str">
        <f t="shared" si="109"/>
        <v>27</v>
      </c>
      <c r="Y872" s="31" t="str">
        <f t="shared" si="110"/>
        <v>03</v>
      </c>
      <c r="Z872" s="31" t="str">
        <f t="shared" si="111"/>
        <v>2023</v>
      </c>
      <c r="AA872" s="45">
        <f t="shared" si="112"/>
        <v>45012</v>
      </c>
      <c r="AB872" s="31" t="str">
        <f>Report2!AE880</f>
        <v>5255143005213</v>
      </c>
      <c r="AC872" s="45" t="str">
        <f>Report2!AF880</f>
        <v>27/03/2023</v>
      </c>
      <c r="AD872" s="31" t="str">
        <f>Report2!AH880</f>
        <v>P2TL/52551/20230327/00001</v>
      </c>
      <c r="AE872" s="31">
        <f t="shared" si="114"/>
        <v>52550</v>
      </c>
      <c r="AF872" s="31" t="str">
        <f t="shared" si="113"/>
        <v>52551</v>
      </c>
    </row>
    <row r="873" spans="1:32">
      <c r="A873" s="30">
        <f>Report2!A881</f>
        <v>197</v>
      </c>
      <c r="B873" s="31" t="str">
        <f>Report2!B881</f>
        <v>5255105723031000141</v>
      </c>
      <c r="C873" s="31" t="str">
        <f>Report2!D881</f>
        <v>523060227258</v>
      </c>
      <c r="D873" s="31" t="str">
        <f>Report2!E881</f>
        <v>PON PES NURUL Q B</v>
      </c>
      <c r="E873" s="31">
        <f>Report2!H881</f>
        <v>0</v>
      </c>
      <c r="F873" s="31" t="str">
        <f>Report2!I881</f>
        <v>DS  PURWOSARI SAY</v>
      </c>
      <c r="G873" s="31" t="str">
        <f t="shared" si="107"/>
        <v>S2</v>
      </c>
      <c r="H873" s="31">
        <f t="shared" si="108"/>
        <v>2200</v>
      </c>
      <c r="I873" s="31" t="str">
        <f>Report2!K881</f>
        <v>S2/2200</v>
      </c>
      <c r="J873" s="82">
        <f>Report2!L881</f>
        <v>282</v>
      </c>
      <c r="K873" s="82">
        <f>Report2!M881</f>
        <v>0</v>
      </c>
      <c r="L873" s="82">
        <f>Report2!N881</f>
        <v>213560</v>
      </c>
      <c r="M873" s="82">
        <f>Report2!P881</f>
        <v>213560</v>
      </c>
      <c r="N873" s="82">
        <f>Report2!Q881</f>
        <v>0</v>
      </c>
      <c r="O873" s="82">
        <f>Report2!T881</f>
        <v>0</v>
      </c>
      <c r="P873" s="82">
        <f>Report2!U881</f>
        <v>0</v>
      </c>
      <c r="Q873" s="82">
        <f>Report2!W881</f>
        <v>0</v>
      </c>
      <c r="R873" s="82">
        <f>Report2!X881</f>
        <v>0</v>
      </c>
      <c r="S873" s="82">
        <f>Report2!Y881</f>
        <v>0</v>
      </c>
      <c r="T873" s="82">
        <f>Report2!Z881</f>
        <v>213560</v>
      </c>
      <c r="U873" s="82">
        <f>Report2!AB881</f>
        <v>0</v>
      </c>
      <c r="V873" s="82">
        <f>Report2!AC881</f>
        <v>213560</v>
      </c>
      <c r="W873" s="36" t="str">
        <f>Report2!AD881</f>
        <v>13/03/2023</v>
      </c>
      <c r="X873" s="48" t="str">
        <f t="shared" si="109"/>
        <v>13</v>
      </c>
      <c r="Y873" s="31" t="str">
        <f t="shared" si="110"/>
        <v>03</v>
      </c>
      <c r="Z873" s="31" t="str">
        <f t="shared" si="111"/>
        <v>2023</v>
      </c>
      <c r="AA873" s="45">
        <f t="shared" si="112"/>
        <v>44998</v>
      </c>
      <c r="AB873" s="31" t="str">
        <f>Report2!AE881</f>
        <v>5255134000141</v>
      </c>
      <c r="AC873" s="45" t="str">
        <f>Report2!AF881</f>
        <v>13/03/2023</v>
      </c>
      <c r="AD873" s="31" t="str">
        <f>Report2!AH881</f>
        <v>5255105723031000141</v>
      </c>
      <c r="AE873" s="31">
        <f t="shared" si="114"/>
        <v>52550</v>
      </c>
      <c r="AF873" s="31" t="str">
        <f t="shared" si="113"/>
        <v>52551</v>
      </c>
    </row>
    <row r="874" spans="1:32">
      <c r="A874" s="30">
        <f>Report2!A882</f>
        <v>198</v>
      </c>
      <c r="B874" s="31" t="str">
        <f>Report2!B882</f>
        <v>P2TL/52553/20230331/00001</v>
      </c>
      <c r="C874" s="31" t="str">
        <f>Report2!D882</f>
        <v>523073086945</v>
      </c>
      <c r="D874" s="31" t="str">
        <f>Report2!E882</f>
        <v>RIRIN LESTARI</v>
      </c>
      <c r="E874" s="31" t="str">
        <f>Report2!H882</f>
        <v>K2</v>
      </c>
      <c r="F874" s="31" t="str">
        <f>Report2!I882</f>
        <v>DN PESANTREN MEN</v>
      </c>
      <c r="G874" s="31" t="str">
        <f t="shared" si="107"/>
        <v>R1MT</v>
      </c>
      <c r="H874" s="31">
        <f t="shared" si="108"/>
        <v>900</v>
      </c>
      <c r="I874" s="31" t="str">
        <f>Report2!K882</f>
        <v>R1MT/900</v>
      </c>
      <c r="J874" s="82">
        <f>Report2!L882</f>
        <v>582</v>
      </c>
      <c r="K874" s="82">
        <f>Report2!M882</f>
        <v>0</v>
      </c>
      <c r="L874" s="82">
        <f>Report2!N882</f>
        <v>786864</v>
      </c>
      <c r="M874" s="82">
        <f>Report2!P882</f>
        <v>786864</v>
      </c>
      <c r="N874" s="82">
        <f>Report2!Q882</f>
        <v>0</v>
      </c>
      <c r="O874" s="82">
        <f>Report2!T882</f>
        <v>0</v>
      </c>
      <c r="P874" s="82">
        <f>Report2!U882</f>
        <v>0</v>
      </c>
      <c r="Q874" s="82">
        <f>Report2!W882</f>
        <v>70818</v>
      </c>
      <c r="R874" s="82">
        <f>Report2!X882</f>
        <v>0</v>
      </c>
      <c r="S874" s="82">
        <f>Report2!Y882</f>
        <v>0</v>
      </c>
      <c r="T874" s="82">
        <f>Report2!Z882</f>
        <v>857682</v>
      </c>
      <c r="U874" s="82">
        <f>Report2!AB882</f>
        <v>857682</v>
      </c>
      <c r="V874" s="82">
        <f>Report2!AC882</f>
        <v>0</v>
      </c>
      <c r="W874" s="36" t="str">
        <f>Report2!AD882</f>
        <v>31/03/2023</v>
      </c>
      <c r="X874" s="48" t="str">
        <f t="shared" si="109"/>
        <v>31</v>
      </c>
      <c r="Y874" s="31" t="str">
        <f t="shared" si="110"/>
        <v>03</v>
      </c>
      <c r="Z874" s="31" t="str">
        <f t="shared" si="111"/>
        <v>2023</v>
      </c>
      <c r="AA874" s="45">
        <f t="shared" si="112"/>
        <v>45016</v>
      </c>
      <c r="AB874" s="31" t="str">
        <f>Report2!AE882</f>
        <v>5255343004929</v>
      </c>
      <c r="AC874" s="45" t="str">
        <f>Report2!AF882</f>
        <v>31/03/2023</v>
      </c>
      <c r="AD874" s="31" t="str">
        <f>Report2!AH882</f>
        <v>P2TL/52553/20230331/00001</v>
      </c>
      <c r="AE874" s="31">
        <f t="shared" si="114"/>
        <v>52550</v>
      </c>
      <c r="AF874" s="31" t="str">
        <f t="shared" si="113"/>
        <v>52553</v>
      </c>
    </row>
    <row r="875" spans="1:32">
      <c r="A875" s="30">
        <f>Report2!A883</f>
        <v>199</v>
      </c>
      <c r="B875" s="31" t="str">
        <f>Report2!B883</f>
        <v>P2TL/52553/20230324/00001</v>
      </c>
      <c r="C875" s="31" t="str">
        <f>Report2!D883</f>
        <v>523073161370</v>
      </c>
      <c r="D875" s="31" t="str">
        <f>Report2!E883</f>
        <v>PJU SINAWAH</v>
      </c>
      <c r="E875" s="31" t="str">
        <f>Report2!H883</f>
        <v>P2</v>
      </c>
      <c r="F875" s="31" t="str">
        <f>Report2!I883</f>
        <v>DN SINAWAH    RT.1 R</v>
      </c>
      <c r="G875" s="31" t="str">
        <f t="shared" si="107"/>
        <v>S2T</v>
      </c>
      <c r="H875" s="31">
        <f t="shared" si="108"/>
        <v>900</v>
      </c>
      <c r="I875" s="31" t="str">
        <f>Report2!K883</f>
        <v>S2T/900</v>
      </c>
      <c r="J875" s="82">
        <f>Report2!L883</f>
        <v>4957</v>
      </c>
      <c r="K875" s="82">
        <f>Report2!M883</f>
        <v>0</v>
      </c>
      <c r="L875" s="82">
        <f>Report2!N883</f>
        <v>1784592</v>
      </c>
      <c r="M875" s="82">
        <f>Report2!P883</f>
        <v>1784592</v>
      </c>
      <c r="N875" s="82">
        <f>Report2!Q883</f>
        <v>0</v>
      </c>
      <c r="O875" s="82">
        <f>Report2!T883</f>
        <v>0</v>
      </c>
      <c r="P875" s="82">
        <f>Report2!U883</f>
        <v>0</v>
      </c>
      <c r="Q875" s="82">
        <f>Report2!W883</f>
        <v>17846</v>
      </c>
      <c r="R875" s="82">
        <f>Report2!X883</f>
        <v>0</v>
      </c>
      <c r="S875" s="82">
        <f>Report2!Y883</f>
        <v>0</v>
      </c>
      <c r="T875" s="82">
        <f>Report2!Z883</f>
        <v>1802438</v>
      </c>
      <c r="U875" s="82">
        <f>Report2!AB883</f>
        <v>1802438</v>
      </c>
      <c r="V875" s="82">
        <f>Report2!AC883</f>
        <v>0</v>
      </c>
      <c r="W875" s="36" t="str">
        <f>Report2!AD883</f>
        <v>24/03/2023</v>
      </c>
      <c r="X875" s="48" t="str">
        <f t="shared" si="109"/>
        <v>24</v>
      </c>
      <c r="Y875" s="31" t="str">
        <f t="shared" si="110"/>
        <v>03</v>
      </c>
      <c r="Z875" s="31" t="str">
        <f t="shared" si="111"/>
        <v>2023</v>
      </c>
      <c r="AA875" s="45">
        <f t="shared" si="112"/>
        <v>45009</v>
      </c>
      <c r="AB875" s="31" t="str">
        <f>Report2!AE883</f>
        <v>5255343004909</v>
      </c>
      <c r="AC875" s="45" t="str">
        <f>Report2!AF883</f>
        <v>24/03/2023</v>
      </c>
      <c r="AD875" s="31" t="str">
        <f>Report2!AH883</f>
        <v>P2TL/52553/20230324/00001</v>
      </c>
      <c r="AE875" s="31">
        <f t="shared" si="114"/>
        <v>52550</v>
      </c>
      <c r="AF875" s="31" t="str">
        <f t="shared" si="113"/>
        <v>52553</v>
      </c>
    </row>
    <row r="876" spans="1:32">
      <c r="A876" s="30">
        <f>Report2!A884</f>
        <v>200</v>
      </c>
      <c r="B876" s="31" t="str">
        <f>Report2!B884</f>
        <v>5255105723031400174</v>
      </c>
      <c r="C876" s="31" t="str">
        <f>Report2!D884</f>
        <v>523060338959</v>
      </c>
      <c r="D876" s="31" t="str">
        <f>Report2!E884</f>
        <v>MUNAJI</v>
      </c>
      <c r="E876" s="31">
        <f>Report2!H884</f>
        <v>0</v>
      </c>
      <c r="F876" s="31" t="str">
        <f>Report2!I884</f>
        <v>TO NOSARI BEDONO</v>
      </c>
      <c r="G876" s="31" t="str">
        <f t="shared" si="107"/>
        <v>R1</v>
      </c>
      <c r="H876" s="31">
        <f t="shared" si="108"/>
        <v>2200</v>
      </c>
      <c r="I876" s="31" t="str">
        <f>Report2!K884</f>
        <v>R1/2200</v>
      </c>
      <c r="J876" s="82">
        <f>Report2!L884</f>
        <v>132</v>
      </c>
      <c r="K876" s="82">
        <f>Report2!M884</f>
        <v>0</v>
      </c>
      <c r="L876" s="82">
        <f>Report2!N884</f>
        <v>190700</v>
      </c>
      <c r="M876" s="82">
        <f>Report2!P884</f>
        <v>190700</v>
      </c>
      <c r="N876" s="82">
        <f>Report2!Q884</f>
        <v>0</v>
      </c>
      <c r="O876" s="82">
        <f>Report2!T884</f>
        <v>0</v>
      </c>
      <c r="P876" s="82">
        <f>Report2!U884</f>
        <v>0</v>
      </c>
      <c r="Q876" s="82">
        <f>Report2!W884</f>
        <v>0</v>
      </c>
      <c r="R876" s="82">
        <f>Report2!X884</f>
        <v>0</v>
      </c>
      <c r="S876" s="82">
        <f>Report2!Y884</f>
        <v>0</v>
      </c>
      <c r="T876" s="82">
        <f>Report2!Z884</f>
        <v>190700</v>
      </c>
      <c r="U876" s="82">
        <f>Report2!AB884</f>
        <v>0</v>
      </c>
      <c r="V876" s="82">
        <f>Report2!AC884</f>
        <v>190700</v>
      </c>
      <c r="W876" s="36" t="str">
        <f>Report2!AD884</f>
        <v>15/03/2023</v>
      </c>
      <c r="X876" s="48" t="str">
        <f t="shared" si="109"/>
        <v>15</v>
      </c>
      <c r="Y876" s="31" t="str">
        <f t="shared" si="110"/>
        <v>03</v>
      </c>
      <c r="Z876" s="31" t="str">
        <f t="shared" si="111"/>
        <v>2023</v>
      </c>
      <c r="AA876" s="45">
        <f t="shared" si="112"/>
        <v>45000</v>
      </c>
      <c r="AB876" s="31" t="str">
        <f>Report2!AE884</f>
        <v>5255134000174</v>
      </c>
      <c r="AC876" s="45" t="str">
        <f>Report2!AF884</f>
        <v>15/03/2023</v>
      </c>
      <c r="AD876" s="31" t="str">
        <f>Report2!AH884</f>
        <v>5255105723031400174</v>
      </c>
      <c r="AE876" s="31">
        <f t="shared" si="114"/>
        <v>52550</v>
      </c>
      <c r="AF876" s="31" t="str">
        <f t="shared" si="113"/>
        <v>52551</v>
      </c>
    </row>
    <row r="877" spans="1:32">
      <c r="A877" s="30">
        <f>Report2!A885</f>
        <v>201</v>
      </c>
      <c r="B877" s="31" t="str">
        <f>Report2!B885</f>
        <v>P2TL/52554/20230328/00009</v>
      </c>
      <c r="C877" s="31" t="str">
        <f>Report2!D885</f>
        <v>523070414762</v>
      </c>
      <c r="D877" s="31" t="str">
        <f>Report2!E885</f>
        <v>NASRUN BIN DJAMIN</v>
      </c>
      <c r="E877" s="31" t="str">
        <f>Report2!H885</f>
        <v>K2</v>
      </c>
      <c r="F877" s="31" t="str">
        <f>Report2!I885</f>
        <v>KE RTEN POJOK</v>
      </c>
      <c r="G877" s="31" t="str">
        <f t="shared" si="107"/>
        <v>R1</v>
      </c>
      <c r="H877" s="31">
        <f t="shared" si="108"/>
        <v>450</v>
      </c>
      <c r="I877" s="31" t="str">
        <f>Report2!K885</f>
        <v>R1/450</v>
      </c>
      <c r="J877" s="82">
        <f>Report2!L885</f>
        <v>150</v>
      </c>
      <c r="K877" s="82">
        <f>Report2!M885</f>
        <v>0</v>
      </c>
      <c r="L877" s="82">
        <f>Report2!N885</f>
        <v>74250</v>
      </c>
      <c r="M877" s="82">
        <f>Report2!P885</f>
        <v>74250</v>
      </c>
      <c r="N877" s="82">
        <f>Report2!Q885</f>
        <v>0</v>
      </c>
      <c r="O877" s="82">
        <f>Report2!T885</f>
        <v>0</v>
      </c>
      <c r="P877" s="82">
        <f>Report2!U885</f>
        <v>0</v>
      </c>
      <c r="Q877" s="82">
        <f>Report2!W885</f>
        <v>6683</v>
      </c>
      <c r="R877" s="82">
        <f>Report2!X885</f>
        <v>0</v>
      </c>
      <c r="S877" s="82">
        <f>Report2!Y885</f>
        <v>0</v>
      </c>
      <c r="T877" s="82">
        <f>Report2!Z885</f>
        <v>80933</v>
      </c>
      <c r="U877" s="82">
        <f>Report2!AB885</f>
        <v>7000</v>
      </c>
      <c r="V877" s="82">
        <f>Report2!AC885</f>
        <v>73933</v>
      </c>
      <c r="W877" s="36" t="str">
        <f>Report2!AD885</f>
        <v>28/03/2023</v>
      </c>
      <c r="X877" s="48" t="str">
        <f t="shared" si="109"/>
        <v>28</v>
      </c>
      <c r="Y877" s="31" t="str">
        <f t="shared" si="110"/>
        <v>03</v>
      </c>
      <c r="Z877" s="31" t="str">
        <f t="shared" si="111"/>
        <v>2023</v>
      </c>
      <c r="AA877" s="45">
        <f t="shared" si="112"/>
        <v>45013</v>
      </c>
      <c r="AB877" s="31" t="str">
        <f>Report2!AE885</f>
        <v>5255442006128</v>
      </c>
      <c r="AC877" s="45" t="str">
        <f>Report2!AF885</f>
        <v>28/03/2023</v>
      </c>
      <c r="AD877" s="31" t="str">
        <f>Report2!AH885</f>
        <v>P2TL/52554/20230328/00009</v>
      </c>
      <c r="AE877" s="31">
        <f t="shared" si="114"/>
        <v>52550</v>
      </c>
      <c r="AF877" s="31" t="str">
        <f t="shared" si="113"/>
        <v>52554</v>
      </c>
    </row>
    <row r="878" spans="1:32">
      <c r="A878" s="30">
        <f>Report2!A886</f>
        <v>202</v>
      </c>
      <c r="B878" s="31" t="str">
        <f>Report2!B886</f>
        <v>P2TL/52552/20230317/00001</v>
      </c>
      <c r="C878" s="31" t="str">
        <f>Report2!D886</f>
        <v>525520164513</v>
      </c>
      <c r="D878" s="31" t="str">
        <f>Report2!E886</f>
        <v>MUSHOLLA AL MUSTA</v>
      </c>
      <c r="E878" s="31" t="str">
        <f>Report2!H886</f>
        <v>P2</v>
      </c>
      <c r="F878" s="31" t="str">
        <f>Report2!I886</f>
        <v>DN TAMBAN WATES K</v>
      </c>
      <c r="G878" s="31" t="str">
        <f t="shared" si="107"/>
        <v>S2T</v>
      </c>
      <c r="H878" s="31">
        <f t="shared" si="108"/>
        <v>900</v>
      </c>
      <c r="I878" s="31" t="str">
        <f>Report2!K886</f>
        <v>S2T/900</v>
      </c>
      <c r="J878" s="82">
        <f>Report2!L886</f>
        <v>4957</v>
      </c>
      <c r="K878" s="82">
        <f>Report2!M886</f>
        <v>0</v>
      </c>
      <c r="L878" s="82">
        <f>Report2!N886</f>
        <v>1784592</v>
      </c>
      <c r="M878" s="82">
        <f>Report2!P886</f>
        <v>1784592</v>
      </c>
      <c r="N878" s="82">
        <f>Report2!Q886</f>
        <v>0</v>
      </c>
      <c r="O878" s="82">
        <f>Report2!T886</f>
        <v>0</v>
      </c>
      <c r="P878" s="82">
        <f>Report2!U886</f>
        <v>0</v>
      </c>
      <c r="Q878" s="82">
        <f>Report2!W886</f>
        <v>17846</v>
      </c>
      <c r="R878" s="82">
        <f>Report2!X886</f>
        <v>0</v>
      </c>
      <c r="S878" s="82">
        <f>Report2!Y886</f>
        <v>0</v>
      </c>
      <c r="T878" s="82">
        <f>Report2!Z886</f>
        <v>1802438</v>
      </c>
      <c r="U878" s="82">
        <f>Report2!AB886</f>
        <v>1802438</v>
      </c>
      <c r="V878" s="82">
        <f>Report2!AC886</f>
        <v>0</v>
      </c>
      <c r="W878" s="36" t="str">
        <f>Report2!AD886</f>
        <v>17/03/2023</v>
      </c>
      <c r="X878" s="48" t="str">
        <f t="shared" si="109"/>
        <v>17</v>
      </c>
      <c r="Y878" s="31" t="str">
        <f t="shared" si="110"/>
        <v>03</v>
      </c>
      <c r="Z878" s="31" t="str">
        <f t="shared" si="111"/>
        <v>2023</v>
      </c>
      <c r="AA878" s="45">
        <f t="shared" si="112"/>
        <v>45002</v>
      </c>
      <c r="AB878" s="31" t="str">
        <f>Report2!AE886</f>
        <v>5255243004984</v>
      </c>
      <c r="AC878" s="45" t="str">
        <f>Report2!AF886</f>
        <v>17/03/2023</v>
      </c>
      <c r="AD878" s="31" t="str">
        <f>Report2!AH886</f>
        <v>P2TL/52552/20230317/00001</v>
      </c>
      <c r="AE878" s="31">
        <f t="shared" si="114"/>
        <v>52550</v>
      </c>
      <c r="AF878" s="31" t="str">
        <f t="shared" si="113"/>
        <v>52552</v>
      </c>
    </row>
    <row r="879" spans="1:32">
      <c r="A879" s="30">
        <f>Report2!A887</f>
        <v>203</v>
      </c>
      <c r="B879" s="31" t="str">
        <f>Report2!B887</f>
        <v>P2TL/52553/20230302/00002</v>
      </c>
      <c r="C879" s="31" t="str">
        <f>Report2!D887</f>
        <v>525530040639</v>
      </c>
      <c r="D879" s="31" t="str">
        <f>Report2!E887</f>
        <v>D A M I N</v>
      </c>
      <c r="E879" s="31" t="str">
        <f>Report2!H887</f>
        <v>K2</v>
      </c>
      <c r="F879" s="31" t="str">
        <f>Report2!I887</f>
        <v>DN PONDOK PLOSOH</v>
      </c>
      <c r="G879" s="31" t="str">
        <f t="shared" si="107"/>
        <v>R1MT</v>
      </c>
      <c r="H879" s="31">
        <f t="shared" si="108"/>
        <v>900</v>
      </c>
      <c r="I879" s="31" t="str">
        <f>Report2!K887</f>
        <v>R1MT/900</v>
      </c>
      <c r="J879" s="82">
        <f>Report2!L887</f>
        <v>210</v>
      </c>
      <c r="K879" s="82">
        <f>Report2!M887</f>
        <v>0</v>
      </c>
      <c r="L879" s="82">
        <f>Report2!N887</f>
        <v>283920</v>
      </c>
      <c r="M879" s="82">
        <f>Report2!P887</f>
        <v>283920</v>
      </c>
      <c r="N879" s="82">
        <f>Report2!Q887</f>
        <v>0</v>
      </c>
      <c r="O879" s="82">
        <f>Report2!T887</f>
        <v>0</v>
      </c>
      <c r="P879" s="82">
        <f>Report2!U887</f>
        <v>0</v>
      </c>
      <c r="Q879" s="82">
        <f>Report2!W887</f>
        <v>25553</v>
      </c>
      <c r="R879" s="82">
        <f>Report2!X887</f>
        <v>0</v>
      </c>
      <c r="S879" s="82">
        <f>Report2!Y887</f>
        <v>0</v>
      </c>
      <c r="T879" s="82">
        <f>Report2!Z887</f>
        <v>309473</v>
      </c>
      <c r="U879" s="82">
        <f>Report2!AB887</f>
        <v>309473</v>
      </c>
      <c r="V879" s="82">
        <f>Report2!AC887</f>
        <v>0</v>
      </c>
      <c r="W879" s="36" t="str">
        <f>Report2!AD887</f>
        <v>02/03/2023</v>
      </c>
      <c r="X879" s="48" t="str">
        <f t="shared" si="109"/>
        <v>02</v>
      </c>
      <c r="Y879" s="31" t="str">
        <f t="shared" si="110"/>
        <v>03</v>
      </c>
      <c r="Z879" s="31" t="str">
        <f t="shared" si="111"/>
        <v>2023</v>
      </c>
      <c r="AA879" s="45">
        <f t="shared" si="112"/>
        <v>44987</v>
      </c>
      <c r="AB879" s="31" t="str">
        <f>Report2!AE887</f>
        <v>5255343004881</v>
      </c>
      <c r="AC879" s="45" t="str">
        <f>Report2!AF887</f>
        <v>02/03/2023</v>
      </c>
      <c r="AD879" s="31" t="str">
        <f>Report2!AH887</f>
        <v>P2TL/52553/20230302/00002</v>
      </c>
      <c r="AE879" s="31">
        <f t="shared" si="114"/>
        <v>52550</v>
      </c>
      <c r="AF879" s="31" t="str">
        <f t="shared" si="113"/>
        <v>52553</v>
      </c>
    </row>
    <row r="880" spans="1:32">
      <c r="A880" s="30">
        <f>Report2!A888</f>
        <v>204</v>
      </c>
      <c r="B880" s="31" t="str">
        <f>Report2!B888</f>
        <v>5255305723032100540</v>
      </c>
      <c r="C880" s="31" t="str">
        <f>Report2!D888</f>
        <v>523070541744</v>
      </c>
      <c r="D880" s="31" t="str">
        <f>Report2!E888</f>
        <v>SUJIYO</v>
      </c>
      <c r="E880" s="31">
        <f>Report2!H888</f>
        <v>0</v>
      </c>
      <c r="F880" s="31" t="str">
        <f>Report2!I888</f>
        <v>DK  DONGKO DS DEP</v>
      </c>
      <c r="G880" s="31" t="str">
        <f t="shared" si="107"/>
        <v>R1</v>
      </c>
      <c r="H880" s="31">
        <f t="shared" si="108"/>
        <v>450</v>
      </c>
      <c r="I880" s="31" t="str">
        <f>Report2!K888</f>
        <v>R1/450</v>
      </c>
      <c r="J880" s="82">
        <f>Report2!L888</f>
        <v>213</v>
      </c>
      <c r="K880" s="82">
        <f>Report2!M888</f>
        <v>0</v>
      </c>
      <c r="L880" s="82">
        <f>Report2!N888</f>
        <v>36200</v>
      </c>
      <c r="M880" s="82">
        <f>Report2!P888</f>
        <v>36200</v>
      </c>
      <c r="N880" s="82">
        <f>Report2!Q888</f>
        <v>0</v>
      </c>
      <c r="O880" s="82">
        <f>Report2!T888</f>
        <v>0</v>
      </c>
      <c r="P880" s="82">
        <f>Report2!U888</f>
        <v>0</v>
      </c>
      <c r="Q880" s="82">
        <f>Report2!W888</f>
        <v>0</v>
      </c>
      <c r="R880" s="82">
        <f>Report2!X888</f>
        <v>0</v>
      </c>
      <c r="S880" s="82">
        <f>Report2!Y888</f>
        <v>0</v>
      </c>
      <c r="T880" s="82">
        <f>Report2!Z888</f>
        <v>36200</v>
      </c>
      <c r="U880" s="82">
        <f>Report2!AB888</f>
        <v>0</v>
      </c>
      <c r="V880" s="82">
        <f>Report2!AC888</f>
        <v>36200</v>
      </c>
      <c r="W880" s="36" t="str">
        <f>Report2!AD888</f>
        <v>21/03/2023</v>
      </c>
      <c r="X880" s="48" t="str">
        <f t="shared" si="109"/>
        <v>21</v>
      </c>
      <c r="Y880" s="31" t="str">
        <f t="shared" si="110"/>
        <v>03</v>
      </c>
      <c r="Z880" s="31" t="str">
        <f t="shared" si="111"/>
        <v>2023</v>
      </c>
      <c r="AA880" s="45">
        <f t="shared" si="112"/>
        <v>45006</v>
      </c>
      <c r="AB880" s="31" t="str">
        <f>Report2!AE888</f>
        <v>5255334000536</v>
      </c>
      <c r="AC880" s="45" t="str">
        <f>Report2!AF888</f>
        <v>21/03/2023</v>
      </c>
      <c r="AD880" s="31" t="str">
        <f>Report2!AH888</f>
        <v>5255305723032100540</v>
      </c>
      <c r="AE880" s="31">
        <f t="shared" si="114"/>
        <v>52550</v>
      </c>
      <c r="AF880" s="31" t="str">
        <f t="shared" si="113"/>
        <v>52553</v>
      </c>
    </row>
    <row r="881" spans="1:32">
      <c r="A881" s="30">
        <f>Report2!A889</f>
        <v>205</v>
      </c>
      <c r="B881" s="31" t="str">
        <f>Report2!B889</f>
        <v>P2TL/52552/20230330/00004</v>
      </c>
      <c r="C881" s="31" t="str">
        <f>Report2!D889</f>
        <v>523080526707</v>
      </c>
      <c r="D881" s="31" t="str">
        <f>Report2!E889</f>
        <v>SRI WAHYUNIMHSIH</v>
      </c>
      <c r="E881" s="31" t="str">
        <f>Report2!H889</f>
        <v>P4</v>
      </c>
      <c r="F881" s="31" t="str">
        <f>Report2!I889</f>
        <v>DE LIK RT 02/13 JRAG</v>
      </c>
      <c r="G881" s="31" t="str">
        <f t="shared" si="107"/>
        <v>R1MT</v>
      </c>
      <c r="H881" s="31">
        <f t="shared" si="108"/>
        <v>900</v>
      </c>
      <c r="I881" s="31" t="str">
        <f>Report2!K889</f>
        <v>R1MT/900</v>
      </c>
      <c r="J881" s="82">
        <f>Report2!L889</f>
        <v>0</v>
      </c>
      <c r="K881" s="82">
        <f>Report2!M889</f>
        <v>0</v>
      </c>
      <c r="L881" s="82">
        <f>Report2!N889</f>
        <v>1737730</v>
      </c>
      <c r="M881" s="82">
        <f>Report2!P889</f>
        <v>1737730</v>
      </c>
      <c r="N881" s="82">
        <f>Report2!Q889</f>
        <v>0</v>
      </c>
      <c r="O881" s="82">
        <f>Report2!T889</f>
        <v>0</v>
      </c>
      <c r="P881" s="82">
        <f>Report2!U889</f>
        <v>0</v>
      </c>
      <c r="Q881" s="82">
        <f>Report2!W889</f>
        <v>0</v>
      </c>
      <c r="R881" s="82">
        <f>Report2!X889</f>
        <v>0</v>
      </c>
      <c r="S881" s="82">
        <f>Report2!Y889</f>
        <v>0</v>
      </c>
      <c r="T881" s="82">
        <f>Report2!Z889</f>
        <v>1737730</v>
      </c>
      <c r="U881" s="82">
        <f>Report2!AB889</f>
        <v>0</v>
      </c>
      <c r="V881" s="82">
        <f>Report2!AC889</f>
        <v>1737730</v>
      </c>
      <c r="W881" s="36" t="str">
        <f>Report2!AD889</f>
        <v>30/03/2023</v>
      </c>
      <c r="X881" s="48" t="str">
        <f t="shared" si="109"/>
        <v>30</v>
      </c>
      <c r="Y881" s="31" t="str">
        <f t="shared" si="110"/>
        <v>03</v>
      </c>
      <c r="Z881" s="31" t="str">
        <f t="shared" si="111"/>
        <v>2023</v>
      </c>
      <c r="AA881" s="45">
        <f t="shared" si="112"/>
        <v>45015</v>
      </c>
      <c r="AB881" s="31" t="str">
        <f>Report2!AE889</f>
        <v>5255242005015</v>
      </c>
      <c r="AC881" s="45" t="str">
        <f>Report2!AF889</f>
        <v>30/03/2023</v>
      </c>
      <c r="AD881" s="31" t="str">
        <f>Report2!AH889</f>
        <v>P2TL/52552/20230330/00004</v>
      </c>
      <c r="AE881" s="31">
        <f t="shared" si="114"/>
        <v>52550</v>
      </c>
      <c r="AF881" s="31" t="str">
        <f t="shared" si="113"/>
        <v>52552</v>
      </c>
    </row>
    <row r="882" spans="1:32">
      <c r="A882" s="30">
        <f>Report2!A890</f>
        <v>206</v>
      </c>
      <c r="B882" s="31" t="str">
        <f>Report2!B890</f>
        <v>5255305723032100537</v>
      </c>
      <c r="C882" s="31" t="str">
        <f>Report2!D890</f>
        <v>523070904315</v>
      </c>
      <c r="D882" s="31" t="str">
        <f>Report2!E890</f>
        <v>KARMIJAN</v>
      </c>
      <c r="E882" s="31">
        <f>Report2!H890</f>
        <v>0</v>
      </c>
      <c r="F882" s="31" t="str">
        <f>Report2!I890</f>
        <v>DK  PONDOK KARANG</v>
      </c>
      <c r="G882" s="31" t="str">
        <f t="shared" si="107"/>
        <v>R1</v>
      </c>
      <c r="H882" s="31">
        <f t="shared" si="108"/>
        <v>450</v>
      </c>
      <c r="I882" s="31" t="str">
        <f>Report2!K890</f>
        <v>R1/450</v>
      </c>
      <c r="J882" s="82">
        <f>Report2!L890</f>
        <v>104</v>
      </c>
      <c r="K882" s="82">
        <f>Report2!M890</f>
        <v>0</v>
      </c>
      <c r="L882" s="82">
        <f>Report2!N890</f>
        <v>17632</v>
      </c>
      <c r="M882" s="82">
        <f>Report2!P890</f>
        <v>17632</v>
      </c>
      <c r="N882" s="82">
        <f>Report2!Q890</f>
        <v>0</v>
      </c>
      <c r="O882" s="82">
        <f>Report2!T890</f>
        <v>0</v>
      </c>
      <c r="P882" s="82">
        <f>Report2!U890</f>
        <v>0</v>
      </c>
      <c r="Q882" s="82">
        <f>Report2!W890</f>
        <v>0</v>
      </c>
      <c r="R882" s="82">
        <f>Report2!X890</f>
        <v>0</v>
      </c>
      <c r="S882" s="82">
        <f>Report2!Y890</f>
        <v>0</v>
      </c>
      <c r="T882" s="82">
        <f>Report2!Z890</f>
        <v>17632</v>
      </c>
      <c r="U882" s="82">
        <f>Report2!AB890</f>
        <v>0</v>
      </c>
      <c r="V882" s="82">
        <f>Report2!AC890</f>
        <v>17632</v>
      </c>
      <c r="W882" s="36" t="str">
        <f>Report2!AD890</f>
        <v>21/03/2023</v>
      </c>
      <c r="X882" s="48" t="str">
        <f t="shared" si="109"/>
        <v>21</v>
      </c>
      <c r="Y882" s="31" t="str">
        <f t="shared" si="110"/>
        <v>03</v>
      </c>
      <c r="Z882" s="31" t="str">
        <f t="shared" si="111"/>
        <v>2023</v>
      </c>
      <c r="AA882" s="45">
        <f t="shared" si="112"/>
        <v>45006</v>
      </c>
      <c r="AB882" s="31" t="str">
        <f>Report2!AE890</f>
        <v>5255334000533</v>
      </c>
      <c r="AC882" s="45" t="str">
        <f>Report2!AF890</f>
        <v>21/03/2023</v>
      </c>
      <c r="AD882" s="31" t="str">
        <f>Report2!AH890</f>
        <v>5255305723032100537</v>
      </c>
      <c r="AE882" s="31">
        <f t="shared" si="114"/>
        <v>52550</v>
      </c>
      <c r="AF882" s="31" t="str">
        <f t="shared" si="113"/>
        <v>52553</v>
      </c>
    </row>
    <row r="883" spans="1:32">
      <c r="A883" s="30">
        <f>Report2!A891</f>
        <v>207</v>
      </c>
      <c r="B883" s="31" t="str">
        <f>Report2!B891</f>
        <v>5255105723031400235</v>
      </c>
      <c r="C883" s="31" t="str">
        <f>Report2!D891</f>
        <v>523060315012</v>
      </c>
      <c r="D883" s="31" t="str">
        <f>Report2!E891</f>
        <v>SYAMSURI</v>
      </c>
      <c r="E883" s="31">
        <f>Report2!H891</f>
        <v>0</v>
      </c>
      <c r="F883" s="31" t="str">
        <f>Report2!I891</f>
        <v>DS  TAMBAK ROTO</v>
      </c>
      <c r="G883" s="31" t="str">
        <f t="shared" si="107"/>
        <v>R1</v>
      </c>
      <c r="H883" s="31">
        <f t="shared" si="108"/>
        <v>450</v>
      </c>
      <c r="I883" s="31" t="str">
        <f>Report2!K891</f>
        <v>R1/450</v>
      </c>
      <c r="J883" s="82">
        <f>Report2!L891</f>
        <v>39</v>
      </c>
      <c r="K883" s="82">
        <f>Report2!M891</f>
        <v>0</v>
      </c>
      <c r="L883" s="82">
        <f>Report2!N891</f>
        <v>6591</v>
      </c>
      <c r="M883" s="82">
        <f>Report2!P891</f>
        <v>6591</v>
      </c>
      <c r="N883" s="82">
        <f>Report2!Q891</f>
        <v>0</v>
      </c>
      <c r="O883" s="82">
        <f>Report2!T891</f>
        <v>0</v>
      </c>
      <c r="P883" s="82">
        <f>Report2!U891</f>
        <v>0</v>
      </c>
      <c r="Q883" s="82">
        <f>Report2!W891</f>
        <v>0</v>
      </c>
      <c r="R883" s="82">
        <f>Report2!X891</f>
        <v>0</v>
      </c>
      <c r="S883" s="82">
        <f>Report2!Y891</f>
        <v>0</v>
      </c>
      <c r="T883" s="82">
        <f>Report2!Z891</f>
        <v>6591</v>
      </c>
      <c r="U883" s="82">
        <f>Report2!AB891</f>
        <v>0</v>
      </c>
      <c r="V883" s="82">
        <f>Report2!AC891</f>
        <v>6591</v>
      </c>
      <c r="W883" s="36" t="str">
        <f>Report2!AD891</f>
        <v>15/03/2023</v>
      </c>
      <c r="X883" s="48" t="str">
        <f t="shared" si="109"/>
        <v>15</v>
      </c>
      <c r="Y883" s="31" t="str">
        <f t="shared" si="110"/>
        <v>03</v>
      </c>
      <c r="Z883" s="31" t="str">
        <f t="shared" si="111"/>
        <v>2023</v>
      </c>
      <c r="AA883" s="45">
        <f t="shared" si="112"/>
        <v>45000</v>
      </c>
      <c r="AB883" s="31" t="str">
        <f>Report2!AE891</f>
        <v>5255134000235</v>
      </c>
      <c r="AC883" s="45" t="str">
        <f>Report2!AF891</f>
        <v>15/03/2023</v>
      </c>
      <c r="AD883" s="31" t="str">
        <f>Report2!AH891</f>
        <v>5255105723031400235</v>
      </c>
      <c r="AE883" s="31">
        <f t="shared" si="114"/>
        <v>52550</v>
      </c>
      <c r="AF883" s="31" t="str">
        <f t="shared" si="113"/>
        <v>52551</v>
      </c>
    </row>
    <row r="884" spans="1:32">
      <c r="A884" s="30">
        <f>Report2!A892</f>
        <v>208</v>
      </c>
      <c r="B884" s="31" t="str">
        <f>Report2!B892</f>
        <v>5255105723031400226</v>
      </c>
      <c r="C884" s="31" t="str">
        <f>Report2!D892</f>
        <v>523061116608</v>
      </c>
      <c r="D884" s="31" t="str">
        <f>Report2!E892</f>
        <v>MUSTOFA</v>
      </c>
      <c r="E884" s="31">
        <f>Report2!H892</f>
        <v>0</v>
      </c>
      <c r="F884" s="31" t="str">
        <f>Report2!I892</f>
        <v>DK CANGKRING KATO</v>
      </c>
      <c r="G884" s="31" t="str">
        <f t="shared" si="107"/>
        <v>R1</v>
      </c>
      <c r="H884" s="31">
        <f t="shared" si="108"/>
        <v>450</v>
      </c>
      <c r="I884" s="31" t="str">
        <f>Report2!K892</f>
        <v>R1/450</v>
      </c>
      <c r="J884" s="82">
        <f>Report2!L892</f>
        <v>56</v>
      </c>
      <c r="K884" s="82">
        <f>Report2!M892</f>
        <v>0</v>
      </c>
      <c r="L884" s="82">
        <f>Report2!N892</f>
        <v>9464</v>
      </c>
      <c r="M884" s="82">
        <f>Report2!P892</f>
        <v>9464</v>
      </c>
      <c r="N884" s="82">
        <f>Report2!Q892</f>
        <v>0</v>
      </c>
      <c r="O884" s="82">
        <f>Report2!T892</f>
        <v>0</v>
      </c>
      <c r="P884" s="82">
        <f>Report2!U892</f>
        <v>0</v>
      </c>
      <c r="Q884" s="82">
        <f>Report2!W892</f>
        <v>0</v>
      </c>
      <c r="R884" s="82">
        <f>Report2!X892</f>
        <v>0</v>
      </c>
      <c r="S884" s="82">
        <f>Report2!Y892</f>
        <v>0</v>
      </c>
      <c r="T884" s="82">
        <f>Report2!Z892</f>
        <v>9464</v>
      </c>
      <c r="U884" s="82">
        <f>Report2!AB892</f>
        <v>0</v>
      </c>
      <c r="V884" s="82">
        <f>Report2!AC892</f>
        <v>9464</v>
      </c>
      <c r="W884" s="36" t="str">
        <f>Report2!AD892</f>
        <v>15/03/2023</v>
      </c>
      <c r="X884" s="48" t="str">
        <f t="shared" si="109"/>
        <v>15</v>
      </c>
      <c r="Y884" s="31" t="str">
        <f t="shared" si="110"/>
        <v>03</v>
      </c>
      <c r="Z884" s="31" t="str">
        <f t="shared" si="111"/>
        <v>2023</v>
      </c>
      <c r="AA884" s="45">
        <f t="shared" si="112"/>
        <v>45000</v>
      </c>
      <c r="AB884" s="31" t="str">
        <f>Report2!AE892</f>
        <v>5255134000226</v>
      </c>
      <c r="AC884" s="45" t="str">
        <f>Report2!AF892</f>
        <v>15/03/2023</v>
      </c>
      <c r="AD884" s="31" t="str">
        <f>Report2!AH892</f>
        <v>5255105723031400226</v>
      </c>
      <c r="AE884" s="31">
        <f t="shared" si="114"/>
        <v>52550</v>
      </c>
      <c r="AF884" s="31" t="str">
        <f t="shared" si="113"/>
        <v>52551</v>
      </c>
    </row>
    <row r="885" spans="1:32">
      <c r="A885" s="30">
        <f>Report2!A893</f>
        <v>209</v>
      </c>
      <c r="B885" s="31" t="str">
        <f>Report2!B893</f>
        <v>P2TL/52552/20230321/00003</v>
      </c>
      <c r="C885" s="31" t="str">
        <f>Report2!D893</f>
        <v>523082024400</v>
      </c>
      <c r="D885" s="31" t="str">
        <f>Report2!E893</f>
        <v>MUSHOLLA AL KAROM</v>
      </c>
      <c r="E885" s="31" t="str">
        <f>Report2!H893</f>
        <v>P2</v>
      </c>
      <c r="F885" s="31" t="str">
        <f>Report2!I893</f>
        <v>DS GUBUG   RT.04 RW</v>
      </c>
      <c r="G885" s="31" t="str">
        <f t="shared" si="107"/>
        <v>S2</v>
      </c>
      <c r="H885" s="31">
        <f t="shared" si="108"/>
        <v>900</v>
      </c>
      <c r="I885" s="31" t="str">
        <f>Report2!K893</f>
        <v>S2/900</v>
      </c>
      <c r="J885" s="82">
        <f>Report2!L893</f>
        <v>4957</v>
      </c>
      <c r="K885" s="82">
        <f>Report2!M893</f>
        <v>0</v>
      </c>
      <c r="L885" s="82">
        <f>Report2!N893</f>
        <v>1784592</v>
      </c>
      <c r="M885" s="82">
        <f>Report2!P893</f>
        <v>1784592</v>
      </c>
      <c r="N885" s="82">
        <f>Report2!Q893</f>
        <v>0</v>
      </c>
      <c r="O885" s="82">
        <f>Report2!T893</f>
        <v>0</v>
      </c>
      <c r="P885" s="82">
        <f>Report2!U893</f>
        <v>0</v>
      </c>
      <c r="Q885" s="82">
        <f>Report2!W893</f>
        <v>17846</v>
      </c>
      <c r="R885" s="82">
        <f>Report2!X893</f>
        <v>0</v>
      </c>
      <c r="S885" s="82">
        <f>Report2!Y893</f>
        <v>0</v>
      </c>
      <c r="T885" s="82">
        <f>Report2!Z893</f>
        <v>1802438</v>
      </c>
      <c r="U885" s="82">
        <f>Report2!AB893</f>
        <v>1802438</v>
      </c>
      <c r="V885" s="82">
        <f>Report2!AC893</f>
        <v>0</v>
      </c>
      <c r="W885" s="36" t="str">
        <f>Report2!AD893</f>
        <v>21/03/2023</v>
      </c>
      <c r="X885" s="48" t="str">
        <f t="shared" si="109"/>
        <v>21</v>
      </c>
      <c r="Y885" s="31" t="str">
        <f t="shared" si="110"/>
        <v>03</v>
      </c>
      <c r="Z885" s="31" t="str">
        <f t="shared" si="111"/>
        <v>2023</v>
      </c>
      <c r="AA885" s="45">
        <f t="shared" si="112"/>
        <v>45006</v>
      </c>
      <c r="AB885" s="31" t="str">
        <f>Report2!AE893</f>
        <v>5255242004990</v>
      </c>
      <c r="AC885" s="45" t="str">
        <f>Report2!AF893</f>
        <v>21/03/2023</v>
      </c>
      <c r="AD885" s="31" t="str">
        <f>Report2!AH893</f>
        <v>P2TL/52552/20230321/00003</v>
      </c>
      <c r="AE885" s="31">
        <f t="shared" si="114"/>
        <v>52550</v>
      </c>
      <c r="AF885" s="31" t="str">
        <f t="shared" si="113"/>
        <v>52552</v>
      </c>
    </row>
    <row r="886" spans="1:32">
      <c r="A886" s="30">
        <f>Report2!A894</f>
        <v>210</v>
      </c>
      <c r="B886" s="31" t="str">
        <f>Report2!B894</f>
        <v>5255105723031500267</v>
      </c>
      <c r="C886" s="31" t="str">
        <f>Report2!D894</f>
        <v>523060799566</v>
      </c>
      <c r="D886" s="31" t="str">
        <f>Report2!E894</f>
        <v>KASMONO</v>
      </c>
      <c r="E886" s="31">
        <f>Report2!H894</f>
        <v>0</v>
      </c>
      <c r="F886" s="31" t="str">
        <f>Report2!I894</f>
        <v>DS  BERAHAN KULON</v>
      </c>
      <c r="G886" s="31" t="str">
        <f t="shared" si="107"/>
        <v>R1</v>
      </c>
      <c r="H886" s="31">
        <f t="shared" si="108"/>
        <v>450</v>
      </c>
      <c r="I886" s="31" t="str">
        <f>Report2!K894</f>
        <v>R1/450</v>
      </c>
      <c r="J886" s="82">
        <f>Report2!L894</f>
        <v>42</v>
      </c>
      <c r="K886" s="82">
        <f>Report2!M894</f>
        <v>0</v>
      </c>
      <c r="L886" s="82">
        <f>Report2!N894</f>
        <v>7098</v>
      </c>
      <c r="M886" s="82">
        <f>Report2!P894</f>
        <v>7098</v>
      </c>
      <c r="N886" s="82">
        <f>Report2!Q894</f>
        <v>0</v>
      </c>
      <c r="O886" s="82">
        <f>Report2!T894</f>
        <v>0</v>
      </c>
      <c r="P886" s="82">
        <f>Report2!U894</f>
        <v>0</v>
      </c>
      <c r="Q886" s="82">
        <f>Report2!W894</f>
        <v>0</v>
      </c>
      <c r="R886" s="82">
        <f>Report2!X894</f>
        <v>0</v>
      </c>
      <c r="S886" s="82">
        <f>Report2!Y894</f>
        <v>0</v>
      </c>
      <c r="T886" s="82">
        <f>Report2!Z894</f>
        <v>7098</v>
      </c>
      <c r="U886" s="82">
        <f>Report2!AB894</f>
        <v>0</v>
      </c>
      <c r="V886" s="82">
        <f>Report2!AC894</f>
        <v>7098</v>
      </c>
      <c r="W886" s="36" t="str">
        <f>Report2!AD894</f>
        <v>15/03/2023</v>
      </c>
      <c r="X886" s="48" t="str">
        <f t="shared" si="109"/>
        <v>15</v>
      </c>
      <c r="Y886" s="31" t="str">
        <f t="shared" si="110"/>
        <v>03</v>
      </c>
      <c r="Z886" s="31" t="str">
        <f t="shared" si="111"/>
        <v>2023</v>
      </c>
      <c r="AA886" s="45">
        <f t="shared" si="112"/>
        <v>45000</v>
      </c>
      <c r="AB886" s="31" t="str">
        <f>Report2!AE894</f>
        <v>5255134000267</v>
      </c>
      <c r="AC886" s="45" t="str">
        <f>Report2!AF894</f>
        <v>15/03/2023</v>
      </c>
      <c r="AD886" s="31" t="str">
        <f>Report2!AH894</f>
        <v>5255105723031500267</v>
      </c>
      <c r="AE886" s="31">
        <f t="shared" si="114"/>
        <v>52550</v>
      </c>
      <c r="AF886" s="31" t="str">
        <f t="shared" si="113"/>
        <v>52551</v>
      </c>
    </row>
    <row r="887" spans="1:32">
      <c r="A887" s="30">
        <f>Report2!A895</f>
        <v>211</v>
      </c>
      <c r="B887" s="31" t="str">
        <f>Report2!B895</f>
        <v>P2TL/52551/20230321/00002</v>
      </c>
      <c r="C887" s="31" t="str">
        <f>Report2!D895</f>
        <v>NONPELANG</v>
      </c>
      <c r="D887" s="31" t="str">
        <f>Report2!E895</f>
        <v>AHMAD SOFAN</v>
      </c>
      <c r="E887" s="31" t="str">
        <f>Report2!H895</f>
        <v>P4</v>
      </c>
      <c r="F887" s="31" t="str">
        <f>Report2!I895</f>
        <v>DS.KARANGSARI KAR</v>
      </c>
      <c r="G887" s="31" t="str">
        <f t="shared" si="107"/>
        <v>B1</v>
      </c>
      <c r="H887" s="31">
        <f t="shared" si="108"/>
        <v>900</v>
      </c>
      <c r="I887" s="31" t="str">
        <f>Report2!K895</f>
        <v>B1/900</v>
      </c>
      <c r="J887" s="82">
        <f>Report2!L895</f>
        <v>4957</v>
      </c>
      <c r="K887" s="82">
        <f>Report2!M895</f>
        <v>429300</v>
      </c>
      <c r="L887" s="82">
        <f>Report2!N895</f>
        <v>2305098</v>
      </c>
      <c r="M887" s="82">
        <f>Report2!P895</f>
        <v>2734398</v>
      </c>
      <c r="N887" s="82">
        <f>Report2!Q895</f>
        <v>0</v>
      </c>
      <c r="O887" s="82">
        <f>Report2!T895</f>
        <v>0</v>
      </c>
      <c r="P887" s="82">
        <f>Report2!U895</f>
        <v>0</v>
      </c>
      <c r="Q887" s="82">
        <f>Report2!W895</f>
        <v>13672</v>
      </c>
      <c r="R887" s="82">
        <f>Report2!X895</f>
        <v>0</v>
      </c>
      <c r="S887" s="82">
        <f>Report2!Y895</f>
        <v>0</v>
      </c>
      <c r="T887" s="82">
        <f>Report2!Z895</f>
        <v>2748070</v>
      </c>
      <c r="U887" s="82">
        <f>Report2!AB895</f>
        <v>2748070</v>
      </c>
      <c r="V887" s="82">
        <f>Report2!AC895</f>
        <v>0</v>
      </c>
      <c r="W887" s="36" t="str">
        <f>Report2!AD895</f>
        <v>21/03/2023</v>
      </c>
      <c r="X887" s="48" t="str">
        <f t="shared" si="109"/>
        <v>21</v>
      </c>
      <c r="Y887" s="31" t="str">
        <f t="shared" si="110"/>
        <v>03</v>
      </c>
      <c r="Z887" s="31" t="str">
        <f t="shared" si="111"/>
        <v>2023</v>
      </c>
      <c r="AA887" s="45">
        <f t="shared" si="112"/>
        <v>45006</v>
      </c>
      <c r="AB887" s="31" t="str">
        <f>Report2!AE895</f>
        <v>5255142005201</v>
      </c>
      <c r="AC887" s="45" t="str">
        <f>Report2!AF895</f>
        <v>21/03/2023</v>
      </c>
      <c r="AD887" s="31" t="str">
        <f>Report2!AH895</f>
        <v>P2TL/52551/20230321/00002</v>
      </c>
      <c r="AE887" s="31">
        <f t="shared" si="114"/>
        <v>52550</v>
      </c>
      <c r="AF887" s="31" t="str">
        <f t="shared" si="113"/>
        <v>52551</v>
      </c>
    </row>
    <row r="888" spans="1:32">
      <c r="A888" s="30">
        <f>Report2!A896</f>
        <v>212</v>
      </c>
      <c r="B888" s="31" t="str">
        <f>Report2!B896</f>
        <v>5255105723031400234</v>
      </c>
      <c r="C888" s="31" t="str">
        <f>Report2!D896</f>
        <v>523060786830</v>
      </c>
      <c r="D888" s="31" t="str">
        <f>Report2!E896</f>
        <v>ABDUL GHOFUR</v>
      </c>
      <c r="E888" s="31">
        <f>Report2!H896</f>
        <v>0</v>
      </c>
      <c r="F888" s="31" t="str">
        <f>Report2!I896</f>
        <v>DS  GUNTUR RT8/3</v>
      </c>
      <c r="G888" s="31" t="str">
        <f t="shared" si="107"/>
        <v>R1</v>
      </c>
      <c r="H888" s="31">
        <f t="shared" si="108"/>
        <v>450</v>
      </c>
      <c r="I888" s="31" t="str">
        <f>Report2!K896</f>
        <v>R1/450</v>
      </c>
      <c r="J888" s="82">
        <f>Report2!L896</f>
        <v>40</v>
      </c>
      <c r="K888" s="82">
        <f>Report2!M896</f>
        <v>0</v>
      </c>
      <c r="L888" s="82">
        <f>Report2!N896</f>
        <v>6760</v>
      </c>
      <c r="M888" s="82">
        <f>Report2!P896</f>
        <v>6760</v>
      </c>
      <c r="N888" s="82">
        <f>Report2!Q896</f>
        <v>0</v>
      </c>
      <c r="O888" s="82">
        <f>Report2!T896</f>
        <v>0</v>
      </c>
      <c r="P888" s="82">
        <f>Report2!U896</f>
        <v>0</v>
      </c>
      <c r="Q888" s="82">
        <f>Report2!W896</f>
        <v>0</v>
      </c>
      <c r="R888" s="82">
        <f>Report2!X896</f>
        <v>0</v>
      </c>
      <c r="S888" s="82">
        <f>Report2!Y896</f>
        <v>0</v>
      </c>
      <c r="T888" s="82">
        <f>Report2!Z896</f>
        <v>6760</v>
      </c>
      <c r="U888" s="82">
        <f>Report2!AB896</f>
        <v>0</v>
      </c>
      <c r="V888" s="82">
        <f>Report2!AC896</f>
        <v>6760</v>
      </c>
      <c r="W888" s="36" t="str">
        <f>Report2!AD896</f>
        <v>15/03/2023</v>
      </c>
      <c r="X888" s="48" t="str">
        <f t="shared" si="109"/>
        <v>15</v>
      </c>
      <c r="Y888" s="31" t="str">
        <f t="shared" si="110"/>
        <v>03</v>
      </c>
      <c r="Z888" s="31" t="str">
        <f t="shared" si="111"/>
        <v>2023</v>
      </c>
      <c r="AA888" s="45">
        <f t="shared" si="112"/>
        <v>45000</v>
      </c>
      <c r="AB888" s="31" t="str">
        <f>Report2!AE896</f>
        <v>5255134000234</v>
      </c>
      <c r="AC888" s="45" t="str">
        <f>Report2!AF896</f>
        <v>15/03/2023</v>
      </c>
      <c r="AD888" s="31" t="str">
        <f>Report2!AH896</f>
        <v>5255105723031400234</v>
      </c>
      <c r="AE888" s="31">
        <f t="shared" si="114"/>
        <v>52550</v>
      </c>
      <c r="AF888" s="31" t="str">
        <f t="shared" si="113"/>
        <v>52551</v>
      </c>
    </row>
    <row r="889" spans="1:32">
      <c r="A889" s="30">
        <f>Report2!A897</f>
        <v>213</v>
      </c>
      <c r="B889" s="31" t="str">
        <f>Report2!B897</f>
        <v>P2TL/52551/20230302/00001</v>
      </c>
      <c r="C889" s="31" t="str">
        <f>Report2!D897</f>
        <v>NONPELANG</v>
      </c>
      <c r="D889" s="31" t="str">
        <f>Report2!E897</f>
        <v>PURYANTO</v>
      </c>
      <c r="E889" s="31" t="str">
        <f>Report2!H897</f>
        <v>P4</v>
      </c>
      <c r="F889" s="31" t="str">
        <f>Report2!I897</f>
        <v>DS.KARANGMLATI RT</v>
      </c>
      <c r="G889" s="31" t="str">
        <f t="shared" si="107"/>
        <v>R1</v>
      </c>
      <c r="H889" s="31">
        <f t="shared" si="108"/>
        <v>450</v>
      </c>
      <c r="I889" s="31" t="str">
        <f>Report2!K897</f>
        <v>R1/450</v>
      </c>
      <c r="J889" s="82">
        <f>Report2!L897</f>
        <v>2479</v>
      </c>
      <c r="K889" s="82">
        <f>Report2!M897</f>
        <v>89100</v>
      </c>
      <c r="L889" s="82">
        <f>Report2!N897</f>
        <v>1226907</v>
      </c>
      <c r="M889" s="82">
        <f>Report2!P897</f>
        <v>1316007</v>
      </c>
      <c r="N889" s="82">
        <f>Report2!Q897</f>
        <v>0</v>
      </c>
      <c r="O889" s="82">
        <f>Report2!T897</f>
        <v>0</v>
      </c>
      <c r="P889" s="82">
        <f>Report2!U897</f>
        <v>0</v>
      </c>
      <c r="Q889" s="82">
        <f>Report2!W897</f>
        <v>6580</v>
      </c>
      <c r="R889" s="82">
        <f>Report2!X897</f>
        <v>0</v>
      </c>
      <c r="S889" s="82">
        <f>Report2!Y897</f>
        <v>0</v>
      </c>
      <c r="T889" s="82">
        <f>Report2!Z897</f>
        <v>1322587</v>
      </c>
      <c r="U889" s="82">
        <f>Report2!AB897</f>
        <v>1322587</v>
      </c>
      <c r="V889" s="82">
        <f>Report2!AC897</f>
        <v>0</v>
      </c>
      <c r="W889" s="36" t="str">
        <f>Report2!AD897</f>
        <v>03/03/2023</v>
      </c>
      <c r="X889" s="48" t="str">
        <f t="shared" si="109"/>
        <v>03</v>
      </c>
      <c r="Y889" s="31" t="str">
        <f t="shared" si="110"/>
        <v>03</v>
      </c>
      <c r="Z889" s="31" t="str">
        <f t="shared" si="111"/>
        <v>2023</v>
      </c>
      <c r="AA889" s="45">
        <f t="shared" si="112"/>
        <v>44988</v>
      </c>
      <c r="AB889" s="31" t="str">
        <f>Report2!AE897</f>
        <v>5255142005152</v>
      </c>
      <c r="AC889" s="45" t="str">
        <f>Report2!AF897</f>
        <v>03/03/2023</v>
      </c>
      <c r="AD889" s="31" t="str">
        <f>Report2!AH897</f>
        <v>P2TL/52551/20230302/00001</v>
      </c>
      <c r="AE889" s="31">
        <f t="shared" si="114"/>
        <v>52550</v>
      </c>
      <c r="AF889" s="31" t="str">
        <f t="shared" si="113"/>
        <v>52551</v>
      </c>
    </row>
    <row r="890" spans="1:32">
      <c r="A890" s="30">
        <f>Report2!A898</f>
        <v>214</v>
      </c>
      <c r="B890" s="31" t="str">
        <f>Report2!B898</f>
        <v>5255105723031000152</v>
      </c>
      <c r="C890" s="31" t="str">
        <f>Report2!D898</f>
        <v>523061037087</v>
      </c>
      <c r="D890" s="31" t="str">
        <f>Report2!E898</f>
        <v>YASROF</v>
      </c>
      <c r="E890" s="31">
        <f>Report2!H898</f>
        <v>0</v>
      </c>
      <c r="F890" s="31" t="str">
        <f>Report2!I898</f>
        <v>DS JETAK   RT.03 RW.</v>
      </c>
      <c r="G890" s="31" t="str">
        <f t="shared" si="107"/>
        <v>R1</v>
      </c>
      <c r="H890" s="31">
        <f t="shared" si="108"/>
        <v>900</v>
      </c>
      <c r="I890" s="31" t="str">
        <f>Report2!K898</f>
        <v>R1/900</v>
      </c>
      <c r="J890" s="82">
        <f>Report2!L898</f>
        <v>147</v>
      </c>
      <c r="K890" s="82">
        <f>Report2!M898</f>
        <v>0</v>
      </c>
      <c r="L890" s="82">
        <f>Report2!N898</f>
        <v>40150</v>
      </c>
      <c r="M890" s="82">
        <f>Report2!P898</f>
        <v>40150</v>
      </c>
      <c r="N890" s="82">
        <f>Report2!Q898</f>
        <v>0</v>
      </c>
      <c r="O890" s="82">
        <f>Report2!T898</f>
        <v>0</v>
      </c>
      <c r="P890" s="82">
        <f>Report2!U898</f>
        <v>0</v>
      </c>
      <c r="Q890" s="82">
        <f>Report2!W898</f>
        <v>0</v>
      </c>
      <c r="R890" s="82">
        <f>Report2!X898</f>
        <v>0</v>
      </c>
      <c r="S890" s="82">
        <f>Report2!Y898</f>
        <v>0</v>
      </c>
      <c r="T890" s="82">
        <f>Report2!Z898</f>
        <v>40150</v>
      </c>
      <c r="U890" s="82">
        <f>Report2!AB898</f>
        <v>0</v>
      </c>
      <c r="V890" s="82">
        <f>Report2!AC898</f>
        <v>40150</v>
      </c>
      <c r="W890" s="36" t="str">
        <f>Report2!AD898</f>
        <v>13/03/2023</v>
      </c>
      <c r="X890" s="48" t="str">
        <f t="shared" si="109"/>
        <v>13</v>
      </c>
      <c r="Y890" s="31" t="str">
        <f t="shared" si="110"/>
        <v>03</v>
      </c>
      <c r="Z890" s="31" t="str">
        <f t="shared" si="111"/>
        <v>2023</v>
      </c>
      <c r="AA890" s="45">
        <f t="shared" si="112"/>
        <v>44998</v>
      </c>
      <c r="AB890" s="31" t="str">
        <f>Report2!AE898</f>
        <v>5255134000152</v>
      </c>
      <c r="AC890" s="45" t="str">
        <f>Report2!AF898</f>
        <v>13/03/2023</v>
      </c>
      <c r="AD890" s="31" t="str">
        <f>Report2!AH898</f>
        <v>5255105723031000152</v>
      </c>
      <c r="AE890" s="31">
        <f t="shared" si="114"/>
        <v>52550</v>
      </c>
      <c r="AF890" s="31" t="str">
        <f t="shared" si="113"/>
        <v>52551</v>
      </c>
    </row>
    <row r="891" spans="1:32">
      <c r="A891" s="30">
        <f>Report2!A899</f>
        <v>215</v>
      </c>
      <c r="B891" s="31" t="str">
        <f>Report2!B899</f>
        <v>P2TL/52551/20230308/00002</v>
      </c>
      <c r="C891" s="31" t="str">
        <f>Report2!D899</f>
        <v>523061847395</v>
      </c>
      <c r="D891" s="31" t="str">
        <f>Report2!E899</f>
        <v>SUKRON</v>
      </c>
      <c r="E891" s="31" t="str">
        <f>Report2!H899</f>
        <v>K2</v>
      </c>
      <c r="F891" s="31" t="str">
        <f>Report2!I899</f>
        <v>DK PIDODO KR.REJO</v>
      </c>
      <c r="G891" s="31" t="str">
        <f t="shared" si="107"/>
        <v>R1T</v>
      </c>
      <c r="H891" s="31">
        <f t="shared" si="108"/>
        <v>450</v>
      </c>
      <c r="I891" s="31" t="str">
        <f>Report2!K899</f>
        <v>R1T/450</v>
      </c>
      <c r="J891" s="82">
        <f>Report2!L899</f>
        <v>613</v>
      </c>
      <c r="K891" s="82">
        <f>Report2!M899</f>
        <v>0</v>
      </c>
      <c r="L891" s="82">
        <f>Report2!N899</f>
        <v>254395</v>
      </c>
      <c r="M891" s="82">
        <f>Report2!P899</f>
        <v>254395</v>
      </c>
      <c r="N891" s="82">
        <f>Report2!Q899</f>
        <v>0</v>
      </c>
      <c r="O891" s="82">
        <f>Report2!T899</f>
        <v>0</v>
      </c>
      <c r="P891" s="82">
        <f>Report2!U899</f>
        <v>0</v>
      </c>
      <c r="Q891" s="82">
        <f>Report2!W899</f>
        <v>22896</v>
      </c>
      <c r="R891" s="82">
        <f>Report2!X899</f>
        <v>0</v>
      </c>
      <c r="S891" s="82">
        <f>Report2!Y899</f>
        <v>0</v>
      </c>
      <c r="T891" s="82">
        <f>Report2!Z899</f>
        <v>277291</v>
      </c>
      <c r="U891" s="82">
        <f>Report2!AB899</f>
        <v>277291</v>
      </c>
      <c r="V891" s="82">
        <f>Report2!AC899</f>
        <v>0</v>
      </c>
      <c r="W891" s="36" t="str">
        <f>Report2!AD899</f>
        <v>08/03/2023</v>
      </c>
      <c r="X891" s="48" t="str">
        <f t="shared" si="109"/>
        <v>08</v>
      </c>
      <c r="Y891" s="31" t="str">
        <f t="shared" si="110"/>
        <v>03</v>
      </c>
      <c r="Z891" s="31" t="str">
        <f t="shared" si="111"/>
        <v>2023</v>
      </c>
      <c r="AA891" s="45">
        <f t="shared" si="112"/>
        <v>44993</v>
      </c>
      <c r="AB891" s="31" t="str">
        <f>Report2!AE899</f>
        <v>5255143005168</v>
      </c>
      <c r="AC891" s="45" t="str">
        <f>Report2!AF899</f>
        <v>08/03/2023</v>
      </c>
      <c r="AD891" s="31" t="str">
        <f>Report2!AH899</f>
        <v>P2TL/52551/20230308/00002</v>
      </c>
      <c r="AE891" s="31">
        <f t="shared" si="114"/>
        <v>52550</v>
      </c>
      <c r="AF891" s="31" t="str">
        <f t="shared" si="113"/>
        <v>52551</v>
      </c>
    </row>
    <row r="892" spans="1:32">
      <c r="A892" s="30">
        <f>Report2!A900</f>
        <v>216</v>
      </c>
      <c r="B892" s="31" t="str">
        <f>Report2!B900</f>
        <v>P2TL/52553/20230302/00001</v>
      </c>
      <c r="C892" s="31" t="str">
        <f>Report2!D900</f>
        <v>523072351116</v>
      </c>
      <c r="D892" s="31" t="str">
        <f>Report2!E900</f>
        <v>SITI SURYANI</v>
      </c>
      <c r="E892" s="31" t="str">
        <f>Report2!H900</f>
        <v>P2</v>
      </c>
      <c r="F892" s="31" t="str">
        <f>Report2!I900</f>
        <v>DS MIJEN TIMUR KBN</v>
      </c>
      <c r="G892" s="31" t="str">
        <f t="shared" si="107"/>
        <v>R1MT</v>
      </c>
      <c r="H892" s="31">
        <f t="shared" si="108"/>
        <v>900</v>
      </c>
      <c r="I892" s="31" t="str">
        <f>Report2!K900</f>
        <v>R1MT/900</v>
      </c>
      <c r="J892" s="82">
        <f>Report2!L900</f>
        <v>4957</v>
      </c>
      <c r="K892" s="82">
        <f>Report2!M900</f>
        <v>0</v>
      </c>
      <c r="L892" s="82">
        <f>Report2!N900</f>
        <v>6702134</v>
      </c>
      <c r="M892" s="82">
        <f>Report2!P900</f>
        <v>6702134</v>
      </c>
      <c r="N892" s="82">
        <f>Report2!Q900</f>
        <v>10000</v>
      </c>
      <c r="O892" s="82">
        <f>Report2!T900</f>
        <v>0</v>
      </c>
      <c r="P892" s="82">
        <f>Report2!U900</f>
        <v>0</v>
      </c>
      <c r="Q892" s="82">
        <f>Report2!W900</f>
        <v>67021</v>
      </c>
      <c r="R892" s="82">
        <f>Report2!X900</f>
        <v>0</v>
      </c>
      <c r="S892" s="82">
        <f>Report2!Y900</f>
        <v>0</v>
      </c>
      <c r="T892" s="82">
        <f>Report2!Z900</f>
        <v>6779155</v>
      </c>
      <c r="U892" s="82">
        <f>Report2!AB900</f>
        <v>3400000</v>
      </c>
      <c r="V892" s="82">
        <f>Report2!AC900</f>
        <v>3379155</v>
      </c>
      <c r="W892" s="36" t="str">
        <f>Report2!AD900</f>
        <v>02/03/2023</v>
      </c>
      <c r="X892" s="48" t="str">
        <f t="shared" si="109"/>
        <v>02</v>
      </c>
      <c r="Y892" s="31" t="str">
        <f t="shared" si="110"/>
        <v>03</v>
      </c>
      <c r="Z892" s="31" t="str">
        <f t="shared" si="111"/>
        <v>2023</v>
      </c>
      <c r="AA892" s="45">
        <f t="shared" si="112"/>
        <v>44987</v>
      </c>
      <c r="AB892" s="31" t="str">
        <f>Report2!AE900</f>
        <v>5255343004877</v>
      </c>
      <c r="AC892" s="45" t="str">
        <f>Report2!AF900</f>
        <v>02/03/2023</v>
      </c>
      <c r="AD892" s="31" t="str">
        <f>Report2!AH900</f>
        <v>P2TL/52553/20230302/00001</v>
      </c>
      <c r="AE892" s="31">
        <f t="shared" si="114"/>
        <v>52550</v>
      </c>
      <c r="AF892" s="31" t="str">
        <f t="shared" si="113"/>
        <v>52553</v>
      </c>
    </row>
    <row r="893" spans="1:32">
      <c r="A893" s="30">
        <f>Report2!A901</f>
        <v>217</v>
      </c>
      <c r="B893" s="31" t="str">
        <f>Report2!B901</f>
        <v>P2TL/52551/20230309/00002</v>
      </c>
      <c r="C893" s="31" t="str">
        <f>Report2!D901</f>
        <v>523060769727</v>
      </c>
      <c r="D893" s="31" t="str">
        <f>Report2!E901</f>
        <v>A K R O M</v>
      </c>
      <c r="E893" s="31" t="str">
        <f>Report2!H901</f>
        <v>K2</v>
      </c>
      <c r="F893" s="31" t="str">
        <f>Report2!I901</f>
        <v>DS  JOGOLOYO RT 4/4</v>
      </c>
      <c r="G893" s="31" t="str">
        <f t="shared" si="107"/>
        <v>R1T</v>
      </c>
      <c r="H893" s="31">
        <f t="shared" si="108"/>
        <v>1300</v>
      </c>
      <c r="I893" s="31" t="str">
        <f>Report2!K901</f>
        <v>R1T/1300</v>
      </c>
      <c r="J893" s="82">
        <f>Report2!L901</f>
        <v>221</v>
      </c>
      <c r="K893" s="82">
        <f>Report2!M901</f>
        <v>0</v>
      </c>
      <c r="L893" s="82">
        <f>Report2!N901</f>
        <v>319279</v>
      </c>
      <c r="M893" s="82">
        <f>Report2!P901</f>
        <v>319279</v>
      </c>
      <c r="N893" s="82">
        <f>Report2!Q901</f>
        <v>0</v>
      </c>
      <c r="O893" s="82">
        <f>Report2!T901</f>
        <v>0</v>
      </c>
      <c r="P893" s="82">
        <f>Report2!U901</f>
        <v>0</v>
      </c>
      <c r="Q893" s="82">
        <f>Report2!W901</f>
        <v>28735</v>
      </c>
      <c r="R893" s="82">
        <f>Report2!X901</f>
        <v>0</v>
      </c>
      <c r="S893" s="82">
        <f>Report2!Y901</f>
        <v>0</v>
      </c>
      <c r="T893" s="82">
        <f>Report2!Z901</f>
        <v>348014</v>
      </c>
      <c r="U893" s="82">
        <f>Report2!AB901</f>
        <v>348014</v>
      </c>
      <c r="V893" s="82">
        <f>Report2!AC901</f>
        <v>0</v>
      </c>
      <c r="W893" s="36" t="str">
        <f>Report2!AD901</f>
        <v>09/03/2023</v>
      </c>
      <c r="X893" s="48" t="str">
        <f t="shared" si="109"/>
        <v>09</v>
      </c>
      <c r="Y893" s="31" t="str">
        <f t="shared" si="110"/>
        <v>03</v>
      </c>
      <c r="Z893" s="31" t="str">
        <f t="shared" si="111"/>
        <v>2023</v>
      </c>
      <c r="AA893" s="45">
        <f t="shared" si="112"/>
        <v>44994</v>
      </c>
      <c r="AB893" s="31" t="str">
        <f>Report2!AE901</f>
        <v>5255143005172</v>
      </c>
      <c r="AC893" s="45" t="str">
        <f>Report2!AF901</f>
        <v>09/03/2023</v>
      </c>
      <c r="AD893" s="31" t="str">
        <f>Report2!AH901</f>
        <v>P2TL/52551/20230309/00002</v>
      </c>
      <c r="AE893" s="31">
        <f t="shared" si="114"/>
        <v>52550</v>
      </c>
      <c r="AF893" s="31" t="str">
        <f t="shared" si="113"/>
        <v>52551</v>
      </c>
    </row>
    <row r="894" spans="1:32">
      <c r="A894" s="30">
        <f>Report2!A902</f>
        <v>218</v>
      </c>
      <c r="B894" s="31" t="str">
        <f>Report2!B902</f>
        <v>P2TL/52554/20230329/00001</v>
      </c>
      <c r="C894" s="31" t="str">
        <f>Report2!D902</f>
        <v>NONPELANG</v>
      </c>
      <c r="D894" s="31" t="str">
        <f>Report2!E902</f>
        <v>SIMIN</v>
      </c>
      <c r="E894" s="31" t="str">
        <f>Report2!H902</f>
        <v>P4</v>
      </c>
      <c r="F894" s="31" t="str">
        <f>Report2!I902</f>
        <v>DSN KRAJAN BARAT R</v>
      </c>
      <c r="G894" s="31" t="str">
        <f t="shared" si="107"/>
        <v>B1</v>
      </c>
      <c r="H894" s="31">
        <f t="shared" si="108"/>
        <v>900</v>
      </c>
      <c r="I894" s="31" t="str">
        <f>Report2!K902</f>
        <v>B1/900</v>
      </c>
      <c r="J894" s="82">
        <f>Report2!L902</f>
        <v>4957</v>
      </c>
      <c r="K894" s="82">
        <f>Report2!M902</f>
        <v>429300</v>
      </c>
      <c r="L894" s="82">
        <f>Report2!N902</f>
        <v>2305098</v>
      </c>
      <c r="M894" s="82">
        <f>Report2!P902</f>
        <v>2734398</v>
      </c>
      <c r="N894" s="82">
        <f>Report2!Q902</f>
        <v>0</v>
      </c>
      <c r="O894" s="82">
        <f>Report2!T902</f>
        <v>0</v>
      </c>
      <c r="P894" s="82">
        <f>Report2!U902</f>
        <v>0</v>
      </c>
      <c r="Q894" s="82">
        <f>Report2!W902</f>
        <v>13672</v>
      </c>
      <c r="R894" s="82">
        <f>Report2!X902</f>
        <v>0</v>
      </c>
      <c r="S894" s="82">
        <f>Report2!Y902</f>
        <v>0</v>
      </c>
      <c r="T894" s="82">
        <f>Report2!Z902</f>
        <v>2748070</v>
      </c>
      <c r="U894" s="82">
        <f>Report2!AB902</f>
        <v>2748070</v>
      </c>
      <c r="V894" s="82">
        <f>Report2!AC902</f>
        <v>0</v>
      </c>
      <c r="W894" s="36" t="str">
        <f>Report2!AD902</f>
        <v>30/03/2023</v>
      </c>
      <c r="X894" s="48" t="str">
        <f t="shared" si="109"/>
        <v>30</v>
      </c>
      <c r="Y894" s="31" t="str">
        <f t="shared" si="110"/>
        <v>03</v>
      </c>
      <c r="Z894" s="31" t="str">
        <f t="shared" si="111"/>
        <v>2023</v>
      </c>
      <c r="AA894" s="45">
        <f t="shared" si="112"/>
        <v>45015</v>
      </c>
      <c r="AB894" s="31" t="str">
        <f>Report2!AE902</f>
        <v>5255442006143</v>
      </c>
      <c r="AC894" s="45" t="str">
        <f>Report2!AF902</f>
        <v>30/03/2023</v>
      </c>
      <c r="AD894" s="31" t="str">
        <f>Report2!AH902</f>
        <v>P2TL/52554/20230329/00001</v>
      </c>
      <c r="AE894" s="31">
        <f t="shared" si="114"/>
        <v>52550</v>
      </c>
      <c r="AF894" s="31" t="str">
        <f t="shared" si="113"/>
        <v>52554</v>
      </c>
    </row>
    <row r="895" spans="1:32">
      <c r="A895" s="30">
        <f>Report2!A903</f>
        <v>219</v>
      </c>
      <c r="B895" s="31" t="str">
        <f>Report2!B903</f>
        <v>5255305723032100536</v>
      </c>
      <c r="C895" s="31" t="str">
        <f>Report2!D903</f>
        <v>523070995089</v>
      </c>
      <c r="D895" s="31" t="str">
        <f>Report2!E903</f>
        <v>SARPAN</v>
      </c>
      <c r="E895" s="31">
        <f>Report2!H903</f>
        <v>0</v>
      </c>
      <c r="F895" s="31" t="str">
        <f>Report2!I903</f>
        <v>DK  BAYU DS LEDOKD</v>
      </c>
      <c r="G895" s="31" t="str">
        <f t="shared" si="107"/>
        <v>R1</v>
      </c>
      <c r="H895" s="31">
        <f t="shared" si="108"/>
        <v>450</v>
      </c>
      <c r="I895" s="31" t="str">
        <f>Report2!K903</f>
        <v>R1/450</v>
      </c>
      <c r="J895" s="82">
        <f>Report2!L903</f>
        <v>100</v>
      </c>
      <c r="K895" s="82">
        <f>Report2!M903</f>
        <v>0</v>
      </c>
      <c r="L895" s="82">
        <f>Report2!N903</f>
        <v>16900</v>
      </c>
      <c r="M895" s="82">
        <f>Report2!P903</f>
        <v>16900</v>
      </c>
      <c r="N895" s="82">
        <f>Report2!Q903</f>
        <v>0</v>
      </c>
      <c r="O895" s="82">
        <f>Report2!T903</f>
        <v>0</v>
      </c>
      <c r="P895" s="82">
        <f>Report2!U903</f>
        <v>0</v>
      </c>
      <c r="Q895" s="82">
        <f>Report2!W903</f>
        <v>0</v>
      </c>
      <c r="R895" s="82">
        <f>Report2!X903</f>
        <v>0</v>
      </c>
      <c r="S895" s="82">
        <f>Report2!Y903</f>
        <v>0</v>
      </c>
      <c r="T895" s="82">
        <f>Report2!Z903</f>
        <v>16900</v>
      </c>
      <c r="U895" s="82">
        <f>Report2!AB903</f>
        <v>0</v>
      </c>
      <c r="V895" s="82">
        <f>Report2!AC903</f>
        <v>16900</v>
      </c>
      <c r="W895" s="36" t="str">
        <f>Report2!AD903</f>
        <v>21/03/2023</v>
      </c>
      <c r="X895" s="48" t="str">
        <f t="shared" si="109"/>
        <v>21</v>
      </c>
      <c r="Y895" s="31" t="str">
        <f t="shared" si="110"/>
        <v>03</v>
      </c>
      <c r="Z895" s="31" t="str">
        <f t="shared" si="111"/>
        <v>2023</v>
      </c>
      <c r="AA895" s="45">
        <f t="shared" si="112"/>
        <v>45006</v>
      </c>
      <c r="AB895" s="31" t="str">
        <f>Report2!AE903</f>
        <v>5255334000532</v>
      </c>
      <c r="AC895" s="45" t="str">
        <f>Report2!AF903</f>
        <v>21/03/2023</v>
      </c>
      <c r="AD895" s="31" t="str">
        <f>Report2!AH903</f>
        <v>5255305723032100536</v>
      </c>
      <c r="AE895" s="31">
        <f t="shared" si="114"/>
        <v>52550</v>
      </c>
      <c r="AF895" s="31" t="str">
        <f t="shared" si="113"/>
        <v>52553</v>
      </c>
    </row>
    <row r="896" spans="1:32">
      <c r="A896" s="30">
        <f>Report2!A904</f>
        <v>220</v>
      </c>
      <c r="B896" s="31" t="str">
        <f>Report2!B904</f>
        <v>P2TL/52554/20230330/00001</v>
      </c>
      <c r="C896" s="31" t="str">
        <f>Report2!D904</f>
        <v>523071430006</v>
      </c>
      <c r="D896" s="31" t="str">
        <f>Report2!E904</f>
        <v>SUMARMI</v>
      </c>
      <c r="E896" s="31" t="str">
        <f>Report2!H904</f>
        <v>K2</v>
      </c>
      <c r="F896" s="31" t="str">
        <f>Report2!I904</f>
        <v>DS  TANGGUNGHARJ</v>
      </c>
      <c r="G896" s="31" t="str">
        <f t="shared" si="107"/>
        <v>R1</v>
      </c>
      <c r="H896" s="31">
        <f t="shared" si="108"/>
        <v>900</v>
      </c>
      <c r="I896" s="31" t="str">
        <f>Report2!K904</f>
        <v>R1/900</v>
      </c>
      <c r="J896" s="82">
        <f>Report2!L904</f>
        <v>330</v>
      </c>
      <c r="K896" s="82">
        <f>Report2!M904</f>
        <v>0</v>
      </c>
      <c r="L896" s="82">
        <f>Report2!N904</f>
        <v>163350</v>
      </c>
      <c r="M896" s="82">
        <f>Report2!P904</f>
        <v>163350</v>
      </c>
      <c r="N896" s="82">
        <f>Report2!Q904</f>
        <v>0</v>
      </c>
      <c r="O896" s="82">
        <f>Report2!T904</f>
        <v>0</v>
      </c>
      <c r="P896" s="82">
        <f>Report2!U904</f>
        <v>0</v>
      </c>
      <c r="Q896" s="82">
        <f>Report2!W904</f>
        <v>14702</v>
      </c>
      <c r="R896" s="82">
        <f>Report2!X904</f>
        <v>0</v>
      </c>
      <c r="S896" s="82">
        <f>Report2!Y904</f>
        <v>0</v>
      </c>
      <c r="T896" s="82">
        <f>Report2!Z904</f>
        <v>178052</v>
      </c>
      <c r="U896" s="82">
        <f>Report2!AB904</f>
        <v>178052</v>
      </c>
      <c r="V896" s="82">
        <f>Report2!AC904</f>
        <v>0</v>
      </c>
      <c r="W896" s="36" t="str">
        <f>Report2!AD904</f>
        <v>30/03/2023</v>
      </c>
      <c r="X896" s="48" t="str">
        <f t="shared" si="109"/>
        <v>30</v>
      </c>
      <c r="Y896" s="31" t="str">
        <f t="shared" si="110"/>
        <v>03</v>
      </c>
      <c r="Z896" s="31" t="str">
        <f t="shared" si="111"/>
        <v>2023</v>
      </c>
      <c r="AA896" s="45">
        <f t="shared" si="112"/>
        <v>45015</v>
      </c>
      <c r="AB896" s="31" t="str">
        <f>Report2!AE904</f>
        <v>5255442006145</v>
      </c>
      <c r="AC896" s="45" t="str">
        <f>Report2!AF904</f>
        <v>30/03/2023</v>
      </c>
      <c r="AD896" s="31" t="str">
        <f>Report2!AH904</f>
        <v>P2TL/52554/20230330/00001</v>
      </c>
      <c r="AE896" s="31">
        <f t="shared" si="114"/>
        <v>52550</v>
      </c>
      <c r="AF896" s="31" t="str">
        <f t="shared" si="113"/>
        <v>52554</v>
      </c>
    </row>
    <row r="897" spans="1:32">
      <c r="A897" s="30">
        <f>Report2!A905</f>
        <v>221</v>
      </c>
      <c r="B897" s="31" t="str">
        <f>Report2!B905</f>
        <v>P2TL/52554/20230315/00001</v>
      </c>
      <c r="C897" s="31" t="str">
        <f>Report2!D905</f>
        <v>523071508429</v>
      </c>
      <c r="D897" s="31" t="str">
        <f>Report2!E905</f>
        <v>SAMIDI</v>
      </c>
      <c r="E897" s="31" t="str">
        <f>Report2!H905</f>
        <v>P3</v>
      </c>
      <c r="F897" s="31" t="str">
        <f>Report2!I905</f>
        <v>DS  BANGSRI</v>
      </c>
      <c r="G897" s="31" t="str">
        <f t="shared" si="107"/>
        <v>R1</v>
      </c>
      <c r="H897" s="31">
        <f t="shared" si="108"/>
        <v>900</v>
      </c>
      <c r="I897" s="31" t="str">
        <f>Report2!K905</f>
        <v>R1/900</v>
      </c>
      <c r="J897" s="82">
        <f>Report2!L905</f>
        <v>4957</v>
      </c>
      <c r="K897" s="82">
        <f>Report2!M905</f>
        <v>216000</v>
      </c>
      <c r="L897" s="82">
        <f>Report2!N905</f>
        <v>2453814</v>
      </c>
      <c r="M897" s="82">
        <f>Report2!P905</f>
        <v>2669814</v>
      </c>
      <c r="N897" s="82">
        <f>Report2!Q905</f>
        <v>0</v>
      </c>
      <c r="O897" s="82">
        <f>Report2!T905</f>
        <v>76400</v>
      </c>
      <c r="P897" s="82">
        <f>Report2!U905</f>
        <v>274226</v>
      </c>
      <c r="Q897" s="82">
        <f>Report2!W905</f>
        <v>27778</v>
      </c>
      <c r="R897" s="82">
        <f>Report2!X905</f>
        <v>0</v>
      </c>
      <c r="S897" s="82">
        <f>Report2!Y905</f>
        <v>0</v>
      </c>
      <c r="T897" s="82">
        <f>Report2!Z905</f>
        <v>3048218</v>
      </c>
      <c r="U897" s="82">
        <f>Report2!AB905</f>
        <v>2000000</v>
      </c>
      <c r="V897" s="82">
        <f>Report2!AC905</f>
        <v>1048218</v>
      </c>
      <c r="W897" s="36" t="str">
        <f>Report2!AD905</f>
        <v>15/03/2023</v>
      </c>
      <c r="X897" s="48" t="str">
        <f t="shared" si="109"/>
        <v>15</v>
      </c>
      <c r="Y897" s="31" t="str">
        <f t="shared" si="110"/>
        <v>03</v>
      </c>
      <c r="Z897" s="31" t="str">
        <f t="shared" si="111"/>
        <v>2023</v>
      </c>
      <c r="AA897" s="45">
        <f t="shared" si="112"/>
        <v>45000</v>
      </c>
      <c r="AB897" s="31" t="str">
        <f>Report2!AE905</f>
        <v>5255442006101</v>
      </c>
      <c r="AC897" s="45" t="str">
        <f>Report2!AF905</f>
        <v>15/03/2023</v>
      </c>
      <c r="AD897" s="31" t="str">
        <f>Report2!AH905</f>
        <v>P2TL/52554/20230315/00001</v>
      </c>
      <c r="AE897" s="31">
        <f t="shared" si="114"/>
        <v>52550</v>
      </c>
      <c r="AF897" s="31" t="str">
        <f t="shared" si="113"/>
        <v>52554</v>
      </c>
    </row>
    <row r="898" spans="1:32">
      <c r="A898" s="30">
        <f>Report2!A906</f>
        <v>222</v>
      </c>
      <c r="B898" s="31" t="str">
        <f>Report2!B906</f>
        <v>P2TL/52554/20230331/00003</v>
      </c>
      <c r="C898" s="31" t="str">
        <f>Report2!D906</f>
        <v>NONPELANG</v>
      </c>
      <c r="D898" s="31" t="str">
        <f>Report2!E906</f>
        <v>PUJIYONO</v>
      </c>
      <c r="E898" s="31" t="str">
        <f>Report2!H906</f>
        <v>P4</v>
      </c>
      <c r="F898" s="31" t="str">
        <f>Report2!I906</f>
        <v>DSN PADAS RT 5 RW</v>
      </c>
      <c r="G898" s="31" t="str">
        <f t="shared" si="107"/>
        <v>I1</v>
      </c>
      <c r="H898" s="31">
        <f t="shared" si="108"/>
        <v>900</v>
      </c>
      <c r="I898" s="31" t="str">
        <f>Report2!K906</f>
        <v>I1/900</v>
      </c>
      <c r="J898" s="82">
        <f>Report2!L906</f>
        <v>4957</v>
      </c>
      <c r="K898" s="82">
        <f>Report2!M906</f>
        <v>510300</v>
      </c>
      <c r="L898" s="82">
        <f>Report2!N906</f>
        <v>2007666</v>
      </c>
      <c r="M898" s="82">
        <f>Report2!P906</f>
        <v>2517966</v>
      </c>
      <c r="N898" s="82">
        <f>Report2!Q906</f>
        <v>0</v>
      </c>
      <c r="O898" s="82">
        <f>Report2!T906</f>
        <v>0</v>
      </c>
      <c r="P898" s="82">
        <f>Report2!U906</f>
        <v>0</v>
      </c>
      <c r="Q898" s="82">
        <f>Report2!W906</f>
        <v>4197</v>
      </c>
      <c r="R898" s="82">
        <f>Report2!X906</f>
        <v>0</v>
      </c>
      <c r="S898" s="82">
        <f>Report2!Y906</f>
        <v>0</v>
      </c>
      <c r="T898" s="82">
        <f>Report2!Z906</f>
        <v>2522163</v>
      </c>
      <c r="U898" s="82">
        <f>Report2!AB906</f>
        <v>2522163</v>
      </c>
      <c r="V898" s="82">
        <f>Report2!AC906</f>
        <v>0</v>
      </c>
      <c r="W898" s="36" t="str">
        <f>Report2!AD906</f>
        <v>31/03/2023</v>
      </c>
      <c r="X898" s="48" t="str">
        <f t="shared" si="109"/>
        <v>31</v>
      </c>
      <c r="Y898" s="31" t="str">
        <f t="shared" si="110"/>
        <v>03</v>
      </c>
      <c r="Z898" s="31" t="str">
        <f t="shared" si="111"/>
        <v>2023</v>
      </c>
      <c r="AA898" s="45">
        <f t="shared" si="112"/>
        <v>45016</v>
      </c>
      <c r="AB898" s="31" t="str">
        <f>Report2!AE906</f>
        <v>5255442006148</v>
      </c>
      <c r="AC898" s="45" t="str">
        <f>Report2!AF906</f>
        <v>31/03/2023</v>
      </c>
      <c r="AD898" s="31" t="str">
        <f>Report2!AH906</f>
        <v>P2TL/52554/20230331/00003</v>
      </c>
      <c r="AE898" s="31">
        <f t="shared" si="114"/>
        <v>52550</v>
      </c>
      <c r="AF898" s="31" t="str">
        <f t="shared" si="113"/>
        <v>52554</v>
      </c>
    </row>
    <row r="899" spans="1:32">
      <c r="A899" s="30">
        <f>Report2!A907</f>
        <v>223</v>
      </c>
      <c r="B899" s="31" t="str">
        <f>Report2!B907</f>
        <v>P2TL/52552/20230321/00002</v>
      </c>
      <c r="C899" s="31" t="str">
        <f>Report2!D907</f>
        <v>523080256257</v>
      </c>
      <c r="D899" s="31" t="str">
        <f>Report2!E907</f>
        <v>TRI HARDANINGSIH</v>
      </c>
      <c r="E899" s="31" t="str">
        <f>Report2!H907</f>
        <v>P2</v>
      </c>
      <c r="F899" s="31" t="str">
        <f>Report2!I907</f>
        <v>NG EMBEL KDL RT1 R</v>
      </c>
      <c r="G899" s="31" t="str">
        <f t="shared" ref="G899:G962" si="115">LEFT(I899,FIND("/",I899)-1)</f>
        <v>R1</v>
      </c>
      <c r="H899" s="31">
        <f t="shared" ref="H899:H962" si="116">_xlfn.NUMBERVALUE(MID(I899,FIND("/",I899,1)+1,99))</f>
        <v>450</v>
      </c>
      <c r="I899" s="31" t="str">
        <f>Report2!K907</f>
        <v>R1/450</v>
      </c>
      <c r="J899" s="82">
        <f>Report2!L907</f>
        <v>2479</v>
      </c>
      <c r="K899" s="82">
        <f>Report2!M907</f>
        <v>0</v>
      </c>
      <c r="L899" s="82">
        <f>Report2!N907</f>
        <v>1226907</v>
      </c>
      <c r="M899" s="82">
        <f>Report2!P907</f>
        <v>1226907</v>
      </c>
      <c r="N899" s="82">
        <f>Report2!Q907</f>
        <v>0</v>
      </c>
      <c r="O899" s="82">
        <f>Report2!T907</f>
        <v>0</v>
      </c>
      <c r="P899" s="82">
        <f>Report2!U907</f>
        <v>156912</v>
      </c>
      <c r="Q899" s="82">
        <f>Report2!W907</f>
        <v>12269</v>
      </c>
      <c r="R899" s="82">
        <f>Report2!X907</f>
        <v>20700</v>
      </c>
      <c r="S899" s="82">
        <f>Report2!Y907</f>
        <v>0</v>
      </c>
      <c r="T899" s="82">
        <f>Report2!Z907</f>
        <v>1416788</v>
      </c>
      <c r="U899" s="82">
        <f>Report2!AB907</f>
        <v>1416788</v>
      </c>
      <c r="V899" s="82">
        <f>Report2!AC907</f>
        <v>0</v>
      </c>
      <c r="W899" s="36" t="str">
        <f>Report2!AD907</f>
        <v>22/03/2023</v>
      </c>
      <c r="X899" s="48" t="str">
        <f t="shared" ref="X899:X962" si="117">LEFT(W899,2)</f>
        <v>22</v>
      </c>
      <c r="Y899" s="31" t="str">
        <f t="shared" ref="Y899:Y962" si="118">MID(W899,FIND("/",W899,1)+1,2)</f>
        <v>03</v>
      </c>
      <c r="Z899" s="31" t="str">
        <f t="shared" ref="Z899:Z962" si="119">RIGHT(W899,4)</f>
        <v>2023</v>
      </c>
      <c r="AA899" s="45">
        <f t="shared" ref="AA899:AA962" si="120">DATE(Z899,Y899,X899)</f>
        <v>45007</v>
      </c>
      <c r="AB899" s="31" t="str">
        <f>Report2!AE907</f>
        <v>5255242004989</v>
      </c>
      <c r="AC899" s="45" t="str">
        <f>Report2!AF907</f>
        <v>22/03/2023</v>
      </c>
      <c r="AD899" s="31" t="str">
        <f>Report2!AH907</f>
        <v>P2TL/52552/20230321/00002</v>
      </c>
      <c r="AE899" s="31">
        <f t="shared" si="114"/>
        <v>52550</v>
      </c>
      <c r="AF899" s="31" t="str">
        <f t="shared" ref="AF899:AF962" si="121">_xlfn.IFS(LEN(AD899)=19,LEFT(AD899,5),LEN(AD899)=25,MID(AD899,6,5))</f>
        <v>52552</v>
      </c>
    </row>
    <row r="900" spans="1:32">
      <c r="A900" s="30">
        <f>Report2!A908</f>
        <v>224</v>
      </c>
      <c r="B900" s="31" t="str">
        <f>Report2!B908</f>
        <v>5255105723031400255</v>
      </c>
      <c r="C900" s="31" t="str">
        <f>Report2!D908</f>
        <v>523060641651</v>
      </c>
      <c r="D900" s="31" t="str">
        <f>Report2!E908</f>
        <v>RUKANI JAYA</v>
      </c>
      <c r="E900" s="31">
        <f>Report2!H908</f>
        <v>0</v>
      </c>
      <c r="F900" s="31" t="str">
        <f>Report2!I908</f>
        <v>DS  PONDOK SIDOMU</v>
      </c>
      <c r="G900" s="31" t="str">
        <f t="shared" si="115"/>
        <v>R1</v>
      </c>
      <c r="H900" s="31">
        <f t="shared" si="116"/>
        <v>450</v>
      </c>
      <c r="I900" s="31" t="str">
        <f>Report2!K908</f>
        <v>R1/450</v>
      </c>
      <c r="J900" s="82">
        <f>Report2!L908</f>
        <v>25</v>
      </c>
      <c r="K900" s="82">
        <f>Report2!M908</f>
        <v>0</v>
      </c>
      <c r="L900" s="82">
        <f>Report2!N908</f>
        <v>4225</v>
      </c>
      <c r="M900" s="82">
        <f>Report2!P908</f>
        <v>4225</v>
      </c>
      <c r="N900" s="82">
        <f>Report2!Q908</f>
        <v>0</v>
      </c>
      <c r="O900" s="82">
        <f>Report2!T908</f>
        <v>0</v>
      </c>
      <c r="P900" s="82">
        <f>Report2!U908</f>
        <v>0</v>
      </c>
      <c r="Q900" s="82">
        <f>Report2!W908</f>
        <v>0</v>
      </c>
      <c r="R900" s="82">
        <f>Report2!X908</f>
        <v>0</v>
      </c>
      <c r="S900" s="82">
        <f>Report2!Y908</f>
        <v>0</v>
      </c>
      <c r="T900" s="82">
        <f>Report2!Z908</f>
        <v>4225</v>
      </c>
      <c r="U900" s="82">
        <f>Report2!AB908</f>
        <v>0</v>
      </c>
      <c r="V900" s="82">
        <f>Report2!AC908</f>
        <v>4225</v>
      </c>
      <c r="W900" s="36" t="str">
        <f>Report2!AD908</f>
        <v>15/03/2023</v>
      </c>
      <c r="X900" s="48" t="str">
        <f t="shared" si="117"/>
        <v>15</v>
      </c>
      <c r="Y900" s="31" t="str">
        <f t="shared" si="118"/>
        <v>03</v>
      </c>
      <c r="Z900" s="31" t="str">
        <f t="shared" si="119"/>
        <v>2023</v>
      </c>
      <c r="AA900" s="45">
        <f t="shared" si="120"/>
        <v>45000</v>
      </c>
      <c r="AB900" s="31" t="str">
        <f>Report2!AE908</f>
        <v>5255134000255</v>
      </c>
      <c r="AC900" s="45" t="str">
        <f>Report2!AF908</f>
        <v>15/03/2023</v>
      </c>
      <c r="AD900" s="31" t="str">
        <f>Report2!AH908</f>
        <v>5255105723031400255</v>
      </c>
      <c r="AE900" s="31">
        <f t="shared" ref="AE900:AE963" si="122">AE899</f>
        <v>52550</v>
      </c>
      <c r="AF900" s="31" t="str">
        <f t="shared" si="121"/>
        <v>52551</v>
      </c>
    </row>
    <row r="901" spans="1:32">
      <c r="A901" s="30">
        <f>Report2!A909</f>
        <v>225</v>
      </c>
      <c r="B901" s="31" t="str">
        <f>Report2!B909</f>
        <v>P2TL/52554/20230327/00002</v>
      </c>
      <c r="C901" s="31" t="str">
        <f>Report2!D909</f>
        <v>NONPELANG</v>
      </c>
      <c r="D901" s="31" t="str">
        <f>Report2!E909</f>
        <v>DWI LUKMANTO</v>
      </c>
      <c r="E901" s="31" t="str">
        <f>Report2!H909</f>
        <v>P4</v>
      </c>
      <c r="F901" s="31" t="str">
        <f>Report2!I909</f>
        <v>DN JEMBAR DS TLOG</v>
      </c>
      <c r="G901" s="31" t="str">
        <f t="shared" si="115"/>
        <v>B1</v>
      </c>
      <c r="H901" s="31">
        <f t="shared" si="116"/>
        <v>900</v>
      </c>
      <c r="I901" s="31" t="str">
        <f>Report2!K909</f>
        <v>B1/900</v>
      </c>
      <c r="J901" s="82">
        <f>Report2!L909</f>
        <v>4957</v>
      </c>
      <c r="K901" s="82">
        <f>Report2!M909</f>
        <v>429300</v>
      </c>
      <c r="L901" s="82">
        <f>Report2!N909</f>
        <v>557028</v>
      </c>
      <c r="M901" s="82">
        <f>Report2!P909</f>
        <v>986328</v>
      </c>
      <c r="N901" s="82">
        <f>Report2!Q909</f>
        <v>0</v>
      </c>
      <c r="O901" s="82">
        <f>Report2!T909</f>
        <v>0</v>
      </c>
      <c r="P901" s="82">
        <f>Report2!U909</f>
        <v>0</v>
      </c>
      <c r="Q901" s="82">
        <f>Report2!W909</f>
        <v>13672</v>
      </c>
      <c r="R901" s="82">
        <f>Report2!X909</f>
        <v>0</v>
      </c>
      <c r="S901" s="82">
        <f>Report2!Y909</f>
        <v>0</v>
      </c>
      <c r="T901" s="82">
        <f>Report2!Z909</f>
        <v>1000000</v>
      </c>
      <c r="U901" s="82">
        <f>Report2!AB909</f>
        <v>1000000</v>
      </c>
      <c r="V901" s="82">
        <f>Report2!AC909</f>
        <v>0</v>
      </c>
      <c r="W901" s="36" t="str">
        <f>Report2!AD909</f>
        <v>27/03/2023</v>
      </c>
      <c r="X901" s="48" t="str">
        <f t="shared" si="117"/>
        <v>27</v>
      </c>
      <c r="Y901" s="31" t="str">
        <f t="shared" si="118"/>
        <v>03</v>
      </c>
      <c r="Z901" s="31" t="str">
        <f t="shared" si="119"/>
        <v>2023</v>
      </c>
      <c r="AA901" s="45">
        <f t="shared" si="120"/>
        <v>45012</v>
      </c>
      <c r="AB901" s="31" t="str">
        <f>Report2!AE909</f>
        <v>5255442006116</v>
      </c>
      <c r="AC901" s="45" t="str">
        <f>Report2!AF909</f>
        <v>27/03/2023</v>
      </c>
      <c r="AD901" s="31" t="str">
        <f>Report2!AH909</f>
        <v>P2TL/52554/20230327/00002</v>
      </c>
      <c r="AE901" s="31">
        <f t="shared" si="122"/>
        <v>52550</v>
      </c>
      <c r="AF901" s="31" t="str">
        <f t="shared" si="121"/>
        <v>52554</v>
      </c>
    </row>
    <row r="902" spans="1:32">
      <c r="A902" s="30">
        <f>Report2!A910</f>
        <v>226</v>
      </c>
      <c r="B902" s="31" t="str">
        <f>Report2!B910</f>
        <v>5255105723031400206</v>
      </c>
      <c r="C902" s="31" t="str">
        <f>Report2!D910</f>
        <v>523060729721</v>
      </c>
      <c r="D902" s="31" t="str">
        <f>Report2!E910</f>
        <v>SUTARNO</v>
      </c>
      <c r="E902" s="31">
        <f>Report2!H910</f>
        <v>0</v>
      </c>
      <c r="F902" s="31" t="str">
        <f>Report2!I910</f>
        <v>DS  BERAHAN KULON</v>
      </c>
      <c r="G902" s="31" t="str">
        <f t="shared" si="115"/>
        <v>R1</v>
      </c>
      <c r="H902" s="31">
        <f t="shared" si="116"/>
        <v>450</v>
      </c>
      <c r="I902" s="31" t="str">
        <f>Report2!K910</f>
        <v>R1/450</v>
      </c>
      <c r="J902" s="82">
        <f>Report2!L910</f>
        <v>114</v>
      </c>
      <c r="K902" s="82">
        <f>Report2!M910</f>
        <v>0</v>
      </c>
      <c r="L902" s="82">
        <f>Report2!N910</f>
        <v>19266</v>
      </c>
      <c r="M902" s="82">
        <f>Report2!P910</f>
        <v>19266</v>
      </c>
      <c r="N902" s="82">
        <f>Report2!Q910</f>
        <v>0</v>
      </c>
      <c r="O902" s="82">
        <f>Report2!T910</f>
        <v>0</v>
      </c>
      <c r="P902" s="82">
        <f>Report2!U910</f>
        <v>0</v>
      </c>
      <c r="Q902" s="82">
        <f>Report2!W910</f>
        <v>0</v>
      </c>
      <c r="R902" s="82">
        <f>Report2!X910</f>
        <v>0</v>
      </c>
      <c r="S902" s="82">
        <f>Report2!Y910</f>
        <v>0</v>
      </c>
      <c r="T902" s="82">
        <f>Report2!Z910</f>
        <v>19266</v>
      </c>
      <c r="U902" s="82">
        <f>Report2!AB910</f>
        <v>0</v>
      </c>
      <c r="V902" s="82">
        <f>Report2!AC910</f>
        <v>19266</v>
      </c>
      <c r="W902" s="36" t="str">
        <f>Report2!AD910</f>
        <v>15/03/2023</v>
      </c>
      <c r="X902" s="48" t="str">
        <f t="shared" si="117"/>
        <v>15</v>
      </c>
      <c r="Y902" s="31" t="str">
        <f t="shared" si="118"/>
        <v>03</v>
      </c>
      <c r="Z902" s="31" t="str">
        <f t="shared" si="119"/>
        <v>2023</v>
      </c>
      <c r="AA902" s="45">
        <f t="shared" si="120"/>
        <v>45000</v>
      </c>
      <c r="AB902" s="31" t="str">
        <f>Report2!AE910</f>
        <v>5255134000206</v>
      </c>
      <c r="AC902" s="45" t="str">
        <f>Report2!AF910</f>
        <v>15/03/2023</v>
      </c>
      <c r="AD902" s="31" t="str">
        <f>Report2!AH910</f>
        <v>5255105723031400206</v>
      </c>
      <c r="AE902" s="31">
        <f t="shared" si="122"/>
        <v>52550</v>
      </c>
      <c r="AF902" s="31" t="str">
        <f t="shared" si="121"/>
        <v>52551</v>
      </c>
    </row>
    <row r="903" spans="1:32">
      <c r="A903" s="30">
        <f>Report2!A911</f>
        <v>227</v>
      </c>
      <c r="B903" s="31" t="str">
        <f>Report2!B911</f>
        <v>5255105723031000146</v>
      </c>
      <c r="C903" s="31" t="str">
        <f>Report2!D911</f>
        <v>523060106944</v>
      </c>
      <c r="D903" s="31" t="str">
        <f>Report2!E911</f>
        <v>SUMIYATI</v>
      </c>
      <c r="E903" s="31">
        <f>Report2!H911</f>
        <v>0</v>
      </c>
      <c r="F903" s="31" t="str">
        <f>Report2!I911</f>
        <v>LE NGKOK DONOREJ</v>
      </c>
      <c r="G903" s="31" t="str">
        <f t="shared" si="115"/>
        <v>R1M</v>
      </c>
      <c r="H903" s="31">
        <f t="shared" si="116"/>
        <v>900</v>
      </c>
      <c r="I903" s="31" t="str">
        <f>Report2!K911</f>
        <v>R1M/900</v>
      </c>
      <c r="J903" s="82">
        <f>Report2!L911</f>
        <v>78</v>
      </c>
      <c r="K903" s="82">
        <f>Report2!M911</f>
        <v>0</v>
      </c>
      <c r="L903" s="82">
        <f>Report2!N911</f>
        <v>105456</v>
      </c>
      <c r="M903" s="82">
        <f>Report2!P911</f>
        <v>105456</v>
      </c>
      <c r="N903" s="82">
        <f>Report2!Q911</f>
        <v>0</v>
      </c>
      <c r="O903" s="82">
        <f>Report2!T911</f>
        <v>0</v>
      </c>
      <c r="P903" s="82">
        <f>Report2!U911</f>
        <v>0</v>
      </c>
      <c r="Q903" s="82">
        <f>Report2!W911</f>
        <v>0</v>
      </c>
      <c r="R903" s="82">
        <f>Report2!X911</f>
        <v>0</v>
      </c>
      <c r="S903" s="82">
        <f>Report2!Y911</f>
        <v>0</v>
      </c>
      <c r="T903" s="82">
        <f>Report2!Z911</f>
        <v>105456</v>
      </c>
      <c r="U903" s="82">
        <f>Report2!AB911</f>
        <v>0</v>
      </c>
      <c r="V903" s="82">
        <f>Report2!AC911</f>
        <v>105456</v>
      </c>
      <c r="W903" s="36" t="str">
        <f>Report2!AD911</f>
        <v>13/03/2023</v>
      </c>
      <c r="X903" s="48" t="str">
        <f t="shared" si="117"/>
        <v>13</v>
      </c>
      <c r="Y903" s="31" t="str">
        <f t="shared" si="118"/>
        <v>03</v>
      </c>
      <c r="Z903" s="31" t="str">
        <f t="shared" si="119"/>
        <v>2023</v>
      </c>
      <c r="AA903" s="45">
        <f t="shared" si="120"/>
        <v>44998</v>
      </c>
      <c r="AB903" s="31" t="str">
        <f>Report2!AE911</f>
        <v>5255134000146</v>
      </c>
      <c r="AC903" s="45" t="str">
        <f>Report2!AF911</f>
        <v>13/03/2023</v>
      </c>
      <c r="AD903" s="31" t="str">
        <f>Report2!AH911</f>
        <v>5255105723031000146</v>
      </c>
      <c r="AE903" s="31">
        <f t="shared" si="122"/>
        <v>52550</v>
      </c>
      <c r="AF903" s="31" t="str">
        <f t="shared" si="121"/>
        <v>52551</v>
      </c>
    </row>
    <row r="904" spans="1:32">
      <c r="A904" s="30">
        <f>Report2!A912</f>
        <v>228</v>
      </c>
      <c r="B904" s="31" t="str">
        <f>Report2!B912</f>
        <v>P2TL/52553/20230330/00005</v>
      </c>
      <c r="C904" s="31" t="str">
        <f>Report2!D912</f>
        <v>NONPELANG</v>
      </c>
      <c r="D904" s="31" t="str">
        <f>Report2!E912</f>
        <v>PJ IMRONAH 2 GANAN</v>
      </c>
      <c r="E904" s="31" t="str">
        <f>Report2!H912</f>
        <v>P4</v>
      </c>
      <c r="F904" s="31" t="str">
        <f>Report2!I912</f>
        <v>GANANG RT 2/ RW 4,</v>
      </c>
      <c r="G904" s="31" t="str">
        <f t="shared" si="115"/>
        <v>S2</v>
      </c>
      <c r="H904" s="31">
        <f t="shared" si="116"/>
        <v>900</v>
      </c>
      <c r="I904" s="31" t="str">
        <f>Report2!K912</f>
        <v>S2/900</v>
      </c>
      <c r="J904" s="82">
        <f>Report2!L912</f>
        <v>4957</v>
      </c>
      <c r="K904" s="82">
        <f>Report2!M912</f>
        <v>243000</v>
      </c>
      <c r="L904" s="82">
        <f>Report2!N912</f>
        <v>1784592</v>
      </c>
      <c r="M904" s="82">
        <f>Report2!P912</f>
        <v>2027592</v>
      </c>
      <c r="N904" s="82">
        <f>Report2!Q912</f>
        <v>0</v>
      </c>
      <c r="O904" s="82">
        <f>Report2!T912</f>
        <v>0</v>
      </c>
      <c r="P904" s="82">
        <f>Report2!U912</f>
        <v>0</v>
      </c>
      <c r="Q904" s="82">
        <f>Report2!W912</f>
        <v>10138</v>
      </c>
      <c r="R904" s="82">
        <f>Report2!X912</f>
        <v>0</v>
      </c>
      <c r="S904" s="82">
        <f>Report2!Y912</f>
        <v>0</v>
      </c>
      <c r="T904" s="82">
        <f>Report2!Z912</f>
        <v>2037730</v>
      </c>
      <c r="U904" s="82">
        <f>Report2!AB912</f>
        <v>2037730</v>
      </c>
      <c r="V904" s="82">
        <f>Report2!AC912</f>
        <v>0</v>
      </c>
      <c r="W904" s="36" t="str">
        <f>Report2!AD912</f>
        <v>30/03/2023</v>
      </c>
      <c r="X904" s="48" t="str">
        <f t="shared" si="117"/>
        <v>30</v>
      </c>
      <c r="Y904" s="31" t="str">
        <f t="shared" si="118"/>
        <v>03</v>
      </c>
      <c r="Z904" s="31" t="str">
        <f t="shared" si="119"/>
        <v>2023</v>
      </c>
      <c r="AA904" s="45">
        <f t="shared" si="120"/>
        <v>45015</v>
      </c>
      <c r="AB904" s="31" t="str">
        <f>Report2!AE912</f>
        <v>5255342004926</v>
      </c>
      <c r="AC904" s="45" t="str">
        <f>Report2!AF912</f>
        <v>30/03/2023</v>
      </c>
      <c r="AD904" s="31" t="str">
        <f>Report2!AH912</f>
        <v>P2TL/52553/20230330/00005</v>
      </c>
      <c r="AE904" s="31">
        <f t="shared" si="122"/>
        <v>52550</v>
      </c>
      <c r="AF904" s="31" t="str">
        <f t="shared" si="121"/>
        <v>52553</v>
      </c>
    </row>
    <row r="905" spans="1:32">
      <c r="A905" s="30">
        <f>Report2!A913</f>
        <v>229</v>
      </c>
      <c r="B905" s="31" t="str">
        <f>Report2!B913</f>
        <v>5255105723031400247</v>
      </c>
      <c r="C905" s="31" t="str">
        <f>Report2!D913</f>
        <v>523060727009</v>
      </c>
      <c r="D905" s="31" t="str">
        <f>Report2!E913</f>
        <v>SITI MAESYAROH</v>
      </c>
      <c r="E905" s="31">
        <f>Report2!H913</f>
        <v>0</v>
      </c>
      <c r="F905" s="31" t="str">
        <f>Report2!I913</f>
        <v>DS  MANGUNREJO RT</v>
      </c>
      <c r="G905" s="31" t="str">
        <f t="shared" si="115"/>
        <v>R1</v>
      </c>
      <c r="H905" s="31">
        <f t="shared" si="116"/>
        <v>450</v>
      </c>
      <c r="I905" s="31" t="str">
        <f>Report2!K913</f>
        <v>R1/450</v>
      </c>
      <c r="J905" s="82">
        <f>Report2!L913</f>
        <v>31</v>
      </c>
      <c r="K905" s="82">
        <f>Report2!M913</f>
        <v>0</v>
      </c>
      <c r="L905" s="82">
        <f>Report2!N913</f>
        <v>5239</v>
      </c>
      <c r="M905" s="82">
        <f>Report2!P913</f>
        <v>5239</v>
      </c>
      <c r="N905" s="82">
        <f>Report2!Q913</f>
        <v>0</v>
      </c>
      <c r="O905" s="82">
        <f>Report2!T913</f>
        <v>0</v>
      </c>
      <c r="P905" s="82">
        <f>Report2!U913</f>
        <v>0</v>
      </c>
      <c r="Q905" s="82">
        <f>Report2!W913</f>
        <v>0</v>
      </c>
      <c r="R905" s="82">
        <f>Report2!X913</f>
        <v>0</v>
      </c>
      <c r="S905" s="82">
        <f>Report2!Y913</f>
        <v>0</v>
      </c>
      <c r="T905" s="82">
        <f>Report2!Z913</f>
        <v>5239</v>
      </c>
      <c r="U905" s="82">
        <f>Report2!AB913</f>
        <v>0</v>
      </c>
      <c r="V905" s="82">
        <f>Report2!AC913</f>
        <v>5239</v>
      </c>
      <c r="W905" s="36" t="str">
        <f>Report2!AD913</f>
        <v>15/03/2023</v>
      </c>
      <c r="X905" s="48" t="str">
        <f t="shared" si="117"/>
        <v>15</v>
      </c>
      <c r="Y905" s="31" t="str">
        <f t="shared" si="118"/>
        <v>03</v>
      </c>
      <c r="Z905" s="31" t="str">
        <f t="shared" si="119"/>
        <v>2023</v>
      </c>
      <c r="AA905" s="45">
        <f t="shared" si="120"/>
        <v>45000</v>
      </c>
      <c r="AB905" s="31" t="str">
        <f>Report2!AE913</f>
        <v>5255134000247</v>
      </c>
      <c r="AC905" s="45" t="str">
        <f>Report2!AF913</f>
        <v>15/03/2023</v>
      </c>
      <c r="AD905" s="31" t="str">
        <f>Report2!AH913</f>
        <v>5255105723031400247</v>
      </c>
      <c r="AE905" s="31">
        <f t="shared" si="122"/>
        <v>52550</v>
      </c>
      <c r="AF905" s="31" t="str">
        <f t="shared" si="121"/>
        <v>52551</v>
      </c>
    </row>
    <row r="906" spans="1:32">
      <c r="A906" s="30">
        <f>Report2!A914</f>
        <v>230</v>
      </c>
      <c r="B906" s="31" t="str">
        <f>Report2!B914</f>
        <v>5255105723031400185</v>
      </c>
      <c r="C906" s="31" t="str">
        <f>Report2!D914</f>
        <v>523060575323</v>
      </c>
      <c r="D906" s="31" t="str">
        <f>Report2!E914</f>
        <v>TRUBUS AKVAT</v>
      </c>
      <c r="E906" s="31">
        <f>Report2!H914</f>
        <v>0</v>
      </c>
      <c r="F906" s="31" t="str">
        <f>Report2!I914</f>
        <v>DS  KARANGTURI RT4/</v>
      </c>
      <c r="G906" s="31" t="str">
        <f t="shared" si="115"/>
        <v>R1M</v>
      </c>
      <c r="H906" s="31">
        <f t="shared" si="116"/>
        <v>900</v>
      </c>
      <c r="I906" s="31" t="str">
        <f>Report2!K914</f>
        <v>R1M/900</v>
      </c>
      <c r="J906" s="82">
        <f>Report2!L914</f>
        <v>60</v>
      </c>
      <c r="K906" s="82">
        <f>Report2!M914</f>
        <v>0</v>
      </c>
      <c r="L906" s="82">
        <f>Report2!N914</f>
        <v>82472</v>
      </c>
      <c r="M906" s="82">
        <f>Report2!P914</f>
        <v>82472</v>
      </c>
      <c r="N906" s="82">
        <f>Report2!Q914</f>
        <v>0</v>
      </c>
      <c r="O906" s="82">
        <f>Report2!T914</f>
        <v>0</v>
      </c>
      <c r="P906" s="82">
        <f>Report2!U914</f>
        <v>0</v>
      </c>
      <c r="Q906" s="82">
        <f>Report2!W914</f>
        <v>0</v>
      </c>
      <c r="R906" s="82">
        <f>Report2!X914</f>
        <v>0</v>
      </c>
      <c r="S906" s="82">
        <f>Report2!Y914</f>
        <v>0</v>
      </c>
      <c r="T906" s="82">
        <f>Report2!Z914</f>
        <v>82472</v>
      </c>
      <c r="U906" s="82">
        <f>Report2!AB914</f>
        <v>0</v>
      </c>
      <c r="V906" s="82">
        <f>Report2!AC914</f>
        <v>82472</v>
      </c>
      <c r="W906" s="36" t="str">
        <f>Report2!AD914</f>
        <v>15/03/2023</v>
      </c>
      <c r="X906" s="48" t="str">
        <f t="shared" si="117"/>
        <v>15</v>
      </c>
      <c r="Y906" s="31" t="str">
        <f t="shared" si="118"/>
        <v>03</v>
      </c>
      <c r="Z906" s="31" t="str">
        <f t="shared" si="119"/>
        <v>2023</v>
      </c>
      <c r="AA906" s="45">
        <f t="shared" si="120"/>
        <v>45000</v>
      </c>
      <c r="AB906" s="31" t="str">
        <f>Report2!AE914</f>
        <v>5255134000185</v>
      </c>
      <c r="AC906" s="45" t="str">
        <f>Report2!AF914</f>
        <v>15/03/2023</v>
      </c>
      <c r="AD906" s="31" t="str">
        <f>Report2!AH914</f>
        <v>5255105723031400185</v>
      </c>
      <c r="AE906" s="31">
        <f t="shared" si="122"/>
        <v>52550</v>
      </c>
      <c r="AF906" s="31" t="str">
        <f t="shared" si="121"/>
        <v>52551</v>
      </c>
    </row>
    <row r="907" spans="1:32">
      <c r="A907" s="30">
        <f>Report2!A915</f>
        <v>231</v>
      </c>
      <c r="B907" s="31" t="str">
        <f>Report2!B915</f>
        <v>P2TL/52551/20230324/00007</v>
      </c>
      <c r="C907" s="31" t="str">
        <f>Report2!D915</f>
        <v>NONPELANG</v>
      </c>
      <c r="D907" s="31" t="str">
        <f>Report2!E915</f>
        <v>JAMAL SYARIF ZHOFI</v>
      </c>
      <c r="E907" s="31" t="str">
        <f>Report2!H915</f>
        <v>P4</v>
      </c>
      <c r="F907" s="31" t="str">
        <f>Report2!I915</f>
        <v>DS.KARANGASEM SA</v>
      </c>
      <c r="G907" s="31" t="str">
        <f t="shared" si="115"/>
        <v>S2</v>
      </c>
      <c r="H907" s="31">
        <f t="shared" si="116"/>
        <v>450</v>
      </c>
      <c r="I907" s="31" t="str">
        <f>Report2!K915</f>
        <v>S2/450</v>
      </c>
      <c r="J907" s="82">
        <f>Report2!L915</f>
        <v>2479</v>
      </c>
      <c r="K907" s="82">
        <f>Report2!M915</f>
        <v>81000</v>
      </c>
      <c r="L907" s="82">
        <f>Report2!N915</f>
        <v>892296</v>
      </c>
      <c r="M907" s="82">
        <f>Report2!P915</f>
        <v>973296</v>
      </c>
      <c r="N907" s="82">
        <f>Report2!Q915</f>
        <v>0</v>
      </c>
      <c r="O907" s="82">
        <f>Report2!T915</f>
        <v>0</v>
      </c>
      <c r="P907" s="82">
        <f>Report2!U915</f>
        <v>0</v>
      </c>
      <c r="Q907" s="82">
        <f>Report2!W915</f>
        <v>4866</v>
      </c>
      <c r="R907" s="82">
        <f>Report2!X915</f>
        <v>0</v>
      </c>
      <c r="S907" s="82">
        <f>Report2!Y915</f>
        <v>0</v>
      </c>
      <c r="T907" s="82">
        <f>Report2!Z915</f>
        <v>978162</v>
      </c>
      <c r="U907" s="82">
        <f>Report2!AB915</f>
        <v>978162</v>
      </c>
      <c r="V907" s="82">
        <f>Report2!AC915</f>
        <v>0</v>
      </c>
      <c r="W907" s="36" t="str">
        <f>Report2!AD915</f>
        <v>24/03/2023</v>
      </c>
      <c r="X907" s="48" t="str">
        <f t="shared" si="117"/>
        <v>24</v>
      </c>
      <c r="Y907" s="31" t="str">
        <f t="shared" si="118"/>
        <v>03</v>
      </c>
      <c r="Z907" s="31" t="str">
        <f t="shared" si="119"/>
        <v>2023</v>
      </c>
      <c r="AA907" s="45">
        <f t="shared" si="120"/>
        <v>45009</v>
      </c>
      <c r="AB907" s="31" t="str">
        <f>Report2!AE915</f>
        <v>5255142005212</v>
      </c>
      <c r="AC907" s="45" t="str">
        <f>Report2!AF915</f>
        <v>24/03/2023</v>
      </c>
      <c r="AD907" s="31" t="str">
        <f>Report2!AH915</f>
        <v>P2TL/52551/20230324/00007</v>
      </c>
      <c r="AE907" s="31">
        <f t="shared" si="122"/>
        <v>52550</v>
      </c>
      <c r="AF907" s="31" t="str">
        <f t="shared" si="121"/>
        <v>52551</v>
      </c>
    </row>
    <row r="908" spans="1:32">
      <c r="A908" s="30">
        <f>Report2!A916</f>
        <v>232</v>
      </c>
      <c r="B908" s="31" t="str">
        <f>Report2!B916</f>
        <v>P2TL/52551/20230308/00001</v>
      </c>
      <c r="C908" s="31" t="str">
        <f>Report2!D916</f>
        <v>523061493859</v>
      </c>
      <c r="D908" s="31" t="str">
        <f>Report2!E916</f>
        <v>GANGSAR</v>
      </c>
      <c r="E908" s="31" t="str">
        <f>Report2!H916</f>
        <v>P3</v>
      </c>
      <c r="F908" s="31" t="str">
        <f>Report2!I916</f>
        <v>DS KEDUNG MUTIH 0</v>
      </c>
      <c r="G908" s="31" t="str">
        <f t="shared" si="115"/>
        <v>R1T</v>
      </c>
      <c r="H908" s="31">
        <f t="shared" si="116"/>
        <v>450</v>
      </c>
      <c r="I908" s="31" t="str">
        <f>Report2!K916</f>
        <v>R1T/450</v>
      </c>
      <c r="J908" s="82">
        <f>Report2!L916</f>
        <v>2479</v>
      </c>
      <c r="K908" s="82">
        <f>Report2!M916</f>
        <v>59400</v>
      </c>
      <c r="L908" s="82">
        <f>Report2!N916</f>
        <v>1226907</v>
      </c>
      <c r="M908" s="82">
        <f>Report2!P916</f>
        <v>1286307</v>
      </c>
      <c r="N908" s="82">
        <f>Report2!Q916</f>
        <v>0</v>
      </c>
      <c r="O908" s="82">
        <f>Report2!T916</f>
        <v>76400</v>
      </c>
      <c r="P908" s="82">
        <f>Report2!U916</f>
        <v>433957</v>
      </c>
      <c r="Q908" s="82">
        <f>Report2!W916</f>
        <v>13160</v>
      </c>
      <c r="R908" s="82">
        <f>Report2!X916</f>
        <v>0</v>
      </c>
      <c r="S908" s="82">
        <f>Report2!Y916</f>
        <v>0</v>
      </c>
      <c r="T908" s="82">
        <f>Report2!Z916</f>
        <v>1809824</v>
      </c>
      <c r="U908" s="82">
        <f>Report2!AB916</f>
        <v>1400000</v>
      </c>
      <c r="V908" s="82">
        <f>Report2!AC916</f>
        <v>409824</v>
      </c>
      <c r="W908" s="36" t="str">
        <f>Report2!AD916</f>
        <v>08/03/2023</v>
      </c>
      <c r="X908" s="48" t="str">
        <f t="shared" si="117"/>
        <v>08</v>
      </c>
      <c r="Y908" s="31" t="str">
        <f t="shared" si="118"/>
        <v>03</v>
      </c>
      <c r="Z908" s="31" t="str">
        <f t="shared" si="119"/>
        <v>2023</v>
      </c>
      <c r="AA908" s="45">
        <f t="shared" si="120"/>
        <v>44993</v>
      </c>
      <c r="AB908" s="31" t="str">
        <f>Report2!AE916</f>
        <v>5255143005166</v>
      </c>
      <c r="AC908" s="45" t="str">
        <f>Report2!AF916</f>
        <v>08/03/2023</v>
      </c>
      <c r="AD908" s="31" t="str">
        <f>Report2!AH916</f>
        <v>P2TL/52551/20230308/00001</v>
      </c>
      <c r="AE908" s="31">
        <f t="shared" si="122"/>
        <v>52550</v>
      </c>
      <c r="AF908" s="31" t="str">
        <f t="shared" si="121"/>
        <v>52551</v>
      </c>
    </row>
    <row r="909" spans="1:32">
      <c r="A909" s="30">
        <f>Report2!A917</f>
        <v>233</v>
      </c>
      <c r="B909" s="31" t="str">
        <f>Report2!B917</f>
        <v>5255105723031400167</v>
      </c>
      <c r="C909" s="31" t="str">
        <f>Report2!D917</f>
        <v>523060016459</v>
      </c>
      <c r="D909" s="31" t="str">
        <f>Report2!E917</f>
        <v>DJASRAN/PTR</v>
      </c>
      <c r="E909" s="31">
        <f>Report2!H917</f>
        <v>0</v>
      </c>
      <c r="F909" s="31" t="str">
        <f>Report2!I917</f>
        <v>KR APYAK TIMUR</v>
      </c>
      <c r="G909" s="31" t="str">
        <f t="shared" si="115"/>
        <v>R1M</v>
      </c>
      <c r="H909" s="31">
        <f t="shared" si="116"/>
        <v>900</v>
      </c>
      <c r="I909" s="31" t="str">
        <f>Report2!K917</f>
        <v>R1M/900</v>
      </c>
      <c r="J909" s="82">
        <f>Report2!L917</f>
        <v>222</v>
      </c>
      <c r="K909" s="82">
        <f>Report2!M917</f>
        <v>0</v>
      </c>
      <c r="L909" s="82">
        <f>Report2!N917</f>
        <v>302848</v>
      </c>
      <c r="M909" s="82">
        <f>Report2!P917</f>
        <v>302848</v>
      </c>
      <c r="N909" s="82">
        <f>Report2!Q917</f>
        <v>0</v>
      </c>
      <c r="O909" s="82">
        <f>Report2!T917</f>
        <v>0</v>
      </c>
      <c r="P909" s="82">
        <f>Report2!U917</f>
        <v>0</v>
      </c>
      <c r="Q909" s="82">
        <f>Report2!W917</f>
        <v>0</v>
      </c>
      <c r="R909" s="82">
        <f>Report2!X917</f>
        <v>0</v>
      </c>
      <c r="S909" s="82">
        <f>Report2!Y917</f>
        <v>0</v>
      </c>
      <c r="T909" s="82">
        <f>Report2!Z917</f>
        <v>302848</v>
      </c>
      <c r="U909" s="82">
        <f>Report2!AB917</f>
        <v>0</v>
      </c>
      <c r="V909" s="82">
        <f>Report2!AC917</f>
        <v>302848</v>
      </c>
      <c r="W909" s="36" t="str">
        <f>Report2!AD917</f>
        <v>15/03/2023</v>
      </c>
      <c r="X909" s="48" t="str">
        <f t="shared" si="117"/>
        <v>15</v>
      </c>
      <c r="Y909" s="31" t="str">
        <f t="shared" si="118"/>
        <v>03</v>
      </c>
      <c r="Z909" s="31" t="str">
        <f t="shared" si="119"/>
        <v>2023</v>
      </c>
      <c r="AA909" s="45">
        <f t="shared" si="120"/>
        <v>45000</v>
      </c>
      <c r="AB909" s="31" t="str">
        <f>Report2!AE917</f>
        <v>5255134000167</v>
      </c>
      <c r="AC909" s="45" t="str">
        <f>Report2!AF917</f>
        <v>15/03/2023</v>
      </c>
      <c r="AD909" s="31" t="str">
        <f>Report2!AH917</f>
        <v>5255105723031400167</v>
      </c>
      <c r="AE909" s="31">
        <f t="shared" si="122"/>
        <v>52550</v>
      </c>
      <c r="AF909" s="31" t="str">
        <f t="shared" si="121"/>
        <v>52551</v>
      </c>
    </row>
    <row r="910" spans="1:32">
      <c r="A910" s="30">
        <f>Report2!A918</f>
        <v>234</v>
      </c>
      <c r="B910" s="31" t="str">
        <f>Report2!B918</f>
        <v>5255105723031400246</v>
      </c>
      <c r="C910" s="31" t="str">
        <f>Report2!D918</f>
        <v>523060626700</v>
      </c>
      <c r="D910" s="31" t="str">
        <f>Report2!E918</f>
        <v>H NUR ZUBER 4</v>
      </c>
      <c r="E910" s="31">
        <f>Report2!H918</f>
        <v>0</v>
      </c>
      <c r="F910" s="31" t="str">
        <f>Report2!I918</f>
        <v>DS  SIDOGEMAH RT22</v>
      </c>
      <c r="G910" s="31" t="str">
        <f t="shared" si="115"/>
        <v>R1</v>
      </c>
      <c r="H910" s="31">
        <f t="shared" si="116"/>
        <v>450</v>
      </c>
      <c r="I910" s="31" t="str">
        <f>Report2!K918</f>
        <v>R1/450</v>
      </c>
      <c r="J910" s="82">
        <f>Report2!L918</f>
        <v>33</v>
      </c>
      <c r="K910" s="82">
        <f>Report2!M918</f>
        <v>0</v>
      </c>
      <c r="L910" s="82">
        <f>Report2!N918</f>
        <v>5577</v>
      </c>
      <c r="M910" s="82">
        <f>Report2!P918</f>
        <v>5577</v>
      </c>
      <c r="N910" s="82">
        <f>Report2!Q918</f>
        <v>0</v>
      </c>
      <c r="O910" s="82">
        <f>Report2!T918</f>
        <v>0</v>
      </c>
      <c r="P910" s="82">
        <f>Report2!U918</f>
        <v>0</v>
      </c>
      <c r="Q910" s="82">
        <f>Report2!W918</f>
        <v>0</v>
      </c>
      <c r="R910" s="82">
        <f>Report2!X918</f>
        <v>0</v>
      </c>
      <c r="S910" s="82">
        <f>Report2!Y918</f>
        <v>0</v>
      </c>
      <c r="T910" s="82">
        <f>Report2!Z918</f>
        <v>5577</v>
      </c>
      <c r="U910" s="82">
        <f>Report2!AB918</f>
        <v>0</v>
      </c>
      <c r="V910" s="82">
        <f>Report2!AC918</f>
        <v>5577</v>
      </c>
      <c r="W910" s="36" t="str">
        <f>Report2!AD918</f>
        <v>15/03/2023</v>
      </c>
      <c r="X910" s="48" t="str">
        <f t="shared" si="117"/>
        <v>15</v>
      </c>
      <c r="Y910" s="31" t="str">
        <f t="shared" si="118"/>
        <v>03</v>
      </c>
      <c r="Z910" s="31" t="str">
        <f t="shared" si="119"/>
        <v>2023</v>
      </c>
      <c r="AA910" s="45">
        <f t="shared" si="120"/>
        <v>45000</v>
      </c>
      <c r="AB910" s="31" t="str">
        <f>Report2!AE918</f>
        <v>5255134000246</v>
      </c>
      <c r="AC910" s="45" t="str">
        <f>Report2!AF918</f>
        <v>15/03/2023</v>
      </c>
      <c r="AD910" s="31" t="str">
        <f>Report2!AH918</f>
        <v>5255105723031400246</v>
      </c>
      <c r="AE910" s="31">
        <f t="shared" si="122"/>
        <v>52550</v>
      </c>
      <c r="AF910" s="31" t="str">
        <f t="shared" si="121"/>
        <v>52551</v>
      </c>
    </row>
    <row r="911" spans="1:32">
      <c r="A911" s="30">
        <f>Report2!A919</f>
        <v>235</v>
      </c>
      <c r="B911" s="31" t="str">
        <f>Report2!B919</f>
        <v>5255105723031400209</v>
      </c>
      <c r="C911" s="31" t="str">
        <f>Report2!D919</f>
        <v>523061218141</v>
      </c>
      <c r="D911" s="31" t="str">
        <f>Report2!E919</f>
        <v>HAKIM</v>
      </c>
      <c r="E911" s="31">
        <f>Report2!H919</f>
        <v>0</v>
      </c>
      <c r="F911" s="31" t="str">
        <f>Report2!I919</f>
        <v>DS MENCO   RT.05 RW</v>
      </c>
      <c r="G911" s="31" t="str">
        <f t="shared" si="115"/>
        <v>R1</v>
      </c>
      <c r="H911" s="31">
        <f t="shared" si="116"/>
        <v>450</v>
      </c>
      <c r="I911" s="31" t="str">
        <f>Report2!K919</f>
        <v>R1/450</v>
      </c>
      <c r="J911" s="82">
        <f>Report2!L919</f>
        <v>101</v>
      </c>
      <c r="K911" s="82">
        <f>Report2!M919</f>
        <v>0</v>
      </c>
      <c r="L911" s="82">
        <f>Report2!N919</f>
        <v>17069</v>
      </c>
      <c r="M911" s="82">
        <f>Report2!P919</f>
        <v>17069</v>
      </c>
      <c r="N911" s="82">
        <f>Report2!Q919</f>
        <v>0</v>
      </c>
      <c r="O911" s="82">
        <f>Report2!T919</f>
        <v>0</v>
      </c>
      <c r="P911" s="82">
        <f>Report2!U919</f>
        <v>0</v>
      </c>
      <c r="Q911" s="82">
        <f>Report2!W919</f>
        <v>0</v>
      </c>
      <c r="R911" s="82">
        <f>Report2!X919</f>
        <v>0</v>
      </c>
      <c r="S911" s="82">
        <f>Report2!Y919</f>
        <v>0</v>
      </c>
      <c r="T911" s="82">
        <f>Report2!Z919</f>
        <v>17069</v>
      </c>
      <c r="U911" s="82">
        <f>Report2!AB919</f>
        <v>0</v>
      </c>
      <c r="V911" s="82">
        <f>Report2!AC919</f>
        <v>17069</v>
      </c>
      <c r="W911" s="36" t="str">
        <f>Report2!AD919</f>
        <v>15/03/2023</v>
      </c>
      <c r="X911" s="48" t="str">
        <f t="shared" si="117"/>
        <v>15</v>
      </c>
      <c r="Y911" s="31" t="str">
        <f t="shared" si="118"/>
        <v>03</v>
      </c>
      <c r="Z911" s="31" t="str">
        <f t="shared" si="119"/>
        <v>2023</v>
      </c>
      <c r="AA911" s="45">
        <f t="shared" si="120"/>
        <v>45000</v>
      </c>
      <c r="AB911" s="31" t="str">
        <f>Report2!AE919</f>
        <v>5255134000209</v>
      </c>
      <c r="AC911" s="45" t="str">
        <f>Report2!AF919</f>
        <v>15/03/2023</v>
      </c>
      <c r="AD911" s="31" t="str">
        <f>Report2!AH919</f>
        <v>5255105723031400209</v>
      </c>
      <c r="AE911" s="31">
        <f t="shared" si="122"/>
        <v>52550</v>
      </c>
      <c r="AF911" s="31" t="str">
        <f t="shared" si="121"/>
        <v>52551</v>
      </c>
    </row>
    <row r="912" spans="1:32">
      <c r="A912" s="30">
        <f>Report2!A920</f>
        <v>236</v>
      </c>
      <c r="B912" s="31" t="str">
        <f>Report2!B920</f>
        <v>5255305723032100525</v>
      </c>
      <c r="C912" s="31" t="str">
        <f>Report2!D920</f>
        <v>523071426001</v>
      </c>
      <c r="D912" s="31" t="str">
        <f>Report2!E920</f>
        <v>RUKIMIN</v>
      </c>
      <c r="E912" s="31">
        <f>Report2!H920</f>
        <v>0</v>
      </c>
      <c r="F912" s="31" t="str">
        <f>Report2!I920</f>
        <v>DS  WONOHARJO</v>
      </c>
      <c r="G912" s="31" t="str">
        <f t="shared" si="115"/>
        <v>R1</v>
      </c>
      <c r="H912" s="31">
        <f t="shared" si="116"/>
        <v>450</v>
      </c>
      <c r="I912" s="31" t="str">
        <f>Report2!K920</f>
        <v>R1/450</v>
      </c>
      <c r="J912" s="82">
        <f>Report2!L920</f>
        <v>23</v>
      </c>
      <c r="K912" s="82">
        <f>Report2!M920</f>
        <v>0</v>
      </c>
      <c r="L912" s="82">
        <f>Report2!N920</f>
        <v>3900</v>
      </c>
      <c r="M912" s="82">
        <f>Report2!P920</f>
        <v>3900</v>
      </c>
      <c r="N912" s="82">
        <f>Report2!Q920</f>
        <v>0</v>
      </c>
      <c r="O912" s="82">
        <f>Report2!T920</f>
        <v>0</v>
      </c>
      <c r="P912" s="82">
        <f>Report2!U920</f>
        <v>0</v>
      </c>
      <c r="Q912" s="82">
        <f>Report2!W920</f>
        <v>0</v>
      </c>
      <c r="R912" s="82">
        <f>Report2!X920</f>
        <v>0</v>
      </c>
      <c r="S912" s="82">
        <f>Report2!Y920</f>
        <v>0</v>
      </c>
      <c r="T912" s="82">
        <f>Report2!Z920</f>
        <v>3900</v>
      </c>
      <c r="U912" s="82">
        <f>Report2!AB920</f>
        <v>0</v>
      </c>
      <c r="V912" s="82">
        <f>Report2!AC920</f>
        <v>3900</v>
      </c>
      <c r="W912" s="36" t="str">
        <f>Report2!AD920</f>
        <v>21/03/2023</v>
      </c>
      <c r="X912" s="48" t="str">
        <f t="shared" si="117"/>
        <v>21</v>
      </c>
      <c r="Y912" s="31" t="str">
        <f t="shared" si="118"/>
        <v>03</v>
      </c>
      <c r="Z912" s="31" t="str">
        <f t="shared" si="119"/>
        <v>2023</v>
      </c>
      <c r="AA912" s="45">
        <f t="shared" si="120"/>
        <v>45006</v>
      </c>
      <c r="AB912" s="31" t="str">
        <f>Report2!AE920</f>
        <v>5255334000521</v>
      </c>
      <c r="AC912" s="45" t="str">
        <f>Report2!AF920</f>
        <v>21/03/2023</v>
      </c>
      <c r="AD912" s="31" t="str">
        <f>Report2!AH920</f>
        <v>5255305723032100525</v>
      </c>
      <c r="AE912" s="31">
        <f t="shared" si="122"/>
        <v>52550</v>
      </c>
      <c r="AF912" s="31" t="str">
        <f t="shared" si="121"/>
        <v>52553</v>
      </c>
    </row>
    <row r="913" spans="1:32">
      <c r="A913" s="30">
        <f>Report2!A921</f>
        <v>237</v>
      </c>
      <c r="B913" s="31" t="str">
        <f>Report2!B921</f>
        <v>P2TL/52554/20230331/00008</v>
      </c>
      <c r="C913" s="31" t="str">
        <f>Report2!D921</f>
        <v>NONPELANG</v>
      </c>
      <c r="D913" s="31" t="str">
        <f>Report2!E921</f>
        <v>MUSRIYADI</v>
      </c>
      <c r="E913" s="31" t="str">
        <f>Report2!H921</f>
        <v>P4</v>
      </c>
      <c r="F913" s="31" t="str">
        <f>Report2!I921</f>
        <v>DSN PADAS RT 5 RW</v>
      </c>
      <c r="G913" s="31" t="str">
        <f t="shared" si="115"/>
        <v>I1</v>
      </c>
      <c r="H913" s="31">
        <f t="shared" si="116"/>
        <v>900</v>
      </c>
      <c r="I913" s="31" t="str">
        <f>Report2!K921</f>
        <v>I1/900</v>
      </c>
      <c r="J913" s="82">
        <f>Report2!L921</f>
        <v>4957</v>
      </c>
      <c r="K913" s="82">
        <f>Report2!M921</f>
        <v>510300</v>
      </c>
      <c r="L913" s="82">
        <f>Report2!N921</f>
        <v>2007666</v>
      </c>
      <c r="M913" s="82">
        <f>Report2!P921</f>
        <v>2517966</v>
      </c>
      <c r="N913" s="82">
        <f>Report2!Q921</f>
        <v>0</v>
      </c>
      <c r="O913" s="82">
        <f>Report2!T921</f>
        <v>0</v>
      </c>
      <c r="P913" s="82">
        <f>Report2!U921</f>
        <v>0</v>
      </c>
      <c r="Q913" s="82">
        <f>Report2!W921</f>
        <v>4197</v>
      </c>
      <c r="R913" s="82">
        <f>Report2!X921</f>
        <v>0</v>
      </c>
      <c r="S913" s="82">
        <f>Report2!Y921</f>
        <v>0</v>
      </c>
      <c r="T913" s="82">
        <f>Report2!Z921</f>
        <v>2522163</v>
      </c>
      <c r="U913" s="82">
        <f>Report2!AB921</f>
        <v>2522163</v>
      </c>
      <c r="V913" s="82">
        <f>Report2!AC921</f>
        <v>0</v>
      </c>
      <c r="W913" s="36" t="str">
        <f>Report2!AD921</f>
        <v>31/03/2023</v>
      </c>
      <c r="X913" s="48" t="str">
        <f t="shared" si="117"/>
        <v>31</v>
      </c>
      <c r="Y913" s="31" t="str">
        <f t="shared" si="118"/>
        <v>03</v>
      </c>
      <c r="Z913" s="31" t="str">
        <f t="shared" si="119"/>
        <v>2023</v>
      </c>
      <c r="AA913" s="45">
        <f t="shared" si="120"/>
        <v>45016</v>
      </c>
      <c r="AB913" s="31" t="str">
        <f>Report2!AE921</f>
        <v>5255442006153</v>
      </c>
      <c r="AC913" s="45" t="str">
        <f>Report2!AF921</f>
        <v>31/03/2023</v>
      </c>
      <c r="AD913" s="31" t="str">
        <f>Report2!AH921</f>
        <v>P2TL/52554/20230331/00008</v>
      </c>
      <c r="AE913" s="31">
        <f t="shared" si="122"/>
        <v>52550</v>
      </c>
      <c r="AF913" s="31" t="str">
        <f t="shared" si="121"/>
        <v>52554</v>
      </c>
    </row>
    <row r="914" spans="1:32">
      <c r="A914" s="30">
        <f>Report2!A922</f>
        <v>238</v>
      </c>
      <c r="B914" s="31" t="str">
        <f>Report2!B922</f>
        <v>P2TL/52554/20230307/00001</v>
      </c>
      <c r="C914" s="31" t="str">
        <f>Report2!D922</f>
        <v>523071510602</v>
      </c>
      <c r="D914" s="31" t="str">
        <f>Report2!E922</f>
        <v>JAMI</v>
      </c>
      <c r="E914" s="31" t="str">
        <f>Report2!H922</f>
        <v>K2</v>
      </c>
      <c r="F914" s="31" t="str">
        <f>Report2!I922</f>
        <v>DS  SAMBUNGBANGI</v>
      </c>
      <c r="G914" s="31" t="str">
        <f t="shared" si="115"/>
        <v>R1M</v>
      </c>
      <c r="H914" s="31">
        <f t="shared" si="116"/>
        <v>900</v>
      </c>
      <c r="I914" s="31" t="str">
        <f>Report2!K922</f>
        <v>R1M/900</v>
      </c>
      <c r="J914" s="82">
        <f>Report2!L922</f>
        <v>178</v>
      </c>
      <c r="K914" s="82">
        <f>Report2!M922</f>
        <v>0</v>
      </c>
      <c r="L914" s="82">
        <f>Report2!N922</f>
        <v>240656</v>
      </c>
      <c r="M914" s="82">
        <f>Report2!P922</f>
        <v>240656</v>
      </c>
      <c r="N914" s="82">
        <f>Report2!Q922</f>
        <v>0</v>
      </c>
      <c r="O914" s="82">
        <f>Report2!T922</f>
        <v>0</v>
      </c>
      <c r="P914" s="82">
        <f>Report2!U922</f>
        <v>0</v>
      </c>
      <c r="Q914" s="82">
        <f>Report2!W922</f>
        <v>21659</v>
      </c>
      <c r="R914" s="82">
        <f>Report2!X922</f>
        <v>0</v>
      </c>
      <c r="S914" s="82">
        <f>Report2!Y922</f>
        <v>0</v>
      </c>
      <c r="T914" s="82">
        <f>Report2!Z922</f>
        <v>262315</v>
      </c>
      <c r="U914" s="82">
        <f>Report2!AB922</f>
        <v>262315</v>
      </c>
      <c r="V914" s="82">
        <f>Report2!AC922</f>
        <v>0</v>
      </c>
      <c r="W914" s="36" t="str">
        <f>Report2!AD922</f>
        <v>11/03/2023</v>
      </c>
      <c r="X914" s="48" t="str">
        <f t="shared" si="117"/>
        <v>11</v>
      </c>
      <c r="Y914" s="31" t="str">
        <f t="shared" si="118"/>
        <v>03</v>
      </c>
      <c r="Z914" s="31" t="str">
        <f t="shared" si="119"/>
        <v>2023</v>
      </c>
      <c r="AA914" s="45">
        <f t="shared" si="120"/>
        <v>44996</v>
      </c>
      <c r="AB914" s="31" t="str">
        <f>Report2!AE922</f>
        <v>5255442006073</v>
      </c>
      <c r="AC914" s="45" t="str">
        <f>Report2!AF922</f>
        <v>11/03/2023</v>
      </c>
      <c r="AD914" s="31" t="str">
        <f>Report2!AH922</f>
        <v>P2TL/52554/20230307/00001</v>
      </c>
      <c r="AE914" s="31">
        <f t="shared" si="122"/>
        <v>52550</v>
      </c>
      <c r="AF914" s="31" t="str">
        <f t="shared" si="121"/>
        <v>52554</v>
      </c>
    </row>
    <row r="915" spans="1:32">
      <c r="A915" s="30">
        <f>Report2!A923</f>
        <v>239</v>
      </c>
      <c r="B915" s="31" t="str">
        <f>Report2!B923</f>
        <v>P2TL/52553/20230331/00002</v>
      </c>
      <c r="C915" s="31" t="str">
        <f>Report2!D923</f>
        <v>523071383346</v>
      </c>
      <c r="D915" s="31" t="str">
        <f>Report2!E923</f>
        <v>SUGIYARTO</v>
      </c>
      <c r="E915" s="31" t="str">
        <f>Report2!H923</f>
        <v>P1</v>
      </c>
      <c r="F915" s="31" t="str">
        <f>Report2!I923</f>
        <v>DK  TABAN JENENGA</v>
      </c>
      <c r="G915" s="31" t="str">
        <f t="shared" si="115"/>
        <v>R1</v>
      </c>
      <c r="H915" s="31">
        <f t="shared" si="116"/>
        <v>450</v>
      </c>
      <c r="I915" s="31" t="str">
        <f>Report2!K923</f>
        <v>R1/450</v>
      </c>
      <c r="J915" s="82">
        <f>Report2!L923</f>
        <v>0</v>
      </c>
      <c r="K915" s="82">
        <f>Report2!M923</f>
        <v>59400</v>
      </c>
      <c r="L915" s="82">
        <f>Report2!N923</f>
        <v>0</v>
      </c>
      <c r="M915" s="82">
        <f>Report2!P923</f>
        <v>59400</v>
      </c>
      <c r="N915" s="82">
        <f>Report2!Q923</f>
        <v>0</v>
      </c>
      <c r="O915" s="82">
        <f>Report2!T923</f>
        <v>0</v>
      </c>
      <c r="P915" s="82">
        <f>Report2!U923</f>
        <v>0</v>
      </c>
      <c r="Q915" s="82">
        <f>Report2!W923</f>
        <v>891</v>
      </c>
      <c r="R915" s="82">
        <f>Report2!X923</f>
        <v>0</v>
      </c>
      <c r="S915" s="82">
        <f>Report2!Y923</f>
        <v>0</v>
      </c>
      <c r="T915" s="82">
        <f>Report2!Z923</f>
        <v>60291</v>
      </c>
      <c r="U915" s="82">
        <f>Report2!AB923</f>
        <v>60291</v>
      </c>
      <c r="V915" s="82">
        <f>Report2!AC923</f>
        <v>0</v>
      </c>
      <c r="W915" s="36" t="str">
        <f>Report2!AD923</f>
        <v>31/03/2023</v>
      </c>
      <c r="X915" s="48" t="str">
        <f t="shared" si="117"/>
        <v>31</v>
      </c>
      <c r="Y915" s="31" t="str">
        <f t="shared" si="118"/>
        <v>03</v>
      </c>
      <c r="Z915" s="31" t="str">
        <f t="shared" si="119"/>
        <v>2023</v>
      </c>
      <c r="AA915" s="45">
        <f t="shared" si="120"/>
        <v>45016</v>
      </c>
      <c r="AB915" s="31" t="str">
        <f>Report2!AE923</f>
        <v>5255342004930</v>
      </c>
      <c r="AC915" s="45" t="str">
        <f>Report2!AF923</f>
        <v>31/03/2023</v>
      </c>
      <c r="AD915" s="31" t="str">
        <f>Report2!AH923</f>
        <v>P2TL/52553/20230331/00002</v>
      </c>
      <c r="AE915" s="31">
        <f t="shared" si="122"/>
        <v>52550</v>
      </c>
      <c r="AF915" s="31" t="str">
        <f t="shared" si="121"/>
        <v>52553</v>
      </c>
    </row>
    <row r="916" spans="1:32">
      <c r="A916" s="30">
        <f>Report2!A924</f>
        <v>240</v>
      </c>
      <c r="B916" s="31" t="str">
        <f>Report2!B924</f>
        <v>P2TL/52554/20230328/00013</v>
      </c>
      <c r="C916" s="31" t="str">
        <f>Report2!D924</f>
        <v>523070665445</v>
      </c>
      <c r="D916" s="31" t="str">
        <f>Report2!E924</f>
        <v>SUPAT</v>
      </c>
      <c r="E916" s="31" t="str">
        <f>Report2!H924</f>
        <v>K2</v>
      </c>
      <c r="F916" s="31" t="str">
        <f>Report2!I924</f>
        <v>SA RIP KR ASEM</v>
      </c>
      <c r="G916" s="31" t="str">
        <f t="shared" si="115"/>
        <v>R1</v>
      </c>
      <c r="H916" s="31">
        <f t="shared" si="116"/>
        <v>450</v>
      </c>
      <c r="I916" s="31" t="str">
        <f>Report2!K924</f>
        <v>R1/450</v>
      </c>
      <c r="J916" s="82">
        <f>Report2!L924</f>
        <v>200</v>
      </c>
      <c r="K916" s="82">
        <f>Report2!M924</f>
        <v>0</v>
      </c>
      <c r="L916" s="82">
        <f>Report2!N924</f>
        <v>99000</v>
      </c>
      <c r="M916" s="82">
        <f>Report2!P924</f>
        <v>99000</v>
      </c>
      <c r="N916" s="82">
        <f>Report2!Q924</f>
        <v>0</v>
      </c>
      <c r="O916" s="82">
        <f>Report2!T924</f>
        <v>0</v>
      </c>
      <c r="P916" s="82">
        <f>Report2!U924</f>
        <v>0</v>
      </c>
      <c r="Q916" s="82">
        <f>Report2!W924</f>
        <v>8910</v>
      </c>
      <c r="R916" s="82">
        <f>Report2!X924</f>
        <v>0</v>
      </c>
      <c r="S916" s="82">
        <f>Report2!Y924</f>
        <v>0</v>
      </c>
      <c r="T916" s="82">
        <f>Report2!Z924</f>
        <v>107910</v>
      </c>
      <c r="U916" s="82">
        <f>Report2!AB924</f>
        <v>9000</v>
      </c>
      <c r="V916" s="82">
        <f>Report2!AC924</f>
        <v>98910</v>
      </c>
      <c r="W916" s="36" t="str">
        <f>Report2!AD924</f>
        <v>28/03/2023</v>
      </c>
      <c r="X916" s="48" t="str">
        <f t="shared" si="117"/>
        <v>28</v>
      </c>
      <c r="Y916" s="31" t="str">
        <f t="shared" si="118"/>
        <v>03</v>
      </c>
      <c r="Z916" s="31" t="str">
        <f t="shared" si="119"/>
        <v>2023</v>
      </c>
      <c r="AA916" s="45">
        <f t="shared" si="120"/>
        <v>45013</v>
      </c>
      <c r="AB916" s="31" t="str">
        <f>Report2!AE924</f>
        <v>5255442006132</v>
      </c>
      <c r="AC916" s="45" t="str">
        <f>Report2!AF924</f>
        <v>28/03/2023</v>
      </c>
      <c r="AD916" s="31" t="str">
        <f>Report2!AH924</f>
        <v>P2TL/52554/20230328/00013</v>
      </c>
      <c r="AE916" s="31">
        <f t="shared" si="122"/>
        <v>52550</v>
      </c>
      <c r="AF916" s="31" t="str">
        <f t="shared" si="121"/>
        <v>52554</v>
      </c>
    </row>
    <row r="917" spans="1:32">
      <c r="A917" s="30">
        <f>Report2!A925</f>
        <v>241</v>
      </c>
      <c r="B917" s="31" t="str">
        <f>Report2!B925</f>
        <v>P2TL/52551/20230330/00002</v>
      </c>
      <c r="C917" s="31" t="str">
        <f>Report2!D925</f>
        <v>523061319351</v>
      </c>
      <c r="D917" s="31" t="str">
        <f>Report2!E925</f>
        <v>GUNTUR WIJAYA</v>
      </c>
      <c r="E917" s="31" t="str">
        <f>Report2!H925</f>
        <v>K2</v>
      </c>
      <c r="F917" s="31" t="str">
        <f>Report2!I925</f>
        <v>JL PR.BINT ASRI F-5</v>
      </c>
      <c r="G917" s="31" t="str">
        <f t="shared" si="115"/>
        <v>R1M</v>
      </c>
      <c r="H917" s="31">
        <f t="shared" si="116"/>
        <v>900</v>
      </c>
      <c r="I917" s="31" t="str">
        <f>Report2!K925</f>
        <v>R1M/900</v>
      </c>
      <c r="J917" s="82">
        <f>Report2!L925</f>
        <v>70</v>
      </c>
      <c r="K917" s="82">
        <f>Report2!M925</f>
        <v>0</v>
      </c>
      <c r="L917" s="82">
        <f>Report2!N925</f>
        <v>94640</v>
      </c>
      <c r="M917" s="82">
        <f>Report2!P925</f>
        <v>94640</v>
      </c>
      <c r="N917" s="82">
        <f>Report2!Q925</f>
        <v>0</v>
      </c>
      <c r="O917" s="82">
        <f>Report2!T925</f>
        <v>0</v>
      </c>
      <c r="P917" s="82">
        <f>Report2!U925</f>
        <v>0</v>
      </c>
      <c r="Q917" s="82">
        <f>Report2!W925</f>
        <v>8518</v>
      </c>
      <c r="R917" s="82">
        <f>Report2!X925</f>
        <v>0</v>
      </c>
      <c r="S917" s="82">
        <f>Report2!Y925</f>
        <v>0</v>
      </c>
      <c r="T917" s="82">
        <f>Report2!Z925</f>
        <v>103158</v>
      </c>
      <c r="U917" s="82">
        <f>Report2!AB925</f>
        <v>103158</v>
      </c>
      <c r="V917" s="82">
        <f>Report2!AC925</f>
        <v>0</v>
      </c>
      <c r="W917" s="36" t="str">
        <f>Report2!AD925</f>
        <v>30/03/2023</v>
      </c>
      <c r="X917" s="48" t="str">
        <f t="shared" si="117"/>
        <v>30</v>
      </c>
      <c r="Y917" s="31" t="str">
        <f t="shared" si="118"/>
        <v>03</v>
      </c>
      <c r="Z917" s="31" t="str">
        <f t="shared" si="119"/>
        <v>2023</v>
      </c>
      <c r="AA917" s="45">
        <f t="shared" si="120"/>
        <v>45015</v>
      </c>
      <c r="AB917" s="31" t="str">
        <f>Report2!AE925</f>
        <v>5255142005226</v>
      </c>
      <c r="AC917" s="45" t="str">
        <f>Report2!AF925</f>
        <v>30/03/2023</v>
      </c>
      <c r="AD917" s="31" t="str">
        <f>Report2!AH925</f>
        <v>P2TL/52551/20230330/00002</v>
      </c>
      <c r="AE917" s="31">
        <f t="shared" si="122"/>
        <v>52550</v>
      </c>
      <c r="AF917" s="31" t="str">
        <f t="shared" si="121"/>
        <v>52551</v>
      </c>
    </row>
    <row r="918" spans="1:32">
      <c r="A918" s="30">
        <f>Report2!A926</f>
        <v>242</v>
      </c>
      <c r="B918" s="31" t="str">
        <f>Report2!B926</f>
        <v>P2TL/52554/20230228/00003</v>
      </c>
      <c r="C918" s="31" t="str">
        <f>Report2!D926</f>
        <v>NONPELANG</v>
      </c>
      <c r="D918" s="31" t="str">
        <f>Report2!E926</f>
        <v>JASMO / INDUSTRI KO</v>
      </c>
      <c r="E918" s="31" t="str">
        <f>Report2!H926</f>
        <v>P4</v>
      </c>
      <c r="F918" s="31" t="str">
        <f>Report2!I926</f>
        <v>DSN KRAJAN RT 2 RW</v>
      </c>
      <c r="G918" s="31" t="str">
        <f t="shared" si="115"/>
        <v>I1</v>
      </c>
      <c r="H918" s="31">
        <f t="shared" si="116"/>
        <v>450</v>
      </c>
      <c r="I918" s="31" t="str">
        <f>Report2!K926</f>
        <v>I1/450</v>
      </c>
      <c r="J918" s="82">
        <f>Report2!L926</f>
        <v>2479</v>
      </c>
      <c r="K918" s="82">
        <f>Report2!M926</f>
        <v>210600</v>
      </c>
      <c r="L918" s="82">
        <f>Report2!N926</f>
        <v>979047</v>
      </c>
      <c r="M918" s="82">
        <f>Report2!P926</f>
        <v>1189647</v>
      </c>
      <c r="N918" s="82">
        <f>Report2!Q926</f>
        <v>0</v>
      </c>
      <c r="O918" s="82">
        <f>Report2!T926</f>
        <v>0</v>
      </c>
      <c r="P918" s="82">
        <f>Report2!U926</f>
        <v>0</v>
      </c>
      <c r="Q918" s="82">
        <f>Report2!W926</f>
        <v>1983</v>
      </c>
      <c r="R918" s="82">
        <f>Report2!X926</f>
        <v>0</v>
      </c>
      <c r="S918" s="82">
        <f>Report2!Y926</f>
        <v>0</v>
      </c>
      <c r="T918" s="82">
        <f>Report2!Z926</f>
        <v>1191630</v>
      </c>
      <c r="U918" s="82">
        <f>Report2!AB926</f>
        <v>1191630</v>
      </c>
      <c r="V918" s="82">
        <f>Report2!AC926</f>
        <v>0</v>
      </c>
      <c r="W918" s="36" t="str">
        <f>Report2!AD926</f>
        <v>01/03/2023</v>
      </c>
      <c r="X918" s="48" t="str">
        <f t="shared" si="117"/>
        <v>01</v>
      </c>
      <c r="Y918" s="31" t="str">
        <f t="shared" si="118"/>
        <v>03</v>
      </c>
      <c r="Z918" s="31" t="str">
        <f t="shared" si="119"/>
        <v>2023</v>
      </c>
      <c r="AA918" s="45">
        <f t="shared" si="120"/>
        <v>44986</v>
      </c>
      <c r="AB918" s="31" t="str">
        <f>Report2!AE926</f>
        <v>5255442006057</v>
      </c>
      <c r="AC918" s="45" t="str">
        <f>Report2!AF926</f>
        <v>01/03/2023</v>
      </c>
      <c r="AD918" s="31" t="str">
        <f>Report2!AH926</f>
        <v>P2TL/52554/20230228/00003</v>
      </c>
      <c r="AE918" s="31">
        <f t="shared" si="122"/>
        <v>52550</v>
      </c>
      <c r="AF918" s="31" t="str">
        <f t="shared" si="121"/>
        <v>52554</v>
      </c>
    </row>
    <row r="919" spans="1:32">
      <c r="A919" s="30">
        <f>Report2!A927</f>
        <v>243</v>
      </c>
      <c r="B919" s="31" t="str">
        <f>Report2!B927</f>
        <v>5255105723032700269</v>
      </c>
      <c r="C919" s="31" t="str">
        <f>Report2!D927</f>
        <v>523060104811</v>
      </c>
      <c r="D919" s="31" t="str">
        <f>Report2!E927</f>
        <v>MAPOLSEK GAJAH</v>
      </c>
      <c r="E919" s="31">
        <f>Report2!H927</f>
        <v>0</v>
      </c>
      <c r="F919" s="31" t="str">
        <f>Report2!I927</f>
        <v>GA JAH</v>
      </c>
      <c r="G919" s="31" t="str">
        <f t="shared" si="115"/>
        <v>P1</v>
      </c>
      <c r="H919" s="31">
        <f t="shared" si="116"/>
        <v>2200</v>
      </c>
      <c r="I919" s="31" t="str">
        <f>Report2!K927</f>
        <v>P1/2200</v>
      </c>
      <c r="J919" s="82">
        <f>Report2!L927</f>
        <v>708</v>
      </c>
      <c r="K919" s="82">
        <f>Report2!M927</f>
        <v>0</v>
      </c>
      <c r="L919" s="82">
        <f>Report2!N927</f>
        <v>761808</v>
      </c>
      <c r="M919" s="82">
        <f>Report2!P927</f>
        <v>761808</v>
      </c>
      <c r="N919" s="82">
        <f>Report2!Q927</f>
        <v>0</v>
      </c>
      <c r="O919" s="82">
        <f>Report2!T927</f>
        <v>0</v>
      </c>
      <c r="P919" s="82">
        <f>Report2!U927</f>
        <v>0</v>
      </c>
      <c r="Q919" s="82">
        <f>Report2!W927</f>
        <v>0</v>
      </c>
      <c r="R919" s="82">
        <f>Report2!X927</f>
        <v>0</v>
      </c>
      <c r="S919" s="82">
        <f>Report2!Y927</f>
        <v>0</v>
      </c>
      <c r="T919" s="82">
        <f>Report2!Z927</f>
        <v>761808</v>
      </c>
      <c r="U919" s="82">
        <f>Report2!AB927</f>
        <v>0</v>
      </c>
      <c r="V919" s="82">
        <f>Report2!AC927</f>
        <v>761808</v>
      </c>
      <c r="W919" s="36" t="str">
        <f>Report2!AD927</f>
        <v>27/03/2023</v>
      </c>
      <c r="X919" s="48" t="str">
        <f t="shared" si="117"/>
        <v>27</v>
      </c>
      <c r="Y919" s="31" t="str">
        <f t="shared" si="118"/>
        <v>03</v>
      </c>
      <c r="Z919" s="31" t="str">
        <f t="shared" si="119"/>
        <v>2023</v>
      </c>
      <c r="AA919" s="45">
        <f t="shared" si="120"/>
        <v>45012</v>
      </c>
      <c r="AB919" s="31" t="str">
        <f>Report2!AE927</f>
        <v>5255134000269</v>
      </c>
      <c r="AC919" s="45" t="str">
        <f>Report2!AF927</f>
        <v>27/03/2023</v>
      </c>
      <c r="AD919" s="31" t="str">
        <f>Report2!AH927</f>
        <v>5255105723032700269</v>
      </c>
      <c r="AE919" s="31">
        <f t="shared" si="122"/>
        <v>52550</v>
      </c>
      <c r="AF919" s="31" t="str">
        <f t="shared" si="121"/>
        <v>52551</v>
      </c>
    </row>
    <row r="920" spans="1:32">
      <c r="A920" s="30">
        <f>Report2!A928</f>
        <v>244</v>
      </c>
      <c r="B920" s="31" t="str">
        <f>Report2!B928</f>
        <v>P2TL/52553/20230313/00001</v>
      </c>
      <c r="C920" s="31" t="str">
        <f>Report2!D928</f>
        <v>523070968525</v>
      </c>
      <c r="D920" s="31" t="str">
        <f>Report2!E928</f>
        <v>SARMONAH MATMIN</v>
      </c>
      <c r="E920" s="31" t="str">
        <f>Report2!H928</f>
        <v>K2</v>
      </c>
      <c r="F920" s="31" t="str">
        <f>Report2!I928</f>
        <v>DK  PULO DS MANGIN</v>
      </c>
      <c r="G920" s="31" t="str">
        <f t="shared" si="115"/>
        <v>R1</v>
      </c>
      <c r="H920" s="31">
        <f t="shared" si="116"/>
        <v>450</v>
      </c>
      <c r="I920" s="31" t="str">
        <f>Report2!K928</f>
        <v>R1/450</v>
      </c>
      <c r="J920" s="82">
        <f>Report2!L928</f>
        <v>279</v>
      </c>
      <c r="K920" s="82">
        <f>Report2!M928</f>
        <v>0</v>
      </c>
      <c r="L920" s="82">
        <f>Report2!N928</f>
        <v>138105</v>
      </c>
      <c r="M920" s="82">
        <f>Report2!P928</f>
        <v>138105</v>
      </c>
      <c r="N920" s="82">
        <f>Report2!Q928</f>
        <v>0</v>
      </c>
      <c r="O920" s="82">
        <f>Report2!T928</f>
        <v>0</v>
      </c>
      <c r="P920" s="82">
        <f>Report2!U928</f>
        <v>0</v>
      </c>
      <c r="Q920" s="82">
        <f>Report2!W928</f>
        <v>12429</v>
      </c>
      <c r="R920" s="82">
        <f>Report2!X928</f>
        <v>0</v>
      </c>
      <c r="S920" s="82">
        <f>Report2!Y928</f>
        <v>0</v>
      </c>
      <c r="T920" s="82">
        <f>Report2!Z928</f>
        <v>150534</v>
      </c>
      <c r="U920" s="82">
        <f>Report2!AB928</f>
        <v>150534</v>
      </c>
      <c r="V920" s="82">
        <f>Report2!AC928</f>
        <v>0</v>
      </c>
      <c r="W920" s="36" t="str">
        <f>Report2!AD928</f>
        <v>13/03/2023</v>
      </c>
      <c r="X920" s="48" t="str">
        <f t="shared" si="117"/>
        <v>13</v>
      </c>
      <c r="Y920" s="31" t="str">
        <f t="shared" si="118"/>
        <v>03</v>
      </c>
      <c r="Z920" s="31" t="str">
        <f t="shared" si="119"/>
        <v>2023</v>
      </c>
      <c r="AA920" s="45">
        <f t="shared" si="120"/>
        <v>44998</v>
      </c>
      <c r="AB920" s="31" t="str">
        <f>Report2!AE928</f>
        <v>5255342004894</v>
      </c>
      <c r="AC920" s="45" t="str">
        <f>Report2!AF928</f>
        <v>13/03/2023</v>
      </c>
      <c r="AD920" s="31" t="str">
        <f>Report2!AH928</f>
        <v>P2TL/52553/20230313/00001</v>
      </c>
      <c r="AE920" s="31">
        <f t="shared" si="122"/>
        <v>52550</v>
      </c>
      <c r="AF920" s="31" t="str">
        <f t="shared" si="121"/>
        <v>52553</v>
      </c>
    </row>
    <row r="921" spans="1:32">
      <c r="A921" s="30">
        <f>Report2!A929</f>
        <v>245</v>
      </c>
      <c r="B921" s="31" t="str">
        <f>Report2!B929</f>
        <v>5255105723031000156</v>
      </c>
      <c r="C921" s="31" t="str">
        <f>Report2!D929</f>
        <v>523061313842</v>
      </c>
      <c r="D921" s="31" t="str">
        <f>Report2!E929</f>
        <v>ANA ZULIANA</v>
      </c>
      <c r="E921" s="31">
        <f>Report2!H929</f>
        <v>0</v>
      </c>
      <c r="F921" s="31" t="str">
        <f>Report2!I929</f>
        <v>DS BETOKAN   RT.04</v>
      </c>
      <c r="G921" s="31" t="str">
        <f t="shared" si="115"/>
        <v>R1</v>
      </c>
      <c r="H921" s="31">
        <f t="shared" si="116"/>
        <v>450</v>
      </c>
      <c r="I921" s="31" t="str">
        <f>Report2!K929</f>
        <v>R1/450</v>
      </c>
      <c r="J921" s="82">
        <f>Report2!L929</f>
        <v>112</v>
      </c>
      <c r="K921" s="82">
        <f>Report2!M929</f>
        <v>0</v>
      </c>
      <c r="L921" s="82">
        <f>Report2!N929</f>
        <v>18928</v>
      </c>
      <c r="M921" s="82">
        <f>Report2!P929</f>
        <v>18928</v>
      </c>
      <c r="N921" s="82">
        <f>Report2!Q929</f>
        <v>0</v>
      </c>
      <c r="O921" s="82">
        <f>Report2!T929</f>
        <v>0</v>
      </c>
      <c r="P921" s="82">
        <f>Report2!U929</f>
        <v>0</v>
      </c>
      <c r="Q921" s="82">
        <f>Report2!W929</f>
        <v>0</v>
      </c>
      <c r="R921" s="82">
        <f>Report2!X929</f>
        <v>0</v>
      </c>
      <c r="S921" s="82">
        <f>Report2!Y929</f>
        <v>0</v>
      </c>
      <c r="T921" s="82">
        <f>Report2!Z929</f>
        <v>18928</v>
      </c>
      <c r="U921" s="82">
        <f>Report2!AB929</f>
        <v>0</v>
      </c>
      <c r="V921" s="82">
        <f>Report2!AC929</f>
        <v>18928</v>
      </c>
      <c r="W921" s="36" t="str">
        <f>Report2!AD929</f>
        <v>13/03/2023</v>
      </c>
      <c r="X921" s="48" t="str">
        <f t="shared" si="117"/>
        <v>13</v>
      </c>
      <c r="Y921" s="31" t="str">
        <f t="shared" si="118"/>
        <v>03</v>
      </c>
      <c r="Z921" s="31" t="str">
        <f t="shared" si="119"/>
        <v>2023</v>
      </c>
      <c r="AA921" s="45">
        <f t="shared" si="120"/>
        <v>44998</v>
      </c>
      <c r="AB921" s="31" t="str">
        <f>Report2!AE929</f>
        <v>5255134000156</v>
      </c>
      <c r="AC921" s="45" t="str">
        <f>Report2!AF929</f>
        <v>13/03/2023</v>
      </c>
      <c r="AD921" s="31" t="str">
        <f>Report2!AH929</f>
        <v>5255105723031000156</v>
      </c>
      <c r="AE921" s="31">
        <f t="shared" si="122"/>
        <v>52550</v>
      </c>
      <c r="AF921" s="31" t="str">
        <f t="shared" si="121"/>
        <v>52551</v>
      </c>
    </row>
    <row r="922" spans="1:32">
      <c r="A922" s="30">
        <f>Report2!A930</f>
        <v>246</v>
      </c>
      <c r="B922" s="31" t="str">
        <f>Report2!B930</f>
        <v>P2TL/52554/20230324/00003</v>
      </c>
      <c r="C922" s="31" t="str">
        <f>Report2!D930</f>
        <v>523073157660</v>
      </c>
      <c r="D922" s="31" t="str">
        <f>Report2!E930</f>
        <v>MARGO WIYONO - KIS</v>
      </c>
      <c r="E922" s="31" t="str">
        <f>Report2!H930</f>
        <v>K2</v>
      </c>
      <c r="F922" s="31" t="str">
        <f>Report2!I930</f>
        <v>DN KUNCEN DS BANG</v>
      </c>
      <c r="G922" s="31" t="str">
        <f t="shared" si="115"/>
        <v>R1MT</v>
      </c>
      <c r="H922" s="31">
        <f t="shared" si="116"/>
        <v>900</v>
      </c>
      <c r="I922" s="31" t="str">
        <f>Report2!K930</f>
        <v>R1MT/900</v>
      </c>
      <c r="J922" s="82">
        <f>Report2!L930</f>
        <v>300</v>
      </c>
      <c r="K922" s="82">
        <f>Report2!M930</f>
        <v>0</v>
      </c>
      <c r="L922" s="82">
        <f>Report2!N930</f>
        <v>405600</v>
      </c>
      <c r="M922" s="82">
        <f>Report2!P930</f>
        <v>405600</v>
      </c>
      <c r="N922" s="82">
        <f>Report2!Q930</f>
        <v>0</v>
      </c>
      <c r="O922" s="82">
        <f>Report2!T930</f>
        <v>0</v>
      </c>
      <c r="P922" s="82">
        <f>Report2!U930</f>
        <v>0</v>
      </c>
      <c r="Q922" s="82">
        <f>Report2!W930</f>
        <v>36504</v>
      </c>
      <c r="R922" s="82">
        <f>Report2!X930</f>
        <v>0</v>
      </c>
      <c r="S922" s="82">
        <f>Report2!Y930</f>
        <v>0</v>
      </c>
      <c r="T922" s="82">
        <f>Report2!Z930</f>
        <v>442104</v>
      </c>
      <c r="U922" s="82">
        <f>Report2!AB930</f>
        <v>442104</v>
      </c>
      <c r="V922" s="82">
        <f>Report2!AC930</f>
        <v>0</v>
      </c>
      <c r="W922" s="36" t="str">
        <f>Report2!AD930</f>
        <v>24/03/2023</v>
      </c>
      <c r="X922" s="48" t="str">
        <f t="shared" si="117"/>
        <v>24</v>
      </c>
      <c r="Y922" s="31" t="str">
        <f t="shared" si="118"/>
        <v>03</v>
      </c>
      <c r="Z922" s="31" t="str">
        <f t="shared" si="119"/>
        <v>2023</v>
      </c>
      <c r="AA922" s="45">
        <f t="shared" si="120"/>
        <v>45009</v>
      </c>
      <c r="AB922" s="31" t="str">
        <f>Report2!AE930</f>
        <v>5255443006111</v>
      </c>
      <c r="AC922" s="45" t="str">
        <f>Report2!AF930</f>
        <v>24/03/2023</v>
      </c>
      <c r="AD922" s="31" t="str">
        <f>Report2!AH930</f>
        <v>P2TL/52554/20230324/00003</v>
      </c>
      <c r="AE922" s="31">
        <f t="shared" si="122"/>
        <v>52550</v>
      </c>
      <c r="AF922" s="31" t="str">
        <f t="shared" si="121"/>
        <v>52554</v>
      </c>
    </row>
    <row r="923" spans="1:32">
      <c r="A923" s="30">
        <f>Report2!A931</f>
        <v>247</v>
      </c>
      <c r="B923" s="31" t="str">
        <f>Report2!B931</f>
        <v>P2TL/52553/20230314/00002</v>
      </c>
      <c r="C923" s="31" t="str">
        <f>Report2!D931</f>
        <v>523070895767</v>
      </c>
      <c r="D923" s="31" t="str">
        <f>Report2!E931</f>
        <v>SARWAN</v>
      </c>
      <c r="E923" s="31" t="str">
        <f>Report2!H931</f>
        <v>K2</v>
      </c>
      <c r="F923" s="31" t="str">
        <f>Report2!I931</f>
        <v>DK  PIYAK DS GENEN</v>
      </c>
      <c r="G923" s="31" t="str">
        <f t="shared" si="115"/>
        <v>R1</v>
      </c>
      <c r="H923" s="31">
        <f t="shared" si="116"/>
        <v>450</v>
      </c>
      <c r="I923" s="31" t="str">
        <f>Report2!K931</f>
        <v>R1/450</v>
      </c>
      <c r="J923" s="82">
        <f>Report2!L931</f>
        <v>543</v>
      </c>
      <c r="K923" s="82">
        <f>Report2!M931</f>
        <v>0</v>
      </c>
      <c r="L923" s="82">
        <f>Report2!N931</f>
        <v>268785</v>
      </c>
      <c r="M923" s="82">
        <f>Report2!P931</f>
        <v>268785</v>
      </c>
      <c r="N923" s="82">
        <f>Report2!Q931</f>
        <v>0</v>
      </c>
      <c r="O923" s="82">
        <f>Report2!T931</f>
        <v>0</v>
      </c>
      <c r="P923" s="82">
        <f>Report2!U931</f>
        <v>0</v>
      </c>
      <c r="Q923" s="82">
        <f>Report2!W931</f>
        <v>24191</v>
      </c>
      <c r="R923" s="82">
        <f>Report2!X931</f>
        <v>0</v>
      </c>
      <c r="S923" s="82">
        <f>Report2!Y931</f>
        <v>0</v>
      </c>
      <c r="T923" s="82">
        <f>Report2!Z931</f>
        <v>292976</v>
      </c>
      <c r="U923" s="82">
        <f>Report2!AB931</f>
        <v>292976</v>
      </c>
      <c r="V923" s="82">
        <f>Report2!AC931</f>
        <v>0</v>
      </c>
      <c r="W923" s="36" t="str">
        <f>Report2!AD931</f>
        <v>14/03/2023</v>
      </c>
      <c r="X923" s="48" t="str">
        <f t="shared" si="117"/>
        <v>14</v>
      </c>
      <c r="Y923" s="31" t="str">
        <f t="shared" si="118"/>
        <v>03</v>
      </c>
      <c r="Z923" s="31" t="str">
        <f t="shared" si="119"/>
        <v>2023</v>
      </c>
      <c r="AA923" s="45">
        <f t="shared" si="120"/>
        <v>44999</v>
      </c>
      <c r="AB923" s="31" t="str">
        <f>Report2!AE931</f>
        <v>5255342004896</v>
      </c>
      <c r="AC923" s="45" t="str">
        <f>Report2!AF931</f>
        <v>14/03/2023</v>
      </c>
      <c r="AD923" s="31" t="str">
        <f>Report2!AH931</f>
        <v>P2TL/52553/20230314/00002</v>
      </c>
      <c r="AE923" s="31">
        <f t="shared" si="122"/>
        <v>52550</v>
      </c>
      <c r="AF923" s="31" t="str">
        <f t="shared" si="121"/>
        <v>52553</v>
      </c>
    </row>
    <row r="924" spans="1:32">
      <c r="A924" s="30">
        <f>Report2!A932</f>
        <v>248</v>
      </c>
      <c r="B924" s="31" t="str">
        <f>Report2!B932</f>
        <v>P2TL/52552/20230302/00001</v>
      </c>
      <c r="C924" s="31" t="str">
        <f>Report2!D932</f>
        <v>525520033818</v>
      </c>
      <c r="D924" s="31" t="str">
        <f>Report2!E932</f>
        <v>PAM MASYARAKAT</v>
      </c>
      <c r="E924" s="31" t="str">
        <f>Report2!H932</f>
        <v>P3</v>
      </c>
      <c r="F924" s="31" t="str">
        <f>Report2!I932</f>
        <v>DN KARANG    RT.8 R</v>
      </c>
      <c r="G924" s="31" t="str">
        <f t="shared" si="115"/>
        <v>S2T</v>
      </c>
      <c r="H924" s="31">
        <f t="shared" si="116"/>
        <v>900</v>
      </c>
      <c r="I924" s="31" t="str">
        <f>Report2!K932</f>
        <v>S2T/900</v>
      </c>
      <c r="J924" s="82">
        <f>Report2!L932</f>
        <v>4957</v>
      </c>
      <c r="K924" s="82">
        <f>Report2!M932</f>
        <v>162000</v>
      </c>
      <c r="L924" s="82">
        <f>Report2!N932</f>
        <v>1784592</v>
      </c>
      <c r="M924" s="82">
        <f>Report2!P932</f>
        <v>1946592</v>
      </c>
      <c r="N924" s="82">
        <f>Report2!Q932</f>
        <v>0</v>
      </c>
      <c r="O924" s="82">
        <f>Report2!T932</f>
        <v>0</v>
      </c>
      <c r="P924" s="82">
        <f>Report2!U932</f>
        <v>0</v>
      </c>
      <c r="Q924" s="82">
        <f>Report2!W932</f>
        <v>20276</v>
      </c>
      <c r="R924" s="82">
        <f>Report2!X932</f>
        <v>0</v>
      </c>
      <c r="S924" s="82">
        <f>Report2!Y932</f>
        <v>0</v>
      </c>
      <c r="T924" s="82">
        <f>Report2!Z932</f>
        <v>1966868</v>
      </c>
      <c r="U924" s="82">
        <f>Report2!AB932</f>
        <v>1966868</v>
      </c>
      <c r="V924" s="82">
        <f>Report2!AC932</f>
        <v>0</v>
      </c>
      <c r="W924" s="36" t="str">
        <f>Report2!AD932</f>
        <v>05/03/2023</v>
      </c>
      <c r="X924" s="48" t="str">
        <f t="shared" si="117"/>
        <v>05</v>
      </c>
      <c r="Y924" s="31" t="str">
        <f t="shared" si="118"/>
        <v>03</v>
      </c>
      <c r="Z924" s="31" t="str">
        <f t="shared" si="119"/>
        <v>2023</v>
      </c>
      <c r="AA924" s="45">
        <f t="shared" si="120"/>
        <v>44990</v>
      </c>
      <c r="AB924" s="31" t="str">
        <f>Report2!AE932</f>
        <v>5255243004969</v>
      </c>
      <c r="AC924" s="45" t="str">
        <f>Report2!AF932</f>
        <v>05/03/2023</v>
      </c>
      <c r="AD924" s="31" t="str">
        <f>Report2!AH932</f>
        <v>P2TL/52552/20230302/00001</v>
      </c>
      <c r="AE924" s="31">
        <f t="shared" si="122"/>
        <v>52550</v>
      </c>
      <c r="AF924" s="31" t="str">
        <f t="shared" si="121"/>
        <v>52552</v>
      </c>
    </row>
    <row r="925" spans="1:32">
      <c r="A925" s="30">
        <f>Report2!A933</f>
        <v>249</v>
      </c>
      <c r="B925" s="31" t="str">
        <f>Report2!B933</f>
        <v>P2TL/52551/20230329/00003</v>
      </c>
      <c r="C925" s="31" t="str">
        <f>Report2!D933</f>
        <v>523060673757</v>
      </c>
      <c r="D925" s="31" t="str">
        <f>Report2!E933</f>
        <v>SUPRIYANTO</v>
      </c>
      <c r="E925" s="31" t="str">
        <f>Report2!H933</f>
        <v>K2</v>
      </c>
      <c r="F925" s="31" t="str">
        <f>Report2!I933</f>
        <v>DS  JOGOLOYO RT2/1</v>
      </c>
      <c r="G925" s="31" t="str">
        <f t="shared" si="115"/>
        <v>R1</v>
      </c>
      <c r="H925" s="31">
        <f t="shared" si="116"/>
        <v>900</v>
      </c>
      <c r="I925" s="31" t="str">
        <f>Report2!K933</f>
        <v>R1/900</v>
      </c>
      <c r="J925" s="82">
        <f>Report2!L933</f>
        <v>184</v>
      </c>
      <c r="K925" s="82">
        <f>Report2!M933</f>
        <v>0</v>
      </c>
      <c r="L925" s="82">
        <f>Report2!N933</f>
        <v>91080</v>
      </c>
      <c r="M925" s="82">
        <f>Report2!P933</f>
        <v>91080</v>
      </c>
      <c r="N925" s="82">
        <f>Report2!Q933</f>
        <v>0</v>
      </c>
      <c r="O925" s="82">
        <f>Report2!T933</f>
        <v>76400</v>
      </c>
      <c r="P925" s="82">
        <f>Report2!U933</f>
        <v>156412</v>
      </c>
      <c r="Q925" s="82">
        <f>Report2!W933</f>
        <v>8197</v>
      </c>
      <c r="R925" s="82">
        <f>Report2!X933</f>
        <v>0</v>
      </c>
      <c r="S925" s="82">
        <f>Report2!Y933</f>
        <v>0</v>
      </c>
      <c r="T925" s="82">
        <f>Report2!Z933</f>
        <v>332089</v>
      </c>
      <c r="U925" s="82">
        <f>Report2!AB933</f>
        <v>332089</v>
      </c>
      <c r="V925" s="82">
        <f>Report2!AC933</f>
        <v>0</v>
      </c>
      <c r="W925" s="36" t="str">
        <f>Report2!AD933</f>
        <v>29/03/2023</v>
      </c>
      <c r="X925" s="48" t="str">
        <f t="shared" si="117"/>
        <v>29</v>
      </c>
      <c r="Y925" s="31" t="str">
        <f t="shared" si="118"/>
        <v>03</v>
      </c>
      <c r="Z925" s="31" t="str">
        <f t="shared" si="119"/>
        <v>2023</v>
      </c>
      <c r="AA925" s="45">
        <f t="shared" si="120"/>
        <v>45014</v>
      </c>
      <c r="AB925" s="31" t="str">
        <f>Report2!AE933</f>
        <v>5255142005224</v>
      </c>
      <c r="AC925" s="45" t="str">
        <f>Report2!AF933</f>
        <v>29/03/2023</v>
      </c>
      <c r="AD925" s="31" t="str">
        <f>Report2!AH933</f>
        <v>P2TL/52551/20230329/00003</v>
      </c>
      <c r="AE925" s="31">
        <f t="shared" si="122"/>
        <v>52550</v>
      </c>
      <c r="AF925" s="31" t="str">
        <f t="shared" si="121"/>
        <v>52551</v>
      </c>
    </row>
    <row r="926" spans="1:32">
      <c r="A926" s="30">
        <f>Report2!A934</f>
        <v>250</v>
      </c>
      <c r="B926" s="31" t="str">
        <f>Report2!B934</f>
        <v>P2TL/52553/20230324/00002</v>
      </c>
      <c r="C926" s="31" t="str">
        <f>Report2!D934</f>
        <v>523072937923</v>
      </c>
      <c r="D926" s="31" t="str">
        <f>Report2!E934</f>
        <v>PJU TUNGGAK I</v>
      </c>
      <c r="E926" s="31" t="str">
        <f>Report2!H934</f>
        <v>P2</v>
      </c>
      <c r="F926" s="31" t="str">
        <f>Report2!I934</f>
        <v>DN TUNGGAK I    RT.1</v>
      </c>
      <c r="G926" s="31" t="str">
        <f t="shared" si="115"/>
        <v>S2T</v>
      </c>
      <c r="H926" s="31">
        <f t="shared" si="116"/>
        <v>900</v>
      </c>
      <c r="I926" s="31" t="str">
        <f>Report2!K934</f>
        <v>S2T/900</v>
      </c>
      <c r="J926" s="82">
        <f>Report2!L934</f>
        <v>4957</v>
      </c>
      <c r="K926" s="82">
        <f>Report2!M934</f>
        <v>0</v>
      </c>
      <c r="L926" s="82">
        <f>Report2!N934</f>
        <v>1784592</v>
      </c>
      <c r="M926" s="82">
        <f>Report2!P934</f>
        <v>1784592</v>
      </c>
      <c r="N926" s="82">
        <f>Report2!Q934</f>
        <v>0</v>
      </c>
      <c r="O926" s="82">
        <f>Report2!T934</f>
        <v>0</v>
      </c>
      <c r="P926" s="82">
        <f>Report2!U934</f>
        <v>0</v>
      </c>
      <c r="Q926" s="82">
        <f>Report2!W934</f>
        <v>17846</v>
      </c>
      <c r="R926" s="82">
        <f>Report2!X934</f>
        <v>0</v>
      </c>
      <c r="S926" s="82">
        <f>Report2!Y934</f>
        <v>0</v>
      </c>
      <c r="T926" s="82">
        <f>Report2!Z934</f>
        <v>1802438</v>
      </c>
      <c r="U926" s="82">
        <f>Report2!AB934</f>
        <v>1802438</v>
      </c>
      <c r="V926" s="82">
        <f>Report2!AC934</f>
        <v>0</v>
      </c>
      <c r="W926" s="36" t="str">
        <f>Report2!AD934</f>
        <v>24/03/2023</v>
      </c>
      <c r="X926" s="48" t="str">
        <f t="shared" si="117"/>
        <v>24</v>
      </c>
      <c r="Y926" s="31" t="str">
        <f t="shared" si="118"/>
        <v>03</v>
      </c>
      <c r="Z926" s="31" t="str">
        <f t="shared" si="119"/>
        <v>2023</v>
      </c>
      <c r="AA926" s="45">
        <f t="shared" si="120"/>
        <v>45009</v>
      </c>
      <c r="AB926" s="31" t="str">
        <f>Report2!AE934</f>
        <v>5255343004910</v>
      </c>
      <c r="AC926" s="45" t="str">
        <f>Report2!AF934</f>
        <v>24/03/2023</v>
      </c>
      <c r="AD926" s="31" t="str">
        <f>Report2!AH934</f>
        <v>P2TL/52553/20230324/00002</v>
      </c>
      <c r="AE926" s="31">
        <f t="shared" si="122"/>
        <v>52550</v>
      </c>
      <c r="AF926" s="31" t="str">
        <f t="shared" si="121"/>
        <v>52553</v>
      </c>
    </row>
    <row r="927" spans="1:32">
      <c r="A927" s="30">
        <f>Report2!A935</f>
        <v>251</v>
      </c>
      <c r="B927" s="31" t="str">
        <f>Report2!B935</f>
        <v>P2TL/52553/20230324/00007</v>
      </c>
      <c r="C927" s="31" t="str">
        <f>Report2!D935</f>
        <v>NONPELANG</v>
      </c>
      <c r="D927" s="31" t="str">
        <f>Report2!E935</f>
        <v>PJ KIOS  NO 30</v>
      </c>
      <c r="E927" s="31" t="str">
        <f>Report2!H935</f>
        <v>P4</v>
      </c>
      <c r="F927" s="31" t="str">
        <f>Report2!I935</f>
        <v>KO MP TERMINAL BUS</v>
      </c>
      <c r="G927" s="31" t="str">
        <f t="shared" si="115"/>
        <v>S2</v>
      </c>
      <c r="H927" s="31">
        <f t="shared" si="116"/>
        <v>450</v>
      </c>
      <c r="I927" s="31" t="str">
        <f>Report2!K935</f>
        <v>S2/450</v>
      </c>
      <c r="J927" s="82">
        <f>Report2!L935</f>
        <v>2479</v>
      </c>
      <c r="K927" s="82">
        <f>Report2!M935</f>
        <v>81000</v>
      </c>
      <c r="L927" s="82">
        <f>Report2!N935</f>
        <v>892296</v>
      </c>
      <c r="M927" s="82">
        <f>Report2!P935</f>
        <v>973296</v>
      </c>
      <c r="N927" s="82">
        <f>Report2!Q935</f>
        <v>0</v>
      </c>
      <c r="O927" s="82">
        <f>Report2!T935</f>
        <v>0</v>
      </c>
      <c r="P927" s="82">
        <f>Report2!U935</f>
        <v>0</v>
      </c>
      <c r="Q927" s="82">
        <f>Report2!W935</f>
        <v>4866</v>
      </c>
      <c r="R927" s="82">
        <f>Report2!X935</f>
        <v>0</v>
      </c>
      <c r="S927" s="82">
        <f>Report2!Y935</f>
        <v>0</v>
      </c>
      <c r="T927" s="82">
        <f>Report2!Z935</f>
        <v>978162</v>
      </c>
      <c r="U927" s="82">
        <f>Report2!AB935</f>
        <v>978162</v>
      </c>
      <c r="V927" s="82">
        <f>Report2!AC935</f>
        <v>0</v>
      </c>
      <c r="W927" s="36" t="str">
        <f>Report2!AD935</f>
        <v>24/03/2023</v>
      </c>
      <c r="X927" s="48" t="str">
        <f t="shared" si="117"/>
        <v>24</v>
      </c>
      <c r="Y927" s="31" t="str">
        <f t="shared" si="118"/>
        <v>03</v>
      </c>
      <c r="Z927" s="31" t="str">
        <f t="shared" si="119"/>
        <v>2023</v>
      </c>
      <c r="AA927" s="45">
        <f t="shared" si="120"/>
        <v>45009</v>
      </c>
      <c r="AB927" s="31" t="str">
        <f>Report2!AE935</f>
        <v>5255342004915</v>
      </c>
      <c r="AC927" s="45" t="str">
        <f>Report2!AF935</f>
        <v>24/03/2023</v>
      </c>
      <c r="AD927" s="31" t="str">
        <f>Report2!AH935</f>
        <v>P2TL/52553/20230324/00007</v>
      </c>
      <c r="AE927" s="31">
        <f t="shared" si="122"/>
        <v>52550</v>
      </c>
      <c r="AF927" s="31" t="str">
        <f t="shared" si="121"/>
        <v>52553</v>
      </c>
    </row>
    <row r="928" spans="1:32">
      <c r="A928" s="30">
        <f>Report2!A936</f>
        <v>252</v>
      </c>
      <c r="B928" s="31" t="str">
        <f>Report2!B936</f>
        <v>P2TL/52551/20230329/00001</v>
      </c>
      <c r="C928" s="31" t="str">
        <f>Report2!D936</f>
        <v>523061320168</v>
      </c>
      <c r="D928" s="31" t="str">
        <f>Report2!E936</f>
        <v>JAROT MUJI MARGON</v>
      </c>
      <c r="E928" s="31" t="str">
        <f>Report2!H936</f>
        <v>K2</v>
      </c>
      <c r="F928" s="31" t="str">
        <f>Report2!I936</f>
        <v>JL PR.BINT ASRI F-11</v>
      </c>
      <c r="G928" s="31" t="str">
        <f t="shared" si="115"/>
        <v>R1MT</v>
      </c>
      <c r="H928" s="31">
        <f t="shared" si="116"/>
        <v>900</v>
      </c>
      <c r="I928" s="31" t="str">
        <f>Report2!K936</f>
        <v>R1MT/900</v>
      </c>
      <c r="J928" s="82">
        <f>Report2!L936</f>
        <v>303</v>
      </c>
      <c r="K928" s="82">
        <f>Report2!M936</f>
        <v>0</v>
      </c>
      <c r="L928" s="82">
        <f>Report2!N936</f>
        <v>409656</v>
      </c>
      <c r="M928" s="82">
        <f>Report2!P936</f>
        <v>409656</v>
      </c>
      <c r="N928" s="82">
        <f>Report2!Q936</f>
        <v>0</v>
      </c>
      <c r="O928" s="82">
        <f>Report2!T936</f>
        <v>0</v>
      </c>
      <c r="P928" s="82">
        <f>Report2!U936</f>
        <v>0</v>
      </c>
      <c r="Q928" s="82">
        <f>Report2!W936</f>
        <v>36869</v>
      </c>
      <c r="R928" s="82">
        <f>Report2!X936</f>
        <v>0</v>
      </c>
      <c r="S928" s="82">
        <f>Report2!Y936</f>
        <v>0</v>
      </c>
      <c r="T928" s="82">
        <f>Report2!Z936</f>
        <v>446525</v>
      </c>
      <c r="U928" s="82">
        <f>Report2!AB936</f>
        <v>446525</v>
      </c>
      <c r="V928" s="82">
        <f>Report2!AC936</f>
        <v>0</v>
      </c>
      <c r="W928" s="36" t="str">
        <f>Report2!AD936</f>
        <v>29/03/2023</v>
      </c>
      <c r="X928" s="48" t="str">
        <f t="shared" si="117"/>
        <v>29</v>
      </c>
      <c r="Y928" s="31" t="str">
        <f t="shared" si="118"/>
        <v>03</v>
      </c>
      <c r="Z928" s="31" t="str">
        <f t="shared" si="119"/>
        <v>2023</v>
      </c>
      <c r="AA928" s="45">
        <f t="shared" si="120"/>
        <v>45014</v>
      </c>
      <c r="AB928" s="31" t="str">
        <f>Report2!AE936</f>
        <v>5255143005217</v>
      </c>
      <c r="AC928" s="45" t="str">
        <f>Report2!AF936</f>
        <v>29/03/2023</v>
      </c>
      <c r="AD928" s="31" t="str">
        <f>Report2!AH936</f>
        <v>P2TL/52551/20230329/00001</v>
      </c>
      <c r="AE928" s="31">
        <f t="shared" si="122"/>
        <v>52550</v>
      </c>
      <c r="AF928" s="31" t="str">
        <f t="shared" si="121"/>
        <v>52551</v>
      </c>
    </row>
    <row r="929" spans="1:32">
      <c r="A929" s="30">
        <f>Report2!A937</f>
        <v>253</v>
      </c>
      <c r="B929" s="31" t="str">
        <f>Report2!B937</f>
        <v>P2TL/52554/20230228/00002</v>
      </c>
      <c r="C929" s="31" t="str">
        <f>Report2!D937</f>
        <v>525540157723</v>
      </c>
      <c r="D929" s="31" t="str">
        <f>Report2!E937</f>
        <v>AFID ANDHI WAHYON</v>
      </c>
      <c r="E929" s="31" t="str">
        <f>Report2!H937</f>
        <v>P4</v>
      </c>
      <c r="F929" s="31" t="str">
        <f>Report2!I937</f>
        <v>DN BENI    RT.3 RW.4</v>
      </c>
      <c r="G929" s="31" t="str">
        <f t="shared" si="115"/>
        <v>R1T</v>
      </c>
      <c r="H929" s="31">
        <f t="shared" si="116"/>
        <v>1300</v>
      </c>
      <c r="I929" s="31" t="str">
        <f>Report2!K937</f>
        <v>R1T/1300</v>
      </c>
      <c r="J929" s="82">
        <f>Report2!L937</f>
        <v>0</v>
      </c>
      <c r="K929" s="82">
        <f>Report2!M937</f>
        <v>0</v>
      </c>
      <c r="L929" s="82">
        <f>Report2!N937</f>
        <v>1100000</v>
      </c>
      <c r="M929" s="82">
        <f>Report2!P937</f>
        <v>1100000</v>
      </c>
      <c r="N929" s="82">
        <f>Report2!Q937</f>
        <v>0</v>
      </c>
      <c r="O929" s="82">
        <f>Report2!T937</f>
        <v>0</v>
      </c>
      <c r="P929" s="82">
        <f>Report2!U937</f>
        <v>0</v>
      </c>
      <c r="Q929" s="82">
        <f>Report2!W937</f>
        <v>0</v>
      </c>
      <c r="R929" s="82">
        <f>Report2!X937</f>
        <v>0</v>
      </c>
      <c r="S929" s="82">
        <f>Report2!Y937</f>
        <v>0</v>
      </c>
      <c r="T929" s="82">
        <f>Report2!Z937</f>
        <v>1100000</v>
      </c>
      <c r="U929" s="82">
        <f>Report2!AB937</f>
        <v>0</v>
      </c>
      <c r="V929" s="82">
        <f>Report2!AC937</f>
        <v>1100000</v>
      </c>
      <c r="W929" s="36" t="str">
        <f>Report2!AD937</f>
        <v>01/03/2023</v>
      </c>
      <c r="X929" s="48" t="str">
        <f t="shared" si="117"/>
        <v>01</v>
      </c>
      <c r="Y929" s="31" t="str">
        <f t="shared" si="118"/>
        <v>03</v>
      </c>
      <c r="Z929" s="31" t="str">
        <f t="shared" si="119"/>
        <v>2023</v>
      </c>
      <c r="AA929" s="45">
        <f t="shared" si="120"/>
        <v>44986</v>
      </c>
      <c r="AB929" s="31" t="str">
        <f>Report2!AE937</f>
        <v>5255442006052</v>
      </c>
      <c r="AC929" s="45" t="str">
        <f>Report2!AF937</f>
        <v>01/03/2023</v>
      </c>
      <c r="AD929" s="31" t="str">
        <f>Report2!AH937</f>
        <v>P2TL/52554/20230228/00002</v>
      </c>
      <c r="AE929" s="31">
        <f t="shared" si="122"/>
        <v>52550</v>
      </c>
      <c r="AF929" s="31" t="str">
        <f t="shared" si="121"/>
        <v>52554</v>
      </c>
    </row>
    <row r="930" spans="1:32">
      <c r="A930" s="30">
        <f>Report2!A938</f>
        <v>254</v>
      </c>
      <c r="B930" s="31" t="str">
        <f>Report2!B938</f>
        <v>P2TL/52554/20230309/00002</v>
      </c>
      <c r="C930" s="31" t="str">
        <f>Report2!D938</f>
        <v>525540012792</v>
      </c>
      <c r="D930" s="31" t="str">
        <f>Report2!E938</f>
        <v>BEKTI SETIAWAN</v>
      </c>
      <c r="E930" s="31" t="str">
        <f>Report2!H938</f>
        <v>P3</v>
      </c>
      <c r="F930" s="31" t="str">
        <f>Report2!I938</f>
        <v>DN SAWIT -  RT.3 RW.</v>
      </c>
      <c r="G930" s="31" t="str">
        <f t="shared" si="115"/>
        <v>R1T</v>
      </c>
      <c r="H930" s="31">
        <f t="shared" si="116"/>
        <v>1300</v>
      </c>
      <c r="I930" s="31" t="str">
        <f>Report2!K938</f>
        <v>R1T/1300</v>
      </c>
      <c r="J930" s="82">
        <f>Report2!L938</f>
        <v>7160</v>
      </c>
      <c r="K930" s="82">
        <f>Report2!M938</f>
        <v>901493</v>
      </c>
      <c r="L930" s="82">
        <f>Report2!N938</f>
        <v>10344630</v>
      </c>
      <c r="M930" s="82">
        <f>Report2!P938</f>
        <v>11246123</v>
      </c>
      <c r="N930" s="82">
        <f>Report2!Q938</f>
        <v>10000</v>
      </c>
      <c r="O930" s="82">
        <f>Report2!T938</f>
        <v>76400</v>
      </c>
      <c r="P930" s="82">
        <f>Report2!U938</f>
        <v>432957</v>
      </c>
      <c r="Q930" s="82">
        <f>Report2!W938</f>
        <v>116969</v>
      </c>
      <c r="R930" s="82">
        <f>Report2!X938</f>
        <v>0</v>
      </c>
      <c r="S930" s="82">
        <f>Report2!Y938</f>
        <v>0</v>
      </c>
      <c r="T930" s="82">
        <f>Report2!Z938</f>
        <v>11882449</v>
      </c>
      <c r="U930" s="82">
        <f>Report2!AB938</f>
        <v>6000000</v>
      </c>
      <c r="V930" s="82">
        <f>Report2!AC938</f>
        <v>5882449</v>
      </c>
      <c r="W930" s="36" t="str">
        <f>Report2!AD938</f>
        <v>09/03/2023</v>
      </c>
      <c r="X930" s="48" t="str">
        <f t="shared" si="117"/>
        <v>09</v>
      </c>
      <c r="Y930" s="31" t="str">
        <f t="shared" si="118"/>
        <v>03</v>
      </c>
      <c r="Z930" s="31" t="str">
        <f t="shared" si="119"/>
        <v>2023</v>
      </c>
      <c r="AA930" s="45">
        <f t="shared" si="120"/>
        <v>44994</v>
      </c>
      <c r="AB930" s="31" t="str">
        <f>Report2!AE938</f>
        <v>5255443006084</v>
      </c>
      <c r="AC930" s="45" t="str">
        <f>Report2!AF938</f>
        <v>09/03/2023</v>
      </c>
      <c r="AD930" s="31" t="str">
        <f>Report2!AH938</f>
        <v>P2TL/52554/20230309/00002</v>
      </c>
      <c r="AE930" s="31">
        <f t="shared" si="122"/>
        <v>52550</v>
      </c>
      <c r="AF930" s="31" t="str">
        <f t="shared" si="121"/>
        <v>52554</v>
      </c>
    </row>
    <row r="931" spans="1:32">
      <c r="A931" s="30">
        <f>Report2!A939</f>
        <v>255</v>
      </c>
      <c r="B931" s="31" t="str">
        <f>Report2!B939</f>
        <v>P2TL/52551/20230310/00001</v>
      </c>
      <c r="C931" s="31" t="str">
        <f>Report2!D939</f>
        <v>523060391924</v>
      </c>
      <c r="D931" s="31" t="str">
        <f>Report2!E939</f>
        <v>SUHALI</v>
      </c>
      <c r="E931" s="31" t="str">
        <f>Report2!H939</f>
        <v>P2</v>
      </c>
      <c r="F931" s="31" t="str">
        <f>Report2!I939</f>
        <v>JA TISONO RT2/5</v>
      </c>
      <c r="G931" s="31" t="str">
        <f t="shared" si="115"/>
        <v>R1MT</v>
      </c>
      <c r="H931" s="31">
        <f t="shared" si="116"/>
        <v>900</v>
      </c>
      <c r="I931" s="31" t="str">
        <f>Report2!K939</f>
        <v>R1MT/900</v>
      </c>
      <c r="J931" s="82">
        <f>Report2!L939</f>
        <v>4957</v>
      </c>
      <c r="K931" s="82">
        <f>Report2!M939</f>
        <v>0</v>
      </c>
      <c r="L931" s="82">
        <f>Report2!N939</f>
        <v>6702134</v>
      </c>
      <c r="M931" s="82">
        <f>Report2!P939</f>
        <v>6702134</v>
      </c>
      <c r="N931" s="82">
        <f>Report2!Q939</f>
        <v>10000</v>
      </c>
      <c r="O931" s="82">
        <f>Report2!T939</f>
        <v>76400</v>
      </c>
      <c r="P931" s="82">
        <f>Report2!U939</f>
        <v>433957</v>
      </c>
      <c r="Q931" s="82">
        <f>Report2!W939</f>
        <v>67021</v>
      </c>
      <c r="R931" s="82">
        <f>Report2!X939</f>
        <v>0</v>
      </c>
      <c r="S931" s="82">
        <f>Report2!Y939</f>
        <v>0</v>
      </c>
      <c r="T931" s="82">
        <f>Report2!Z939</f>
        <v>7289512</v>
      </c>
      <c r="U931" s="82">
        <f>Report2!AB939</f>
        <v>4000000</v>
      </c>
      <c r="V931" s="82">
        <f>Report2!AC939</f>
        <v>3289512</v>
      </c>
      <c r="W931" s="36" t="str">
        <f>Report2!AD939</f>
        <v>10/03/2023</v>
      </c>
      <c r="X931" s="48" t="str">
        <f t="shared" si="117"/>
        <v>10</v>
      </c>
      <c r="Y931" s="31" t="str">
        <f t="shared" si="118"/>
        <v>03</v>
      </c>
      <c r="Z931" s="31" t="str">
        <f t="shared" si="119"/>
        <v>2023</v>
      </c>
      <c r="AA931" s="45">
        <f t="shared" si="120"/>
        <v>44995</v>
      </c>
      <c r="AB931" s="31" t="str">
        <f>Report2!AE939</f>
        <v>5255143005173</v>
      </c>
      <c r="AC931" s="45" t="str">
        <f>Report2!AF939</f>
        <v>10/03/2023</v>
      </c>
      <c r="AD931" s="31" t="str">
        <f>Report2!AH939</f>
        <v>P2TL/52551/20230310/00001</v>
      </c>
      <c r="AE931" s="31">
        <f t="shared" si="122"/>
        <v>52550</v>
      </c>
      <c r="AF931" s="31" t="str">
        <f t="shared" si="121"/>
        <v>52551</v>
      </c>
    </row>
    <row r="932" spans="1:32">
      <c r="A932" s="30">
        <f>Report2!A940</f>
        <v>256</v>
      </c>
      <c r="B932" s="31" t="str">
        <f>Report2!B940</f>
        <v>P2TL/52554/20230306/00004</v>
      </c>
      <c r="C932" s="31" t="str">
        <f>Report2!D940</f>
        <v>NONPELANG</v>
      </c>
      <c r="D932" s="31" t="str">
        <f>Report2!E940</f>
        <v>SUMARNO</v>
      </c>
      <c r="E932" s="31" t="str">
        <f>Report2!H940</f>
        <v>P4</v>
      </c>
      <c r="F932" s="31" t="str">
        <f>Report2!I940</f>
        <v>DN PANDAN 01/04 DS</v>
      </c>
      <c r="G932" s="31" t="str">
        <f t="shared" si="115"/>
        <v>R1</v>
      </c>
      <c r="H932" s="31">
        <f t="shared" si="116"/>
        <v>450</v>
      </c>
      <c r="I932" s="31" t="str">
        <f>Report2!K940</f>
        <v>R1/450</v>
      </c>
      <c r="J932" s="82">
        <f>Report2!L940</f>
        <v>2479</v>
      </c>
      <c r="K932" s="82">
        <f>Report2!M940</f>
        <v>89100</v>
      </c>
      <c r="L932" s="82">
        <f>Report2!N940</f>
        <v>1226907</v>
      </c>
      <c r="M932" s="82">
        <f>Report2!P940</f>
        <v>1316007</v>
      </c>
      <c r="N932" s="82">
        <f>Report2!Q940</f>
        <v>0</v>
      </c>
      <c r="O932" s="82">
        <f>Report2!T940</f>
        <v>0</v>
      </c>
      <c r="P932" s="82">
        <f>Report2!U940</f>
        <v>0</v>
      </c>
      <c r="Q932" s="82">
        <f>Report2!W940</f>
        <v>6580</v>
      </c>
      <c r="R932" s="82">
        <f>Report2!X940</f>
        <v>0</v>
      </c>
      <c r="S932" s="82">
        <f>Report2!Y940</f>
        <v>0</v>
      </c>
      <c r="T932" s="82">
        <f>Report2!Z940</f>
        <v>1322587</v>
      </c>
      <c r="U932" s="82">
        <f>Report2!AB940</f>
        <v>1322587</v>
      </c>
      <c r="V932" s="82">
        <f>Report2!AC940</f>
        <v>0</v>
      </c>
      <c r="W932" s="36" t="str">
        <f>Report2!AD940</f>
        <v>06/03/2023</v>
      </c>
      <c r="X932" s="48" t="str">
        <f t="shared" si="117"/>
        <v>06</v>
      </c>
      <c r="Y932" s="31" t="str">
        <f t="shared" si="118"/>
        <v>03</v>
      </c>
      <c r="Z932" s="31" t="str">
        <f t="shared" si="119"/>
        <v>2023</v>
      </c>
      <c r="AA932" s="45">
        <f t="shared" si="120"/>
        <v>44991</v>
      </c>
      <c r="AB932" s="31" t="str">
        <f>Report2!AE940</f>
        <v>5255442006068</v>
      </c>
      <c r="AC932" s="45" t="str">
        <f>Report2!AF940</f>
        <v>06/03/2023</v>
      </c>
      <c r="AD932" s="31" t="str">
        <f>Report2!AH940</f>
        <v>P2TL/52554/20230306/00004</v>
      </c>
      <c r="AE932" s="31">
        <f t="shared" si="122"/>
        <v>52550</v>
      </c>
      <c r="AF932" s="31" t="str">
        <f t="shared" si="121"/>
        <v>52554</v>
      </c>
    </row>
    <row r="933" spans="1:32">
      <c r="A933" s="30">
        <f>Report2!A941</f>
        <v>257</v>
      </c>
      <c r="B933" s="31" t="str">
        <f>Report2!B941</f>
        <v>P2TL/52554/20230324/00001</v>
      </c>
      <c r="C933" s="31" t="str">
        <f>Report2!D941</f>
        <v>NONPELANG</v>
      </c>
      <c r="D933" s="31" t="str">
        <f>Report2!E941</f>
        <v>SUGIMAN</v>
      </c>
      <c r="E933" s="31" t="str">
        <f>Report2!H941</f>
        <v>P4</v>
      </c>
      <c r="F933" s="31" t="str">
        <f>Report2!I941</f>
        <v>KUNCEN BANGSRI</v>
      </c>
      <c r="G933" s="31" t="str">
        <f t="shared" si="115"/>
        <v>B1</v>
      </c>
      <c r="H933" s="31">
        <f t="shared" si="116"/>
        <v>900</v>
      </c>
      <c r="I933" s="31" t="str">
        <f>Report2!K941</f>
        <v>B1/900</v>
      </c>
      <c r="J933" s="82">
        <f>Report2!L941</f>
        <v>4957</v>
      </c>
      <c r="K933" s="82">
        <f>Report2!M941</f>
        <v>429300</v>
      </c>
      <c r="L933" s="82">
        <f>Report2!N941</f>
        <v>2305098</v>
      </c>
      <c r="M933" s="82">
        <f>Report2!P941</f>
        <v>2734398</v>
      </c>
      <c r="N933" s="82">
        <f>Report2!Q941</f>
        <v>0</v>
      </c>
      <c r="O933" s="82">
        <f>Report2!T941</f>
        <v>0</v>
      </c>
      <c r="P933" s="82">
        <f>Report2!U941</f>
        <v>0</v>
      </c>
      <c r="Q933" s="82">
        <f>Report2!W941</f>
        <v>13672</v>
      </c>
      <c r="R933" s="82">
        <f>Report2!X941</f>
        <v>0</v>
      </c>
      <c r="S933" s="82">
        <f>Report2!Y941</f>
        <v>0</v>
      </c>
      <c r="T933" s="82">
        <f>Report2!Z941</f>
        <v>2748070</v>
      </c>
      <c r="U933" s="82">
        <f>Report2!AB941</f>
        <v>2748070</v>
      </c>
      <c r="V933" s="82">
        <f>Report2!AC941</f>
        <v>0</v>
      </c>
      <c r="W933" s="36" t="str">
        <f>Report2!AD941</f>
        <v>24/03/2023</v>
      </c>
      <c r="X933" s="48" t="str">
        <f t="shared" si="117"/>
        <v>24</v>
      </c>
      <c r="Y933" s="31" t="str">
        <f t="shared" si="118"/>
        <v>03</v>
      </c>
      <c r="Z933" s="31" t="str">
        <f t="shared" si="119"/>
        <v>2023</v>
      </c>
      <c r="AA933" s="45">
        <f t="shared" si="120"/>
        <v>45009</v>
      </c>
      <c r="AB933" s="31" t="str">
        <f>Report2!AE941</f>
        <v>5255442006109</v>
      </c>
      <c r="AC933" s="45" t="str">
        <f>Report2!AF941</f>
        <v>24/03/2023</v>
      </c>
      <c r="AD933" s="31" t="str">
        <f>Report2!AH941</f>
        <v>P2TL/52554/20230324/00001</v>
      </c>
      <c r="AE933" s="31">
        <f t="shared" si="122"/>
        <v>52550</v>
      </c>
      <c r="AF933" s="31" t="str">
        <f t="shared" si="121"/>
        <v>52554</v>
      </c>
    </row>
    <row r="934" spans="1:32">
      <c r="A934" s="30">
        <f>Report2!A942</f>
        <v>258</v>
      </c>
      <c r="B934" s="31" t="str">
        <f>Report2!B942</f>
        <v>5255105723031400262</v>
      </c>
      <c r="C934" s="31" t="str">
        <f>Report2!D942</f>
        <v>523060810043</v>
      </c>
      <c r="D934" s="31" t="str">
        <f>Report2!E942</f>
        <v>SLAMET B MATKOSO</v>
      </c>
      <c r="E934" s="31">
        <f>Report2!H942</f>
        <v>0</v>
      </c>
      <c r="F934" s="31" t="str">
        <f>Report2!I942</f>
        <v>DS  MLATEN RT3/2</v>
      </c>
      <c r="G934" s="31" t="str">
        <f t="shared" si="115"/>
        <v>R1</v>
      </c>
      <c r="H934" s="31">
        <f t="shared" si="116"/>
        <v>450</v>
      </c>
      <c r="I934" s="31" t="str">
        <f>Report2!K942</f>
        <v>R1/450</v>
      </c>
      <c r="J934" s="82">
        <f>Report2!L942</f>
        <v>20</v>
      </c>
      <c r="K934" s="82">
        <f>Report2!M942</f>
        <v>0</v>
      </c>
      <c r="L934" s="82">
        <f>Report2!N942</f>
        <v>3380</v>
      </c>
      <c r="M934" s="82">
        <f>Report2!P942</f>
        <v>3380</v>
      </c>
      <c r="N934" s="82">
        <f>Report2!Q942</f>
        <v>0</v>
      </c>
      <c r="O934" s="82">
        <f>Report2!T942</f>
        <v>0</v>
      </c>
      <c r="P934" s="82">
        <f>Report2!U942</f>
        <v>0</v>
      </c>
      <c r="Q934" s="82">
        <f>Report2!W942</f>
        <v>0</v>
      </c>
      <c r="R934" s="82">
        <f>Report2!X942</f>
        <v>0</v>
      </c>
      <c r="S934" s="82">
        <f>Report2!Y942</f>
        <v>0</v>
      </c>
      <c r="T934" s="82">
        <f>Report2!Z942</f>
        <v>3380</v>
      </c>
      <c r="U934" s="82">
        <f>Report2!AB942</f>
        <v>0</v>
      </c>
      <c r="V934" s="82">
        <f>Report2!AC942</f>
        <v>3380</v>
      </c>
      <c r="W934" s="36" t="str">
        <f>Report2!AD942</f>
        <v>15/03/2023</v>
      </c>
      <c r="X934" s="48" t="str">
        <f t="shared" si="117"/>
        <v>15</v>
      </c>
      <c r="Y934" s="31" t="str">
        <f t="shared" si="118"/>
        <v>03</v>
      </c>
      <c r="Z934" s="31" t="str">
        <f t="shared" si="119"/>
        <v>2023</v>
      </c>
      <c r="AA934" s="45">
        <f t="shared" si="120"/>
        <v>45000</v>
      </c>
      <c r="AB934" s="31" t="str">
        <f>Report2!AE942</f>
        <v>5255134000262</v>
      </c>
      <c r="AC934" s="45" t="str">
        <f>Report2!AF942</f>
        <v>15/03/2023</v>
      </c>
      <c r="AD934" s="31" t="str">
        <f>Report2!AH942</f>
        <v>5255105723031400262</v>
      </c>
      <c r="AE934" s="31">
        <f t="shared" si="122"/>
        <v>52550</v>
      </c>
      <c r="AF934" s="31" t="str">
        <f t="shared" si="121"/>
        <v>52551</v>
      </c>
    </row>
    <row r="935" spans="1:32">
      <c r="A935" s="30">
        <f>Report2!A943</f>
        <v>259</v>
      </c>
      <c r="B935" s="31" t="str">
        <f>Report2!B943</f>
        <v>P2TL/52554/20230328/00011</v>
      </c>
      <c r="C935" s="31" t="str">
        <f>Report2!D943</f>
        <v>523070985908</v>
      </c>
      <c r="D935" s="31" t="str">
        <f>Report2!E943</f>
        <v>SARIMAH</v>
      </c>
      <c r="E935" s="31" t="str">
        <f>Report2!H943</f>
        <v>K2</v>
      </c>
      <c r="F935" s="31" t="str">
        <f>Report2!I943</f>
        <v>DK  KRAJAN SUMBER</v>
      </c>
      <c r="G935" s="31" t="str">
        <f t="shared" si="115"/>
        <v>R1</v>
      </c>
      <c r="H935" s="31">
        <f t="shared" si="116"/>
        <v>450</v>
      </c>
      <c r="I935" s="31" t="str">
        <f>Report2!K943</f>
        <v>R1/450</v>
      </c>
      <c r="J935" s="82">
        <f>Report2!L943</f>
        <v>250</v>
      </c>
      <c r="K935" s="82">
        <f>Report2!M943</f>
        <v>0</v>
      </c>
      <c r="L935" s="82">
        <f>Report2!N943</f>
        <v>123750</v>
      </c>
      <c r="M935" s="82">
        <f>Report2!P943</f>
        <v>123750</v>
      </c>
      <c r="N935" s="82">
        <f>Report2!Q943</f>
        <v>0</v>
      </c>
      <c r="O935" s="82">
        <f>Report2!T943</f>
        <v>0</v>
      </c>
      <c r="P935" s="82">
        <f>Report2!U943</f>
        <v>0</v>
      </c>
      <c r="Q935" s="82">
        <f>Report2!W943</f>
        <v>11138</v>
      </c>
      <c r="R935" s="82">
        <f>Report2!X943</f>
        <v>0</v>
      </c>
      <c r="S935" s="82">
        <f>Report2!Y943</f>
        <v>0</v>
      </c>
      <c r="T935" s="82">
        <f>Report2!Z943</f>
        <v>134888</v>
      </c>
      <c r="U935" s="82">
        <f>Report2!AB943</f>
        <v>11500</v>
      </c>
      <c r="V935" s="82">
        <f>Report2!AC943</f>
        <v>123388</v>
      </c>
      <c r="W935" s="36" t="str">
        <f>Report2!AD943</f>
        <v>28/03/2023</v>
      </c>
      <c r="X935" s="48" t="str">
        <f t="shared" si="117"/>
        <v>28</v>
      </c>
      <c r="Y935" s="31" t="str">
        <f t="shared" si="118"/>
        <v>03</v>
      </c>
      <c r="Z935" s="31" t="str">
        <f t="shared" si="119"/>
        <v>2023</v>
      </c>
      <c r="AA935" s="45">
        <f t="shared" si="120"/>
        <v>45013</v>
      </c>
      <c r="AB935" s="31" t="str">
        <f>Report2!AE943</f>
        <v>5255442006130</v>
      </c>
      <c r="AC935" s="45" t="str">
        <f>Report2!AF943</f>
        <v>28/03/2023</v>
      </c>
      <c r="AD935" s="31" t="str">
        <f>Report2!AH943</f>
        <v>P2TL/52554/20230328/00011</v>
      </c>
      <c r="AE935" s="31">
        <f t="shared" si="122"/>
        <v>52550</v>
      </c>
      <c r="AF935" s="31" t="str">
        <f t="shared" si="121"/>
        <v>52554</v>
      </c>
    </row>
    <row r="936" spans="1:32">
      <c r="A936" s="30">
        <f>Report2!A944</f>
        <v>260</v>
      </c>
      <c r="B936" s="31" t="str">
        <f>Report2!B944</f>
        <v>5255105723031400172</v>
      </c>
      <c r="C936" s="31" t="str">
        <f>Report2!D944</f>
        <v>523060049716</v>
      </c>
      <c r="D936" s="31" t="str">
        <f>Report2!E944</f>
        <v>SUMIYO</v>
      </c>
      <c r="E936" s="31">
        <f>Report2!H944</f>
        <v>0</v>
      </c>
      <c r="F936" s="31" t="str">
        <f>Report2!I944</f>
        <v>KA RANGSARI</v>
      </c>
      <c r="G936" s="31" t="str">
        <f t="shared" si="115"/>
        <v>R1M</v>
      </c>
      <c r="H936" s="31">
        <f t="shared" si="116"/>
        <v>900</v>
      </c>
      <c r="I936" s="31" t="str">
        <f>Report2!K944</f>
        <v>R1M/900</v>
      </c>
      <c r="J936" s="82">
        <f>Report2!L944</f>
        <v>150</v>
      </c>
      <c r="K936" s="82">
        <f>Report2!M944</f>
        <v>0</v>
      </c>
      <c r="L936" s="82">
        <f>Report2!N944</f>
        <v>205504</v>
      </c>
      <c r="M936" s="82">
        <f>Report2!P944</f>
        <v>205504</v>
      </c>
      <c r="N936" s="82">
        <f>Report2!Q944</f>
        <v>0</v>
      </c>
      <c r="O936" s="82">
        <f>Report2!T944</f>
        <v>0</v>
      </c>
      <c r="P936" s="82">
        <f>Report2!U944</f>
        <v>0</v>
      </c>
      <c r="Q936" s="82">
        <f>Report2!W944</f>
        <v>0</v>
      </c>
      <c r="R936" s="82">
        <f>Report2!X944</f>
        <v>0</v>
      </c>
      <c r="S936" s="82">
        <f>Report2!Y944</f>
        <v>0</v>
      </c>
      <c r="T936" s="82">
        <f>Report2!Z944</f>
        <v>205504</v>
      </c>
      <c r="U936" s="82">
        <f>Report2!AB944</f>
        <v>0</v>
      </c>
      <c r="V936" s="82">
        <f>Report2!AC944</f>
        <v>205504</v>
      </c>
      <c r="W936" s="36" t="str">
        <f>Report2!AD944</f>
        <v>15/03/2023</v>
      </c>
      <c r="X936" s="48" t="str">
        <f t="shared" si="117"/>
        <v>15</v>
      </c>
      <c r="Y936" s="31" t="str">
        <f t="shared" si="118"/>
        <v>03</v>
      </c>
      <c r="Z936" s="31" t="str">
        <f t="shared" si="119"/>
        <v>2023</v>
      </c>
      <c r="AA936" s="45">
        <f t="shared" si="120"/>
        <v>45000</v>
      </c>
      <c r="AB936" s="31" t="str">
        <f>Report2!AE944</f>
        <v>5255134000172</v>
      </c>
      <c r="AC936" s="45" t="str">
        <f>Report2!AF944</f>
        <v>15/03/2023</v>
      </c>
      <c r="AD936" s="31" t="str">
        <f>Report2!AH944</f>
        <v>5255105723031400172</v>
      </c>
      <c r="AE936" s="31">
        <f t="shared" si="122"/>
        <v>52550</v>
      </c>
      <c r="AF936" s="31" t="str">
        <f t="shared" si="121"/>
        <v>52551</v>
      </c>
    </row>
    <row r="937" spans="1:32">
      <c r="A937" s="30">
        <f>Report2!A945</f>
        <v>261</v>
      </c>
      <c r="B937" s="31" t="str">
        <f>Report2!B945</f>
        <v>P2TL/52553/20230321/00002</v>
      </c>
      <c r="C937" s="31" t="str">
        <f>Report2!D945</f>
        <v>523070851003</v>
      </c>
      <c r="D937" s="31" t="str">
        <f>Report2!E945</f>
        <v>ABDUL HAMID</v>
      </c>
      <c r="E937" s="31" t="str">
        <f>Report2!H945</f>
        <v>P3</v>
      </c>
      <c r="F937" s="31" t="str">
        <f>Report2!I945</f>
        <v>KR AJAN MANGGARW</v>
      </c>
      <c r="G937" s="31" t="str">
        <f t="shared" si="115"/>
        <v>R1</v>
      </c>
      <c r="H937" s="31">
        <f t="shared" si="116"/>
        <v>450</v>
      </c>
      <c r="I937" s="31" t="str">
        <f>Report2!K945</f>
        <v>R1/450</v>
      </c>
      <c r="J937" s="82">
        <f>Report2!L945</f>
        <v>2479</v>
      </c>
      <c r="K937" s="82">
        <f>Report2!M945</f>
        <v>59400</v>
      </c>
      <c r="L937" s="82">
        <f>Report2!N945</f>
        <v>1226907</v>
      </c>
      <c r="M937" s="82">
        <f>Report2!P945</f>
        <v>1286307</v>
      </c>
      <c r="N937" s="82">
        <f>Report2!Q945</f>
        <v>0</v>
      </c>
      <c r="O937" s="82">
        <f>Report2!T945</f>
        <v>0</v>
      </c>
      <c r="P937" s="82">
        <f>Report2!U945</f>
        <v>0</v>
      </c>
      <c r="Q937" s="82">
        <f>Report2!W945</f>
        <v>13160</v>
      </c>
      <c r="R937" s="82">
        <f>Report2!X945</f>
        <v>13950</v>
      </c>
      <c r="S937" s="82">
        <f>Report2!Y945</f>
        <v>0</v>
      </c>
      <c r="T937" s="82">
        <f>Report2!Z945</f>
        <v>1313417</v>
      </c>
      <c r="U937" s="82">
        <f>Report2!AB945</f>
        <v>1313417</v>
      </c>
      <c r="V937" s="82">
        <f>Report2!AC945</f>
        <v>0</v>
      </c>
      <c r="W937" s="36" t="str">
        <f>Report2!AD945</f>
        <v>21/03/2023</v>
      </c>
      <c r="X937" s="48" t="str">
        <f t="shared" si="117"/>
        <v>21</v>
      </c>
      <c r="Y937" s="31" t="str">
        <f t="shared" si="118"/>
        <v>03</v>
      </c>
      <c r="Z937" s="31" t="str">
        <f t="shared" si="119"/>
        <v>2023</v>
      </c>
      <c r="AA937" s="45">
        <f t="shared" si="120"/>
        <v>45006</v>
      </c>
      <c r="AB937" s="31" t="str">
        <f>Report2!AE945</f>
        <v>5255342004908</v>
      </c>
      <c r="AC937" s="45" t="str">
        <f>Report2!AF945</f>
        <v>21/03/2023</v>
      </c>
      <c r="AD937" s="31" t="str">
        <f>Report2!AH945</f>
        <v>P2TL/52553/20230321/00002</v>
      </c>
      <c r="AE937" s="31">
        <f t="shared" si="122"/>
        <v>52550</v>
      </c>
      <c r="AF937" s="31" t="str">
        <f t="shared" si="121"/>
        <v>52553</v>
      </c>
    </row>
    <row r="938" spans="1:32">
      <c r="A938" s="30">
        <f>Report2!A946</f>
        <v>262</v>
      </c>
      <c r="B938" s="31" t="str">
        <f>Report2!B946</f>
        <v>5255105723031000147</v>
      </c>
      <c r="C938" s="31" t="str">
        <f>Report2!D946</f>
        <v>523060031138</v>
      </c>
      <c r="D938" s="31" t="str">
        <f>Report2!E946</f>
        <v>SOLIKIN</v>
      </c>
      <c r="E938" s="31">
        <f>Report2!H946</f>
        <v>0</v>
      </c>
      <c r="F938" s="31" t="str">
        <f>Report2!I946</f>
        <v>DS  GAJAH RT20/RK2</v>
      </c>
      <c r="G938" s="31" t="str">
        <f t="shared" si="115"/>
        <v>R1M</v>
      </c>
      <c r="H938" s="31">
        <f t="shared" si="116"/>
        <v>900</v>
      </c>
      <c r="I938" s="31" t="str">
        <f>Report2!K946</f>
        <v>R1M/900</v>
      </c>
      <c r="J938" s="82">
        <f>Report2!L946</f>
        <v>54</v>
      </c>
      <c r="K938" s="82">
        <f>Report2!M946</f>
        <v>0</v>
      </c>
      <c r="L938" s="82">
        <f>Report2!N946</f>
        <v>73008</v>
      </c>
      <c r="M938" s="82">
        <f>Report2!P946</f>
        <v>73008</v>
      </c>
      <c r="N938" s="82">
        <f>Report2!Q946</f>
        <v>0</v>
      </c>
      <c r="O938" s="82">
        <f>Report2!T946</f>
        <v>0</v>
      </c>
      <c r="P938" s="82">
        <f>Report2!U946</f>
        <v>0</v>
      </c>
      <c r="Q938" s="82">
        <f>Report2!W946</f>
        <v>0</v>
      </c>
      <c r="R938" s="82">
        <f>Report2!X946</f>
        <v>0</v>
      </c>
      <c r="S938" s="82">
        <f>Report2!Y946</f>
        <v>0</v>
      </c>
      <c r="T938" s="82">
        <f>Report2!Z946</f>
        <v>73008</v>
      </c>
      <c r="U938" s="82">
        <f>Report2!AB946</f>
        <v>0</v>
      </c>
      <c r="V938" s="82">
        <f>Report2!AC946</f>
        <v>73008</v>
      </c>
      <c r="W938" s="36" t="str">
        <f>Report2!AD946</f>
        <v>13/03/2023</v>
      </c>
      <c r="X938" s="48" t="str">
        <f t="shared" si="117"/>
        <v>13</v>
      </c>
      <c r="Y938" s="31" t="str">
        <f t="shared" si="118"/>
        <v>03</v>
      </c>
      <c r="Z938" s="31" t="str">
        <f t="shared" si="119"/>
        <v>2023</v>
      </c>
      <c r="AA938" s="45">
        <f t="shared" si="120"/>
        <v>44998</v>
      </c>
      <c r="AB938" s="31" t="str">
        <f>Report2!AE946</f>
        <v>5255134000147</v>
      </c>
      <c r="AC938" s="45" t="str">
        <f>Report2!AF946</f>
        <v>13/03/2023</v>
      </c>
      <c r="AD938" s="31" t="str">
        <f>Report2!AH946</f>
        <v>5255105723031000147</v>
      </c>
      <c r="AE938" s="31">
        <f t="shared" si="122"/>
        <v>52550</v>
      </c>
      <c r="AF938" s="31" t="str">
        <f t="shared" si="121"/>
        <v>52551</v>
      </c>
    </row>
    <row r="939" spans="1:32">
      <c r="A939" s="30">
        <f>Report2!A947</f>
        <v>263</v>
      </c>
      <c r="B939" s="31" t="str">
        <f>Report2!B947</f>
        <v>5255105723031000160</v>
      </c>
      <c r="C939" s="31" t="str">
        <f>Report2!D947</f>
        <v>523060470763</v>
      </c>
      <c r="D939" s="31" t="str">
        <f>Report2!E947</f>
        <v>SRI KASYATI</v>
      </c>
      <c r="E939" s="31">
        <f>Report2!H947</f>
        <v>0</v>
      </c>
      <c r="F939" s="31" t="str">
        <f>Report2!I947</f>
        <v>KE L BETOKAN RT 2/4</v>
      </c>
      <c r="G939" s="31" t="str">
        <f t="shared" si="115"/>
        <v>R1</v>
      </c>
      <c r="H939" s="31">
        <f t="shared" si="116"/>
        <v>450</v>
      </c>
      <c r="I939" s="31" t="str">
        <f>Report2!K947</f>
        <v>R1/450</v>
      </c>
      <c r="J939" s="82">
        <f>Report2!L947</f>
        <v>74</v>
      </c>
      <c r="K939" s="82">
        <f>Report2!M947</f>
        <v>0</v>
      </c>
      <c r="L939" s="82">
        <f>Report2!N947</f>
        <v>12506</v>
      </c>
      <c r="M939" s="82">
        <f>Report2!P947</f>
        <v>12506</v>
      </c>
      <c r="N939" s="82">
        <f>Report2!Q947</f>
        <v>0</v>
      </c>
      <c r="O939" s="82">
        <f>Report2!T947</f>
        <v>0</v>
      </c>
      <c r="P939" s="82">
        <f>Report2!U947</f>
        <v>0</v>
      </c>
      <c r="Q939" s="82">
        <f>Report2!W947</f>
        <v>0</v>
      </c>
      <c r="R939" s="82">
        <f>Report2!X947</f>
        <v>0</v>
      </c>
      <c r="S939" s="82">
        <f>Report2!Y947</f>
        <v>0</v>
      </c>
      <c r="T939" s="82">
        <f>Report2!Z947</f>
        <v>12506</v>
      </c>
      <c r="U939" s="82">
        <f>Report2!AB947</f>
        <v>0</v>
      </c>
      <c r="V939" s="82">
        <f>Report2!AC947</f>
        <v>12506</v>
      </c>
      <c r="W939" s="36" t="str">
        <f>Report2!AD947</f>
        <v>13/03/2023</v>
      </c>
      <c r="X939" s="48" t="str">
        <f t="shared" si="117"/>
        <v>13</v>
      </c>
      <c r="Y939" s="31" t="str">
        <f t="shared" si="118"/>
        <v>03</v>
      </c>
      <c r="Z939" s="31" t="str">
        <f t="shared" si="119"/>
        <v>2023</v>
      </c>
      <c r="AA939" s="45">
        <f t="shared" si="120"/>
        <v>44998</v>
      </c>
      <c r="AB939" s="31" t="str">
        <f>Report2!AE947</f>
        <v>5255134000160</v>
      </c>
      <c r="AC939" s="45" t="str">
        <f>Report2!AF947</f>
        <v>13/03/2023</v>
      </c>
      <c r="AD939" s="31" t="str">
        <f>Report2!AH947</f>
        <v>5255105723031000160</v>
      </c>
      <c r="AE939" s="31">
        <f t="shared" si="122"/>
        <v>52550</v>
      </c>
      <c r="AF939" s="31" t="str">
        <f t="shared" si="121"/>
        <v>52551</v>
      </c>
    </row>
    <row r="940" spans="1:32">
      <c r="A940" s="30">
        <f>Report2!A948</f>
        <v>264</v>
      </c>
      <c r="B940" s="31" t="str">
        <f>Report2!B948</f>
        <v>P2TL/52552/20230331/00002</v>
      </c>
      <c r="C940" s="31" t="str">
        <f>Report2!D948</f>
        <v>523081259409</v>
      </c>
      <c r="D940" s="31" t="str">
        <f>Report2!E948</f>
        <v>DEWI KUMALASARI</v>
      </c>
      <c r="E940" s="31" t="str">
        <f>Report2!H948</f>
        <v>K2</v>
      </c>
      <c r="F940" s="31" t="str">
        <f>Report2!I948</f>
        <v>DN NGAWUREJO    RT.</v>
      </c>
      <c r="G940" s="31" t="str">
        <f t="shared" si="115"/>
        <v>R1T</v>
      </c>
      <c r="H940" s="31">
        <f t="shared" si="116"/>
        <v>450</v>
      </c>
      <c r="I940" s="31" t="str">
        <f>Report2!K948</f>
        <v>R1T/450</v>
      </c>
      <c r="J940" s="82">
        <f>Report2!L948</f>
        <v>221</v>
      </c>
      <c r="K940" s="82">
        <f>Report2!M948</f>
        <v>0</v>
      </c>
      <c r="L940" s="82">
        <f>Report2!N948</f>
        <v>91715</v>
      </c>
      <c r="M940" s="82">
        <f>Report2!P948</f>
        <v>91715</v>
      </c>
      <c r="N940" s="82">
        <f>Report2!Q948</f>
        <v>0</v>
      </c>
      <c r="O940" s="82">
        <f>Report2!T948</f>
        <v>0</v>
      </c>
      <c r="P940" s="82">
        <f>Report2!U948</f>
        <v>0</v>
      </c>
      <c r="Q940" s="82">
        <f>Report2!W948</f>
        <v>8254</v>
      </c>
      <c r="R940" s="82">
        <f>Report2!X948</f>
        <v>0</v>
      </c>
      <c r="S940" s="82">
        <f>Report2!Y948</f>
        <v>0</v>
      </c>
      <c r="T940" s="82">
        <f>Report2!Z948</f>
        <v>99969</v>
      </c>
      <c r="U940" s="82">
        <f>Report2!AB948</f>
        <v>99969</v>
      </c>
      <c r="V940" s="82">
        <f>Report2!AC948</f>
        <v>0</v>
      </c>
      <c r="W940" s="36" t="str">
        <f>Report2!AD948</f>
        <v>31/03/2023</v>
      </c>
      <c r="X940" s="48" t="str">
        <f t="shared" si="117"/>
        <v>31</v>
      </c>
      <c r="Y940" s="31" t="str">
        <f t="shared" si="118"/>
        <v>03</v>
      </c>
      <c r="Z940" s="31" t="str">
        <f t="shared" si="119"/>
        <v>2023</v>
      </c>
      <c r="AA940" s="45">
        <f t="shared" si="120"/>
        <v>45016</v>
      </c>
      <c r="AB940" s="31" t="str">
        <f>Report2!AE948</f>
        <v>5255243005023</v>
      </c>
      <c r="AC940" s="45" t="str">
        <f>Report2!AF948</f>
        <v>31/03/2023</v>
      </c>
      <c r="AD940" s="31" t="str">
        <f>Report2!AH948</f>
        <v>P2TL/52552/20230331/00002</v>
      </c>
      <c r="AE940" s="31">
        <f t="shared" si="122"/>
        <v>52550</v>
      </c>
      <c r="AF940" s="31" t="str">
        <f t="shared" si="121"/>
        <v>52552</v>
      </c>
    </row>
    <row r="941" spans="1:32">
      <c r="A941" s="30">
        <f>Report2!A949</f>
        <v>265</v>
      </c>
      <c r="B941" s="31" t="str">
        <f>Report2!B949</f>
        <v>P2TL/52551/20230303/00001</v>
      </c>
      <c r="C941" s="31" t="str">
        <f>Report2!D949</f>
        <v>523061882469</v>
      </c>
      <c r="D941" s="31" t="str">
        <f>Report2!E949</f>
        <v>MASENAH</v>
      </c>
      <c r="E941" s="31" t="str">
        <f>Report2!H949</f>
        <v>K2</v>
      </c>
      <c r="F941" s="31" t="str">
        <f>Report2!I949</f>
        <v>DS WONOSARI 0  RT.5</v>
      </c>
      <c r="G941" s="31" t="str">
        <f t="shared" si="115"/>
        <v>R1T</v>
      </c>
      <c r="H941" s="31">
        <f t="shared" si="116"/>
        <v>450</v>
      </c>
      <c r="I941" s="31" t="str">
        <f>Report2!K949</f>
        <v>R1T/450</v>
      </c>
      <c r="J941" s="82">
        <f>Report2!L949</f>
        <v>107</v>
      </c>
      <c r="K941" s="82">
        <f>Report2!M949</f>
        <v>0</v>
      </c>
      <c r="L941" s="82">
        <f>Report2!N949</f>
        <v>44405</v>
      </c>
      <c r="M941" s="82">
        <f>Report2!P949</f>
        <v>44405</v>
      </c>
      <c r="N941" s="82">
        <f>Report2!Q949</f>
        <v>0</v>
      </c>
      <c r="O941" s="82">
        <f>Report2!T949</f>
        <v>0</v>
      </c>
      <c r="P941" s="82">
        <f>Report2!U949</f>
        <v>0</v>
      </c>
      <c r="Q941" s="82">
        <f>Report2!W949</f>
        <v>3996</v>
      </c>
      <c r="R941" s="82">
        <f>Report2!X949</f>
        <v>0</v>
      </c>
      <c r="S941" s="82">
        <f>Report2!Y949</f>
        <v>0</v>
      </c>
      <c r="T941" s="82">
        <f>Report2!Z949</f>
        <v>48401</v>
      </c>
      <c r="U941" s="82">
        <f>Report2!AB949</f>
        <v>48401</v>
      </c>
      <c r="V941" s="82">
        <f>Report2!AC949</f>
        <v>0</v>
      </c>
      <c r="W941" s="36" t="str">
        <f>Report2!AD949</f>
        <v>03/03/2023</v>
      </c>
      <c r="X941" s="48" t="str">
        <f t="shared" si="117"/>
        <v>03</v>
      </c>
      <c r="Y941" s="31" t="str">
        <f t="shared" si="118"/>
        <v>03</v>
      </c>
      <c r="Z941" s="31" t="str">
        <f t="shared" si="119"/>
        <v>2023</v>
      </c>
      <c r="AA941" s="45">
        <f t="shared" si="120"/>
        <v>44988</v>
      </c>
      <c r="AB941" s="31" t="str">
        <f>Report2!AE949</f>
        <v>5255143005153</v>
      </c>
      <c r="AC941" s="45" t="str">
        <f>Report2!AF949</f>
        <v>03/03/2023</v>
      </c>
      <c r="AD941" s="31" t="str">
        <f>Report2!AH949</f>
        <v>P2TL/52551/20230303/00001</v>
      </c>
      <c r="AE941" s="31">
        <f t="shared" si="122"/>
        <v>52550</v>
      </c>
      <c r="AF941" s="31" t="str">
        <f t="shared" si="121"/>
        <v>52551</v>
      </c>
    </row>
    <row r="942" spans="1:32">
      <c r="A942" s="30">
        <f>Report2!A950</f>
        <v>266</v>
      </c>
      <c r="B942" s="31" t="str">
        <f>Report2!B950</f>
        <v>P2TL/52552/20230306/00003</v>
      </c>
      <c r="C942" s="31" t="str">
        <f>Report2!D950</f>
        <v>523081274497</v>
      </c>
      <c r="D942" s="31" t="str">
        <f>Report2!E950</f>
        <v>SITI KHOIRIYAH HJ</v>
      </c>
      <c r="E942" s="31" t="str">
        <f>Report2!H950</f>
        <v>K2</v>
      </c>
      <c r="F942" s="31" t="str">
        <f>Report2!I950</f>
        <v>DN KEMBANGAN DS K</v>
      </c>
      <c r="G942" s="31" t="str">
        <f t="shared" si="115"/>
        <v>R1MT</v>
      </c>
      <c r="H942" s="31">
        <f t="shared" si="116"/>
        <v>900</v>
      </c>
      <c r="I942" s="31" t="str">
        <f>Report2!K950</f>
        <v>R1MT/900</v>
      </c>
      <c r="J942" s="82">
        <f>Report2!L950</f>
        <v>572</v>
      </c>
      <c r="K942" s="82">
        <f>Report2!M950</f>
        <v>0</v>
      </c>
      <c r="L942" s="82">
        <f>Report2!N950</f>
        <v>773344</v>
      </c>
      <c r="M942" s="82">
        <f>Report2!P950</f>
        <v>773344</v>
      </c>
      <c r="N942" s="82">
        <f>Report2!Q950</f>
        <v>0</v>
      </c>
      <c r="O942" s="82">
        <f>Report2!T950</f>
        <v>0</v>
      </c>
      <c r="P942" s="82">
        <f>Report2!U950</f>
        <v>0</v>
      </c>
      <c r="Q942" s="82">
        <f>Report2!W950</f>
        <v>69601</v>
      </c>
      <c r="R942" s="82">
        <f>Report2!X950</f>
        <v>0</v>
      </c>
      <c r="S942" s="82">
        <f>Report2!Y950</f>
        <v>0</v>
      </c>
      <c r="T942" s="82">
        <f>Report2!Z950</f>
        <v>842945</v>
      </c>
      <c r="U942" s="82">
        <f>Report2!AB950</f>
        <v>842945</v>
      </c>
      <c r="V942" s="82">
        <f>Report2!AC950</f>
        <v>0</v>
      </c>
      <c r="W942" s="36" t="str">
        <f>Report2!AD950</f>
        <v>08/03/2023</v>
      </c>
      <c r="X942" s="48" t="str">
        <f t="shared" si="117"/>
        <v>08</v>
      </c>
      <c r="Y942" s="31" t="str">
        <f t="shared" si="118"/>
        <v>03</v>
      </c>
      <c r="Z942" s="31" t="str">
        <f t="shared" si="119"/>
        <v>2023</v>
      </c>
      <c r="AA942" s="45">
        <f t="shared" si="120"/>
        <v>44993</v>
      </c>
      <c r="AB942" s="31" t="str">
        <f>Report2!AE950</f>
        <v>5255243004976</v>
      </c>
      <c r="AC942" s="45" t="str">
        <f>Report2!AF950</f>
        <v>08/03/2023</v>
      </c>
      <c r="AD942" s="31" t="str">
        <f>Report2!AH950</f>
        <v>P2TL/52552/20230306/00003</v>
      </c>
      <c r="AE942" s="31">
        <f t="shared" si="122"/>
        <v>52550</v>
      </c>
      <c r="AF942" s="31" t="str">
        <f t="shared" si="121"/>
        <v>52552</v>
      </c>
    </row>
    <row r="943" spans="1:32">
      <c r="A943" s="30">
        <f>Report2!A951</f>
        <v>267</v>
      </c>
      <c r="B943" s="31" t="str">
        <f>Report2!B951</f>
        <v>5255105723031400221</v>
      </c>
      <c r="C943" s="31" t="str">
        <f>Report2!D951</f>
        <v>523060833342</v>
      </c>
      <c r="D943" s="31" t="str">
        <f>Report2!E951</f>
        <v>MUHAMMAD MASSUR</v>
      </c>
      <c r="E943" s="31">
        <f>Report2!H951</f>
        <v>0</v>
      </c>
      <c r="F943" s="31" t="str">
        <f>Report2!I951</f>
        <v>DS  MARGOLINDUK R</v>
      </c>
      <c r="G943" s="31" t="str">
        <f t="shared" si="115"/>
        <v>R1</v>
      </c>
      <c r="H943" s="31">
        <f t="shared" si="116"/>
        <v>900</v>
      </c>
      <c r="I943" s="31" t="str">
        <f>Report2!K951</f>
        <v>R1/900</v>
      </c>
      <c r="J943" s="82">
        <f>Report2!L951</f>
        <v>40</v>
      </c>
      <c r="K943" s="82">
        <f>Report2!M951</f>
        <v>0</v>
      </c>
      <c r="L943" s="82">
        <f>Report2!N951</f>
        <v>11000</v>
      </c>
      <c r="M943" s="82">
        <f>Report2!P951</f>
        <v>11000</v>
      </c>
      <c r="N943" s="82">
        <f>Report2!Q951</f>
        <v>0</v>
      </c>
      <c r="O943" s="82">
        <f>Report2!T951</f>
        <v>0</v>
      </c>
      <c r="P943" s="82">
        <f>Report2!U951</f>
        <v>0</v>
      </c>
      <c r="Q943" s="82">
        <f>Report2!W951</f>
        <v>0</v>
      </c>
      <c r="R943" s="82">
        <f>Report2!X951</f>
        <v>0</v>
      </c>
      <c r="S943" s="82">
        <f>Report2!Y951</f>
        <v>0</v>
      </c>
      <c r="T943" s="82">
        <f>Report2!Z951</f>
        <v>11000</v>
      </c>
      <c r="U943" s="82">
        <f>Report2!AB951</f>
        <v>0</v>
      </c>
      <c r="V943" s="82">
        <f>Report2!AC951</f>
        <v>11000</v>
      </c>
      <c r="W943" s="36" t="str">
        <f>Report2!AD951</f>
        <v>15/03/2023</v>
      </c>
      <c r="X943" s="48" t="str">
        <f t="shared" si="117"/>
        <v>15</v>
      </c>
      <c r="Y943" s="31" t="str">
        <f t="shared" si="118"/>
        <v>03</v>
      </c>
      <c r="Z943" s="31" t="str">
        <f t="shared" si="119"/>
        <v>2023</v>
      </c>
      <c r="AA943" s="45">
        <f t="shared" si="120"/>
        <v>45000</v>
      </c>
      <c r="AB943" s="31" t="str">
        <f>Report2!AE951</f>
        <v>5255134000221</v>
      </c>
      <c r="AC943" s="45" t="str">
        <f>Report2!AF951</f>
        <v>15/03/2023</v>
      </c>
      <c r="AD943" s="31" t="str">
        <f>Report2!AH951</f>
        <v>5255105723031400221</v>
      </c>
      <c r="AE943" s="31">
        <f t="shared" si="122"/>
        <v>52550</v>
      </c>
      <c r="AF943" s="31" t="str">
        <f t="shared" si="121"/>
        <v>52551</v>
      </c>
    </row>
    <row r="944" spans="1:32">
      <c r="A944" s="30">
        <f>Report2!A952</f>
        <v>268</v>
      </c>
      <c r="B944" s="31" t="str">
        <f>Report2!B952</f>
        <v>5255105723031400244</v>
      </c>
      <c r="C944" s="31" t="str">
        <f>Report2!D952</f>
        <v>523060643663</v>
      </c>
      <c r="D944" s="31" t="str">
        <f>Report2!E952</f>
        <v>MUKHIBIN</v>
      </c>
      <c r="E944" s="31">
        <f>Report2!H952</f>
        <v>0</v>
      </c>
      <c r="F944" s="31" t="str">
        <f>Report2!I952</f>
        <v>DS  PATAR SIDOREJO</v>
      </c>
      <c r="G944" s="31" t="str">
        <f t="shared" si="115"/>
        <v>R1</v>
      </c>
      <c r="H944" s="31">
        <f t="shared" si="116"/>
        <v>450</v>
      </c>
      <c r="I944" s="31" t="str">
        <f>Report2!K952</f>
        <v>R1/450</v>
      </c>
      <c r="J944" s="82">
        <f>Report2!L952</f>
        <v>33</v>
      </c>
      <c r="K944" s="82">
        <f>Report2!M952</f>
        <v>0</v>
      </c>
      <c r="L944" s="82">
        <f>Report2!N952</f>
        <v>5577</v>
      </c>
      <c r="M944" s="82">
        <f>Report2!P952</f>
        <v>5577</v>
      </c>
      <c r="N944" s="82">
        <f>Report2!Q952</f>
        <v>0</v>
      </c>
      <c r="O944" s="82">
        <f>Report2!T952</f>
        <v>0</v>
      </c>
      <c r="P944" s="82">
        <f>Report2!U952</f>
        <v>0</v>
      </c>
      <c r="Q944" s="82">
        <f>Report2!W952</f>
        <v>0</v>
      </c>
      <c r="R944" s="82">
        <f>Report2!X952</f>
        <v>0</v>
      </c>
      <c r="S944" s="82">
        <f>Report2!Y952</f>
        <v>0</v>
      </c>
      <c r="T944" s="82">
        <f>Report2!Z952</f>
        <v>5577</v>
      </c>
      <c r="U944" s="82">
        <f>Report2!AB952</f>
        <v>0</v>
      </c>
      <c r="V944" s="82">
        <f>Report2!AC952</f>
        <v>5577</v>
      </c>
      <c r="W944" s="36" t="str">
        <f>Report2!AD952</f>
        <v>15/03/2023</v>
      </c>
      <c r="X944" s="48" t="str">
        <f t="shared" si="117"/>
        <v>15</v>
      </c>
      <c r="Y944" s="31" t="str">
        <f t="shared" si="118"/>
        <v>03</v>
      </c>
      <c r="Z944" s="31" t="str">
        <f t="shared" si="119"/>
        <v>2023</v>
      </c>
      <c r="AA944" s="45">
        <f t="shared" si="120"/>
        <v>45000</v>
      </c>
      <c r="AB944" s="31" t="str">
        <f>Report2!AE952</f>
        <v>5255134000244</v>
      </c>
      <c r="AC944" s="45" t="str">
        <f>Report2!AF952</f>
        <v>15/03/2023</v>
      </c>
      <c r="AD944" s="31" t="str">
        <f>Report2!AH952</f>
        <v>5255105723031400244</v>
      </c>
      <c r="AE944" s="31">
        <f t="shared" si="122"/>
        <v>52550</v>
      </c>
      <c r="AF944" s="31" t="str">
        <f t="shared" si="121"/>
        <v>52551</v>
      </c>
    </row>
    <row r="945" spans="1:32">
      <c r="A945" s="30">
        <f>Report2!A953</f>
        <v>269</v>
      </c>
      <c r="B945" s="31" t="str">
        <f>Report2!B953</f>
        <v>P2TL/52554/20230327/00005</v>
      </c>
      <c r="C945" s="31" t="str">
        <f>Report2!D953</f>
        <v>NONPELANG</v>
      </c>
      <c r="D945" s="31" t="str">
        <f>Report2!E953</f>
        <v>MUTJONO</v>
      </c>
      <c r="E945" s="31" t="str">
        <f>Report2!H953</f>
        <v>P4</v>
      </c>
      <c r="F945" s="31" t="str">
        <f>Report2!I953</f>
        <v>DN TAHUNAN RT 07 R</v>
      </c>
      <c r="G945" s="31" t="str">
        <f t="shared" si="115"/>
        <v>B1</v>
      </c>
      <c r="H945" s="31">
        <f t="shared" si="116"/>
        <v>3500</v>
      </c>
      <c r="I945" s="31" t="str">
        <f>Report2!K953</f>
        <v>B1/3500</v>
      </c>
      <c r="J945" s="82">
        <f>Report2!L953</f>
        <v>19278</v>
      </c>
      <c r="K945" s="82">
        <f>Report2!M953</f>
        <v>2772000</v>
      </c>
      <c r="L945" s="82">
        <f>Report2!N953</f>
        <v>4298111</v>
      </c>
      <c r="M945" s="82">
        <f>Report2!P953</f>
        <v>7070111</v>
      </c>
      <c r="N945" s="82">
        <f>Report2!Q953</f>
        <v>10000</v>
      </c>
      <c r="O945" s="82">
        <f>Report2!T953</f>
        <v>0</v>
      </c>
      <c r="P945" s="82">
        <f>Report2!U953</f>
        <v>0</v>
      </c>
      <c r="Q945" s="82">
        <f>Report2!W953</f>
        <v>119889</v>
      </c>
      <c r="R945" s="82">
        <f>Report2!X953</f>
        <v>0</v>
      </c>
      <c r="S945" s="82">
        <f>Report2!Y953</f>
        <v>0</v>
      </c>
      <c r="T945" s="82">
        <f>Report2!Z953</f>
        <v>7200000</v>
      </c>
      <c r="U945" s="82">
        <f>Report2!AB953</f>
        <v>7200000</v>
      </c>
      <c r="V945" s="82">
        <f>Report2!AC953</f>
        <v>0</v>
      </c>
      <c r="W945" s="36" t="str">
        <f>Report2!AD953</f>
        <v>27/03/2023</v>
      </c>
      <c r="X945" s="48" t="str">
        <f t="shared" si="117"/>
        <v>27</v>
      </c>
      <c r="Y945" s="31" t="str">
        <f t="shared" si="118"/>
        <v>03</v>
      </c>
      <c r="Z945" s="31" t="str">
        <f t="shared" si="119"/>
        <v>2023</v>
      </c>
      <c r="AA945" s="45">
        <f t="shared" si="120"/>
        <v>45012</v>
      </c>
      <c r="AB945" s="31" t="str">
        <f>Report2!AE953</f>
        <v>5255442006119</v>
      </c>
      <c r="AC945" s="45" t="str">
        <f>Report2!AF953</f>
        <v>27/03/2023</v>
      </c>
      <c r="AD945" s="31" t="str">
        <f>Report2!AH953</f>
        <v>P2TL/52554/20230327/00005</v>
      </c>
      <c r="AE945" s="31">
        <f t="shared" si="122"/>
        <v>52550</v>
      </c>
      <c r="AF945" s="31" t="str">
        <f t="shared" si="121"/>
        <v>52554</v>
      </c>
    </row>
    <row r="946" spans="1:32">
      <c r="A946" s="30">
        <f>Report2!A954</f>
        <v>270</v>
      </c>
      <c r="B946" s="31" t="str">
        <f>Report2!B954</f>
        <v>P2TL/52553/20230324/00006</v>
      </c>
      <c r="C946" s="31" t="str">
        <f>Report2!D954</f>
        <v>523072947876</v>
      </c>
      <c r="D946" s="31" t="str">
        <f>Report2!E954</f>
        <v>POS KAMLING BANDIL</v>
      </c>
      <c r="E946" s="31" t="str">
        <f>Report2!H954</f>
        <v>P2</v>
      </c>
      <c r="F946" s="31" t="str">
        <f>Report2!I954</f>
        <v>DN BANDIL    RT.4 RW.</v>
      </c>
      <c r="G946" s="31" t="str">
        <f t="shared" si="115"/>
        <v>S2T</v>
      </c>
      <c r="H946" s="31">
        <f t="shared" si="116"/>
        <v>900</v>
      </c>
      <c r="I946" s="31" t="str">
        <f>Report2!K954</f>
        <v>S2T/900</v>
      </c>
      <c r="J946" s="82">
        <f>Report2!L954</f>
        <v>4957</v>
      </c>
      <c r="K946" s="82">
        <f>Report2!M954</f>
        <v>0</v>
      </c>
      <c r="L946" s="82">
        <f>Report2!N954</f>
        <v>1784592</v>
      </c>
      <c r="M946" s="82">
        <f>Report2!P954</f>
        <v>1784592</v>
      </c>
      <c r="N946" s="82">
        <f>Report2!Q954</f>
        <v>0</v>
      </c>
      <c r="O946" s="82">
        <f>Report2!T954</f>
        <v>0</v>
      </c>
      <c r="P946" s="82">
        <f>Report2!U954</f>
        <v>0</v>
      </c>
      <c r="Q946" s="82">
        <f>Report2!W954</f>
        <v>17846</v>
      </c>
      <c r="R946" s="82">
        <f>Report2!X954</f>
        <v>0</v>
      </c>
      <c r="S946" s="82">
        <f>Report2!Y954</f>
        <v>0</v>
      </c>
      <c r="T946" s="82">
        <f>Report2!Z954</f>
        <v>1802438</v>
      </c>
      <c r="U946" s="82">
        <f>Report2!AB954</f>
        <v>1802438</v>
      </c>
      <c r="V946" s="82">
        <f>Report2!AC954</f>
        <v>0</v>
      </c>
      <c r="W946" s="36" t="str">
        <f>Report2!AD954</f>
        <v>24/03/2023</v>
      </c>
      <c r="X946" s="48" t="str">
        <f t="shared" si="117"/>
        <v>24</v>
      </c>
      <c r="Y946" s="31" t="str">
        <f t="shared" si="118"/>
        <v>03</v>
      </c>
      <c r="Z946" s="31" t="str">
        <f t="shared" si="119"/>
        <v>2023</v>
      </c>
      <c r="AA946" s="45">
        <f t="shared" si="120"/>
        <v>45009</v>
      </c>
      <c r="AB946" s="31" t="str">
        <f>Report2!AE954</f>
        <v>5255343004914</v>
      </c>
      <c r="AC946" s="45" t="str">
        <f>Report2!AF954</f>
        <v>24/03/2023</v>
      </c>
      <c r="AD946" s="31" t="str">
        <f>Report2!AH954</f>
        <v>P2TL/52553/20230324/00006</v>
      </c>
      <c r="AE946" s="31">
        <f t="shared" si="122"/>
        <v>52550</v>
      </c>
      <c r="AF946" s="31" t="str">
        <f t="shared" si="121"/>
        <v>52553</v>
      </c>
    </row>
    <row r="947" spans="1:32">
      <c r="A947" s="30">
        <f>Report2!A955</f>
        <v>271</v>
      </c>
      <c r="B947" s="31" t="str">
        <f>Report2!B955</f>
        <v>P2TL/52553/20230308/00003</v>
      </c>
      <c r="C947" s="31" t="str">
        <f>Report2!D955</f>
        <v>523070999175</v>
      </c>
      <c r="D947" s="31" t="str">
        <f>Report2!E955</f>
        <v>SULIYEM</v>
      </c>
      <c r="E947" s="31" t="str">
        <f>Report2!H955</f>
        <v>K2</v>
      </c>
      <c r="F947" s="31" t="str">
        <f>Report2!I955</f>
        <v>JE TIS NAMBUHAN</v>
      </c>
      <c r="G947" s="31" t="str">
        <f t="shared" si="115"/>
        <v>R1</v>
      </c>
      <c r="H947" s="31">
        <f t="shared" si="116"/>
        <v>450</v>
      </c>
      <c r="I947" s="31" t="str">
        <f>Report2!K955</f>
        <v>R1/450</v>
      </c>
      <c r="J947" s="82">
        <f>Report2!L955</f>
        <v>350</v>
      </c>
      <c r="K947" s="82">
        <f>Report2!M955</f>
        <v>0</v>
      </c>
      <c r="L947" s="82">
        <f>Report2!N955</f>
        <v>173250</v>
      </c>
      <c r="M947" s="82">
        <f>Report2!P955</f>
        <v>173250</v>
      </c>
      <c r="N947" s="82">
        <f>Report2!Q955</f>
        <v>0</v>
      </c>
      <c r="O947" s="82">
        <f>Report2!T955</f>
        <v>0</v>
      </c>
      <c r="P947" s="82">
        <f>Report2!U955</f>
        <v>0</v>
      </c>
      <c r="Q947" s="82">
        <f>Report2!W955</f>
        <v>15593</v>
      </c>
      <c r="R947" s="82">
        <f>Report2!X955</f>
        <v>0</v>
      </c>
      <c r="S947" s="82">
        <f>Report2!Y955</f>
        <v>0</v>
      </c>
      <c r="T947" s="82">
        <f>Report2!Z955</f>
        <v>188843</v>
      </c>
      <c r="U947" s="82">
        <f>Report2!AB955</f>
        <v>188843</v>
      </c>
      <c r="V947" s="82">
        <f>Report2!AC955</f>
        <v>0</v>
      </c>
      <c r="W947" s="36" t="str">
        <f>Report2!AD955</f>
        <v>08/03/2023</v>
      </c>
      <c r="X947" s="48" t="str">
        <f t="shared" si="117"/>
        <v>08</v>
      </c>
      <c r="Y947" s="31" t="str">
        <f t="shared" si="118"/>
        <v>03</v>
      </c>
      <c r="Z947" s="31" t="str">
        <f t="shared" si="119"/>
        <v>2023</v>
      </c>
      <c r="AA947" s="45">
        <f t="shared" si="120"/>
        <v>44993</v>
      </c>
      <c r="AB947" s="31" t="str">
        <f>Report2!AE955</f>
        <v>5255342004889</v>
      </c>
      <c r="AC947" s="45" t="str">
        <f>Report2!AF955</f>
        <v>08/03/2023</v>
      </c>
      <c r="AD947" s="31" t="str">
        <f>Report2!AH955</f>
        <v>P2TL/52553/20230308/00003</v>
      </c>
      <c r="AE947" s="31">
        <f t="shared" si="122"/>
        <v>52550</v>
      </c>
      <c r="AF947" s="31" t="str">
        <f t="shared" si="121"/>
        <v>52553</v>
      </c>
    </row>
    <row r="948" spans="1:32">
      <c r="A948" s="30">
        <f>Report2!A956</f>
        <v>272</v>
      </c>
      <c r="B948" s="31" t="str">
        <f>Report2!B956</f>
        <v>P2TL/52552/20230318/00002</v>
      </c>
      <c r="C948" s="31" t="str">
        <f>Report2!D956</f>
        <v>NONPELANG</v>
      </c>
      <c r="D948" s="31" t="str">
        <f>Report2!E956</f>
        <v>ERNY KUSRIANI</v>
      </c>
      <c r="E948" s="31" t="str">
        <f>Report2!H956</f>
        <v>P4</v>
      </c>
      <c r="F948" s="31" t="str">
        <f>Report2!I956</f>
        <v>TAMAN TIRTOYOSO R</v>
      </c>
      <c r="G948" s="31" t="str">
        <f t="shared" si="115"/>
        <v>S2</v>
      </c>
      <c r="H948" s="31">
        <f t="shared" si="116"/>
        <v>900</v>
      </c>
      <c r="I948" s="31" t="str">
        <f>Report2!K956</f>
        <v>S2/900</v>
      </c>
      <c r="J948" s="82">
        <f>Report2!L956</f>
        <v>4957</v>
      </c>
      <c r="K948" s="82">
        <f>Report2!M956</f>
        <v>243000</v>
      </c>
      <c r="L948" s="82">
        <f>Report2!N956</f>
        <v>1784592</v>
      </c>
      <c r="M948" s="82">
        <f>Report2!P956</f>
        <v>2027592</v>
      </c>
      <c r="N948" s="82">
        <f>Report2!Q956</f>
        <v>0</v>
      </c>
      <c r="O948" s="82">
        <f>Report2!T956</f>
        <v>0</v>
      </c>
      <c r="P948" s="82">
        <f>Report2!U956</f>
        <v>0</v>
      </c>
      <c r="Q948" s="82">
        <f>Report2!W956</f>
        <v>10138</v>
      </c>
      <c r="R948" s="82">
        <f>Report2!X956</f>
        <v>0</v>
      </c>
      <c r="S948" s="82">
        <f>Report2!Y956</f>
        <v>0</v>
      </c>
      <c r="T948" s="82">
        <f>Report2!Z956</f>
        <v>2037730</v>
      </c>
      <c r="U948" s="82">
        <f>Report2!AB956</f>
        <v>2037730</v>
      </c>
      <c r="V948" s="82">
        <f>Report2!AC956</f>
        <v>0</v>
      </c>
      <c r="W948" s="36" t="str">
        <f>Report2!AD956</f>
        <v>20/03/2023</v>
      </c>
      <c r="X948" s="48" t="str">
        <f t="shared" si="117"/>
        <v>20</v>
      </c>
      <c r="Y948" s="31" t="str">
        <f t="shared" si="118"/>
        <v>03</v>
      </c>
      <c r="Z948" s="31" t="str">
        <f t="shared" si="119"/>
        <v>2023</v>
      </c>
      <c r="AA948" s="45">
        <f t="shared" si="120"/>
        <v>45005</v>
      </c>
      <c r="AB948" s="31" t="str">
        <f>Report2!AE956</f>
        <v>5255242004986</v>
      </c>
      <c r="AC948" s="45" t="str">
        <f>Report2!AF956</f>
        <v>20/03/2023</v>
      </c>
      <c r="AD948" s="31" t="str">
        <f>Report2!AH956</f>
        <v>P2TL/52552/20230318/00002</v>
      </c>
      <c r="AE948" s="31">
        <f t="shared" si="122"/>
        <v>52550</v>
      </c>
      <c r="AF948" s="31" t="str">
        <f t="shared" si="121"/>
        <v>52552</v>
      </c>
    </row>
    <row r="949" spans="1:32">
      <c r="A949" s="30">
        <f>Report2!A957</f>
        <v>273</v>
      </c>
      <c r="B949" s="31" t="str">
        <f>Report2!B957</f>
        <v>5255105723031400230</v>
      </c>
      <c r="C949" s="31" t="str">
        <f>Report2!D957</f>
        <v>523060411796</v>
      </c>
      <c r="D949" s="31" t="str">
        <f>Report2!E957</f>
        <v>NGASDI</v>
      </c>
      <c r="E949" s="31">
        <f>Report2!H957</f>
        <v>0</v>
      </c>
      <c r="F949" s="31" t="str">
        <f>Report2!I957</f>
        <v>JA TIREJO</v>
      </c>
      <c r="G949" s="31" t="str">
        <f t="shared" si="115"/>
        <v>R1</v>
      </c>
      <c r="H949" s="31">
        <f t="shared" si="116"/>
        <v>450</v>
      </c>
      <c r="I949" s="31" t="str">
        <f>Report2!K957</f>
        <v>R1/450</v>
      </c>
      <c r="J949" s="82">
        <f>Report2!L957</f>
        <v>46</v>
      </c>
      <c r="K949" s="82">
        <f>Report2!M957</f>
        <v>0</v>
      </c>
      <c r="L949" s="82">
        <f>Report2!N957</f>
        <v>7774</v>
      </c>
      <c r="M949" s="82">
        <f>Report2!P957</f>
        <v>7774</v>
      </c>
      <c r="N949" s="82">
        <f>Report2!Q957</f>
        <v>0</v>
      </c>
      <c r="O949" s="82">
        <f>Report2!T957</f>
        <v>0</v>
      </c>
      <c r="P949" s="82">
        <f>Report2!U957</f>
        <v>0</v>
      </c>
      <c r="Q949" s="82">
        <f>Report2!W957</f>
        <v>0</v>
      </c>
      <c r="R949" s="82">
        <f>Report2!X957</f>
        <v>0</v>
      </c>
      <c r="S949" s="82">
        <f>Report2!Y957</f>
        <v>0</v>
      </c>
      <c r="T949" s="82">
        <f>Report2!Z957</f>
        <v>7774</v>
      </c>
      <c r="U949" s="82">
        <f>Report2!AB957</f>
        <v>0</v>
      </c>
      <c r="V949" s="82">
        <f>Report2!AC957</f>
        <v>7774</v>
      </c>
      <c r="W949" s="36" t="str">
        <f>Report2!AD957</f>
        <v>15/03/2023</v>
      </c>
      <c r="X949" s="48" t="str">
        <f t="shared" si="117"/>
        <v>15</v>
      </c>
      <c r="Y949" s="31" t="str">
        <f t="shared" si="118"/>
        <v>03</v>
      </c>
      <c r="Z949" s="31" t="str">
        <f t="shared" si="119"/>
        <v>2023</v>
      </c>
      <c r="AA949" s="45">
        <f t="shared" si="120"/>
        <v>45000</v>
      </c>
      <c r="AB949" s="31" t="str">
        <f>Report2!AE957</f>
        <v>5255134000230</v>
      </c>
      <c r="AC949" s="45" t="str">
        <f>Report2!AF957</f>
        <v>15/03/2023</v>
      </c>
      <c r="AD949" s="31" t="str">
        <f>Report2!AH957</f>
        <v>5255105723031400230</v>
      </c>
      <c r="AE949" s="31">
        <f t="shared" si="122"/>
        <v>52550</v>
      </c>
      <c r="AF949" s="31" t="str">
        <f t="shared" si="121"/>
        <v>52551</v>
      </c>
    </row>
    <row r="950" spans="1:32">
      <c r="A950" s="30">
        <f>Report2!A958</f>
        <v>274</v>
      </c>
      <c r="B950" s="31" t="str">
        <f>Report2!B958</f>
        <v>P2TL/52554/20230315/00004</v>
      </c>
      <c r="C950" s="31" t="str">
        <f>Report2!D958</f>
        <v>NONPELANG</v>
      </c>
      <c r="D950" s="31" t="str">
        <f>Report2!E958</f>
        <v>KUSMIYATI</v>
      </c>
      <c r="E950" s="31" t="str">
        <f>Report2!H958</f>
        <v>P4</v>
      </c>
      <c r="F950" s="31" t="str">
        <f>Report2!I958</f>
        <v>DN PULO 01/04 DS PL</v>
      </c>
      <c r="G950" s="31" t="str">
        <f t="shared" si="115"/>
        <v>S2</v>
      </c>
      <c r="H950" s="31">
        <f t="shared" si="116"/>
        <v>450</v>
      </c>
      <c r="I950" s="31" t="str">
        <f>Report2!K958</f>
        <v>S2/450</v>
      </c>
      <c r="J950" s="82">
        <f>Report2!L958</f>
        <v>2479</v>
      </c>
      <c r="K950" s="82">
        <f>Report2!M958</f>
        <v>81000</v>
      </c>
      <c r="L950" s="82">
        <f>Report2!N958</f>
        <v>112296</v>
      </c>
      <c r="M950" s="82">
        <f>Report2!P958</f>
        <v>193296</v>
      </c>
      <c r="N950" s="82">
        <f>Report2!Q958</f>
        <v>0</v>
      </c>
      <c r="O950" s="82">
        <f>Report2!T958</f>
        <v>0</v>
      </c>
      <c r="P950" s="82">
        <f>Report2!U958</f>
        <v>0</v>
      </c>
      <c r="Q950" s="82">
        <f>Report2!W958</f>
        <v>4866</v>
      </c>
      <c r="R950" s="82">
        <f>Report2!X958</f>
        <v>0</v>
      </c>
      <c r="S950" s="82">
        <f>Report2!Y958</f>
        <v>0</v>
      </c>
      <c r="T950" s="82">
        <f>Report2!Z958</f>
        <v>198162</v>
      </c>
      <c r="U950" s="82">
        <f>Report2!AB958</f>
        <v>198162</v>
      </c>
      <c r="V950" s="82">
        <f>Report2!AC958</f>
        <v>0</v>
      </c>
      <c r="W950" s="36" t="str">
        <f>Report2!AD958</f>
        <v>15/03/2023</v>
      </c>
      <c r="X950" s="48" t="str">
        <f t="shared" si="117"/>
        <v>15</v>
      </c>
      <c r="Y950" s="31" t="str">
        <f t="shared" si="118"/>
        <v>03</v>
      </c>
      <c r="Z950" s="31" t="str">
        <f t="shared" si="119"/>
        <v>2023</v>
      </c>
      <c r="AA950" s="45">
        <f t="shared" si="120"/>
        <v>45000</v>
      </c>
      <c r="AB950" s="31" t="str">
        <f>Report2!AE958</f>
        <v>5255442006104</v>
      </c>
      <c r="AC950" s="45" t="str">
        <f>Report2!AF958</f>
        <v>15/03/2023</v>
      </c>
      <c r="AD950" s="31" t="str">
        <f>Report2!AH958</f>
        <v>P2TL/52554/20230315/00004</v>
      </c>
      <c r="AE950" s="31">
        <f t="shared" si="122"/>
        <v>52550</v>
      </c>
      <c r="AF950" s="31" t="str">
        <f t="shared" si="121"/>
        <v>52554</v>
      </c>
    </row>
    <row r="951" spans="1:32">
      <c r="A951" s="30">
        <f>Report2!A959</f>
        <v>275</v>
      </c>
      <c r="B951" s="31" t="str">
        <f>Report2!B959</f>
        <v>P2TL/52553/20230308/00002</v>
      </c>
      <c r="C951" s="31" t="str">
        <f>Report2!D959</f>
        <v>NONPELANG</v>
      </c>
      <c r="D951" s="31" t="str">
        <f>Report2!E959</f>
        <v>PARJIMIN</v>
      </c>
      <c r="E951" s="31" t="str">
        <f>Report2!H959</f>
        <v>P4</v>
      </c>
      <c r="F951" s="31" t="str">
        <f>Report2!I959</f>
        <v>DK  KUWOJO DIMORO</v>
      </c>
      <c r="G951" s="31" t="str">
        <f t="shared" si="115"/>
        <v>S2</v>
      </c>
      <c r="H951" s="31">
        <f t="shared" si="116"/>
        <v>450</v>
      </c>
      <c r="I951" s="31" t="str">
        <f>Report2!K959</f>
        <v>S2/450</v>
      </c>
      <c r="J951" s="82">
        <f>Report2!L959</f>
        <v>2479</v>
      </c>
      <c r="K951" s="82">
        <f>Report2!M959</f>
        <v>81000</v>
      </c>
      <c r="L951" s="82">
        <f>Report2!N959</f>
        <v>892296</v>
      </c>
      <c r="M951" s="82">
        <f>Report2!P959</f>
        <v>973296</v>
      </c>
      <c r="N951" s="82">
        <f>Report2!Q959</f>
        <v>0</v>
      </c>
      <c r="O951" s="82">
        <f>Report2!T959</f>
        <v>0</v>
      </c>
      <c r="P951" s="82">
        <f>Report2!U959</f>
        <v>0</v>
      </c>
      <c r="Q951" s="82">
        <f>Report2!W959</f>
        <v>4866</v>
      </c>
      <c r="R951" s="82">
        <f>Report2!X959</f>
        <v>0</v>
      </c>
      <c r="S951" s="82">
        <f>Report2!Y959</f>
        <v>0</v>
      </c>
      <c r="T951" s="82">
        <f>Report2!Z959</f>
        <v>978162</v>
      </c>
      <c r="U951" s="82">
        <f>Report2!AB959</f>
        <v>978162</v>
      </c>
      <c r="V951" s="82">
        <f>Report2!AC959</f>
        <v>0</v>
      </c>
      <c r="W951" s="36" t="str">
        <f>Report2!AD959</f>
        <v>08/03/2023</v>
      </c>
      <c r="X951" s="48" t="str">
        <f t="shared" si="117"/>
        <v>08</v>
      </c>
      <c r="Y951" s="31" t="str">
        <f t="shared" si="118"/>
        <v>03</v>
      </c>
      <c r="Z951" s="31" t="str">
        <f t="shared" si="119"/>
        <v>2023</v>
      </c>
      <c r="AA951" s="45">
        <f t="shared" si="120"/>
        <v>44993</v>
      </c>
      <c r="AB951" s="31" t="str">
        <f>Report2!AE959</f>
        <v>5255342004888</v>
      </c>
      <c r="AC951" s="45" t="str">
        <f>Report2!AF959</f>
        <v>08/03/2023</v>
      </c>
      <c r="AD951" s="31" t="str">
        <f>Report2!AH959</f>
        <v>P2TL/52553/20230308/00002</v>
      </c>
      <c r="AE951" s="31">
        <f t="shared" si="122"/>
        <v>52550</v>
      </c>
      <c r="AF951" s="31" t="str">
        <f t="shared" si="121"/>
        <v>52553</v>
      </c>
    </row>
    <row r="952" spans="1:32">
      <c r="A952" s="30">
        <f>Report2!A960</f>
        <v>276</v>
      </c>
      <c r="B952" s="31" t="str">
        <f>Report2!B960</f>
        <v>P2TL/52553/20230330/00003</v>
      </c>
      <c r="C952" s="31" t="str">
        <f>Report2!D960</f>
        <v>NONPELANG</v>
      </c>
      <c r="D952" s="31" t="str">
        <f>Report2!E960</f>
        <v>PJ IMRONAH GANANG</v>
      </c>
      <c r="E952" s="31" t="str">
        <f>Report2!H960</f>
        <v>P4</v>
      </c>
      <c r="F952" s="31" t="str">
        <f>Report2!I960</f>
        <v>GANANG RT 2/ RW 4,</v>
      </c>
      <c r="G952" s="31" t="str">
        <f t="shared" si="115"/>
        <v>S2</v>
      </c>
      <c r="H952" s="31">
        <f t="shared" si="116"/>
        <v>900</v>
      </c>
      <c r="I952" s="31" t="str">
        <f>Report2!K960</f>
        <v>S2/900</v>
      </c>
      <c r="J952" s="82">
        <f>Report2!L960</f>
        <v>4957</v>
      </c>
      <c r="K952" s="82">
        <f>Report2!M960</f>
        <v>243000</v>
      </c>
      <c r="L952" s="82">
        <f>Report2!N960</f>
        <v>1784592</v>
      </c>
      <c r="M952" s="82">
        <f>Report2!P960</f>
        <v>2027592</v>
      </c>
      <c r="N952" s="82">
        <f>Report2!Q960</f>
        <v>0</v>
      </c>
      <c r="O952" s="82">
        <f>Report2!T960</f>
        <v>0</v>
      </c>
      <c r="P952" s="82">
        <f>Report2!U960</f>
        <v>0</v>
      </c>
      <c r="Q952" s="82">
        <f>Report2!W960</f>
        <v>10138</v>
      </c>
      <c r="R952" s="82">
        <f>Report2!X960</f>
        <v>0</v>
      </c>
      <c r="S952" s="82">
        <f>Report2!Y960</f>
        <v>0</v>
      </c>
      <c r="T952" s="82">
        <f>Report2!Z960</f>
        <v>2037730</v>
      </c>
      <c r="U952" s="82">
        <f>Report2!AB960</f>
        <v>2037730</v>
      </c>
      <c r="V952" s="82">
        <f>Report2!AC960</f>
        <v>0</v>
      </c>
      <c r="W952" s="36" t="str">
        <f>Report2!AD960</f>
        <v>30/03/2023</v>
      </c>
      <c r="X952" s="48" t="str">
        <f t="shared" si="117"/>
        <v>30</v>
      </c>
      <c r="Y952" s="31" t="str">
        <f t="shared" si="118"/>
        <v>03</v>
      </c>
      <c r="Z952" s="31" t="str">
        <f t="shared" si="119"/>
        <v>2023</v>
      </c>
      <c r="AA952" s="45">
        <f t="shared" si="120"/>
        <v>45015</v>
      </c>
      <c r="AB952" s="31" t="str">
        <f>Report2!AE960</f>
        <v>5255342004924</v>
      </c>
      <c r="AC952" s="45" t="str">
        <f>Report2!AF960</f>
        <v>30/03/2023</v>
      </c>
      <c r="AD952" s="31" t="str">
        <f>Report2!AH960</f>
        <v>P2TL/52553/20230330/00003</v>
      </c>
      <c r="AE952" s="31">
        <f t="shared" si="122"/>
        <v>52550</v>
      </c>
      <c r="AF952" s="31" t="str">
        <f t="shared" si="121"/>
        <v>52553</v>
      </c>
    </row>
    <row r="953" spans="1:32">
      <c r="A953" s="30">
        <f>Report2!A961</f>
        <v>277</v>
      </c>
      <c r="B953" s="31" t="str">
        <f>Report2!B961</f>
        <v>5255305723032100530</v>
      </c>
      <c r="C953" s="31" t="str">
        <f>Report2!D961</f>
        <v>523070405708</v>
      </c>
      <c r="D953" s="31" t="str">
        <f>Report2!E961</f>
        <v>DJASMIN MURNI</v>
      </c>
      <c r="E953" s="31">
        <f>Report2!H961</f>
        <v>0</v>
      </c>
      <c r="F953" s="31" t="str">
        <f>Report2!I961</f>
        <v>DK  GERI KANDANGA</v>
      </c>
      <c r="G953" s="31" t="str">
        <f t="shared" si="115"/>
        <v>R1</v>
      </c>
      <c r="H953" s="31">
        <f t="shared" si="116"/>
        <v>450</v>
      </c>
      <c r="I953" s="31" t="str">
        <f>Report2!K961</f>
        <v>R1/450</v>
      </c>
      <c r="J953" s="82">
        <f>Report2!L961</f>
        <v>63</v>
      </c>
      <c r="K953" s="82">
        <f>Report2!M961</f>
        <v>0</v>
      </c>
      <c r="L953" s="82">
        <f>Report2!N961</f>
        <v>10703</v>
      </c>
      <c r="M953" s="82">
        <f>Report2!P961</f>
        <v>10703</v>
      </c>
      <c r="N953" s="82">
        <f>Report2!Q961</f>
        <v>0</v>
      </c>
      <c r="O953" s="82">
        <f>Report2!T961</f>
        <v>0</v>
      </c>
      <c r="P953" s="82">
        <f>Report2!U961</f>
        <v>0</v>
      </c>
      <c r="Q953" s="82">
        <f>Report2!W961</f>
        <v>0</v>
      </c>
      <c r="R953" s="82">
        <f>Report2!X961</f>
        <v>0</v>
      </c>
      <c r="S953" s="82">
        <f>Report2!Y961</f>
        <v>0</v>
      </c>
      <c r="T953" s="82">
        <f>Report2!Z961</f>
        <v>10703</v>
      </c>
      <c r="U953" s="82">
        <f>Report2!AB961</f>
        <v>0</v>
      </c>
      <c r="V953" s="82">
        <f>Report2!AC961</f>
        <v>10703</v>
      </c>
      <c r="W953" s="36" t="str">
        <f>Report2!AD961</f>
        <v>21/03/2023</v>
      </c>
      <c r="X953" s="48" t="str">
        <f t="shared" si="117"/>
        <v>21</v>
      </c>
      <c r="Y953" s="31" t="str">
        <f t="shared" si="118"/>
        <v>03</v>
      </c>
      <c r="Z953" s="31" t="str">
        <f t="shared" si="119"/>
        <v>2023</v>
      </c>
      <c r="AA953" s="45">
        <f t="shared" si="120"/>
        <v>45006</v>
      </c>
      <c r="AB953" s="31" t="str">
        <f>Report2!AE961</f>
        <v>5255334000526</v>
      </c>
      <c r="AC953" s="45" t="str">
        <f>Report2!AF961</f>
        <v>21/03/2023</v>
      </c>
      <c r="AD953" s="31" t="str">
        <f>Report2!AH961</f>
        <v>5255305723032100530</v>
      </c>
      <c r="AE953" s="31">
        <f t="shared" si="122"/>
        <v>52550</v>
      </c>
      <c r="AF953" s="31" t="str">
        <f t="shared" si="121"/>
        <v>52553</v>
      </c>
    </row>
    <row r="954" spans="1:32">
      <c r="A954" s="30">
        <f>Report2!A962</f>
        <v>278</v>
      </c>
      <c r="B954" s="31" t="str">
        <f>Report2!B962</f>
        <v>P2TL/52551/20230315/00003</v>
      </c>
      <c r="C954" s="31" t="str">
        <f>Report2!D962</f>
        <v>523061390311</v>
      </c>
      <c r="D954" s="31" t="str">
        <f>Report2!E962</f>
        <v>MUSTAAN</v>
      </c>
      <c r="E954" s="31" t="str">
        <f>Report2!H962</f>
        <v>P3</v>
      </c>
      <c r="F954" s="31" t="str">
        <f>Report2!I962</f>
        <v>DS JATIMULYO   RT.01</v>
      </c>
      <c r="G954" s="31" t="str">
        <f t="shared" si="115"/>
        <v>R1</v>
      </c>
      <c r="H954" s="31">
        <f t="shared" si="116"/>
        <v>450</v>
      </c>
      <c r="I954" s="31" t="str">
        <f>Report2!K962</f>
        <v>R1/450</v>
      </c>
      <c r="J954" s="82">
        <f>Report2!L962</f>
        <v>2479</v>
      </c>
      <c r="K954" s="82">
        <f>Report2!M962</f>
        <v>59400</v>
      </c>
      <c r="L954" s="82">
        <f>Report2!N962</f>
        <v>1226907</v>
      </c>
      <c r="M954" s="82">
        <f>Report2!P962</f>
        <v>1286307</v>
      </c>
      <c r="N954" s="82">
        <f>Report2!Q962</f>
        <v>0</v>
      </c>
      <c r="O954" s="82">
        <f>Report2!T962</f>
        <v>76400</v>
      </c>
      <c r="P954" s="82">
        <f>Report2!U962</f>
        <v>188671</v>
      </c>
      <c r="Q954" s="82">
        <f>Report2!W962</f>
        <v>13160</v>
      </c>
      <c r="R954" s="82">
        <f>Report2!X962</f>
        <v>0</v>
      </c>
      <c r="S954" s="82">
        <f>Report2!Y962</f>
        <v>0</v>
      </c>
      <c r="T954" s="82">
        <f>Report2!Z962</f>
        <v>1564538</v>
      </c>
      <c r="U954" s="82">
        <f>Report2!AB962</f>
        <v>1564538</v>
      </c>
      <c r="V954" s="82">
        <f>Report2!AC962</f>
        <v>0</v>
      </c>
      <c r="W954" s="36" t="str">
        <f>Report2!AD962</f>
        <v>15/03/2023</v>
      </c>
      <c r="X954" s="48" t="str">
        <f t="shared" si="117"/>
        <v>15</v>
      </c>
      <c r="Y954" s="31" t="str">
        <f t="shared" si="118"/>
        <v>03</v>
      </c>
      <c r="Z954" s="31" t="str">
        <f t="shared" si="119"/>
        <v>2023</v>
      </c>
      <c r="AA954" s="45">
        <f t="shared" si="120"/>
        <v>45000</v>
      </c>
      <c r="AB954" s="31" t="str">
        <f>Report2!AE962</f>
        <v>5255142005195</v>
      </c>
      <c r="AC954" s="45" t="str">
        <f>Report2!AF962</f>
        <v>15/03/2023</v>
      </c>
      <c r="AD954" s="31" t="str">
        <f>Report2!AH962</f>
        <v>P2TL/52551/20230315/00003</v>
      </c>
      <c r="AE954" s="31">
        <f t="shared" si="122"/>
        <v>52550</v>
      </c>
      <c r="AF954" s="31" t="str">
        <f t="shared" si="121"/>
        <v>52551</v>
      </c>
    </row>
    <row r="955" spans="1:32">
      <c r="A955" s="30">
        <f>Report2!A963</f>
        <v>279</v>
      </c>
      <c r="B955" s="31" t="str">
        <f>Report2!B963</f>
        <v>P2TL/52551/20230324/00003</v>
      </c>
      <c r="C955" s="31" t="str">
        <f>Report2!D963</f>
        <v>523061546202</v>
      </c>
      <c r="D955" s="31" t="str">
        <f>Report2!E963</f>
        <v>SUPAJIYATI</v>
      </c>
      <c r="E955" s="31" t="str">
        <f>Report2!H963</f>
        <v>P2</v>
      </c>
      <c r="F955" s="31" t="str">
        <f>Report2!I963</f>
        <v>DK DEMPET TUGU    R</v>
      </c>
      <c r="G955" s="31" t="str">
        <f t="shared" si="115"/>
        <v>R1MT</v>
      </c>
      <c r="H955" s="31">
        <f t="shared" si="116"/>
        <v>900</v>
      </c>
      <c r="I955" s="31" t="str">
        <f>Report2!K963</f>
        <v>R1MT/900</v>
      </c>
      <c r="J955" s="82">
        <f>Report2!L963</f>
        <v>4957</v>
      </c>
      <c r="K955" s="82">
        <f>Report2!M963</f>
        <v>0</v>
      </c>
      <c r="L955" s="82">
        <f>Report2!N963</f>
        <v>6702134</v>
      </c>
      <c r="M955" s="82">
        <f>Report2!P963</f>
        <v>6702134</v>
      </c>
      <c r="N955" s="82">
        <f>Report2!Q963</f>
        <v>10000</v>
      </c>
      <c r="O955" s="82">
        <f>Report2!T963</f>
        <v>76400</v>
      </c>
      <c r="P955" s="82">
        <f>Report2!U963</f>
        <v>433957</v>
      </c>
      <c r="Q955" s="82">
        <f>Report2!W963</f>
        <v>67021</v>
      </c>
      <c r="R955" s="82">
        <f>Report2!X963</f>
        <v>0</v>
      </c>
      <c r="S955" s="82">
        <f>Report2!Y963</f>
        <v>0</v>
      </c>
      <c r="T955" s="82">
        <f>Report2!Z963</f>
        <v>7289512</v>
      </c>
      <c r="U955" s="82">
        <f>Report2!AB963</f>
        <v>7289512</v>
      </c>
      <c r="V955" s="82">
        <f>Report2!AC963</f>
        <v>0</v>
      </c>
      <c r="W955" s="36" t="str">
        <f>Report2!AD963</f>
        <v>24/03/2023</v>
      </c>
      <c r="X955" s="48" t="str">
        <f t="shared" si="117"/>
        <v>24</v>
      </c>
      <c r="Y955" s="31" t="str">
        <f t="shared" si="118"/>
        <v>03</v>
      </c>
      <c r="Z955" s="31" t="str">
        <f t="shared" si="119"/>
        <v>2023</v>
      </c>
      <c r="AA955" s="45">
        <f t="shared" si="120"/>
        <v>45009</v>
      </c>
      <c r="AB955" s="31" t="str">
        <f>Report2!AE963</f>
        <v>5255143005208</v>
      </c>
      <c r="AC955" s="45" t="str">
        <f>Report2!AF963</f>
        <v>24/03/2023</v>
      </c>
      <c r="AD955" s="31" t="str">
        <f>Report2!AH963</f>
        <v>P2TL/52551/20230324/00003</v>
      </c>
      <c r="AE955" s="31">
        <f t="shared" si="122"/>
        <v>52550</v>
      </c>
      <c r="AF955" s="31" t="str">
        <f t="shared" si="121"/>
        <v>52551</v>
      </c>
    </row>
    <row r="956" spans="1:32">
      <c r="A956" s="30">
        <f>Report2!A964</f>
        <v>280</v>
      </c>
      <c r="B956" s="31" t="str">
        <f>Report2!B964</f>
        <v>5255105723031400171</v>
      </c>
      <c r="C956" s="31" t="str">
        <f>Report2!D964</f>
        <v>523060871430</v>
      </c>
      <c r="D956" s="31" t="str">
        <f>Report2!E964</f>
        <v>MUNASIR</v>
      </c>
      <c r="E956" s="31">
        <f>Report2!H964</f>
        <v>0</v>
      </c>
      <c r="F956" s="31" t="str">
        <f>Report2!I964</f>
        <v>DS  PASIR RT 5/6</v>
      </c>
      <c r="G956" s="31" t="str">
        <f t="shared" si="115"/>
        <v>R1M</v>
      </c>
      <c r="H956" s="31">
        <f t="shared" si="116"/>
        <v>900</v>
      </c>
      <c r="I956" s="31" t="str">
        <f>Report2!K964</f>
        <v>R1M/900</v>
      </c>
      <c r="J956" s="82">
        <f>Report2!L964</f>
        <v>162</v>
      </c>
      <c r="K956" s="82">
        <f>Report2!M964</f>
        <v>0</v>
      </c>
      <c r="L956" s="82">
        <f>Report2!N964</f>
        <v>214968</v>
      </c>
      <c r="M956" s="82">
        <f>Report2!P964</f>
        <v>214968</v>
      </c>
      <c r="N956" s="82">
        <f>Report2!Q964</f>
        <v>0</v>
      </c>
      <c r="O956" s="82">
        <f>Report2!T964</f>
        <v>0</v>
      </c>
      <c r="P956" s="82">
        <f>Report2!U964</f>
        <v>0</v>
      </c>
      <c r="Q956" s="82">
        <f>Report2!W964</f>
        <v>0</v>
      </c>
      <c r="R956" s="82">
        <f>Report2!X964</f>
        <v>0</v>
      </c>
      <c r="S956" s="82">
        <f>Report2!Y964</f>
        <v>0</v>
      </c>
      <c r="T956" s="82">
        <f>Report2!Z964</f>
        <v>214968</v>
      </c>
      <c r="U956" s="82">
        <f>Report2!AB964</f>
        <v>0</v>
      </c>
      <c r="V956" s="82">
        <f>Report2!AC964</f>
        <v>214968</v>
      </c>
      <c r="W956" s="36" t="str">
        <f>Report2!AD964</f>
        <v>15/03/2023</v>
      </c>
      <c r="X956" s="48" t="str">
        <f t="shared" si="117"/>
        <v>15</v>
      </c>
      <c r="Y956" s="31" t="str">
        <f t="shared" si="118"/>
        <v>03</v>
      </c>
      <c r="Z956" s="31" t="str">
        <f t="shared" si="119"/>
        <v>2023</v>
      </c>
      <c r="AA956" s="45">
        <f t="shared" si="120"/>
        <v>45000</v>
      </c>
      <c r="AB956" s="31" t="str">
        <f>Report2!AE964</f>
        <v>5255134000171</v>
      </c>
      <c r="AC956" s="45" t="str">
        <f>Report2!AF964</f>
        <v>15/03/2023</v>
      </c>
      <c r="AD956" s="31" t="str">
        <f>Report2!AH964</f>
        <v>5255105723031400171</v>
      </c>
      <c r="AE956" s="31">
        <f t="shared" si="122"/>
        <v>52550</v>
      </c>
      <c r="AF956" s="31" t="str">
        <f t="shared" si="121"/>
        <v>52551</v>
      </c>
    </row>
    <row r="957" spans="1:32">
      <c r="A957" s="30">
        <f>Report2!A965</f>
        <v>281</v>
      </c>
      <c r="B957" s="31" t="str">
        <f>Report2!B965</f>
        <v>5255105723031400170</v>
      </c>
      <c r="C957" s="31" t="str">
        <f>Report2!D965</f>
        <v>523060311843</v>
      </c>
      <c r="D957" s="31" t="str">
        <f>Report2!E965</f>
        <v>MASJID MLATEN</v>
      </c>
      <c r="E957" s="31">
        <f>Report2!H965</f>
        <v>0</v>
      </c>
      <c r="F957" s="31" t="str">
        <f>Report2!I965</f>
        <v>DS  MLATEN MIJEN</v>
      </c>
      <c r="G957" s="31" t="str">
        <f t="shared" si="115"/>
        <v>S2</v>
      </c>
      <c r="H957" s="31">
        <f t="shared" si="116"/>
        <v>2200</v>
      </c>
      <c r="I957" s="31" t="str">
        <f>Report2!K965</f>
        <v>S2/2200</v>
      </c>
      <c r="J957" s="82">
        <f>Report2!L965</f>
        <v>294</v>
      </c>
      <c r="K957" s="82">
        <f>Report2!M965</f>
        <v>0</v>
      </c>
      <c r="L957" s="82">
        <f>Report2!N965</f>
        <v>222680</v>
      </c>
      <c r="M957" s="82">
        <f>Report2!P965</f>
        <v>222680</v>
      </c>
      <c r="N957" s="82">
        <f>Report2!Q965</f>
        <v>0</v>
      </c>
      <c r="O957" s="82">
        <f>Report2!T965</f>
        <v>0</v>
      </c>
      <c r="P957" s="82">
        <f>Report2!U965</f>
        <v>0</v>
      </c>
      <c r="Q957" s="82">
        <f>Report2!W965</f>
        <v>0</v>
      </c>
      <c r="R957" s="82">
        <f>Report2!X965</f>
        <v>0</v>
      </c>
      <c r="S957" s="82">
        <f>Report2!Y965</f>
        <v>0</v>
      </c>
      <c r="T957" s="82">
        <f>Report2!Z965</f>
        <v>222680</v>
      </c>
      <c r="U957" s="82">
        <f>Report2!AB965</f>
        <v>0</v>
      </c>
      <c r="V957" s="82">
        <f>Report2!AC965</f>
        <v>222680</v>
      </c>
      <c r="W957" s="36" t="str">
        <f>Report2!AD965</f>
        <v>15/03/2023</v>
      </c>
      <c r="X957" s="48" t="str">
        <f t="shared" si="117"/>
        <v>15</v>
      </c>
      <c r="Y957" s="31" t="str">
        <f t="shared" si="118"/>
        <v>03</v>
      </c>
      <c r="Z957" s="31" t="str">
        <f t="shared" si="119"/>
        <v>2023</v>
      </c>
      <c r="AA957" s="45">
        <f t="shared" si="120"/>
        <v>45000</v>
      </c>
      <c r="AB957" s="31" t="str">
        <f>Report2!AE965</f>
        <v>5255134000170</v>
      </c>
      <c r="AC957" s="45" t="str">
        <f>Report2!AF965</f>
        <v>15/03/2023</v>
      </c>
      <c r="AD957" s="31" t="str">
        <f>Report2!AH965</f>
        <v>5255105723031400170</v>
      </c>
      <c r="AE957" s="31">
        <f t="shared" si="122"/>
        <v>52550</v>
      </c>
      <c r="AF957" s="31" t="str">
        <f t="shared" si="121"/>
        <v>52551</v>
      </c>
    </row>
    <row r="958" spans="1:32">
      <c r="A958" s="30">
        <f>Report2!A966</f>
        <v>282</v>
      </c>
      <c r="B958" s="31" t="str">
        <f>Report2!B966</f>
        <v>5255305723032100526</v>
      </c>
      <c r="C958" s="31" t="str">
        <f>Report2!D966</f>
        <v>523071930812</v>
      </c>
      <c r="D958" s="31" t="str">
        <f>Report2!E966</f>
        <v>MUSHOLA NURUL IMA</v>
      </c>
      <c r="E958" s="31">
        <f>Report2!H966</f>
        <v>0</v>
      </c>
      <c r="F958" s="31" t="str">
        <f>Report2!I966</f>
        <v>DS TUKO SUGIHAN   R</v>
      </c>
      <c r="G958" s="31" t="str">
        <f t="shared" si="115"/>
        <v>S2</v>
      </c>
      <c r="H958" s="31">
        <f t="shared" si="116"/>
        <v>450</v>
      </c>
      <c r="I958" s="31" t="str">
        <f>Report2!K966</f>
        <v>S2/450</v>
      </c>
      <c r="J958" s="82">
        <f>Report2!L966</f>
        <v>47</v>
      </c>
      <c r="K958" s="82">
        <f>Report2!M966</f>
        <v>0</v>
      </c>
      <c r="L958" s="82">
        <f>Report2!N966</f>
        <v>5781</v>
      </c>
      <c r="M958" s="82">
        <f>Report2!P966</f>
        <v>5781</v>
      </c>
      <c r="N958" s="82">
        <f>Report2!Q966</f>
        <v>0</v>
      </c>
      <c r="O958" s="82">
        <f>Report2!T966</f>
        <v>0</v>
      </c>
      <c r="P958" s="82">
        <f>Report2!U966</f>
        <v>0</v>
      </c>
      <c r="Q958" s="82">
        <f>Report2!W966</f>
        <v>0</v>
      </c>
      <c r="R958" s="82">
        <f>Report2!X966</f>
        <v>0</v>
      </c>
      <c r="S958" s="82">
        <f>Report2!Y966</f>
        <v>0</v>
      </c>
      <c r="T958" s="82">
        <f>Report2!Z966</f>
        <v>5781</v>
      </c>
      <c r="U958" s="82">
        <f>Report2!AB966</f>
        <v>0</v>
      </c>
      <c r="V958" s="82">
        <f>Report2!AC966</f>
        <v>5781</v>
      </c>
      <c r="W958" s="36" t="str">
        <f>Report2!AD966</f>
        <v>21/03/2023</v>
      </c>
      <c r="X958" s="48" t="str">
        <f t="shared" si="117"/>
        <v>21</v>
      </c>
      <c r="Y958" s="31" t="str">
        <f t="shared" si="118"/>
        <v>03</v>
      </c>
      <c r="Z958" s="31" t="str">
        <f t="shared" si="119"/>
        <v>2023</v>
      </c>
      <c r="AA958" s="45">
        <f t="shared" si="120"/>
        <v>45006</v>
      </c>
      <c r="AB958" s="31" t="str">
        <f>Report2!AE966</f>
        <v>5255334000522</v>
      </c>
      <c r="AC958" s="45" t="str">
        <f>Report2!AF966</f>
        <v>21/03/2023</v>
      </c>
      <c r="AD958" s="31" t="str">
        <f>Report2!AH966</f>
        <v>5255305723032100526</v>
      </c>
      <c r="AE958" s="31">
        <f t="shared" si="122"/>
        <v>52550</v>
      </c>
      <c r="AF958" s="31" t="str">
        <f t="shared" si="121"/>
        <v>52553</v>
      </c>
    </row>
    <row r="959" spans="1:32">
      <c r="A959" s="30">
        <f>Report2!A967</f>
        <v>283</v>
      </c>
      <c r="B959" s="31" t="str">
        <f>Report2!B967</f>
        <v>5255105723031400202</v>
      </c>
      <c r="C959" s="31" t="str">
        <f>Report2!D967</f>
        <v>523060736827</v>
      </c>
      <c r="D959" s="31" t="str">
        <f>Report2!E967</f>
        <v>FATONI</v>
      </c>
      <c r="E959" s="31">
        <f>Report2!H967</f>
        <v>0</v>
      </c>
      <c r="F959" s="31" t="str">
        <f>Report2!I967</f>
        <v>DS  TEMPEL BETUKAN</v>
      </c>
      <c r="G959" s="31" t="str">
        <f t="shared" si="115"/>
        <v>R1</v>
      </c>
      <c r="H959" s="31">
        <f t="shared" si="116"/>
        <v>450</v>
      </c>
      <c r="I959" s="31" t="str">
        <f>Report2!K967</f>
        <v>R1/450</v>
      </c>
      <c r="J959" s="82">
        <f>Report2!L967</f>
        <v>132</v>
      </c>
      <c r="K959" s="82">
        <f>Report2!M967</f>
        <v>0</v>
      </c>
      <c r="L959" s="82">
        <f>Report2!N967</f>
        <v>22477</v>
      </c>
      <c r="M959" s="82">
        <f>Report2!P967</f>
        <v>22477</v>
      </c>
      <c r="N959" s="82">
        <f>Report2!Q967</f>
        <v>0</v>
      </c>
      <c r="O959" s="82">
        <f>Report2!T967</f>
        <v>0</v>
      </c>
      <c r="P959" s="82">
        <f>Report2!U967</f>
        <v>0</v>
      </c>
      <c r="Q959" s="82">
        <f>Report2!W967</f>
        <v>0</v>
      </c>
      <c r="R959" s="82">
        <f>Report2!X967</f>
        <v>0</v>
      </c>
      <c r="S959" s="82">
        <f>Report2!Y967</f>
        <v>0</v>
      </c>
      <c r="T959" s="82">
        <f>Report2!Z967</f>
        <v>22477</v>
      </c>
      <c r="U959" s="82">
        <f>Report2!AB967</f>
        <v>0</v>
      </c>
      <c r="V959" s="82">
        <f>Report2!AC967</f>
        <v>22477</v>
      </c>
      <c r="W959" s="36" t="str">
        <f>Report2!AD967</f>
        <v>15/03/2023</v>
      </c>
      <c r="X959" s="48" t="str">
        <f t="shared" si="117"/>
        <v>15</v>
      </c>
      <c r="Y959" s="31" t="str">
        <f t="shared" si="118"/>
        <v>03</v>
      </c>
      <c r="Z959" s="31" t="str">
        <f t="shared" si="119"/>
        <v>2023</v>
      </c>
      <c r="AA959" s="45">
        <f t="shared" si="120"/>
        <v>45000</v>
      </c>
      <c r="AB959" s="31" t="str">
        <f>Report2!AE967</f>
        <v>5255134000202</v>
      </c>
      <c r="AC959" s="45" t="str">
        <f>Report2!AF967</f>
        <v>15/03/2023</v>
      </c>
      <c r="AD959" s="31" t="str">
        <f>Report2!AH967</f>
        <v>5255105723031400202</v>
      </c>
      <c r="AE959" s="31">
        <f t="shared" si="122"/>
        <v>52550</v>
      </c>
      <c r="AF959" s="31" t="str">
        <f t="shared" si="121"/>
        <v>52551</v>
      </c>
    </row>
    <row r="960" spans="1:32">
      <c r="A960" s="30">
        <f>Report2!A968</f>
        <v>284</v>
      </c>
      <c r="B960" s="31" t="str">
        <f>Report2!B968</f>
        <v>P2TL/52552/20230321/00001</v>
      </c>
      <c r="C960" s="31" t="str">
        <f>Report2!D968</f>
        <v>523080363195</v>
      </c>
      <c r="D960" s="31" t="str">
        <f>Report2!E968</f>
        <v>SUDARMO</v>
      </c>
      <c r="E960" s="31" t="str">
        <f>Report2!H968</f>
        <v>P3</v>
      </c>
      <c r="F960" s="31" t="str">
        <f>Report2!I968</f>
        <v>DS  NGEMBEL KIDUL</v>
      </c>
      <c r="G960" s="31" t="str">
        <f t="shared" si="115"/>
        <v>R1</v>
      </c>
      <c r="H960" s="31">
        <f t="shared" si="116"/>
        <v>450</v>
      </c>
      <c r="I960" s="31" t="str">
        <f>Report2!K968</f>
        <v>R1/450</v>
      </c>
      <c r="J960" s="82">
        <f>Report2!L968</f>
        <v>2479</v>
      </c>
      <c r="K960" s="82">
        <f>Report2!M968</f>
        <v>59400</v>
      </c>
      <c r="L960" s="82">
        <f>Report2!N968</f>
        <v>1226907</v>
      </c>
      <c r="M960" s="82">
        <f>Report2!P968</f>
        <v>1286307</v>
      </c>
      <c r="N960" s="82">
        <f>Report2!Q968</f>
        <v>0</v>
      </c>
      <c r="O960" s="82">
        <f>Report2!T968</f>
        <v>0</v>
      </c>
      <c r="P960" s="82">
        <f>Report2!U968</f>
        <v>188171</v>
      </c>
      <c r="Q960" s="82">
        <f>Report2!W968</f>
        <v>13160</v>
      </c>
      <c r="R960" s="82">
        <f>Report2!X968</f>
        <v>12150</v>
      </c>
      <c r="S960" s="82">
        <f>Report2!Y968</f>
        <v>0</v>
      </c>
      <c r="T960" s="82">
        <f>Report2!Z968</f>
        <v>1499788</v>
      </c>
      <c r="U960" s="82">
        <f>Report2!AB968</f>
        <v>1499788</v>
      </c>
      <c r="V960" s="82">
        <f>Report2!AC968</f>
        <v>0</v>
      </c>
      <c r="W960" s="36" t="str">
        <f>Report2!AD968</f>
        <v>21/03/2023</v>
      </c>
      <c r="X960" s="48" t="str">
        <f t="shared" si="117"/>
        <v>21</v>
      </c>
      <c r="Y960" s="31" t="str">
        <f t="shared" si="118"/>
        <v>03</v>
      </c>
      <c r="Z960" s="31" t="str">
        <f t="shared" si="119"/>
        <v>2023</v>
      </c>
      <c r="AA960" s="45">
        <f t="shared" si="120"/>
        <v>45006</v>
      </c>
      <c r="AB960" s="31" t="str">
        <f>Report2!AE968</f>
        <v>5255242004988</v>
      </c>
      <c r="AC960" s="45" t="str">
        <f>Report2!AF968</f>
        <v>21/03/2023</v>
      </c>
      <c r="AD960" s="31" t="str">
        <f>Report2!AH968</f>
        <v>P2TL/52552/20230321/00001</v>
      </c>
      <c r="AE960" s="31">
        <f t="shared" si="122"/>
        <v>52550</v>
      </c>
      <c r="AF960" s="31" t="str">
        <f t="shared" si="121"/>
        <v>52552</v>
      </c>
    </row>
    <row r="961" spans="1:32">
      <c r="A961" s="30">
        <f>Report2!A969</f>
        <v>285</v>
      </c>
      <c r="B961" s="31" t="str">
        <f>Report2!B969</f>
        <v>5255105723031000158</v>
      </c>
      <c r="C961" s="31" t="str">
        <f>Report2!D969</f>
        <v>523060074426</v>
      </c>
      <c r="D961" s="31" t="str">
        <f>Report2!E969</f>
        <v>KARDI</v>
      </c>
      <c r="E961" s="31">
        <f>Report2!H969</f>
        <v>0</v>
      </c>
      <c r="F961" s="31" t="str">
        <f>Report2!I969</f>
        <v xml:space="preserve"> B ETOKAN RT4/1</v>
      </c>
      <c r="G961" s="31" t="str">
        <f t="shared" si="115"/>
        <v>R1</v>
      </c>
      <c r="H961" s="31">
        <f t="shared" si="116"/>
        <v>450</v>
      </c>
      <c r="I961" s="31" t="str">
        <f>Report2!K969</f>
        <v>R1/450</v>
      </c>
      <c r="J961" s="82">
        <f>Report2!L969</f>
        <v>100</v>
      </c>
      <c r="K961" s="82">
        <f>Report2!M969</f>
        <v>0</v>
      </c>
      <c r="L961" s="82">
        <f>Report2!N969</f>
        <v>16900</v>
      </c>
      <c r="M961" s="82">
        <f>Report2!P969</f>
        <v>16900</v>
      </c>
      <c r="N961" s="82">
        <f>Report2!Q969</f>
        <v>0</v>
      </c>
      <c r="O961" s="82">
        <f>Report2!T969</f>
        <v>0</v>
      </c>
      <c r="P961" s="82">
        <f>Report2!U969</f>
        <v>0</v>
      </c>
      <c r="Q961" s="82">
        <f>Report2!W969</f>
        <v>0</v>
      </c>
      <c r="R961" s="82">
        <f>Report2!X969</f>
        <v>0</v>
      </c>
      <c r="S961" s="82">
        <f>Report2!Y969</f>
        <v>0</v>
      </c>
      <c r="T961" s="82">
        <f>Report2!Z969</f>
        <v>16900</v>
      </c>
      <c r="U961" s="82">
        <f>Report2!AB969</f>
        <v>0</v>
      </c>
      <c r="V961" s="82">
        <f>Report2!AC969</f>
        <v>16900</v>
      </c>
      <c r="W961" s="36" t="str">
        <f>Report2!AD969</f>
        <v>13/03/2023</v>
      </c>
      <c r="X961" s="48" t="str">
        <f t="shared" si="117"/>
        <v>13</v>
      </c>
      <c r="Y961" s="31" t="str">
        <f t="shared" si="118"/>
        <v>03</v>
      </c>
      <c r="Z961" s="31" t="str">
        <f t="shared" si="119"/>
        <v>2023</v>
      </c>
      <c r="AA961" s="45">
        <f t="shared" si="120"/>
        <v>44998</v>
      </c>
      <c r="AB961" s="31" t="str">
        <f>Report2!AE969</f>
        <v>5255134000158</v>
      </c>
      <c r="AC961" s="45" t="str">
        <f>Report2!AF969</f>
        <v>13/03/2023</v>
      </c>
      <c r="AD961" s="31" t="str">
        <f>Report2!AH969</f>
        <v>5255105723031000158</v>
      </c>
      <c r="AE961" s="31">
        <f t="shared" si="122"/>
        <v>52550</v>
      </c>
      <c r="AF961" s="31" t="str">
        <f t="shared" si="121"/>
        <v>52551</v>
      </c>
    </row>
    <row r="962" spans="1:32">
      <c r="A962" s="30">
        <f>Report2!A970</f>
        <v>286</v>
      </c>
      <c r="B962" s="31" t="str">
        <f>Report2!B970</f>
        <v>P2TL/52552/20230306/00001</v>
      </c>
      <c r="C962" s="31" t="str">
        <f>Report2!D970</f>
        <v>523081100319</v>
      </c>
      <c r="D962" s="31" t="str">
        <f>Report2!E970</f>
        <v>MAESAROH</v>
      </c>
      <c r="E962" s="31" t="str">
        <f>Report2!H970</f>
        <v>P3</v>
      </c>
      <c r="F962" s="31" t="str">
        <f>Report2!I970</f>
        <v>KP KAUMAN -  RT.3 R</v>
      </c>
      <c r="G962" s="31" t="str">
        <f t="shared" si="115"/>
        <v>R1T</v>
      </c>
      <c r="H962" s="31">
        <f t="shared" si="116"/>
        <v>450</v>
      </c>
      <c r="I962" s="31" t="str">
        <f>Report2!K970</f>
        <v>R1T/450</v>
      </c>
      <c r="J962" s="82">
        <f>Report2!L970</f>
        <v>2479</v>
      </c>
      <c r="K962" s="82">
        <f>Report2!M970</f>
        <v>59400</v>
      </c>
      <c r="L962" s="82">
        <f>Report2!N970</f>
        <v>1226907</v>
      </c>
      <c r="M962" s="82">
        <f>Report2!P970</f>
        <v>1286307</v>
      </c>
      <c r="N962" s="82">
        <f>Report2!Q970</f>
        <v>0</v>
      </c>
      <c r="O962" s="82">
        <f>Report2!T970</f>
        <v>0</v>
      </c>
      <c r="P962" s="82">
        <f>Report2!U970</f>
        <v>188171</v>
      </c>
      <c r="Q962" s="82">
        <f>Report2!W970</f>
        <v>13160</v>
      </c>
      <c r="R962" s="82">
        <f>Report2!X970</f>
        <v>0</v>
      </c>
      <c r="S962" s="82">
        <f>Report2!Y970</f>
        <v>0</v>
      </c>
      <c r="T962" s="82">
        <f>Report2!Z970</f>
        <v>1487638</v>
      </c>
      <c r="U962" s="82">
        <f>Report2!AB970</f>
        <v>1487638</v>
      </c>
      <c r="V962" s="82">
        <f>Report2!AC970</f>
        <v>0</v>
      </c>
      <c r="W962" s="36" t="str">
        <f>Report2!AD970</f>
        <v>06/03/2023</v>
      </c>
      <c r="X962" s="48" t="str">
        <f t="shared" si="117"/>
        <v>06</v>
      </c>
      <c r="Y962" s="31" t="str">
        <f t="shared" si="118"/>
        <v>03</v>
      </c>
      <c r="Z962" s="31" t="str">
        <f t="shared" si="119"/>
        <v>2023</v>
      </c>
      <c r="AA962" s="45">
        <f t="shared" si="120"/>
        <v>44991</v>
      </c>
      <c r="AB962" s="31" t="str">
        <f>Report2!AE970</f>
        <v>5255243004974</v>
      </c>
      <c r="AC962" s="45" t="str">
        <f>Report2!AF970</f>
        <v>06/03/2023</v>
      </c>
      <c r="AD962" s="31" t="str">
        <f>Report2!AH970</f>
        <v>P2TL/52552/20230306/00001</v>
      </c>
      <c r="AE962" s="31">
        <f t="shared" si="122"/>
        <v>52550</v>
      </c>
      <c r="AF962" s="31" t="str">
        <f t="shared" si="121"/>
        <v>52552</v>
      </c>
    </row>
    <row r="963" spans="1:32">
      <c r="A963" s="30">
        <f>Report2!A971</f>
        <v>287</v>
      </c>
      <c r="B963" s="31" t="str">
        <f>Report2!B971</f>
        <v>P2TL/52551/20230306/00004</v>
      </c>
      <c r="C963" s="31" t="str">
        <f>Report2!D971</f>
        <v>523061798120</v>
      </c>
      <c r="D963" s="31" t="str">
        <f>Report2!E971</f>
        <v>AHMAD ZAKI MUBARO</v>
      </c>
      <c r="E963" s="31" t="str">
        <f>Report2!H971</f>
        <v>K2</v>
      </c>
      <c r="F963" s="31" t="str">
        <f>Report2!I971</f>
        <v>KP SAMPANGAN IV N</v>
      </c>
      <c r="G963" s="31" t="str">
        <f t="shared" ref="G963:G1026" si="123">LEFT(I963,FIND("/",I963)-1)</f>
        <v>R1T</v>
      </c>
      <c r="H963" s="31">
        <f t="shared" ref="H963:H1026" si="124">_xlfn.NUMBERVALUE(MID(I963,FIND("/",I963,1)+1,99))</f>
        <v>1300</v>
      </c>
      <c r="I963" s="31" t="str">
        <f>Report2!K971</f>
        <v>R1T/1300</v>
      </c>
      <c r="J963" s="82">
        <f>Report2!L971</f>
        <v>216</v>
      </c>
      <c r="K963" s="82">
        <f>Report2!M971</f>
        <v>0</v>
      </c>
      <c r="L963" s="82">
        <f>Report2!N971</f>
        <v>312055</v>
      </c>
      <c r="M963" s="82">
        <f>Report2!P971</f>
        <v>312055</v>
      </c>
      <c r="N963" s="82">
        <f>Report2!Q971</f>
        <v>0</v>
      </c>
      <c r="O963" s="82">
        <f>Report2!T971</f>
        <v>0</v>
      </c>
      <c r="P963" s="82">
        <f>Report2!U971</f>
        <v>0</v>
      </c>
      <c r="Q963" s="82">
        <f>Report2!W971</f>
        <v>28085</v>
      </c>
      <c r="R963" s="82">
        <f>Report2!X971</f>
        <v>0</v>
      </c>
      <c r="S963" s="82">
        <f>Report2!Y971</f>
        <v>0</v>
      </c>
      <c r="T963" s="82">
        <f>Report2!Z971</f>
        <v>340140</v>
      </c>
      <c r="U963" s="82">
        <f>Report2!AB971</f>
        <v>340140</v>
      </c>
      <c r="V963" s="82">
        <f>Report2!AC971</f>
        <v>0</v>
      </c>
      <c r="W963" s="36" t="str">
        <f>Report2!AD971</f>
        <v>06/03/2023</v>
      </c>
      <c r="X963" s="48" t="str">
        <f t="shared" ref="X963:X1026" si="125">LEFT(W963,2)</f>
        <v>06</v>
      </c>
      <c r="Y963" s="31" t="str">
        <f t="shared" ref="Y963:Y1026" si="126">MID(W963,FIND("/",W963,1)+1,2)</f>
        <v>03</v>
      </c>
      <c r="Z963" s="31" t="str">
        <f t="shared" ref="Z963:Z1026" si="127">RIGHT(W963,4)</f>
        <v>2023</v>
      </c>
      <c r="AA963" s="45">
        <f t="shared" ref="AA963:AA1026" si="128">DATE(Z963,Y963,X963)</f>
        <v>44991</v>
      </c>
      <c r="AB963" s="31" t="str">
        <f>Report2!AE971</f>
        <v>5255143005160</v>
      </c>
      <c r="AC963" s="45" t="str">
        <f>Report2!AF971</f>
        <v>06/03/2023</v>
      </c>
      <c r="AD963" s="31" t="str">
        <f>Report2!AH971</f>
        <v>P2TL/52551/20230306/00004</v>
      </c>
      <c r="AE963" s="31">
        <f t="shared" si="122"/>
        <v>52550</v>
      </c>
      <c r="AF963" s="31" t="str">
        <f t="shared" ref="AF963:AF1026" si="129">_xlfn.IFS(LEN(AD963)=19,LEFT(AD963,5),LEN(AD963)=25,MID(AD963,6,5))</f>
        <v>52551</v>
      </c>
    </row>
    <row r="964" spans="1:32">
      <c r="A964" s="30">
        <f>Report2!A972</f>
        <v>288</v>
      </c>
      <c r="B964" s="31" t="str">
        <f>Report2!B972</f>
        <v>P2TL/52552/20230313/00003</v>
      </c>
      <c r="C964" s="31" t="str">
        <f>Report2!D972</f>
        <v>523080796581</v>
      </c>
      <c r="D964" s="31" t="str">
        <f>Report2!E972</f>
        <v>KUMAIDI</v>
      </c>
      <c r="E964" s="31" t="str">
        <f>Report2!H972</f>
        <v>P2</v>
      </c>
      <c r="F964" s="31" t="str">
        <f>Report2!I972</f>
        <v>DS WONOSEKAR   RT.</v>
      </c>
      <c r="G964" s="31" t="str">
        <f t="shared" si="123"/>
        <v>R1T</v>
      </c>
      <c r="H964" s="31">
        <f t="shared" si="124"/>
        <v>900</v>
      </c>
      <c r="I964" s="31" t="str">
        <f>Report2!K972</f>
        <v>R1T/900</v>
      </c>
      <c r="J964" s="82">
        <f>Report2!L972</f>
        <v>4957</v>
      </c>
      <c r="K964" s="82">
        <f>Report2!M972</f>
        <v>0</v>
      </c>
      <c r="L964" s="82">
        <f>Report2!N972</f>
        <v>2453814</v>
      </c>
      <c r="M964" s="82">
        <f>Report2!P972</f>
        <v>2453814</v>
      </c>
      <c r="N964" s="82">
        <f>Report2!Q972</f>
        <v>0</v>
      </c>
      <c r="O964" s="82">
        <f>Report2!T972</f>
        <v>0</v>
      </c>
      <c r="P964" s="82">
        <f>Report2!U972</f>
        <v>0</v>
      </c>
      <c r="Q964" s="82">
        <f>Report2!W972</f>
        <v>24538</v>
      </c>
      <c r="R964" s="82">
        <f>Report2!X972</f>
        <v>0</v>
      </c>
      <c r="S964" s="82">
        <f>Report2!Y972</f>
        <v>0</v>
      </c>
      <c r="T964" s="82">
        <f>Report2!Z972</f>
        <v>2478352</v>
      </c>
      <c r="U964" s="82">
        <f>Report2!AB972</f>
        <v>2200000</v>
      </c>
      <c r="V964" s="82">
        <f>Report2!AC972</f>
        <v>278352</v>
      </c>
      <c r="W964" s="36" t="str">
        <f>Report2!AD972</f>
        <v>13/03/2023</v>
      </c>
      <c r="X964" s="48" t="str">
        <f t="shared" si="125"/>
        <v>13</v>
      </c>
      <c r="Y964" s="31" t="str">
        <f t="shared" si="126"/>
        <v>03</v>
      </c>
      <c r="Z964" s="31" t="str">
        <f t="shared" si="127"/>
        <v>2023</v>
      </c>
      <c r="AA964" s="45">
        <f t="shared" si="128"/>
        <v>44998</v>
      </c>
      <c r="AB964" s="31" t="str">
        <f>Report2!AE972</f>
        <v>5255243004981</v>
      </c>
      <c r="AC964" s="45" t="str">
        <f>Report2!AF972</f>
        <v>13/03/2023</v>
      </c>
      <c r="AD964" s="31" t="str">
        <f>Report2!AH972</f>
        <v>P2TL/52552/20230313/00003</v>
      </c>
      <c r="AE964" s="31">
        <f t="shared" ref="AE964:AE1027" si="130">AE963</f>
        <v>52550</v>
      </c>
      <c r="AF964" s="31" t="str">
        <f t="shared" si="129"/>
        <v>52552</v>
      </c>
    </row>
    <row r="965" spans="1:32">
      <c r="A965" s="30">
        <f>Report2!A973</f>
        <v>289</v>
      </c>
      <c r="B965" s="31" t="str">
        <f>Report2!B973</f>
        <v>P2TL/52554/20230307/00006</v>
      </c>
      <c r="C965" s="31" t="str">
        <f>Report2!D973</f>
        <v>523071700610</v>
      </c>
      <c r="D965" s="31" t="str">
        <f>Report2!E973</f>
        <v>PUJIYEM</v>
      </c>
      <c r="E965" s="31" t="str">
        <f>Report2!H973</f>
        <v>K2</v>
      </c>
      <c r="F965" s="31" t="str">
        <f>Report2!I973</f>
        <v>DK PLOSO PLOSOREJ</v>
      </c>
      <c r="G965" s="31" t="str">
        <f t="shared" si="123"/>
        <v>R1</v>
      </c>
      <c r="H965" s="31">
        <f t="shared" si="124"/>
        <v>450</v>
      </c>
      <c r="I965" s="31" t="str">
        <f>Report2!K973</f>
        <v>R1/450</v>
      </c>
      <c r="J965" s="82">
        <f>Report2!L973</f>
        <v>50</v>
      </c>
      <c r="K965" s="82">
        <f>Report2!M973</f>
        <v>0</v>
      </c>
      <c r="L965" s="82">
        <f>Report2!N973</f>
        <v>24750</v>
      </c>
      <c r="M965" s="82">
        <f>Report2!P973</f>
        <v>24750</v>
      </c>
      <c r="N965" s="82">
        <f>Report2!Q973</f>
        <v>0</v>
      </c>
      <c r="O965" s="82">
        <f>Report2!T973</f>
        <v>0</v>
      </c>
      <c r="P965" s="82">
        <f>Report2!U973</f>
        <v>0</v>
      </c>
      <c r="Q965" s="82">
        <f>Report2!W973</f>
        <v>2228</v>
      </c>
      <c r="R965" s="82">
        <f>Report2!X973</f>
        <v>0</v>
      </c>
      <c r="S965" s="82">
        <f>Report2!Y973</f>
        <v>0</v>
      </c>
      <c r="T965" s="82">
        <f>Report2!Z973</f>
        <v>26978</v>
      </c>
      <c r="U965" s="82">
        <f>Report2!AB973</f>
        <v>26978</v>
      </c>
      <c r="V965" s="82">
        <f>Report2!AC973</f>
        <v>0</v>
      </c>
      <c r="W965" s="36" t="str">
        <f>Report2!AD973</f>
        <v>10/03/2023</v>
      </c>
      <c r="X965" s="48" t="str">
        <f t="shared" si="125"/>
        <v>10</v>
      </c>
      <c r="Y965" s="31" t="str">
        <f t="shared" si="126"/>
        <v>03</v>
      </c>
      <c r="Z965" s="31" t="str">
        <f t="shared" si="127"/>
        <v>2023</v>
      </c>
      <c r="AA965" s="45">
        <f t="shared" si="128"/>
        <v>44995</v>
      </c>
      <c r="AB965" s="31" t="str">
        <f>Report2!AE973</f>
        <v>5255442006078</v>
      </c>
      <c r="AC965" s="45" t="str">
        <f>Report2!AF973</f>
        <v>10/03/2023</v>
      </c>
      <c r="AD965" s="31" t="str">
        <f>Report2!AH973</f>
        <v>P2TL/52554/20230307/00006</v>
      </c>
      <c r="AE965" s="31">
        <f t="shared" si="130"/>
        <v>52550</v>
      </c>
      <c r="AF965" s="31" t="str">
        <f t="shared" si="129"/>
        <v>52554</v>
      </c>
    </row>
    <row r="966" spans="1:32">
      <c r="A966" s="30">
        <f>Report2!A974</f>
        <v>290</v>
      </c>
      <c r="B966" s="31" t="str">
        <f>Report2!B974</f>
        <v>5255105723031000163</v>
      </c>
      <c r="C966" s="31" t="str">
        <f>Report2!D974</f>
        <v>523060724044</v>
      </c>
      <c r="D966" s="31" t="str">
        <f>Report2!E974</f>
        <v>MASRIAH</v>
      </c>
      <c r="E966" s="31">
        <f>Report2!H974</f>
        <v>0</v>
      </c>
      <c r="F966" s="31" t="str">
        <f>Report2!I974</f>
        <v>DS  KEDUNG UTER RT</v>
      </c>
      <c r="G966" s="31" t="str">
        <f t="shared" si="123"/>
        <v>R1</v>
      </c>
      <c r="H966" s="31">
        <f t="shared" si="124"/>
        <v>450</v>
      </c>
      <c r="I966" s="31" t="str">
        <f>Report2!K974</f>
        <v>R1/450</v>
      </c>
      <c r="J966" s="82">
        <f>Report2!L974</f>
        <v>42</v>
      </c>
      <c r="K966" s="82">
        <f>Report2!M974</f>
        <v>0</v>
      </c>
      <c r="L966" s="82">
        <f>Report2!N974</f>
        <v>7098</v>
      </c>
      <c r="M966" s="82">
        <f>Report2!P974</f>
        <v>7098</v>
      </c>
      <c r="N966" s="82">
        <f>Report2!Q974</f>
        <v>0</v>
      </c>
      <c r="O966" s="82">
        <f>Report2!T974</f>
        <v>0</v>
      </c>
      <c r="P966" s="82">
        <f>Report2!U974</f>
        <v>0</v>
      </c>
      <c r="Q966" s="82">
        <f>Report2!W974</f>
        <v>0</v>
      </c>
      <c r="R966" s="82">
        <f>Report2!X974</f>
        <v>0</v>
      </c>
      <c r="S966" s="82">
        <f>Report2!Y974</f>
        <v>0</v>
      </c>
      <c r="T966" s="82">
        <f>Report2!Z974</f>
        <v>7098</v>
      </c>
      <c r="U966" s="82">
        <f>Report2!AB974</f>
        <v>0</v>
      </c>
      <c r="V966" s="82">
        <f>Report2!AC974</f>
        <v>7098</v>
      </c>
      <c r="W966" s="36" t="str">
        <f>Report2!AD974</f>
        <v>13/03/2023</v>
      </c>
      <c r="X966" s="48" t="str">
        <f t="shared" si="125"/>
        <v>13</v>
      </c>
      <c r="Y966" s="31" t="str">
        <f t="shared" si="126"/>
        <v>03</v>
      </c>
      <c r="Z966" s="31" t="str">
        <f t="shared" si="127"/>
        <v>2023</v>
      </c>
      <c r="AA966" s="45">
        <f t="shared" si="128"/>
        <v>44998</v>
      </c>
      <c r="AB966" s="31" t="str">
        <f>Report2!AE974</f>
        <v>5255134000163</v>
      </c>
      <c r="AC966" s="45" t="str">
        <f>Report2!AF974</f>
        <v>13/03/2023</v>
      </c>
      <c r="AD966" s="31" t="str">
        <f>Report2!AH974</f>
        <v>5255105723031000163</v>
      </c>
      <c r="AE966" s="31">
        <f t="shared" si="130"/>
        <v>52550</v>
      </c>
      <c r="AF966" s="31" t="str">
        <f t="shared" si="129"/>
        <v>52551</v>
      </c>
    </row>
    <row r="967" spans="1:32">
      <c r="A967" s="30">
        <f>Report2!A975</f>
        <v>291</v>
      </c>
      <c r="B967" s="31" t="str">
        <f>Report2!B975</f>
        <v>P2TL/52552/20230330/00003</v>
      </c>
      <c r="C967" s="31" t="str">
        <f>Report2!D975</f>
        <v>523080836090</v>
      </c>
      <c r="D967" s="31" t="str">
        <f>Report2!E975</f>
        <v>SUMUR ARTETIS</v>
      </c>
      <c r="E967" s="31" t="str">
        <f>Report2!H975</f>
        <v>P4</v>
      </c>
      <c r="F967" s="31" t="str">
        <f>Report2!I975</f>
        <v>DS DELIK JRAGUNG</v>
      </c>
      <c r="G967" s="31" t="str">
        <f t="shared" si="123"/>
        <v>R1T</v>
      </c>
      <c r="H967" s="31">
        <f t="shared" si="124"/>
        <v>1300</v>
      </c>
      <c r="I967" s="31" t="str">
        <f>Report2!K975</f>
        <v>R1T/1300</v>
      </c>
      <c r="J967" s="82">
        <f>Report2!L975</f>
        <v>0</v>
      </c>
      <c r="K967" s="82">
        <f>Report2!M975</f>
        <v>0</v>
      </c>
      <c r="L967" s="82">
        <f>Report2!N975</f>
        <v>1737730</v>
      </c>
      <c r="M967" s="82">
        <f>Report2!P975</f>
        <v>1737730</v>
      </c>
      <c r="N967" s="82">
        <f>Report2!Q975</f>
        <v>0</v>
      </c>
      <c r="O967" s="82">
        <f>Report2!T975</f>
        <v>0</v>
      </c>
      <c r="P967" s="82">
        <f>Report2!U975</f>
        <v>0</v>
      </c>
      <c r="Q967" s="82">
        <f>Report2!W975</f>
        <v>0</v>
      </c>
      <c r="R967" s="82">
        <f>Report2!X975</f>
        <v>0</v>
      </c>
      <c r="S967" s="82">
        <f>Report2!Y975</f>
        <v>0</v>
      </c>
      <c r="T967" s="82">
        <f>Report2!Z975</f>
        <v>1737730</v>
      </c>
      <c r="U967" s="82">
        <f>Report2!AB975</f>
        <v>0</v>
      </c>
      <c r="V967" s="82">
        <f>Report2!AC975</f>
        <v>1737730</v>
      </c>
      <c r="W967" s="36" t="str">
        <f>Report2!AD975</f>
        <v>30/03/2023</v>
      </c>
      <c r="X967" s="48" t="str">
        <f t="shared" si="125"/>
        <v>30</v>
      </c>
      <c r="Y967" s="31" t="str">
        <f t="shared" si="126"/>
        <v>03</v>
      </c>
      <c r="Z967" s="31" t="str">
        <f t="shared" si="127"/>
        <v>2023</v>
      </c>
      <c r="AA967" s="45">
        <f t="shared" si="128"/>
        <v>45015</v>
      </c>
      <c r="AB967" s="31" t="str">
        <f>Report2!AE975</f>
        <v>5255242005008</v>
      </c>
      <c r="AC967" s="45" t="str">
        <f>Report2!AF975</f>
        <v>30/03/2023</v>
      </c>
      <c r="AD967" s="31" t="str">
        <f>Report2!AH975</f>
        <v>P2TL/52552/20230330/00003</v>
      </c>
      <c r="AE967" s="31">
        <f t="shared" si="130"/>
        <v>52550</v>
      </c>
      <c r="AF967" s="31" t="str">
        <f t="shared" si="129"/>
        <v>52552</v>
      </c>
    </row>
    <row r="968" spans="1:32">
      <c r="A968" s="30">
        <f>Report2!A976</f>
        <v>292</v>
      </c>
      <c r="B968" s="31" t="str">
        <f>Report2!B976</f>
        <v>P2TL/52551/20230303/00003</v>
      </c>
      <c r="C968" s="31" t="str">
        <f>Report2!D976</f>
        <v>523060143241</v>
      </c>
      <c r="D968" s="31" t="str">
        <f>Report2!E976</f>
        <v>SALIMAN</v>
      </c>
      <c r="E968" s="31" t="str">
        <f>Report2!H976</f>
        <v>P2</v>
      </c>
      <c r="F968" s="31" t="str">
        <f>Report2!I976</f>
        <v>SI DOMULYO</v>
      </c>
      <c r="G968" s="31" t="str">
        <f t="shared" si="123"/>
        <v>R1M</v>
      </c>
      <c r="H968" s="31">
        <f t="shared" si="124"/>
        <v>900</v>
      </c>
      <c r="I968" s="31" t="str">
        <f>Report2!K976</f>
        <v>R1M/900</v>
      </c>
      <c r="J968" s="82">
        <f>Report2!L976</f>
        <v>4957</v>
      </c>
      <c r="K968" s="82">
        <f>Report2!M976</f>
        <v>0</v>
      </c>
      <c r="L968" s="82">
        <f>Report2!N976</f>
        <v>6702134</v>
      </c>
      <c r="M968" s="82">
        <f>Report2!P976</f>
        <v>6702134</v>
      </c>
      <c r="N968" s="82">
        <f>Report2!Q976</f>
        <v>10000</v>
      </c>
      <c r="O968" s="82">
        <f>Report2!T976</f>
        <v>76400</v>
      </c>
      <c r="P968" s="82">
        <f>Report2!U976</f>
        <v>188671</v>
      </c>
      <c r="Q968" s="82">
        <f>Report2!W976</f>
        <v>67021</v>
      </c>
      <c r="R968" s="82">
        <f>Report2!X976</f>
        <v>0</v>
      </c>
      <c r="S968" s="82">
        <f>Report2!Y976</f>
        <v>0</v>
      </c>
      <c r="T968" s="82">
        <f>Report2!Z976</f>
        <v>7044226</v>
      </c>
      <c r="U968" s="82">
        <f>Report2!AB976</f>
        <v>3500000</v>
      </c>
      <c r="V968" s="82">
        <f>Report2!AC976</f>
        <v>3544226</v>
      </c>
      <c r="W968" s="36" t="str">
        <f>Report2!AD976</f>
        <v>03/03/2023</v>
      </c>
      <c r="X968" s="48" t="str">
        <f t="shared" si="125"/>
        <v>03</v>
      </c>
      <c r="Y968" s="31" t="str">
        <f t="shared" si="126"/>
        <v>03</v>
      </c>
      <c r="Z968" s="31" t="str">
        <f t="shared" si="127"/>
        <v>2023</v>
      </c>
      <c r="AA968" s="45">
        <f t="shared" si="128"/>
        <v>44988</v>
      </c>
      <c r="AB968" s="31" t="str">
        <f>Report2!AE976</f>
        <v>5255142005155</v>
      </c>
      <c r="AC968" s="45" t="str">
        <f>Report2!AF976</f>
        <v>03/03/2023</v>
      </c>
      <c r="AD968" s="31" t="str">
        <f>Report2!AH976</f>
        <v>P2TL/52551/20230303/00003</v>
      </c>
      <c r="AE968" s="31">
        <f t="shared" si="130"/>
        <v>52550</v>
      </c>
      <c r="AF968" s="31" t="str">
        <f t="shared" si="129"/>
        <v>52551</v>
      </c>
    </row>
    <row r="969" spans="1:32">
      <c r="A969" s="30">
        <f>Report2!A977</f>
        <v>293</v>
      </c>
      <c r="B969" s="31" t="str">
        <f>Report2!B977</f>
        <v>5255105723031400229</v>
      </c>
      <c r="C969" s="31" t="str">
        <f>Report2!D977</f>
        <v>523060300953</v>
      </c>
      <c r="D969" s="31" t="str">
        <f>Report2!E977</f>
        <v>JAMIL</v>
      </c>
      <c r="E969" s="31">
        <f>Report2!H977</f>
        <v>0</v>
      </c>
      <c r="F969" s="31" t="str">
        <f>Report2!I977</f>
        <v>DS  BANDENGAN DEM</v>
      </c>
      <c r="G969" s="31" t="str">
        <f t="shared" si="123"/>
        <v>R1</v>
      </c>
      <c r="H969" s="31">
        <f t="shared" si="124"/>
        <v>450</v>
      </c>
      <c r="I969" s="31" t="str">
        <f>Report2!K977</f>
        <v>R1/450</v>
      </c>
      <c r="J969" s="82">
        <f>Report2!L977</f>
        <v>48</v>
      </c>
      <c r="K969" s="82">
        <f>Report2!M977</f>
        <v>0</v>
      </c>
      <c r="L969" s="82">
        <f>Report2!N977</f>
        <v>8112</v>
      </c>
      <c r="M969" s="82">
        <f>Report2!P977</f>
        <v>8112</v>
      </c>
      <c r="N969" s="82">
        <f>Report2!Q977</f>
        <v>0</v>
      </c>
      <c r="O969" s="82">
        <f>Report2!T977</f>
        <v>0</v>
      </c>
      <c r="P969" s="82">
        <f>Report2!U977</f>
        <v>0</v>
      </c>
      <c r="Q969" s="82">
        <f>Report2!W977</f>
        <v>0</v>
      </c>
      <c r="R969" s="82">
        <f>Report2!X977</f>
        <v>0</v>
      </c>
      <c r="S969" s="82">
        <f>Report2!Y977</f>
        <v>0</v>
      </c>
      <c r="T969" s="82">
        <f>Report2!Z977</f>
        <v>8112</v>
      </c>
      <c r="U969" s="82">
        <f>Report2!AB977</f>
        <v>0</v>
      </c>
      <c r="V969" s="82">
        <f>Report2!AC977</f>
        <v>8112</v>
      </c>
      <c r="W969" s="36" t="str">
        <f>Report2!AD977</f>
        <v>15/03/2023</v>
      </c>
      <c r="X969" s="48" t="str">
        <f t="shared" si="125"/>
        <v>15</v>
      </c>
      <c r="Y969" s="31" t="str">
        <f t="shared" si="126"/>
        <v>03</v>
      </c>
      <c r="Z969" s="31" t="str">
        <f t="shared" si="127"/>
        <v>2023</v>
      </c>
      <c r="AA969" s="45">
        <f t="shared" si="128"/>
        <v>45000</v>
      </c>
      <c r="AB969" s="31" t="str">
        <f>Report2!AE977</f>
        <v>5255134000229</v>
      </c>
      <c r="AC969" s="45" t="str">
        <f>Report2!AF977</f>
        <v>15/03/2023</v>
      </c>
      <c r="AD969" s="31" t="str">
        <f>Report2!AH977</f>
        <v>5255105723031400229</v>
      </c>
      <c r="AE969" s="31">
        <f t="shared" si="130"/>
        <v>52550</v>
      </c>
      <c r="AF969" s="31" t="str">
        <f t="shared" si="129"/>
        <v>52551</v>
      </c>
    </row>
    <row r="970" spans="1:32">
      <c r="A970" s="30">
        <f>Report2!A978</f>
        <v>294</v>
      </c>
      <c r="B970" s="31" t="str">
        <f>Report2!B978</f>
        <v>P2TL/52552/20230313/00002</v>
      </c>
      <c r="C970" s="31" t="str">
        <f>Report2!D978</f>
        <v>NONPELANG</v>
      </c>
      <c r="D970" s="31" t="str">
        <f>Report2!E978</f>
        <v>SULAHI</v>
      </c>
      <c r="E970" s="31" t="str">
        <f>Report2!H978</f>
        <v>P4</v>
      </c>
      <c r="F970" s="31" t="str">
        <f>Report2!I978</f>
        <v>NGROTO RT1 RW3 GR</v>
      </c>
      <c r="G970" s="31" t="str">
        <f t="shared" si="123"/>
        <v>S2</v>
      </c>
      <c r="H970" s="31">
        <f t="shared" si="124"/>
        <v>900</v>
      </c>
      <c r="I970" s="31" t="str">
        <f>Report2!K978</f>
        <v>S2/900</v>
      </c>
      <c r="J970" s="82">
        <f>Report2!L978</f>
        <v>4957</v>
      </c>
      <c r="K970" s="82">
        <f>Report2!M978</f>
        <v>243000</v>
      </c>
      <c r="L970" s="82">
        <f>Report2!N978</f>
        <v>1784592</v>
      </c>
      <c r="M970" s="82">
        <f>Report2!P978</f>
        <v>2027592</v>
      </c>
      <c r="N970" s="82">
        <f>Report2!Q978</f>
        <v>0</v>
      </c>
      <c r="O970" s="82">
        <f>Report2!T978</f>
        <v>0</v>
      </c>
      <c r="P970" s="82">
        <f>Report2!U978</f>
        <v>0</v>
      </c>
      <c r="Q970" s="82">
        <f>Report2!W978</f>
        <v>10138</v>
      </c>
      <c r="R970" s="82">
        <f>Report2!X978</f>
        <v>0</v>
      </c>
      <c r="S970" s="82">
        <f>Report2!Y978</f>
        <v>0</v>
      </c>
      <c r="T970" s="82">
        <f>Report2!Z978</f>
        <v>2037730</v>
      </c>
      <c r="U970" s="82">
        <f>Report2!AB978</f>
        <v>2037730</v>
      </c>
      <c r="V970" s="82">
        <f>Report2!AC978</f>
        <v>0</v>
      </c>
      <c r="W970" s="36" t="str">
        <f>Report2!AD978</f>
        <v>13/03/2023</v>
      </c>
      <c r="X970" s="48" t="str">
        <f t="shared" si="125"/>
        <v>13</v>
      </c>
      <c r="Y970" s="31" t="str">
        <f t="shared" si="126"/>
        <v>03</v>
      </c>
      <c r="Z970" s="31" t="str">
        <f t="shared" si="127"/>
        <v>2023</v>
      </c>
      <c r="AA970" s="45">
        <f t="shared" si="128"/>
        <v>44998</v>
      </c>
      <c r="AB970" s="31" t="str">
        <f>Report2!AE978</f>
        <v>5255242004980</v>
      </c>
      <c r="AC970" s="45" t="str">
        <f>Report2!AF978</f>
        <v>13/03/2023</v>
      </c>
      <c r="AD970" s="31" t="str">
        <f>Report2!AH978</f>
        <v>P2TL/52552/20230313/00002</v>
      </c>
      <c r="AE970" s="31">
        <f t="shared" si="130"/>
        <v>52550</v>
      </c>
      <c r="AF970" s="31" t="str">
        <f t="shared" si="129"/>
        <v>52552</v>
      </c>
    </row>
    <row r="971" spans="1:32">
      <c r="A971" s="30">
        <f>Report2!A979</f>
        <v>295</v>
      </c>
      <c r="B971" s="31" t="str">
        <f>Report2!B979</f>
        <v>P2TL/52552/20230330/00004</v>
      </c>
      <c r="C971" s="31" t="str">
        <f>Report2!D979</f>
        <v>NONPELANG</v>
      </c>
      <c r="D971" s="31" t="str">
        <f>Report2!E979</f>
        <v>TPQ AL-HIKMAH</v>
      </c>
      <c r="E971" s="31" t="str">
        <f>Report2!H979</f>
        <v>P4</v>
      </c>
      <c r="F971" s="31" t="str">
        <f>Report2!I979</f>
        <v>DELIK RT 2 RW 13 DS</v>
      </c>
      <c r="G971" s="31" t="str">
        <f t="shared" si="123"/>
        <v>S2</v>
      </c>
      <c r="H971" s="31">
        <f t="shared" si="124"/>
        <v>900</v>
      </c>
      <c r="I971" s="31" t="str">
        <f>Report2!K979</f>
        <v>S2/900</v>
      </c>
      <c r="J971" s="82">
        <f>Report2!L979</f>
        <v>4957</v>
      </c>
      <c r="K971" s="82">
        <f>Report2!M979</f>
        <v>243000</v>
      </c>
      <c r="L971" s="82">
        <f>Report2!N979</f>
        <v>46862</v>
      </c>
      <c r="M971" s="82">
        <f>Report2!P979</f>
        <v>289862</v>
      </c>
      <c r="N971" s="82">
        <f>Report2!Q979</f>
        <v>0</v>
      </c>
      <c r="O971" s="82">
        <f>Report2!T979</f>
        <v>0</v>
      </c>
      <c r="P971" s="82">
        <f>Report2!U979</f>
        <v>0</v>
      </c>
      <c r="Q971" s="82">
        <f>Report2!W979</f>
        <v>10138</v>
      </c>
      <c r="R971" s="82">
        <f>Report2!X979</f>
        <v>0</v>
      </c>
      <c r="S971" s="82">
        <f>Report2!Y979</f>
        <v>0</v>
      </c>
      <c r="T971" s="82">
        <f>Report2!Z979</f>
        <v>300000</v>
      </c>
      <c r="U971" s="82">
        <f>Report2!AB979</f>
        <v>300000</v>
      </c>
      <c r="V971" s="82">
        <f>Report2!AC979</f>
        <v>0</v>
      </c>
      <c r="W971" s="36" t="str">
        <f>Report2!AD979</f>
        <v>30/03/2023</v>
      </c>
      <c r="X971" s="48" t="str">
        <f t="shared" si="125"/>
        <v>30</v>
      </c>
      <c r="Y971" s="31" t="str">
        <f t="shared" si="126"/>
        <v>03</v>
      </c>
      <c r="Z971" s="31" t="str">
        <f t="shared" si="127"/>
        <v>2023</v>
      </c>
      <c r="AA971" s="45">
        <f t="shared" si="128"/>
        <v>45015</v>
      </c>
      <c r="AB971" s="31" t="str">
        <f>Report2!AE979</f>
        <v>5255242005015</v>
      </c>
      <c r="AC971" s="45" t="str">
        <f>Report2!AF979</f>
        <v>30/03/2023</v>
      </c>
      <c r="AD971" s="31" t="str">
        <f>Report2!AH979</f>
        <v>P2TL/52552/20230330/00004</v>
      </c>
      <c r="AE971" s="31">
        <f t="shared" si="130"/>
        <v>52550</v>
      </c>
      <c r="AF971" s="31" t="str">
        <f t="shared" si="129"/>
        <v>52552</v>
      </c>
    </row>
    <row r="972" spans="1:32">
      <c r="A972" s="30">
        <f>Report2!A980</f>
        <v>296</v>
      </c>
      <c r="B972" s="31" t="str">
        <f>Report2!B980</f>
        <v>5255105723031400189</v>
      </c>
      <c r="C972" s="31" t="str">
        <f>Report2!D980</f>
        <v>523061060601</v>
      </c>
      <c r="D972" s="31" t="str">
        <f>Report2!E980</f>
        <v>SUTARNO</v>
      </c>
      <c r="E972" s="31">
        <f>Report2!H980</f>
        <v>0</v>
      </c>
      <c r="F972" s="31" t="str">
        <f>Report2!I980</f>
        <v>DS CANGKRING REMB</v>
      </c>
      <c r="G972" s="31" t="str">
        <f t="shared" si="123"/>
        <v>R1M</v>
      </c>
      <c r="H972" s="31">
        <f t="shared" si="124"/>
        <v>900</v>
      </c>
      <c r="I972" s="31" t="str">
        <f>Report2!K980</f>
        <v>R1M/900</v>
      </c>
      <c r="J972" s="82">
        <f>Report2!L980</f>
        <v>51</v>
      </c>
      <c r="K972" s="82">
        <f>Report2!M980</f>
        <v>0</v>
      </c>
      <c r="L972" s="82">
        <f>Report2!N980</f>
        <v>67600</v>
      </c>
      <c r="M972" s="82">
        <f>Report2!P980</f>
        <v>67600</v>
      </c>
      <c r="N972" s="82">
        <f>Report2!Q980</f>
        <v>0</v>
      </c>
      <c r="O972" s="82">
        <f>Report2!T980</f>
        <v>0</v>
      </c>
      <c r="P972" s="82">
        <f>Report2!U980</f>
        <v>0</v>
      </c>
      <c r="Q972" s="82">
        <f>Report2!W980</f>
        <v>0</v>
      </c>
      <c r="R972" s="82">
        <f>Report2!X980</f>
        <v>0</v>
      </c>
      <c r="S972" s="82">
        <f>Report2!Y980</f>
        <v>0</v>
      </c>
      <c r="T972" s="82">
        <f>Report2!Z980</f>
        <v>67600</v>
      </c>
      <c r="U972" s="82">
        <f>Report2!AB980</f>
        <v>0</v>
      </c>
      <c r="V972" s="82">
        <f>Report2!AC980</f>
        <v>67600</v>
      </c>
      <c r="W972" s="36" t="str">
        <f>Report2!AD980</f>
        <v>15/03/2023</v>
      </c>
      <c r="X972" s="48" t="str">
        <f t="shared" si="125"/>
        <v>15</v>
      </c>
      <c r="Y972" s="31" t="str">
        <f t="shared" si="126"/>
        <v>03</v>
      </c>
      <c r="Z972" s="31" t="str">
        <f t="shared" si="127"/>
        <v>2023</v>
      </c>
      <c r="AA972" s="45">
        <f t="shared" si="128"/>
        <v>45000</v>
      </c>
      <c r="AB972" s="31" t="str">
        <f>Report2!AE980</f>
        <v>5255134000189</v>
      </c>
      <c r="AC972" s="45" t="str">
        <f>Report2!AF980</f>
        <v>15/03/2023</v>
      </c>
      <c r="AD972" s="31" t="str">
        <f>Report2!AH980</f>
        <v>5255105723031400189</v>
      </c>
      <c r="AE972" s="31">
        <f t="shared" si="130"/>
        <v>52550</v>
      </c>
      <c r="AF972" s="31" t="str">
        <f t="shared" si="129"/>
        <v>52551</v>
      </c>
    </row>
    <row r="973" spans="1:32">
      <c r="A973" s="30">
        <f>Report2!A981</f>
        <v>297</v>
      </c>
      <c r="B973" s="31" t="str">
        <f>Report2!B981</f>
        <v>P2TL/52554/20230331/00007</v>
      </c>
      <c r="C973" s="31" t="str">
        <f>Report2!D981</f>
        <v>NONPELANG</v>
      </c>
      <c r="D973" s="31" t="str">
        <f>Report2!E981</f>
        <v>SUMARTI</v>
      </c>
      <c r="E973" s="31" t="str">
        <f>Report2!H981</f>
        <v>P4</v>
      </c>
      <c r="F973" s="31" t="str">
        <f>Report2!I981</f>
        <v>DSN PADAS RT 5 RW</v>
      </c>
      <c r="G973" s="31" t="str">
        <f t="shared" si="123"/>
        <v>I1</v>
      </c>
      <c r="H973" s="31">
        <f t="shared" si="124"/>
        <v>900</v>
      </c>
      <c r="I973" s="31" t="str">
        <f>Report2!K981</f>
        <v>I1/900</v>
      </c>
      <c r="J973" s="82">
        <f>Report2!L981</f>
        <v>4957</v>
      </c>
      <c r="K973" s="82">
        <f>Report2!M981</f>
        <v>510300</v>
      </c>
      <c r="L973" s="82">
        <f>Report2!N981</f>
        <v>2007666</v>
      </c>
      <c r="M973" s="82">
        <f>Report2!P981</f>
        <v>2517966</v>
      </c>
      <c r="N973" s="82">
        <f>Report2!Q981</f>
        <v>0</v>
      </c>
      <c r="O973" s="82">
        <f>Report2!T981</f>
        <v>0</v>
      </c>
      <c r="P973" s="82">
        <f>Report2!U981</f>
        <v>0</v>
      </c>
      <c r="Q973" s="82">
        <f>Report2!W981</f>
        <v>4197</v>
      </c>
      <c r="R973" s="82">
        <f>Report2!X981</f>
        <v>0</v>
      </c>
      <c r="S973" s="82">
        <f>Report2!Y981</f>
        <v>0</v>
      </c>
      <c r="T973" s="82">
        <f>Report2!Z981</f>
        <v>2522163</v>
      </c>
      <c r="U973" s="82">
        <f>Report2!AB981</f>
        <v>2522163</v>
      </c>
      <c r="V973" s="82">
        <f>Report2!AC981</f>
        <v>0</v>
      </c>
      <c r="W973" s="36" t="str">
        <f>Report2!AD981</f>
        <v>31/03/2023</v>
      </c>
      <c r="X973" s="48" t="str">
        <f t="shared" si="125"/>
        <v>31</v>
      </c>
      <c r="Y973" s="31" t="str">
        <f t="shared" si="126"/>
        <v>03</v>
      </c>
      <c r="Z973" s="31" t="str">
        <f t="shared" si="127"/>
        <v>2023</v>
      </c>
      <c r="AA973" s="45">
        <f t="shared" si="128"/>
        <v>45016</v>
      </c>
      <c r="AB973" s="31" t="str">
        <f>Report2!AE981</f>
        <v>5255442006152</v>
      </c>
      <c r="AC973" s="45" t="str">
        <f>Report2!AF981</f>
        <v>31/03/2023</v>
      </c>
      <c r="AD973" s="31" t="str">
        <f>Report2!AH981</f>
        <v>P2TL/52554/20230331/00007</v>
      </c>
      <c r="AE973" s="31">
        <f t="shared" si="130"/>
        <v>52550</v>
      </c>
      <c r="AF973" s="31" t="str">
        <f t="shared" si="129"/>
        <v>52554</v>
      </c>
    </row>
    <row r="974" spans="1:32">
      <c r="A974" s="30">
        <f>Report2!A982</f>
        <v>298</v>
      </c>
      <c r="B974" s="31" t="str">
        <f>Report2!B982</f>
        <v>P2TL/52553/20230324/00003</v>
      </c>
      <c r="C974" s="31" t="str">
        <f>Report2!D982</f>
        <v>523073152883</v>
      </c>
      <c r="D974" s="31" t="str">
        <f>Report2!E982</f>
        <v>POLINDES DS GUCI</v>
      </c>
      <c r="E974" s="31" t="str">
        <f>Report2!H982</f>
        <v>P2</v>
      </c>
      <c r="F974" s="31" t="str">
        <f>Report2!I982</f>
        <v>DS GUCI 0  RT.3 RW.1</v>
      </c>
      <c r="G974" s="31" t="str">
        <f t="shared" si="123"/>
        <v>S2T</v>
      </c>
      <c r="H974" s="31">
        <f t="shared" si="124"/>
        <v>900</v>
      </c>
      <c r="I974" s="31" t="str">
        <f>Report2!K982</f>
        <v>S2T/900</v>
      </c>
      <c r="J974" s="82">
        <f>Report2!L982</f>
        <v>4957</v>
      </c>
      <c r="K974" s="82">
        <f>Report2!M982</f>
        <v>0</v>
      </c>
      <c r="L974" s="82">
        <f>Report2!N982</f>
        <v>1784592</v>
      </c>
      <c r="M974" s="82">
        <f>Report2!P982</f>
        <v>1784592</v>
      </c>
      <c r="N974" s="82">
        <f>Report2!Q982</f>
        <v>0</v>
      </c>
      <c r="O974" s="82">
        <f>Report2!T982</f>
        <v>0</v>
      </c>
      <c r="P974" s="82">
        <f>Report2!U982</f>
        <v>0</v>
      </c>
      <c r="Q974" s="82">
        <f>Report2!W982</f>
        <v>17846</v>
      </c>
      <c r="R974" s="82">
        <f>Report2!X982</f>
        <v>0</v>
      </c>
      <c r="S974" s="82">
        <f>Report2!Y982</f>
        <v>0</v>
      </c>
      <c r="T974" s="82">
        <f>Report2!Z982</f>
        <v>1802438</v>
      </c>
      <c r="U974" s="82">
        <f>Report2!AB982</f>
        <v>1802438</v>
      </c>
      <c r="V974" s="82">
        <f>Report2!AC982</f>
        <v>0</v>
      </c>
      <c r="W974" s="36" t="str">
        <f>Report2!AD982</f>
        <v>24/03/2023</v>
      </c>
      <c r="X974" s="48" t="str">
        <f t="shared" si="125"/>
        <v>24</v>
      </c>
      <c r="Y974" s="31" t="str">
        <f t="shared" si="126"/>
        <v>03</v>
      </c>
      <c r="Z974" s="31" t="str">
        <f t="shared" si="127"/>
        <v>2023</v>
      </c>
      <c r="AA974" s="45">
        <f t="shared" si="128"/>
        <v>45009</v>
      </c>
      <c r="AB974" s="31" t="str">
        <f>Report2!AE982</f>
        <v>5255343004911</v>
      </c>
      <c r="AC974" s="45" t="str">
        <f>Report2!AF982</f>
        <v>24/03/2023</v>
      </c>
      <c r="AD974" s="31" t="str">
        <f>Report2!AH982</f>
        <v>P2TL/52553/20230324/00003</v>
      </c>
      <c r="AE974" s="31">
        <f t="shared" si="130"/>
        <v>52550</v>
      </c>
      <c r="AF974" s="31" t="str">
        <f t="shared" si="129"/>
        <v>52553</v>
      </c>
    </row>
    <row r="975" spans="1:32">
      <c r="A975" s="30">
        <f>Report2!A983</f>
        <v>299</v>
      </c>
      <c r="B975" s="31" t="str">
        <f>Report2!B983</f>
        <v>5255305723032100544</v>
      </c>
      <c r="C975" s="31" t="str">
        <f>Report2!D983</f>
        <v>523071161873</v>
      </c>
      <c r="D975" s="31" t="str">
        <f>Report2!E983</f>
        <v>KARDI</v>
      </c>
      <c r="E975" s="31">
        <f>Report2!H983</f>
        <v>0</v>
      </c>
      <c r="F975" s="31" t="str">
        <f>Report2!I983</f>
        <v>DS  DANYANG RT4/1</v>
      </c>
      <c r="G975" s="31" t="str">
        <f t="shared" si="123"/>
        <v>R1M</v>
      </c>
      <c r="H975" s="31">
        <f t="shared" si="124"/>
        <v>900</v>
      </c>
      <c r="I975" s="31" t="str">
        <f>Report2!K983</f>
        <v>R1M/900</v>
      </c>
      <c r="J975" s="82">
        <f>Report2!L983</f>
        <v>115</v>
      </c>
      <c r="K975" s="82">
        <f>Report2!M983</f>
        <v>0</v>
      </c>
      <c r="L975" s="82">
        <f>Report2!N983</f>
        <v>152776</v>
      </c>
      <c r="M975" s="82">
        <f>Report2!P983</f>
        <v>152776</v>
      </c>
      <c r="N975" s="82">
        <f>Report2!Q983</f>
        <v>0</v>
      </c>
      <c r="O975" s="82">
        <f>Report2!T983</f>
        <v>0</v>
      </c>
      <c r="P975" s="82">
        <f>Report2!U983</f>
        <v>0</v>
      </c>
      <c r="Q975" s="82">
        <f>Report2!W983</f>
        <v>0</v>
      </c>
      <c r="R975" s="82">
        <f>Report2!X983</f>
        <v>0</v>
      </c>
      <c r="S975" s="82">
        <f>Report2!Y983</f>
        <v>0</v>
      </c>
      <c r="T975" s="82">
        <f>Report2!Z983</f>
        <v>152776</v>
      </c>
      <c r="U975" s="82">
        <f>Report2!AB983</f>
        <v>0</v>
      </c>
      <c r="V975" s="82">
        <f>Report2!AC983</f>
        <v>152776</v>
      </c>
      <c r="W975" s="36" t="str">
        <f>Report2!AD983</f>
        <v>21/03/2023</v>
      </c>
      <c r="X975" s="48" t="str">
        <f t="shared" si="125"/>
        <v>21</v>
      </c>
      <c r="Y975" s="31" t="str">
        <f t="shared" si="126"/>
        <v>03</v>
      </c>
      <c r="Z975" s="31" t="str">
        <f t="shared" si="127"/>
        <v>2023</v>
      </c>
      <c r="AA975" s="45">
        <f t="shared" si="128"/>
        <v>45006</v>
      </c>
      <c r="AB975" s="31" t="str">
        <f>Report2!AE983</f>
        <v>5255334000540</v>
      </c>
      <c r="AC975" s="45" t="str">
        <f>Report2!AF983</f>
        <v>21/03/2023</v>
      </c>
      <c r="AD975" s="31" t="str">
        <f>Report2!AH983</f>
        <v>5255305723032100544</v>
      </c>
      <c r="AE975" s="31">
        <f t="shared" si="130"/>
        <v>52550</v>
      </c>
      <c r="AF975" s="31" t="str">
        <f t="shared" si="129"/>
        <v>52553</v>
      </c>
    </row>
    <row r="976" spans="1:32">
      <c r="A976" s="30">
        <f>Report2!A984</f>
        <v>300</v>
      </c>
      <c r="B976" s="31" t="str">
        <f>Report2!B984</f>
        <v>5255305723032100534</v>
      </c>
      <c r="C976" s="31" t="str">
        <f>Report2!D984</f>
        <v>523070479422</v>
      </c>
      <c r="D976" s="31" t="str">
        <f>Report2!E984</f>
        <v>NU MURNI</v>
      </c>
      <c r="E976" s="31">
        <f>Report2!H984</f>
        <v>0</v>
      </c>
      <c r="F976" s="31" t="str">
        <f>Report2!I984</f>
        <v>NU NGGALAN RT3/RW</v>
      </c>
      <c r="G976" s="31" t="str">
        <f t="shared" si="123"/>
        <v>R1</v>
      </c>
      <c r="H976" s="31">
        <f t="shared" si="124"/>
        <v>450</v>
      </c>
      <c r="I976" s="31" t="str">
        <f>Report2!K984</f>
        <v>R1/450</v>
      </c>
      <c r="J976" s="82">
        <f>Report2!L984</f>
        <v>81</v>
      </c>
      <c r="K976" s="82">
        <f>Report2!M984</f>
        <v>0</v>
      </c>
      <c r="L976" s="82">
        <f>Report2!N984</f>
        <v>13700</v>
      </c>
      <c r="M976" s="82">
        <f>Report2!P984</f>
        <v>13700</v>
      </c>
      <c r="N976" s="82">
        <f>Report2!Q984</f>
        <v>0</v>
      </c>
      <c r="O976" s="82">
        <f>Report2!T984</f>
        <v>0</v>
      </c>
      <c r="P976" s="82">
        <f>Report2!U984</f>
        <v>0</v>
      </c>
      <c r="Q976" s="82">
        <f>Report2!W984</f>
        <v>0</v>
      </c>
      <c r="R976" s="82">
        <f>Report2!X984</f>
        <v>0</v>
      </c>
      <c r="S976" s="82">
        <f>Report2!Y984</f>
        <v>0</v>
      </c>
      <c r="T976" s="82">
        <f>Report2!Z984</f>
        <v>13700</v>
      </c>
      <c r="U976" s="82">
        <f>Report2!AB984</f>
        <v>0</v>
      </c>
      <c r="V976" s="82">
        <f>Report2!AC984</f>
        <v>13700</v>
      </c>
      <c r="W976" s="36" t="str">
        <f>Report2!AD984</f>
        <v>21/03/2023</v>
      </c>
      <c r="X976" s="48" t="str">
        <f t="shared" si="125"/>
        <v>21</v>
      </c>
      <c r="Y976" s="31" t="str">
        <f t="shared" si="126"/>
        <v>03</v>
      </c>
      <c r="Z976" s="31" t="str">
        <f t="shared" si="127"/>
        <v>2023</v>
      </c>
      <c r="AA976" s="45">
        <f t="shared" si="128"/>
        <v>45006</v>
      </c>
      <c r="AB976" s="31" t="str">
        <f>Report2!AE984</f>
        <v>5255334000530</v>
      </c>
      <c r="AC976" s="45" t="str">
        <f>Report2!AF984</f>
        <v>21/03/2023</v>
      </c>
      <c r="AD976" s="31" t="str">
        <f>Report2!AH984</f>
        <v>5255305723032100534</v>
      </c>
      <c r="AE976" s="31">
        <f t="shared" si="130"/>
        <v>52550</v>
      </c>
      <c r="AF976" s="31" t="str">
        <f t="shared" si="129"/>
        <v>52553</v>
      </c>
    </row>
    <row r="977" spans="1:32">
      <c r="A977" s="30">
        <f>Report2!A985</f>
        <v>301</v>
      </c>
      <c r="B977" s="31" t="str">
        <f>Report2!B985</f>
        <v>5255105723031400198</v>
      </c>
      <c r="C977" s="31" t="str">
        <f>Report2!D985</f>
        <v>523060919154</v>
      </c>
      <c r="D977" s="31" t="str">
        <f>Report2!E985</f>
        <v>SARMIDI</v>
      </c>
      <c r="E977" s="31">
        <f>Report2!H985</f>
        <v>0</v>
      </c>
      <c r="F977" s="31" t="str">
        <f>Report2!I985</f>
        <v>DS SIDOHARJO</v>
      </c>
      <c r="G977" s="31" t="str">
        <f t="shared" si="123"/>
        <v>R1</v>
      </c>
      <c r="H977" s="31">
        <f t="shared" si="124"/>
        <v>900</v>
      </c>
      <c r="I977" s="31" t="str">
        <f>Report2!K985</f>
        <v>R1/900</v>
      </c>
      <c r="J977" s="82">
        <f>Report2!L985</f>
        <v>156</v>
      </c>
      <c r="K977" s="82">
        <f>Report2!M985</f>
        <v>0</v>
      </c>
      <c r="L977" s="82">
        <f>Report2!N985</f>
        <v>42625</v>
      </c>
      <c r="M977" s="82">
        <f>Report2!P985</f>
        <v>42625</v>
      </c>
      <c r="N977" s="82">
        <f>Report2!Q985</f>
        <v>0</v>
      </c>
      <c r="O977" s="82">
        <f>Report2!T985</f>
        <v>0</v>
      </c>
      <c r="P977" s="82">
        <f>Report2!U985</f>
        <v>0</v>
      </c>
      <c r="Q977" s="82">
        <f>Report2!W985</f>
        <v>0</v>
      </c>
      <c r="R977" s="82">
        <f>Report2!X985</f>
        <v>0</v>
      </c>
      <c r="S977" s="82">
        <f>Report2!Y985</f>
        <v>0</v>
      </c>
      <c r="T977" s="82">
        <f>Report2!Z985</f>
        <v>42625</v>
      </c>
      <c r="U977" s="82">
        <f>Report2!AB985</f>
        <v>0</v>
      </c>
      <c r="V977" s="82">
        <f>Report2!AC985</f>
        <v>42625</v>
      </c>
      <c r="W977" s="36" t="str">
        <f>Report2!AD985</f>
        <v>15/03/2023</v>
      </c>
      <c r="X977" s="48" t="str">
        <f t="shared" si="125"/>
        <v>15</v>
      </c>
      <c r="Y977" s="31" t="str">
        <f t="shared" si="126"/>
        <v>03</v>
      </c>
      <c r="Z977" s="31" t="str">
        <f t="shared" si="127"/>
        <v>2023</v>
      </c>
      <c r="AA977" s="45">
        <f t="shared" si="128"/>
        <v>45000</v>
      </c>
      <c r="AB977" s="31" t="str">
        <f>Report2!AE985</f>
        <v>5255134000198</v>
      </c>
      <c r="AC977" s="45" t="str">
        <f>Report2!AF985</f>
        <v>15/03/2023</v>
      </c>
      <c r="AD977" s="31" t="str">
        <f>Report2!AH985</f>
        <v>5255105723031400198</v>
      </c>
      <c r="AE977" s="31">
        <f t="shared" si="130"/>
        <v>52550</v>
      </c>
      <c r="AF977" s="31" t="str">
        <f t="shared" si="129"/>
        <v>52551</v>
      </c>
    </row>
    <row r="978" spans="1:32">
      <c r="A978" s="30">
        <f>Report2!A986</f>
        <v>302</v>
      </c>
      <c r="B978" s="31" t="str">
        <f>Report2!B986</f>
        <v>P2TL/52553/20230321/00001</v>
      </c>
      <c r="C978" s="31" t="str">
        <f>Report2!D986</f>
        <v>523073003045</v>
      </c>
      <c r="D978" s="31" t="str">
        <f>Report2!E986</f>
        <v>SARIYUN</v>
      </c>
      <c r="E978" s="31" t="str">
        <f>Report2!H986</f>
        <v>K2</v>
      </c>
      <c r="F978" s="31" t="str">
        <f>Report2!I986</f>
        <v>DN KRAJAN    RT.2 RW</v>
      </c>
      <c r="G978" s="31" t="str">
        <f t="shared" si="123"/>
        <v>R1MT</v>
      </c>
      <c r="H978" s="31">
        <f t="shared" si="124"/>
        <v>900</v>
      </c>
      <c r="I978" s="31" t="str">
        <f>Report2!K986</f>
        <v>R1MT/900</v>
      </c>
      <c r="J978" s="82">
        <f>Report2!L986</f>
        <v>582</v>
      </c>
      <c r="K978" s="82">
        <f>Report2!M986</f>
        <v>0</v>
      </c>
      <c r="L978" s="82">
        <f>Report2!N986</f>
        <v>786864</v>
      </c>
      <c r="M978" s="82">
        <f>Report2!P986</f>
        <v>786864</v>
      </c>
      <c r="N978" s="82">
        <f>Report2!Q986</f>
        <v>0</v>
      </c>
      <c r="O978" s="82">
        <f>Report2!T986</f>
        <v>0</v>
      </c>
      <c r="P978" s="82">
        <f>Report2!U986</f>
        <v>0</v>
      </c>
      <c r="Q978" s="82">
        <f>Report2!W986</f>
        <v>70818</v>
      </c>
      <c r="R978" s="82">
        <f>Report2!X986</f>
        <v>0</v>
      </c>
      <c r="S978" s="82">
        <f>Report2!Y986</f>
        <v>0</v>
      </c>
      <c r="T978" s="82">
        <f>Report2!Z986</f>
        <v>857682</v>
      </c>
      <c r="U978" s="82">
        <f>Report2!AB986</f>
        <v>857682</v>
      </c>
      <c r="V978" s="82">
        <f>Report2!AC986</f>
        <v>0</v>
      </c>
      <c r="W978" s="36" t="str">
        <f>Report2!AD986</f>
        <v>21/03/2023</v>
      </c>
      <c r="X978" s="48" t="str">
        <f t="shared" si="125"/>
        <v>21</v>
      </c>
      <c r="Y978" s="31" t="str">
        <f t="shared" si="126"/>
        <v>03</v>
      </c>
      <c r="Z978" s="31" t="str">
        <f t="shared" si="127"/>
        <v>2023</v>
      </c>
      <c r="AA978" s="45">
        <f t="shared" si="128"/>
        <v>45006</v>
      </c>
      <c r="AB978" s="31" t="str">
        <f>Report2!AE986</f>
        <v>5255343004907</v>
      </c>
      <c r="AC978" s="45" t="str">
        <f>Report2!AF986</f>
        <v>21/03/2023</v>
      </c>
      <c r="AD978" s="31" t="str">
        <f>Report2!AH986</f>
        <v>P2TL/52553/20230321/00001</v>
      </c>
      <c r="AE978" s="31">
        <f t="shared" si="130"/>
        <v>52550</v>
      </c>
      <c r="AF978" s="31" t="str">
        <f t="shared" si="129"/>
        <v>52553</v>
      </c>
    </row>
    <row r="979" spans="1:32">
      <c r="A979" s="30">
        <f>Report2!A987</f>
        <v>303</v>
      </c>
      <c r="B979" s="31" t="str">
        <f>Report2!B987</f>
        <v>P2TL/52554/20230328/00022</v>
      </c>
      <c r="C979" s="31" t="str">
        <f>Report2!D987</f>
        <v>523071269430</v>
      </c>
      <c r="D979" s="31" t="str">
        <f>Report2!E987</f>
        <v>SARMI</v>
      </c>
      <c r="E979" s="31" t="str">
        <f>Report2!H987</f>
        <v>P1</v>
      </c>
      <c r="F979" s="31" t="str">
        <f>Report2!I987</f>
        <v>DK . KD SALI TROWOL</v>
      </c>
      <c r="G979" s="31" t="str">
        <f t="shared" si="123"/>
        <v>R1T</v>
      </c>
      <c r="H979" s="31">
        <f t="shared" si="124"/>
        <v>450</v>
      </c>
      <c r="I979" s="31" t="str">
        <f>Report2!K987</f>
        <v>R1T/450</v>
      </c>
      <c r="J979" s="82">
        <f>Report2!L987</f>
        <v>0</v>
      </c>
      <c r="K979" s="82">
        <f>Report2!M987</f>
        <v>59400</v>
      </c>
      <c r="L979" s="82">
        <f>Report2!N987</f>
        <v>0</v>
      </c>
      <c r="M979" s="82">
        <f>Report2!P987</f>
        <v>59400</v>
      </c>
      <c r="N979" s="82">
        <f>Report2!Q987</f>
        <v>0</v>
      </c>
      <c r="O979" s="82">
        <f>Report2!T987</f>
        <v>76400</v>
      </c>
      <c r="P979" s="82">
        <f>Report2!U987</f>
        <v>31759</v>
      </c>
      <c r="Q979" s="82">
        <f>Report2!W987</f>
        <v>891</v>
      </c>
      <c r="R979" s="82">
        <f>Report2!X987</f>
        <v>0</v>
      </c>
      <c r="S979" s="82">
        <f>Report2!Y987</f>
        <v>0</v>
      </c>
      <c r="T979" s="82">
        <f>Report2!Z987</f>
        <v>168450</v>
      </c>
      <c r="U979" s="82">
        <f>Report2!AB987</f>
        <v>168450</v>
      </c>
      <c r="V979" s="82">
        <f>Report2!AC987</f>
        <v>0</v>
      </c>
      <c r="W979" s="36" t="str">
        <f>Report2!AD987</f>
        <v>28/03/2023</v>
      </c>
      <c r="X979" s="48" t="str">
        <f t="shared" si="125"/>
        <v>28</v>
      </c>
      <c r="Y979" s="31" t="str">
        <f t="shared" si="126"/>
        <v>03</v>
      </c>
      <c r="Z979" s="31" t="str">
        <f t="shared" si="127"/>
        <v>2023</v>
      </c>
      <c r="AA979" s="45">
        <f t="shared" si="128"/>
        <v>45013</v>
      </c>
      <c r="AB979" s="31" t="str">
        <f>Report2!AE987</f>
        <v>5255443006141</v>
      </c>
      <c r="AC979" s="45" t="str">
        <f>Report2!AF987</f>
        <v>28/03/2023</v>
      </c>
      <c r="AD979" s="31" t="str">
        <f>Report2!AH987</f>
        <v>P2TL/52554/20230328/00022</v>
      </c>
      <c r="AE979" s="31">
        <f t="shared" si="130"/>
        <v>52550</v>
      </c>
      <c r="AF979" s="31" t="str">
        <f t="shared" si="129"/>
        <v>52554</v>
      </c>
    </row>
    <row r="980" spans="1:32">
      <c r="A980" s="30">
        <f>Report2!A988</f>
        <v>304</v>
      </c>
      <c r="B980" s="31" t="str">
        <f>Report2!B988</f>
        <v>5255105723031400210</v>
      </c>
      <c r="C980" s="31" t="str">
        <f>Report2!D988</f>
        <v>523060639316</v>
      </c>
      <c r="D980" s="31" t="str">
        <f>Report2!E988</f>
        <v>MUSTAQIM</v>
      </c>
      <c r="E980" s="31">
        <f>Report2!H988</f>
        <v>0</v>
      </c>
      <c r="F980" s="31" t="str">
        <f>Report2!I988</f>
        <v>DS  JETAK RT1/2 WED</v>
      </c>
      <c r="G980" s="31" t="str">
        <f t="shared" si="123"/>
        <v>R1</v>
      </c>
      <c r="H980" s="31">
        <f t="shared" si="124"/>
        <v>450</v>
      </c>
      <c r="I980" s="31" t="str">
        <f>Report2!K988</f>
        <v>R1/450</v>
      </c>
      <c r="J980" s="82">
        <f>Report2!L988</f>
        <v>96</v>
      </c>
      <c r="K980" s="82">
        <f>Report2!M988</f>
        <v>0</v>
      </c>
      <c r="L980" s="82">
        <f>Report2!N988</f>
        <v>16224</v>
      </c>
      <c r="M980" s="82">
        <f>Report2!P988</f>
        <v>16224</v>
      </c>
      <c r="N980" s="82">
        <f>Report2!Q988</f>
        <v>0</v>
      </c>
      <c r="O980" s="82">
        <f>Report2!T988</f>
        <v>0</v>
      </c>
      <c r="P980" s="82">
        <f>Report2!U988</f>
        <v>0</v>
      </c>
      <c r="Q980" s="82">
        <f>Report2!W988</f>
        <v>0</v>
      </c>
      <c r="R980" s="82">
        <f>Report2!X988</f>
        <v>0</v>
      </c>
      <c r="S980" s="82">
        <f>Report2!Y988</f>
        <v>0</v>
      </c>
      <c r="T980" s="82">
        <f>Report2!Z988</f>
        <v>16224</v>
      </c>
      <c r="U980" s="82">
        <f>Report2!AB988</f>
        <v>0</v>
      </c>
      <c r="V980" s="82">
        <f>Report2!AC988</f>
        <v>16224</v>
      </c>
      <c r="W980" s="36" t="str">
        <f>Report2!AD988</f>
        <v>15/03/2023</v>
      </c>
      <c r="X980" s="48" t="str">
        <f t="shared" si="125"/>
        <v>15</v>
      </c>
      <c r="Y980" s="31" t="str">
        <f t="shared" si="126"/>
        <v>03</v>
      </c>
      <c r="Z980" s="31" t="str">
        <f t="shared" si="127"/>
        <v>2023</v>
      </c>
      <c r="AA980" s="45">
        <f t="shared" si="128"/>
        <v>45000</v>
      </c>
      <c r="AB980" s="31" t="str">
        <f>Report2!AE988</f>
        <v>5255134000210</v>
      </c>
      <c r="AC980" s="45" t="str">
        <f>Report2!AF988</f>
        <v>15/03/2023</v>
      </c>
      <c r="AD980" s="31" t="str">
        <f>Report2!AH988</f>
        <v>5255105723031400210</v>
      </c>
      <c r="AE980" s="31">
        <f t="shared" si="130"/>
        <v>52550</v>
      </c>
      <c r="AF980" s="31" t="str">
        <f t="shared" si="129"/>
        <v>52551</v>
      </c>
    </row>
    <row r="981" spans="1:32">
      <c r="A981" s="30">
        <f>Report2!A989</f>
        <v>305</v>
      </c>
      <c r="B981" s="31" t="str">
        <f>Report2!B989</f>
        <v>5255105723031400212</v>
      </c>
      <c r="C981" s="31" t="str">
        <f>Report2!D989</f>
        <v>523061249269</v>
      </c>
      <c r="D981" s="31" t="str">
        <f>Report2!E989</f>
        <v>AHMAD NURRODIN</v>
      </c>
      <c r="E981" s="31">
        <f>Report2!H989</f>
        <v>0</v>
      </c>
      <c r="F981" s="31" t="str">
        <f>Report2!I989</f>
        <v>DS KENDUREN   RT.5</v>
      </c>
      <c r="G981" s="31" t="str">
        <f t="shared" si="123"/>
        <v>R1</v>
      </c>
      <c r="H981" s="31">
        <f t="shared" si="124"/>
        <v>450</v>
      </c>
      <c r="I981" s="31" t="str">
        <f>Report2!K989</f>
        <v>R1/450</v>
      </c>
      <c r="J981" s="82">
        <f>Report2!L989</f>
        <v>84</v>
      </c>
      <c r="K981" s="82">
        <f>Report2!M989</f>
        <v>0</v>
      </c>
      <c r="L981" s="82">
        <f>Report2!N989</f>
        <v>14196</v>
      </c>
      <c r="M981" s="82">
        <f>Report2!P989</f>
        <v>14196</v>
      </c>
      <c r="N981" s="82">
        <f>Report2!Q989</f>
        <v>0</v>
      </c>
      <c r="O981" s="82">
        <f>Report2!T989</f>
        <v>0</v>
      </c>
      <c r="P981" s="82">
        <f>Report2!U989</f>
        <v>0</v>
      </c>
      <c r="Q981" s="82">
        <f>Report2!W989</f>
        <v>0</v>
      </c>
      <c r="R981" s="82">
        <f>Report2!X989</f>
        <v>0</v>
      </c>
      <c r="S981" s="82">
        <f>Report2!Y989</f>
        <v>0</v>
      </c>
      <c r="T981" s="82">
        <f>Report2!Z989</f>
        <v>14196</v>
      </c>
      <c r="U981" s="82">
        <f>Report2!AB989</f>
        <v>0</v>
      </c>
      <c r="V981" s="82">
        <f>Report2!AC989</f>
        <v>14196</v>
      </c>
      <c r="W981" s="36" t="str">
        <f>Report2!AD989</f>
        <v>15/03/2023</v>
      </c>
      <c r="X981" s="48" t="str">
        <f t="shared" si="125"/>
        <v>15</v>
      </c>
      <c r="Y981" s="31" t="str">
        <f t="shared" si="126"/>
        <v>03</v>
      </c>
      <c r="Z981" s="31" t="str">
        <f t="shared" si="127"/>
        <v>2023</v>
      </c>
      <c r="AA981" s="45">
        <f t="shared" si="128"/>
        <v>45000</v>
      </c>
      <c r="AB981" s="31" t="str">
        <f>Report2!AE989</f>
        <v>5255134000212</v>
      </c>
      <c r="AC981" s="45" t="str">
        <f>Report2!AF989</f>
        <v>15/03/2023</v>
      </c>
      <c r="AD981" s="31" t="str">
        <f>Report2!AH989</f>
        <v>5255105723031400212</v>
      </c>
      <c r="AE981" s="31">
        <f t="shared" si="130"/>
        <v>52550</v>
      </c>
      <c r="AF981" s="31" t="str">
        <f t="shared" si="129"/>
        <v>52551</v>
      </c>
    </row>
    <row r="982" spans="1:32">
      <c r="A982" s="30">
        <f>Report2!A990</f>
        <v>306</v>
      </c>
      <c r="B982" s="31" t="str">
        <f>Report2!B990</f>
        <v>P2TL/52552/20230324/00002</v>
      </c>
      <c r="C982" s="31" t="str">
        <f>Report2!D990</f>
        <v>523081028412</v>
      </c>
      <c r="D982" s="31" t="str">
        <f>Report2!E990</f>
        <v>HAKAM ALFARIZI</v>
      </c>
      <c r="E982" s="31" t="str">
        <f>Report2!H990</f>
        <v>P3</v>
      </c>
      <c r="F982" s="31" t="str">
        <f>Report2!I990</f>
        <v>DS GUNUNGSARI 0  R</v>
      </c>
      <c r="G982" s="31" t="str">
        <f t="shared" si="123"/>
        <v>R1T</v>
      </c>
      <c r="H982" s="31">
        <f t="shared" si="124"/>
        <v>450</v>
      </c>
      <c r="I982" s="31" t="str">
        <f>Report2!K990</f>
        <v>R1T/450</v>
      </c>
      <c r="J982" s="82">
        <f>Report2!L990</f>
        <v>2479</v>
      </c>
      <c r="K982" s="82">
        <f>Report2!M990</f>
        <v>59400</v>
      </c>
      <c r="L982" s="82">
        <f>Report2!N990</f>
        <v>1226907</v>
      </c>
      <c r="M982" s="82">
        <f>Report2!P990</f>
        <v>1286307</v>
      </c>
      <c r="N982" s="82">
        <f>Report2!Q990</f>
        <v>0</v>
      </c>
      <c r="O982" s="82">
        <f>Report2!T990</f>
        <v>0</v>
      </c>
      <c r="P982" s="82">
        <f>Report2!U990</f>
        <v>433457</v>
      </c>
      <c r="Q982" s="82">
        <f>Report2!W990</f>
        <v>13160</v>
      </c>
      <c r="R982" s="82">
        <f>Report2!X990</f>
        <v>0</v>
      </c>
      <c r="S982" s="82">
        <f>Report2!Y990</f>
        <v>0</v>
      </c>
      <c r="T982" s="82">
        <f>Report2!Z990</f>
        <v>1732924</v>
      </c>
      <c r="U982" s="82">
        <f>Report2!AB990</f>
        <v>1732924</v>
      </c>
      <c r="V982" s="82">
        <f>Report2!AC990</f>
        <v>0</v>
      </c>
      <c r="W982" s="36" t="str">
        <f>Report2!AD990</f>
        <v>24/03/2023</v>
      </c>
      <c r="X982" s="48" t="str">
        <f t="shared" si="125"/>
        <v>24</v>
      </c>
      <c r="Y982" s="31" t="str">
        <f t="shared" si="126"/>
        <v>03</v>
      </c>
      <c r="Z982" s="31" t="str">
        <f t="shared" si="127"/>
        <v>2023</v>
      </c>
      <c r="AA982" s="45">
        <f t="shared" si="128"/>
        <v>45009</v>
      </c>
      <c r="AB982" s="31" t="str">
        <f>Report2!AE990</f>
        <v>5255243004998</v>
      </c>
      <c r="AC982" s="45" t="str">
        <f>Report2!AF990</f>
        <v>24/03/2023</v>
      </c>
      <c r="AD982" s="31" t="str">
        <f>Report2!AH990</f>
        <v>P2TL/52552/20230324/00002</v>
      </c>
      <c r="AE982" s="31">
        <f t="shared" si="130"/>
        <v>52550</v>
      </c>
      <c r="AF982" s="31" t="str">
        <f t="shared" si="129"/>
        <v>52552</v>
      </c>
    </row>
    <row r="983" spans="1:32">
      <c r="A983" s="30">
        <f>Report2!A991</f>
        <v>307</v>
      </c>
      <c r="B983" s="31" t="str">
        <f>Report2!B991</f>
        <v>P2TL/52553/20230327/00002</v>
      </c>
      <c r="C983" s="31" t="str">
        <f>Report2!D991</f>
        <v>523072840473</v>
      </c>
      <c r="D983" s="31" t="str">
        <f>Report2!E991</f>
        <v>DS JANGGUNGHARJO</v>
      </c>
      <c r="E983" s="31" t="str">
        <f>Report2!H991</f>
        <v>P2</v>
      </c>
      <c r="F983" s="31" t="str">
        <f>Report2!I991</f>
        <v>JL MARGOUTOMO, JA</v>
      </c>
      <c r="G983" s="31" t="str">
        <f t="shared" si="123"/>
        <v>S2T</v>
      </c>
      <c r="H983" s="31">
        <f t="shared" si="124"/>
        <v>900</v>
      </c>
      <c r="I983" s="31" t="str">
        <f>Report2!K991</f>
        <v>S2T/900</v>
      </c>
      <c r="J983" s="82">
        <f>Report2!L991</f>
        <v>4957</v>
      </c>
      <c r="K983" s="82">
        <f>Report2!M991</f>
        <v>0</v>
      </c>
      <c r="L983" s="82">
        <f>Report2!N991</f>
        <v>1784592</v>
      </c>
      <c r="M983" s="82">
        <f>Report2!P991</f>
        <v>1784592</v>
      </c>
      <c r="N983" s="82">
        <f>Report2!Q991</f>
        <v>0</v>
      </c>
      <c r="O983" s="82">
        <f>Report2!T991</f>
        <v>0</v>
      </c>
      <c r="P983" s="82">
        <f>Report2!U991</f>
        <v>0</v>
      </c>
      <c r="Q983" s="82">
        <f>Report2!W991</f>
        <v>17846</v>
      </c>
      <c r="R983" s="82">
        <f>Report2!X991</f>
        <v>0</v>
      </c>
      <c r="S983" s="82">
        <f>Report2!Y991</f>
        <v>0</v>
      </c>
      <c r="T983" s="82">
        <f>Report2!Z991</f>
        <v>1802438</v>
      </c>
      <c r="U983" s="82">
        <f>Report2!AB991</f>
        <v>1802438</v>
      </c>
      <c r="V983" s="82">
        <f>Report2!AC991</f>
        <v>0</v>
      </c>
      <c r="W983" s="36" t="str">
        <f>Report2!AD991</f>
        <v>27/03/2023</v>
      </c>
      <c r="X983" s="48" t="str">
        <f t="shared" si="125"/>
        <v>27</v>
      </c>
      <c r="Y983" s="31" t="str">
        <f t="shared" si="126"/>
        <v>03</v>
      </c>
      <c r="Z983" s="31" t="str">
        <f t="shared" si="127"/>
        <v>2023</v>
      </c>
      <c r="AA983" s="45">
        <f t="shared" si="128"/>
        <v>45012</v>
      </c>
      <c r="AB983" s="31" t="str">
        <f>Report2!AE991</f>
        <v>5255343004919</v>
      </c>
      <c r="AC983" s="45" t="str">
        <f>Report2!AF991</f>
        <v>27/03/2023</v>
      </c>
      <c r="AD983" s="31" t="str">
        <f>Report2!AH991</f>
        <v>P2TL/52553/20230327/00002</v>
      </c>
      <c r="AE983" s="31">
        <f t="shared" si="130"/>
        <v>52550</v>
      </c>
      <c r="AF983" s="31" t="str">
        <f t="shared" si="129"/>
        <v>52553</v>
      </c>
    </row>
    <row r="984" spans="1:32">
      <c r="A984" s="30">
        <f>Report2!A992</f>
        <v>308</v>
      </c>
      <c r="B984" s="31" t="str">
        <f>Report2!B992</f>
        <v>P2TL/52554/20230314/00003</v>
      </c>
      <c r="C984" s="31" t="str">
        <f>Report2!D992</f>
        <v>NONPELANG</v>
      </c>
      <c r="D984" s="31" t="str">
        <f>Report2!E992</f>
        <v>SLAMET TEGUH UTO</v>
      </c>
      <c r="E984" s="31" t="str">
        <f>Report2!H992</f>
        <v>P4</v>
      </c>
      <c r="F984" s="31" t="str">
        <f>Report2!I992</f>
        <v>TASUTAN POJOK TAW</v>
      </c>
      <c r="G984" s="31" t="str">
        <f t="shared" si="123"/>
        <v>R1</v>
      </c>
      <c r="H984" s="31">
        <f t="shared" si="124"/>
        <v>450</v>
      </c>
      <c r="I984" s="31" t="str">
        <f>Report2!K992</f>
        <v>R1/450</v>
      </c>
      <c r="J984" s="82">
        <f>Report2!L992</f>
        <v>2479</v>
      </c>
      <c r="K984" s="82">
        <f>Report2!M992</f>
        <v>89100</v>
      </c>
      <c r="L984" s="82">
        <f>Report2!N992</f>
        <v>1226907</v>
      </c>
      <c r="M984" s="82">
        <f>Report2!P992</f>
        <v>1316007</v>
      </c>
      <c r="N984" s="82">
        <f>Report2!Q992</f>
        <v>0</v>
      </c>
      <c r="O984" s="82">
        <f>Report2!T992</f>
        <v>0</v>
      </c>
      <c r="P984" s="82">
        <f>Report2!U992</f>
        <v>0</v>
      </c>
      <c r="Q984" s="82">
        <f>Report2!W992</f>
        <v>6580</v>
      </c>
      <c r="R984" s="82">
        <f>Report2!X992</f>
        <v>0</v>
      </c>
      <c r="S984" s="82">
        <f>Report2!Y992</f>
        <v>0</v>
      </c>
      <c r="T984" s="82">
        <f>Report2!Z992</f>
        <v>1322587</v>
      </c>
      <c r="U984" s="82">
        <f>Report2!AB992</f>
        <v>1322587</v>
      </c>
      <c r="V984" s="82">
        <f>Report2!AC992</f>
        <v>0</v>
      </c>
      <c r="W984" s="36" t="str">
        <f>Report2!AD992</f>
        <v>14/03/2023</v>
      </c>
      <c r="X984" s="48" t="str">
        <f t="shared" si="125"/>
        <v>14</v>
      </c>
      <c r="Y984" s="31" t="str">
        <f t="shared" si="126"/>
        <v>03</v>
      </c>
      <c r="Z984" s="31" t="str">
        <f t="shared" si="127"/>
        <v>2023</v>
      </c>
      <c r="AA984" s="45">
        <f t="shared" si="128"/>
        <v>44999</v>
      </c>
      <c r="AB984" s="31" t="str">
        <f>Report2!AE992</f>
        <v>5255442006097</v>
      </c>
      <c r="AC984" s="45" t="str">
        <f>Report2!AF992</f>
        <v>14/03/2023</v>
      </c>
      <c r="AD984" s="31" t="str">
        <f>Report2!AH992</f>
        <v>P2TL/52554/20230314/00003</v>
      </c>
      <c r="AE984" s="31">
        <f t="shared" si="130"/>
        <v>52550</v>
      </c>
      <c r="AF984" s="31" t="str">
        <f t="shared" si="129"/>
        <v>52554</v>
      </c>
    </row>
    <row r="985" spans="1:32">
      <c r="A985" s="30">
        <f>Report2!A993</f>
        <v>309</v>
      </c>
      <c r="B985" s="31" t="str">
        <f>Report2!B993</f>
        <v>P2TL/52553/20230315/00005</v>
      </c>
      <c r="C985" s="31" t="str">
        <f>Report2!D993</f>
        <v>523070622690</v>
      </c>
      <c r="D985" s="31" t="str">
        <f>Report2!E993</f>
        <v>SLAMETO B PARNO</v>
      </c>
      <c r="E985" s="31" t="str">
        <f>Report2!H993</f>
        <v>K2</v>
      </c>
      <c r="F985" s="31" t="str">
        <f>Report2!I993</f>
        <v>PA SEBAN MANGUNR</v>
      </c>
      <c r="G985" s="31" t="str">
        <f t="shared" si="123"/>
        <v>R1</v>
      </c>
      <c r="H985" s="31">
        <f t="shared" si="124"/>
        <v>450</v>
      </c>
      <c r="I985" s="31" t="str">
        <f>Report2!K993</f>
        <v>R1/450</v>
      </c>
      <c r="J985" s="82">
        <f>Report2!L993</f>
        <v>564</v>
      </c>
      <c r="K985" s="82">
        <f>Report2!M993</f>
        <v>0</v>
      </c>
      <c r="L985" s="82">
        <f>Report2!N993</f>
        <v>279180</v>
      </c>
      <c r="M985" s="82">
        <f>Report2!P993</f>
        <v>279180</v>
      </c>
      <c r="N985" s="82">
        <f>Report2!Q993</f>
        <v>0</v>
      </c>
      <c r="O985" s="82">
        <f>Report2!T993</f>
        <v>0</v>
      </c>
      <c r="P985" s="82">
        <f>Report2!U993</f>
        <v>0</v>
      </c>
      <c r="Q985" s="82">
        <f>Report2!W993</f>
        <v>25126</v>
      </c>
      <c r="R985" s="82">
        <f>Report2!X993</f>
        <v>0</v>
      </c>
      <c r="S985" s="82">
        <f>Report2!Y993</f>
        <v>0</v>
      </c>
      <c r="T985" s="82">
        <f>Report2!Z993</f>
        <v>304306</v>
      </c>
      <c r="U985" s="82">
        <f>Report2!AB993</f>
        <v>304306</v>
      </c>
      <c r="V985" s="82">
        <f>Report2!AC993</f>
        <v>0</v>
      </c>
      <c r="W985" s="36" t="str">
        <f>Report2!AD993</f>
        <v>15/03/2023</v>
      </c>
      <c r="X985" s="48" t="str">
        <f t="shared" si="125"/>
        <v>15</v>
      </c>
      <c r="Y985" s="31" t="str">
        <f t="shared" si="126"/>
        <v>03</v>
      </c>
      <c r="Z985" s="31" t="str">
        <f t="shared" si="127"/>
        <v>2023</v>
      </c>
      <c r="AA985" s="45">
        <f t="shared" si="128"/>
        <v>45000</v>
      </c>
      <c r="AB985" s="31" t="str">
        <f>Report2!AE993</f>
        <v>5255342004901</v>
      </c>
      <c r="AC985" s="45" t="str">
        <f>Report2!AF993</f>
        <v>15/03/2023</v>
      </c>
      <c r="AD985" s="31" t="str">
        <f>Report2!AH993</f>
        <v>P2TL/52553/20230315/00005</v>
      </c>
      <c r="AE985" s="31">
        <f t="shared" si="130"/>
        <v>52550</v>
      </c>
      <c r="AF985" s="31" t="str">
        <f t="shared" si="129"/>
        <v>52553</v>
      </c>
    </row>
    <row r="986" spans="1:32">
      <c r="A986" s="30">
        <f>Report2!A994</f>
        <v>310</v>
      </c>
      <c r="B986" s="31" t="str">
        <f>Report2!B994</f>
        <v>P2TL/52553/20230315/00006</v>
      </c>
      <c r="C986" s="31" t="str">
        <f>Report2!D994</f>
        <v>523071451072</v>
      </c>
      <c r="D986" s="31" t="str">
        <f>Report2!E994</f>
        <v>SUJI</v>
      </c>
      <c r="E986" s="31" t="str">
        <f>Report2!H994</f>
        <v>P3</v>
      </c>
      <c r="F986" s="31" t="str">
        <f>Report2!I994</f>
        <v>DK  GENENG GENENG</v>
      </c>
      <c r="G986" s="31" t="str">
        <f t="shared" si="123"/>
        <v>R1M</v>
      </c>
      <c r="H986" s="31">
        <f t="shared" si="124"/>
        <v>900</v>
      </c>
      <c r="I986" s="31" t="str">
        <f>Report2!K994</f>
        <v>R1M/900</v>
      </c>
      <c r="J986" s="82">
        <f>Report2!L994</f>
        <v>4957</v>
      </c>
      <c r="K986" s="82">
        <f>Report2!M994</f>
        <v>584064</v>
      </c>
      <c r="L986" s="82">
        <f>Report2!N994</f>
        <v>6702134</v>
      </c>
      <c r="M986" s="82">
        <f>Report2!P994</f>
        <v>7286198</v>
      </c>
      <c r="N986" s="82">
        <f>Report2!Q994</f>
        <v>10000</v>
      </c>
      <c r="O986" s="82">
        <f>Report2!T994</f>
        <v>0</v>
      </c>
      <c r="P986" s="82">
        <f>Report2!U994</f>
        <v>0</v>
      </c>
      <c r="Q986" s="82">
        <f>Report2!W994</f>
        <v>75782</v>
      </c>
      <c r="R986" s="82">
        <f>Report2!X994</f>
        <v>0</v>
      </c>
      <c r="S986" s="82">
        <f>Report2!Y994</f>
        <v>0</v>
      </c>
      <c r="T986" s="82">
        <f>Report2!Z994</f>
        <v>7371980</v>
      </c>
      <c r="U986" s="82">
        <f>Report2!AB994</f>
        <v>7371980</v>
      </c>
      <c r="V986" s="82">
        <f>Report2!AC994</f>
        <v>0</v>
      </c>
      <c r="W986" s="36" t="str">
        <f>Report2!AD994</f>
        <v>15/03/2023</v>
      </c>
      <c r="X986" s="48" t="str">
        <f t="shared" si="125"/>
        <v>15</v>
      </c>
      <c r="Y986" s="31" t="str">
        <f t="shared" si="126"/>
        <v>03</v>
      </c>
      <c r="Z986" s="31" t="str">
        <f t="shared" si="127"/>
        <v>2023</v>
      </c>
      <c r="AA986" s="45">
        <f t="shared" si="128"/>
        <v>45000</v>
      </c>
      <c r="AB986" s="31" t="str">
        <f>Report2!AE994</f>
        <v>5255342004902</v>
      </c>
      <c r="AC986" s="45" t="str">
        <f>Report2!AF994</f>
        <v>15/03/2023</v>
      </c>
      <c r="AD986" s="31" t="str">
        <f>Report2!AH994</f>
        <v>P2TL/52553/20230315/00006</v>
      </c>
      <c r="AE986" s="31">
        <f t="shared" si="130"/>
        <v>52550</v>
      </c>
      <c r="AF986" s="31" t="str">
        <f t="shared" si="129"/>
        <v>52553</v>
      </c>
    </row>
    <row r="987" spans="1:32">
      <c r="A987" s="30">
        <f>Report2!A995</f>
        <v>311</v>
      </c>
      <c r="B987" s="31" t="str">
        <f>Report2!B995</f>
        <v>P2TL/52551/20230327/00002</v>
      </c>
      <c r="C987" s="31" t="str">
        <f>Report2!D995</f>
        <v>523061791691</v>
      </c>
      <c r="D987" s="31" t="str">
        <f>Report2!E995</f>
        <v>SUDARSONO</v>
      </c>
      <c r="E987" s="31" t="str">
        <f>Report2!H995</f>
        <v>K2</v>
      </c>
      <c r="F987" s="31" t="str">
        <f>Report2!I995</f>
        <v>DS MLATEN    RT.9 RW</v>
      </c>
      <c r="G987" s="31" t="str">
        <f t="shared" si="123"/>
        <v>R1T</v>
      </c>
      <c r="H987" s="31">
        <f t="shared" si="124"/>
        <v>900</v>
      </c>
      <c r="I987" s="31" t="str">
        <f>Report2!K995</f>
        <v>R1T/900</v>
      </c>
      <c r="J987" s="82">
        <f>Report2!L995</f>
        <v>253</v>
      </c>
      <c r="K987" s="82">
        <f>Report2!M995</f>
        <v>0</v>
      </c>
      <c r="L987" s="82">
        <f>Report2!N995</f>
        <v>153065</v>
      </c>
      <c r="M987" s="82">
        <f>Report2!P995</f>
        <v>153065</v>
      </c>
      <c r="N987" s="82">
        <f>Report2!Q995</f>
        <v>0</v>
      </c>
      <c r="O987" s="82">
        <f>Report2!T995</f>
        <v>0</v>
      </c>
      <c r="P987" s="82">
        <f>Report2!U995</f>
        <v>0</v>
      </c>
      <c r="Q987" s="82">
        <f>Report2!W995</f>
        <v>13776</v>
      </c>
      <c r="R987" s="82">
        <f>Report2!X995</f>
        <v>0</v>
      </c>
      <c r="S987" s="82">
        <f>Report2!Y995</f>
        <v>0</v>
      </c>
      <c r="T987" s="82">
        <f>Report2!Z995</f>
        <v>166841</v>
      </c>
      <c r="U987" s="82">
        <f>Report2!AB995</f>
        <v>166841</v>
      </c>
      <c r="V987" s="82">
        <f>Report2!AC995</f>
        <v>0</v>
      </c>
      <c r="W987" s="36" t="str">
        <f>Report2!AD995</f>
        <v>27/03/2023</v>
      </c>
      <c r="X987" s="48" t="str">
        <f t="shared" si="125"/>
        <v>27</v>
      </c>
      <c r="Y987" s="31" t="str">
        <f t="shared" si="126"/>
        <v>03</v>
      </c>
      <c r="Z987" s="31" t="str">
        <f t="shared" si="127"/>
        <v>2023</v>
      </c>
      <c r="AA987" s="45">
        <f t="shared" si="128"/>
        <v>45012</v>
      </c>
      <c r="AB987" s="31" t="str">
        <f>Report2!AE995</f>
        <v>5255143005214</v>
      </c>
      <c r="AC987" s="45" t="str">
        <f>Report2!AF995</f>
        <v>27/03/2023</v>
      </c>
      <c r="AD987" s="31" t="str">
        <f>Report2!AH995</f>
        <v>P2TL/52551/20230327/00002</v>
      </c>
      <c r="AE987" s="31">
        <f t="shared" si="130"/>
        <v>52550</v>
      </c>
      <c r="AF987" s="31" t="str">
        <f t="shared" si="129"/>
        <v>52551</v>
      </c>
    </row>
    <row r="988" spans="1:32">
      <c r="A988" s="30">
        <f>Report2!A996</f>
        <v>312</v>
      </c>
      <c r="B988" s="31" t="str">
        <f>Report2!B996</f>
        <v>P2TL/52552/20230330/00003</v>
      </c>
      <c r="C988" s="31" t="str">
        <f>Report2!D996</f>
        <v>NONPELANG</v>
      </c>
      <c r="D988" s="31" t="str">
        <f>Report2!E996</f>
        <v>PAMSIMAS DELIK</v>
      </c>
      <c r="E988" s="31" t="str">
        <f>Report2!H996</f>
        <v>P4</v>
      </c>
      <c r="F988" s="31" t="str">
        <f>Report2!I996</f>
        <v>DELIK RT 2 RW 13 DS</v>
      </c>
      <c r="G988" s="31" t="str">
        <f t="shared" si="123"/>
        <v>S2</v>
      </c>
      <c r="H988" s="31">
        <f t="shared" si="124"/>
        <v>900</v>
      </c>
      <c r="I988" s="31" t="str">
        <f>Report2!K996</f>
        <v>S2/900</v>
      </c>
      <c r="J988" s="82">
        <f>Report2!L996</f>
        <v>4957</v>
      </c>
      <c r="K988" s="82">
        <f>Report2!M996</f>
        <v>243000</v>
      </c>
      <c r="L988" s="82">
        <f>Report2!N996</f>
        <v>46862</v>
      </c>
      <c r="M988" s="82">
        <f>Report2!P996</f>
        <v>289862</v>
      </c>
      <c r="N988" s="82">
        <f>Report2!Q996</f>
        <v>0</v>
      </c>
      <c r="O988" s="82">
        <f>Report2!T996</f>
        <v>0</v>
      </c>
      <c r="P988" s="82">
        <f>Report2!U996</f>
        <v>0</v>
      </c>
      <c r="Q988" s="82">
        <f>Report2!W996</f>
        <v>10138</v>
      </c>
      <c r="R988" s="82">
        <f>Report2!X996</f>
        <v>0</v>
      </c>
      <c r="S988" s="82">
        <f>Report2!Y996</f>
        <v>0</v>
      </c>
      <c r="T988" s="82">
        <f>Report2!Z996</f>
        <v>300000</v>
      </c>
      <c r="U988" s="82">
        <f>Report2!AB996</f>
        <v>300000</v>
      </c>
      <c r="V988" s="82">
        <f>Report2!AC996</f>
        <v>0</v>
      </c>
      <c r="W988" s="36" t="str">
        <f>Report2!AD996</f>
        <v>30/03/2023</v>
      </c>
      <c r="X988" s="48" t="str">
        <f t="shared" si="125"/>
        <v>30</v>
      </c>
      <c r="Y988" s="31" t="str">
        <f t="shared" si="126"/>
        <v>03</v>
      </c>
      <c r="Z988" s="31" t="str">
        <f t="shared" si="127"/>
        <v>2023</v>
      </c>
      <c r="AA988" s="45">
        <f t="shared" si="128"/>
        <v>45015</v>
      </c>
      <c r="AB988" s="31" t="str">
        <f>Report2!AE996</f>
        <v>5255242005008</v>
      </c>
      <c r="AC988" s="45" t="str">
        <f>Report2!AF996</f>
        <v>30/03/2023</v>
      </c>
      <c r="AD988" s="31" t="str">
        <f>Report2!AH996</f>
        <v>P2TL/52552/20230330/00003</v>
      </c>
      <c r="AE988" s="31">
        <f t="shared" si="130"/>
        <v>52550</v>
      </c>
      <c r="AF988" s="31" t="str">
        <f t="shared" si="129"/>
        <v>52552</v>
      </c>
    </row>
    <row r="989" spans="1:32">
      <c r="A989" s="30">
        <f>Report2!A997</f>
        <v>313</v>
      </c>
      <c r="B989" s="31" t="str">
        <f>Report2!B997</f>
        <v>5255105723031400228</v>
      </c>
      <c r="C989" s="31" t="str">
        <f>Report2!D997</f>
        <v>523060668378</v>
      </c>
      <c r="D989" s="31" t="str">
        <f>Report2!E997</f>
        <v>SAHLI</v>
      </c>
      <c r="E989" s="31">
        <f>Report2!H997</f>
        <v>0</v>
      </c>
      <c r="F989" s="31" t="str">
        <f>Report2!I997</f>
        <v>DS  BUNGO RT1/7 WE</v>
      </c>
      <c r="G989" s="31" t="str">
        <f t="shared" si="123"/>
        <v>R1</v>
      </c>
      <c r="H989" s="31">
        <f t="shared" si="124"/>
        <v>450</v>
      </c>
      <c r="I989" s="31" t="str">
        <f>Report2!K997</f>
        <v>R1/450</v>
      </c>
      <c r="J989" s="82">
        <f>Report2!L997</f>
        <v>51</v>
      </c>
      <c r="K989" s="82">
        <f>Report2!M997</f>
        <v>0</v>
      </c>
      <c r="L989" s="82">
        <f>Report2!N997</f>
        <v>8619</v>
      </c>
      <c r="M989" s="82">
        <f>Report2!P997</f>
        <v>8619</v>
      </c>
      <c r="N989" s="82">
        <f>Report2!Q997</f>
        <v>0</v>
      </c>
      <c r="O989" s="82">
        <f>Report2!T997</f>
        <v>0</v>
      </c>
      <c r="P989" s="82">
        <f>Report2!U997</f>
        <v>0</v>
      </c>
      <c r="Q989" s="82">
        <f>Report2!W997</f>
        <v>0</v>
      </c>
      <c r="R989" s="82">
        <f>Report2!X997</f>
        <v>0</v>
      </c>
      <c r="S989" s="82">
        <f>Report2!Y997</f>
        <v>0</v>
      </c>
      <c r="T989" s="82">
        <f>Report2!Z997</f>
        <v>8619</v>
      </c>
      <c r="U989" s="82">
        <f>Report2!AB997</f>
        <v>0</v>
      </c>
      <c r="V989" s="82">
        <f>Report2!AC997</f>
        <v>8619</v>
      </c>
      <c r="W989" s="36" t="str">
        <f>Report2!AD997</f>
        <v>15/03/2023</v>
      </c>
      <c r="X989" s="48" t="str">
        <f t="shared" si="125"/>
        <v>15</v>
      </c>
      <c r="Y989" s="31" t="str">
        <f t="shared" si="126"/>
        <v>03</v>
      </c>
      <c r="Z989" s="31" t="str">
        <f t="shared" si="127"/>
        <v>2023</v>
      </c>
      <c r="AA989" s="45">
        <f t="shared" si="128"/>
        <v>45000</v>
      </c>
      <c r="AB989" s="31" t="str">
        <f>Report2!AE997</f>
        <v>5255134000228</v>
      </c>
      <c r="AC989" s="45" t="str">
        <f>Report2!AF997</f>
        <v>15/03/2023</v>
      </c>
      <c r="AD989" s="31" t="str">
        <f>Report2!AH997</f>
        <v>5255105723031400228</v>
      </c>
      <c r="AE989" s="31">
        <f t="shared" si="130"/>
        <v>52550</v>
      </c>
      <c r="AF989" s="31" t="str">
        <f t="shared" si="129"/>
        <v>52551</v>
      </c>
    </row>
    <row r="990" spans="1:32">
      <c r="A990" s="30">
        <f>Report2!A998</f>
        <v>314</v>
      </c>
      <c r="B990" s="31" t="str">
        <f>Report2!B998</f>
        <v>P2TL/52554/20230310/00002</v>
      </c>
      <c r="C990" s="31" t="str">
        <f>Report2!D998</f>
        <v>523073066182</v>
      </c>
      <c r="D990" s="31" t="str">
        <f>Report2!E998</f>
        <v>SUDARMI</v>
      </c>
      <c r="E990" s="31" t="str">
        <f>Report2!H998</f>
        <v>K2</v>
      </c>
      <c r="F990" s="31" t="str">
        <f>Report2!I998</f>
        <v>DN GEBANG TAMBAH</v>
      </c>
      <c r="G990" s="31" t="str">
        <f t="shared" si="123"/>
        <v>R1T</v>
      </c>
      <c r="H990" s="31">
        <f t="shared" si="124"/>
        <v>450</v>
      </c>
      <c r="I990" s="31" t="str">
        <f>Report2!K998</f>
        <v>R1T/450</v>
      </c>
      <c r="J990" s="82">
        <f>Report2!L998</f>
        <v>200</v>
      </c>
      <c r="K990" s="82">
        <f>Report2!M998</f>
        <v>0</v>
      </c>
      <c r="L990" s="82">
        <f>Report2!N998</f>
        <v>83000</v>
      </c>
      <c r="M990" s="82">
        <f>Report2!P998</f>
        <v>83000</v>
      </c>
      <c r="N990" s="82">
        <f>Report2!Q998</f>
        <v>0</v>
      </c>
      <c r="O990" s="82">
        <f>Report2!T998</f>
        <v>0</v>
      </c>
      <c r="P990" s="82">
        <f>Report2!U998</f>
        <v>0</v>
      </c>
      <c r="Q990" s="82">
        <f>Report2!W998</f>
        <v>7470</v>
      </c>
      <c r="R990" s="82">
        <f>Report2!X998</f>
        <v>0</v>
      </c>
      <c r="S990" s="82">
        <f>Report2!Y998</f>
        <v>0</v>
      </c>
      <c r="T990" s="82">
        <f>Report2!Z998</f>
        <v>90470</v>
      </c>
      <c r="U990" s="82">
        <f>Report2!AB998</f>
        <v>90470</v>
      </c>
      <c r="V990" s="82">
        <f>Report2!AC998</f>
        <v>0</v>
      </c>
      <c r="W990" s="36" t="str">
        <f>Report2!AD998</f>
        <v>10/03/2023</v>
      </c>
      <c r="X990" s="48" t="str">
        <f t="shared" si="125"/>
        <v>10</v>
      </c>
      <c r="Y990" s="31" t="str">
        <f t="shared" si="126"/>
        <v>03</v>
      </c>
      <c r="Z990" s="31" t="str">
        <f t="shared" si="127"/>
        <v>2023</v>
      </c>
      <c r="AA990" s="45">
        <f t="shared" si="128"/>
        <v>44995</v>
      </c>
      <c r="AB990" s="31" t="str">
        <f>Report2!AE998</f>
        <v>5255443006089</v>
      </c>
      <c r="AC990" s="45" t="str">
        <f>Report2!AF998</f>
        <v>10/03/2023</v>
      </c>
      <c r="AD990" s="31" t="str">
        <f>Report2!AH998</f>
        <v>P2TL/52554/20230310/00002</v>
      </c>
      <c r="AE990" s="31">
        <f t="shared" si="130"/>
        <v>52550</v>
      </c>
      <c r="AF990" s="31" t="str">
        <f t="shared" si="129"/>
        <v>52554</v>
      </c>
    </row>
    <row r="991" spans="1:32">
      <c r="A991" s="30">
        <f>Report2!A999</f>
        <v>315</v>
      </c>
      <c r="B991" s="31" t="str">
        <f>Report2!B999</f>
        <v>P2TL/52554/20230307/00005</v>
      </c>
      <c r="C991" s="31" t="str">
        <f>Report2!D999</f>
        <v>NONPELANG</v>
      </c>
      <c r="D991" s="31" t="str">
        <f>Report2!E999</f>
        <v>SANIYANTI</v>
      </c>
      <c r="E991" s="31" t="str">
        <f>Report2!H999</f>
        <v>P4</v>
      </c>
      <c r="F991" s="31" t="str">
        <f>Report2!I999</f>
        <v>DN BRINGIN 01/06 DS</v>
      </c>
      <c r="G991" s="31" t="str">
        <f t="shared" si="123"/>
        <v>R1</v>
      </c>
      <c r="H991" s="31">
        <f t="shared" si="124"/>
        <v>450</v>
      </c>
      <c r="I991" s="31" t="str">
        <f>Report2!K999</f>
        <v>R1/450</v>
      </c>
      <c r="J991" s="82">
        <f>Report2!L999</f>
        <v>2479</v>
      </c>
      <c r="K991" s="82">
        <f>Report2!M999</f>
        <v>89100</v>
      </c>
      <c r="L991" s="82">
        <f>Report2!N999</f>
        <v>1226907</v>
      </c>
      <c r="M991" s="82">
        <f>Report2!P999</f>
        <v>1316007</v>
      </c>
      <c r="N991" s="82">
        <f>Report2!Q999</f>
        <v>0</v>
      </c>
      <c r="O991" s="82">
        <f>Report2!T999</f>
        <v>0</v>
      </c>
      <c r="P991" s="82">
        <f>Report2!U999</f>
        <v>0</v>
      </c>
      <c r="Q991" s="82">
        <f>Report2!W999</f>
        <v>6580</v>
      </c>
      <c r="R991" s="82">
        <f>Report2!X999</f>
        <v>0</v>
      </c>
      <c r="S991" s="82">
        <f>Report2!Y999</f>
        <v>0</v>
      </c>
      <c r="T991" s="82">
        <f>Report2!Z999</f>
        <v>1322587</v>
      </c>
      <c r="U991" s="82">
        <f>Report2!AB999</f>
        <v>1322587</v>
      </c>
      <c r="V991" s="82">
        <f>Report2!AC999</f>
        <v>0</v>
      </c>
      <c r="W991" s="36" t="str">
        <f>Report2!AD999</f>
        <v>10/03/2023</v>
      </c>
      <c r="X991" s="48" t="str">
        <f t="shared" si="125"/>
        <v>10</v>
      </c>
      <c r="Y991" s="31" t="str">
        <f t="shared" si="126"/>
        <v>03</v>
      </c>
      <c r="Z991" s="31" t="str">
        <f t="shared" si="127"/>
        <v>2023</v>
      </c>
      <c r="AA991" s="45">
        <f t="shared" si="128"/>
        <v>44995</v>
      </c>
      <c r="AB991" s="31" t="str">
        <f>Report2!AE999</f>
        <v>5255442006077</v>
      </c>
      <c r="AC991" s="45" t="str">
        <f>Report2!AF999</f>
        <v>10/03/2023</v>
      </c>
      <c r="AD991" s="31" t="str">
        <f>Report2!AH999</f>
        <v>P2TL/52554/20230307/00005</v>
      </c>
      <c r="AE991" s="31">
        <f t="shared" si="130"/>
        <v>52550</v>
      </c>
      <c r="AF991" s="31" t="str">
        <f t="shared" si="129"/>
        <v>52554</v>
      </c>
    </row>
    <row r="992" spans="1:32">
      <c r="A992" s="30">
        <f>Report2!A1000</f>
        <v>316</v>
      </c>
      <c r="B992" s="31" t="str">
        <f>Report2!B1000</f>
        <v>5255105723031400233</v>
      </c>
      <c r="C992" s="31" t="str">
        <f>Report2!D1000</f>
        <v>523060954636</v>
      </c>
      <c r="D992" s="31" t="str">
        <f>Report2!E1000</f>
        <v>MUSHOLLA(DARUSSA</v>
      </c>
      <c r="E992" s="31">
        <f>Report2!H1000</f>
        <v>0</v>
      </c>
      <c r="F992" s="31" t="str">
        <f>Report2!I1000</f>
        <v>DS SEKLENTING</v>
      </c>
      <c r="G992" s="31" t="str">
        <f t="shared" si="123"/>
        <v>S2</v>
      </c>
      <c r="H992" s="31">
        <f t="shared" si="124"/>
        <v>450</v>
      </c>
      <c r="I992" s="31" t="str">
        <f>Report2!K1000</f>
        <v>S2/450</v>
      </c>
      <c r="J992" s="82">
        <f>Report2!L1000</f>
        <v>56</v>
      </c>
      <c r="K992" s="82">
        <f>Report2!M1000</f>
        <v>0</v>
      </c>
      <c r="L992" s="82">
        <f>Report2!N1000</f>
        <v>6888</v>
      </c>
      <c r="M992" s="82">
        <f>Report2!P1000</f>
        <v>6888</v>
      </c>
      <c r="N992" s="82">
        <f>Report2!Q1000</f>
        <v>0</v>
      </c>
      <c r="O992" s="82">
        <f>Report2!T1000</f>
        <v>0</v>
      </c>
      <c r="P992" s="82">
        <f>Report2!U1000</f>
        <v>0</v>
      </c>
      <c r="Q992" s="82">
        <f>Report2!W1000</f>
        <v>0</v>
      </c>
      <c r="R992" s="82">
        <f>Report2!X1000</f>
        <v>0</v>
      </c>
      <c r="S992" s="82">
        <f>Report2!Y1000</f>
        <v>0</v>
      </c>
      <c r="T992" s="82">
        <f>Report2!Z1000</f>
        <v>6888</v>
      </c>
      <c r="U992" s="82">
        <f>Report2!AB1000</f>
        <v>0</v>
      </c>
      <c r="V992" s="82">
        <f>Report2!AC1000</f>
        <v>6888</v>
      </c>
      <c r="W992" s="36" t="str">
        <f>Report2!AD1000</f>
        <v>15/03/2023</v>
      </c>
      <c r="X992" s="48" t="str">
        <f t="shared" si="125"/>
        <v>15</v>
      </c>
      <c r="Y992" s="31" t="str">
        <f t="shared" si="126"/>
        <v>03</v>
      </c>
      <c r="Z992" s="31" t="str">
        <f t="shared" si="127"/>
        <v>2023</v>
      </c>
      <c r="AA992" s="45">
        <f t="shared" si="128"/>
        <v>45000</v>
      </c>
      <c r="AB992" s="31" t="str">
        <f>Report2!AE1000</f>
        <v>5255134000233</v>
      </c>
      <c r="AC992" s="45" t="str">
        <f>Report2!AF1000</f>
        <v>15/03/2023</v>
      </c>
      <c r="AD992" s="31" t="str">
        <f>Report2!AH1000</f>
        <v>5255105723031400233</v>
      </c>
      <c r="AE992" s="31">
        <f t="shared" si="130"/>
        <v>52550</v>
      </c>
      <c r="AF992" s="31" t="str">
        <f t="shared" si="129"/>
        <v>52551</v>
      </c>
    </row>
    <row r="993" spans="1:32">
      <c r="A993" s="30">
        <f>Report2!A1001</f>
        <v>317</v>
      </c>
      <c r="B993" s="31" t="str">
        <f>Report2!B1001</f>
        <v>P2TL/52554/20230328/00023</v>
      </c>
      <c r="C993" s="31" t="str">
        <f>Report2!D1001</f>
        <v>523071269393</v>
      </c>
      <c r="D993" s="31" t="str">
        <f>Report2!E1001</f>
        <v>WAJI</v>
      </c>
      <c r="E993" s="31" t="str">
        <f>Report2!H1001</f>
        <v>K2</v>
      </c>
      <c r="F993" s="31" t="str">
        <f>Report2!I1001</f>
        <v>DK . KD SALI TROWOL</v>
      </c>
      <c r="G993" s="31" t="str">
        <f t="shared" si="123"/>
        <v>R1</v>
      </c>
      <c r="H993" s="31">
        <f t="shared" si="124"/>
        <v>450</v>
      </c>
      <c r="I993" s="31" t="str">
        <f>Report2!K1001</f>
        <v>R1/450</v>
      </c>
      <c r="J993" s="82">
        <f>Report2!L1001</f>
        <v>100</v>
      </c>
      <c r="K993" s="82">
        <f>Report2!M1001</f>
        <v>0</v>
      </c>
      <c r="L993" s="82">
        <f>Report2!N1001</f>
        <v>49500</v>
      </c>
      <c r="M993" s="82">
        <f>Report2!P1001</f>
        <v>49500</v>
      </c>
      <c r="N993" s="82">
        <f>Report2!Q1001</f>
        <v>0</v>
      </c>
      <c r="O993" s="82">
        <f>Report2!T1001</f>
        <v>0</v>
      </c>
      <c r="P993" s="82">
        <f>Report2!U1001</f>
        <v>0</v>
      </c>
      <c r="Q993" s="82">
        <f>Report2!W1001</f>
        <v>4455</v>
      </c>
      <c r="R993" s="82">
        <f>Report2!X1001</f>
        <v>0</v>
      </c>
      <c r="S993" s="82">
        <f>Report2!Y1001</f>
        <v>0</v>
      </c>
      <c r="T993" s="82">
        <f>Report2!Z1001</f>
        <v>53955</v>
      </c>
      <c r="U993" s="82">
        <f>Report2!AB1001</f>
        <v>53955</v>
      </c>
      <c r="V993" s="82">
        <f>Report2!AC1001</f>
        <v>0</v>
      </c>
      <c r="W993" s="36" t="str">
        <f>Report2!AD1001</f>
        <v>30/03/2023</v>
      </c>
      <c r="X993" s="48" t="str">
        <f t="shared" si="125"/>
        <v>30</v>
      </c>
      <c r="Y993" s="31" t="str">
        <f t="shared" si="126"/>
        <v>03</v>
      </c>
      <c r="Z993" s="31" t="str">
        <f t="shared" si="127"/>
        <v>2023</v>
      </c>
      <c r="AA993" s="45">
        <f t="shared" si="128"/>
        <v>45015</v>
      </c>
      <c r="AB993" s="31" t="str">
        <f>Report2!AE1001</f>
        <v>5255442006142</v>
      </c>
      <c r="AC993" s="45" t="str">
        <f>Report2!AF1001</f>
        <v>30/03/2023</v>
      </c>
      <c r="AD993" s="31" t="str">
        <f>Report2!AH1001</f>
        <v>P2TL/52554/20230328/00023</v>
      </c>
      <c r="AE993" s="31">
        <f t="shared" si="130"/>
        <v>52550</v>
      </c>
      <c r="AF993" s="31" t="str">
        <f t="shared" si="129"/>
        <v>52554</v>
      </c>
    </row>
    <row r="994" spans="1:32">
      <c r="A994" s="30">
        <f>Report2!A1002</f>
        <v>318</v>
      </c>
      <c r="B994" s="31" t="str">
        <f>Report2!B1002</f>
        <v>P2TL/52554/20230307/00002</v>
      </c>
      <c r="C994" s="31" t="str">
        <f>Report2!D1002</f>
        <v>NONPELANG</v>
      </c>
      <c r="D994" s="31" t="str">
        <f>Report2!E1002</f>
        <v>MUNAWAR</v>
      </c>
      <c r="E994" s="31" t="str">
        <f>Report2!H1002</f>
        <v>P4</v>
      </c>
      <c r="F994" s="31" t="str">
        <f>Report2!I1002</f>
        <v>BANJARASEM RT 05 R</v>
      </c>
      <c r="G994" s="31" t="str">
        <f t="shared" si="123"/>
        <v>B1</v>
      </c>
      <c r="H994" s="31">
        <f t="shared" si="124"/>
        <v>1300</v>
      </c>
      <c r="I994" s="31" t="str">
        <f>Report2!K1002</f>
        <v>B1/1300</v>
      </c>
      <c r="J994" s="82">
        <f>Report2!L1002</f>
        <v>7160</v>
      </c>
      <c r="K994" s="82">
        <f>Report2!M1002</f>
        <v>904176</v>
      </c>
      <c r="L994" s="82">
        <f>Report2!N1002</f>
        <v>1546718</v>
      </c>
      <c r="M994" s="82">
        <f>Report2!P1002</f>
        <v>2450894</v>
      </c>
      <c r="N994" s="82">
        <f>Report2!Q1002</f>
        <v>10000</v>
      </c>
      <c r="O994" s="82">
        <f>Report2!T1002</f>
        <v>0</v>
      </c>
      <c r="P994" s="82">
        <f>Report2!U1002</f>
        <v>0</v>
      </c>
      <c r="Q994" s="82">
        <f>Report2!W1002</f>
        <v>39106</v>
      </c>
      <c r="R994" s="82">
        <f>Report2!X1002</f>
        <v>0</v>
      </c>
      <c r="S994" s="82">
        <f>Report2!Y1002</f>
        <v>0</v>
      </c>
      <c r="T994" s="82">
        <f>Report2!Z1002</f>
        <v>2500000</v>
      </c>
      <c r="U994" s="82">
        <f>Report2!AB1002</f>
        <v>2500000</v>
      </c>
      <c r="V994" s="82">
        <f>Report2!AC1002</f>
        <v>0</v>
      </c>
      <c r="W994" s="36" t="str">
        <f>Report2!AD1002</f>
        <v>07/03/2023</v>
      </c>
      <c r="X994" s="48" t="str">
        <f t="shared" si="125"/>
        <v>07</v>
      </c>
      <c r="Y994" s="31" t="str">
        <f t="shared" si="126"/>
        <v>03</v>
      </c>
      <c r="Z994" s="31" t="str">
        <f t="shared" si="127"/>
        <v>2023</v>
      </c>
      <c r="AA994" s="45">
        <f t="shared" si="128"/>
        <v>44992</v>
      </c>
      <c r="AB994" s="31" t="str">
        <f>Report2!AE1002</f>
        <v>5255442006074</v>
      </c>
      <c r="AC994" s="45" t="str">
        <f>Report2!AF1002</f>
        <v>07/03/2023</v>
      </c>
      <c r="AD994" s="31" t="str">
        <f>Report2!AH1002</f>
        <v>P2TL/52554/20230307/00002</v>
      </c>
      <c r="AE994" s="31">
        <f t="shared" si="130"/>
        <v>52550</v>
      </c>
      <c r="AF994" s="31" t="str">
        <f t="shared" si="129"/>
        <v>52554</v>
      </c>
    </row>
    <row r="995" spans="1:32">
      <c r="A995" s="30">
        <f>Report2!A1003</f>
        <v>319</v>
      </c>
      <c r="B995" s="31" t="str">
        <f>Report2!B1003</f>
        <v>P2TL/52551/20230306/00001</v>
      </c>
      <c r="C995" s="31" t="str">
        <f>Report2!D1003</f>
        <v>523061514881</v>
      </c>
      <c r="D995" s="31" t="str">
        <f>Report2!E1003</f>
        <v>NUR ROKHIM</v>
      </c>
      <c r="E995" s="31" t="str">
        <f>Report2!H1003</f>
        <v>P2</v>
      </c>
      <c r="F995" s="31" t="str">
        <f>Report2!I1003</f>
        <v>DS PILANGREJO WON</v>
      </c>
      <c r="G995" s="31" t="str">
        <f t="shared" si="123"/>
        <v>R1T</v>
      </c>
      <c r="H995" s="31">
        <f t="shared" si="124"/>
        <v>1300</v>
      </c>
      <c r="I995" s="31" t="str">
        <f>Report2!K1003</f>
        <v>R1T/1300</v>
      </c>
      <c r="J995" s="82">
        <f>Report2!L1003</f>
        <v>7160</v>
      </c>
      <c r="K995" s="82">
        <f>Report2!M1003</f>
        <v>0</v>
      </c>
      <c r="L995" s="82">
        <f>Report2!N1003</f>
        <v>10344630</v>
      </c>
      <c r="M995" s="82">
        <f>Report2!P1003</f>
        <v>10344630</v>
      </c>
      <c r="N995" s="82">
        <f>Report2!Q1003</f>
        <v>10000</v>
      </c>
      <c r="O995" s="82">
        <f>Report2!T1003</f>
        <v>76400</v>
      </c>
      <c r="P995" s="82">
        <f>Report2!U1003</f>
        <v>433957</v>
      </c>
      <c r="Q995" s="82">
        <f>Report2!W1003</f>
        <v>103446</v>
      </c>
      <c r="R995" s="82">
        <f>Report2!X1003</f>
        <v>0</v>
      </c>
      <c r="S995" s="82">
        <f>Report2!Y1003</f>
        <v>0</v>
      </c>
      <c r="T995" s="82">
        <f>Report2!Z1003</f>
        <v>10968433</v>
      </c>
      <c r="U995" s="82">
        <f>Report2!AB1003</f>
        <v>10968433</v>
      </c>
      <c r="V995" s="82">
        <f>Report2!AC1003</f>
        <v>0</v>
      </c>
      <c r="W995" s="36" t="str">
        <f>Report2!AD1003</f>
        <v>06/03/2023</v>
      </c>
      <c r="X995" s="48" t="str">
        <f t="shared" si="125"/>
        <v>06</v>
      </c>
      <c r="Y995" s="31" t="str">
        <f t="shared" si="126"/>
        <v>03</v>
      </c>
      <c r="Z995" s="31" t="str">
        <f t="shared" si="127"/>
        <v>2023</v>
      </c>
      <c r="AA995" s="45">
        <f t="shared" si="128"/>
        <v>44991</v>
      </c>
      <c r="AB995" s="31" t="str">
        <f>Report2!AE1003</f>
        <v>5255143005156</v>
      </c>
      <c r="AC995" s="45" t="str">
        <f>Report2!AF1003</f>
        <v>06/03/2023</v>
      </c>
      <c r="AD995" s="31" t="str">
        <f>Report2!AH1003</f>
        <v>P2TL/52551/20230306/00001</v>
      </c>
      <c r="AE995" s="31">
        <f t="shared" si="130"/>
        <v>52550</v>
      </c>
      <c r="AF995" s="31" t="str">
        <f t="shared" si="129"/>
        <v>52551</v>
      </c>
    </row>
    <row r="996" spans="1:32">
      <c r="A996" s="30">
        <f>Report2!A1004</f>
        <v>320</v>
      </c>
      <c r="B996" s="31" t="str">
        <f>Report2!B1004</f>
        <v>P2TL/52551/20230313/00002</v>
      </c>
      <c r="C996" s="31" t="str">
        <f>Report2!D1004</f>
        <v>523061757122</v>
      </c>
      <c r="D996" s="31" t="str">
        <f>Report2!E1004</f>
        <v>TABI'IN</v>
      </c>
      <c r="E996" s="31" t="str">
        <f>Report2!H1004</f>
        <v>K2</v>
      </c>
      <c r="F996" s="31" t="str">
        <f>Report2!I1004</f>
        <v>DK SODONG SIDOGE</v>
      </c>
      <c r="G996" s="31" t="str">
        <f t="shared" si="123"/>
        <v>R1MT</v>
      </c>
      <c r="H996" s="31">
        <f t="shared" si="124"/>
        <v>900</v>
      </c>
      <c r="I996" s="31" t="str">
        <f>Report2!K1004</f>
        <v>R1MT/900</v>
      </c>
      <c r="J996" s="82">
        <f>Report2!L1004</f>
        <v>270</v>
      </c>
      <c r="K996" s="82">
        <f>Report2!M1004</f>
        <v>0</v>
      </c>
      <c r="L996" s="82">
        <f>Report2!N1004</f>
        <v>365040</v>
      </c>
      <c r="M996" s="82">
        <f>Report2!P1004</f>
        <v>365040</v>
      </c>
      <c r="N996" s="82">
        <f>Report2!Q1004</f>
        <v>0</v>
      </c>
      <c r="O996" s="82">
        <f>Report2!T1004</f>
        <v>0</v>
      </c>
      <c r="P996" s="82">
        <f>Report2!U1004</f>
        <v>0</v>
      </c>
      <c r="Q996" s="82">
        <f>Report2!W1004</f>
        <v>32854</v>
      </c>
      <c r="R996" s="82">
        <f>Report2!X1004</f>
        <v>0</v>
      </c>
      <c r="S996" s="82">
        <f>Report2!Y1004</f>
        <v>0</v>
      </c>
      <c r="T996" s="82">
        <f>Report2!Z1004</f>
        <v>397894</v>
      </c>
      <c r="U996" s="82">
        <f>Report2!AB1004</f>
        <v>397894</v>
      </c>
      <c r="V996" s="82">
        <f>Report2!AC1004</f>
        <v>0</v>
      </c>
      <c r="W996" s="36" t="str">
        <f>Report2!AD1004</f>
        <v>14/03/2023</v>
      </c>
      <c r="X996" s="48" t="str">
        <f t="shared" si="125"/>
        <v>14</v>
      </c>
      <c r="Y996" s="31" t="str">
        <f t="shared" si="126"/>
        <v>03</v>
      </c>
      <c r="Z996" s="31" t="str">
        <f t="shared" si="127"/>
        <v>2023</v>
      </c>
      <c r="AA996" s="45">
        <f t="shared" si="128"/>
        <v>44999</v>
      </c>
      <c r="AB996" s="31" t="str">
        <f>Report2!AE1004</f>
        <v>5255143005177</v>
      </c>
      <c r="AC996" s="45" t="str">
        <f>Report2!AF1004</f>
        <v>14/03/2023</v>
      </c>
      <c r="AD996" s="31" t="str">
        <f>Report2!AH1004</f>
        <v>P2TL/52551/20230313/00002</v>
      </c>
      <c r="AE996" s="31">
        <f t="shared" si="130"/>
        <v>52550</v>
      </c>
      <c r="AF996" s="31" t="str">
        <f t="shared" si="129"/>
        <v>52551</v>
      </c>
    </row>
    <row r="997" spans="1:32">
      <c r="A997" s="30">
        <f>Report2!A1005</f>
        <v>321</v>
      </c>
      <c r="B997" s="31" t="str">
        <f>Report2!B1005</f>
        <v>P2TL/52553/20230301/00002</v>
      </c>
      <c r="C997" s="31" t="str">
        <f>Report2!D1005</f>
        <v>523071789081</v>
      </c>
      <c r="D997" s="31" t="str">
        <f>Report2!E1005</f>
        <v>SUPRIADI</v>
      </c>
      <c r="E997" s="31" t="str">
        <f>Report2!H1005</f>
        <v>P2</v>
      </c>
      <c r="F997" s="31" t="str">
        <f>Report2!I1005</f>
        <v>DS KEMANTREN GOD</v>
      </c>
      <c r="G997" s="31" t="str">
        <f t="shared" si="123"/>
        <v>R1M</v>
      </c>
      <c r="H997" s="31">
        <f t="shared" si="124"/>
        <v>900</v>
      </c>
      <c r="I997" s="31" t="str">
        <f>Report2!K1005</f>
        <v>R1M/900</v>
      </c>
      <c r="J997" s="82">
        <f>Report2!L1005</f>
        <v>4957</v>
      </c>
      <c r="K997" s="82">
        <f>Report2!M1005</f>
        <v>0</v>
      </c>
      <c r="L997" s="82">
        <f>Report2!N1005</f>
        <v>6702134</v>
      </c>
      <c r="M997" s="82">
        <f>Report2!P1005</f>
        <v>6702134</v>
      </c>
      <c r="N997" s="82">
        <f>Report2!Q1005</f>
        <v>10000</v>
      </c>
      <c r="O997" s="82">
        <f>Report2!T1005</f>
        <v>0</v>
      </c>
      <c r="P997" s="82">
        <f>Report2!U1005</f>
        <v>0</v>
      </c>
      <c r="Q997" s="82">
        <f>Report2!W1005</f>
        <v>67021</v>
      </c>
      <c r="R997" s="82">
        <f>Report2!X1005</f>
        <v>0</v>
      </c>
      <c r="S997" s="82">
        <f>Report2!Y1005</f>
        <v>0</v>
      </c>
      <c r="T997" s="82">
        <f>Report2!Z1005</f>
        <v>6779155</v>
      </c>
      <c r="U997" s="82">
        <f>Report2!AB1005</f>
        <v>2000000</v>
      </c>
      <c r="V997" s="82">
        <f>Report2!AC1005</f>
        <v>4779155</v>
      </c>
      <c r="W997" s="36" t="str">
        <f>Report2!AD1005</f>
        <v>01/03/2023</v>
      </c>
      <c r="X997" s="48" t="str">
        <f t="shared" si="125"/>
        <v>01</v>
      </c>
      <c r="Y997" s="31" t="str">
        <f t="shared" si="126"/>
        <v>03</v>
      </c>
      <c r="Z997" s="31" t="str">
        <f t="shared" si="127"/>
        <v>2023</v>
      </c>
      <c r="AA997" s="45">
        <f t="shared" si="128"/>
        <v>44986</v>
      </c>
      <c r="AB997" s="31" t="str">
        <f>Report2!AE1005</f>
        <v>5255342004873</v>
      </c>
      <c r="AC997" s="45" t="str">
        <f>Report2!AF1005</f>
        <v>01/03/2023</v>
      </c>
      <c r="AD997" s="31" t="str">
        <f>Report2!AH1005</f>
        <v>P2TL/52553/20230301/00002</v>
      </c>
      <c r="AE997" s="31">
        <f t="shared" si="130"/>
        <v>52550</v>
      </c>
      <c r="AF997" s="31" t="str">
        <f t="shared" si="129"/>
        <v>52553</v>
      </c>
    </row>
    <row r="998" spans="1:32">
      <c r="A998" s="30">
        <f>Report2!A1006</f>
        <v>322</v>
      </c>
      <c r="B998" s="31" t="str">
        <f>Report2!B1006</f>
        <v>P2TL/52551/20230308/00004</v>
      </c>
      <c r="C998" s="31" t="str">
        <f>Report2!D1006</f>
        <v>523061366836</v>
      </c>
      <c r="D998" s="31" t="str">
        <f>Report2!E1006</f>
        <v>MOHAMMAD ROSAD</v>
      </c>
      <c r="E998" s="31" t="str">
        <f>Report2!H1006</f>
        <v>P2</v>
      </c>
      <c r="F998" s="31" t="str">
        <f>Report2!I1006</f>
        <v>DS KEDUNGORI   RT.0</v>
      </c>
      <c r="G998" s="31" t="str">
        <f t="shared" si="123"/>
        <v>R1T</v>
      </c>
      <c r="H998" s="31">
        <f t="shared" si="124"/>
        <v>900</v>
      </c>
      <c r="I998" s="31" t="str">
        <f>Report2!K1006</f>
        <v>R1T/900</v>
      </c>
      <c r="J998" s="82">
        <f>Report2!L1006</f>
        <v>4957</v>
      </c>
      <c r="K998" s="82">
        <f>Report2!M1006</f>
        <v>0</v>
      </c>
      <c r="L998" s="82">
        <f>Report2!N1006</f>
        <v>2453814</v>
      </c>
      <c r="M998" s="82">
        <f>Report2!P1006</f>
        <v>2453814</v>
      </c>
      <c r="N998" s="82">
        <f>Report2!Q1006</f>
        <v>0</v>
      </c>
      <c r="O998" s="82">
        <f>Report2!T1006</f>
        <v>76400</v>
      </c>
      <c r="P998" s="82">
        <f>Report2!U1006</f>
        <v>433957</v>
      </c>
      <c r="Q998" s="82">
        <f>Report2!W1006</f>
        <v>24538</v>
      </c>
      <c r="R998" s="82">
        <f>Report2!X1006</f>
        <v>0</v>
      </c>
      <c r="S998" s="82">
        <f>Report2!Y1006</f>
        <v>0</v>
      </c>
      <c r="T998" s="82">
        <f>Report2!Z1006</f>
        <v>2988709</v>
      </c>
      <c r="U998" s="82">
        <f>Report2!AB1006</f>
        <v>2988709</v>
      </c>
      <c r="V998" s="82">
        <f>Report2!AC1006</f>
        <v>0</v>
      </c>
      <c r="W998" s="36" t="str">
        <f>Report2!AD1006</f>
        <v>08/03/2023</v>
      </c>
      <c r="X998" s="48" t="str">
        <f t="shared" si="125"/>
        <v>08</v>
      </c>
      <c r="Y998" s="31" t="str">
        <f t="shared" si="126"/>
        <v>03</v>
      </c>
      <c r="Z998" s="31" t="str">
        <f t="shared" si="127"/>
        <v>2023</v>
      </c>
      <c r="AA998" s="45">
        <f t="shared" si="128"/>
        <v>44993</v>
      </c>
      <c r="AB998" s="31" t="str">
        <f>Report2!AE1006</f>
        <v>5255143005170</v>
      </c>
      <c r="AC998" s="45" t="str">
        <f>Report2!AF1006</f>
        <v>08/03/2023</v>
      </c>
      <c r="AD998" s="31" t="str">
        <f>Report2!AH1006</f>
        <v>P2TL/52551/20230308/00004</v>
      </c>
      <c r="AE998" s="31">
        <f t="shared" si="130"/>
        <v>52550</v>
      </c>
      <c r="AF998" s="31" t="str">
        <f t="shared" si="129"/>
        <v>52551</v>
      </c>
    </row>
    <row r="999" spans="1:32">
      <c r="A999" s="30">
        <f>Report2!A1007</f>
        <v>323</v>
      </c>
      <c r="B999" s="31" t="str">
        <f>Report2!B1007</f>
        <v>P2TL/52553/20230315/00004</v>
      </c>
      <c r="C999" s="31" t="str">
        <f>Report2!D1007</f>
        <v>523073048699</v>
      </c>
      <c r="D999" s="31" t="str">
        <f>Report2!E1007</f>
        <v>NUR YANTO</v>
      </c>
      <c r="E999" s="31" t="str">
        <f>Report2!H1007</f>
        <v>K2</v>
      </c>
      <c r="F999" s="31" t="str">
        <f>Report2!I1007</f>
        <v>DN MANGGAR    RT.4</v>
      </c>
      <c r="G999" s="31" t="str">
        <f t="shared" si="123"/>
        <v>R1MT</v>
      </c>
      <c r="H999" s="31">
        <f t="shared" si="124"/>
        <v>900</v>
      </c>
      <c r="I999" s="31" t="str">
        <f>Report2!K1007</f>
        <v>R1MT/900</v>
      </c>
      <c r="J999" s="82">
        <f>Report2!L1007</f>
        <v>70</v>
      </c>
      <c r="K999" s="82">
        <f>Report2!M1007</f>
        <v>0</v>
      </c>
      <c r="L999" s="82">
        <f>Report2!N1007</f>
        <v>94640</v>
      </c>
      <c r="M999" s="82">
        <f>Report2!P1007</f>
        <v>94640</v>
      </c>
      <c r="N999" s="82">
        <f>Report2!Q1007</f>
        <v>0</v>
      </c>
      <c r="O999" s="82">
        <f>Report2!T1007</f>
        <v>0</v>
      </c>
      <c r="P999" s="82">
        <f>Report2!U1007</f>
        <v>0</v>
      </c>
      <c r="Q999" s="82">
        <f>Report2!W1007</f>
        <v>8518</v>
      </c>
      <c r="R999" s="82">
        <f>Report2!X1007</f>
        <v>0</v>
      </c>
      <c r="S999" s="82">
        <f>Report2!Y1007</f>
        <v>0</v>
      </c>
      <c r="T999" s="82">
        <f>Report2!Z1007</f>
        <v>103158</v>
      </c>
      <c r="U999" s="82">
        <f>Report2!AB1007</f>
        <v>103158</v>
      </c>
      <c r="V999" s="82">
        <f>Report2!AC1007</f>
        <v>0</v>
      </c>
      <c r="W999" s="36" t="str">
        <f>Report2!AD1007</f>
        <v>15/03/2023</v>
      </c>
      <c r="X999" s="48" t="str">
        <f t="shared" si="125"/>
        <v>15</v>
      </c>
      <c r="Y999" s="31" t="str">
        <f t="shared" si="126"/>
        <v>03</v>
      </c>
      <c r="Z999" s="31" t="str">
        <f t="shared" si="127"/>
        <v>2023</v>
      </c>
      <c r="AA999" s="45">
        <f t="shared" si="128"/>
        <v>45000</v>
      </c>
      <c r="AB999" s="31" t="str">
        <f>Report2!AE1007</f>
        <v>5255343004900</v>
      </c>
      <c r="AC999" s="45" t="str">
        <f>Report2!AF1007</f>
        <v>15/03/2023</v>
      </c>
      <c r="AD999" s="31" t="str">
        <f>Report2!AH1007</f>
        <v>P2TL/52553/20230315/00004</v>
      </c>
      <c r="AE999" s="31">
        <f t="shared" si="130"/>
        <v>52550</v>
      </c>
      <c r="AF999" s="31" t="str">
        <f t="shared" si="129"/>
        <v>52553</v>
      </c>
    </row>
    <row r="1000" spans="1:32">
      <c r="A1000" s="30">
        <f>Report2!A1008</f>
        <v>324</v>
      </c>
      <c r="B1000" s="31" t="str">
        <f>Report2!B1008</f>
        <v>5255105723031400224</v>
      </c>
      <c r="C1000" s="31" t="str">
        <f>Report2!D1008</f>
        <v>523060527293</v>
      </c>
      <c r="D1000" s="31" t="str">
        <f>Report2!E1008</f>
        <v>NGATMINAH</v>
      </c>
      <c r="E1000" s="31">
        <f>Report2!H1008</f>
        <v>0</v>
      </c>
      <c r="F1000" s="31" t="str">
        <f>Report2!I1008</f>
        <v>DS  CANGKRING KEM</v>
      </c>
      <c r="G1000" s="31" t="str">
        <f t="shared" si="123"/>
        <v>R1</v>
      </c>
      <c r="H1000" s="31">
        <f t="shared" si="124"/>
        <v>450</v>
      </c>
      <c r="I1000" s="31" t="str">
        <f>Report2!K1008</f>
        <v>R1/450</v>
      </c>
      <c r="J1000" s="82">
        <f>Report2!L1008</f>
        <v>61</v>
      </c>
      <c r="K1000" s="82">
        <f>Report2!M1008</f>
        <v>0</v>
      </c>
      <c r="L1000" s="82">
        <f>Report2!N1008</f>
        <v>10309</v>
      </c>
      <c r="M1000" s="82">
        <f>Report2!P1008</f>
        <v>10309</v>
      </c>
      <c r="N1000" s="82">
        <f>Report2!Q1008</f>
        <v>0</v>
      </c>
      <c r="O1000" s="82">
        <f>Report2!T1008</f>
        <v>0</v>
      </c>
      <c r="P1000" s="82">
        <f>Report2!U1008</f>
        <v>0</v>
      </c>
      <c r="Q1000" s="82">
        <f>Report2!W1008</f>
        <v>0</v>
      </c>
      <c r="R1000" s="82">
        <f>Report2!X1008</f>
        <v>0</v>
      </c>
      <c r="S1000" s="82">
        <f>Report2!Y1008</f>
        <v>0</v>
      </c>
      <c r="T1000" s="82">
        <f>Report2!Z1008</f>
        <v>10309</v>
      </c>
      <c r="U1000" s="82">
        <f>Report2!AB1008</f>
        <v>0</v>
      </c>
      <c r="V1000" s="82">
        <f>Report2!AC1008</f>
        <v>10309</v>
      </c>
      <c r="W1000" s="36" t="str">
        <f>Report2!AD1008</f>
        <v>15/03/2023</v>
      </c>
      <c r="X1000" s="48" t="str">
        <f t="shared" si="125"/>
        <v>15</v>
      </c>
      <c r="Y1000" s="31" t="str">
        <f t="shared" si="126"/>
        <v>03</v>
      </c>
      <c r="Z1000" s="31" t="str">
        <f t="shared" si="127"/>
        <v>2023</v>
      </c>
      <c r="AA1000" s="45">
        <f t="shared" si="128"/>
        <v>45000</v>
      </c>
      <c r="AB1000" s="31" t="str">
        <f>Report2!AE1008</f>
        <v>5255134000224</v>
      </c>
      <c r="AC1000" s="45" t="str">
        <f>Report2!AF1008</f>
        <v>15/03/2023</v>
      </c>
      <c r="AD1000" s="31" t="str">
        <f>Report2!AH1008</f>
        <v>5255105723031400224</v>
      </c>
      <c r="AE1000" s="31">
        <f t="shared" si="130"/>
        <v>52550</v>
      </c>
      <c r="AF1000" s="31" t="str">
        <f t="shared" si="129"/>
        <v>52551</v>
      </c>
    </row>
    <row r="1001" spans="1:32">
      <c r="A1001" s="30">
        <f>Report2!A1009</f>
        <v>325</v>
      </c>
      <c r="B1001" s="31" t="str">
        <f>Report2!B1009</f>
        <v>P2TL/52554/20230324/00002</v>
      </c>
      <c r="C1001" s="31" t="str">
        <f>Report2!D1009</f>
        <v>NONPELANG</v>
      </c>
      <c r="D1001" s="31" t="str">
        <f>Report2!E1009</f>
        <v>MARGO</v>
      </c>
      <c r="E1001" s="31" t="str">
        <f>Report2!H1009</f>
        <v>P4</v>
      </c>
      <c r="F1001" s="31" t="str">
        <f>Report2!I1009</f>
        <v>KUNCEN BANGSRI</v>
      </c>
      <c r="G1001" s="31" t="str">
        <f t="shared" si="123"/>
        <v>B1</v>
      </c>
      <c r="H1001" s="31">
        <f t="shared" si="124"/>
        <v>900</v>
      </c>
      <c r="I1001" s="31" t="str">
        <f>Report2!K1009</f>
        <v>B1/900</v>
      </c>
      <c r="J1001" s="82">
        <f>Report2!L1009</f>
        <v>4957</v>
      </c>
      <c r="K1001" s="82">
        <f>Report2!M1009</f>
        <v>429300</v>
      </c>
      <c r="L1001" s="82">
        <f>Report2!N1009</f>
        <v>2305098</v>
      </c>
      <c r="M1001" s="82">
        <f>Report2!P1009</f>
        <v>2734398</v>
      </c>
      <c r="N1001" s="82">
        <f>Report2!Q1009</f>
        <v>0</v>
      </c>
      <c r="O1001" s="82">
        <f>Report2!T1009</f>
        <v>0</v>
      </c>
      <c r="P1001" s="82">
        <f>Report2!U1009</f>
        <v>0</v>
      </c>
      <c r="Q1001" s="82">
        <f>Report2!W1009</f>
        <v>13672</v>
      </c>
      <c r="R1001" s="82">
        <f>Report2!X1009</f>
        <v>0</v>
      </c>
      <c r="S1001" s="82">
        <f>Report2!Y1009</f>
        <v>0</v>
      </c>
      <c r="T1001" s="82">
        <f>Report2!Z1009</f>
        <v>2748070</v>
      </c>
      <c r="U1001" s="82">
        <f>Report2!AB1009</f>
        <v>2748070</v>
      </c>
      <c r="V1001" s="82">
        <f>Report2!AC1009</f>
        <v>0</v>
      </c>
      <c r="W1001" s="36" t="str">
        <f>Report2!AD1009</f>
        <v>24/03/2023</v>
      </c>
      <c r="X1001" s="48" t="str">
        <f t="shared" si="125"/>
        <v>24</v>
      </c>
      <c r="Y1001" s="31" t="str">
        <f t="shared" si="126"/>
        <v>03</v>
      </c>
      <c r="Z1001" s="31" t="str">
        <f t="shared" si="127"/>
        <v>2023</v>
      </c>
      <c r="AA1001" s="45">
        <f t="shared" si="128"/>
        <v>45009</v>
      </c>
      <c r="AB1001" s="31" t="str">
        <f>Report2!AE1009</f>
        <v>5255442006110</v>
      </c>
      <c r="AC1001" s="45" t="str">
        <f>Report2!AF1009</f>
        <v>24/03/2023</v>
      </c>
      <c r="AD1001" s="31" t="str">
        <f>Report2!AH1009</f>
        <v>P2TL/52554/20230324/00002</v>
      </c>
      <c r="AE1001" s="31">
        <f t="shared" si="130"/>
        <v>52550</v>
      </c>
      <c r="AF1001" s="31" t="str">
        <f t="shared" si="129"/>
        <v>52554</v>
      </c>
    </row>
    <row r="1002" spans="1:32">
      <c r="A1002" s="30">
        <f>Report2!A1010</f>
        <v>326</v>
      </c>
      <c r="B1002" s="31" t="str">
        <f>Report2!B1010</f>
        <v>5255305723032100542</v>
      </c>
      <c r="C1002" s="31" t="str">
        <f>Report2!D1010</f>
        <v>523071292498</v>
      </c>
      <c r="D1002" s="31" t="str">
        <f>Report2!E1010</f>
        <v>HARJO</v>
      </c>
      <c r="E1002" s="31">
        <f>Report2!H1010</f>
        <v>0</v>
      </c>
      <c r="F1002" s="31" t="str">
        <f>Report2!I1010</f>
        <v>KA NDANGAN RT04/05</v>
      </c>
      <c r="G1002" s="31" t="str">
        <f t="shared" si="123"/>
        <v>R1</v>
      </c>
      <c r="H1002" s="31">
        <f t="shared" si="124"/>
        <v>450</v>
      </c>
      <c r="I1002" s="31" t="str">
        <f>Report2!K1010</f>
        <v>R1/450</v>
      </c>
      <c r="J1002" s="82">
        <f>Report2!L1010</f>
        <v>225</v>
      </c>
      <c r="K1002" s="82">
        <f>Report2!M1010</f>
        <v>0</v>
      </c>
      <c r="L1002" s="82">
        <f>Report2!N1010</f>
        <v>38081</v>
      </c>
      <c r="M1002" s="82">
        <f>Report2!P1010</f>
        <v>38081</v>
      </c>
      <c r="N1002" s="82">
        <f>Report2!Q1010</f>
        <v>0</v>
      </c>
      <c r="O1002" s="82">
        <f>Report2!T1010</f>
        <v>0</v>
      </c>
      <c r="P1002" s="82">
        <f>Report2!U1010</f>
        <v>0</v>
      </c>
      <c r="Q1002" s="82">
        <f>Report2!W1010</f>
        <v>0</v>
      </c>
      <c r="R1002" s="82">
        <f>Report2!X1010</f>
        <v>0</v>
      </c>
      <c r="S1002" s="82">
        <f>Report2!Y1010</f>
        <v>0</v>
      </c>
      <c r="T1002" s="82">
        <f>Report2!Z1010</f>
        <v>38081</v>
      </c>
      <c r="U1002" s="82">
        <f>Report2!AB1010</f>
        <v>0</v>
      </c>
      <c r="V1002" s="82">
        <f>Report2!AC1010</f>
        <v>38081</v>
      </c>
      <c r="W1002" s="36" t="str">
        <f>Report2!AD1010</f>
        <v>21/03/2023</v>
      </c>
      <c r="X1002" s="48" t="str">
        <f t="shared" si="125"/>
        <v>21</v>
      </c>
      <c r="Y1002" s="31" t="str">
        <f t="shared" si="126"/>
        <v>03</v>
      </c>
      <c r="Z1002" s="31" t="str">
        <f t="shared" si="127"/>
        <v>2023</v>
      </c>
      <c r="AA1002" s="45">
        <f t="shared" si="128"/>
        <v>45006</v>
      </c>
      <c r="AB1002" s="31" t="str">
        <f>Report2!AE1010</f>
        <v>5255334000538</v>
      </c>
      <c r="AC1002" s="45" t="str">
        <f>Report2!AF1010</f>
        <v>21/03/2023</v>
      </c>
      <c r="AD1002" s="31" t="str">
        <f>Report2!AH1010</f>
        <v>5255305723032100542</v>
      </c>
      <c r="AE1002" s="31">
        <f t="shared" si="130"/>
        <v>52550</v>
      </c>
      <c r="AF1002" s="31" t="str">
        <f t="shared" si="129"/>
        <v>52553</v>
      </c>
    </row>
    <row r="1003" spans="1:32">
      <c r="A1003" s="30">
        <f>Report2!A1011</f>
        <v>327</v>
      </c>
      <c r="B1003" s="31" t="str">
        <f>Report2!B1011</f>
        <v>5255105723031000139</v>
      </c>
      <c r="C1003" s="31" t="str">
        <f>Report2!D1011</f>
        <v>523061172541</v>
      </c>
      <c r="D1003" s="31" t="str">
        <f>Report2!E1011</f>
        <v>SALAM</v>
      </c>
      <c r="E1003" s="31">
        <f>Report2!H1011</f>
        <v>0</v>
      </c>
      <c r="F1003" s="31" t="str">
        <f>Report2!I1011</f>
        <v>JL CABEAN   RT.09 RW</v>
      </c>
      <c r="G1003" s="31" t="str">
        <f t="shared" si="123"/>
        <v>R1</v>
      </c>
      <c r="H1003" s="31">
        <f t="shared" si="124"/>
        <v>1300</v>
      </c>
      <c r="I1003" s="31" t="str">
        <f>Report2!K1011</f>
        <v>R1/1300</v>
      </c>
      <c r="J1003" s="82">
        <f>Report2!L1011</f>
        <v>240</v>
      </c>
      <c r="K1003" s="82">
        <f>Report2!M1011</f>
        <v>0</v>
      </c>
      <c r="L1003" s="82">
        <f>Report2!N1011</f>
        <v>342393</v>
      </c>
      <c r="M1003" s="82">
        <f>Report2!P1011</f>
        <v>342393</v>
      </c>
      <c r="N1003" s="82">
        <f>Report2!Q1011</f>
        <v>0</v>
      </c>
      <c r="O1003" s="82">
        <f>Report2!T1011</f>
        <v>0</v>
      </c>
      <c r="P1003" s="82">
        <f>Report2!U1011</f>
        <v>0</v>
      </c>
      <c r="Q1003" s="82">
        <f>Report2!W1011</f>
        <v>0</v>
      </c>
      <c r="R1003" s="82">
        <f>Report2!X1011</f>
        <v>0</v>
      </c>
      <c r="S1003" s="82">
        <f>Report2!Y1011</f>
        <v>0</v>
      </c>
      <c r="T1003" s="82">
        <f>Report2!Z1011</f>
        <v>342393</v>
      </c>
      <c r="U1003" s="82">
        <f>Report2!AB1011</f>
        <v>0</v>
      </c>
      <c r="V1003" s="82">
        <f>Report2!AC1011</f>
        <v>342393</v>
      </c>
      <c r="W1003" s="36" t="str">
        <f>Report2!AD1011</f>
        <v>13/03/2023</v>
      </c>
      <c r="X1003" s="48" t="str">
        <f t="shared" si="125"/>
        <v>13</v>
      </c>
      <c r="Y1003" s="31" t="str">
        <f t="shared" si="126"/>
        <v>03</v>
      </c>
      <c r="Z1003" s="31" t="str">
        <f t="shared" si="127"/>
        <v>2023</v>
      </c>
      <c r="AA1003" s="45">
        <f t="shared" si="128"/>
        <v>44998</v>
      </c>
      <c r="AB1003" s="31" t="str">
        <f>Report2!AE1011</f>
        <v>5255134000139</v>
      </c>
      <c r="AC1003" s="45" t="str">
        <f>Report2!AF1011</f>
        <v>13/03/2023</v>
      </c>
      <c r="AD1003" s="31" t="str">
        <f>Report2!AH1011</f>
        <v>5255105723031000139</v>
      </c>
      <c r="AE1003" s="31">
        <f t="shared" si="130"/>
        <v>52550</v>
      </c>
      <c r="AF1003" s="31" t="str">
        <f t="shared" si="129"/>
        <v>52551</v>
      </c>
    </row>
    <row r="1004" spans="1:32">
      <c r="A1004" s="30">
        <f>Report2!A1012</f>
        <v>328</v>
      </c>
      <c r="B1004" s="31" t="str">
        <f>Report2!B1012</f>
        <v>P2TL/52553/20230303/00001</v>
      </c>
      <c r="C1004" s="31" t="str">
        <f>Report2!D1012</f>
        <v>523070847385</v>
      </c>
      <c r="D1004" s="31" t="str">
        <f>Report2!E1012</f>
        <v>SAMPI</v>
      </c>
      <c r="E1004" s="31" t="str">
        <f>Report2!H1012</f>
        <v>K2</v>
      </c>
      <c r="F1004" s="31" t="str">
        <f>Report2!I1012</f>
        <v>DS  JANGKUNGHARJO</v>
      </c>
      <c r="G1004" s="31" t="str">
        <f t="shared" si="123"/>
        <v>R1M</v>
      </c>
      <c r="H1004" s="31">
        <f t="shared" si="124"/>
        <v>900</v>
      </c>
      <c r="I1004" s="31" t="str">
        <f>Report2!K1012</f>
        <v>R1M/900</v>
      </c>
      <c r="J1004" s="82">
        <f>Report2!L1012</f>
        <v>318</v>
      </c>
      <c r="K1004" s="82">
        <f>Report2!M1012</f>
        <v>0</v>
      </c>
      <c r="L1004" s="82">
        <f>Report2!N1012</f>
        <v>429936</v>
      </c>
      <c r="M1004" s="82">
        <f>Report2!P1012</f>
        <v>429936</v>
      </c>
      <c r="N1004" s="82">
        <f>Report2!Q1012</f>
        <v>0</v>
      </c>
      <c r="O1004" s="82">
        <f>Report2!T1012</f>
        <v>0</v>
      </c>
      <c r="P1004" s="82">
        <f>Report2!U1012</f>
        <v>0</v>
      </c>
      <c r="Q1004" s="82">
        <f>Report2!W1012</f>
        <v>38694</v>
      </c>
      <c r="R1004" s="82">
        <f>Report2!X1012</f>
        <v>0</v>
      </c>
      <c r="S1004" s="82">
        <f>Report2!Y1012</f>
        <v>0</v>
      </c>
      <c r="T1004" s="82">
        <f>Report2!Z1012</f>
        <v>468630</v>
      </c>
      <c r="U1004" s="82">
        <f>Report2!AB1012</f>
        <v>468630</v>
      </c>
      <c r="V1004" s="82">
        <f>Report2!AC1012</f>
        <v>0</v>
      </c>
      <c r="W1004" s="36" t="str">
        <f>Report2!AD1012</f>
        <v>03/03/2023</v>
      </c>
      <c r="X1004" s="48" t="str">
        <f t="shared" si="125"/>
        <v>03</v>
      </c>
      <c r="Y1004" s="31" t="str">
        <f t="shared" si="126"/>
        <v>03</v>
      </c>
      <c r="Z1004" s="31" t="str">
        <f t="shared" si="127"/>
        <v>2023</v>
      </c>
      <c r="AA1004" s="45">
        <f t="shared" si="128"/>
        <v>44988</v>
      </c>
      <c r="AB1004" s="31" t="str">
        <f>Report2!AE1012</f>
        <v>5255342004883</v>
      </c>
      <c r="AC1004" s="45" t="str">
        <f>Report2!AF1012</f>
        <v>03/03/2023</v>
      </c>
      <c r="AD1004" s="31" t="str">
        <f>Report2!AH1012</f>
        <v>P2TL/52553/20230303/00001</v>
      </c>
      <c r="AE1004" s="31">
        <f t="shared" si="130"/>
        <v>52550</v>
      </c>
      <c r="AF1004" s="31" t="str">
        <f t="shared" si="129"/>
        <v>52553</v>
      </c>
    </row>
    <row r="1005" spans="1:32">
      <c r="A1005" s="30">
        <f>Report2!A1013</f>
        <v>329</v>
      </c>
      <c r="B1005" s="31" t="str">
        <f>Report2!B1013</f>
        <v>P2TL/52554/20230313/00002</v>
      </c>
      <c r="C1005" s="31" t="str">
        <f>Report2!D1013</f>
        <v>NONPELANG</v>
      </c>
      <c r="D1005" s="31" t="str">
        <f>Report2!E1013</f>
        <v>SARIMIN</v>
      </c>
      <c r="E1005" s="31" t="str">
        <f>Report2!H1013</f>
        <v>P4</v>
      </c>
      <c r="F1005" s="31" t="str">
        <f>Report2!I1013</f>
        <v>DN WONOSEMI 03/06</v>
      </c>
      <c r="G1005" s="31" t="str">
        <f t="shared" si="123"/>
        <v>R1</v>
      </c>
      <c r="H1005" s="31">
        <f t="shared" si="124"/>
        <v>450</v>
      </c>
      <c r="I1005" s="31" t="str">
        <f>Report2!K1013</f>
        <v>R1/450</v>
      </c>
      <c r="J1005" s="82">
        <f>Report2!L1013</f>
        <v>2479</v>
      </c>
      <c r="K1005" s="82">
        <f>Report2!M1013</f>
        <v>89100</v>
      </c>
      <c r="L1005" s="82">
        <f>Report2!N1013</f>
        <v>1226907</v>
      </c>
      <c r="M1005" s="82">
        <f>Report2!P1013</f>
        <v>1316007</v>
      </c>
      <c r="N1005" s="82">
        <f>Report2!Q1013</f>
        <v>0</v>
      </c>
      <c r="O1005" s="82">
        <f>Report2!T1013</f>
        <v>0</v>
      </c>
      <c r="P1005" s="82">
        <f>Report2!U1013</f>
        <v>0</v>
      </c>
      <c r="Q1005" s="82">
        <f>Report2!W1013</f>
        <v>6580</v>
      </c>
      <c r="R1005" s="82">
        <f>Report2!X1013</f>
        <v>0</v>
      </c>
      <c r="S1005" s="82">
        <f>Report2!Y1013</f>
        <v>0</v>
      </c>
      <c r="T1005" s="82">
        <f>Report2!Z1013</f>
        <v>1322587</v>
      </c>
      <c r="U1005" s="82">
        <f>Report2!AB1013</f>
        <v>1322587</v>
      </c>
      <c r="V1005" s="82">
        <f>Report2!AC1013</f>
        <v>0</v>
      </c>
      <c r="W1005" s="36" t="str">
        <f>Report2!AD1013</f>
        <v>14/03/2023</v>
      </c>
      <c r="X1005" s="48" t="str">
        <f t="shared" si="125"/>
        <v>14</v>
      </c>
      <c r="Y1005" s="31" t="str">
        <f t="shared" si="126"/>
        <v>03</v>
      </c>
      <c r="Z1005" s="31" t="str">
        <f t="shared" si="127"/>
        <v>2023</v>
      </c>
      <c r="AA1005" s="45">
        <f t="shared" si="128"/>
        <v>44999</v>
      </c>
      <c r="AB1005" s="31" t="str">
        <f>Report2!AE1013</f>
        <v>5255442006093</v>
      </c>
      <c r="AC1005" s="45" t="str">
        <f>Report2!AF1013</f>
        <v>14/03/2023</v>
      </c>
      <c r="AD1005" s="31" t="str">
        <f>Report2!AH1013</f>
        <v>P2TL/52554/20230313/00002</v>
      </c>
      <c r="AE1005" s="31">
        <f t="shared" si="130"/>
        <v>52550</v>
      </c>
      <c r="AF1005" s="31" t="str">
        <f t="shared" si="129"/>
        <v>52554</v>
      </c>
    </row>
    <row r="1006" spans="1:32">
      <c r="A1006" s="30">
        <f>Report2!A1014</f>
        <v>330</v>
      </c>
      <c r="B1006" s="31" t="str">
        <f>Report2!B1014</f>
        <v>P2TL/52554/20230321/00001</v>
      </c>
      <c r="C1006" s="31" t="str">
        <f>Report2!D1014</f>
        <v>NONPELANG</v>
      </c>
      <c r="D1006" s="31" t="str">
        <f>Report2!E1014</f>
        <v>AHMAD SAEHU</v>
      </c>
      <c r="E1006" s="31" t="str">
        <f>Report2!H1014</f>
        <v>P4</v>
      </c>
      <c r="F1006" s="31" t="str">
        <f>Report2!I1014</f>
        <v>DN JURON 08/06 DS P</v>
      </c>
      <c r="G1006" s="31" t="str">
        <f t="shared" si="123"/>
        <v>B1</v>
      </c>
      <c r="H1006" s="31">
        <f t="shared" si="124"/>
        <v>900</v>
      </c>
      <c r="I1006" s="31" t="str">
        <f>Report2!K1014</f>
        <v>B1/900</v>
      </c>
      <c r="J1006" s="82">
        <f>Report2!L1014</f>
        <v>4957</v>
      </c>
      <c r="K1006" s="82">
        <f>Report2!M1014</f>
        <v>429300</v>
      </c>
      <c r="L1006" s="82">
        <f>Report2!N1014</f>
        <v>2305098</v>
      </c>
      <c r="M1006" s="82">
        <f>Report2!P1014</f>
        <v>2734398</v>
      </c>
      <c r="N1006" s="82">
        <f>Report2!Q1014</f>
        <v>0</v>
      </c>
      <c r="O1006" s="82">
        <f>Report2!T1014</f>
        <v>0</v>
      </c>
      <c r="P1006" s="82">
        <f>Report2!U1014</f>
        <v>0</v>
      </c>
      <c r="Q1006" s="82">
        <f>Report2!W1014</f>
        <v>13672</v>
      </c>
      <c r="R1006" s="82">
        <f>Report2!X1014</f>
        <v>0</v>
      </c>
      <c r="S1006" s="82">
        <f>Report2!Y1014</f>
        <v>0</v>
      </c>
      <c r="T1006" s="82">
        <f>Report2!Z1014</f>
        <v>2748070</v>
      </c>
      <c r="U1006" s="82">
        <f>Report2!AB1014</f>
        <v>2748070</v>
      </c>
      <c r="V1006" s="82">
        <f>Report2!AC1014</f>
        <v>0</v>
      </c>
      <c r="W1006" s="36" t="str">
        <f>Report2!AD1014</f>
        <v>21/03/2023</v>
      </c>
      <c r="X1006" s="48" t="str">
        <f t="shared" si="125"/>
        <v>21</v>
      </c>
      <c r="Y1006" s="31" t="str">
        <f t="shared" si="126"/>
        <v>03</v>
      </c>
      <c r="Z1006" s="31" t="str">
        <f t="shared" si="127"/>
        <v>2023</v>
      </c>
      <c r="AA1006" s="45">
        <f t="shared" si="128"/>
        <v>45006</v>
      </c>
      <c r="AB1006" s="31" t="str">
        <f>Report2!AE1014</f>
        <v>5255442006108</v>
      </c>
      <c r="AC1006" s="45" t="str">
        <f>Report2!AF1014</f>
        <v>21/03/2023</v>
      </c>
      <c r="AD1006" s="31" t="str">
        <f>Report2!AH1014</f>
        <v>P2TL/52554/20230321/00001</v>
      </c>
      <c r="AE1006" s="31">
        <f t="shared" si="130"/>
        <v>52550</v>
      </c>
      <c r="AF1006" s="31" t="str">
        <f t="shared" si="129"/>
        <v>52554</v>
      </c>
    </row>
    <row r="1007" spans="1:32">
      <c r="A1007" s="30">
        <f>Report2!A1015</f>
        <v>331</v>
      </c>
      <c r="B1007" s="31" t="str">
        <f>Report2!B1015</f>
        <v>P2TL/52551/20230320/00002</v>
      </c>
      <c r="C1007" s="31" t="str">
        <f>Report2!D1015</f>
        <v>525510065834</v>
      </c>
      <c r="D1007" s="31" t="str">
        <f>Report2!E1015</f>
        <v>AHMAD MANSYUR</v>
      </c>
      <c r="E1007" s="31" t="str">
        <f>Report2!H1015</f>
        <v>P3</v>
      </c>
      <c r="F1007" s="31" t="str">
        <f>Report2!I1015</f>
        <v>DS KAUMAN SUKODO</v>
      </c>
      <c r="G1007" s="31" t="str">
        <f t="shared" si="123"/>
        <v>R1MT</v>
      </c>
      <c r="H1007" s="31">
        <f t="shared" si="124"/>
        <v>900</v>
      </c>
      <c r="I1007" s="31" t="str">
        <f>Report2!K1015</f>
        <v>R1MT/900</v>
      </c>
      <c r="J1007" s="82">
        <f>Report2!L1015</f>
        <v>4957</v>
      </c>
      <c r="K1007" s="82">
        <f>Report2!M1015</f>
        <v>584064</v>
      </c>
      <c r="L1007" s="82">
        <f>Report2!N1015</f>
        <v>6702134</v>
      </c>
      <c r="M1007" s="82">
        <f>Report2!P1015</f>
        <v>7286198</v>
      </c>
      <c r="N1007" s="82">
        <f>Report2!Q1015</f>
        <v>10000</v>
      </c>
      <c r="O1007" s="82">
        <f>Report2!T1015</f>
        <v>76400</v>
      </c>
      <c r="P1007" s="82">
        <f>Report2!U1015</f>
        <v>433957</v>
      </c>
      <c r="Q1007" s="82">
        <f>Report2!W1015</f>
        <v>75782</v>
      </c>
      <c r="R1007" s="82">
        <f>Report2!X1015</f>
        <v>0</v>
      </c>
      <c r="S1007" s="82">
        <f>Report2!Y1015</f>
        <v>0</v>
      </c>
      <c r="T1007" s="82">
        <f>Report2!Z1015</f>
        <v>7882337</v>
      </c>
      <c r="U1007" s="82">
        <f>Report2!AB1015</f>
        <v>7882337</v>
      </c>
      <c r="V1007" s="82">
        <f>Report2!AC1015</f>
        <v>0</v>
      </c>
      <c r="W1007" s="36" t="str">
        <f>Report2!AD1015</f>
        <v>20/03/2023</v>
      </c>
      <c r="X1007" s="48" t="str">
        <f t="shared" si="125"/>
        <v>20</v>
      </c>
      <c r="Y1007" s="31" t="str">
        <f t="shared" si="126"/>
        <v>03</v>
      </c>
      <c r="Z1007" s="31" t="str">
        <f t="shared" si="127"/>
        <v>2023</v>
      </c>
      <c r="AA1007" s="45">
        <f t="shared" si="128"/>
        <v>45005</v>
      </c>
      <c r="AB1007" s="31" t="str">
        <f>Report2!AE1015</f>
        <v>5255143005198</v>
      </c>
      <c r="AC1007" s="45" t="str">
        <f>Report2!AF1015</f>
        <v>20/03/2023</v>
      </c>
      <c r="AD1007" s="31" t="str">
        <f>Report2!AH1015</f>
        <v>P2TL/52551/20230320/00002</v>
      </c>
      <c r="AE1007" s="31">
        <f t="shared" si="130"/>
        <v>52550</v>
      </c>
      <c r="AF1007" s="31" t="str">
        <f t="shared" si="129"/>
        <v>52551</v>
      </c>
    </row>
    <row r="1008" spans="1:32">
      <c r="A1008" s="30">
        <f>Report2!A1016</f>
        <v>332</v>
      </c>
      <c r="B1008" s="31" t="str">
        <f>Report2!B1016</f>
        <v>5255105723031400192</v>
      </c>
      <c r="C1008" s="31" t="str">
        <f>Report2!D1016</f>
        <v>523060405920</v>
      </c>
      <c r="D1008" s="31" t="str">
        <f>Report2!E1016</f>
        <v>JAMIAN</v>
      </c>
      <c r="E1008" s="31">
        <f>Report2!H1016</f>
        <v>0</v>
      </c>
      <c r="F1008" s="31" t="str">
        <f>Report2!I1016</f>
        <v>BA BADAN RT9/3</v>
      </c>
      <c r="G1008" s="31" t="str">
        <f t="shared" si="123"/>
        <v>R1</v>
      </c>
      <c r="H1008" s="31">
        <f t="shared" si="124"/>
        <v>900</v>
      </c>
      <c r="I1008" s="31" t="str">
        <f>Report2!K1016</f>
        <v>R1/900</v>
      </c>
      <c r="J1008" s="82">
        <f>Report2!L1016</f>
        <v>201</v>
      </c>
      <c r="K1008" s="82">
        <f>Report2!M1016</f>
        <v>0</v>
      </c>
      <c r="L1008" s="82">
        <f>Report2!N1016</f>
        <v>55275</v>
      </c>
      <c r="M1008" s="82">
        <f>Report2!P1016</f>
        <v>55275</v>
      </c>
      <c r="N1008" s="82">
        <f>Report2!Q1016</f>
        <v>0</v>
      </c>
      <c r="O1008" s="82">
        <f>Report2!T1016</f>
        <v>0</v>
      </c>
      <c r="P1008" s="82">
        <f>Report2!U1016</f>
        <v>0</v>
      </c>
      <c r="Q1008" s="82">
        <f>Report2!W1016</f>
        <v>0</v>
      </c>
      <c r="R1008" s="82">
        <f>Report2!X1016</f>
        <v>0</v>
      </c>
      <c r="S1008" s="82">
        <f>Report2!Y1016</f>
        <v>0</v>
      </c>
      <c r="T1008" s="82">
        <f>Report2!Z1016</f>
        <v>55275</v>
      </c>
      <c r="U1008" s="82">
        <f>Report2!AB1016</f>
        <v>0</v>
      </c>
      <c r="V1008" s="82">
        <f>Report2!AC1016</f>
        <v>55275</v>
      </c>
      <c r="W1008" s="36" t="str">
        <f>Report2!AD1016</f>
        <v>15/03/2023</v>
      </c>
      <c r="X1008" s="48" t="str">
        <f t="shared" si="125"/>
        <v>15</v>
      </c>
      <c r="Y1008" s="31" t="str">
        <f t="shared" si="126"/>
        <v>03</v>
      </c>
      <c r="Z1008" s="31" t="str">
        <f t="shared" si="127"/>
        <v>2023</v>
      </c>
      <c r="AA1008" s="45">
        <f t="shared" si="128"/>
        <v>45000</v>
      </c>
      <c r="AB1008" s="31" t="str">
        <f>Report2!AE1016</f>
        <v>5255134000192</v>
      </c>
      <c r="AC1008" s="45" t="str">
        <f>Report2!AF1016</f>
        <v>15/03/2023</v>
      </c>
      <c r="AD1008" s="31" t="str">
        <f>Report2!AH1016</f>
        <v>5255105723031400192</v>
      </c>
      <c r="AE1008" s="31">
        <f t="shared" si="130"/>
        <v>52550</v>
      </c>
      <c r="AF1008" s="31" t="str">
        <f t="shared" si="129"/>
        <v>52551</v>
      </c>
    </row>
    <row r="1009" spans="1:32">
      <c r="A1009" s="30">
        <f>Report2!A1017</f>
        <v>333</v>
      </c>
      <c r="B1009" s="31" t="str">
        <f>Report2!B1017</f>
        <v>5255105723031400222</v>
      </c>
      <c r="C1009" s="31" t="str">
        <f>Report2!D1017</f>
        <v>523060595673</v>
      </c>
      <c r="D1009" s="31" t="str">
        <f>Report2!E1017</f>
        <v>RUFIATUN</v>
      </c>
      <c r="E1009" s="31">
        <f>Report2!H1017</f>
        <v>0</v>
      </c>
      <c r="F1009" s="31" t="str">
        <f>Report2!I1017</f>
        <v>DS  CANGKRING 15/03</v>
      </c>
      <c r="G1009" s="31" t="str">
        <f t="shared" si="123"/>
        <v>R1</v>
      </c>
      <c r="H1009" s="31">
        <f t="shared" si="124"/>
        <v>450</v>
      </c>
      <c r="I1009" s="31" t="str">
        <f>Report2!K1017</f>
        <v>R1/450</v>
      </c>
      <c r="J1009" s="82">
        <f>Report2!L1017</f>
        <v>65</v>
      </c>
      <c r="K1009" s="82">
        <f>Report2!M1017</f>
        <v>0</v>
      </c>
      <c r="L1009" s="82">
        <f>Report2!N1017</f>
        <v>10985</v>
      </c>
      <c r="M1009" s="82">
        <f>Report2!P1017</f>
        <v>10985</v>
      </c>
      <c r="N1009" s="82">
        <f>Report2!Q1017</f>
        <v>0</v>
      </c>
      <c r="O1009" s="82">
        <f>Report2!T1017</f>
        <v>0</v>
      </c>
      <c r="P1009" s="82">
        <f>Report2!U1017</f>
        <v>0</v>
      </c>
      <c r="Q1009" s="82">
        <f>Report2!W1017</f>
        <v>0</v>
      </c>
      <c r="R1009" s="82">
        <f>Report2!X1017</f>
        <v>0</v>
      </c>
      <c r="S1009" s="82">
        <f>Report2!Y1017</f>
        <v>0</v>
      </c>
      <c r="T1009" s="82">
        <f>Report2!Z1017</f>
        <v>10985</v>
      </c>
      <c r="U1009" s="82">
        <f>Report2!AB1017</f>
        <v>0</v>
      </c>
      <c r="V1009" s="82">
        <f>Report2!AC1017</f>
        <v>10985</v>
      </c>
      <c r="W1009" s="36" t="str">
        <f>Report2!AD1017</f>
        <v>15/03/2023</v>
      </c>
      <c r="X1009" s="48" t="str">
        <f t="shared" si="125"/>
        <v>15</v>
      </c>
      <c r="Y1009" s="31" t="str">
        <f t="shared" si="126"/>
        <v>03</v>
      </c>
      <c r="Z1009" s="31" t="str">
        <f t="shared" si="127"/>
        <v>2023</v>
      </c>
      <c r="AA1009" s="45">
        <f t="shared" si="128"/>
        <v>45000</v>
      </c>
      <c r="AB1009" s="31" t="str">
        <f>Report2!AE1017</f>
        <v>5255134000222</v>
      </c>
      <c r="AC1009" s="45" t="str">
        <f>Report2!AF1017</f>
        <v>15/03/2023</v>
      </c>
      <c r="AD1009" s="31" t="str">
        <f>Report2!AH1017</f>
        <v>5255105723031400222</v>
      </c>
      <c r="AE1009" s="31">
        <f t="shared" si="130"/>
        <v>52550</v>
      </c>
      <c r="AF1009" s="31" t="str">
        <f t="shared" si="129"/>
        <v>52551</v>
      </c>
    </row>
    <row r="1010" spans="1:32">
      <c r="A1010" s="30">
        <f>Report2!A1018</f>
        <v>334</v>
      </c>
      <c r="B1010" s="31" t="str">
        <f>Report2!B1018</f>
        <v>5255105723031000143</v>
      </c>
      <c r="C1010" s="31" t="str">
        <f>Report2!D1018</f>
        <v>523061424324</v>
      </c>
      <c r="D1010" s="31" t="str">
        <f>Report2!E1018</f>
        <v>MASHARI</v>
      </c>
      <c r="E1010" s="31">
        <f>Report2!H1018</f>
        <v>0</v>
      </c>
      <c r="F1010" s="31" t="str">
        <f>Report2!I1018</f>
        <v>DS SURODADI    RT.3</v>
      </c>
      <c r="G1010" s="31" t="str">
        <f t="shared" si="123"/>
        <v>R1</v>
      </c>
      <c r="H1010" s="31">
        <f t="shared" si="124"/>
        <v>1300</v>
      </c>
      <c r="I1010" s="31" t="str">
        <f>Report2!K1018</f>
        <v>R1/1300</v>
      </c>
      <c r="J1010" s="82">
        <f>Report2!L1018</f>
        <v>96</v>
      </c>
      <c r="K1010" s="82">
        <f>Report2!M1018</f>
        <v>0</v>
      </c>
      <c r="L1010" s="82">
        <f>Report2!N1018</f>
        <v>134357</v>
      </c>
      <c r="M1010" s="82">
        <f>Report2!P1018</f>
        <v>134357</v>
      </c>
      <c r="N1010" s="82">
        <f>Report2!Q1018</f>
        <v>0</v>
      </c>
      <c r="O1010" s="82">
        <f>Report2!T1018</f>
        <v>0</v>
      </c>
      <c r="P1010" s="82">
        <f>Report2!U1018</f>
        <v>0</v>
      </c>
      <c r="Q1010" s="82">
        <f>Report2!W1018</f>
        <v>0</v>
      </c>
      <c r="R1010" s="82">
        <f>Report2!X1018</f>
        <v>0</v>
      </c>
      <c r="S1010" s="82">
        <f>Report2!Y1018</f>
        <v>0</v>
      </c>
      <c r="T1010" s="82">
        <f>Report2!Z1018</f>
        <v>134357</v>
      </c>
      <c r="U1010" s="82">
        <f>Report2!AB1018</f>
        <v>0</v>
      </c>
      <c r="V1010" s="82">
        <f>Report2!AC1018</f>
        <v>134357</v>
      </c>
      <c r="W1010" s="36" t="str">
        <f>Report2!AD1018</f>
        <v>13/03/2023</v>
      </c>
      <c r="X1010" s="48" t="str">
        <f t="shared" si="125"/>
        <v>13</v>
      </c>
      <c r="Y1010" s="31" t="str">
        <f t="shared" si="126"/>
        <v>03</v>
      </c>
      <c r="Z1010" s="31" t="str">
        <f t="shared" si="127"/>
        <v>2023</v>
      </c>
      <c r="AA1010" s="45">
        <f t="shared" si="128"/>
        <v>44998</v>
      </c>
      <c r="AB1010" s="31" t="str">
        <f>Report2!AE1018</f>
        <v>5255134000143</v>
      </c>
      <c r="AC1010" s="45" t="str">
        <f>Report2!AF1018</f>
        <v>13/03/2023</v>
      </c>
      <c r="AD1010" s="31" t="str">
        <f>Report2!AH1018</f>
        <v>5255105723031000143</v>
      </c>
      <c r="AE1010" s="31">
        <f t="shared" si="130"/>
        <v>52550</v>
      </c>
      <c r="AF1010" s="31" t="str">
        <f t="shared" si="129"/>
        <v>52551</v>
      </c>
    </row>
    <row r="1011" spans="1:32">
      <c r="A1011" s="30">
        <f>Report2!A1019</f>
        <v>335</v>
      </c>
      <c r="B1011" s="31" t="str">
        <f>Report2!B1019</f>
        <v>5255105723031400186</v>
      </c>
      <c r="C1011" s="31" t="str">
        <f>Report2!D1019</f>
        <v>523060260536</v>
      </c>
      <c r="D1011" s="31" t="str">
        <f>Report2!E1019</f>
        <v>TURMUDHI BIN MASK</v>
      </c>
      <c r="E1011" s="31">
        <f>Report2!H1019</f>
        <v>0</v>
      </c>
      <c r="F1011" s="31" t="str">
        <f>Report2!I1019</f>
        <v>DS  PURWOREJO BON</v>
      </c>
      <c r="G1011" s="31" t="str">
        <f t="shared" si="123"/>
        <v>R1</v>
      </c>
      <c r="H1011" s="31">
        <f t="shared" si="124"/>
        <v>450</v>
      </c>
      <c r="I1011" s="31" t="str">
        <f>Report2!K1019</f>
        <v>R1/450</v>
      </c>
      <c r="J1011" s="82">
        <f>Report2!L1019</f>
        <v>435</v>
      </c>
      <c r="K1011" s="82">
        <f>Report2!M1019</f>
        <v>0</v>
      </c>
      <c r="L1011" s="82">
        <f>Report2!N1019</f>
        <v>73346</v>
      </c>
      <c r="M1011" s="82">
        <f>Report2!P1019</f>
        <v>73346</v>
      </c>
      <c r="N1011" s="82">
        <f>Report2!Q1019</f>
        <v>0</v>
      </c>
      <c r="O1011" s="82">
        <f>Report2!T1019</f>
        <v>0</v>
      </c>
      <c r="P1011" s="82">
        <f>Report2!U1019</f>
        <v>0</v>
      </c>
      <c r="Q1011" s="82">
        <f>Report2!W1019</f>
        <v>0</v>
      </c>
      <c r="R1011" s="82">
        <f>Report2!X1019</f>
        <v>0</v>
      </c>
      <c r="S1011" s="82">
        <f>Report2!Y1019</f>
        <v>0</v>
      </c>
      <c r="T1011" s="82">
        <f>Report2!Z1019</f>
        <v>73346</v>
      </c>
      <c r="U1011" s="82">
        <f>Report2!AB1019</f>
        <v>0</v>
      </c>
      <c r="V1011" s="82">
        <f>Report2!AC1019</f>
        <v>73346</v>
      </c>
      <c r="W1011" s="36" t="str">
        <f>Report2!AD1019</f>
        <v>15/03/2023</v>
      </c>
      <c r="X1011" s="48" t="str">
        <f t="shared" si="125"/>
        <v>15</v>
      </c>
      <c r="Y1011" s="31" t="str">
        <f t="shared" si="126"/>
        <v>03</v>
      </c>
      <c r="Z1011" s="31" t="str">
        <f t="shared" si="127"/>
        <v>2023</v>
      </c>
      <c r="AA1011" s="45">
        <f t="shared" si="128"/>
        <v>45000</v>
      </c>
      <c r="AB1011" s="31" t="str">
        <f>Report2!AE1019</f>
        <v>5255134000186</v>
      </c>
      <c r="AC1011" s="45" t="str">
        <f>Report2!AF1019</f>
        <v>15/03/2023</v>
      </c>
      <c r="AD1011" s="31" t="str">
        <f>Report2!AH1019</f>
        <v>5255105723031400186</v>
      </c>
      <c r="AE1011" s="31">
        <f t="shared" si="130"/>
        <v>52550</v>
      </c>
      <c r="AF1011" s="31" t="str">
        <f t="shared" si="129"/>
        <v>52551</v>
      </c>
    </row>
    <row r="1012" spans="1:32">
      <c r="A1012" s="30">
        <f>Report2!A1020</f>
        <v>336</v>
      </c>
      <c r="B1012" s="31" t="str">
        <f>Report2!B1020</f>
        <v>5255105723031000151</v>
      </c>
      <c r="C1012" s="31" t="str">
        <f>Report2!D1020</f>
        <v>523060706024</v>
      </c>
      <c r="D1012" s="31" t="str">
        <f>Report2!E1020</f>
        <v>ROFIQUH HIDAYATI</v>
      </c>
      <c r="E1012" s="31">
        <f>Report2!H1020</f>
        <v>0</v>
      </c>
      <c r="F1012" s="31" t="str">
        <f>Report2!I1020</f>
        <v>DS  JUNGSEMI RT6/1</v>
      </c>
      <c r="G1012" s="31" t="str">
        <f t="shared" si="123"/>
        <v>R1M</v>
      </c>
      <c r="H1012" s="31">
        <f t="shared" si="124"/>
        <v>900</v>
      </c>
      <c r="I1012" s="31" t="str">
        <f>Report2!K1020</f>
        <v>R1M/900</v>
      </c>
      <c r="J1012" s="82">
        <f>Report2!L1020</f>
        <v>36</v>
      </c>
      <c r="K1012" s="82">
        <f>Report2!M1020</f>
        <v>0</v>
      </c>
      <c r="L1012" s="82">
        <f>Report2!N1020</f>
        <v>50024</v>
      </c>
      <c r="M1012" s="82">
        <f>Report2!P1020</f>
        <v>50024</v>
      </c>
      <c r="N1012" s="82">
        <f>Report2!Q1020</f>
        <v>0</v>
      </c>
      <c r="O1012" s="82">
        <f>Report2!T1020</f>
        <v>0</v>
      </c>
      <c r="P1012" s="82">
        <f>Report2!U1020</f>
        <v>0</v>
      </c>
      <c r="Q1012" s="82">
        <f>Report2!W1020</f>
        <v>0</v>
      </c>
      <c r="R1012" s="82">
        <f>Report2!X1020</f>
        <v>0</v>
      </c>
      <c r="S1012" s="82">
        <f>Report2!Y1020</f>
        <v>0</v>
      </c>
      <c r="T1012" s="82">
        <f>Report2!Z1020</f>
        <v>50024</v>
      </c>
      <c r="U1012" s="82">
        <f>Report2!AB1020</f>
        <v>0</v>
      </c>
      <c r="V1012" s="82">
        <f>Report2!AC1020</f>
        <v>50024</v>
      </c>
      <c r="W1012" s="36" t="str">
        <f>Report2!AD1020</f>
        <v>13/03/2023</v>
      </c>
      <c r="X1012" s="48" t="str">
        <f t="shared" si="125"/>
        <v>13</v>
      </c>
      <c r="Y1012" s="31" t="str">
        <f t="shared" si="126"/>
        <v>03</v>
      </c>
      <c r="Z1012" s="31" t="str">
        <f t="shared" si="127"/>
        <v>2023</v>
      </c>
      <c r="AA1012" s="45">
        <f t="shared" si="128"/>
        <v>44998</v>
      </c>
      <c r="AB1012" s="31" t="str">
        <f>Report2!AE1020</f>
        <v>5255134000151</v>
      </c>
      <c r="AC1012" s="45" t="str">
        <f>Report2!AF1020</f>
        <v>13/03/2023</v>
      </c>
      <c r="AD1012" s="31" t="str">
        <f>Report2!AH1020</f>
        <v>5255105723031000151</v>
      </c>
      <c r="AE1012" s="31">
        <f t="shared" si="130"/>
        <v>52550</v>
      </c>
      <c r="AF1012" s="31" t="str">
        <f t="shared" si="129"/>
        <v>52551</v>
      </c>
    </row>
    <row r="1013" spans="1:32">
      <c r="A1013" s="30">
        <f>Report2!A1021</f>
        <v>337</v>
      </c>
      <c r="B1013" s="31" t="str">
        <f>Report2!B1021</f>
        <v>5255105723031400204</v>
      </c>
      <c r="C1013" s="31" t="str">
        <f>Report2!D1021</f>
        <v>523060833254</v>
      </c>
      <c r="D1013" s="31" t="str">
        <f>Report2!E1021</f>
        <v>ROZIKIN</v>
      </c>
      <c r="E1013" s="31">
        <f>Report2!H1021</f>
        <v>0</v>
      </c>
      <c r="F1013" s="31" t="str">
        <f>Report2!I1021</f>
        <v>DS  MENCO RT2/6 BE</v>
      </c>
      <c r="G1013" s="31" t="str">
        <f t="shared" si="123"/>
        <v>R1</v>
      </c>
      <c r="H1013" s="31">
        <f t="shared" si="124"/>
        <v>900</v>
      </c>
      <c r="I1013" s="31" t="str">
        <f>Report2!K1021</f>
        <v>R1/900</v>
      </c>
      <c r="J1013" s="82">
        <f>Report2!L1021</f>
        <v>77</v>
      </c>
      <c r="K1013" s="82">
        <f>Report2!M1021</f>
        <v>0</v>
      </c>
      <c r="L1013" s="82">
        <f>Report2!N1021</f>
        <v>21175</v>
      </c>
      <c r="M1013" s="82">
        <f>Report2!P1021</f>
        <v>21175</v>
      </c>
      <c r="N1013" s="82">
        <f>Report2!Q1021</f>
        <v>0</v>
      </c>
      <c r="O1013" s="82">
        <f>Report2!T1021</f>
        <v>0</v>
      </c>
      <c r="P1013" s="82">
        <f>Report2!U1021</f>
        <v>0</v>
      </c>
      <c r="Q1013" s="82">
        <f>Report2!W1021</f>
        <v>0</v>
      </c>
      <c r="R1013" s="82">
        <f>Report2!X1021</f>
        <v>0</v>
      </c>
      <c r="S1013" s="82">
        <f>Report2!Y1021</f>
        <v>0</v>
      </c>
      <c r="T1013" s="82">
        <f>Report2!Z1021</f>
        <v>21175</v>
      </c>
      <c r="U1013" s="82">
        <f>Report2!AB1021</f>
        <v>0</v>
      </c>
      <c r="V1013" s="82">
        <f>Report2!AC1021</f>
        <v>21175</v>
      </c>
      <c r="W1013" s="36" t="str">
        <f>Report2!AD1021</f>
        <v>15/03/2023</v>
      </c>
      <c r="X1013" s="48" t="str">
        <f t="shared" si="125"/>
        <v>15</v>
      </c>
      <c r="Y1013" s="31" t="str">
        <f t="shared" si="126"/>
        <v>03</v>
      </c>
      <c r="Z1013" s="31" t="str">
        <f t="shared" si="127"/>
        <v>2023</v>
      </c>
      <c r="AA1013" s="45">
        <f t="shared" si="128"/>
        <v>45000</v>
      </c>
      <c r="AB1013" s="31" t="str">
        <f>Report2!AE1021</f>
        <v>5255134000204</v>
      </c>
      <c r="AC1013" s="45" t="str">
        <f>Report2!AF1021</f>
        <v>15/03/2023</v>
      </c>
      <c r="AD1013" s="31" t="str">
        <f>Report2!AH1021</f>
        <v>5255105723031400204</v>
      </c>
      <c r="AE1013" s="31">
        <f t="shared" si="130"/>
        <v>52550</v>
      </c>
      <c r="AF1013" s="31" t="str">
        <f t="shared" si="129"/>
        <v>52551</v>
      </c>
    </row>
    <row r="1014" spans="1:32">
      <c r="A1014" s="30">
        <f>Report2!A1022</f>
        <v>338</v>
      </c>
      <c r="B1014" s="31" t="str">
        <f>Report2!B1022</f>
        <v>5255105723031400242</v>
      </c>
      <c r="C1014" s="31" t="str">
        <f>Report2!D1022</f>
        <v>523060166494</v>
      </c>
      <c r="D1014" s="31" t="str">
        <f>Report2!E1022</f>
        <v>SITI AININ</v>
      </c>
      <c r="E1014" s="31">
        <f>Report2!H1022</f>
        <v>0</v>
      </c>
      <c r="F1014" s="31" t="str">
        <f>Report2!I1022</f>
        <v>JL  SUNAN KALIJOGO</v>
      </c>
      <c r="G1014" s="31" t="str">
        <f t="shared" si="123"/>
        <v>R1</v>
      </c>
      <c r="H1014" s="31">
        <f t="shared" si="124"/>
        <v>450</v>
      </c>
      <c r="I1014" s="31" t="str">
        <f>Report2!K1022</f>
        <v>R1/450</v>
      </c>
      <c r="J1014" s="82">
        <f>Report2!L1022</f>
        <v>34</v>
      </c>
      <c r="K1014" s="82">
        <f>Report2!M1022</f>
        <v>0</v>
      </c>
      <c r="L1014" s="82">
        <f>Report2!N1022</f>
        <v>5746</v>
      </c>
      <c r="M1014" s="82">
        <f>Report2!P1022</f>
        <v>5746</v>
      </c>
      <c r="N1014" s="82">
        <f>Report2!Q1022</f>
        <v>0</v>
      </c>
      <c r="O1014" s="82">
        <f>Report2!T1022</f>
        <v>0</v>
      </c>
      <c r="P1014" s="82">
        <f>Report2!U1022</f>
        <v>0</v>
      </c>
      <c r="Q1014" s="82">
        <f>Report2!W1022</f>
        <v>0</v>
      </c>
      <c r="R1014" s="82">
        <f>Report2!X1022</f>
        <v>0</v>
      </c>
      <c r="S1014" s="82">
        <f>Report2!Y1022</f>
        <v>0</v>
      </c>
      <c r="T1014" s="82">
        <f>Report2!Z1022</f>
        <v>5746</v>
      </c>
      <c r="U1014" s="82">
        <f>Report2!AB1022</f>
        <v>0</v>
      </c>
      <c r="V1014" s="82">
        <f>Report2!AC1022</f>
        <v>5746</v>
      </c>
      <c r="W1014" s="36" t="str">
        <f>Report2!AD1022</f>
        <v>15/03/2023</v>
      </c>
      <c r="X1014" s="48" t="str">
        <f t="shared" si="125"/>
        <v>15</v>
      </c>
      <c r="Y1014" s="31" t="str">
        <f t="shared" si="126"/>
        <v>03</v>
      </c>
      <c r="Z1014" s="31" t="str">
        <f t="shared" si="127"/>
        <v>2023</v>
      </c>
      <c r="AA1014" s="45">
        <f t="shared" si="128"/>
        <v>45000</v>
      </c>
      <c r="AB1014" s="31" t="str">
        <f>Report2!AE1022</f>
        <v>5255134000242</v>
      </c>
      <c r="AC1014" s="45" t="str">
        <f>Report2!AF1022</f>
        <v>15/03/2023</v>
      </c>
      <c r="AD1014" s="31" t="str">
        <f>Report2!AH1022</f>
        <v>5255105723031400242</v>
      </c>
      <c r="AE1014" s="31">
        <f t="shared" si="130"/>
        <v>52550</v>
      </c>
      <c r="AF1014" s="31" t="str">
        <f t="shared" si="129"/>
        <v>52551</v>
      </c>
    </row>
    <row r="1015" spans="1:32">
      <c r="A1015" s="30">
        <f>Report2!A1023</f>
        <v>339</v>
      </c>
      <c r="B1015" s="31" t="str">
        <f>Report2!B1023</f>
        <v>P2TL/52551/20230307/00002</v>
      </c>
      <c r="C1015" s="31" t="str">
        <f>Report2!D1023</f>
        <v>523060188654</v>
      </c>
      <c r="D1015" s="31" t="str">
        <f>Report2!E1023</f>
        <v>MARGI</v>
      </c>
      <c r="E1015" s="31" t="str">
        <f>Report2!H1023</f>
        <v>P2</v>
      </c>
      <c r="F1015" s="31" t="str">
        <f>Report2!I1023</f>
        <v>LE NGKONG</v>
      </c>
      <c r="G1015" s="31" t="str">
        <f t="shared" si="123"/>
        <v>R1</v>
      </c>
      <c r="H1015" s="31">
        <f t="shared" si="124"/>
        <v>900</v>
      </c>
      <c r="I1015" s="31" t="str">
        <f>Report2!K1023</f>
        <v>R1/900</v>
      </c>
      <c r="J1015" s="82">
        <f>Report2!L1023</f>
        <v>4957</v>
      </c>
      <c r="K1015" s="82">
        <f>Report2!M1023</f>
        <v>0</v>
      </c>
      <c r="L1015" s="82">
        <f>Report2!N1023</f>
        <v>2453814</v>
      </c>
      <c r="M1015" s="82">
        <f>Report2!P1023</f>
        <v>2453814</v>
      </c>
      <c r="N1015" s="82">
        <f>Report2!Q1023</f>
        <v>0</v>
      </c>
      <c r="O1015" s="82">
        <f>Report2!T1023</f>
        <v>76400</v>
      </c>
      <c r="P1015" s="82">
        <f>Report2!U1023</f>
        <v>188671</v>
      </c>
      <c r="Q1015" s="82">
        <f>Report2!W1023</f>
        <v>24538</v>
      </c>
      <c r="R1015" s="82">
        <f>Report2!X1023</f>
        <v>0</v>
      </c>
      <c r="S1015" s="82">
        <f>Report2!Y1023</f>
        <v>0</v>
      </c>
      <c r="T1015" s="82">
        <f>Report2!Z1023</f>
        <v>2743423</v>
      </c>
      <c r="U1015" s="82">
        <f>Report2!AB1023</f>
        <v>2743423</v>
      </c>
      <c r="V1015" s="82">
        <f>Report2!AC1023</f>
        <v>0</v>
      </c>
      <c r="W1015" s="36" t="str">
        <f>Report2!AD1023</f>
        <v>07/03/2023</v>
      </c>
      <c r="X1015" s="48" t="str">
        <f t="shared" si="125"/>
        <v>07</v>
      </c>
      <c r="Y1015" s="31" t="str">
        <f t="shared" si="126"/>
        <v>03</v>
      </c>
      <c r="Z1015" s="31" t="str">
        <f t="shared" si="127"/>
        <v>2023</v>
      </c>
      <c r="AA1015" s="45">
        <f t="shared" si="128"/>
        <v>44992</v>
      </c>
      <c r="AB1015" s="31" t="str">
        <f>Report2!AE1023</f>
        <v>5255142005164</v>
      </c>
      <c r="AC1015" s="45" t="str">
        <f>Report2!AF1023</f>
        <v>07/03/2023</v>
      </c>
      <c r="AD1015" s="31" t="str">
        <f>Report2!AH1023</f>
        <v>P2TL/52551/20230307/00002</v>
      </c>
      <c r="AE1015" s="31">
        <f t="shared" si="130"/>
        <v>52550</v>
      </c>
      <c r="AF1015" s="31" t="str">
        <f t="shared" si="129"/>
        <v>52551</v>
      </c>
    </row>
    <row r="1016" spans="1:32">
      <c r="A1016" s="30">
        <f>Report2!A1024</f>
        <v>340</v>
      </c>
      <c r="B1016" s="31" t="str">
        <f>Report2!B1024</f>
        <v>5255105723031400223</v>
      </c>
      <c r="C1016" s="31" t="str">
        <f>Report2!D1024</f>
        <v>523060803104</v>
      </c>
      <c r="D1016" s="31" t="str">
        <f>Report2!E1024</f>
        <v>JAWAZI</v>
      </c>
      <c r="E1016" s="31">
        <f>Report2!H1024</f>
        <v>0</v>
      </c>
      <c r="F1016" s="31" t="str">
        <f>Report2!I1024</f>
        <v>DS  KENDUREN RT1/1</v>
      </c>
      <c r="G1016" s="31" t="str">
        <f t="shared" si="123"/>
        <v>R1</v>
      </c>
      <c r="H1016" s="31">
        <f t="shared" si="124"/>
        <v>450</v>
      </c>
      <c r="I1016" s="31" t="str">
        <f>Report2!K1024</f>
        <v>R1/450</v>
      </c>
      <c r="J1016" s="82">
        <f>Report2!L1024</f>
        <v>63</v>
      </c>
      <c r="K1016" s="82">
        <f>Report2!M1024</f>
        <v>0</v>
      </c>
      <c r="L1016" s="82">
        <f>Report2!N1024</f>
        <v>10647</v>
      </c>
      <c r="M1016" s="82">
        <f>Report2!P1024</f>
        <v>10647</v>
      </c>
      <c r="N1016" s="82">
        <f>Report2!Q1024</f>
        <v>0</v>
      </c>
      <c r="O1016" s="82">
        <f>Report2!T1024</f>
        <v>0</v>
      </c>
      <c r="P1016" s="82">
        <f>Report2!U1024</f>
        <v>0</v>
      </c>
      <c r="Q1016" s="82">
        <f>Report2!W1024</f>
        <v>0</v>
      </c>
      <c r="R1016" s="82">
        <f>Report2!X1024</f>
        <v>0</v>
      </c>
      <c r="S1016" s="82">
        <f>Report2!Y1024</f>
        <v>0</v>
      </c>
      <c r="T1016" s="82">
        <f>Report2!Z1024</f>
        <v>10647</v>
      </c>
      <c r="U1016" s="82">
        <f>Report2!AB1024</f>
        <v>0</v>
      </c>
      <c r="V1016" s="82">
        <f>Report2!AC1024</f>
        <v>10647</v>
      </c>
      <c r="W1016" s="36" t="str">
        <f>Report2!AD1024</f>
        <v>15/03/2023</v>
      </c>
      <c r="X1016" s="48" t="str">
        <f t="shared" si="125"/>
        <v>15</v>
      </c>
      <c r="Y1016" s="31" t="str">
        <f t="shared" si="126"/>
        <v>03</v>
      </c>
      <c r="Z1016" s="31" t="str">
        <f t="shared" si="127"/>
        <v>2023</v>
      </c>
      <c r="AA1016" s="45">
        <f t="shared" si="128"/>
        <v>45000</v>
      </c>
      <c r="AB1016" s="31" t="str">
        <f>Report2!AE1024</f>
        <v>5255134000223</v>
      </c>
      <c r="AC1016" s="45" t="str">
        <f>Report2!AF1024</f>
        <v>15/03/2023</v>
      </c>
      <c r="AD1016" s="31" t="str">
        <f>Report2!AH1024</f>
        <v>5255105723031400223</v>
      </c>
      <c r="AE1016" s="31">
        <f t="shared" si="130"/>
        <v>52550</v>
      </c>
      <c r="AF1016" s="31" t="str">
        <f t="shared" si="129"/>
        <v>52551</v>
      </c>
    </row>
    <row r="1017" spans="1:32">
      <c r="A1017" s="30">
        <f>Report2!A1025</f>
        <v>341</v>
      </c>
      <c r="B1017" s="31" t="str">
        <f>Report2!B1025</f>
        <v>P2TL/52552/20230321/00007</v>
      </c>
      <c r="C1017" s="31" t="str">
        <f>Report2!D1025</f>
        <v>523081042607</v>
      </c>
      <c r="D1017" s="31" t="str">
        <f>Report2!E1025</f>
        <v>POLINDES</v>
      </c>
      <c r="E1017" s="31" t="str">
        <f>Report2!H1025</f>
        <v>P2</v>
      </c>
      <c r="F1017" s="31" t="str">
        <f>Report2!I1025</f>
        <v>DS CURUG KEL.GUBU</v>
      </c>
      <c r="G1017" s="31" t="str">
        <f t="shared" si="123"/>
        <v>S2</v>
      </c>
      <c r="H1017" s="31">
        <f t="shared" si="124"/>
        <v>900</v>
      </c>
      <c r="I1017" s="31" t="str">
        <f>Report2!K1025</f>
        <v>S2/900</v>
      </c>
      <c r="J1017" s="82">
        <f>Report2!L1025</f>
        <v>4957</v>
      </c>
      <c r="K1017" s="82">
        <f>Report2!M1025</f>
        <v>0</v>
      </c>
      <c r="L1017" s="82">
        <f>Report2!N1025</f>
        <v>1784592</v>
      </c>
      <c r="M1017" s="82">
        <f>Report2!P1025</f>
        <v>1784592</v>
      </c>
      <c r="N1017" s="82">
        <f>Report2!Q1025</f>
        <v>0</v>
      </c>
      <c r="O1017" s="82">
        <f>Report2!T1025</f>
        <v>0</v>
      </c>
      <c r="P1017" s="82">
        <f>Report2!U1025</f>
        <v>0</v>
      </c>
      <c r="Q1017" s="82">
        <f>Report2!W1025</f>
        <v>17846</v>
      </c>
      <c r="R1017" s="82">
        <f>Report2!X1025</f>
        <v>0</v>
      </c>
      <c r="S1017" s="82">
        <f>Report2!Y1025</f>
        <v>0</v>
      </c>
      <c r="T1017" s="82">
        <f>Report2!Z1025</f>
        <v>1802438</v>
      </c>
      <c r="U1017" s="82">
        <f>Report2!AB1025</f>
        <v>1802438</v>
      </c>
      <c r="V1017" s="82">
        <f>Report2!AC1025</f>
        <v>0</v>
      </c>
      <c r="W1017" s="36" t="str">
        <f>Report2!AD1025</f>
        <v>27/03/2023</v>
      </c>
      <c r="X1017" s="48" t="str">
        <f t="shared" si="125"/>
        <v>27</v>
      </c>
      <c r="Y1017" s="31" t="str">
        <f t="shared" si="126"/>
        <v>03</v>
      </c>
      <c r="Z1017" s="31" t="str">
        <f t="shared" si="127"/>
        <v>2023</v>
      </c>
      <c r="AA1017" s="45">
        <f t="shared" si="128"/>
        <v>45012</v>
      </c>
      <c r="AB1017" s="31" t="str">
        <f>Report2!AE1025</f>
        <v>5255242004994</v>
      </c>
      <c r="AC1017" s="45" t="str">
        <f>Report2!AF1025</f>
        <v>27/03/2023</v>
      </c>
      <c r="AD1017" s="31" t="str">
        <f>Report2!AH1025</f>
        <v>P2TL/52552/20230321/00007</v>
      </c>
      <c r="AE1017" s="31">
        <f t="shared" si="130"/>
        <v>52550</v>
      </c>
      <c r="AF1017" s="31" t="str">
        <f t="shared" si="129"/>
        <v>52552</v>
      </c>
    </row>
    <row r="1018" spans="1:32">
      <c r="A1018" s="30">
        <f>Report2!A1026</f>
        <v>342</v>
      </c>
      <c r="B1018" s="31" t="str">
        <f>Report2!B1026</f>
        <v>P2TL/52553/20230303/00002</v>
      </c>
      <c r="C1018" s="31" t="str">
        <f>Report2!D1026</f>
        <v>523072144175</v>
      </c>
      <c r="D1018" s="31" t="str">
        <f>Report2!E1026</f>
        <v>AHMAD BUSRO</v>
      </c>
      <c r="E1018" s="31" t="str">
        <f>Report2!H1026</f>
        <v>K2</v>
      </c>
      <c r="F1018" s="31" t="str">
        <f>Report2!I1026</f>
        <v>DS KALONGAN PURW</v>
      </c>
      <c r="G1018" s="31" t="str">
        <f t="shared" si="123"/>
        <v>B1</v>
      </c>
      <c r="H1018" s="31">
        <f t="shared" si="124"/>
        <v>4400</v>
      </c>
      <c r="I1018" s="31" t="str">
        <f>Report2!K1026</f>
        <v>B1/4400</v>
      </c>
      <c r="J1018" s="82">
        <f>Report2!L1026</f>
        <v>1293</v>
      </c>
      <c r="K1018" s="82">
        <f>Report2!M1026</f>
        <v>0</v>
      </c>
      <c r="L1018" s="82">
        <f>Report2!N1026</f>
        <v>1422300</v>
      </c>
      <c r="M1018" s="82">
        <f>Report2!P1026</f>
        <v>1422300</v>
      </c>
      <c r="N1018" s="82">
        <f>Report2!Q1026</f>
        <v>0</v>
      </c>
      <c r="O1018" s="82">
        <f>Report2!T1026</f>
        <v>0</v>
      </c>
      <c r="P1018" s="82">
        <f>Report2!U1026</f>
        <v>0</v>
      </c>
      <c r="Q1018" s="82">
        <f>Report2!W1026</f>
        <v>128007</v>
      </c>
      <c r="R1018" s="82">
        <f>Report2!X1026</f>
        <v>0</v>
      </c>
      <c r="S1018" s="82">
        <f>Report2!Y1026</f>
        <v>0</v>
      </c>
      <c r="T1018" s="82">
        <f>Report2!Z1026</f>
        <v>1550307</v>
      </c>
      <c r="U1018" s="82">
        <f>Report2!AB1026</f>
        <v>1550307</v>
      </c>
      <c r="V1018" s="82">
        <f>Report2!AC1026</f>
        <v>0</v>
      </c>
      <c r="W1018" s="36" t="str">
        <f>Report2!AD1026</f>
        <v>04/03/2023</v>
      </c>
      <c r="X1018" s="48" t="str">
        <f t="shared" si="125"/>
        <v>04</v>
      </c>
      <c r="Y1018" s="31" t="str">
        <f t="shared" si="126"/>
        <v>03</v>
      </c>
      <c r="Z1018" s="31" t="str">
        <f t="shared" si="127"/>
        <v>2023</v>
      </c>
      <c r="AA1018" s="45">
        <f t="shared" si="128"/>
        <v>44989</v>
      </c>
      <c r="AB1018" s="31" t="str">
        <f>Report2!AE1026</f>
        <v>5255342004884</v>
      </c>
      <c r="AC1018" s="45" t="str">
        <f>Report2!AF1026</f>
        <v>04/03/2023</v>
      </c>
      <c r="AD1018" s="31" t="str">
        <f>Report2!AH1026</f>
        <v>P2TL/52553/20230303/00002</v>
      </c>
      <c r="AE1018" s="31">
        <f t="shared" si="130"/>
        <v>52550</v>
      </c>
      <c r="AF1018" s="31" t="str">
        <f t="shared" si="129"/>
        <v>52553</v>
      </c>
    </row>
    <row r="1019" spans="1:32">
      <c r="A1019" s="30">
        <f>Report2!A1027</f>
        <v>343</v>
      </c>
      <c r="B1019" s="31" t="str">
        <f>Report2!B1027</f>
        <v>5255105723031400175</v>
      </c>
      <c r="C1019" s="31" t="str">
        <f>Report2!D1027</f>
        <v>523060039829</v>
      </c>
      <c r="D1019" s="31" t="str">
        <f>Report2!E1027</f>
        <v>MARMIN/SUPARMIN</v>
      </c>
      <c r="E1019" s="31">
        <f>Report2!H1027</f>
        <v>0</v>
      </c>
      <c r="F1019" s="31" t="str">
        <f>Report2!I1027</f>
        <v>SA RENG PATI 154 CA</v>
      </c>
      <c r="G1019" s="31" t="str">
        <f t="shared" si="123"/>
        <v>R1M</v>
      </c>
      <c r="H1019" s="31">
        <f t="shared" si="124"/>
        <v>900</v>
      </c>
      <c r="I1019" s="31" t="str">
        <f>Report2!K1027</f>
        <v>R1M/900</v>
      </c>
      <c r="J1019" s="82">
        <f>Report2!L1027</f>
        <v>102</v>
      </c>
      <c r="K1019" s="82">
        <f>Report2!M1027</f>
        <v>0</v>
      </c>
      <c r="L1019" s="82">
        <f>Report2!N1027</f>
        <v>139256</v>
      </c>
      <c r="M1019" s="82">
        <f>Report2!P1027</f>
        <v>139256</v>
      </c>
      <c r="N1019" s="82">
        <f>Report2!Q1027</f>
        <v>0</v>
      </c>
      <c r="O1019" s="82">
        <f>Report2!T1027</f>
        <v>0</v>
      </c>
      <c r="P1019" s="82">
        <f>Report2!U1027</f>
        <v>0</v>
      </c>
      <c r="Q1019" s="82">
        <f>Report2!W1027</f>
        <v>0</v>
      </c>
      <c r="R1019" s="82">
        <f>Report2!X1027</f>
        <v>0</v>
      </c>
      <c r="S1019" s="82">
        <f>Report2!Y1027</f>
        <v>0</v>
      </c>
      <c r="T1019" s="82">
        <f>Report2!Z1027</f>
        <v>139256</v>
      </c>
      <c r="U1019" s="82">
        <f>Report2!AB1027</f>
        <v>0</v>
      </c>
      <c r="V1019" s="82">
        <f>Report2!AC1027</f>
        <v>139256</v>
      </c>
      <c r="W1019" s="36" t="str">
        <f>Report2!AD1027</f>
        <v>15/03/2023</v>
      </c>
      <c r="X1019" s="48" t="str">
        <f t="shared" si="125"/>
        <v>15</v>
      </c>
      <c r="Y1019" s="31" t="str">
        <f t="shared" si="126"/>
        <v>03</v>
      </c>
      <c r="Z1019" s="31" t="str">
        <f t="shared" si="127"/>
        <v>2023</v>
      </c>
      <c r="AA1019" s="45">
        <f t="shared" si="128"/>
        <v>45000</v>
      </c>
      <c r="AB1019" s="31" t="str">
        <f>Report2!AE1027</f>
        <v>5255134000175</v>
      </c>
      <c r="AC1019" s="45" t="str">
        <f>Report2!AF1027</f>
        <v>15/03/2023</v>
      </c>
      <c r="AD1019" s="31" t="str">
        <f>Report2!AH1027</f>
        <v>5255105723031400175</v>
      </c>
      <c r="AE1019" s="31">
        <f t="shared" si="130"/>
        <v>52550</v>
      </c>
      <c r="AF1019" s="31" t="str">
        <f t="shared" si="129"/>
        <v>52551</v>
      </c>
    </row>
    <row r="1020" spans="1:32">
      <c r="A1020" s="30">
        <f>Report2!A1028</f>
        <v>344</v>
      </c>
      <c r="B1020" s="31" t="str">
        <f>Report2!B1028</f>
        <v>P2TL/52553/20230315/00003</v>
      </c>
      <c r="C1020" s="31" t="str">
        <f>Report2!D1028</f>
        <v>NONPELANG</v>
      </c>
      <c r="D1020" s="31" t="str">
        <f>Report2!E1028</f>
        <v>MASKURI MULYATI 2</v>
      </c>
      <c r="E1020" s="31" t="str">
        <f>Report2!H1028</f>
        <v>P4</v>
      </c>
      <c r="F1020" s="31" t="str">
        <f>Report2!I1028</f>
        <v>SEMBUKAN BRATI KR</v>
      </c>
      <c r="G1020" s="31" t="str">
        <f t="shared" si="123"/>
        <v>S2</v>
      </c>
      <c r="H1020" s="31">
        <f t="shared" si="124"/>
        <v>450</v>
      </c>
      <c r="I1020" s="31" t="str">
        <f>Report2!K1028</f>
        <v>S2/450</v>
      </c>
      <c r="J1020" s="82">
        <f>Report2!L1028</f>
        <v>2479</v>
      </c>
      <c r="K1020" s="82">
        <f>Report2!M1028</f>
        <v>81000</v>
      </c>
      <c r="L1020" s="82">
        <f>Report2!N1028</f>
        <v>892296</v>
      </c>
      <c r="M1020" s="82">
        <f>Report2!P1028</f>
        <v>973296</v>
      </c>
      <c r="N1020" s="82">
        <f>Report2!Q1028</f>
        <v>0</v>
      </c>
      <c r="O1020" s="82">
        <f>Report2!T1028</f>
        <v>0</v>
      </c>
      <c r="P1020" s="82">
        <f>Report2!U1028</f>
        <v>0</v>
      </c>
      <c r="Q1020" s="82">
        <f>Report2!W1028</f>
        <v>4866</v>
      </c>
      <c r="R1020" s="82">
        <f>Report2!X1028</f>
        <v>0</v>
      </c>
      <c r="S1020" s="82">
        <f>Report2!Y1028</f>
        <v>0</v>
      </c>
      <c r="T1020" s="82">
        <f>Report2!Z1028</f>
        <v>978162</v>
      </c>
      <c r="U1020" s="82">
        <f>Report2!AB1028</f>
        <v>978162</v>
      </c>
      <c r="V1020" s="82">
        <f>Report2!AC1028</f>
        <v>0</v>
      </c>
      <c r="W1020" s="36" t="str">
        <f>Report2!AD1028</f>
        <v>15/03/2023</v>
      </c>
      <c r="X1020" s="48" t="str">
        <f t="shared" si="125"/>
        <v>15</v>
      </c>
      <c r="Y1020" s="31" t="str">
        <f t="shared" si="126"/>
        <v>03</v>
      </c>
      <c r="Z1020" s="31" t="str">
        <f t="shared" si="127"/>
        <v>2023</v>
      </c>
      <c r="AA1020" s="45">
        <f t="shared" si="128"/>
        <v>45000</v>
      </c>
      <c r="AB1020" s="31" t="str">
        <f>Report2!AE1028</f>
        <v>5255342004899</v>
      </c>
      <c r="AC1020" s="45" t="str">
        <f>Report2!AF1028</f>
        <v>15/03/2023</v>
      </c>
      <c r="AD1020" s="31" t="str">
        <f>Report2!AH1028</f>
        <v>P2TL/52553/20230315/00003</v>
      </c>
      <c r="AE1020" s="31">
        <f t="shared" si="130"/>
        <v>52550</v>
      </c>
      <c r="AF1020" s="31" t="str">
        <f t="shared" si="129"/>
        <v>52553</v>
      </c>
    </row>
    <row r="1021" spans="1:32">
      <c r="A1021" s="30">
        <f>Report2!A1029</f>
        <v>345</v>
      </c>
      <c r="B1021" s="31" t="str">
        <f>Report2!B1029</f>
        <v>P2TL/52551/20230321/00006</v>
      </c>
      <c r="C1021" s="31" t="str">
        <f>Report2!D1029</f>
        <v>NONPELANG</v>
      </c>
      <c r="D1021" s="31" t="str">
        <f>Report2!E1029</f>
        <v>SUHARNO</v>
      </c>
      <c r="E1021" s="31" t="str">
        <f>Report2!H1029</f>
        <v>P4</v>
      </c>
      <c r="F1021" s="31" t="str">
        <f>Report2!I1029</f>
        <v>DS.KEDONDONG RT4</v>
      </c>
      <c r="G1021" s="31" t="str">
        <f t="shared" si="123"/>
        <v>R1</v>
      </c>
      <c r="H1021" s="31">
        <f t="shared" si="124"/>
        <v>450</v>
      </c>
      <c r="I1021" s="31" t="str">
        <f>Report2!K1029</f>
        <v>R1/450</v>
      </c>
      <c r="J1021" s="82">
        <f>Report2!L1029</f>
        <v>2479</v>
      </c>
      <c r="K1021" s="82">
        <f>Report2!M1029</f>
        <v>89100</v>
      </c>
      <c r="L1021" s="82">
        <f>Report2!N1029</f>
        <v>1226907</v>
      </c>
      <c r="M1021" s="82">
        <f>Report2!P1029</f>
        <v>1316007</v>
      </c>
      <c r="N1021" s="82">
        <f>Report2!Q1029</f>
        <v>0</v>
      </c>
      <c r="O1021" s="82">
        <f>Report2!T1029</f>
        <v>0</v>
      </c>
      <c r="P1021" s="82">
        <f>Report2!U1029</f>
        <v>0</v>
      </c>
      <c r="Q1021" s="82">
        <f>Report2!W1029</f>
        <v>6580</v>
      </c>
      <c r="R1021" s="82">
        <f>Report2!X1029</f>
        <v>0</v>
      </c>
      <c r="S1021" s="82">
        <f>Report2!Y1029</f>
        <v>0</v>
      </c>
      <c r="T1021" s="82">
        <f>Report2!Z1029</f>
        <v>1322587</v>
      </c>
      <c r="U1021" s="82">
        <f>Report2!AB1029</f>
        <v>1322587</v>
      </c>
      <c r="V1021" s="82">
        <f>Report2!AC1029</f>
        <v>0</v>
      </c>
      <c r="W1021" s="36" t="str">
        <f>Report2!AD1029</f>
        <v>21/03/2023</v>
      </c>
      <c r="X1021" s="48" t="str">
        <f t="shared" si="125"/>
        <v>21</v>
      </c>
      <c r="Y1021" s="31" t="str">
        <f t="shared" si="126"/>
        <v>03</v>
      </c>
      <c r="Z1021" s="31" t="str">
        <f t="shared" si="127"/>
        <v>2023</v>
      </c>
      <c r="AA1021" s="45">
        <f t="shared" si="128"/>
        <v>45006</v>
      </c>
      <c r="AB1021" s="31" t="str">
        <f>Report2!AE1029</f>
        <v>5255142005205</v>
      </c>
      <c r="AC1021" s="45" t="str">
        <f>Report2!AF1029</f>
        <v>21/03/2023</v>
      </c>
      <c r="AD1021" s="31" t="str">
        <f>Report2!AH1029</f>
        <v>P2TL/52551/20230321/00006</v>
      </c>
      <c r="AE1021" s="31">
        <f t="shared" si="130"/>
        <v>52550</v>
      </c>
      <c r="AF1021" s="31" t="str">
        <f t="shared" si="129"/>
        <v>52551</v>
      </c>
    </row>
    <row r="1022" spans="1:32">
      <c r="A1022" s="30">
        <f>Report2!A1030</f>
        <v>346</v>
      </c>
      <c r="B1022" s="31" t="str">
        <f>Report2!B1030</f>
        <v>P2TL/52551/20230330/00001</v>
      </c>
      <c r="C1022" s="31" t="str">
        <f>Report2!D1030</f>
        <v>523060272078</v>
      </c>
      <c r="D1022" s="31" t="str">
        <f>Report2!E1030</f>
        <v>SUTEJO</v>
      </c>
      <c r="E1022" s="31" t="str">
        <f>Report2!H1030</f>
        <v>K2</v>
      </c>
      <c r="F1022" s="31" t="str">
        <f>Report2!I1030</f>
        <v>KU WU DEMPET RT1/1</v>
      </c>
      <c r="G1022" s="31" t="str">
        <f t="shared" si="123"/>
        <v>R1</v>
      </c>
      <c r="H1022" s="31">
        <f t="shared" si="124"/>
        <v>450</v>
      </c>
      <c r="I1022" s="31" t="str">
        <f>Report2!K1030</f>
        <v>R1/450</v>
      </c>
      <c r="J1022" s="82">
        <f>Report2!L1030</f>
        <v>216</v>
      </c>
      <c r="K1022" s="82">
        <f>Report2!M1030</f>
        <v>0</v>
      </c>
      <c r="L1022" s="82">
        <f>Report2!N1030</f>
        <v>106920</v>
      </c>
      <c r="M1022" s="82">
        <f>Report2!P1030</f>
        <v>106920</v>
      </c>
      <c r="N1022" s="82">
        <f>Report2!Q1030</f>
        <v>0</v>
      </c>
      <c r="O1022" s="82">
        <f>Report2!T1030</f>
        <v>0</v>
      </c>
      <c r="P1022" s="82">
        <f>Report2!U1030</f>
        <v>0</v>
      </c>
      <c r="Q1022" s="82">
        <f>Report2!W1030</f>
        <v>9623</v>
      </c>
      <c r="R1022" s="82">
        <f>Report2!X1030</f>
        <v>0</v>
      </c>
      <c r="S1022" s="82">
        <f>Report2!Y1030</f>
        <v>0</v>
      </c>
      <c r="T1022" s="82">
        <f>Report2!Z1030</f>
        <v>116543</v>
      </c>
      <c r="U1022" s="82">
        <f>Report2!AB1030</f>
        <v>116543</v>
      </c>
      <c r="V1022" s="82">
        <f>Report2!AC1030</f>
        <v>0</v>
      </c>
      <c r="W1022" s="36" t="str">
        <f>Report2!AD1030</f>
        <v>30/03/2023</v>
      </c>
      <c r="X1022" s="48" t="str">
        <f t="shared" si="125"/>
        <v>30</v>
      </c>
      <c r="Y1022" s="31" t="str">
        <f t="shared" si="126"/>
        <v>03</v>
      </c>
      <c r="Z1022" s="31" t="str">
        <f t="shared" si="127"/>
        <v>2023</v>
      </c>
      <c r="AA1022" s="45">
        <f t="shared" si="128"/>
        <v>45015</v>
      </c>
      <c r="AB1022" s="31" t="str">
        <f>Report2!AE1030</f>
        <v>5255142005225</v>
      </c>
      <c r="AC1022" s="45" t="str">
        <f>Report2!AF1030</f>
        <v>30/03/2023</v>
      </c>
      <c r="AD1022" s="31" t="str">
        <f>Report2!AH1030</f>
        <v>P2TL/52551/20230330/00001</v>
      </c>
      <c r="AE1022" s="31">
        <f t="shared" si="130"/>
        <v>52550</v>
      </c>
      <c r="AF1022" s="31" t="str">
        <f t="shared" si="129"/>
        <v>52551</v>
      </c>
    </row>
    <row r="1023" spans="1:32">
      <c r="A1023" s="30">
        <f>Report2!A1031</f>
        <v>347</v>
      </c>
      <c r="B1023" s="31" t="str">
        <f>Report2!B1031</f>
        <v>P2TL/52554/20230329/00002</v>
      </c>
      <c r="C1023" s="31" t="str">
        <f>Report2!D1031</f>
        <v>523070811214</v>
      </c>
      <c r="D1023" s="31" t="str">
        <f>Report2!E1031</f>
        <v>LAGI</v>
      </c>
      <c r="E1023" s="31" t="str">
        <f>Report2!H1031</f>
        <v>K2</v>
      </c>
      <c r="F1023" s="31" t="str">
        <f>Report2!I1031</f>
        <v>RE JOSARI KRADENA</v>
      </c>
      <c r="G1023" s="31" t="str">
        <f t="shared" si="123"/>
        <v>R1</v>
      </c>
      <c r="H1023" s="31">
        <f t="shared" si="124"/>
        <v>450</v>
      </c>
      <c r="I1023" s="31" t="str">
        <f>Report2!K1031</f>
        <v>R1/450</v>
      </c>
      <c r="J1023" s="82">
        <f>Report2!L1031</f>
        <v>495</v>
      </c>
      <c r="K1023" s="82">
        <f>Report2!M1031</f>
        <v>0</v>
      </c>
      <c r="L1023" s="82">
        <f>Report2!N1031</f>
        <v>245025</v>
      </c>
      <c r="M1023" s="82">
        <f>Report2!P1031</f>
        <v>245025</v>
      </c>
      <c r="N1023" s="82">
        <f>Report2!Q1031</f>
        <v>0</v>
      </c>
      <c r="O1023" s="82">
        <f>Report2!T1031</f>
        <v>0</v>
      </c>
      <c r="P1023" s="82">
        <f>Report2!U1031</f>
        <v>0</v>
      </c>
      <c r="Q1023" s="82">
        <f>Report2!W1031</f>
        <v>22052</v>
      </c>
      <c r="R1023" s="82">
        <f>Report2!X1031</f>
        <v>0</v>
      </c>
      <c r="S1023" s="82">
        <f>Report2!Y1031</f>
        <v>0</v>
      </c>
      <c r="T1023" s="82">
        <f>Report2!Z1031</f>
        <v>267077</v>
      </c>
      <c r="U1023" s="82">
        <f>Report2!AB1031</f>
        <v>267077</v>
      </c>
      <c r="V1023" s="82">
        <f>Report2!AC1031</f>
        <v>0</v>
      </c>
      <c r="W1023" s="36" t="str">
        <f>Report2!AD1031</f>
        <v>29/03/2023</v>
      </c>
      <c r="X1023" s="48" t="str">
        <f t="shared" si="125"/>
        <v>29</v>
      </c>
      <c r="Y1023" s="31" t="str">
        <f t="shared" si="126"/>
        <v>03</v>
      </c>
      <c r="Z1023" s="31" t="str">
        <f t="shared" si="127"/>
        <v>2023</v>
      </c>
      <c r="AA1023" s="45">
        <f t="shared" si="128"/>
        <v>45014</v>
      </c>
      <c r="AB1023" s="31" t="str">
        <f>Report2!AE1031</f>
        <v>5255442006144</v>
      </c>
      <c r="AC1023" s="45" t="str">
        <f>Report2!AF1031</f>
        <v>29/03/2023</v>
      </c>
      <c r="AD1023" s="31" t="str">
        <f>Report2!AH1031</f>
        <v>P2TL/52554/20230329/00002</v>
      </c>
      <c r="AE1023" s="31">
        <f t="shared" si="130"/>
        <v>52550</v>
      </c>
      <c r="AF1023" s="31" t="str">
        <f t="shared" si="129"/>
        <v>52554</v>
      </c>
    </row>
    <row r="1024" spans="1:32">
      <c r="A1024" s="30">
        <f>Report2!A1032</f>
        <v>348</v>
      </c>
      <c r="B1024" s="31" t="str">
        <f>Report2!B1032</f>
        <v>P2TL/52551/20230331/00001</v>
      </c>
      <c r="C1024" s="31" t="str">
        <f>Report2!D1032</f>
        <v>NONPELANG</v>
      </c>
      <c r="D1024" s="31" t="str">
        <f>Report2!E1032</f>
        <v>MAS'UD JUMAIN</v>
      </c>
      <c r="E1024" s="31" t="str">
        <f>Report2!H1032</f>
        <v>P4</v>
      </c>
      <c r="F1024" s="31" t="str">
        <f>Report2!I1032</f>
        <v>DS.PASIR MIJEN RT 5</v>
      </c>
      <c r="G1024" s="31" t="str">
        <f t="shared" si="123"/>
        <v>R1</v>
      </c>
      <c r="H1024" s="31">
        <f t="shared" si="124"/>
        <v>450</v>
      </c>
      <c r="I1024" s="31" t="str">
        <f>Report2!K1032</f>
        <v>R1/450</v>
      </c>
      <c r="J1024" s="82">
        <f>Report2!L1032</f>
        <v>2479</v>
      </c>
      <c r="K1024" s="82">
        <f>Report2!M1032</f>
        <v>89100</v>
      </c>
      <c r="L1024" s="82">
        <f>Report2!N1032</f>
        <v>1226907</v>
      </c>
      <c r="M1024" s="82">
        <f>Report2!P1032</f>
        <v>1316007</v>
      </c>
      <c r="N1024" s="82">
        <f>Report2!Q1032</f>
        <v>0</v>
      </c>
      <c r="O1024" s="82">
        <f>Report2!T1032</f>
        <v>0</v>
      </c>
      <c r="P1024" s="82">
        <f>Report2!U1032</f>
        <v>0</v>
      </c>
      <c r="Q1024" s="82">
        <f>Report2!W1032</f>
        <v>6580</v>
      </c>
      <c r="R1024" s="82">
        <f>Report2!X1032</f>
        <v>0</v>
      </c>
      <c r="S1024" s="82">
        <f>Report2!Y1032</f>
        <v>0</v>
      </c>
      <c r="T1024" s="82">
        <f>Report2!Z1032</f>
        <v>1322587</v>
      </c>
      <c r="U1024" s="82">
        <f>Report2!AB1032</f>
        <v>1322587</v>
      </c>
      <c r="V1024" s="82">
        <f>Report2!AC1032</f>
        <v>0</v>
      </c>
      <c r="W1024" s="36" t="str">
        <f>Report2!AD1032</f>
        <v>31/03/2023</v>
      </c>
      <c r="X1024" s="48" t="str">
        <f t="shared" si="125"/>
        <v>31</v>
      </c>
      <c r="Y1024" s="31" t="str">
        <f t="shared" si="126"/>
        <v>03</v>
      </c>
      <c r="Z1024" s="31" t="str">
        <f t="shared" si="127"/>
        <v>2023</v>
      </c>
      <c r="AA1024" s="45">
        <f t="shared" si="128"/>
        <v>45016</v>
      </c>
      <c r="AB1024" s="31" t="str">
        <f>Report2!AE1032</f>
        <v>5255142005227</v>
      </c>
      <c r="AC1024" s="45" t="str">
        <f>Report2!AF1032</f>
        <v>31/03/2023</v>
      </c>
      <c r="AD1024" s="31" t="str">
        <f>Report2!AH1032</f>
        <v>P2TL/52551/20230331/00001</v>
      </c>
      <c r="AE1024" s="31">
        <f t="shared" si="130"/>
        <v>52550</v>
      </c>
      <c r="AF1024" s="31" t="str">
        <f t="shared" si="129"/>
        <v>52551</v>
      </c>
    </row>
    <row r="1025" spans="1:32">
      <c r="A1025" s="30">
        <f>Report2!A1033</f>
        <v>349</v>
      </c>
      <c r="B1025" s="31" t="str">
        <f>Report2!B1033</f>
        <v>P2TL/52552/20230321/00004</v>
      </c>
      <c r="C1025" s="31" t="str">
        <f>Report2!D1033</f>
        <v>NONPELANG</v>
      </c>
      <c r="D1025" s="31" t="str">
        <f>Report2!E1033</f>
        <v>RUSWANTORO</v>
      </c>
      <c r="E1025" s="31" t="str">
        <f>Report2!H1033</f>
        <v>P4</v>
      </c>
      <c r="F1025" s="31" t="str">
        <f>Report2!I1033</f>
        <v>GUBUG RT 3 RW 6 GU</v>
      </c>
      <c r="G1025" s="31" t="str">
        <f t="shared" si="123"/>
        <v>S2</v>
      </c>
      <c r="H1025" s="31">
        <f t="shared" si="124"/>
        <v>900</v>
      </c>
      <c r="I1025" s="31" t="str">
        <f>Report2!K1033</f>
        <v>S2/900</v>
      </c>
      <c r="J1025" s="82">
        <f>Report2!L1033</f>
        <v>4957</v>
      </c>
      <c r="K1025" s="82">
        <f>Report2!M1033</f>
        <v>243000</v>
      </c>
      <c r="L1025" s="82">
        <f>Report2!N1033</f>
        <v>1784592</v>
      </c>
      <c r="M1025" s="82">
        <f>Report2!P1033</f>
        <v>2027592</v>
      </c>
      <c r="N1025" s="82">
        <f>Report2!Q1033</f>
        <v>0</v>
      </c>
      <c r="O1025" s="82">
        <f>Report2!T1033</f>
        <v>0</v>
      </c>
      <c r="P1025" s="82">
        <f>Report2!U1033</f>
        <v>0</v>
      </c>
      <c r="Q1025" s="82">
        <f>Report2!W1033</f>
        <v>10138</v>
      </c>
      <c r="R1025" s="82">
        <f>Report2!X1033</f>
        <v>0</v>
      </c>
      <c r="S1025" s="82">
        <f>Report2!Y1033</f>
        <v>0</v>
      </c>
      <c r="T1025" s="82">
        <f>Report2!Z1033</f>
        <v>2037730</v>
      </c>
      <c r="U1025" s="82">
        <f>Report2!AB1033</f>
        <v>2037730</v>
      </c>
      <c r="V1025" s="82">
        <f>Report2!AC1033</f>
        <v>0</v>
      </c>
      <c r="W1025" s="36" t="str">
        <f>Report2!AD1033</f>
        <v>21/03/2023</v>
      </c>
      <c r="X1025" s="48" t="str">
        <f t="shared" si="125"/>
        <v>21</v>
      </c>
      <c r="Y1025" s="31" t="str">
        <f t="shared" si="126"/>
        <v>03</v>
      </c>
      <c r="Z1025" s="31" t="str">
        <f t="shared" si="127"/>
        <v>2023</v>
      </c>
      <c r="AA1025" s="45">
        <f t="shared" si="128"/>
        <v>45006</v>
      </c>
      <c r="AB1025" s="31" t="str">
        <f>Report2!AE1033</f>
        <v>5255242004991</v>
      </c>
      <c r="AC1025" s="45" t="str">
        <f>Report2!AF1033</f>
        <v>21/03/2023</v>
      </c>
      <c r="AD1025" s="31" t="str">
        <f>Report2!AH1033</f>
        <v>P2TL/52552/20230321/00004</v>
      </c>
      <c r="AE1025" s="31">
        <f t="shared" si="130"/>
        <v>52550</v>
      </c>
      <c r="AF1025" s="31" t="str">
        <f t="shared" si="129"/>
        <v>52552</v>
      </c>
    </row>
    <row r="1026" spans="1:32">
      <c r="A1026" s="30">
        <f>Report2!A1034</f>
        <v>350</v>
      </c>
      <c r="B1026" s="31" t="str">
        <f>Report2!B1034</f>
        <v>P2TL/52552/20230321/00005</v>
      </c>
      <c r="C1026" s="31" t="str">
        <f>Report2!D1034</f>
        <v>NONPELANG</v>
      </c>
      <c r="D1026" s="31" t="str">
        <f>Report2!E1034</f>
        <v>DWI SULISTYANI</v>
      </c>
      <c r="E1026" s="31" t="str">
        <f>Report2!H1034</f>
        <v>P4</v>
      </c>
      <c r="F1026" s="31" t="str">
        <f>Report2!I1034</f>
        <v>GUBUG RT 3 RW 6 GU</v>
      </c>
      <c r="G1026" s="31" t="str">
        <f t="shared" si="123"/>
        <v>S2</v>
      </c>
      <c r="H1026" s="31">
        <f t="shared" si="124"/>
        <v>900</v>
      </c>
      <c r="I1026" s="31" t="str">
        <f>Report2!K1034</f>
        <v>S2/900</v>
      </c>
      <c r="J1026" s="82">
        <f>Report2!L1034</f>
        <v>4957</v>
      </c>
      <c r="K1026" s="82">
        <f>Report2!M1034</f>
        <v>243000</v>
      </c>
      <c r="L1026" s="82">
        <f>Report2!N1034</f>
        <v>1784592</v>
      </c>
      <c r="M1026" s="82">
        <f>Report2!P1034</f>
        <v>2027592</v>
      </c>
      <c r="N1026" s="82">
        <f>Report2!Q1034</f>
        <v>0</v>
      </c>
      <c r="O1026" s="82">
        <f>Report2!T1034</f>
        <v>0</v>
      </c>
      <c r="P1026" s="82">
        <f>Report2!U1034</f>
        <v>0</v>
      </c>
      <c r="Q1026" s="82">
        <f>Report2!W1034</f>
        <v>10138</v>
      </c>
      <c r="R1026" s="82">
        <f>Report2!X1034</f>
        <v>0</v>
      </c>
      <c r="S1026" s="82">
        <f>Report2!Y1034</f>
        <v>0</v>
      </c>
      <c r="T1026" s="82">
        <f>Report2!Z1034</f>
        <v>2037730</v>
      </c>
      <c r="U1026" s="82">
        <f>Report2!AB1034</f>
        <v>2037730</v>
      </c>
      <c r="V1026" s="82">
        <f>Report2!AC1034</f>
        <v>0</v>
      </c>
      <c r="W1026" s="36" t="str">
        <f>Report2!AD1034</f>
        <v>21/03/2023</v>
      </c>
      <c r="X1026" s="48" t="str">
        <f t="shared" si="125"/>
        <v>21</v>
      </c>
      <c r="Y1026" s="31" t="str">
        <f t="shared" si="126"/>
        <v>03</v>
      </c>
      <c r="Z1026" s="31" t="str">
        <f t="shared" si="127"/>
        <v>2023</v>
      </c>
      <c r="AA1026" s="45">
        <f t="shared" si="128"/>
        <v>45006</v>
      </c>
      <c r="AB1026" s="31" t="str">
        <f>Report2!AE1034</f>
        <v>5255242004992</v>
      </c>
      <c r="AC1026" s="45" t="str">
        <f>Report2!AF1034</f>
        <v>21/03/2023</v>
      </c>
      <c r="AD1026" s="31" t="str">
        <f>Report2!AH1034</f>
        <v>P2TL/52552/20230321/00005</v>
      </c>
      <c r="AE1026" s="31">
        <f t="shared" si="130"/>
        <v>52550</v>
      </c>
      <c r="AF1026" s="31" t="str">
        <f t="shared" si="129"/>
        <v>52552</v>
      </c>
    </row>
    <row r="1027" spans="1:32">
      <c r="A1027" s="30">
        <f>Report2!A1035</f>
        <v>351</v>
      </c>
      <c r="B1027" s="31" t="str">
        <f>Report2!B1035</f>
        <v>P2TL/52554/20230307/00002</v>
      </c>
      <c r="C1027" s="31" t="str">
        <f>Report2!D1035</f>
        <v>523071514524</v>
      </c>
      <c r="D1027" s="31" t="str">
        <f>Report2!E1035</f>
        <v>MARJUKI</v>
      </c>
      <c r="E1027" s="31" t="str">
        <f>Report2!H1035</f>
        <v>P4</v>
      </c>
      <c r="F1027" s="31" t="str">
        <f>Report2!I1035</f>
        <v>DK  BANJARASEM TA</v>
      </c>
      <c r="G1027" s="31" t="str">
        <f t="shared" ref="G1027:G1090" si="131">LEFT(I1027,FIND("/",I1027)-1)</f>
        <v>R1M</v>
      </c>
      <c r="H1027" s="31">
        <f t="shared" ref="H1027:H1090" si="132">_xlfn.NUMBERVALUE(MID(I1027,FIND("/",I1027,1)+1,99))</f>
        <v>900</v>
      </c>
      <c r="I1027" s="31" t="str">
        <f>Report2!K1035</f>
        <v>R1M/900</v>
      </c>
      <c r="J1027" s="82">
        <f>Report2!L1035</f>
        <v>0</v>
      </c>
      <c r="K1027" s="82">
        <f>Report2!M1035</f>
        <v>0</v>
      </c>
      <c r="L1027" s="82">
        <f>Report2!N1035</f>
        <v>5370228</v>
      </c>
      <c r="M1027" s="82">
        <f>Report2!P1035</f>
        <v>5370228</v>
      </c>
      <c r="N1027" s="82">
        <f>Report2!Q1035</f>
        <v>0</v>
      </c>
      <c r="O1027" s="82">
        <f>Report2!T1035</f>
        <v>0</v>
      </c>
      <c r="P1027" s="82">
        <f>Report2!U1035</f>
        <v>0</v>
      </c>
      <c r="Q1027" s="82">
        <f>Report2!W1035</f>
        <v>0</v>
      </c>
      <c r="R1027" s="82">
        <f>Report2!X1035</f>
        <v>0</v>
      </c>
      <c r="S1027" s="82">
        <f>Report2!Y1035</f>
        <v>0</v>
      </c>
      <c r="T1027" s="82">
        <f>Report2!Z1035</f>
        <v>5370228</v>
      </c>
      <c r="U1027" s="82">
        <f>Report2!AB1035</f>
        <v>0</v>
      </c>
      <c r="V1027" s="82">
        <f>Report2!AC1035</f>
        <v>5370228</v>
      </c>
      <c r="W1027" s="36" t="str">
        <f>Report2!AD1035</f>
        <v>07/03/2023</v>
      </c>
      <c r="X1027" s="48" t="str">
        <f t="shared" ref="X1027:X1090" si="133">LEFT(W1027,2)</f>
        <v>07</v>
      </c>
      <c r="Y1027" s="31" t="str">
        <f t="shared" ref="Y1027:Y1090" si="134">MID(W1027,FIND("/",W1027,1)+1,2)</f>
        <v>03</v>
      </c>
      <c r="Z1027" s="31" t="str">
        <f t="shared" ref="Z1027:Z1090" si="135">RIGHT(W1027,4)</f>
        <v>2023</v>
      </c>
      <c r="AA1027" s="45">
        <f t="shared" ref="AA1027:AA1090" si="136">DATE(Z1027,Y1027,X1027)</f>
        <v>44992</v>
      </c>
      <c r="AB1027" s="31" t="str">
        <f>Report2!AE1035</f>
        <v>5255442006074</v>
      </c>
      <c r="AC1027" s="45" t="str">
        <f>Report2!AF1035</f>
        <v>07/03/2023</v>
      </c>
      <c r="AD1027" s="31" t="str">
        <f>Report2!AH1035</f>
        <v>P2TL/52554/20230307/00002</v>
      </c>
      <c r="AE1027" s="31">
        <f t="shared" si="130"/>
        <v>52550</v>
      </c>
      <c r="AF1027" s="31" t="str">
        <f t="shared" ref="AF1027:AF1090" si="137">_xlfn.IFS(LEN(AD1027)=19,LEFT(AD1027,5),LEN(AD1027)=25,MID(AD1027,6,5))</f>
        <v>52554</v>
      </c>
    </row>
    <row r="1028" spans="1:32">
      <c r="A1028" s="30">
        <f>Report2!A1036</f>
        <v>352</v>
      </c>
      <c r="B1028" s="31" t="str">
        <f>Report2!B1036</f>
        <v>P2TL/52553/20230314/00001</v>
      </c>
      <c r="C1028" s="31" t="str">
        <f>Report2!D1036</f>
        <v>523071344782</v>
      </c>
      <c r="D1028" s="31" t="str">
        <f>Report2!E1036</f>
        <v>SAELAN</v>
      </c>
      <c r="E1028" s="31" t="str">
        <f>Report2!H1036</f>
        <v>P3</v>
      </c>
      <c r="F1028" s="31" t="str">
        <f>Report2!I1036</f>
        <v>DS  MANGGAR WETA</v>
      </c>
      <c r="G1028" s="31" t="str">
        <f t="shared" si="131"/>
        <v>R1</v>
      </c>
      <c r="H1028" s="31">
        <f t="shared" si="132"/>
        <v>450</v>
      </c>
      <c r="I1028" s="31" t="str">
        <f>Report2!K1036</f>
        <v>R1/450</v>
      </c>
      <c r="J1028" s="82">
        <f>Report2!L1036</f>
        <v>2479</v>
      </c>
      <c r="K1028" s="82">
        <f>Report2!M1036</f>
        <v>59400</v>
      </c>
      <c r="L1028" s="82">
        <f>Report2!N1036</f>
        <v>1226907</v>
      </c>
      <c r="M1028" s="82">
        <f>Report2!P1036</f>
        <v>1286307</v>
      </c>
      <c r="N1028" s="82">
        <f>Report2!Q1036</f>
        <v>0</v>
      </c>
      <c r="O1028" s="82">
        <f>Report2!T1036</f>
        <v>0</v>
      </c>
      <c r="P1028" s="82">
        <f>Report2!U1036</f>
        <v>0</v>
      </c>
      <c r="Q1028" s="82">
        <f>Report2!W1036</f>
        <v>13160</v>
      </c>
      <c r="R1028" s="82">
        <f>Report2!X1036</f>
        <v>900</v>
      </c>
      <c r="S1028" s="82">
        <f>Report2!Y1036</f>
        <v>0</v>
      </c>
      <c r="T1028" s="82">
        <f>Report2!Z1036</f>
        <v>1300367</v>
      </c>
      <c r="U1028" s="82">
        <f>Report2!AB1036</f>
        <v>1300367</v>
      </c>
      <c r="V1028" s="82">
        <f>Report2!AC1036</f>
        <v>0</v>
      </c>
      <c r="W1028" s="36" t="str">
        <f>Report2!AD1036</f>
        <v>14/03/2023</v>
      </c>
      <c r="X1028" s="48" t="str">
        <f t="shared" si="133"/>
        <v>14</v>
      </c>
      <c r="Y1028" s="31" t="str">
        <f t="shared" si="134"/>
        <v>03</v>
      </c>
      <c r="Z1028" s="31" t="str">
        <f t="shared" si="135"/>
        <v>2023</v>
      </c>
      <c r="AA1028" s="45">
        <f t="shared" si="136"/>
        <v>44999</v>
      </c>
      <c r="AB1028" s="31" t="str">
        <f>Report2!AE1036</f>
        <v>5255342004895</v>
      </c>
      <c r="AC1028" s="45" t="str">
        <f>Report2!AF1036</f>
        <v>14/03/2023</v>
      </c>
      <c r="AD1028" s="31" t="str">
        <f>Report2!AH1036</f>
        <v>P2TL/52553/20230314/00001</v>
      </c>
      <c r="AE1028" s="31">
        <f t="shared" ref="AE1028:AE1091" si="138">AE1027</f>
        <v>52550</v>
      </c>
      <c r="AF1028" s="31" t="str">
        <f t="shared" si="137"/>
        <v>52553</v>
      </c>
    </row>
    <row r="1029" spans="1:32">
      <c r="A1029" s="30">
        <f>Report2!A1037</f>
        <v>353</v>
      </c>
      <c r="B1029" s="31" t="str">
        <f>Report2!B1037</f>
        <v>P2TL/52551/20230324/00001</v>
      </c>
      <c r="C1029" s="31" t="str">
        <f>Report2!D1037</f>
        <v>523061768348</v>
      </c>
      <c r="D1029" s="31" t="str">
        <f>Report2!E1037</f>
        <v>ABDUR ROHMAN</v>
      </c>
      <c r="E1029" s="31" t="str">
        <f>Report2!H1037</f>
        <v>K2</v>
      </c>
      <c r="F1029" s="31" t="str">
        <f>Report2!I1037</f>
        <v>DS GROGOL KAUM</v>
      </c>
      <c r="G1029" s="31" t="str">
        <f t="shared" si="131"/>
        <v>R1MT</v>
      </c>
      <c r="H1029" s="31">
        <f t="shared" si="132"/>
        <v>900</v>
      </c>
      <c r="I1029" s="31" t="str">
        <f>Report2!K1037</f>
        <v>R1MT/900</v>
      </c>
      <c r="J1029" s="82">
        <f>Report2!L1037</f>
        <v>441</v>
      </c>
      <c r="K1029" s="82">
        <f>Report2!M1037</f>
        <v>0</v>
      </c>
      <c r="L1029" s="82">
        <f>Report2!N1037</f>
        <v>596232</v>
      </c>
      <c r="M1029" s="82">
        <f>Report2!P1037</f>
        <v>596232</v>
      </c>
      <c r="N1029" s="82">
        <f>Report2!Q1037</f>
        <v>0</v>
      </c>
      <c r="O1029" s="82">
        <f>Report2!T1037</f>
        <v>0</v>
      </c>
      <c r="P1029" s="82">
        <f>Report2!U1037</f>
        <v>0</v>
      </c>
      <c r="Q1029" s="82">
        <f>Report2!W1037</f>
        <v>53661</v>
      </c>
      <c r="R1029" s="82">
        <f>Report2!X1037</f>
        <v>0</v>
      </c>
      <c r="S1029" s="82">
        <f>Report2!Y1037</f>
        <v>0</v>
      </c>
      <c r="T1029" s="82">
        <f>Report2!Z1037</f>
        <v>649893</v>
      </c>
      <c r="U1029" s="82">
        <f>Report2!AB1037</f>
        <v>649893</v>
      </c>
      <c r="V1029" s="82">
        <f>Report2!AC1037</f>
        <v>0</v>
      </c>
      <c r="W1029" s="36" t="str">
        <f>Report2!AD1037</f>
        <v>24/03/2023</v>
      </c>
      <c r="X1029" s="48" t="str">
        <f t="shared" si="133"/>
        <v>24</v>
      </c>
      <c r="Y1029" s="31" t="str">
        <f t="shared" si="134"/>
        <v>03</v>
      </c>
      <c r="Z1029" s="31" t="str">
        <f t="shared" si="135"/>
        <v>2023</v>
      </c>
      <c r="AA1029" s="45">
        <f t="shared" si="136"/>
        <v>45009</v>
      </c>
      <c r="AB1029" s="31" t="str">
        <f>Report2!AE1037</f>
        <v>5255143005206</v>
      </c>
      <c r="AC1029" s="45" t="str">
        <f>Report2!AF1037</f>
        <v>24/03/2023</v>
      </c>
      <c r="AD1029" s="31" t="str">
        <f>Report2!AH1037</f>
        <v>P2TL/52551/20230324/00001</v>
      </c>
      <c r="AE1029" s="31">
        <f t="shared" si="138"/>
        <v>52550</v>
      </c>
      <c r="AF1029" s="31" t="str">
        <f t="shared" si="137"/>
        <v>52551</v>
      </c>
    </row>
    <row r="1030" spans="1:32">
      <c r="A1030" s="30">
        <f>Report2!A1038</f>
        <v>354</v>
      </c>
      <c r="B1030" s="31" t="str">
        <f>Report2!B1038</f>
        <v>5255305723032100552</v>
      </c>
      <c r="C1030" s="31" t="str">
        <f>Report2!D1038</f>
        <v>523071452934</v>
      </c>
      <c r="D1030" s="31" t="str">
        <f>Report2!E1038</f>
        <v>SISWOYO</v>
      </c>
      <c r="E1030" s="31">
        <f>Report2!H1038</f>
        <v>0</v>
      </c>
      <c r="F1030" s="31" t="str">
        <f>Report2!I1038</f>
        <v>DS  TUNGGAK RT7/2</v>
      </c>
      <c r="G1030" s="31" t="str">
        <f t="shared" si="131"/>
        <v>R1M</v>
      </c>
      <c r="H1030" s="31">
        <f t="shared" si="132"/>
        <v>900</v>
      </c>
      <c r="I1030" s="31" t="str">
        <f>Report2!K1038</f>
        <v>R1M/900</v>
      </c>
      <c r="J1030" s="82">
        <f>Report2!L1038</f>
        <v>39</v>
      </c>
      <c r="K1030" s="82">
        <f>Report2!M1038</f>
        <v>0</v>
      </c>
      <c r="L1030" s="82">
        <f>Report2!N1038</f>
        <v>54080</v>
      </c>
      <c r="M1030" s="82">
        <f>Report2!P1038</f>
        <v>54080</v>
      </c>
      <c r="N1030" s="82">
        <f>Report2!Q1038</f>
        <v>0</v>
      </c>
      <c r="O1030" s="82">
        <f>Report2!T1038</f>
        <v>0</v>
      </c>
      <c r="P1030" s="82">
        <f>Report2!U1038</f>
        <v>0</v>
      </c>
      <c r="Q1030" s="82">
        <f>Report2!W1038</f>
        <v>0</v>
      </c>
      <c r="R1030" s="82">
        <f>Report2!X1038</f>
        <v>0</v>
      </c>
      <c r="S1030" s="82">
        <f>Report2!Y1038</f>
        <v>0</v>
      </c>
      <c r="T1030" s="82">
        <f>Report2!Z1038</f>
        <v>54080</v>
      </c>
      <c r="U1030" s="82">
        <f>Report2!AB1038</f>
        <v>0</v>
      </c>
      <c r="V1030" s="82">
        <f>Report2!AC1038</f>
        <v>54080</v>
      </c>
      <c r="W1030" s="36" t="str">
        <f>Report2!AD1038</f>
        <v>21/03/2023</v>
      </c>
      <c r="X1030" s="48" t="str">
        <f t="shared" si="133"/>
        <v>21</v>
      </c>
      <c r="Y1030" s="31" t="str">
        <f t="shared" si="134"/>
        <v>03</v>
      </c>
      <c r="Z1030" s="31" t="str">
        <f t="shared" si="135"/>
        <v>2023</v>
      </c>
      <c r="AA1030" s="45">
        <f t="shared" si="136"/>
        <v>45006</v>
      </c>
      <c r="AB1030" s="31" t="str">
        <f>Report2!AE1038</f>
        <v>5255334000548</v>
      </c>
      <c r="AC1030" s="45" t="str">
        <f>Report2!AF1038</f>
        <v>21/03/2023</v>
      </c>
      <c r="AD1030" s="31" t="str">
        <f>Report2!AH1038</f>
        <v>5255305723032100552</v>
      </c>
      <c r="AE1030" s="31">
        <f t="shared" si="138"/>
        <v>52550</v>
      </c>
      <c r="AF1030" s="31" t="str">
        <f t="shared" si="137"/>
        <v>52553</v>
      </c>
    </row>
    <row r="1031" spans="1:32">
      <c r="A1031" s="30">
        <f>Report2!A1039</f>
        <v>355</v>
      </c>
      <c r="B1031" s="31" t="str">
        <f>Report2!B1039</f>
        <v>5255105723031400250</v>
      </c>
      <c r="C1031" s="31" t="str">
        <f>Report2!D1039</f>
        <v>523060227992</v>
      </c>
      <c r="D1031" s="31" t="str">
        <f>Report2!E1039</f>
        <v>JOKO SUSATYO</v>
      </c>
      <c r="E1031" s="31">
        <f>Report2!H1039</f>
        <v>0</v>
      </c>
      <c r="F1031" s="31" t="str">
        <f>Report2!I1039</f>
        <v>SU NAN KALIJOGO BA</v>
      </c>
      <c r="G1031" s="31" t="str">
        <f t="shared" si="131"/>
        <v>R1</v>
      </c>
      <c r="H1031" s="31">
        <f t="shared" si="132"/>
        <v>450</v>
      </c>
      <c r="I1031" s="31" t="str">
        <f>Report2!K1039</f>
        <v>R1/450</v>
      </c>
      <c r="J1031" s="82">
        <f>Report2!L1039</f>
        <v>28</v>
      </c>
      <c r="K1031" s="82">
        <f>Report2!M1039</f>
        <v>0</v>
      </c>
      <c r="L1031" s="82">
        <f>Report2!N1039</f>
        <v>4732</v>
      </c>
      <c r="M1031" s="82">
        <f>Report2!P1039</f>
        <v>4732</v>
      </c>
      <c r="N1031" s="82">
        <f>Report2!Q1039</f>
        <v>0</v>
      </c>
      <c r="O1031" s="82">
        <f>Report2!T1039</f>
        <v>0</v>
      </c>
      <c r="P1031" s="82">
        <f>Report2!U1039</f>
        <v>0</v>
      </c>
      <c r="Q1031" s="82">
        <f>Report2!W1039</f>
        <v>0</v>
      </c>
      <c r="R1031" s="82">
        <f>Report2!X1039</f>
        <v>0</v>
      </c>
      <c r="S1031" s="82">
        <f>Report2!Y1039</f>
        <v>0</v>
      </c>
      <c r="T1031" s="82">
        <f>Report2!Z1039</f>
        <v>4732</v>
      </c>
      <c r="U1031" s="82">
        <f>Report2!AB1039</f>
        <v>0</v>
      </c>
      <c r="V1031" s="82">
        <f>Report2!AC1039</f>
        <v>4732</v>
      </c>
      <c r="W1031" s="36" t="str">
        <f>Report2!AD1039</f>
        <v>15/03/2023</v>
      </c>
      <c r="X1031" s="48" t="str">
        <f t="shared" si="133"/>
        <v>15</v>
      </c>
      <c r="Y1031" s="31" t="str">
        <f t="shared" si="134"/>
        <v>03</v>
      </c>
      <c r="Z1031" s="31" t="str">
        <f t="shared" si="135"/>
        <v>2023</v>
      </c>
      <c r="AA1031" s="45">
        <f t="shared" si="136"/>
        <v>45000</v>
      </c>
      <c r="AB1031" s="31" t="str">
        <f>Report2!AE1039</f>
        <v>5255134000250</v>
      </c>
      <c r="AC1031" s="45" t="str">
        <f>Report2!AF1039</f>
        <v>15/03/2023</v>
      </c>
      <c r="AD1031" s="31" t="str">
        <f>Report2!AH1039</f>
        <v>5255105723031400250</v>
      </c>
      <c r="AE1031" s="31">
        <f t="shared" si="138"/>
        <v>52550</v>
      </c>
      <c r="AF1031" s="31" t="str">
        <f t="shared" si="137"/>
        <v>52551</v>
      </c>
    </row>
    <row r="1032" spans="1:32">
      <c r="A1032" s="30">
        <f>Report2!A1040</f>
        <v>356</v>
      </c>
      <c r="B1032" s="31" t="str">
        <f>Report2!B1040</f>
        <v>5255105723031400201</v>
      </c>
      <c r="C1032" s="31" t="str">
        <f>Report2!D1040</f>
        <v>523061313730</v>
      </c>
      <c r="D1032" s="31" t="str">
        <f>Report2!E1040</f>
        <v>SEHAH</v>
      </c>
      <c r="E1032" s="31">
        <f>Report2!H1040</f>
        <v>0</v>
      </c>
      <c r="F1032" s="31" t="str">
        <f>Report2!I1040</f>
        <v>DS BERAHAN WETAN</v>
      </c>
      <c r="G1032" s="31" t="str">
        <f t="shared" si="131"/>
        <v>R1</v>
      </c>
      <c r="H1032" s="31">
        <f t="shared" si="132"/>
        <v>450</v>
      </c>
      <c r="I1032" s="31" t="str">
        <f>Report2!K1040</f>
        <v>R1/450</v>
      </c>
      <c r="J1032" s="82">
        <f>Report2!L1040</f>
        <v>156</v>
      </c>
      <c r="K1032" s="82">
        <f>Report2!M1040</f>
        <v>0</v>
      </c>
      <c r="L1032" s="82">
        <f>Report2!N1040</f>
        <v>26364</v>
      </c>
      <c r="M1032" s="82">
        <f>Report2!P1040</f>
        <v>26364</v>
      </c>
      <c r="N1032" s="82">
        <f>Report2!Q1040</f>
        <v>0</v>
      </c>
      <c r="O1032" s="82">
        <f>Report2!T1040</f>
        <v>0</v>
      </c>
      <c r="P1032" s="82">
        <f>Report2!U1040</f>
        <v>0</v>
      </c>
      <c r="Q1032" s="82">
        <f>Report2!W1040</f>
        <v>0</v>
      </c>
      <c r="R1032" s="82">
        <f>Report2!X1040</f>
        <v>0</v>
      </c>
      <c r="S1032" s="82">
        <f>Report2!Y1040</f>
        <v>0</v>
      </c>
      <c r="T1032" s="82">
        <f>Report2!Z1040</f>
        <v>26364</v>
      </c>
      <c r="U1032" s="82">
        <f>Report2!AB1040</f>
        <v>0</v>
      </c>
      <c r="V1032" s="82">
        <f>Report2!AC1040</f>
        <v>26364</v>
      </c>
      <c r="W1032" s="36" t="str">
        <f>Report2!AD1040</f>
        <v>15/03/2023</v>
      </c>
      <c r="X1032" s="48" t="str">
        <f t="shared" si="133"/>
        <v>15</v>
      </c>
      <c r="Y1032" s="31" t="str">
        <f t="shared" si="134"/>
        <v>03</v>
      </c>
      <c r="Z1032" s="31" t="str">
        <f t="shared" si="135"/>
        <v>2023</v>
      </c>
      <c r="AA1032" s="45">
        <f t="shared" si="136"/>
        <v>45000</v>
      </c>
      <c r="AB1032" s="31" t="str">
        <f>Report2!AE1040</f>
        <v>5255134000201</v>
      </c>
      <c r="AC1032" s="45" t="str">
        <f>Report2!AF1040</f>
        <v>15/03/2023</v>
      </c>
      <c r="AD1032" s="31" t="str">
        <f>Report2!AH1040</f>
        <v>5255105723031400201</v>
      </c>
      <c r="AE1032" s="31">
        <f t="shared" si="138"/>
        <v>52550</v>
      </c>
      <c r="AF1032" s="31" t="str">
        <f t="shared" si="137"/>
        <v>52551</v>
      </c>
    </row>
    <row r="1033" spans="1:32">
      <c r="A1033" s="30">
        <f>Report2!A1041</f>
        <v>357</v>
      </c>
      <c r="B1033" s="31" t="str">
        <f>Report2!B1041</f>
        <v>P2TL/52554/20230306/00008</v>
      </c>
      <c r="C1033" s="31" t="str">
        <f>Report2!D1041</f>
        <v>NONPELANG</v>
      </c>
      <c r="D1033" s="31" t="str">
        <f>Report2!E1041</f>
        <v>PJ MAKAM BANJARBA</v>
      </c>
      <c r="E1033" s="31" t="str">
        <f>Report2!H1041</f>
        <v>P4</v>
      </c>
      <c r="F1033" s="31" t="str">
        <f>Report2!I1041</f>
        <v>DUSUN BANJARBANGI</v>
      </c>
      <c r="G1033" s="31" t="str">
        <f t="shared" si="131"/>
        <v>S2</v>
      </c>
      <c r="H1033" s="31">
        <f t="shared" si="132"/>
        <v>900</v>
      </c>
      <c r="I1033" s="31" t="str">
        <f>Report2!K1041</f>
        <v>S2/900</v>
      </c>
      <c r="J1033" s="82">
        <f>Report2!L1041</f>
        <v>4957</v>
      </c>
      <c r="K1033" s="82">
        <f>Report2!M1041</f>
        <v>243000</v>
      </c>
      <c r="L1033" s="82">
        <f>Report2!N1041</f>
        <v>1784592</v>
      </c>
      <c r="M1033" s="82">
        <f>Report2!P1041</f>
        <v>2027592</v>
      </c>
      <c r="N1033" s="82">
        <f>Report2!Q1041</f>
        <v>0</v>
      </c>
      <c r="O1033" s="82">
        <f>Report2!T1041</f>
        <v>0</v>
      </c>
      <c r="P1033" s="82">
        <f>Report2!U1041</f>
        <v>0</v>
      </c>
      <c r="Q1033" s="82">
        <f>Report2!W1041</f>
        <v>10138</v>
      </c>
      <c r="R1033" s="82">
        <f>Report2!X1041</f>
        <v>0</v>
      </c>
      <c r="S1033" s="82">
        <f>Report2!Y1041</f>
        <v>0</v>
      </c>
      <c r="T1033" s="82">
        <f>Report2!Z1041</f>
        <v>2037730</v>
      </c>
      <c r="U1033" s="82">
        <f>Report2!AB1041</f>
        <v>2037730</v>
      </c>
      <c r="V1033" s="82">
        <f>Report2!AC1041</f>
        <v>0</v>
      </c>
      <c r="W1033" s="36" t="str">
        <f>Report2!AD1041</f>
        <v>13/03/2023</v>
      </c>
      <c r="X1033" s="48" t="str">
        <f t="shared" si="133"/>
        <v>13</v>
      </c>
      <c r="Y1033" s="31" t="str">
        <f t="shared" si="134"/>
        <v>03</v>
      </c>
      <c r="Z1033" s="31" t="str">
        <f t="shared" si="135"/>
        <v>2023</v>
      </c>
      <c r="AA1033" s="45">
        <f t="shared" si="136"/>
        <v>44998</v>
      </c>
      <c r="AB1033" s="31" t="str">
        <f>Report2!AE1041</f>
        <v>5255442006072</v>
      </c>
      <c r="AC1033" s="45" t="str">
        <f>Report2!AF1041</f>
        <v>13/03/2023</v>
      </c>
      <c r="AD1033" s="31" t="str">
        <f>Report2!AH1041</f>
        <v>P2TL/52554/20230306/00008</v>
      </c>
      <c r="AE1033" s="31">
        <f t="shared" si="138"/>
        <v>52550</v>
      </c>
      <c r="AF1033" s="31" t="str">
        <f t="shared" si="137"/>
        <v>52554</v>
      </c>
    </row>
    <row r="1034" spans="1:32">
      <c r="A1034" s="30">
        <f>Report2!A1042</f>
        <v>358</v>
      </c>
      <c r="B1034" s="31" t="str">
        <f>Report2!B1042</f>
        <v>5255305723032100529</v>
      </c>
      <c r="C1034" s="31" t="str">
        <f>Report2!D1042</f>
        <v>523070407291</v>
      </c>
      <c r="D1034" s="31" t="str">
        <f>Report2!E1042</f>
        <v>SUTEJO</v>
      </c>
      <c r="E1034" s="31">
        <f>Report2!H1042</f>
        <v>0</v>
      </c>
      <c r="F1034" s="31" t="str">
        <f>Report2!I1042</f>
        <v>KL UMUTAN DEPOK</v>
      </c>
      <c r="G1034" s="31" t="str">
        <f t="shared" si="131"/>
        <v>R1</v>
      </c>
      <c r="H1034" s="31">
        <f t="shared" si="132"/>
        <v>450</v>
      </c>
      <c r="I1034" s="31" t="str">
        <f>Report2!K1042</f>
        <v>R1/450</v>
      </c>
      <c r="J1034" s="82">
        <f>Report2!L1042</f>
        <v>62</v>
      </c>
      <c r="K1034" s="82">
        <f>Report2!M1042</f>
        <v>0</v>
      </c>
      <c r="L1034" s="82">
        <f>Report2!N1042</f>
        <v>10500</v>
      </c>
      <c r="M1034" s="82">
        <f>Report2!P1042</f>
        <v>10500</v>
      </c>
      <c r="N1034" s="82">
        <f>Report2!Q1042</f>
        <v>0</v>
      </c>
      <c r="O1034" s="82">
        <f>Report2!T1042</f>
        <v>0</v>
      </c>
      <c r="P1034" s="82">
        <f>Report2!U1042</f>
        <v>0</v>
      </c>
      <c r="Q1034" s="82">
        <f>Report2!W1042</f>
        <v>0</v>
      </c>
      <c r="R1034" s="82">
        <f>Report2!X1042</f>
        <v>0</v>
      </c>
      <c r="S1034" s="82">
        <f>Report2!Y1042</f>
        <v>0</v>
      </c>
      <c r="T1034" s="82">
        <f>Report2!Z1042</f>
        <v>10500</v>
      </c>
      <c r="U1034" s="82">
        <f>Report2!AB1042</f>
        <v>0</v>
      </c>
      <c r="V1034" s="82">
        <f>Report2!AC1042</f>
        <v>10500</v>
      </c>
      <c r="W1034" s="36" t="str">
        <f>Report2!AD1042</f>
        <v>21/03/2023</v>
      </c>
      <c r="X1034" s="48" t="str">
        <f t="shared" si="133"/>
        <v>21</v>
      </c>
      <c r="Y1034" s="31" t="str">
        <f t="shared" si="134"/>
        <v>03</v>
      </c>
      <c r="Z1034" s="31" t="str">
        <f t="shared" si="135"/>
        <v>2023</v>
      </c>
      <c r="AA1034" s="45">
        <f t="shared" si="136"/>
        <v>45006</v>
      </c>
      <c r="AB1034" s="31" t="str">
        <f>Report2!AE1042</f>
        <v>5255334000525</v>
      </c>
      <c r="AC1034" s="45" t="str">
        <f>Report2!AF1042</f>
        <v>21/03/2023</v>
      </c>
      <c r="AD1034" s="31" t="str">
        <f>Report2!AH1042</f>
        <v>5255305723032100529</v>
      </c>
      <c r="AE1034" s="31">
        <f t="shared" si="138"/>
        <v>52550</v>
      </c>
      <c r="AF1034" s="31" t="str">
        <f t="shared" si="137"/>
        <v>52553</v>
      </c>
    </row>
    <row r="1035" spans="1:32">
      <c r="A1035" s="30">
        <f>Report2!A1043</f>
        <v>359</v>
      </c>
      <c r="B1035" s="31" t="str">
        <f>Report2!B1043</f>
        <v>P2TL/52554/20230328/00017</v>
      </c>
      <c r="C1035" s="31" t="str">
        <f>Report2!D1043</f>
        <v>523072314867</v>
      </c>
      <c r="D1035" s="31" t="str">
        <f>Report2!E1043</f>
        <v>MINEM</v>
      </c>
      <c r="E1035" s="31" t="str">
        <f>Report2!H1043</f>
        <v>K2</v>
      </c>
      <c r="F1035" s="31" t="str">
        <f>Report2!I1043</f>
        <v>DS NGRAO SELATAN</v>
      </c>
      <c r="G1035" s="31" t="str">
        <f t="shared" si="131"/>
        <v>R1M</v>
      </c>
      <c r="H1035" s="31">
        <f t="shared" si="132"/>
        <v>900</v>
      </c>
      <c r="I1035" s="31" t="str">
        <f>Report2!K1043</f>
        <v>R1M/900</v>
      </c>
      <c r="J1035" s="82">
        <f>Report2!L1043</f>
        <v>100</v>
      </c>
      <c r="K1035" s="82">
        <f>Report2!M1043</f>
        <v>0</v>
      </c>
      <c r="L1035" s="82">
        <f>Report2!N1043</f>
        <v>135200</v>
      </c>
      <c r="M1035" s="82">
        <f>Report2!P1043</f>
        <v>135200</v>
      </c>
      <c r="N1035" s="82">
        <f>Report2!Q1043</f>
        <v>0</v>
      </c>
      <c r="O1035" s="82">
        <f>Report2!T1043</f>
        <v>0</v>
      </c>
      <c r="P1035" s="82">
        <f>Report2!U1043</f>
        <v>0</v>
      </c>
      <c r="Q1035" s="82">
        <f>Report2!W1043</f>
        <v>12168</v>
      </c>
      <c r="R1035" s="82">
        <f>Report2!X1043</f>
        <v>0</v>
      </c>
      <c r="S1035" s="82">
        <f>Report2!Y1043</f>
        <v>0</v>
      </c>
      <c r="T1035" s="82">
        <f>Report2!Z1043</f>
        <v>147368</v>
      </c>
      <c r="U1035" s="82">
        <f>Report2!AB1043</f>
        <v>12500</v>
      </c>
      <c r="V1035" s="82">
        <f>Report2!AC1043</f>
        <v>134868</v>
      </c>
      <c r="W1035" s="36" t="str">
        <f>Report2!AD1043</f>
        <v>28/03/2023</v>
      </c>
      <c r="X1035" s="48" t="str">
        <f t="shared" si="133"/>
        <v>28</v>
      </c>
      <c r="Y1035" s="31" t="str">
        <f t="shared" si="134"/>
        <v>03</v>
      </c>
      <c r="Z1035" s="31" t="str">
        <f t="shared" si="135"/>
        <v>2023</v>
      </c>
      <c r="AA1035" s="45">
        <f t="shared" si="136"/>
        <v>45013</v>
      </c>
      <c r="AB1035" s="31" t="str">
        <f>Report2!AE1043</f>
        <v>5255442006136</v>
      </c>
      <c r="AC1035" s="45" t="str">
        <f>Report2!AF1043</f>
        <v>28/03/2023</v>
      </c>
      <c r="AD1035" s="31" t="str">
        <f>Report2!AH1043</f>
        <v>P2TL/52554/20230328/00017</v>
      </c>
      <c r="AE1035" s="31">
        <f t="shared" si="138"/>
        <v>52550</v>
      </c>
      <c r="AF1035" s="31" t="str">
        <f t="shared" si="137"/>
        <v>52554</v>
      </c>
    </row>
    <row r="1036" spans="1:32">
      <c r="A1036" s="30">
        <f>Report2!A1044</f>
        <v>360</v>
      </c>
      <c r="B1036" s="31" t="str">
        <f>Report2!B1044</f>
        <v>5255105723031400239</v>
      </c>
      <c r="C1036" s="31" t="str">
        <f>Report2!D1044</f>
        <v>523060609741</v>
      </c>
      <c r="D1036" s="31" t="str">
        <f>Report2!E1044</f>
        <v>RATIP</v>
      </c>
      <c r="E1036" s="31">
        <f>Report2!H1044</f>
        <v>0</v>
      </c>
      <c r="F1036" s="31" t="str">
        <f>Report2!I1044</f>
        <v>DS  KRAPYAK TENGA</v>
      </c>
      <c r="G1036" s="31" t="str">
        <f t="shared" si="131"/>
        <v>R1</v>
      </c>
      <c r="H1036" s="31">
        <f t="shared" si="132"/>
        <v>450</v>
      </c>
      <c r="I1036" s="31" t="str">
        <f>Report2!K1044</f>
        <v>R1/450</v>
      </c>
      <c r="J1036" s="82">
        <f>Report2!L1044</f>
        <v>38</v>
      </c>
      <c r="K1036" s="82">
        <f>Report2!M1044</f>
        <v>0</v>
      </c>
      <c r="L1036" s="82">
        <f>Report2!N1044</f>
        <v>6422</v>
      </c>
      <c r="M1036" s="82">
        <f>Report2!P1044</f>
        <v>6422</v>
      </c>
      <c r="N1036" s="82">
        <f>Report2!Q1044</f>
        <v>0</v>
      </c>
      <c r="O1036" s="82">
        <f>Report2!T1044</f>
        <v>0</v>
      </c>
      <c r="P1036" s="82">
        <f>Report2!U1044</f>
        <v>0</v>
      </c>
      <c r="Q1036" s="82">
        <f>Report2!W1044</f>
        <v>0</v>
      </c>
      <c r="R1036" s="82">
        <f>Report2!X1044</f>
        <v>0</v>
      </c>
      <c r="S1036" s="82">
        <f>Report2!Y1044</f>
        <v>0</v>
      </c>
      <c r="T1036" s="82">
        <f>Report2!Z1044</f>
        <v>6422</v>
      </c>
      <c r="U1036" s="82">
        <f>Report2!AB1044</f>
        <v>0</v>
      </c>
      <c r="V1036" s="82">
        <f>Report2!AC1044</f>
        <v>6422</v>
      </c>
      <c r="W1036" s="36" t="str">
        <f>Report2!AD1044</f>
        <v>15/03/2023</v>
      </c>
      <c r="X1036" s="48" t="str">
        <f t="shared" si="133"/>
        <v>15</v>
      </c>
      <c r="Y1036" s="31" t="str">
        <f t="shared" si="134"/>
        <v>03</v>
      </c>
      <c r="Z1036" s="31" t="str">
        <f t="shared" si="135"/>
        <v>2023</v>
      </c>
      <c r="AA1036" s="45">
        <f t="shared" si="136"/>
        <v>45000</v>
      </c>
      <c r="AB1036" s="31" t="str">
        <f>Report2!AE1044</f>
        <v>5255134000239</v>
      </c>
      <c r="AC1036" s="45" t="str">
        <f>Report2!AF1044</f>
        <v>15/03/2023</v>
      </c>
      <c r="AD1036" s="31" t="str">
        <f>Report2!AH1044</f>
        <v>5255105723031400239</v>
      </c>
      <c r="AE1036" s="31">
        <f t="shared" si="138"/>
        <v>52550</v>
      </c>
      <c r="AF1036" s="31" t="str">
        <f t="shared" si="137"/>
        <v>52551</v>
      </c>
    </row>
    <row r="1037" spans="1:32">
      <c r="A1037" s="30">
        <f>Report2!A1045</f>
        <v>361</v>
      </c>
      <c r="B1037" s="31" t="str">
        <f>Report2!B1045</f>
        <v>P2TL/52554/20230306/00001</v>
      </c>
      <c r="C1037" s="31" t="str">
        <f>Report2!D1045</f>
        <v>523071558457</v>
      </c>
      <c r="D1037" s="31" t="str">
        <f>Report2!E1045</f>
        <v>NYOMO</v>
      </c>
      <c r="E1037" s="31" t="str">
        <f>Report2!H1045</f>
        <v>P3</v>
      </c>
      <c r="F1037" s="31" t="str">
        <f>Report2!I1045</f>
        <v>DK  SENDANGRAO GA</v>
      </c>
      <c r="G1037" s="31" t="str">
        <f t="shared" si="131"/>
        <v>R1</v>
      </c>
      <c r="H1037" s="31">
        <f t="shared" si="132"/>
        <v>450</v>
      </c>
      <c r="I1037" s="31" t="str">
        <f>Report2!K1045</f>
        <v>R1/450</v>
      </c>
      <c r="J1037" s="82">
        <f>Report2!L1045</f>
        <v>2479</v>
      </c>
      <c r="K1037" s="82">
        <f>Report2!M1045</f>
        <v>59400</v>
      </c>
      <c r="L1037" s="82">
        <f>Report2!N1045</f>
        <v>1226907</v>
      </c>
      <c r="M1037" s="82">
        <f>Report2!P1045</f>
        <v>1286307</v>
      </c>
      <c r="N1037" s="82">
        <f>Report2!Q1045</f>
        <v>0</v>
      </c>
      <c r="O1037" s="82">
        <f>Report2!T1045</f>
        <v>76400</v>
      </c>
      <c r="P1037" s="82">
        <f>Report2!U1045</f>
        <v>188171</v>
      </c>
      <c r="Q1037" s="82">
        <f>Report2!W1045</f>
        <v>13160</v>
      </c>
      <c r="R1037" s="82">
        <f>Report2!X1045</f>
        <v>0</v>
      </c>
      <c r="S1037" s="82">
        <f>Report2!Y1045</f>
        <v>0</v>
      </c>
      <c r="T1037" s="82">
        <f>Report2!Z1045</f>
        <v>1564038</v>
      </c>
      <c r="U1037" s="82">
        <f>Report2!AB1045</f>
        <v>1564038</v>
      </c>
      <c r="V1037" s="82">
        <f>Report2!AC1045</f>
        <v>0</v>
      </c>
      <c r="W1037" s="36" t="str">
        <f>Report2!AD1045</f>
        <v>06/03/2023</v>
      </c>
      <c r="X1037" s="48" t="str">
        <f t="shared" si="133"/>
        <v>06</v>
      </c>
      <c r="Y1037" s="31" t="str">
        <f t="shared" si="134"/>
        <v>03</v>
      </c>
      <c r="Z1037" s="31" t="str">
        <f t="shared" si="135"/>
        <v>2023</v>
      </c>
      <c r="AA1037" s="45">
        <f t="shared" si="136"/>
        <v>44991</v>
      </c>
      <c r="AB1037" s="31" t="str">
        <f>Report2!AE1045</f>
        <v>5255442006065</v>
      </c>
      <c r="AC1037" s="45" t="str">
        <f>Report2!AF1045</f>
        <v>06/03/2023</v>
      </c>
      <c r="AD1037" s="31" t="str">
        <f>Report2!AH1045</f>
        <v>P2TL/52554/20230306/00001</v>
      </c>
      <c r="AE1037" s="31">
        <f t="shared" si="138"/>
        <v>52550</v>
      </c>
      <c r="AF1037" s="31" t="str">
        <f t="shared" si="137"/>
        <v>52554</v>
      </c>
    </row>
    <row r="1038" spans="1:32">
      <c r="A1038" s="30">
        <f>Report2!A1046</f>
        <v>362</v>
      </c>
      <c r="B1038" s="31" t="str">
        <f>Report2!B1046</f>
        <v>5255105723031000161</v>
      </c>
      <c r="C1038" s="31" t="str">
        <f>Report2!D1046</f>
        <v>523060732885</v>
      </c>
      <c r="D1038" s="31" t="str">
        <f>Report2!E1046</f>
        <v>ALY MARWAN</v>
      </c>
      <c r="E1038" s="31">
        <f>Report2!H1046</f>
        <v>0</v>
      </c>
      <c r="F1038" s="31" t="str">
        <f>Report2!I1046</f>
        <v>DS  BABALAN RT1/1</v>
      </c>
      <c r="G1038" s="31" t="str">
        <f t="shared" si="131"/>
        <v>R1</v>
      </c>
      <c r="H1038" s="31">
        <f t="shared" si="132"/>
        <v>450</v>
      </c>
      <c r="I1038" s="31" t="str">
        <f>Report2!K1046</f>
        <v>R1/450</v>
      </c>
      <c r="J1038" s="82">
        <f>Report2!L1046</f>
        <v>72</v>
      </c>
      <c r="K1038" s="82">
        <f>Report2!M1046</f>
        <v>0</v>
      </c>
      <c r="L1038" s="82">
        <f>Report2!N1046</f>
        <v>12168</v>
      </c>
      <c r="M1038" s="82">
        <f>Report2!P1046</f>
        <v>12168</v>
      </c>
      <c r="N1038" s="82">
        <f>Report2!Q1046</f>
        <v>0</v>
      </c>
      <c r="O1038" s="82">
        <f>Report2!T1046</f>
        <v>0</v>
      </c>
      <c r="P1038" s="82">
        <f>Report2!U1046</f>
        <v>0</v>
      </c>
      <c r="Q1038" s="82">
        <f>Report2!W1046</f>
        <v>0</v>
      </c>
      <c r="R1038" s="82">
        <f>Report2!X1046</f>
        <v>0</v>
      </c>
      <c r="S1038" s="82">
        <f>Report2!Y1046</f>
        <v>0</v>
      </c>
      <c r="T1038" s="82">
        <f>Report2!Z1046</f>
        <v>12168</v>
      </c>
      <c r="U1038" s="82">
        <f>Report2!AB1046</f>
        <v>0</v>
      </c>
      <c r="V1038" s="82">
        <f>Report2!AC1046</f>
        <v>12168</v>
      </c>
      <c r="W1038" s="36" t="str">
        <f>Report2!AD1046</f>
        <v>13/03/2023</v>
      </c>
      <c r="X1038" s="48" t="str">
        <f t="shared" si="133"/>
        <v>13</v>
      </c>
      <c r="Y1038" s="31" t="str">
        <f t="shared" si="134"/>
        <v>03</v>
      </c>
      <c r="Z1038" s="31" t="str">
        <f t="shared" si="135"/>
        <v>2023</v>
      </c>
      <c r="AA1038" s="45">
        <f t="shared" si="136"/>
        <v>44998</v>
      </c>
      <c r="AB1038" s="31" t="str">
        <f>Report2!AE1046</f>
        <v>5255134000161</v>
      </c>
      <c r="AC1038" s="45" t="str">
        <f>Report2!AF1046</f>
        <v>13/03/2023</v>
      </c>
      <c r="AD1038" s="31" t="str">
        <f>Report2!AH1046</f>
        <v>5255105723031000161</v>
      </c>
      <c r="AE1038" s="31">
        <f t="shared" si="138"/>
        <v>52550</v>
      </c>
      <c r="AF1038" s="31" t="str">
        <f t="shared" si="137"/>
        <v>52551</v>
      </c>
    </row>
    <row r="1039" spans="1:32">
      <c r="A1039" s="30">
        <f>Report2!A1047</f>
        <v>363</v>
      </c>
      <c r="B1039" s="31" t="str">
        <f>Report2!B1047</f>
        <v>P2TL/52551/20230331/00003</v>
      </c>
      <c r="C1039" s="31" t="str">
        <f>Report2!D1047</f>
        <v>525510161173</v>
      </c>
      <c r="D1039" s="31" t="str">
        <f>Report2!E1047</f>
        <v>MASRIPAH</v>
      </c>
      <c r="E1039" s="31" t="str">
        <f>Report2!H1047</f>
        <v>K2</v>
      </c>
      <c r="F1039" s="31" t="str">
        <f>Report2!I1047</f>
        <v>DS KEDONDONG, GAJ</v>
      </c>
      <c r="G1039" s="31" t="str">
        <f t="shared" si="131"/>
        <v>R1M</v>
      </c>
      <c r="H1039" s="31">
        <f t="shared" si="132"/>
        <v>900</v>
      </c>
      <c r="I1039" s="31" t="str">
        <f>Report2!K1047</f>
        <v>R1M/900</v>
      </c>
      <c r="J1039" s="82">
        <f>Report2!L1047</f>
        <v>587</v>
      </c>
      <c r="K1039" s="82">
        <f>Report2!M1047</f>
        <v>0</v>
      </c>
      <c r="L1039" s="82">
        <f>Report2!N1047</f>
        <v>793624</v>
      </c>
      <c r="M1039" s="82">
        <f>Report2!P1047</f>
        <v>793624</v>
      </c>
      <c r="N1039" s="82">
        <f>Report2!Q1047</f>
        <v>0</v>
      </c>
      <c r="O1039" s="82">
        <f>Report2!T1047</f>
        <v>0</v>
      </c>
      <c r="P1039" s="82">
        <f>Report2!U1047</f>
        <v>0</v>
      </c>
      <c r="Q1039" s="82">
        <f>Report2!W1047</f>
        <v>71426</v>
      </c>
      <c r="R1039" s="82">
        <f>Report2!X1047</f>
        <v>0</v>
      </c>
      <c r="S1039" s="82">
        <f>Report2!Y1047</f>
        <v>0</v>
      </c>
      <c r="T1039" s="82">
        <f>Report2!Z1047</f>
        <v>865050</v>
      </c>
      <c r="U1039" s="82">
        <f>Report2!AB1047</f>
        <v>865050</v>
      </c>
      <c r="V1039" s="82">
        <f>Report2!AC1047</f>
        <v>0</v>
      </c>
      <c r="W1039" s="36" t="str">
        <f>Report2!AD1047</f>
        <v>31/03/2023</v>
      </c>
      <c r="X1039" s="48" t="str">
        <f t="shared" si="133"/>
        <v>31</v>
      </c>
      <c r="Y1039" s="31" t="str">
        <f t="shared" si="134"/>
        <v>03</v>
      </c>
      <c r="Z1039" s="31" t="str">
        <f t="shared" si="135"/>
        <v>2023</v>
      </c>
      <c r="AA1039" s="45">
        <f t="shared" si="136"/>
        <v>45016</v>
      </c>
      <c r="AB1039" s="31" t="str">
        <f>Report2!AE1047</f>
        <v>5255142005229</v>
      </c>
      <c r="AC1039" s="45" t="str">
        <f>Report2!AF1047</f>
        <v>31/03/2023</v>
      </c>
      <c r="AD1039" s="31" t="str">
        <f>Report2!AH1047</f>
        <v>P2TL/52551/20230331/00003</v>
      </c>
      <c r="AE1039" s="31">
        <f t="shared" si="138"/>
        <v>52550</v>
      </c>
      <c r="AF1039" s="31" t="str">
        <f t="shared" si="137"/>
        <v>52551</v>
      </c>
    </row>
    <row r="1040" spans="1:32">
      <c r="A1040" s="30">
        <f>Report2!A1048</f>
        <v>364</v>
      </c>
      <c r="B1040" s="31" t="str">
        <f>Report2!B1048</f>
        <v>P2TL/52553/20230301/00005</v>
      </c>
      <c r="C1040" s="31" t="str">
        <f>Report2!D1048</f>
        <v>523070786331</v>
      </c>
      <c r="D1040" s="31" t="str">
        <f>Report2!E1048</f>
        <v>S U W I G N Y O</v>
      </c>
      <c r="E1040" s="31" t="str">
        <f>Report2!H1048</f>
        <v>P2</v>
      </c>
      <c r="F1040" s="31" t="str">
        <f>Report2!I1048</f>
        <v>KA RANGREJO RT 05/</v>
      </c>
      <c r="G1040" s="31" t="str">
        <f t="shared" si="131"/>
        <v>R1</v>
      </c>
      <c r="H1040" s="31">
        <f t="shared" si="132"/>
        <v>450</v>
      </c>
      <c r="I1040" s="31" t="str">
        <f>Report2!K1048</f>
        <v>R1/450</v>
      </c>
      <c r="J1040" s="82">
        <f>Report2!L1048</f>
        <v>2479</v>
      </c>
      <c r="K1040" s="82">
        <f>Report2!M1048</f>
        <v>0</v>
      </c>
      <c r="L1040" s="82">
        <f>Report2!N1048</f>
        <v>1226907</v>
      </c>
      <c r="M1040" s="82">
        <f>Report2!P1048</f>
        <v>1226907</v>
      </c>
      <c r="N1040" s="82">
        <f>Report2!Q1048</f>
        <v>0</v>
      </c>
      <c r="O1040" s="82">
        <f>Report2!T1048</f>
        <v>0</v>
      </c>
      <c r="P1040" s="82">
        <f>Report2!U1048</f>
        <v>0</v>
      </c>
      <c r="Q1040" s="82">
        <f>Report2!W1048</f>
        <v>12269</v>
      </c>
      <c r="R1040" s="82">
        <f>Report2!X1048</f>
        <v>13950</v>
      </c>
      <c r="S1040" s="82">
        <f>Report2!Y1048</f>
        <v>0</v>
      </c>
      <c r="T1040" s="82">
        <f>Report2!Z1048</f>
        <v>1253126</v>
      </c>
      <c r="U1040" s="82">
        <f>Report2!AB1048</f>
        <v>1253126</v>
      </c>
      <c r="V1040" s="82">
        <f>Report2!AC1048</f>
        <v>0</v>
      </c>
      <c r="W1040" s="36" t="str">
        <f>Report2!AD1048</f>
        <v>01/03/2023</v>
      </c>
      <c r="X1040" s="48" t="str">
        <f t="shared" si="133"/>
        <v>01</v>
      </c>
      <c r="Y1040" s="31" t="str">
        <f t="shared" si="134"/>
        <v>03</v>
      </c>
      <c r="Z1040" s="31" t="str">
        <f t="shared" si="135"/>
        <v>2023</v>
      </c>
      <c r="AA1040" s="45">
        <f t="shared" si="136"/>
        <v>44986</v>
      </c>
      <c r="AB1040" s="31" t="str">
        <f>Report2!AE1048</f>
        <v>5255342004876</v>
      </c>
      <c r="AC1040" s="45" t="str">
        <f>Report2!AF1048</f>
        <v>01/03/2023</v>
      </c>
      <c r="AD1040" s="31" t="str">
        <f>Report2!AH1048</f>
        <v>P2TL/52553/20230301/00005</v>
      </c>
      <c r="AE1040" s="31">
        <f t="shared" si="138"/>
        <v>52550</v>
      </c>
      <c r="AF1040" s="31" t="str">
        <f t="shared" si="137"/>
        <v>52553</v>
      </c>
    </row>
    <row r="1041" spans="1:32">
      <c r="A1041" s="30">
        <f>Report2!A1049</f>
        <v>365</v>
      </c>
      <c r="B1041" s="31" t="str">
        <f>Report2!B1049</f>
        <v>P2TL/52554/20230301/00002</v>
      </c>
      <c r="C1041" s="31" t="str">
        <f>Report2!D1049</f>
        <v>523070609113</v>
      </c>
      <c r="D1041" s="31" t="str">
        <f>Report2!E1049</f>
        <v>NURKOLIS</v>
      </c>
      <c r="E1041" s="31" t="str">
        <f>Report2!H1049</f>
        <v>K2</v>
      </c>
      <c r="F1041" s="31" t="str">
        <f>Report2!I1049</f>
        <v>DS  SAMBUNG BANGI</v>
      </c>
      <c r="G1041" s="31" t="str">
        <f t="shared" si="131"/>
        <v>R1</v>
      </c>
      <c r="H1041" s="31">
        <f t="shared" si="132"/>
        <v>450</v>
      </c>
      <c r="I1041" s="31" t="str">
        <f>Report2!K1049</f>
        <v>R1/450</v>
      </c>
      <c r="J1041" s="82">
        <f>Report2!L1049</f>
        <v>200</v>
      </c>
      <c r="K1041" s="82">
        <f>Report2!M1049</f>
        <v>0</v>
      </c>
      <c r="L1041" s="82">
        <f>Report2!N1049</f>
        <v>99000</v>
      </c>
      <c r="M1041" s="82">
        <f>Report2!P1049</f>
        <v>99000</v>
      </c>
      <c r="N1041" s="82">
        <f>Report2!Q1049</f>
        <v>0</v>
      </c>
      <c r="O1041" s="82">
        <f>Report2!T1049</f>
        <v>0</v>
      </c>
      <c r="P1041" s="82">
        <f>Report2!U1049</f>
        <v>500</v>
      </c>
      <c r="Q1041" s="82">
        <f>Report2!W1049</f>
        <v>8910</v>
      </c>
      <c r="R1041" s="82">
        <f>Report2!X1049</f>
        <v>0</v>
      </c>
      <c r="S1041" s="82">
        <f>Report2!Y1049</f>
        <v>0</v>
      </c>
      <c r="T1041" s="82">
        <f>Report2!Z1049</f>
        <v>108410</v>
      </c>
      <c r="U1041" s="82">
        <f>Report2!AB1049</f>
        <v>108410</v>
      </c>
      <c r="V1041" s="82">
        <f>Report2!AC1049</f>
        <v>0</v>
      </c>
      <c r="W1041" s="36" t="str">
        <f>Report2!AD1049</f>
        <v>03/03/2023</v>
      </c>
      <c r="X1041" s="48" t="str">
        <f t="shared" si="133"/>
        <v>03</v>
      </c>
      <c r="Y1041" s="31" t="str">
        <f t="shared" si="134"/>
        <v>03</v>
      </c>
      <c r="Z1041" s="31" t="str">
        <f t="shared" si="135"/>
        <v>2023</v>
      </c>
      <c r="AA1041" s="45">
        <f t="shared" si="136"/>
        <v>44988</v>
      </c>
      <c r="AB1041" s="31" t="str">
        <f>Report2!AE1049</f>
        <v>5255442006062</v>
      </c>
      <c r="AC1041" s="45" t="str">
        <f>Report2!AF1049</f>
        <v>03/03/2023</v>
      </c>
      <c r="AD1041" s="31" t="str">
        <f>Report2!AH1049</f>
        <v>P2TL/52554/20230301/00002</v>
      </c>
      <c r="AE1041" s="31">
        <f t="shared" si="138"/>
        <v>52550</v>
      </c>
      <c r="AF1041" s="31" t="str">
        <f t="shared" si="137"/>
        <v>52554</v>
      </c>
    </row>
    <row r="1042" spans="1:32">
      <c r="A1042" s="30">
        <f>Report2!A1050</f>
        <v>366</v>
      </c>
      <c r="B1042" s="31" t="str">
        <f>Report2!B1050</f>
        <v>P2TL/52554/20230308/00001</v>
      </c>
      <c r="C1042" s="31" t="str">
        <f>Report2!D1050</f>
        <v>523071544371</v>
      </c>
      <c r="D1042" s="31" t="str">
        <f>Report2!E1050</f>
        <v>SATI</v>
      </c>
      <c r="E1042" s="31" t="str">
        <f>Report2!H1050</f>
        <v>P2</v>
      </c>
      <c r="F1042" s="31" t="str">
        <f>Report2!I1050</f>
        <v>DK  GENENG KEYONG</v>
      </c>
      <c r="G1042" s="31" t="str">
        <f t="shared" si="131"/>
        <v>R1</v>
      </c>
      <c r="H1042" s="31">
        <f t="shared" si="132"/>
        <v>900</v>
      </c>
      <c r="I1042" s="31" t="str">
        <f>Report2!K1050</f>
        <v>R1/900</v>
      </c>
      <c r="J1042" s="82">
        <f>Report2!L1050</f>
        <v>4957</v>
      </c>
      <c r="K1042" s="82">
        <f>Report2!M1050</f>
        <v>0</v>
      </c>
      <c r="L1042" s="82">
        <f>Report2!N1050</f>
        <v>2453814</v>
      </c>
      <c r="M1042" s="82">
        <f>Report2!P1050</f>
        <v>2453814</v>
      </c>
      <c r="N1042" s="82">
        <f>Report2!Q1050</f>
        <v>0</v>
      </c>
      <c r="O1042" s="82">
        <f>Report2!T1050</f>
        <v>76400</v>
      </c>
      <c r="P1042" s="82">
        <f>Report2!U1050</f>
        <v>156912</v>
      </c>
      <c r="Q1042" s="82">
        <f>Report2!W1050</f>
        <v>24538</v>
      </c>
      <c r="R1042" s="82">
        <f>Report2!X1050</f>
        <v>0</v>
      </c>
      <c r="S1042" s="82">
        <f>Report2!Y1050</f>
        <v>0</v>
      </c>
      <c r="T1042" s="82">
        <f>Report2!Z1050</f>
        <v>2711664</v>
      </c>
      <c r="U1042" s="82">
        <f>Report2!AB1050</f>
        <v>2711664</v>
      </c>
      <c r="V1042" s="82">
        <f>Report2!AC1050</f>
        <v>0</v>
      </c>
      <c r="W1042" s="36" t="str">
        <f>Report2!AD1050</f>
        <v>08/03/2023</v>
      </c>
      <c r="X1042" s="48" t="str">
        <f t="shared" si="133"/>
        <v>08</v>
      </c>
      <c r="Y1042" s="31" t="str">
        <f t="shared" si="134"/>
        <v>03</v>
      </c>
      <c r="Z1042" s="31" t="str">
        <f t="shared" si="135"/>
        <v>2023</v>
      </c>
      <c r="AA1042" s="45">
        <f t="shared" si="136"/>
        <v>44993</v>
      </c>
      <c r="AB1042" s="31" t="str">
        <f>Report2!AE1050</f>
        <v>5255442006079</v>
      </c>
      <c r="AC1042" s="45" t="str">
        <f>Report2!AF1050</f>
        <v>08/03/2023</v>
      </c>
      <c r="AD1042" s="31" t="str">
        <f>Report2!AH1050</f>
        <v>P2TL/52554/20230308/00001</v>
      </c>
      <c r="AE1042" s="31">
        <f t="shared" si="138"/>
        <v>52550</v>
      </c>
      <c r="AF1042" s="31" t="str">
        <f t="shared" si="137"/>
        <v>52554</v>
      </c>
    </row>
    <row r="1043" spans="1:32">
      <c r="A1043" s="30">
        <f>Report2!A1051</f>
        <v>367</v>
      </c>
      <c r="B1043" s="31" t="str">
        <f>Report2!B1051</f>
        <v>5255105723031400265</v>
      </c>
      <c r="C1043" s="31" t="str">
        <f>Report2!D1051</f>
        <v>523060763963</v>
      </c>
      <c r="D1043" s="31" t="str">
        <f>Report2!E1051</f>
        <v>LEGI</v>
      </c>
      <c r="E1043" s="31">
        <f>Report2!H1051</f>
        <v>0</v>
      </c>
      <c r="F1043" s="31" t="str">
        <f>Report2!I1051</f>
        <v>DS  DAMPAK SIDOMU</v>
      </c>
      <c r="G1043" s="31" t="str">
        <f t="shared" si="131"/>
        <v>R1</v>
      </c>
      <c r="H1043" s="31">
        <f t="shared" si="132"/>
        <v>450</v>
      </c>
      <c r="I1043" s="31" t="str">
        <f>Report2!K1051</f>
        <v>R1/450</v>
      </c>
      <c r="J1043" s="82">
        <f>Report2!L1051</f>
        <v>18</v>
      </c>
      <c r="K1043" s="82">
        <f>Report2!M1051</f>
        <v>0</v>
      </c>
      <c r="L1043" s="82">
        <f>Report2!N1051</f>
        <v>3042</v>
      </c>
      <c r="M1043" s="82">
        <f>Report2!P1051</f>
        <v>3042</v>
      </c>
      <c r="N1043" s="82">
        <f>Report2!Q1051</f>
        <v>0</v>
      </c>
      <c r="O1043" s="82">
        <f>Report2!T1051</f>
        <v>0</v>
      </c>
      <c r="P1043" s="82">
        <f>Report2!U1051</f>
        <v>0</v>
      </c>
      <c r="Q1043" s="82">
        <f>Report2!W1051</f>
        <v>0</v>
      </c>
      <c r="R1043" s="82">
        <f>Report2!X1051</f>
        <v>0</v>
      </c>
      <c r="S1043" s="82">
        <f>Report2!Y1051</f>
        <v>0</v>
      </c>
      <c r="T1043" s="82">
        <f>Report2!Z1051</f>
        <v>3042</v>
      </c>
      <c r="U1043" s="82">
        <f>Report2!AB1051</f>
        <v>0</v>
      </c>
      <c r="V1043" s="82">
        <f>Report2!AC1051</f>
        <v>3042</v>
      </c>
      <c r="W1043" s="36" t="str">
        <f>Report2!AD1051</f>
        <v>15/03/2023</v>
      </c>
      <c r="X1043" s="48" t="str">
        <f t="shared" si="133"/>
        <v>15</v>
      </c>
      <c r="Y1043" s="31" t="str">
        <f t="shared" si="134"/>
        <v>03</v>
      </c>
      <c r="Z1043" s="31" t="str">
        <f t="shared" si="135"/>
        <v>2023</v>
      </c>
      <c r="AA1043" s="45">
        <f t="shared" si="136"/>
        <v>45000</v>
      </c>
      <c r="AB1043" s="31" t="str">
        <f>Report2!AE1051</f>
        <v>5255134000265</v>
      </c>
      <c r="AC1043" s="45" t="str">
        <f>Report2!AF1051</f>
        <v>15/03/2023</v>
      </c>
      <c r="AD1043" s="31" t="str">
        <f>Report2!AH1051</f>
        <v>5255105723031400265</v>
      </c>
      <c r="AE1043" s="31">
        <f t="shared" si="138"/>
        <v>52550</v>
      </c>
      <c r="AF1043" s="31" t="str">
        <f t="shared" si="137"/>
        <v>52551</v>
      </c>
    </row>
    <row r="1044" spans="1:32">
      <c r="A1044" s="30">
        <f>Report2!A1052</f>
        <v>368</v>
      </c>
      <c r="B1044" s="31" t="str">
        <f>Report2!B1052</f>
        <v>P2TL/52551/20230301/00001</v>
      </c>
      <c r="C1044" s="31" t="str">
        <f>Report2!D1052</f>
        <v>523061789268</v>
      </c>
      <c r="D1044" s="31" t="str">
        <f>Report2!E1052</f>
        <v>AHMAD KUSNUN</v>
      </c>
      <c r="E1044" s="31" t="str">
        <f>Report2!H1052</f>
        <v>K2</v>
      </c>
      <c r="F1044" s="31" t="str">
        <f>Report2!I1052</f>
        <v>DS BOYOLALI    RT.2 R</v>
      </c>
      <c r="G1044" s="31" t="str">
        <f t="shared" si="131"/>
        <v>R1T</v>
      </c>
      <c r="H1044" s="31">
        <f t="shared" si="132"/>
        <v>1300</v>
      </c>
      <c r="I1044" s="31" t="str">
        <f>Report2!K1052</f>
        <v>R1T/1300</v>
      </c>
      <c r="J1044" s="82">
        <f>Report2!L1052</f>
        <v>795</v>
      </c>
      <c r="K1044" s="82">
        <f>Report2!M1052</f>
        <v>0</v>
      </c>
      <c r="L1044" s="82">
        <f>Report2!N1052</f>
        <v>1148537</v>
      </c>
      <c r="M1044" s="82">
        <f>Report2!P1052</f>
        <v>1148537</v>
      </c>
      <c r="N1044" s="82">
        <f>Report2!Q1052</f>
        <v>0</v>
      </c>
      <c r="O1044" s="82">
        <f>Report2!T1052</f>
        <v>0</v>
      </c>
      <c r="P1044" s="82">
        <f>Report2!U1052</f>
        <v>38730</v>
      </c>
      <c r="Q1044" s="82">
        <f>Report2!W1052</f>
        <v>103368</v>
      </c>
      <c r="R1044" s="82">
        <f>Report2!X1052</f>
        <v>0</v>
      </c>
      <c r="S1044" s="82">
        <f>Report2!Y1052</f>
        <v>0</v>
      </c>
      <c r="T1044" s="82">
        <f>Report2!Z1052</f>
        <v>1290635</v>
      </c>
      <c r="U1044" s="82">
        <f>Report2!AB1052</f>
        <v>1290635</v>
      </c>
      <c r="V1044" s="82">
        <f>Report2!AC1052</f>
        <v>0</v>
      </c>
      <c r="W1044" s="36" t="str">
        <f>Report2!AD1052</f>
        <v>01/03/2023</v>
      </c>
      <c r="X1044" s="48" t="str">
        <f t="shared" si="133"/>
        <v>01</v>
      </c>
      <c r="Y1044" s="31" t="str">
        <f t="shared" si="134"/>
        <v>03</v>
      </c>
      <c r="Z1044" s="31" t="str">
        <f t="shared" si="135"/>
        <v>2023</v>
      </c>
      <c r="AA1044" s="45">
        <f t="shared" si="136"/>
        <v>44986</v>
      </c>
      <c r="AB1044" s="31" t="str">
        <f>Report2!AE1052</f>
        <v>5255143005150</v>
      </c>
      <c r="AC1044" s="45" t="str">
        <f>Report2!AF1052</f>
        <v>01/03/2023</v>
      </c>
      <c r="AD1044" s="31" t="str">
        <f>Report2!AH1052</f>
        <v>P2TL/52551/20230301/00001</v>
      </c>
      <c r="AE1044" s="31">
        <f t="shared" si="138"/>
        <v>52550</v>
      </c>
      <c r="AF1044" s="31" t="str">
        <f t="shared" si="137"/>
        <v>52551</v>
      </c>
    </row>
    <row r="1045" spans="1:32">
      <c r="A1045" s="30">
        <f>Report2!A1053</f>
        <v>369</v>
      </c>
      <c r="B1045" s="31" t="str">
        <f>Report2!B1053</f>
        <v>P2TL/52551/20230321/00004</v>
      </c>
      <c r="C1045" s="31" t="str">
        <f>Report2!D1053</f>
        <v>523060266642</v>
      </c>
      <c r="D1045" s="31" t="str">
        <f>Report2!E1053</f>
        <v>SUHARNO</v>
      </c>
      <c r="E1045" s="31" t="str">
        <f>Report2!H1053</f>
        <v>K2</v>
      </c>
      <c r="F1045" s="31" t="str">
        <f>Report2!I1053</f>
        <v>DS  KEDONDONG DE</v>
      </c>
      <c r="G1045" s="31" t="str">
        <f t="shared" si="131"/>
        <v>R1M</v>
      </c>
      <c r="H1045" s="31">
        <f t="shared" si="132"/>
        <v>900</v>
      </c>
      <c r="I1045" s="31" t="str">
        <f>Report2!K1053</f>
        <v>R1M/900</v>
      </c>
      <c r="J1045" s="82">
        <f>Report2!L1053</f>
        <v>587</v>
      </c>
      <c r="K1045" s="82">
        <f>Report2!M1053</f>
        <v>0</v>
      </c>
      <c r="L1045" s="82">
        <f>Report2!N1053</f>
        <v>793624</v>
      </c>
      <c r="M1045" s="82">
        <f>Report2!P1053</f>
        <v>793624</v>
      </c>
      <c r="N1045" s="82">
        <f>Report2!Q1053</f>
        <v>0</v>
      </c>
      <c r="O1045" s="82">
        <f>Report2!T1053</f>
        <v>0</v>
      </c>
      <c r="P1045" s="82">
        <f>Report2!U1053</f>
        <v>0</v>
      </c>
      <c r="Q1045" s="82">
        <f>Report2!W1053</f>
        <v>71426</v>
      </c>
      <c r="R1045" s="82">
        <f>Report2!X1053</f>
        <v>0</v>
      </c>
      <c r="S1045" s="82">
        <f>Report2!Y1053</f>
        <v>0</v>
      </c>
      <c r="T1045" s="82">
        <f>Report2!Z1053</f>
        <v>865050</v>
      </c>
      <c r="U1045" s="82">
        <f>Report2!AB1053</f>
        <v>865050</v>
      </c>
      <c r="V1045" s="82">
        <f>Report2!AC1053</f>
        <v>0</v>
      </c>
      <c r="W1045" s="36" t="str">
        <f>Report2!AD1053</f>
        <v>21/03/2023</v>
      </c>
      <c r="X1045" s="48" t="str">
        <f t="shared" si="133"/>
        <v>21</v>
      </c>
      <c r="Y1045" s="31" t="str">
        <f t="shared" si="134"/>
        <v>03</v>
      </c>
      <c r="Z1045" s="31" t="str">
        <f t="shared" si="135"/>
        <v>2023</v>
      </c>
      <c r="AA1045" s="45">
        <f t="shared" si="136"/>
        <v>45006</v>
      </c>
      <c r="AB1045" s="31" t="str">
        <f>Report2!AE1053</f>
        <v>5255142005203</v>
      </c>
      <c r="AC1045" s="45" t="str">
        <f>Report2!AF1053</f>
        <v>21/03/2023</v>
      </c>
      <c r="AD1045" s="31" t="str">
        <f>Report2!AH1053</f>
        <v>P2TL/52551/20230321/00004</v>
      </c>
      <c r="AE1045" s="31">
        <f t="shared" si="138"/>
        <v>52550</v>
      </c>
      <c r="AF1045" s="31" t="str">
        <f t="shared" si="137"/>
        <v>52551</v>
      </c>
    </row>
    <row r="1046" spans="1:32">
      <c r="A1046" s="30">
        <f>Report2!A1054</f>
        <v>370</v>
      </c>
      <c r="B1046" s="31" t="str">
        <f>Report2!B1054</f>
        <v>5255105723031400193</v>
      </c>
      <c r="C1046" s="31" t="str">
        <f>Report2!D1054</f>
        <v>523060352003</v>
      </c>
      <c r="D1046" s="31" t="str">
        <f>Report2!E1054</f>
        <v>SIDIQ AMINAH</v>
      </c>
      <c r="E1046" s="31">
        <f>Report2!H1054</f>
        <v>0</v>
      </c>
      <c r="F1046" s="31" t="str">
        <f>Report2!I1054</f>
        <v>DS  KENDUREN WEDU</v>
      </c>
      <c r="G1046" s="31" t="str">
        <f t="shared" si="131"/>
        <v>R1M</v>
      </c>
      <c r="H1046" s="31">
        <f t="shared" si="132"/>
        <v>900</v>
      </c>
      <c r="I1046" s="31" t="str">
        <f>Report2!K1054</f>
        <v>R1M/900</v>
      </c>
      <c r="J1046" s="82">
        <f>Report2!L1054</f>
        <v>39</v>
      </c>
      <c r="K1046" s="82">
        <f>Report2!M1054</f>
        <v>0</v>
      </c>
      <c r="L1046" s="82">
        <f>Report2!N1054</f>
        <v>54080</v>
      </c>
      <c r="M1046" s="82">
        <f>Report2!P1054</f>
        <v>54080</v>
      </c>
      <c r="N1046" s="82">
        <f>Report2!Q1054</f>
        <v>0</v>
      </c>
      <c r="O1046" s="82">
        <f>Report2!T1054</f>
        <v>0</v>
      </c>
      <c r="P1046" s="82">
        <f>Report2!U1054</f>
        <v>0</v>
      </c>
      <c r="Q1046" s="82">
        <f>Report2!W1054</f>
        <v>0</v>
      </c>
      <c r="R1046" s="82">
        <f>Report2!X1054</f>
        <v>0</v>
      </c>
      <c r="S1046" s="82">
        <f>Report2!Y1054</f>
        <v>0</v>
      </c>
      <c r="T1046" s="82">
        <f>Report2!Z1054</f>
        <v>54080</v>
      </c>
      <c r="U1046" s="82">
        <f>Report2!AB1054</f>
        <v>0</v>
      </c>
      <c r="V1046" s="82">
        <f>Report2!AC1054</f>
        <v>54080</v>
      </c>
      <c r="W1046" s="36" t="str">
        <f>Report2!AD1054</f>
        <v>15/03/2023</v>
      </c>
      <c r="X1046" s="48" t="str">
        <f t="shared" si="133"/>
        <v>15</v>
      </c>
      <c r="Y1046" s="31" t="str">
        <f t="shared" si="134"/>
        <v>03</v>
      </c>
      <c r="Z1046" s="31" t="str">
        <f t="shared" si="135"/>
        <v>2023</v>
      </c>
      <c r="AA1046" s="45">
        <f t="shared" si="136"/>
        <v>45000</v>
      </c>
      <c r="AB1046" s="31" t="str">
        <f>Report2!AE1054</f>
        <v>5255134000193</v>
      </c>
      <c r="AC1046" s="45" t="str">
        <f>Report2!AF1054</f>
        <v>15/03/2023</v>
      </c>
      <c r="AD1046" s="31" t="str">
        <f>Report2!AH1054</f>
        <v>5255105723031400193</v>
      </c>
      <c r="AE1046" s="31">
        <f t="shared" si="138"/>
        <v>52550</v>
      </c>
      <c r="AF1046" s="31" t="str">
        <f t="shared" si="137"/>
        <v>52551</v>
      </c>
    </row>
    <row r="1047" spans="1:32">
      <c r="A1047" s="30">
        <f>Report2!A1055</f>
        <v>371</v>
      </c>
      <c r="B1047" s="31" t="str">
        <f>Report2!B1055</f>
        <v>P2TL/52553/20230310/00002</v>
      </c>
      <c r="C1047" s="31" t="str">
        <f>Report2!D1055</f>
        <v>523073057925</v>
      </c>
      <c r="D1047" s="31" t="str">
        <f>Report2!E1055</f>
        <v>WAHYU INDIYAH</v>
      </c>
      <c r="E1047" s="31" t="str">
        <f>Report2!H1055</f>
        <v>K2</v>
      </c>
      <c r="F1047" s="31" t="str">
        <f>Report2!I1055</f>
        <v>DN CEBOK    RT.4 RW.</v>
      </c>
      <c r="G1047" s="31" t="str">
        <f t="shared" si="131"/>
        <v>R1MT</v>
      </c>
      <c r="H1047" s="31">
        <f t="shared" si="132"/>
        <v>900</v>
      </c>
      <c r="I1047" s="31" t="str">
        <f>Report2!K1055</f>
        <v>R1MT/900</v>
      </c>
      <c r="J1047" s="82">
        <f>Report2!L1055</f>
        <v>261</v>
      </c>
      <c r="K1047" s="82">
        <f>Report2!M1055</f>
        <v>0</v>
      </c>
      <c r="L1047" s="82">
        <f>Report2!N1055</f>
        <v>352872</v>
      </c>
      <c r="M1047" s="82">
        <f>Report2!P1055</f>
        <v>352872</v>
      </c>
      <c r="N1047" s="82">
        <f>Report2!Q1055</f>
        <v>0</v>
      </c>
      <c r="O1047" s="82">
        <f>Report2!T1055</f>
        <v>0</v>
      </c>
      <c r="P1047" s="82">
        <f>Report2!U1055</f>
        <v>0</v>
      </c>
      <c r="Q1047" s="82">
        <f>Report2!W1055</f>
        <v>31758</v>
      </c>
      <c r="R1047" s="82">
        <f>Report2!X1055</f>
        <v>0</v>
      </c>
      <c r="S1047" s="82">
        <f>Report2!Y1055</f>
        <v>0</v>
      </c>
      <c r="T1047" s="82">
        <f>Report2!Z1055</f>
        <v>384630</v>
      </c>
      <c r="U1047" s="82">
        <f>Report2!AB1055</f>
        <v>384630</v>
      </c>
      <c r="V1047" s="82">
        <f>Report2!AC1055</f>
        <v>0</v>
      </c>
      <c r="W1047" s="36" t="str">
        <f>Report2!AD1055</f>
        <v>10/03/2023</v>
      </c>
      <c r="X1047" s="48" t="str">
        <f t="shared" si="133"/>
        <v>10</v>
      </c>
      <c r="Y1047" s="31" t="str">
        <f t="shared" si="134"/>
        <v>03</v>
      </c>
      <c r="Z1047" s="31" t="str">
        <f t="shared" si="135"/>
        <v>2023</v>
      </c>
      <c r="AA1047" s="45">
        <f t="shared" si="136"/>
        <v>44995</v>
      </c>
      <c r="AB1047" s="31" t="str">
        <f>Report2!AE1055</f>
        <v>5255343004892</v>
      </c>
      <c r="AC1047" s="45" t="str">
        <f>Report2!AF1055</f>
        <v>10/03/2023</v>
      </c>
      <c r="AD1047" s="31" t="str">
        <f>Report2!AH1055</f>
        <v>P2TL/52553/20230310/00002</v>
      </c>
      <c r="AE1047" s="31">
        <f t="shared" si="138"/>
        <v>52550</v>
      </c>
      <c r="AF1047" s="31" t="str">
        <f t="shared" si="137"/>
        <v>52553</v>
      </c>
    </row>
    <row r="1048" spans="1:32">
      <c r="A1048" s="30">
        <f>Report2!A1056</f>
        <v>372</v>
      </c>
      <c r="B1048" s="31" t="str">
        <f>Report2!B1056</f>
        <v>5255105723031400249</v>
      </c>
      <c r="C1048" s="31" t="str">
        <f>Report2!D1056</f>
        <v>523060011396</v>
      </c>
      <c r="D1048" s="31" t="str">
        <f>Report2!E1056</f>
        <v>SOEDIRO</v>
      </c>
      <c r="E1048" s="31">
        <f>Report2!H1056</f>
        <v>0</v>
      </c>
      <c r="F1048" s="31" t="str">
        <f>Report2!I1056</f>
        <v>KP  TUKANGAN</v>
      </c>
      <c r="G1048" s="31" t="str">
        <f t="shared" si="131"/>
        <v>R1</v>
      </c>
      <c r="H1048" s="31">
        <f t="shared" si="132"/>
        <v>450</v>
      </c>
      <c r="I1048" s="31" t="str">
        <f>Report2!K1056</f>
        <v>R1/450</v>
      </c>
      <c r="J1048" s="82">
        <f>Report2!L1056</f>
        <v>29</v>
      </c>
      <c r="K1048" s="82">
        <f>Report2!M1056</f>
        <v>0</v>
      </c>
      <c r="L1048" s="82">
        <f>Report2!N1056</f>
        <v>4901</v>
      </c>
      <c r="M1048" s="82">
        <f>Report2!P1056</f>
        <v>4901</v>
      </c>
      <c r="N1048" s="82">
        <f>Report2!Q1056</f>
        <v>0</v>
      </c>
      <c r="O1048" s="82">
        <f>Report2!T1056</f>
        <v>0</v>
      </c>
      <c r="P1048" s="82">
        <f>Report2!U1056</f>
        <v>0</v>
      </c>
      <c r="Q1048" s="82">
        <f>Report2!W1056</f>
        <v>0</v>
      </c>
      <c r="R1048" s="82">
        <f>Report2!X1056</f>
        <v>0</v>
      </c>
      <c r="S1048" s="82">
        <f>Report2!Y1056</f>
        <v>0</v>
      </c>
      <c r="T1048" s="82">
        <f>Report2!Z1056</f>
        <v>4901</v>
      </c>
      <c r="U1048" s="82">
        <f>Report2!AB1056</f>
        <v>0</v>
      </c>
      <c r="V1048" s="82">
        <f>Report2!AC1056</f>
        <v>4901</v>
      </c>
      <c r="W1048" s="36" t="str">
        <f>Report2!AD1056</f>
        <v>15/03/2023</v>
      </c>
      <c r="X1048" s="48" t="str">
        <f t="shared" si="133"/>
        <v>15</v>
      </c>
      <c r="Y1048" s="31" t="str">
        <f t="shared" si="134"/>
        <v>03</v>
      </c>
      <c r="Z1048" s="31" t="str">
        <f t="shared" si="135"/>
        <v>2023</v>
      </c>
      <c r="AA1048" s="45">
        <f t="shared" si="136"/>
        <v>45000</v>
      </c>
      <c r="AB1048" s="31" t="str">
        <f>Report2!AE1056</f>
        <v>5255134000249</v>
      </c>
      <c r="AC1048" s="45" t="str">
        <f>Report2!AF1056</f>
        <v>15/03/2023</v>
      </c>
      <c r="AD1048" s="31" t="str">
        <f>Report2!AH1056</f>
        <v>5255105723031400249</v>
      </c>
      <c r="AE1048" s="31">
        <f t="shared" si="138"/>
        <v>52550</v>
      </c>
      <c r="AF1048" s="31" t="str">
        <f t="shared" si="137"/>
        <v>52551</v>
      </c>
    </row>
    <row r="1049" spans="1:32">
      <c r="A1049" s="30">
        <f>Report2!A1057</f>
        <v>373</v>
      </c>
      <c r="B1049" s="31" t="str">
        <f>Report2!B1057</f>
        <v>5255305723032100545</v>
      </c>
      <c r="C1049" s="31" t="str">
        <f>Report2!D1057</f>
        <v>523070634708</v>
      </c>
      <c r="D1049" s="31" t="str">
        <f>Report2!E1057</f>
        <v>RAWOH</v>
      </c>
      <c r="E1049" s="31">
        <f>Report2!H1057</f>
        <v>0</v>
      </c>
      <c r="F1049" s="31" t="str">
        <f>Report2!I1057</f>
        <v>KR  PLOSO SEDADI</v>
      </c>
      <c r="G1049" s="31" t="str">
        <f t="shared" si="131"/>
        <v>R1</v>
      </c>
      <c r="H1049" s="31">
        <f t="shared" si="132"/>
        <v>450</v>
      </c>
      <c r="I1049" s="31" t="str">
        <f>Report2!K1057</f>
        <v>R1/450</v>
      </c>
      <c r="J1049" s="82">
        <f>Report2!L1057</f>
        <v>144</v>
      </c>
      <c r="K1049" s="82">
        <f>Report2!M1057</f>
        <v>0</v>
      </c>
      <c r="L1049" s="82">
        <f>Report2!N1057</f>
        <v>24336</v>
      </c>
      <c r="M1049" s="82">
        <f>Report2!P1057</f>
        <v>24336</v>
      </c>
      <c r="N1049" s="82">
        <f>Report2!Q1057</f>
        <v>0</v>
      </c>
      <c r="O1049" s="82">
        <f>Report2!T1057</f>
        <v>0</v>
      </c>
      <c r="P1049" s="82">
        <f>Report2!U1057</f>
        <v>0</v>
      </c>
      <c r="Q1049" s="82">
        <f>Report2!W1057</f>
        <v>0</v>
      </c>
      <c r="R1049" s="82">
        <f>Report2!X1057</f>
        <v>0</v>
      </c>
      <c r="S1049" s="82">
        <f>Report2!Y1057</f>
        <v>0</v>
      </c>
      <c r="T1049" s="82">
        <f>Report2!Z1057</f>
        <v>24336</v>
      </c>
      <c r="U1049" s="82">
        <f>Report2!AB1057</f>
        <v>0</v>
      </c>
      <c r="V1049" s="82">
        <f>Report2!AC1057</f>
        <v>24336</v>
      </c>
      <c r="W1049" s="36" t="str">
        <f>Report2!AD1057</f>
        <v>21/03/2023</v>
      </c>
      <c r="X1049" s="48" t="str">
        <f t="shared" si="133"/>
        <v>21</v>
      </c>
      <c r="Y1049" s="31" t="str">
        <f t="shared" si="134"/>
        <v>03</v>
      </c>
      <c r="Z1049" s="31" t="str">
        <f t="shared" si="135"/>
        <v>2023</v>
      </c>
      <c r="AA1049" s="45">
        <f t="shared" si="136"/>
        <v>45006</v>
      </c>
      <c r="AB1049" s="31" t="str">
        <f>Report2!AE1057</f>
        <v>5255334000541</v>
      </c>
      <c r="AC1049" s="45" t="str">
        <f>Report2!AF1057</f>
        <v>21/03/2023</v>
      </c>
      <c r="AD1049" s="31" t="str">
        <f>Report2!AH1057</f>
        <v>5255305723032100545</v>
      </c>
      <c r="AE1049" s="31">
        <f t="shared" si="138"/>
        <v>52550</v>
      </c>
      <c r="AF1049" s="31" t="str">
        <f t="shared" si="137"/>
        <v>52553</v>
      </c>
    </row>
    <row r="1050" spans="1:32">
      <c r="A1050" s="30">
        <f>Report2!A1058</f>
        <v>374</v>
      </c>
      <c r="B1050" s="31" t="str">
        <f>Report2!B1058</f>
        <v>P2TL/52551/20230306/00003</v>
      </c>
      <c r="C1050" s="31" t="str">
        <f>Report2!D1058</f>
        <v>523061766488</v>
      </c>
      <c r="D1050" s="31" t="str">
        <f>Report2!E1058</f>
        <v>MUHAMMAD ARIF MU</v>
      </c>
      <c r="E1050" s="31" t="str">
        <f>Report2!H1058</f>
        <v>K2</v>
      </c>
      <c r="F1050" s="31" t="str">
        <f>Report2!I1058</f>
        <v>DS SRIWULAN    RT.8</v>
      </c>
      <c r="G1050" s="31" t="str">
        <f t="shared" si="131"/>
        <v>R1T</v>
      </c>
      <c r="H1050" s="31">
        <f t="shared" si="132"/>
        <v>450</v>
      </c>
      <c r="I1050" s="31" t="str">
        <f>Report2!K1058</f>
        <v>R1T/450</v>
      </c>
      <c r="J1050" s="82">
        <f>Report2!L1058</f>
        <v>291</v>
      </c>
      <c r="K1050" s="82">
        <f>Report2!M1058</f>
        <v>0</v>
      </c>
      <c r="L1050" s="82">
        <f>Report2!N1058</f>
        <v>120765</v>
      </c>
      <c r="M1050" s="82">
        <f>Report2!P1058</f>
        <v>120765</v>
      </c>
      <c r="N1050" s="82">
        <f>Report2!Q1058</f>
        <v>0</v>
      </c>
      <c r="O1050" s="82">
        <f>Report2!T1058</f>
        <v>0</v>
      </c>
      <c r="P1050" s="82">
        <f>Report2!U1058</f>
        <v>0</v>
      </c>
      <c r="Q1050" s="82">
        <f>Report2!W1058</f>
        <v>10869</v>
      </c>
      <c r="R1050" s="82">
        <f>Report2!X1058</f>
        <v>0</v>
      </c>
      <c r="S1050" s="82">
        <f>Report2!Y1058</f>
        <v>0</v>
      </c>
      <c r="T1050" s="82">
        <f>Report2!Z1058</f>
        <v>131634</v>
      </c>
      <c r="U1050" s="82">
        <f>Report2!AB1058</f>
        <v>131634</v>
      </c>
      <c r="V1050" s="82">
        <f>Report2!AC1058</f>
        <v>0</v>
      </c>
      <c r="W1050" s="36" t="str">
        <f>Report2!AD1058</f>
        <v>06/03/2023</v>
      </c>
      <c r="X1050" s="48" t="str">
        <f t="shared" si="133"/>
        <v>06</v>
      </c>
      <c r="Y1050" s="31" t="str">
        <f t="shared" si="134"/>
        <v>03</v>
      </c>
      <c r="Z1050" s="31" t="str">
        <f t="shared" si="135"/>
        <v>2023</v>
      </c>
      <c r="AA1050" s="45">
        <f t="shared" si="136"/>
        <v>44991</v>
      </c>
      <c r="AB1050" s="31" t="str">
        <f>Report2!AE1058</f>
        <v>5255143005159</v>
      </c>
      <c r="AC1050" s="45" t="str">
        <f>Report2!AF1058</f>
        <v>06/03/2023</v>
      </c>
      <c r="AD1050" s="31" t="str">
        <f>Report2!AH1058</f>
        <v>P2TL/52551/20230306/00003</v>
      </c>
      <c r="AE1050" s="31">
        <f t="shared" si="138"/>
        <v>52550</v>
      </c>
      <c r="AF1050" s="31" t="str">
        <f t="shared" si="137"/>
        <v>52551</v>
      </c>
    </row>
    <row r="1051" spans="1:32">
      <c r="A1051" s="30">
        <f>Report2!A1059</f>
        <v>375</v>
      </c>
      <c r="B1051" s="31" t="str">
        <f>Report2!B1059</f>
        <v>P2TL/52554/20230306/00006</v>
      </c>
      <c r="C1051" s="31" t="str">
        <f>Report2!D1059</f>
        <v>NONPELANG</v>
      </c>
      <c r="D1051" s="31" t="str">
        <f>Report2!E1059</f>
        <v>JANURI</v>
      </c>
      <c r="E1051" s="31" t="str">
        <f>Report2!H1059</f>
        <v>P4</v>
      </c>
      <c r="F1051" s="31" t="str">
        <f>Report2!I1059</f>
        <v>KALISARI</v>
      </c>
      <c r="G1051" s="31" t="str">
        <f t="shared" si="131"/>
        <v>I1</v>
      </c>
      <c r="H1051" s="31">
        <f t="shared" si="132"/>
        <v>450</v>
      </c>
      <c r="I1051" s="31" t="str">
        <f>Report2!K1059</f>
        <v>I1/450</v>
      </c>
      <c r="J1051" s="82">
        <f>Report2!L1059</f>
        <v>2479</v>
      </c>
      <c r="K1051" s="82">
        <f>Report2!M1059</f>
        <v>210600</v>
      </c>
      <c r="L1051" s="82">
        <f>Report2!N1059</f>
        <v>979047</v>
      </c>
      <c r="M1051" s="82">
        <f>Report2!P1059</f>
        <v>1189647</v>
      </c>
      <c r="N1051" s="82">
        <f>Report2!Q1059</f>
        <v>0</v>
      </c>
      <c r="O1051" s="82">
        <f>Report2!T1059</f>
        <v>0</v>
      </c>
      <c r="P1051" s="82">
        <f>Report2!U1059</f>
        <v>0</v>
      </c>
      <c r="Q1051" s="82">
        <f>Report2!W1059</f>
        <v>1983</v>
      </c>
      <c r="R1051" s="82">
        <f>Report2!X1059</f>
        <v>0</v>
      </c>
      <c r="S1051" s="82">
        <f>Report2!Y1059</f>
        <v>0</v>
      </c>
      <c r="T1051" s="82">
        <f>Report2!Z1059</f>
        <v>1191630</v>
      </c>
      <c r="U1051" s="82">
        <f>Report2!AB1059</f>
        <v>1191630</v>
      </c>
      <c r="V1051" s="82">
        <f>Report2!AC1059</f>
        <v>0</v>
      </c>
      <c r="W1051" s="36" t="str">
        <f>Report2!AD1059</f>
        <v>08/03/2023</v>
      </c>
      <c r="X1051" s="48" t="str">
        <f t="shared" si="133"/>
        <v>08</v>
      </c>
      <c r="Y1051" s="31" t="str">
        <f t="shared" si="134"/>
        <v>03</v>
      </c>
      <c r="Z1051" s="31" t="str">
        <f t="shared" si="135"/>
        <v>2023</v>
      </c>
      <c r="AA1051" s="45">
        <f t="shared" si="136"/>
        <v>44993</v>
      </c>
      <c r="AB1051" s="31" t="str">
        <f>Report2!AE1059</f>
        <v>5255442006070</v>
      </c>
      <c r="AC1051" s="45" t="str">
        <f>Report2!AF1059</f>
        <v>08/03/2023</v>
      </c>
      <c r="AD1051" s="31" t="str">
        <f>Report2!AH1059</f>
        <v>P2TL/52554/20230306/00006</v>
      </c>
      <c r="AE1051" s="31">
        <f t="shared" si="138"/>
        <v>52550</v>
      </c>
      <c r="AF1051" s="31" t="str">
        <f t="shared" si="137"/>
        <v>52554</v>
      </c>
    </row>
    <row r="1052" spans="1:32">
      <c r="A1052" s="30">
        <f>Report2!A1060</f>
        <v>376</v>
      </c>
      <c r="B1052" s="31" t="str">
        <f>Report2!B1060</f>
        <v>P2TL/52551/20230306/00002</v>
      </c>
      <c r="C1052" s="31" t="str">
        <f>Report2!D1060</f>
        <v>523061855619</v>
      </c>
      <c r="D1052" s="31" t="str">
        <f>Report2!E1060</f>
        <v>SUNARDI</v>
      </c>
      <c r="E1052" s="31" t="str">
        <f>Report2!H1060</f>
        <v>P2</v>
      </c>
      <c r="F1052" s="31" t="str">
        <f>Report2!I1060</f>
        <v>DS BUNDERAN 0  RT.1</v>
      </c>
      <c r="G1052" s="31" t="str">
        <f t="shared" si="131"/>
        <v>R1T</v>
      </c>
      <c r="H1052" s="31">
        <f t="shared" si="132"/>
        <v>900</v>
      </c>
      <c r="I1052" s="31" t="str">
        <f>Report2!K1060</f>
        <v>R1T/900</v>
      </c>
      <c r="J1052" s="82">
        <f>Report2!L1060</f>
        <v>4957</v>
      </c>
      <c r="K1052" s="82">
        <f>Report2!M1060</f>
        <v>0</v>
      </c>
      <c r="L1052" s="82">
        <f>Report2!N1060</f>
        <v>2453814</v>
      </c>
      <c r="M1052" s="82">
        <f>Report2!P1060</f>
        <v>2453814</v>
      </c>
      <c r="N1052" s="82">
        <f>Report2!Q1060</f>
        <v>0</v>
      </c>
      <c r="O1052" s="82">
        <f>Report2!T1060</f>
        <v>76400</v>
      </c>
      <c r="P1052" s="82">
        <f>Report2!U1060</f>
        <v>433957</v>
      </c>
      <c r="Q1052" s="82">
        <f>Report2!W1060</f>
        <v>24538</v>
      </c>
      <c r="R1052" s="82">
        <f>Report2!X1060</f>
        <v>0</v>
      </c>
      <c r="S1052" s="82">
        <f>Report2!Y1060</f>
        <v>0</v>
      </c>
      <c r="T1052" s="82">
        <f>Report2!Z1060</f>
        <v>2988709</v>
      </c>
      <c r="U1052" s="82">
        <f>Report2!AB1060</f>
        <v>2000000</v>
      </c>
      <c r="V1052" s="82">
        <f>Report2!AC1060</f>
        <v>988709</v>
      </c>
      <c r="W1052" s="36" t="str">
        <f>Report2!AD1060</f>
        <v>06/03/2023</v>
      </c>
      <c r="X1052" s="48" t="str">
        <f t="shared" si="133"/>
        <v>06</v>
      </c>
      <c r="Y1052" s="31" t="str">
        <f t="shared" si="134"/>
        <v>03</v>
      </c>
      <c r="Z1052" s="31" t="str">
        <f t="shared" si="135"/>
        <v>2023</v>
      </c>
      <c r="AA1052" s="45">
        <f t="shared" si="136"/>
        <v>44991</v>
      </c>
      <c r="AB1052" s="31" t="str">
        <f>Report2!AE1060</f>
        <v>5255143005157</v>
      </c>
      <c r="AC1052" s="45" t="str">
        <f>Report2!AF1060</f>
        <v>06/03/2023</v>
      </c>
      <c r="AD1052" s="31" t="str">
        <f>Report2!AH1060</f>
        <v>P2TL/52551/20230306/00002</v>
      </c>
      <c r="AE1052" s="31">
        <f t="shared" si="138"/>
        <v>52550</v>
      </c>
      <c r="AF1052" s="31" t="str">
        <f t="shared" si="137"/>
        <v>52551</v>
      </c>
    </row>
    <row r="1053" spans="1:32">
      <c r="A1053" s="30">
        <f>Report2!A1061</f>
        <v>377</v>
      </c>
      <c r="B1053" s="31" t="str">
        <f>Report2!B1061</f>
        <v>P2TL/52554/20230328/00002</v>
      </c>
      <c r="C1053" s="31" t="str">
        <f>Report2!D1061</f>
        <v>NONPELANG</v>
      </c>
      <c r="D1053" s="31" t="str">
        <f>Report2!E1061</f>
        <v>BADRUN</v>
      </c>
      <c r="E1053" s="31" t="str">
        <f>Report2!H1061</f>
        <v>P4</v>
      </c>
      <c r="F1053" s="31" t="str">
        <f>Report2!I1061</f>
        <v>DN KRAJAN BARAT 01/</v>
      </c>
      <c r="G1053" s="31" t="str">
        <f t="shared" si="131"/>
        <v>R1</v>
      </c>
      <c r="H1053" s="31">
        <f t="shared" si="132"/>
        <v>450</v>
      </c>
      <c r="I1053" s="31" t="str">
        <f>Report2!K1061</f>
        <v>R1/450</v>
      </c>
      <c r="J1053" s="82">
        <f>Report2!L1061</f>
        <v>2479</v>
      </c>
      <c r="K1053" s="82">
        <f>Report2!M1061</f>
        <v>89100</v>
      </c>
      <c r="L1053" s="82">
        <f>Report2!N1061</f>
        <v>1226907</v>
      </c>
      <c r="M1053" s="82">
        <f>Report2!P1061</f>
        <v>1316007</v>
      </c>
      <c r="N1053" s="82">
        <f>Report2!Q1061</f>
        <v>0</v>
      </c>
      <c r="O1053" s="82">
        <f>Report2!T1061</f>
        <v>0</v>
      </c>
      <c r="P1053" s="82">
        <f>Report2!U1061</f>
        <v>0</v>
      </c>
      <c r="Q1053" s="82">
        <f>Report2!W1061</f>
        <v>6580</v>
      </c>
      <c r="R1053" s="82">
        <f>Report2!X1061</f>
        <v>0</v>
      </c>
      <c r="S1053" s="82">
        <f>Report2!Y1061</f>
        <v>0</v>
      </c>
      <c r="T1053" s="82">
        <f>Report2!Z1061</f>
        <v>1322587</v>
      </c>
      <c r="U1053" s="82">
        <f>Report2!AB1061</f>
        <v>1322587</v>
      </c>
      <c r="V1053" s="82">
        <f>Report2!AC1061</f>
        <v>0</v>
      </c>
      <c r="W1053" s="36" t="str">
        <f>Report2!AD1061</f>
        <v>28/03/2023</v>
      </c>
      <c r="X1053" s="48" t="str">
        <f t="shared" si="133"/>
        <v>28</v>
      </c>
      <c r="Y1053" s="31" t="str">
        <f t="shared" si="134"/>
        <v>03</v>
      </c>
      <c r="Z1053" s="31" t="str">
        <f t="shared" si="135"/>
        <v>2023</v>
      </c>
      <c r="AA1053" s="45">
        <f t="shared" si="136"/>
        <v>45013</v>
      </c>
      <c r="AB1053" s="31" t="str">
        <f>Report2!AE1061</f>
        <v>5255442006121</v>
      </c>
      <c r="AC1053" s="45" t="str">
        <f>Report2!AF1061</f>
        <v>28/03/2023</v>
      </c>
      <c r="AD1053" s="31" t="str">
        <f>Report2!AH1061</f>
        <v>P2TL/52554/20230328/00002</v>
      </c>
      <c r="AE1053" s="31">
        <f t="shared" si="138"/>
        <v>52550</v>
      </c>
      <c r="AF1053" s="31" t="str">
        <f t="shared" si="137"/>
        <v>52554</v>
      </c>
    </row>
    <row r="1054" spans="1:32">
      <c r="A1054" s="30">
        <f>Report2!A1062</f>
        <v>378</v>
      </c>
      <c r="B1054" s="31" t="str">
        <f>Report2!B1062</f>
        <v>P2TL/52554/20230302/00001</v>
      </c>
      <c r="C1054" s="31" t="str">
        <f>Report2!D1062</f>
        <v>523070253984</v>
      </c>
      <c r="D1054" s="31" t="str">
        <f>Report2!E1062</f>
        <v>SAWIYO</v>
      </c>
      <c r="E1054" s="31" t="str">
        <f>Report2!H1062</f>
        <v>K2</v>
      </c>
      <c r="F1054" s="31" t="str">
        <f>Report2!I1062</f>
        <v>DS  JONO RT20 RW05</v>
      </c>
      <c r="G1054" s="31" t="str">
        <f t="shared" si="131"/>
        <v>R1M</v>
      </c>
      <c r="H1054" s="31">
        <f t="shared" si="132"/>
        <v>900</v>
      </c>
      <c r="I1054" s="31" t="str">
        <f>Report2!K1062</f>
        <v>R1M/900</v>
      </c>
      <c r="J1054" s="82">
        <f>Report2!L1062</f>
        <v>200</v>
      </c>
      <c r="K1054" s="82">
        <f>Report2!M1062</f>
        <v>0</v>
      </c>
      <c r="L1054" s="82">
        <f>Report2!N1062</f>
        <v>270400</v>
      </c>
      <c r="M1054" s="82">
        <f>Report2!P1062</f>
        <v>270400</v>
      </c>
      <c r="N1054" s="82">
        <f>Report2!Q1062</f>
        <v>0</v>
      </c>
      <c r="O1054" s="82">
        <f>Report2!T1062</f>
        <v>0</v>
      </c>
      <c r="P1054" s="82">
        <f>Report2!U1062</f>
        <v>500</v>
      </c>
      <c r="Q1054" s="82">
        <f>Report2!W1062</f>
        <v>24336</v>
      </c>
      <c r="R1054" s="82">
        <f>Report2!X1062</f>
        <v>0</v>
      </c>
      <c r="S1054" s="82">
        <f>Report2!Y1062</f>
        <v>0</v>
      </c>
      <c r="T1054" s="82">
        <f>Report2!Z1062</f>
        <v>295236</v>
      </c>
      <c r="U1054" s="82">
        <f>Report2!AB1062</f>
        <v>295236</v>
      </c>
      <c r="V1054" s="82">
        <f>Report2!AC1062</f>
        <v>0</v>
      </c>
      <c r="W1054" s="36" t="str">
        <f>Report2!AD1062</f>
        <v>13/03/2023</v>
      </c>
      <c r="X1054" s="48" t="str">
        <f t="shared" si="133"/>
        <v>13</v>
      </c>
      <c r="Y1054" s="31" t="str">
        <f t="shared" si="134"/>
        <v>03</v>
      </c>
      <c r="Z1054" s="31" t="str">
        <f t="shared" si="135"/>
        <v>2023</v>
      </c>
      <c r="AA1054" s="45">
        <f t="shared" si="136"/>
        <v>44998</v>
      </c>
      <c r="AB1054" s="31" t="str">
        <f>Report2!AE1062</f>
        <v>5255442006063</v>
      </c>
      <c r="AC1054" s="45" t="str">
        <f>Report2!AF1062</f>
        <v>13/03/2023</v>
      </c>
      <c r="AD1054" s="31" t="str">
        <f>Report2!AH1062</f>
        <v>P2TL/52554/20230302/00001</v>
      </c>
      <c r="AE1054" s="31">
        <f t="shared" si="138"/>
        <v>52550</v>
      </c>
      <c r="AF1054" s="31" t="str">
        <f t="shared" si="137"/>
        <v>52554</v>
      </c>
    </row>
    <row r="1055" spans="1:32">
      <c r="A1055" s="30">
        <f>Report2!A1063</f>
        <v>379</v>
      </c>
      <c r="B1055" s="31" t="str">
        <f>Report2!B1063</f>
        <v>P2TL/52551/20230324/00004</v>
      </c>
      <c r="C1055" s="31" t="str">
        <f>Report2!D1063</f>
        <v>523061696566</v>
      </c>
      <c r="D1055" s="31" t="str">
        <f>Report2!E1063</f>
        <v>PONPES JAKA TINGKI</v>
      </c>
      <c r="E1055" s="31" t="str">
        <f>Report2!H1063</f>
        <v>K2</v>
      </c>
      <c r="F1055" s="31" t="str">
        <f>Report2!I1063</f>
        <v>DS KARANGASEM 0  R</v>
      </c>
      <c r="G1055" s="31" t="str">
        <f t="shared" si="131"/>
        <v>S2T</v>
      </c>
      <c r="H1055" s="31">
        <f t="shared" si="132"/>
        <v>2200</v>
      </c>
      <c r="I1055" s="31" t="str">
        <f>Report2!K1063</f>
        <v>S2T/2200</v>
      </c>
      <c r="J1055" s="82">
        <f>Report2!L1063</f>
        <v>1926</v>
      </c>
      <c r="K1055" s="82">
        <f>Report2!M1063</f>
        <v>0</v>
      </c>
      <c r="L1055" s="82">
        <f>Report2!N1063</f>
        <v>1463760</v>
      </c>
      <c r="M1055" s="82">
        <f>Report2!P1063</f>
        <v>1463760</v>
      </c>
      <c r="N1055" s="82">
        <f>Report2!Q1063</f>
        <v>0</v>
      </c>
      <c r="O1055" s="82">
        <f>Report2!T1063</f>
        <v>0</v>
      </c>
      <c r="P1055" s="82">
        <f>Report2!U1063</f>
        <v>0</v>
      </c>
      <c r="Q1055" s="82">
        <f>Report2!W1063</f>
        <v>131738</v>
      </c>
      <c r="R1055" s="82">
        <f>Report2!X1063</f>
        <v>0</v>
      </c>
      <c r="S1055" s="82">
        <f>Report2!Y1063</f>
        <v>0</v>
      </c>
      <c r="T1055" s="82">
        <f>Report2!Z1063</f>
        <v>1595498</v>
      </c>
      <c r="U1055" s="82">
        <f>Report2!AB1063</f>
        <v>1595498</v>
      </c>
      <c r="V1055" s="82">
        <f>Report2!AC1063</f>
        <v>0</v>
      </c>
      <c r="W1055" s="36" t="str">
        <f>Report2!AD1063</f>
        <v>24/03/2023</v>
      </c>
      <c r="X1055" s="48" t="str">
        <f t="shared" si="133"/>
        <v>24</v>
      </c>
      <c r="Y1055" s="31" t="str">
        <f t="shared" si="134"/>
        <v>03</v>
      </c>
      <c r="Z1055" s="31" t="str">
        <f t="shared" si="135"/>
        <v>2023</v>
      </c>
      <c r="AA1055" s="45">
        <f t="shared" si="136"/>
        <v>45009</v>
      </c>
      <c r="AB1055" s="31" t="str">
        <f>Report2!AE1063</f>
        <v>5255143005209</v>
      </c>
      <c r="AC1055" s="45" t="str">
        <f>Report2!AF1063</f>
        <v>24/03/2023</v>
      </c>
      <c r="AD1055" s="31" t="str">
        <f>Report2!AH1063</f>
        <v>P2TL/52551/20230324/00004</v>
      </c>
      <c r="AE1055" s="31">
        <f t="shared" si="138"/>
        <v>52550</v>
      </c>
      <c r="AF1055" s="31" t="str">
        <f t="shared" si="137"/>
        <v>52551</v>
      </c>
    </row>
    <row r="1056" spans="1:32">
      <c r="A1056" s="30">
        <f>Report2!A1064</f>
        <v>380</v>
      </c>
      <c r="B1056" s="31" t="str">
        <f>Report2!B1064</f>
        <v>5255105723032700268</v>
      </c>
      <c r="C1056" s="31" t="str">
        <f>Report2!D1064</f>
        <v>523060592970</v>
      </c>
      <c r="D1056" s="31" t="str">
        <f>Report2!E1064</f>
        <v>SABAR</v>
      </c>
      <c r="E1056" s="31">
        <f>Report2!H1064</f>
        <v>0</v>
      </c>
      <c r="F1056" s="31" t="str">
        <f>Report2!I1064</f>
        <v>DS  BATU RT18/7 KR T</v>
      </c>
      <c r="G1056" s="31" t="str">
        <f t="shared" si="131"/>
        <v>R1</v>
      </c>
      <c r="H1056" s="31">
        <f t="shared" si="132"/>
        <v>1300</v>
      </c>
      <c r="I1056" s="31" t="str">
        <f>Report2!K1064</f>
        <v>R1/1300</v>
      </c>
      <c r="J1056" s="82">
        <f>Report2!L1064</f>
        <v>75</v>
      </c>
      <c r="K1056" s="82">
        <f>Report2!M1064</f>
        <v>0</v>
      </c>
      <c r="L1056" s="82">
        <f>Report2!N1064</f>
        <v>106908</v>
      </c>
      <c r="M1056" s="82">
        <f>Report2!P1064</f>
        <v>106908</v>
      </c>
      <c r="N1056" s="82">
        <f>Report2!Q1064</f>
        <v>0</v>
      </c>
      <c r="O1056" s="82">
        <f>Report2!T1064</f>
        <v>0</v>
      </c>
      <c r="P1056" s="82">
        <f>Report2!U1064</f>
        <v>0</v>
      </c>
      <c r="Q1056" s="82">
        <f>Report2!W1064</f>
        <v>0</v>
      </c>
      <c r="R1056" s="82">
        <f>Report2!X1064</f>
        <v>0</v>
      </c>
      <c r="S1056" s="82">
        <f>Report2!Y1064</f>
        <v>0</v>
      </c>
      <c r="T1056" s="82">
        <f>Report2!Z1064</f>
        <v>106908</v>
      </c>
      <c r="U1056" s="82">
        <f>Report2!AB1064</f>
        <v>0</v>
      </c>
      <c r="V1056" s="82">
        <f>Report2!AC1064</f>
        <v>106908</v>
      </c>
      <c r="W1056" s="36" t="str">
        <f>Report2!AD1064</f>
        <v>27/03/2023</v>
      </c>
      <c r="X1056" s="48" t="str">
        <f t="shared" si="133"/>
        <v>27</v>
      </c>
      <c r="Y1056" s="31" t="str">
        <f t="shared" si="134"/>
        <v>03</v>
      </c>
      <c r="Z1056" s="31" t="str">
        <f t="shared" si="135"/>
        <v>2023</v>
      </c>
      <c r="AA1056" s="45">
        <f t="shared" si="136"/>
        <v>45012</v>
      </c>
      <c r="AB1056" s="31" t="str">
        <f>Report2!AE1064</f>
        <v>5255134000268</v>
      </c>
      <c r="AC1056" s="45" t="str">
        <f>Report2!AF1064</f>
        <v>27/03/2023</v>
      </c>
      <c r="AD1056" s="31" t="str">
        <f>Report2!AH1064</f>
        <v>5255105723032700268</v>
      </c>
      <c r="AE1056" s="31">
        <f t="shared" si="138"/>
        <v>52550</v>
      </c>
      <c r="AF1056" s="31" t="str">
        <f t="shared" si="137"/>
        <v>52551</v>
      </c>
    </row>
    <row r="1057" spans="1:32">
      <c r="A1057" s="30">
        <f>Report2!A1065</f>
        <v>381</v>
      </c>
      <c r="B1057" s="31" t="str">
        <f>Report2!B1065</f>
        <v>5255105723031400251</v>
      </c>
      <c r="C1057" s="31" t="str">
        <f>Report2!D1065</f>
        <v>523060579002</v>
      </c>
      <c r="D1057" s="31" t="str">
        <f>Report2!E1065</f>
        <v>SUWARDI B SUWARN</v>
      </c>
      <c r="E1057" s="31">
        <f>Report2!H1065</f>
        <v>0</v>
      </c>
      <c r="F1057" s="31" t="str">
        <f>Report2!I1065</f>
        <v>DS  JETAK RT 4/1 WED</v>
      </c>
      <c r="G1057" s="31" t="str">
        <f t="shared" si="131"/>
        <v>R1</v>
      </c>
      <c r="H1057" s="31">
        <f t="shared" si="132"/>
        <v>450</v>
      </c>
      <c r="I1057" s="31" t="str">
        <f>Report2!K1065</f>
        <v>R1/450</v>
      </c>
      <c r="J1057" s="82">
        <f>Report2!L1065</f>
        <v>28</v>
      </c>
      <c r="K1057" s="82">
        <f>Report2!M1065</f>
        <v>0</v>
      </c>
      <c r="L1057" s="82">
        <f>Report2!N1065</f>
        <v>4732</v>
      </c>
      <c r="M1057" s="82">
        <f>Report2!P1065</f>
        <v>4732</v>
      </c>
      <c r="N1057" s="82">
        <f>Report2!Q1065</f>
        <v>0</v>
      </c>
      <c r="O1057" s="82">
        <f>Report2!T1065</f>
        <v>0</v>
      </c>
      <c r="P1057" s="82">
        <f>Report2!U1065</f>
        <v>0</v>
      </c>
      <c r="Q1057" s="82">
        <f>Report2!W1065</f>
        <v>0</v>
      </c>
      <c r="R1057" s="82">
        <f>Report2!X1065</f>
        <v>0</v>
      </c>
      <c r="S1057" s="82">
        <f>Report2!Y1065</f>
        <v>0</v>
      </c>
      <c r="T1057" s="82">
        <f>Report2!Z1065</f>
        <v>4732</v>
      </c>
      <c r="U1057" s="82">
        <f>Report2!AB1065</f>
        <v>0</v>
      </c>
      <c r="V1057" s="82">
        <f>Report2!AC1065</f>
        <v>4732</v>
      </c>
      <c r="W1057" s="36" t="str">
        <f>Report2!AD1065</f>
        <v>15/03/2023</v>
      </c>
      <c r="X1057" s="48" t="str">
        <f t="shared" si="133"/>
        <v>15</v>
      </c>
      <c r="Y1057" s="31" t="str">
        <f t="shared" si="134"/>
        <v>03</v>
      </c>
      <c r="Z1057" s="31" t="str">
        <f t="shared" si="135"/>
        <v>2023</v>
      </c>
      <c r="AA1057" s="45">
        <f t="shared" si="136"/>
        <v>45000</v>
      </c>
      <c r="AB1057" s="31" t="str">
        <f>Report2!AE1065</f>
        <v>5255134000251</v>
      </c>
      <c r="AC1057" s="45" t="str">
        <f>Report2!AF1065</f>
        <v>15/03/2023</v>
      </c>
      <c r="AD1057" s="31" t="str">
        <f>Report2!AH1065</f>
        <v>5255105723031400251</v>
      </c>
      <c r="AE1057" s="31">
        <f t="shared" si="138"/>
        <v>52550</v>
      </c>
      <c r="AF1057" s="31" t="str">
        <f t="shared" si="137"/>
        <v>52551</v>
      </c>
    </row>
    <row r="1058" spans="1:32">
      <c r="A1058" s="30">
        <f>Report2!A1066</f>
        <v>382</v>
      </c>
      <c r="B1058" s="31" t="str">
        <f>Report2!B1066</f>
        <v>P2TL/52554/20230328/00014</v>
      </c>
      <c r="C1058" s="31" t="str">
        <f>Report2!D1066</f>
        <v>523070895385</v>
      </c>
      <c r="D1058" s="31" t="str">
        <f>Report2!E1066</f>
        <v>WARIYONO</v>
      </c>
      <c r="E1058" s="31" t="str">
        <f>Report2!H1066</f>
        <v>K2</v>
      </c>
      <c r="F1058" s="31" t="str">
        <f>Report2!I1066</f>
        <v>DK  PITON DS KURDE</v>
      </c>
      <c r="G1058" s="31" t="str">
        <f t="shared" si="131"/>
        <v>R1</v>
      </c>
      <c r="H1058" s="31">
        <f t="shared" si="132"/>
        <v>450</v>
      </c>
      <c r="I1058" s="31" t="str">
        <f>Report2!K1066</f>
        <v>R1/450</v>
      </c>
      <c r="J1058" s="82">
        <f>Report2!L1066</f>
        <v>300</v>
      </c>
      <c r="K1058" s="82">
        <f>Report2!M1066</f>
        <v>0</v>
      </c>
      <c r="L1058" s="82">
        <f>Report2!N1066</f>
        <v>148500</v>
      </c>
      <c r="M1058" s="82">
        <f>Report2!P1066</f>
        <v>148500</v>
      </c>
      <c r="N1058" s="82">
        <f>Report2!Q1066</f>
        <v>0</v>
      </c>
      <c r="O1058" s="82">
        <f>Report2!T1066</f>
        <v>0</v>
      </c>
      <c r="P1058" s="82">
        <f>Report2!U1066</f>
        <v>0</v>
      </c>
      <c r="Q1058" s="82">
        <f>Report2!W1066</f>
        <v>13365</v>
      </c>
      <c r="R1058" s="82">
        <f>Report2!X1066</f>
        <v>0</v>
      </c>
      <c r="S1058" s="82">
        <f>Report2!Y1066</f>
        <v>0</v>
      </c>
      <c r="T1058" s="82">
        <f>Report2!Z1066</f>
        <v>161865</v>
      </c>
      <c r="U1058" s="82">
        <f>Report2!AB1066</f>
        <v>13500</v>
      </c>
      <c r="V1058" s="82">
        <f>Report2!AC1066</f>
        <v>148365</v>
      </c>
      <c r="W1058" s="36" t="str">
        <f>Report2!AD1066</f>
        <v>28/03/2023</v>
      </c>
      <c r="X1058" s="48" t="str">
        <f t="shared" si="133"/>
        <v>28</v>
      </c>
      <c r="Y1058" s="31" t="str">
        <f t="shared" si="134"/>
        <v>03</v>
      </c>
      <c r="Z1058" s="31" t="str">
        <f t="shared" si="135"/>
        <v>2023</v>
      </c>
      <c r="AA1058" s="45">
        <f t="shared" si="136"/>
        <v>45013</v>
      </c>
      <c r="AB1058" s="31" t="str">
        <f>Report2!AE1066</f>
        <v>5255442006133</v>
      </c>
      <c r="AC1058" s="45" t="str">
        <f>Report2!AF1066</f>
        <v>28/03/2023</v>
      </c>
      <c r="AD1058" s="31" t="str">
        <f>Report2!AH1066</f>
        <v>P2TL/52554/20230328/00014</v>
      </c>
      <c r="AE1058" s="31">
        <f t="shared" si="138"/>
        <v>52550</v>
      </c>
      <c r="AF1058" s="31" t="str">
        <f t="shared" si="137"/>
        <v>52554</v>
      </c>
    </row>
    <row r="1059" spans="1:32">
      <c r="A1059" s="30">
        <f>Report2!A1067</f>
        <v>383</v>
      </c>
      <c r="B1059" s="31" t="str">
        <f>Report2!B1067</f>
        <v>5255105723031400241</v>
      </c>
      <c r="C1059" s="31" t="str">
        <f>Report2!D1067</f>
        <v>523060143623</v>
      </c>
      <c r="D1059" s="31" t="str">
        <f>Report2!E1067</f>
        <v>SAMIN</v>
      </c>
      <c r="E1059" s="31">
        <f>Report2!H1067</f>
        <v>0</v>
      </c>
      <c r="F1059" s="31" t="str">
        <f>Report2!I1067</f>
        <v>DS  PENDILAN KALISA</v>
      </c>
      <c r="G1059" s="31" t="str">
        <f t="shared" si="131"/>
        <v>R1</v>
      </c>
      <c r="H1059" s="31">
        <f t="shared" si="132"/>
        <v>450</v>
      </c>
      <c r="I1059" s="31" t="str">
        <f>Report2!K1067</f>
        <v>R1/450</v>
      </c>
      <c r="J1059" s="82">
        <f>Report2!L1067</f>
        <v>34</v>
      </c>
      <c r="K1059" s="82">
        <f>Report2!M1067</f>
        <v>0</v>
      </c>
      <c r="L1059" s="82">
        <f>Report2!N1067</f>
        <v>5746</v>
      </c>
      <c r="M1059" s="82">
        <f>Report2!P1067</f>
        <v>5746</v>
      </c>
      <c r="N1059" s="82">
        <f>Report2!Q1067</f>
        <v>0</v>
      </c>
      <c r="O1059" s="82">
        <f>Report2!T1067</f>
        <v>0</v>
      </c>
      <c r="P1059" s="82">
        <f>Report2!U1067</f>
        <v>0</v>
      </c>
      <c r="Q1059" s="82">
        <f>Report2!W1067</f>
        <v>0</v>
      </c>
      <c r="R1059" s="82">
        <f>Report2!X1067</f>
        <v>0</v>
      </c>
      <c r="S1059" s="82">
        <f>Report2!Y1067</f>
        <v>0</v>
      </c>
      <c r="T1059" s="82">
        <f>Report2!Z1067</f>
        <v>5746</v>
      </c>
      <c r="U1059" s="82">
        <f>Report2!AB1067</f>
        <v>0</v>
      </c>
      <c r="V1059" s="82">
        <f>Report2!AC1067</f>
        <v>5746</v>
      </c>
      <c r="W1059" s="36" t="str">
        <f>Report2!AD1067</f>
        <v>15/03/2023</v>
      </c>
      <c r="X1059" s="48" t="str">
        <f t="shared" si="133"/>
        <v>15</v>
      </c>
      <c r="Y1059" s="31" t="str">
        <f t="shared" si="134"/>
        <v>03</v>
      </c>
      <c r="Z1059" s="31" t="str">
        <f t="shared" si="135"/>
        <v>2023</v>
      </c>
      <c r="AA1059" s="45">
        <f t="shared" si="136"/>
        <v>45000</v>
      </c>
      <c r="AB1059" s="31" t="str">
        <f>Report2!AE1067</f>
        <v>5255134000241</v>
      </c>
      <c r="AC1059" s="45" t="str">
        <f>Report2!AF1067</f>
        <v>15/03/2023</v>
      </c>
      <c r="AD1059" s="31" t="str">
        <f>Report2!AH1067</f>
        <v>5255105723031400241</v>
      </c>
      <c r="AE1059" s="31">
        <f t="shared" si="138"/>
        <v>52550</v>
      </c>
      <c r="AF1059" s="31" t="str">
        <f t="shared" si="137"/>
        <v>52551</v>
      </c>
    </row>
    <row r="1060" spans="1:32">
      <c r="A1060" s="30">
        <f>Report2!A1068</f>
        <v>384</v>
      </c>
      <c r="B1060" s="31" t="str">
        <f>Report2!B1068</f>
        <v>P2TL/52554/20230324/00004</v>
      </c>
      <c r="C1060" s="31" t="str">
        <f>Report2!D1068</f>
        <v>523071836676</v>
      </c>
      <c r="D1060" s="31" t="str">
        <f>Report2!E1068</f>
        <v>PRAYITNO</v>
      </c>
      <c r="E1060" s="31" t="str">
        <f>Report2!H1068</f>
        <v>P3</v>
      </c>
      <c r="F1060" s="31" t="str">
        <f>Report2!I1068</f>
        <v>DS SOKO BENDOHAR</v>
      </c>
      <c r="G1060" s="31" t="str">
        <f t="shared" si="131"/>
        <v>R1</v>
      </c>
      <c r="H1060" s="31">
        <f t="shared" si="132"/>
        <v>450</v>
      </c>
      <c r="I1060" s="31" t="str">
        <f>Report2!K1068</f>
        <v>R1/450</v>
      </c>
      <c r="J1060" s="82">
        <f>Report2!L1068</f>
        <v>2479</v>
      </c>
      <c r="K1060" s="82">
        <f>Report2!M1068</f>
        <v>59400</v>
      </c>
      <c r="L1060" s="82">
        <f>Report2!N1068</f>
        <v>1226907</v>
      </c>
      <c r="M1060" s="82">
        <f>Report2!P1068</f>
        <v>1286307</v>
      </c>
      <c r="N1060" s="82">
        <f>Report2!Q1068</f>
        <v>0</v>
      </c>
      <c r="O1060" s="82">
        <f>Report2!T1068</f>
        <v>76400</v>
      </c>
      <c r="P1060" s="82">
        <f>Report2!U1068</f>
        <v>188171</v>
      </c>
      <c r="Q1060" s="82">
        <f>Report2!W1068</f>
        <v>13160</v>
      </c>
      <c r="R1060" s="82">
        <f>Report2!X1068</f>
        <v>0</v>
      </c>
      <c r="S1060" s="82">
        <f>Report2!Y1068</f>
        <v>0</v>
      </c>
      <c r="T1060" s="82">
        <f>Report2!Z1068</f>
        <v>1564038</v>
      </c>
      <c r="U1060" s="82">
        <f>Report2!AB1068</f>
        <v>1564038</v>
      </c>
      <c r="V1060" s="82">
        <f>Report2!AC1068</f>
        <v>0</v>
      </c>
      <c r="W1060" s="36" t="str">
        <f>Report2!AD1068</f>
        <v>24/03/2023</v>
      </c>
      <c r="X1060" s="48" t="str">
        <f t="shared" si="133"/>
        <v>24</v>
      </c>
      <c r="Y1060" s="31" t="str">
        <f t="shared" si="134"/>
        <v>03</v>
      </c>
      <c r="Z1060" s="31" t="str">
        <f t="shared" si="135"/>
        <v>2023</v>
      </c>
      <c r="AA1060" s="45">
        <f t="shared" si="136"/>
        <v>45009</v>
      </c>
      <c r="AB1060" s="31" t="str">
        <f>Report2!AE1068</f>
        <v>5255442006112</v>
      </c>
      <c r="AC1060" s="45" t="str">
        <f>Report2!AF1068</f>
        <v>24/03/2023</v>
      </c>
      <c r="AD1060" s="31" t="str">
        <f>Report2!AH1068</f>
        <v>P2TL/52554/20230324/00004</v>
      </c>
      <c r="AE1060" s="31">
        <f t="shared" si="138"/>
        <v>52550</v>
      </c>
      <c r="AF1060" s="31" t="str">
        <f t="shared" si="137"/>
        <v>52554</v>
      </c>
    </row>
    <row r="1061" spans="1:32">
      <c r="A1061" s="30">
        <f>Report2!A1069</f>
        <v>385</v>
      </c>
      <c r="B1061" s="31" t="str">
        <f>Report2!B1069</f>
        <v>5255105723031400215</v>
      </c>
      <c r="C1061" s="31" t="str">
        <f>Report2!D1069</f>
        <v>523060503707</v>
      </c>
      <c r="D1061" s="31" t="str">
        <f>Report2!E1069</f>
        <v>NUR KOLIS</v>
      </c>
      <c r="E1061" s="31">
        <f>Report2!H1069</f>
        <v>0</v>
      </c>
      <c r="F1061" s="31" t="str">
        <f>Report2!I1069</f>
        <v>DS  BABALAN</v>
      </c>
      <c r="G1061" s="31" t="str">
        <f t="shared" si="131"/>
        <v>R1</v>
      </c>
      <c r="H1061" s="31">
        <f t="shared" si="132"/>
        <v>900</v>
      </c>
      <c r="I1061" s="31" t="str">
        <f>Report2!K1069</f>
        <v>R1/900</v>
      </c>
      <c r="J1061" s="82">
        <f>Report2!L1069</f>
        <v>46</v>
      </c>
      <c r="K1061" s="82">
        <f>Report2!M1069</f>
        <v>0</v>
      </c>
      <c r="L1061" s="82">
        <f>Report2!N1069</f>
        <v>12650</v>
      </c>
      <c r="M1061" s="82">
        <f>Report2!P1069</f>
        <v>12650</v>
      </c>
      <c r="N1061" s="82">
        <f>Report2!Q1069</f>
        <v>0</v>
      </c>
      <c r="O1061" s="82">
        <f>Report2!T1069</f>
        <v>0</v>
      </c>
      <c r="P1061" s="82">
        <f>Report2!U1069</f>
        <v>0</v>
      </c>
      <c r="Q1061" s="82">
        <f>Report2!W1069</f>
        <v>0</v>
      </c>
      <c r="R1061" s="82">
        <f>Report2!X1069</f>
        <v>0</v>
      </c>
      <c r="S1061" s="82">
        <f>Report2!Y1069</f>
        <v>0</v>
      </c>
      <c r="T1061" s="82">
        <f>Report2!Z1069</f>
        <v>12650</v>
      </c>
      <c r="U1061" s="82">
        <f>Report2!AB1069</f>
        <v>0</v>
      </c>
      <c r="V1061" s="82">
        <f>Report2!AC1069</f>
        <v>12650</v>
      </c>
      <c r="W1061" s="36" t="str">
        <f>Report2!AD1069</f>
        <v>15/03/2023</v>
      </c>
      <c r="X1061" s="48" t="str">
        <f t="shared" si="133"/>
        <v>15</v>
      </c>
      <c r="Y1061" s="31" t="str">
        <f t="shared" si="134"/>
        <v>03</v>
      </c>
      <c r="Z1061" s="31" t="str">
        <f t="shared" si="135"/>
        <v>2023</v>
      </c>
      <c r="AA1061" s="45">
        <f t="shared" si="136"/>
        <v>45000</v>
      </c>
      <c r="AB1061" s="31" t="str">
        <f>Report2!AE1069</f>
        <v>5255134000215</v>
      </c>
      <c r="AC1061" s="45" t="str">
        <f>Report2!AF1069</f>
        <v>15/03/2023</v>
      </c>
      <c r="AD1061" s="31" t="str">
        <f>Report2!AH1069</f>
        <v>5255105723031400215</v>
      </c>
      <c r="AE1061" s="31">
        <f t="shared" si="138"/>
        <v>52550</v>
      </c>
      <c r="AF1061" s="31" t="str">
        <f t="shared" si="137"/>
        <v>52551</v>
      </c>
    </row>
    <row r="1062" spans="1:32">
      <c r="A1062" s="30">
        <f>Report2!A1070</f>
        <v>386</v>
      </c>
      <c r="B1062" s="31" t="str">
        <f>Report2!B1070</f>
        <v>P2TL/52552/20230303/00002</v>
      </c>
      <c r="C1062" s="31" t="str">
        <f>Report2!D1070</f>
        <v>523081151005</v>
      </c>
      <c r="D1062" s="31" t="str">
        <f>Report2!E1070</f>
        <v>SUWARTONO</v>
      </c>
      <c r="E1062" s="31" t="str">
        <f>Report2!H1070</f>
        <v>K2</v>
      </c>
      <c r="F1062" s="31" t="str">
        <f>Report2!I1070</f>
        <v>DS SIDOKUMPUL    RT</v>
      </c>
      <c r="G1062" s="31" t="str">
        <f t="shared" si="131"/>
        <v>R1T</v>
      </c>
      <c r="H1062" s="31">
        <f t="shared" si="132"/>
        <v>450</v>
      </c>
      <c r="I1062" s="31" t="str">
        <f>Report2!K1070</f>
        <v>R1T/450</v>
      </c>
      <c r="J1062" s="82">
        <f>Report2!L1070</f>
        <v>532</v>
      </c>
      <c r="K1062" s="82">
        <f>Report2!M1070</f>
        <v>0</v>
      </c>
      <c r="L1062" s="82">
        <f>Report2!N1070</f>
        <v>220780</v>
      </c>
      <c r="M1062" s="82">
        <f>Report2!P1070</f>
        <v>220780</v>
      </c>
      <c r="N1062" s="82">
        <f>Report2!Q1070</f>
        <v>0</v>
      </c>
      <c r="O1062" s="82">
        <f>Report2!T1070</f>
        <v>0</v>
      </c>
      <c r="P1062" s="82">
        <f>Report2!U1070</f>
        <v>0</v>
      </c>
      <c r="Q1062" s="82">
        <f>Report2!W1070</f>
        <v>19870</v>
      </c>
      <c r="R1062" s="82">
        <f>Report2!X1070</f>
        <v>0</v>
      </c>
      <c r="S1062" s="82">
        <f>Report2!Y1070</f>
        <v>0</v>
      </c>
      <c r="T1062" s="82">
        <f>Report2!Z1070</f>
        <v>240650</v>
      </c>
      <c r="U1062" s="82">
        <f>Report2!AB1070</f>
        <v>240650</v>
      </c>
      <c r="V1062" s="82">
        <f>Report2!AC1070</f>
        <v>0</v>
      </c>
      <c r="W1062" s="36" t="str">
        <f>Report2!AD1070</f>
        <v>03/03/2023</v>
      </c>
      <c r="X1062" s="48" t="str">
        <f t="shared" si="133"/>
        <v>03</v>
      </c>
      <c r="Y1062" s="31" t="str">
        <f t="shared" si="134"/>
        <v>03</v>
      </c>
      <c r="Z1062" s="31" t="str">
        <f t="shared" si="135"/>
        <v>2023</v>
      </c>
      <c r="AA1062" s="45">
        <f t="shared" si="136"/>
        <v>44988</v>
      </c>
      <c r="AB1062" s="31" t="str">
        <f>Report2!AE1070</f>
        <v>5255243004973</v>
      </c>
      <c r="AC1062" s="45" t="str">
        <f>Report2!AF1070</f>
        <v>03/03/2023</v>
      </c>
      <c r="AD1062" s="31" t="str">
        <f>Report2!AH1070</f>
        <v>P2TL/52552/20230303/00002</v>
      </c>
      <c r="AE1062" s="31">
        <f t="shared" si="138"/>
        <v>52550</v>
      </c>
      <c r="AF1062" s="31" t="str">
        <f t="shared" si="137"/>
        <v>52552</v>
      </c>
    </row>
    <row r="1063" spans="1:32">
      <c r="A1063" s="30">
        <f>Report2!A1071</f>
        <v>387</v>
      </c>
      <c r="B1063" s="31" t="str">
        <f>Report2!B1071</f>
        <v>5255105723031400227</v>
      </c>
      <c r="C1063" s="31" t="str">
        <f>Report2!D1071</f>
        <v>523061131742</v>
      </c>
      <c r="D1063" s="31" t="str">
        <f>Report2!E1071</f>
        <v>SUNIPAH</v>
      </c>
      <c r="E1063" s="31">
        <f>Report2!H1071</f>
        <v>0</v>
      </c>
      <c r="F1063" s="31" t="str">
        <f>Report2!I1071</f>
        <v>DK TEMBOK KR.MLATI</v>
      </c>
      <c r="G1063" s="31" t="str">
        <f t="shared" si="131"/>
        <v>R1</v>
      </c>
      <c r="H1063" s="31">
        <f t="shared" si="132"/>
        <v>450</v>
      </c>
      <c r="I1063" s="31" t="str">
        <f>Report2!K1071</f>
        <v>R1/450</v>
      </c>
      <c r="J1063" s="82">
        <f>Report2!L1071</f>
        <v>52</v>
      </c>
      <c r="K1063" s="82">
        <f>Report2!M1071</f>
        <v>0</v>
      </c>
      <c r="L1063" s="82">
        <f>Report2!N1071</f>
        <v>8788</v>
      </c>
      <c r="M1063" s="82">
        <f>Report2!P1071</f>
        <v>8788</v>
      </c>
      <c r="N1063" s="82">
        <f>Report2!Q1071</f>
        <v>0</v>
      </c>
      <c r="O1063" s="82">
        <f>Report2!T1071</f>
        <v>0</v>
      </c>
      <c r="P1063" s="82">
        <f>Report2!U1071</f>
        <v>0</v>
      </c>
      <c r="Q1063" s="82">
        <f>Report2!W1071</f>
        <v>0</v>
      </c>
      <c r="R1063" s="82">
        <f>Report2!X1071</f>
        <v>0</v>
      </c>
      <c r="S1063" s="82">
        <f>Report2!Y1071</f>
        <v>0</v>
      </c>
      <c r="T1063" s="82">
        <f>Report2!Z1071</f>
        <v>8788</v>
      </c>
      <c r="U1063" s="82">
        <f>Report2!AB1071</f>
        <v>0</v>
      </c>
      <c r="V1063" s="82">
        <f>Report2!AC1071</f>
        <v>8788</v>
      </c>
      <c r="W1063" s="36" t="str">
        <f>Report2!AD1071</f>
        <v>15/03/2023</v>
      </c>
      <c r="X1063" s="48" t="str">
        <f t="shared" si="133"/>
        <v>15</v>
      </c>
      <c r="Y1063" s="31" t="str">
        <f t="shared" si="134"/>
        <v>03</v>
      </c>
      <c r="Z1063" s="31" t="str">
        <f t="shared" si="135"/>
        <v>2023</v>
      </c>
      <c r="AA1063" s="45">
        <f t="shared" si="136"/>
        <v>45000</v>
      </c>
      <c r="AB1063" s="31" t="str">
        <f>Report2!AE1071</f>
        <v>5255134000227</v>
      </c>
      <c r="AC1063" s="45" t="str">
        <f>Report2!AF1071</f>
        <v>15/03/2023</v>
      </c>
      <c r="AD1063" s="31" t="str">
        <f>Report2!AH1071</f>
        <v>5255105723031400227</v>
      </c>
      <c r="AE1063" s="31">
        <f t="shared" si="138"/>
        <v>52550</v>
      </c>
      <c r="AF1063" s="31" t="str">
        <f t="shared" si="137"/>
        <v>52551</v>
      </c>
    </row>
    <row r="1064" spans="1:32">
      <c r="A1064" s="30">
        <f>Report2!A1072</f>
        <v>388</v>
      </c>
      <c r="B1064" s="31" t="str">
        <f>Report2!B1072</f>
        <v>5255105723031400248</v>
      </c>
      <c r="C1064" s="31" t="str">
        <f>Report2!D1072</f>
        <v>523060103706</v>
      </c>
      <c r="D1064" s="31" t="str">
        <f>Report2!E1072</f>
        <v>SUMARMIN RASMANI</v>
      </c>
      <c r="E1064" s="31">
        <f>Report2!H1072</f>
        <v>0</v>
      </c>
      <c r="F1064" s="31" t="str">
        <f>Report2!I1072</f>
        <v>GE DANGALAS RT1/I</v>
      </c>
      <c r="G1064" s="31" t="str">
        <f t="shared" si="131"/>
        <v>R1</v>
      </c>
      <c r="H1064" s="31">
        <f t="shared" si="132"/>
        <v>450</v>
      </c>
      <c r="I1064" s="31" t="str">
        <f>Report2!K1072</f>
        <v>R1/450</v>
      </c>
      <c r="J1064" s="82">
        <f>Report2!L1072</f>
        <v>29</v>
      </c>
      <c r="K1064" s="82">
        <f>Report2!M1072</f>
        <v>0</v>
      </c>
      <c r="L1064" s="82">
        <f>Report2!N1072</f>
        <v>4901</v>
      </c>
      <c r="M1064" s="82">
        <f>Report2!P1072</f>
        <v>4901</v>
      </c>
      <c r="N1064" s="82">
        <f>Report2!Q1072</f>
        <v>0</v>
      </c>
      <c r="O1064" s="82">
        <f>Report2!T1072</f>
        <v>0</v>
      </c>
      <c r="P1064" s="82">
        <f>Report2!U1072</f>
        <v>0</v>
      </c>
      <c r="Q1064" s="82">
        <f>Report2!W1072</f>
        <v>0</v>
      </c>
      <c r="R1064" s="82">
        <f>Report2!X1072</f>
        <v>0</v>
      </c>
      <c r="S1064" s="82">
        <f>Report2!Y1072</f>
        <v>0</v>
      </c>
      <c r="T1064" s="82">
        <f>Report2!Z1072</f>
        <v>4901</v>
      </c>
      <c r="U1064" s="82">
        <f>Report2!AB1072</f>
        <v>0</v>
      </c>
      <c r="V1064" s="82">
        <f>Report2!AC1072</f>
        <v>4901</v>
      </c>
      <c r="W1064" s="36" t="str">
        <f>Report2!AD1072</f>
        <v>15/03/2023</v>
      </c>
      <c r="X1064" s="48" t="str">
        <f t="shared" si="133"/>
        <v>15</v>
      </c>
      <c r="Y1064" s="31" t="str">
        <f t="shared" si="134"/>
        <v>03</v>
      </c>
      <c r="Z1064" s="31" t="str">
        <f t="shared" si="135"/>
        <v>2023</v>
      </c>
      <c r="AA1064" s="45">
        <f t="shared" si="136"/>
        <v>45000</v>
      </c>
      <c r="AB1064" s="31" t="str">
        <f>Report2!AE1072</f>
        <v>5255134000248</v>
      </c>
      <c r="AC1064" s="45" t="str">
        <f>Report2!AF1072</f>
        <v>15/03/2023</v>
      </c>
      <c r="AD1064" s="31" t="str">
        <f>Report2!AH1072</f>
        <v>5255105723031400248</v>
      </c>
      <c r="AE1064" s="31">
        <f t="shared" si="138"/>
        <v>52550</v>
      </c>
      <c r="AF1064" s="31" t="str">
        <f t="shared" si="137"/>
        <v>52551</v>
      </c>
    </row>
    <row r="1065" spans="1:32">
      <c r="A1065" s="30">
        <f>Report2!A1073</f>
        <v>389</v>
      </c>
      <c r="B1065" s="31" t="str">
        <f>Report2!B1073</f>
        <v>P2TL/52551/20230306/00005</v>
      </c>
      <c r="C1065" s="31" t="str">
        <f>Report2!D1073</f>
        <v>NONPELANG</v>
      </c>
      <c r="D1065" s="31" t="str">
        <f>Report2!E1073</f>
        <v>HENI WIDYAWATI</v>
      </c>
      <c r="E1065" s="31" t="str">
        <f>Report2!H1073</f>
        <v>P4</v>
      </c>
      <c r="F1065" s="31" t="str">
        <f>Report2!I1073</f>
        <v>DK.PANDOGAN DS.TL</v>
      </c>
      <c r="G1065" s="31" t="str">
        <f t="shared" si="131"/>
        <v>R1</v>
      </c>
      <c r="H1065" s="31">
        <f t="shared" si="132"/>
        <v>450</v>
      </c>
      <c r="I1065" s="31" t="str">
        <f>Report2!K1073</f>
        <v>R1/450</v>
      </c>
      <c r="J1065" s="82">
        <f>Report2!L1073</f>
        <v>2479</v>
      </c>
      <c r="K1065" s="82">
        <f>Report2!M1073</f>
        <v>89100</v>
      </c>
      <c r="L1065" s="82">
        <f>Report2!N1073</f>
        <v>1226907</v>
      </c>
      <c r="M1065" s="82">
        <f>Report2!P1073</f>
        <v>1316007</v>
      </c>
      <c r="N1065" s="82">
        <f>Report2!Q1073</f>
        <v>0</v>
      </c>
      <c r="O1065" s="82">
        <f>Report2!T1073</f>
        <v>0</v>
      </c>
      <c r="P1065" s="82">
        <f>Report2!U1073</f>
        <v>0</v>
      </c>
      <c r="Q1065" s="82">
        <f>Report2!W1073</f>
        <v>6580</v>
      </c>
      <c r="R1065" s="82">
        <f>Report2!X1073</f>
        <v>0</v>
      </c>
      <c r="S1065" s="82">
        <f>Report2!Y1073</f>
        <v>0</v>
      </c>
      <c r="T1065" s="82">
        <f>Report2!Z1073</f>
        <v>1322587</v>
      </c>
      <c r="U1065" s="82">
        <f>Report2!AB1073</f>
        <v>1322587</v>
      </c>
      <c r="V1065" s="82">
        <f>Report2!AC1073</f>
        <v>0</v>
      </c>
      <c r="W1065" s="36" t="str">
        <f>Report2!AD1073</f>
        <v>06/03/2023</v>
      </c>
      <c r="X1065" s="48" t="str">
        <f t="shared" si="133"/>
        <v>06</v>
      </c>
      <c r="Y1065" s="31" t="str">
        <f t="shared" si="134"/>
        <v>03</v>
      </c>
      <c r="Z1065" s="31" t="str">
        <f t="shared" si="135"/>
        <v>2023</v>
      </c>
      <c r="AA1065" s="45">
        <f t="shared" si="136"/>
        <v>44991</v>
      </c>
      <c r="AB1065" s="31" t="str">
        <f>Report2!AE1073</f>
        <v>5255142005161</v>
      </c>
      <c r="AC1065" s="45" t="str">
        <f>Report2!AF1073</f>
        <v>06/03/2023</v>
      </c>
      <c r="AD1065" s="31" t="str">
        <f>Report2!AH1073</f>
        <v>P2TL/52551/20230306/00005</v>
      </c>
      <c r="AE1065" s="31">
        <f t="shared" si="138"/>
        <v>52550</v>
      </c>
      <c r="AF1065" s="31" t="str">
        <f t="shared" si="137"/>
        <v>52551</v>
      </c>
    </row>
    <row r="1066" spans="1:32">
      <c r="A1066" s="30">
        <f>Report2!A1074</f>
        <v>1</v>
      </c>
      <c r="B1066" s="31" t="str">
        <f>Report2!B1074</f>
        <v>5255105723041100290</v>
      </c>
      <c r="C1066" s="31" t="str">
        <f>Report2!D1074</f>
        <v>523060705247</v>
      </c>
      <c r="D1066" s="31" t="str">
        <f>Report2!E1074</f>
        <v>MOH SAFI I</v>
      </c>
      <c r="E1066" s="31">
        <f>Report2!H1074</f>
        <v>0</v>
      </c>
      <c r="F1066" s="31" t="str">
        <f>Report2!I1074</f>
        <v>DS  KERANGKULON R</v>
      </c>
      <c r="G1066" s="31" t="str">
        <f t="shared" si="131"/>
        <v>R1</v>
      </c>
      <c r="H1066" s="31">
        <f t="shared" si="132"/>
        <v>450</v>
      </c>
      <c r="I1066" s="31" t="str">
        <f>Report2!K1074</f>
        <v>R1/450</v>
      </c>
      <c r="J1066" s="82">
        <f>Report2!L1074</f>
        <v>61</v>
      </c>
      <c r="K1066" s="82">
        <f>Report2!M1074</f>
        <v>0</v>
      </c>
      <c r="L1066" s="82">
        <f>Report2!N1074</f>
        <v>10309</v>
      </c>
      <c r="M1066" s="82">
        <f>Report2!P1074</f>
        <v>10309</v>
      </c>
      <c r="N1066" s="82">
        <f>Report2!Q1074</f>
        <v>0</v>
      </c>
      <c r="O1066" s="82">
        <f>Report2!T1074</f>
        <v>0</v>
      </c>
      <c r="P1066" s="82">
        <f>Report2!U1074</f>
        <v>0</v>
      </c>
      <c r="Q1066" s="82">
        <f>Report2!W1074</f>
        <v>0</v>
      </c>
      <c r="R1066" s="82">
        <f>Report2!X1074</f>
        <v>0</v>
      </c>
      <c r="S1066" s="82">
        <f>Report2!Y1074</f>
        <v>0</v>
      </c>
      <c r="T1066" s="82">
        <f>Report2!Z1074</f>
        <v>10309</v>
      </c>
      <c r="U1066" s="82">
        <f>Report2!AB1074</f>
        <v>0</v>
      </c>
      <c r="V1066" s="82">
        <f>Report2!AC1074</f>
        <v>10309</v>
      </c>
      <c r="W1066" s="36" t="str">
        <f>Report2!AD1074</f>
        <v>17/04/2023</v>
      </c>
      <c r="X1066" s="48" t="str">
        <f t="shared" si="133"/>
        <v>17</v>
      </c>
      <c r="Y1066" s="31" t="str">
        <f t="shared" si="134"/>
        <v>04</v>
      </c>
      <c r="Z1066" s="31" t="str">
        <f t="shared" si="135"/>
        <v>2023</v>
      </c>
      <c r="AA1066" s="45">
        <f t="shared" si="136"/>
        <v>45033</v>
      </c>
      <c r="AB1066" s="31" t="str">
        <f>Report2!AE1074</f>
        <v>5255134000290</v>
      </c>
      <c r="AC1066" s="45" t="str">
        <f>Report2!AF1074</f>
        <v>17/04/2023</v>
      </c>
      <c r="AD1066" s="31" t="str">
        <f>Report2!AH1074</f>
        <v>5255105723041100290</v>
      </c>
      <c r="AE1066" s="31">
        <f t="shared" si="138"/>
        <v>52550</v>
      </c>
      <c r="AF1066" s="31" t="str">
        <f t="shared" si="137"/>
        <v>52551</v>
      </c>
    </row>
    <row r="1067" spans="1:32">
      <c r="A1067" s="30">
        <f>Report2!A1075</f>
        <v>2</v>
      </c>
      <c r="B1067" s="31" t="str">
        <f>Report2!B1075</f>
        <v>5255105723041100307</v>
      </c>
      <c r="C1067" s="31" t="str">
        <f>Report2!D1075</f>
        <v>523060017906</v>
      </c>
      <c r="D1067" s="31" t="str">
        <f>Report2!E1075</f>
        <v>K CHOLIL ABDUROZA</v>
      </c>
      <c r="E1067" s="31">
        <f>Report2!H1075</f>
        <v>0</v>
      </c>
      <c r="F1067" s="31" t="str">
        <f>Report2!I1075</f>
        <v>KP  SETINGGIL AL-FAT</v>
      </c>
      <c r="G1067" s="31" t="str">
        <f t="shared" si="131"/>
        <v>R2</v>
      </c>
      <c r="H1067" s="31">
        <f t="shared" si="132"/>
        <v>4400</v>
      </c>
      <c r="I1067" s="31" t="str">
        <f>Report2!K1075</f>
        <v>R2/4400</v>
      </c>
      <c r="J1067" s="82">
        <f>Report2!L1075</f>
        <v>189</v>
      </c>
      <c r="K1067" s="82">
        <f>Report2!M1075</f>
        <v>0</v>
      </c>
      <c r="L1067" s="82">
        <f>Report2!N1075</f>
        <v>317812</v>
      </c>
      <c r="M1067" s="82">
        <f>Report2!P1075</f>
        <v>317812</v>
      </c>
      <c r="N1067" s="82">
        <f>Report2!Q1075</f>
        <v>0</v>
      </c>
      <c r="O1067" s="82">
        <f>Report2!T1075</f>
        <v>0</v>
      </c>
      <c r="P1067" s="82">
        <f>Report2!U1075</f>
        <v>0</v>
      </c>
      <c r="Q1067" s="82">
        <f>Report2!W1075</f>
        <v>0</v>
      </c>
      <c r="R1067" s="82">
        <f>Report2!X1075</f>
        <v>0</v>
      </c>
      <c r="S1067" s="82">
        <f>Report2!Y1075</f>
        <v>0</v>
      </c>
      <c r="T1067" s="82">
        <f>Report2!Z1075</f>
        <v>317812</v>
      </c>
      <c r="U1067" s="82">
        <f>Report2!AB1075</f>
        <v>0</v>
      </c>
      <c r="V1067" s="82">
        <f>Report2!AC1075</f>
        <v>317812</v>
      </c>
      <c r="W1067" s="36" t="str">
        <f>Report2!AD1075</f>
        <v>17/04/2023</v>
      </c>
      <c r="X1067" s="48" t="str">
        <f t="shared" si="133"/>
        <v>17</v>
      </c>
      <c r="Y1067" s="31" t="str">
        <f t="shared" si="134"/>
        <v>04</v>
      </c>
      <c r="Z1067" s="31" t="str">
        <f t="shared" si="135"/>
        <v>2023</v>
      </c>
      <c r="AA1067" s="45">
        <f t="shared" si="136"/>
        <v>45033</v>
      </c>
      <c r="AB1067" s="31" t="str">
        <f>Report2!AE1075</f>
        <v>5255134000307</v>
      </c>
      <c r="AC1067" s="45" t="str">
        <f>Report2!AF1075</f>
        <v>17/04/2023</v>
      </c>
      <c r="AD1067" s="31" t="str">
        <f>Report2!AH1075</f>
        <v>5255105723041100307</v>
      </c>
      <c r="AE1067" s="31">
        <f t="shared" si="138"/>
        <v>52550</v>
      </c>
      <c r="AF1067" s="31" t="str">
        <f t="shared" si="137"/>
        <v>52551</v>
      </c>
    </row>
    <row r="1068" spans="1:32">
      <c r="A1068" s="30">
        <f>Report2!A1076</f>
        <v>3</v>
      </c>
      <c r="B1068" s="31" t="str">
        <f>Report2!B1076</f>
        <v>P2TL/52552/20230412/00002</v>
      </c>
      <c r="C1068" s="31" t="str">
        <f>Report2!D1076</f>
        <v>523081381016</v>
      </c>
      <c r="D1068" s="31" t="str">
        <f>Report2!E1076</f>
        <v>MUSAADAH</v>
      </c>
      <c r="E1068" s="31" t="str">
        <f>Report2!H1076</f>
        <v>P2</v>
      </c>
      <c r="F1068" s="31" t="str">
        <f>Report2!I1076</f>
        <v>JL SUMUR KEMBAR</v>
      </c>
      <c r="G1068" s="31" t="str">
        <f t="shared" si="131"/>
        <v>R1T</v>
      </c>
      <c r="H1068" s="31">
        <f t="shared" si="132"/>
        <v>900</v>
      </c>
      <c r="I1068" s="31" t="str">
        <f>Report2!K1076</f>
        <v>R1T/900</v>
      </c>
      <c r="J1068" s="82">
        <f>Report2!L1076</f>
        <v>4957</v>
      </c>
      <c r="K1068" s="82">
        <f>Report2!M1076</f>
        <v>0</v>
      </c>
      <c r="L1068" s="82">
        <f>Report2!N1076</f>
        <v>2453814</v>
      </c>
      <c r="M1068" s="82">
        <f>Report2!P1076</f>
        <v>2453814</v>
      </c>
      <c r="N1068" s="82">
        <f>Report2!Q1076</f>
        <v>0</v>
      </c>
      <c r="O1068" s="82">
        <f>Report2!T1076</f>
        <v>0</v>
      </c>
      <c r="P1068" s="82">
        <f>Report2!U1076</f>
        <v>0</v>
      </c>
      <c r="Q1068" s="82">
        <f>Report2!W1076</f>
        <v>24538</v>
      </c>
      <c r="R1068" s="82">
        <f>Report2!X1076</f>
        <v>0</v>
      </c>
      <c r="S1068" s="82">
        <f>Report2!Y1076</f>
        <v>0</v>
      </c>
      <c r="T1068" s="82">
        <f>Report2!Z1076</f>
        <v>2478352</v>
      </c>
      <c r="U1068" s="82">
        <f>Report2!AB1076</f>
        <v>2478352</v>
      </c>
      <c r="V1068" s="82">
        <f>Report2!AC1076</f>
        <v>0</v>
      </c>
      <c r="W1068" s="36" t="str">
        <f>Report2!AD1076</f>
        <v>13/04/2023</v>
      </c>
      <c r="X1068" s="48" t="str">
        <f t="shared" si="133"/>
        <v>13</v>
      </c>
      <c r="Y1068" s="31" t="str">
        <f t="shared" si="134"/>
        <v>04</v>
      </c>
      <c r="Z1068" s="31" t="str">
        <f t="shared" si="135"/>
        <v>2023</v>
      </c>
      <c r="AA1068" s="45">
        <f t="shared" si="136"/>
        <v>45029</v>
      </c>
      <c r="AB1068" s="31" t="str">
        <f>Report2!AE1076</f>
        <v>5255243005037</v>
      </c>
      <c r="AC1068" s="45" t="str">
        <f>Report2!AF1076</f>
        <v>13/04/2023</v>
      </c>
      <c r="AD1068" s="31" t="str">
        <f>Report2!AH1076</f>
        <v>P2TL/52552/20230412/00002</v>
      </c>
      <c r="AE1068" s="31">
        <f t="shared" si="138"/>
        <v>52550</v>
      </c>
      <c r="AF1068" s="31" t="str">
        <f t="shared" si="137"/>
        <v>52552</v>
      </c>
    </row>
    <row r="1069" spans="1:32">
      <c r="A1069" s="30">
        <f>Report2!A1077</f>
        <v>4</v>
      </c>
      <c r="B1069" s="31" t="str">
        <f>Report2!B1077</f>
        <v>P2TL/52554/20230428/00021</v>
      </c>
      <c r="C1069" s="31" t="str">
        <f>Report2!D1077</f>
        <v>523071135278</v>
      </c>
      <c r="D1069" s="31" t="str">
        <f>Report2!E1077</f>
        <v>DAMAN BIN SADIYO</v>
      </c>
      <c r="E1069" s="31" t="str">
        <f>Report2!H1077</f>
        <v>K2</v>
      </c>
      <c r="F1069" s="31" t="str">
        <f>Report2!I1077</f>
        <v>DS  SUGIYAN TUKO</v>
      </c>
      <c r="G1069" s="31" t="str">
        <f t="shared" si="131"/>
        <v>R1</v>
      </c>
      <c r="H1069" s="31">
        <f t="shared" si="132"/>
        <v>450</v>
      </c>
      <c r="I1069" s="31" t="str">
        <f>Report2!K1077</f>
        <v>R1/450</v>
      </c>
      <c r="J1069" s="82">
        <f>Report2!L1077</f>
        <v>200</v>
      </c>
      <c r="K1069" s="82">
        <f>Report2!M1077</f>
        <v>0</v>
      </c>
      <c r="L1069" s="82">
        <f>Report2!N1077</f>
        <v>99000</v>
      </c>
      <c r="M1069" s="82">
        <f>Report2!P1077</f>
        <v>99000</v>
      </c>
      <c r="N1069" s="82">
        <f>Report2!Q1077</f>
        <v>0</v>
      </c>
      <c r="O1069" s="82">
        <f>Report2!T1077</f>
        <v>0</v>
      </c>
      <c r="P1069" s="82">
        <f>Report2!U1077</f>
        <v>0</v>
      </c>
      <c r="Q1069" s="82">
        <f>Report2!W1077</f>
        <v>8910</v>
      </c>
      <c r="R1069" s="82">
        <f>Report2!X1077</f>
        <v>0</v>
      </c>
      <c r="S1069" s="82">
        <f>Report2!Y1077</f>
        <v>0</v>
      </c>
      <c r="T1069" s="82">
        <f>Report2!Z1077</f>
        <v>107910</v>
      </c>
      <c r="U1069" s="82">
        <f>Report2!AB1077</f>
        <v>12000</v>
      </c>
      <c r="V1069" s="82">
        <f>Report2!AC1077</f>
        <v>95910</v>
      </c>
      <c r="W1069" s="36" t="str">
        <f>Report2!AD1077</f>
        <v>28/04/2023</v>
      </c>
      <c r="X1069" s="48" t="str">
        <f t="shared" si="133"/>
        <v>28</v>
      </c>
      <c r="Y1069" s="31" t="str">
        <f t="shared" si="134"/>
        <v>04</v>
      </c>
      <c r="Z1069" s="31" t="str">
        <f t="shared" si="135"/>
        <v>2023</v>
      </c>
      <c r="AA1069" s="45">
        <f t="shared" si="136"/>
        <v>45044</v>
      </c>
      <c r="AB1069" s="31" t="str">
        <f>Report2!AE1077</f>
        <v>5255442006248</v>
      </c>
      <c r="AC1069" s="45" t="str">
        <f>Report2!AF1077</f>
        <v>28/04/2023</v>
      </c>
      <c r="AD1069" s="31" t="str">
        <f>Report2!AH1077</f>
        <v>P2TL/52554/20230428/00021</v>
      </c>
      <c r="AE1069" s="31">
        <f t="shared" si="138"/>
        <v>52550</v>
      </c>
      <c r="AF1069" s="31" t="str">
        <f t="shared" si="137"/>
        <v>52554</v>
      </c>
    </row>
    <row r="1070" spans="1:32">
      <c r="A1070" s="30">
        <f>Report2!A1078</f>
        <v>5</v>
      </c>
      <c r="B1070" s="31" t="str">
        <f>Report2!B1078</f>
        <v>5255105723041100298</v>
      </c>
      <c r="C1070" s="31" t="str">
        <f>Report2!D1078</f>
        <v>523060393171</v>
      </c>
      <c r="D1070" s="31" t="str">
        <f>Report2!E1078</f>
        <v>ZAENUDDIN B SASWO</v>
      </c>
      <c r="E1070" s="31">
        <f>Report2!H1078</f>
        <v>0</v>
      </c>
      <c r="F1070" s="31" t="str">
        <f>Report2!I1078</f>
        <v>JE TAK RT 3/5 WEDUN</v>
      </c>
      <c r="G1070" s="31" t="str">
        <f t="shared" si="131"/>
        <v>R1</v>
      </c>
      <c r="H1070" s="31">
        <f t="shared" si="132"/>
        <v>450</v>
      </c>
      <c r="I1070" s="31" t="str">
        <f>Report2!K1078</f>
        <v>R1/450</v>
      </c>
      <c r="J1070" s="82">
        <f>Report2!L1078</f>
        <v>135</v>
      </c>
      <c r="K1070" s="82">
        <f>Report2!M1078</f>
        <v>0</v>
      </c>
      <c r="L1070" s="82">
        <f>Report2!N1078</f>
        <v>22815</v>
      </c>
      <c r="M1070" s="82">
        <f>Report2!P1078</f>
        <v>22815</v>
      </c>
      <c r="N1070" s="82">
        <f>Report2!Q1078</f>
        <v>0</v>
      </c>
      <c r="O1070" s="82">
        <f>Report2!T1078</f>
        <v>0</v>
      </c>
      <c r="P1070" s="82">
        <f>Report2!U1078</f>
        <v>0</v>
      </c>
      <c r="Q1070" s="82">
        <f>Report2!W1078</f>
        <v>0</v>
      </c>
      <c r="R1070" s="82">
        <f>Report2!X1078</f>
        <v>0</v>
      </c>
      <c r="S1070" s="82">
        <f>Report2!Y1078</f>
        <v>0</v>
      </c>
      <c r="T1070" s="82">
        <f>Report2!Z1078</f>
        <v>22815</v>
      </c>
      <c r="U1070" s="82">
        <f>Report2!AB1078</f>
        <v>0</v>
      </c>
      <c r="V1070" s="82">
        <f>Report2!AC1078</f>
        <v>22815</v>
      </c>
      <c r="W1070" s="36" t="str">
        <f>Report2!AD1078</f>
        <v>17/04/2023</v>
      </c>
      <c r="X1070" s="48" t="str">
        <f t="shared" si="133"/>
        <v>17</v>
      </c>
      <c r="Y1070" s="31" t="str">
        <f t="shared" si="134"/>
        <v>04</v>
      </c>
      <c r="Z1070" s="31" t="str">
        <f t="shared" si="135"/>
        <v>2023</v>
      </c>
      <c r="AA1070" s="45">
        <f t="shared" si="136"/>
        <v>45033</v>
      </c>
      <c r="AB1070" s="31" t="str">
        <f>Report2!AE1078</f>
        <v>5255134000298</v>
      </c>
      <c r="AC1070" s="45" t="str">
        <f>Report2!AF1078</f>
        <v>17/04/2023</v>
      </c>
      <c r="AD1070" s="31" t="str">
        <f>Report2!AH1078</f>
        <v>5255105723041100298</v>
      </c>
      <c r="AE1070" s="31">
        <f t="shared" si="138"/>
        <v>52550</v>
      </c>
      <c r="AF1070" s="31" t="str">
        <f t="shared" si="137"/>
        <v>52551</v>
      </c>
    </row>
    <row r="1071" spans="1:32">
      <c r="A1071" s="30">
        <f>Report2!A1079</f>
        <v>6</v>
      </c>
      <c r="B1071" s="31" t="str">
        <f>Report2!B1079</f>
        <v>P2TL/52551/20230417/00004</v>
      </c>
      <c r="C1071" s="31" t="str">
        <f>Report2!D1079</f>
        <v>NONPELANG</v>
      </c>
      <c r="D1071" s="31" t="str">
        <f>Report2!E1079</f>
        <v>EKO HARYANTO</v>
      </c>
      <c r="E1071" s="31" t="str">
        <f>Report2!H1079</f>
        <v>P4</v>
      </c>
      <c r="F1071" s="31" t="str">
        <f>Report2!I1079</f>
        <v>DS. BANGO RT 6 RW 1</v>
      </c>
      <c r="G1071" s="31" t="str">
        <f t="shared" si="131"/>
        <v>I1</v>
      </c>
      <c r="H1071" s="31">
        <f t="shared" si="132"/>
        <v>2200</v>
      </c>
      <c r="I1071" s="31" t="str">
        <f>Report2!K1079</f>
        <v>I1/2200</v>
      </c>
      <c r="J1071" s="82">
        <f>Report2!L1079</f>
        <v>12118</v>
      </c>
      <c r="K1071" s="82">
        <f>Report2!M1079</f>
        <v>1520640</v>
      </c>
      <c r="L1071" s="82">
        <f>Report2!N1079</f>
        <v>11632896</v>
      </c>
      <c r="M1071" s="82">
        <f>Report2!P1079</f>
        <v>13153536</v>
      </c>
      <c r="N1071" s="82">
        <f>Report2!Q1079</f>
        <v>10000</v>
      </c>
      <c r="O1071" s="82">
        <f>Report2!T1079</f>
        <v>0</v>
      </c>
      <c r="P1071" s="82">
        <f>Report2!U1079</f>
        <v>0</v>
      </c>
      <c r="Q1071" s="82">
        <f>Report2!W1079</f>
        <v>21923</v>
      </c>
      <c r="R1071" s="82">
        <f>Report2!X1079</f>
        <v>0</v>
      </c>
      <c r="S1071" s="82">
        <f>Report2!Y1079</f>
        <v>0</v>
      </c>
      <c r="T1071" s="82">
        <f>Report2!Z1079</f>
        <v>13185459</v>
      </c>
      <c r="U1071" s="82">
        <f>Report2!AB1079</f>
        <v>13185459</v>
      </c>
      <c r="V1071" s="82">
        <f>Report2!AC1079</f>
        <v>0</v>
      </c>
      <c r="W1071" s="36" t="str">
        <f>Report2!AD1079</f>
        <v>17/04/2023</v>
      </c>
      <c r="X1071" s="48" t="str">
        <f t="shared" si="133"/>
        <v>17</v>
      </c>
      <c r="Y1071" s="31" t="str">
        <f t="shared" si="134"/>
        <v>04</v>
      </c>
      <c r="Z1071" s="31" t="str">
        <f t="shared" si="135"/>
        <v>2023</v>
      </c>
      <c r="AA1071" s="45">
        <f t="shared" si="136"/>
        <v>45033</v>
      </c>
      <c r="AB1071" s="31" t="str">
        <f>Report2!AE1079</f>
        <v>5255142005264</v>
      </c>
      <c r="AC1071" s="45" t="str">
        <f>Report2!AF1079</f>
        <v>17/04/2023</v>
      </c>
      <c r="AD1071" s="31" t="str">
        <f>Report2!AH1079</f>
        <v>P2TL/52551/20230417/00004</v>
      </c>
      <c r="AE1071" s="31">
        <f t="shared" si="138"/>
        <v>52550</v>
      </c>
      <c r="AF1071" s="31" t="str">
        <f t="shared" si="137"/>
        <v>52551</v>
      </c>
    </row>
    <row r="1072" spans="1:32">
      <c r="A1072" s="30">
        <f>Report2!A1080</f>
        <v>7</v>
      </c>
      <c r="B1072" s="31" t="str">
        <f>Report2!B1080</f>
        <v>P2TL/52553/20230405/00001</v>
      </c>
      <c r="C1072" s="31" t="str">
        <f>Report2!D1080</f>
        <v>523073030618</v>
      </c>
      <c r="D1072" s="31" t="str">
        <f>Report2!E1080</f>
        <v>ARIF MAHMUDI</v>
      </c>
      <c r="E1072" s="31" t="str">
        <f>Report2!H1080</f>
        <v>K2</v>
      </c>
      <c r="F1072" s="31" t="str">
        <f>Report2!I1080</f>
        <v>DK JETIS    RT.5 RW.5</v>
      </c>
      <c r="G1072" s="31" t="str">
        <f t="shared" si="131"/>
        <v>R1MT</v>
      </c>
      <c r="H1072" s="31">
        <f t="shared" si="132"/>
        <v>900</v>
      </c>
      <c r="I1072" s="31" t="str">
        <f>Report2!K1080</f>
        <v>R1MT/900</v>
      </c>
      <c r="J1072" s="82">
        <f>Report2!L1080</f>
        <v>582</v>
      </c>
      <c r="K1072" s="82">
        <f>Report2!M1080</f>
        <v>0</v>
      </c>
      <c r="L1072" s="82">
        <f>Report2!N1080</f>
        <v>786864</v>
      </c>
      <c r="M1072" s="82">
        <f>Report2!P1080</f>
        <v>786864</v>
      </c>
      <c r="N1072" s="82">
        <f>Report2!Q1080</f>
        <v>0</v>
      </c>
      <c r="O1072" s="82">
        <f>Report2!T1080</f>
        <v>0</v>
      </c>
      <c r="P1072" s="82">
        <f>Report2!U1080</f>
        <v>0</v>
      </c>
      <c r="Q1072" s="82">
        <f>Report2!W1080</f>
        <v>70818</v>
      </c>
      <c r="R1072" s="82">
        <f>Report2!X1080</f>
        <v>0</v>
      </c>
      <c r="S1072" s="82">
        <f>Report2!Y1080</f>
        <v>0</v>
      </c>
      <c r="T1072" s="82">
        <f>Report2!Z1080</f>
        <v>857682</v>
      </c>
      <c r="U1072" s="82">
        <f>Report2!AB1080</f>
        <v>857682</v>
      </c>
      <c r="V1072" s="82">
        <f>Report2!AC1080</f>
        <v>0</v>
      </c>
      <c r="W1072" s="36" t="str">
        <f>Report2!AD1080</f>
        <v>05/04/2023</v>
      </c>
      <c r="X1072" s="48" t="str">
        <f t="shared" si="133"/>
        <v>05</v>
      </c>
      <c r="Y1072" s="31" t="str">
        <f t="shared" si="134"/>
        <v>04</v>
      </c>
      <c r="Z1072" s="31" t="str">
        <f t="shared" si="135"/>
        <v>2023</v>
      </c>
      <c r="AA1072" s="45">
        <f t="shared" si="136"/>
        <v>45021</v>
      </c>
      <c r="AB1072" s="31" t="str">
        <f>Report2!AE1080</f>
        <v>5255343004934</v>
      </c>
      <c r="AC1072" s="45" t="str">
        <f>Report2!AF1080</f>
        <v>05/04/2023</v>
      </c>
      <c r="AD1072" s="31" t="str">
        <f>Report2!AH1080</f>
        <v>P2TL/52553/20230405/00001</v>
      </c>
      <c r="AE1072" s="31">
        <f t="shared" si="138"/>
        <v>52550</v>
      </c>
      <c r="AF1072" s="31" t="str">
        <f t="shared" si="137"/>
        <v>52553</v>
      </c>
    </row>
    <row r="1073" spans="1:32">
      <c r="A1073" s="30">
        <f>Report2!A1081</f>
        <v>8</v>
      </c>
      <c r="B1073" s="31" t="str">
        <f>Report2!B1081</f>
        <v>P2TL/52553/20230410/00004</v>
      </c>
      <c r="C1073" s="31" t="str">
        <f>Report2!D1081</f>
        <v>523071090463</v>
      </c>
      <c r="D1073" s="31" t="str">
        <f>Report2!E1081</f>
        <v>SITI SAROH</v>
      </c>
      <c r="E1073" s="31" t="str">
        <f>Report2!H1081</f>
        <v>K2</v>
      </c>
      <c r="F1073" s="31" t="str">
        <f>Report2!I1081</f>
        <v>DK  POJOK RT03/02 WI</v>
      </c>
      <c r="G1073" s="31" t="str">
        <f t="shared" si="131"/>
        <v>R1M</v>
      </c>
      <c r="H1073" s="31">
        <f t="shared" si="132"/>
        <v>900</v>
      </c>
      <c r="I1073" s="31" t="str">
        <f>Report2!K1081</f>
        <v>R1M/900</v>
      </c>
      <c r="J1073" s="82">
        <f>Report2!L1081</f>
        <v>582</v>
      </c>
      <c r="K1073" s="82">
        <f>Report2!M1081</f>
        <v>0</v>
      </c>
      <c r="L1073" s="82">
        <f>Report2!N1081</f>
        <v>786864</v>
      </c>
      <c r="M1073" s="82">
        <f>Report2!P1081</f>
        <v>786864</v>
      </c>
      <c r="N1073" s="82">
        <f>Report2!Q1081</f>
        <v>0</v>
      </c>
      <c r="O1073" s="82">
        <f>Report2!T1081</f>
        <v>0</v>
      </c>
      <c r="P1073" s="82">
        <f>Report2!U1081</f>
        <v>0</v>
      </c>
      <c r="Q1073" s="82">
        <f>Report2!W1081</f>
        <v>70818</v>
      </c>
      <c r="R1073" s="82">
        <f>Report2!X1081</f>
        <v>0</v>
      </c>
      <c r="S1073" s="82">
        <f>Report2!Y1081</f>
        <v>0</v>
      </c>
      <c r="T1073" s="82">
        <f>Report2!Z1081</f>
        <v>857682</v>
      </c>
      <c r="U1073" s="82">
        <f>Report2!AB1081</f>
        <v>857682</v>
      </c>
      <c r="V1073" s="82">
        <f>Report2!AC1081</f>
        <v>0</v>
      </c>
      <c r="W1073" s="36" t="str">
        <f>Report2!AD1081</f>
        <v>11/04/2023</v>
      </c>
      <c r="X1073" s="48" t="str">
        <f t="shared" si="133"/>
        <v>11</v>
      </c>
      <c r="Y1073" s="31" t="str">
        <f t="shared" si="134"/>
        <v>04</v>
      </c>
      <c r="Z1073" s="31" t="str">
        <f t="shared" si="135"/>
        <v>2023</v>
      </c>
      <c r="AA1073" s="45">
        <f t="shared" si="136"/>
        <v>45027</v>
      </c>
      <c r="AB1073" s="31" t="str">
        <f>Report2!AE1081</f>
        <v>5255342004947</v>
      </c>
      <c r="AC1073" s="45" t="str">
        <f>Report2!AF1081</f>
        <v>11/04/2023</v>
      </c>
      <c r="AD1073" s="31" t="str">
        <f>Report2!AH1081</f>
        <v>P2TL/52553/20230410/00004</v>
      </c>
      <c r="AE1073" s="31">
        <f t="shared" si="138"/>
        <v>52550</v>
      </c>
      <c r="AF1073" s="31" t="str">
        <f t="shared" si="137"/>
        <v>52553</v>
      </c>
    </row>
    <row r="1074" spans="1:32">
      <c r="A1074" s="30">
        <f>Report2!A1082</f>
        <v>9</v>
      </c>
      <c r="B1074" s="31" t="str">
        <f>Report2!B1082</f>
        <v>P2TL/52552/20230411/00003</v>
      </c>
      <c r="C1074" s="31" t="str">
        <f>Report2!D1082</f>
        <v>523080827809</v>
      </c>
      <c r="D1074" s="31" t="str">
        <f>Report2!E1082</f>
        <v>BAMBANG P</v>
      </c>
      <c r="E1074" s="31" t="str">
        <f>Report2!H1082</f>
        <v>P2</v>
      </c>
      <c r="F1074" s="31" t="str">
        <f>Report2!I1082</f>
        <v>DS KARANGPACING</v>
      </c>
      <c r="G1074" s="31" t="str">
        <f t="shared" si="131"/>
        <v>R1T</v>
      </c>
      <c r="H1074" s="31">
        <f t="shared" si="132"/>
        <v>900</v>
      </c>
      <c r="I1074" s="31" t="str">
        <f>Report2!K1082</f>
        <v>R1T/900</v>
      </c>
      <c r="J1074" s="82">
        <f>Report2!L1082</f>
        <v>4957</v>
      </c>
      <c r="K1074" s="82">
        <f>Report2!M1082</f>
        <v>0</v>
      </c>
      <c r="L1074" s="82">
        <f>Report2!N1082</f>
        <v>2453814</v>
      </c>
      <c r="M1074" s="82">
        <f>Report2!P1082</f>
        <v>2453814</v>
      </c>
      <c r="N1074" s="82">
        <f>Report2!Q1082</f>
        <v>0</v>
      </c>
      <c r="O1074" s="82">
        <f>Report2!T1082</f>
        <v>0</v>
      </c>
      <c r="P1074" s="82">
        <f>Report2!U1082</f>
        <v>0</v>
      </c>
      <c r="Q1074" s="82">
        <f>Report2!W1082</f>
        <v>24538</v>
      </c>
      <c r="R1074" s="82">
        <f>Report2!X1082</f>
        <v>0</v>
      </c>
      <c r="S1074" s="82">
        <f>Report2!Y1082</f>
        <v>0</v>
      </c>
      <c r="T1074" s="82">
        <f>Report2!Z1082</f>
        <v>2478352</v>
      </c>
      <c r="U1074" s="82">
        <f>Report2!AB1082</f>
        <v>2478352</v>
      </c>
      <c r="V1074" s="82">
        <f>Report2!AC1082</f>
        <v>0</v>
      </c>
      <c r="W1074" s="36" t="str">
        <f>Report2!AD1082</f>
        <v>11/04/2023</v>
      </c>
      <c r="X1074" s="48" t="str">
        <f t="shared" si="133"/>
        <v>11</v>
      </c>
      <c r="Y1074" s="31" t="str">
        <f t="shared" si="134"/>
        <v>04</v>
      </c>
      <c r="Z1074" s="31" t="str">
        <f t="shared" si="135"/>
        <v>2023</v>
      </c>
      <c r="AA1074" s="45">
        <f t="shared" si="136"/>
        <v>45027</v>
      </c>
      <c r="AB1074" s="31" t="str">
        <f>Report2!AE1082</f>
        <v>5255243005035</v>
      </c>
      <c r="AC1074" s="45" t="str">
        <f>Report2!AF1082</f>
        <v>11/04/2023</v>
      </c>
      <c r="AD1074" s="31" t="str">
        <f>Report2!AH1082</f>
        <v>P2TL/52552/20230411/00003</v>
      </c>
      <c r="AE1074" s="31">
        <f t="shared" si="138"/>
        <v>52550</v>
      </c>
      <c r="AF1074" s="31" t="str">
        <f t="shared" si="137"/>
        <v>52552</v>
      </c>
    </row>
    <row r="1075" spans="1:32">
      <c r="A1075" s="30">
        <f>Report2!A1083</f>
        <v>10</v>
      </c>
      <c r="B1075" s="31" t="str">
        <f>Report2!B1083</f>
        <v>P2TL/52553/20230410/00001</v>
      </c>
      <c r="C1075" s="31" t="str">
        <f>Report2!D1083</f>
        <v>523072041484</v>
      </c>
      <c r="D1075" s="31" t="str">
        <f>Report2!E1083</f>
        <v>IKA MEI MULYANINGSI</v>
      </c>
      <c r="E1075" s="31" t="str">
        <f>Report2!H1083</f>
        <v>K2</v>
      </c>
      <c r="F1075" s="31" t="str">
        <f>Report2!I1083</f>
        <v>DS KEMASAN   RT.003</v>
      </c>
      <c r="G1075" s="31" t="str">
        <f t="shared" si="131"/>
        <v>R1</v>
      </c>
      <c r="H1075" s="31">
        <f t="shared" si="132"/>
        <v>1300</v>
      </c>
      <c r="I1075" s="31" t="str">
        <f>Report2!K1083</f>
        <v>R1/1300</v>
      </c>
      <c r="J1075" s="82">
        <f>Report2!L1083</f>
        <v>778</v>
      </c>
      <c r="K1075" s="82">
        <f>Report2!M1083</f>
        <v>0</v>
      </c>
      <c r="L1075" s="82">
        <f>Report2!N1083</f>
        <v>1123977</v>
      </c>
      <c r="M1075" s="82">
        <f>Report2!P1083</f>
        <v>1123977</v>
      </c>
      <c r="N1075" s="82">
        <f>Report2!Q1083</f>
        <v>0</v>
      </c>
      <c r="O1075" s="82">
        <f>Report2!T1083</f>
        <v>0</v>
      </c>
      <c r="P1075" s="82">
        <f>Report2!U1083</f>
        <v>0</v>
      </c>
      <c r="Q1075" s="82">
        <f>Report2!W1083</f>
        <v>101158</v>
      </c>
      <c r="R1075" s="82">
        <f>Report2!X1083</f>
        <v>0</v>
      </c>
      <c r="S1075" s="82">
        <f>Report2!Y1083</f>
        <v>0</v>
      </c>
      <c r="T1075" s="82">
        <f>Report2!Z1083</f>
        <v>1225135</v>
      </c>
      <c r="U1075" s="82">
        <f>Report2!AB1083</f>
        <v>400000</v>
      </c>
      <c r="V1075" s="82">
        <f>Report2!AC1083</f>
        <v>825135</v>
      </c>
      <c r="W1075" s="36" t="str">
        <f>Report2!AD1083</f>
        <v>10/04/2023</v>
      </c>
      <c r="X1075" s="48" t="str">
        <f t="shared" si="133"/>
        <v>10</v>
      </c>
      <c r="Y1075" s="31" t="str">
        <f t="shared" si="134"/>
        <v>04</v>
      </c>
      <c r="Z1075" s="31" t="str">
        <f t="shared" si="135"/>
        <v>2023</v>
      </c>
      <c r="AA1075" s="45">
        <f t="shared" si="136"/>
        <v>45026</v>
      </c>
      <c r="AB1075" s="31" t="str">
        <f>Report2!AE1083</f>
        <v>5255342004944</v>
      </c>
      <c r="AC1075" s="45" t="str">
        <f>Report2!AF1083</f>
        <v>10/04/2023</v>
      </c>
      <c r="AD1075" s="31" t="str">
        <f>Report2!AH1083</f>
        <v>P2TL/52553/20230410/00001</v>
      </c>
      <c r="AE1075" s="31">
        <f t="shared" si="138"/>
        <v>52550</v>
      </c>
      <c r="AF1075" s="31" t="str">
        <f t="shared" si="137"/>
        <v>52553</v>
      </c>
    </row>
    <row r="1076" spans="1:32">
      <c r="A1076" s="30">
        <f>Report2!A1084</f>
        <v>11</v>
      </c>
      <c r="B1076" s="31" t="str">
        <f>Report2!B1084</f>
        <v>P2TL/52552/20230405/00001</v>
      </c>
      <c r="C1076" s="31" t="str">
        <f>Report2!D1084</f>
        <v>523080507992</v>
      </c>
      <c r="D1076" s="31" t="str">
        <f>Report2!E1084</f>
        <v>SAKIMAN</v>
      </c>
      <c r="E1076" s="31" t="str">
        <f>Report2!H1084</f>
        <v>K2</v>
      </c>
      <c r="F1076" s="31" t="str">
        <f>Report2!I1084</f>
        <v>DK  COKOHAN NGOM</v>
      </c>
      <c r="G1076" s="31" t="str">
        <f t="shared" si="131"/>
        <v>R1T</v>
      </c>
      <c r="H1076" s="31">
        <f t="shared" si="132"/>
        <v>450</v>
      </c>
      <c r="I1076" s="31" t="str">
        <f>Report2!K1084</f>
        <v>R1T/450</v>
      </c>
      <c r="J1076" s="82">
        <f>Report2!L1084</f>
        <v>576</v>
      </c>
      <c r="K1076" s="82">
        <f>Report2!M1084</f>
        <v>0</v>
      </c>
      <c r="L1076" s="82">
        <f>Report2!N1084</f>
        <v>239040</v>
      </c>
      <c r="M1076" s="82">
        <f>Report2!P1084</f>
        <v>239040</v>
      </c>
      <c r="N1076" s="82">
        <f>Report2!Q1084</f>
        <v>0</v>
      </c>
      <c r="O1076" s="82">
        <f>Report2!T1084</f>
        <v>0</v>
      </c>
      <c r="P1076" s="82">
        <f>Report2!U1084</f>
        <v>0</v>
      </c>
      <c r="Q1076" s="82">
        <f>Report2!W1084</f>
        <v>21514</v>
      </c>
      <c r="R1076" s="82">
        <f>Report2!X1084</f>
        <v>0</v>
      </c>
      <c r="S1076" s="82">
        <f>Report2!Y1084</f>
        <v>0</v>
      </c>
      <c r="T1076" s="82">
        <f>Report2!Z1084</f>
        <v>260554</v>
      </c>
      <c r="U1076" s="82">
        <f>Report2!AB1084</f>
        <v>260554</v>
      </c>
      <c r="V1076" s="82">
        <f>Report2!AC1084</f>
        <v>0</v>
      </c>
      <c r="W1076" s="36" t="str">
        <f>Report2!AD1084</f>
        <v>05/04/2023</v>
      </c>
      <c r="X1076" s="48" t="str">
        <f t="shared" si="133"/>
        <v>05</v>
      </c>
      <c r="Y1076" s="31" t="str">
        <f t="shared" si="134"/>
        <v>04</v>
      </c>
      <c r="Z1076" s="31" t="str">
        <f t="shared" si="135"/>
        <v>2023</v>
      </c>
      <c r="AA1076" s="45">
        <f t="shared" si="136"/>
        <v>45021</v>
      </c>
      <c r="AB1076" s="31" t="str">
        <f>Report2!AE1084</f>
        <v>5255243005028</v>
      </c>
      <c r="AC1076" s="45" t="str">
        <f>Report2!AF1084</f>
        <v>05/04/2023</v>
      </c>
      <c r="AD1076" s="31" t="str">
        <f>Report2!AH1084</f>
        <v>P2TL/52552/20230405/00001</v>
      </c>
      <c r="AE1076" s="31">
        <f t="shared" si="138"/>
        <v>52550</v>
      </c>
      <c r="AF1076" s="31" t="str">
        <f t="shared" si="137"/>
        <v>52552</v>
      </c>
    </row>
    <row r="1077" spans="1:32">
      <c r="A1077" s="30">
        <f>Report2!A1085</f>
        <v>12</v>
      </c>
      <c r="B1077" s="31" t="str">
        <f>Report2!B1085</f>
        <v>P2TL/52551/20230404/00003</v>
      </c>
      <c r="C1077" s="31" t="str">
        <f>Report2!D1085</f>
        <v>523060448869</v>
      </c>
      <c r="D1077" s="31" t="str">
        <f>Report2!E1085</f>
        <v>DULHADI</v>
      </c>
      <c r="E1077" s="31" t="str">
        <f>Report2!H1085</f>
        <v>P3</v>
      </c>
      <c r="F1077" s="31" t="str">
        <f>Report2!I1085</f>
        <v>NY ANGKRINGAN RT1/</v>
      </c>
      <c r="G1077" s="31" t="str">
        <f t="shared" si="131"/>
        <v>R1T</v>
      </c>
      <c r="H1077" s="31">
        <f t="shared" si="132"/>
        <v>450</v>
      </c>
      <c r="I1077" s="31" t="str">
        <f>Report2!K1085</f>
        <v>R1T/450</v>
      </c>
      <c r="J1077" s="82">
        <f>Report2!L1085</f>
        <v>2479</v>
      </c>
      <c r="K1077" s="82">
        <f>Report2!M1085</f>
        <v>59400</v>
      </c>
      <c r="L1077" s="82">
        <f>Report2!N1085</f>
        <v>1226907</v>
      </c>
      <c r="M1077" s="82">
        <f>Report2!P1085</f>
        <v>1286307</v>
      </c>
      <c r="N1077" s="82">
        <f>Report2!Q1085</f>
        <v>0</v>
      </c>
      <c r="O1077" s="82">
        <f>Report2!T1085</f>
        <v>76400</v>
      </c>
      <c r="P1077" s="82">
        <f>Report2!U1085</f>
        <v>433957</v>
      </c>
      <c r="Q1077" s="82">
        <f>Report2!W1085</f>
        <v>13160</v>
      </c>
      <c r="R1077" s="82">
        <f>Report2!X1085</f>
        <v>0</v>
      </c>
      <c r="S1077" s="82">
        <f>Report2!Y1085</f>
        <v>0</v>
      </c>
      <c r="T1077" s="82">
        <f>Report2!Z1085</f>
        <v>1809824</v>
      </c>
      <c r="U1077" s="82">
        <f>Report2!AB1085</f>
        <v>1809824</v>
      </c>
      <c r="V1077" s="82">
        <f>Report2!AC1085</f>
        <v>0</v>
      </c>
      <c r="W1077" s="36" t="str">
        <f>Report2!AD1085</f>
        <v>04/04/2023</v>
      </c>
      <c r="X1077" s="48" t="str">
        <f t="shared" si="133"/>
        <v>04</v>
      </c>
      <c r="Y1077" s="31" t="str">
        <f t="shared" si="134"/>
        <v>04</v>
      </c>
      <c r="Z1077" s="31" t="str">
        <f t="shared" si="135"/>
        <v>2023</v>
      </c>
      <c r="AA1077" s="45">
        <f t="shared" si="136"/>
        <v>45020</v>
      </c>
      <c r="AB1077" s="31" t="str">
        <f>Report2!AE1085</f>
        <v>5255143005239</v>
      </c>
      <c r="AC1077" s="45" t="str">
        <f>Report2!AF1085</f>
        <v>04/04/2023</v>
      </c>
      <c r="AD1077" s="31" t="str">
        <f>Report2!AH1085</f>
        <v>P2TL/52551/20230404/00003</v>
      </c>
      <c r="AE1077" s="31">
        <f t="shared" si="138"/>
        <v>52550</v>
      </c>
      <c r="AF1077" s="31" t="str">
        <f t="shared" si="137"/>
        <v>52551</v>
      </c>
    </row>
    <row r="1078" spans="1:32">
      <c r="A1078" s="30">
        <f>Report2!A1086</f>
        <v>13</v>
      </c>
      <c r="B1078" s="31" t="str">
        <f>Report2!B1086</f>
        <v>5255105723041100289</v>
      </c>
      <c r="C1078" s="31" t="str">
        <f>Report2!D1086</f>
        <v>523060701845</v>
      </c>
      <c r="D1078" s="31" t="str">
        <f>Report2!E1086</f>
        <v>MUSLIKHUN</v>
      </c>
      <c r="E1078" s="31">
        <f>Report2!H1086</f>
        <v>0</v>
      </c>
      <c r="F1078" s="31" t="str">
        <f>Report2!I1086</f>
        <v>DS  CANGKRING REM</v>
      </c>
      <c r="G1078" s="31" t="str">
        <f t="shared" si="131"/>
        <v>R1</v>
      </c>
      <c r="H1078" s="31">
        <f t="shared" si="132"/>
        <v>450</v>
      </c>
      <c r="I1078" s="31" t="str">
        <f>Report2!K1086</f>
        <v>R1/450</v>
      </c>
      <c r="J1078" s="82">
        <f>Report2!L1086</f>
        <v>75</v>
      </c>
      <c r="K1078" s="82">
        <f>Report2!M1086</f>
        <v>0</v>
      </c>
      <c r="L1078" s="82">
        <f>Report2!N1086</f>
        <v>12675</v>
      </c>
      <c r="M1078" s="82">
        <f>Report2!P1086</f>
        <v>12675</v>
      </c>
      <c r="N1078" s="82">
        <f>Report2!Q1086</f>
        <v>0</v>
      </c>
      <c r="O1078" s="82">
        <f>Report2!T1086</f>
        <v>0</v>
      </c>
      <c r="P1078" s="82">
        <f>Report2!U1086</f>
        <v>0</v>
      </c>
      <c r="Q1078" s="82">
        <f>Report2!W1086</f>
        <v>0</v>
      </c>
      <c r="R1078" s="82">
        <f>Report2!X1086</f>
        <v>0</v>
      </c>
      <c r="S1078" s="82">
        <f>Report2!Y1086</f>
        <v>0</v>
      </c>
      <c r="T1078" s="82">
        <f>Report2!Z1086</f>
        <v>12675</v>
      </c>
      <c r="U1078" s="82">
        <f>Report2!AB1086</f>
        <v>0</v>
      </c>
      <c r="V1078" s="82">
        <f>Report2!AC1086</f>
        <v>12675</v>
      </c>
      <c r="W1078" s="36" t="str">
        <f>Report2!AD1086</f>
        <v>17/04/2023</v>
      </c>
      <c r="X1078" s="48" t="str">
        <f t="shared" si="133"/>
        <v>17</v>
      </c>
      <c r="Y1078" s="31" t="str">
        <f t="shared" si="134"/>
        <v>04</v>
      </c>
      <c r="Z1078" s="31" t="str">
        <f t="shared" si="135"/>
        <v>2023</v>
      </c>
      <c r="AA1078" s="45">
        <f t="shared" si="136"/>
        <v>45033</v>
      </c>
      <c r="AB1078" s="31" t="str">
        <f>Report2!AE1086</f>
        <v>5255134000289</v>
      </c>
      <c r="AC1078" s="45" t="str">
        <f>Report2!AF1086</f>
        <v>17/04/2023</v>
      </c>
      <c r="AD1078" s="31" t="str">
        <f>Report2!AH1086</f>
        <v>5255105723041100289</v>
      </c>
      <c r="AE1078" s="31">
        <f t="shared" si="138"/>
        <v>52550</v>
      </c>
      <c r="AF1078" s="31" t="str">
        <f t="shared" si="137"/>
        <v>52551</v>
      </c>
    </row>
    <row r="1079" spans="1:32">
      <c r="A1079" s="30">
        <f>Report2!A1087</f>
        <v>14</v>
      </c>
      <c r="B1079" s="31" t="str">
        <f>Report2!B1087</f>
        <v>P2TL/52554/20230406/00001</v>
      </c>
      <c r="C1079" s="31" t="str">
        <f>Report2!D1087</f>
        <v>523071648625</v>
      </c>
      <c r="D1079" s="31" t="str">
        <f>Report2!E1087</f>
        <v>CIPTO</v>
      </c>
      <c r="E1079" s="31" t="str">
        <f>Report2!H1087</f>
        <v>P3</v>
      </c>
      <c r="F1079" s="31" t="str">
        <f>Report2!I1087</f>
        <v>DK COROT SIMO   RT.</v>
      </c>
      <c r="G1079" s="31" t="str">
        <f t="shared" si="131"/>
        <v>R1</v>
      </c>
      <c r="H1079" s="31">
        <f t="shared" si="132"/>
        <v>450</v>
      </c>
      <c r="I1079" s="31" t="str">
        <f>Report2!K1087</f>
        <v>R1/450</v>
      </c>
      <c r="J1079" s="82">
        <f>Report2!L1087</f>
        <v>2479</v>
      </c>
      <c r="K1079" s="82">
        <f>Report2!M1087</f>
        <v>59400</v>
      </c>
      <c r="L1079" s="82">
        <f>Report2!N1087</f>
        <v>1226907</v>
      </c>
      <c r="M1079" s="82">
        <f>Report2!P1087</f>
        <v>1286307</v>
      </c>
      <c r="N1079" s="82">
        <f>Report2!Q1087</f>
        <v>0</v>
      </c>
      <c r="O1079" s="82">
        <f>Report2!T1087</f>
        <v>76400</v>
      </c>
      <c r="P1079" s="82">
        <f>Report2!U1087</f>
        <v>188171</v>
      </c>
      <c r="Q1079" s="82">
        <f>Report2!W1087</f>
        <v>13160</v>
      </c>
      <c r="R1079" s="82">
        <f>Report2!X1087</f>
        <v>0</v>
      </c>
      <c r="S1079" s="82">
        <f>Report2!Y1087</f>
        <v>0</v>
      </c>
      <c r="T1079" s="82">
        <f>Report2!Z1087</f>
        <v>1564038</v>
      </c>
      <c r="U1079" s="82">
        <f>Report2!AB1087</f>
        <v>1564038</v>
      </c>
      <c r="V1079" s="82">
        <f>Report2!AC1087</f>
        <v>0</v>
      </c>
      <c r="W1079" s="36" t="str">
        <f>Report2!AD1087</f>
        <v>08/04/2023</v>
      </c>
      <c r="X1079" s="48" t="str">
        <f t="shared" si="133"/>
        <v>08</v>
      </c>
      <c r="Y1079" s="31" t="str">
        <f t="shared" si="134"/>
        <v>04</v>
      </c>
      <c r="Z1079" s="31" t="str">
        <f t="shared" si="135"/>
        <v>2023</v>
      </c>
      <c r="AA1079" s="45">
        <f t="shared" si="136"/>
        <v>45024</v>
      </c>
      <c r="AB1079" s="31" t="str">
        <f>Report2!AE1087</f>
        <v>5255442006173</v>
      </c>
      <c r="AC1079" s="45" t="str">
        <f>Report2!AF1087</f>
        <v>08/04/2023</v>
      </c>
      <c r="AD1079" s="31" t="str">
        <f>Report2!AH1087</f>
        <v>P2TL/52554/20230406/00001</v>
      </c>
      <c r="AE1079" s="31">
        <f t="shared" si="138"/>
        <v>52550</v>
      </c>
      <c r="AF1079" s="31" t="str">
        <f t="shared" si="137"/>
        <v>52554</v>
      </c>
    </row>
    <row r="1080" spans="1:32">
      <c r="A1080" s="30">
        <f>Report2!A1088</f>
        <v>15</v>
      </c>
      <c r="B1080" s="31" t="str">
        <f>Report2!B1088</f>
        <v>P2TL/52552/20230411/00001</v>
      </c>
      <c r="C1080" s="31" t="str">
        <f>Report2!D1088</f>
        <v>523081192796</v>
      </c>
      <c r="D1080" s="31" t="str">
        <f>Report2!E1088</f>
        <v>SAJIYEM</v>
      </c>
      <c r="E1080" s="31" t="str">
        <f>Report2!H1088</f>
        <v>P3</v>
      </c>
      <c r="F1080" s="31" t="str">
        <f>Report2!I1088</f>
        <v>DN MENDUNG    RT.8</v>
      </c>
      <c r="G1080" s="31" t="str">
        <f t="shared" si="131"/>
        <v>R1T</v>
      </c>
      <c r="H1080" s="31">
        <f t="shared" si="132"/>
        <v>450</v>
      </c>
      <c r="I1080" s="31" t="str">
        <f>Report2!K1088</f>
        <v>R1T/450</v>
      </c>
      <c r="J1080" s="82">
        <f>Report2!L1088</f>
        <v>2479</v>
      </c>
      <c r="K1080" s="82">
        <f>Report2!M1088</f>
        <v>59400</v>
      </c>
      <c r="L1080" s="82">
        <f>Report2!N1088</f>
        <v>1226907</v>
      </c>
      <c r="M1080" s="82">
        <f>Report2!P1088</f>
        <v>1286307</v>
      </c>
      <c r="N1080" s="82">
        <f>Report2!Q1088</f>
        <v>0</v>
      </c>
      <c r="O1080" s="82">
        <f>Report2!T1088</f>
        <v>0</v>
      </c>
      <c r="P1080" s="82">
        <f>Report2!U1088</f>
        <v>401698</v>
      </c>
      <c r="Q1080" s="82">
        <f>Report2!W1088</f>
        <v>13160</v>
      </c>
      <c r="R1080" s="82">
        <f>Report2!X1088</f>
        <v>0</v>
      </c>
      <c r="S1080" s="82">
        <f>Report2!Y1088</f>
        <v>0</v>
      </c>
      <c r="T1080" s="82">
        <f>Report2!Z1088</f>
        <v>1701165</v>
      </c>
      <c r="U1080" s="82">
        <f>Report2!AB1088</f>
        <v>1701165</v>
      </c>
      <c r="V1080" s="82">
        <f>Report2!AC1088</f>
        <v>0</v>
      </c>
      <c r="W1080" s="36" t="str">
        <f>Report2!AD1088</f>
        <v>11/04/2023</v>
      </c>
      <c r="X1080" s="48" t="str">
        <f t="shared" si="133"/>
        <v>11</v>
      </c>
      <c r="Y1080" s="31" t="str">
        <f t="shared" si="134"/>
        <v>04</v>
      </c>
      <c r="Z1080" s="31" t="str">
        <f t="shared" si="135"/>
        <v>2023</v>
      </c>
      <c r="AA1080" s="45">
        <f t="shared" si="136"/>
        <v>45027</v>
      </c>
      <c r="AB1080" s="31" t="str">
        <f>Report2!AE1088</f>
        <v>5255243005033</v>
      </c>
      <c r="AC1080" s="45" t="str">
        <f>Report2!AF1088</f>
        <v>11/04/2023</v>
      </c>
      <c r="AD1080" s="31" t="str">
        <f>Report2!AH1088</f>
        <v>P2TL/52552/20230411/00001</v>
      </c>
      <c r="AE1080" s="31">
        <f t="shared" si="138"/>
        <v>52550</v>
      </c>
      <c r="AF1080" s="31" t="str">
        <f t="shared" si="137"/>
        <v>52552</v>
      </c>
    </row>
    <row r="1081" spans="1:32">
      <c r="A1081" s="30">
        <f>Report2!A1089</f>
        <v>16</v>
      </c>
      <c r="B1081" s="31" t="str">
        <f>Report2!B1089</f>
        <v>P2TL/52551/20230417/00001</v>
      </c>
      <c r="C1081" s="31" t="str">
        <f>Report2!D1089</f>
        <v>523060828671</v>
      </c>
      <c r="D1081" s="31" t="str">
        <f>Report2!E1089</f>
        <v>KARMUDI</v>
      </c>
      <c r="E1081" s="31" t="str">
        <f>Report2!H1089</f>
        <v>P2</v>
      </c>
      <c r="F1081" s="31" t="str">
        <f>Report2!I1089</f>
        <v>DS  MANGUNREJO RT</v>
      </c>
      <c r="G1081" s="31" t="str">
        <f t="shared" si="131"/>
        <v>R1MT</v>
      </c>
      <c r="H1081" s="31">
        <f t="shared" si="132"/>
        <v>900</v>
      </c>
      <c r="I1081" s="31" t="str">
        <f>Report2!K1089</f>
        <v>R1MT/900</v>
      </c>
      <c r="J1081" s="82">
        <f>Report2!L1089</f>
        <v>4957</v>
      </c>
      <c r="K1081" s="82">
        <f>Report2!M1089</f>
        <v>0</v>
      </c>
      <c r="L1081" s="82">
        <f>Report2!N1089</f>
        <v>6702134</v>
      </c>
      <c r="M1081" s="82">
        <f>Report2!P1089</f>
        <v>6702134</v>
      </c>
      <c r="N1081" s="82">
        <f>Report2!Q1089</f>
        <v>10000</v>
      </c>
      <c r="O1081" s="82">
        <f>Report2!T1089</f>
        <v>76400</v>
      </c>
      <c r="P1081" s="82">
        <f>Report2!U1089</f>
        <v>433957</v>
      </c>
      <c r="Q1081" s="82">
        <f>Report2!W1089</f>
        <v>67021</v>
      </c>
      <c r="R1081" s="82">
        <f>Report2!X1089</f>
        <v>0</v>
      </c>
      <c r="S1081" s="82">
        <f>Report2!Y1089</f>
        <v>0</v>
      </c>
      <c r="T1081" s="82">
        <f>Report2!Z1089</f>
        <v>7289512</v>
      </c>
      <c r="U1081" s="82">
        <f>Report2!AB1089</f>
        <v>3500000</v>
      </c>
      <c r="V1081" s="82">
        <f>Report2!AC1089</f>
        <v>3789512</v>
      </c>
      <c r="W1081" s="36" t="str">
        <f>Report2!AD1089</f>
        <v>17/04/2023</v>
      </c>
      <c r="X1081" s="48" t="str">
        <f t="shared" si="133"/>
        <v>17</v>
      </c>
      <c r="Y1081" s="31" t="str">
        <f t="shared" si="134"/>
        <v>04</v>
      </c>
      <c r="Z1081" s="31" t="str">
        <f t="shared" si="135"/>
        <v>2023</v>
      </c>
      <c r="AA1081" s="45">
        <f t="shared" si="136"/>
        <v>45033</v>
      </c>
      <c r="AB1081" s="31" t="str">
        <f>Report2!AE1089</f>
        <v>5255143005257</v>
      </c>
      <c r="AC1081" s="45" t="str">
        <f>Report2!AF1089</f>
        <v>17/04/2023</v>
      </c>
      <c r="AD1081" s="31" t="str">
        <f>Report2!AH1089</f>
        <v>P2TL/52551/20230417/00001</v>
      </c>
      <c r="AE1081" s="31">
        <f t="shared" si="138"/>
        <v>52550</v>
      </c>
      <c r="AF1081" s="31" t="str">
        <f t="shared" si="137"/>
        <v>52551</v>
      </c>
    </row>
    <row r="1082" spans="1:32">
      <c r="A1082" s="30">
        <f>Report2!A1090</f>
        <v>17</v>
      </c>
      <c r="B1082" s="31" t="str">
        <f>Report2!B1090</f>
        <v>P2TL/52553/20230417/00003</v>
      </c>
      <c r="C1082" s="31" t="str">
        <f>Report2!D1090</f>
        <v>523071485890</v>
      </c>
      <c r="D1082" s="31" t="str">
        <f>Report2!E1090</f>
        <v>HARYONO</v>
      </c>
      <c r="E1082" s="31" t="str">
        <f>Report2!H1090</f>
        <v>K2</v>
      </c>
      <c r="F1082" s="31" t="str">
        <f>Report2!I1090</f>
        <v>DK  SINGOROJO RT2/6</v>
      </c>
      <c r="G1082" s="31" t="str">
        <f t="shared" si="131"/>
        <v>R1</v>
      </c>
      <c r="H1082" s="31">
        <f t="shared" si="132"/>
        <v>450</v>
      </c>
      <c r="I1082" s="31" t="str">
        <f>Report2!K1090</f>
        <v>R1/450</v>
      </c>
      <c r="J1082" s="82">
        <f>Report2!L1090</f>
        <v>543</v>
      </c>
      <c r="K1082" s="82">
        <f>Report2!M1090</f>
        <v>0</v>
      </c>
      <c r="L1082" s="82">
        <f>Report2!N1090</f>
        <v>268785</v>
      </c>
      <c r="M1082" s="82">
        <f>Report2!P1090</f>
        <v>268785</v>
      </c>
      <c r="N1082" s="82">
        <f>Report2!Q1090</f>
        <v>0</v>
      </c>
      <c r="O1082" s="82">
        <f>Report2!T1090</f>
        <v>0</v>
      </c>
      <c r="P1082" s="82">
        <f>Report2!U1090</f>
        <v>0</v>
      </c>
      <c r="Q1082" s="82">
        <f>Report2!W1090</f>
        <v>24191</v>
      </c>
      <c r="R1082" s="82">
        <f>Report2!X1090</f>
        <v>0</v>
      </c>
      <c r="S1082" s="82">
        <f>Report2!Y1090</f>
        <v>0</v>
      </c>
      <c r="T1082" s="82">
        <f>Report2!Z1090</f>
        <v>292976</v>
      </c>
      <c r="U1082" s="82">
        <f>Report2!AB1090</f>
        <v>292976</v>
      </c>
      <c r="V1082" s="82">
        <f>Report2!AC1090</f>
        <v>0</v>
      </c>
      <c r="W1082" s="36" t="str">
        <f>Report2!AD1090</f>
        <v>17/04/2023</v>
      </c>
      <c r="X1082" s="48" t="str">
        <f t="shared" si="133"/>
        <v>17</v>
      </c>
      <c r="Y1082" s="31" t="str">
        <f t="shared" si="134"/>
        <v>04</v>
      </c>
      <c r="Z1082" s="31" t="str">
        <f t="shared" si="135"/>
        <v>2023</v>
      </c>
      <c r="AA1082" s="45">
        <f t="shared" si="136"/>
        <v>45033</v>
      </c>
      <c r="AB1082" s="31" t="str">
        <f>Report2!AE1090</f>
        <v>5255342004955</v>
      </c>
      <c r="AC1082" s="45" t="str">
        <f>Report2!AF1090</f>
        <v>17/04/2023</v>
      </c>
      <c r="AD1082" s="31" t="str">
        <f>Report2!AH1090</f>
        <v>P2TL/52553/20230417/00003</v>
      </c>
      <c r="AE1082" s="31">
        <f t="shared" si="138"/>
        <v>52550</v>
      </c>
      <c r="AF1082" s="31" t="str">
        <f t="shared" si="137"/>
        <v>52553</v>
      </c>
    </row>
    <row r="1083" spans="1:32">
      <c r="A1083" s="30">
        <f>Report2!A1091</f>
        <v>18</v>
      </c>
      <c r="B1083" s="31" t="str">
        <f>Report2!B1091</f>
        <v>P2TL/52554/20230405/00002</v>
      </c>
      <c r="C1083" s="31" t="str">
        <f>Report2!D1091</f>
        <v>NONPELANG</v>
      </c>
      <c r="D1083" s="31" t="str">
        <f>Report2!E1091</f>
        <v>YANTINI</v>
      </c>
      <c r="E1083" s="31" t="str">
        <f>Report2!H1091</f>
        <v>P4</v>
      </c>
      <c r="F1083" s="31" t="str">
        <f>Report2!I1091</f>
        <v>TEGALKUWU KRADEN</v>
      </c>
      <c r="G1083" s="31" t="str">
        <f t="shared" si="131"/>
        <v>B1</v>
      </c>
      <c r="H1083" s="31">
        <f t="shared" si="132"/>
        <v>450</v>
      </c>
      <c r="I1083" s="31" t="str">
        <f>Report2!K1091</f>
        <v>B1/450</v>
      </c>
      <c r="J1083" s="82">
        <f>Report2!L1091</f>
        <v>2479</v>
      </c>
      <c r="K1083" s="82">
        <f>Report2!M1091</f>
        <v>190350</v>
      </c>
      <c r="L1083" s="82">
        <f>Report2!N1091</f>
        <v>1041012</v>
      </c>
      <c r="M1083" s="82">
        <f>Report2!P1091</f>
        <v>1231362</v>
      </c>
      <c r="N1083" s="82">
        <f>Report2!Q1091</f>
        <v>0</v>
      </c>
      <c r="O1083" s="82">
        <f>Report2!T1091</f>
        <v>0</v>
      </c>
      <c r="P1083" s="82">
        <f>Report2!U1091</f>
        <v>0</v>
      </c>
      <c r="Q1083" s="82">
        <f>Report2!W1091</f>
        <v>6157</v>
      </c>
      <c r="R1083" s="82">
        <f>Report2!X1091</f>
        <v>0</v>
      </c>
      <c r="S1083" s="82">
        <f>Report2!Y1091</f>
        <v>0</v>
      </c>
      <c r="T1083" s="82">
        <f>Report2!Z1091</f>
        <v>1237519</v>
      </c>
      <c r="U1083" s="82">
        <f>Report2!AB1091</f>
        <v>1237519</v>
      </c>
      <c r="V1083" s="82">
        <f>Report2!AC1091</f>
        <v>0</v>
      </c>
      <c r="W1083" s="36" t="str">
        <f>Report2!AD1091</f>
        <v>05/04/2023</v>
      </c>
      <c r="X1083" s="48" t="str">
        <f t="shared" si="133"/>
        <v>05</v>
      </c>
      <c r="Y1083" s="31" t="str">
        <f t="shared" si="134"/>
        <v>04</v>
      </c>
      <c r="Z1083" s="31" t="str">
        <f t="shared" si="135"/>
        <v>2023</v>
      </c>
      <c r="AA1083" s="45">
        <f t="shared" si="136"/>
        <v>45021</v>
      </c>
      <c r="AB1083" s="31" t="str">
        <f>Report2!AE1091</f>
        <v>5255442006172</v>
      </c>
      <c r="AC1083" s="45" t="str">
        <f>Report2!AF1091</f>
        <v>05/04/2023</v>
      </c>
      <c r="AD1083" s="31" t="str">
        <f>Report2!AH1091</f>
        <v>P2TL/52554/20230405/00002</v>
      </c>
      <c r="AE1083" s="31">
        <f t="shared" si="138"/>
        <v>52550</v>
      </c>
      <c r="AF1083" s="31" t="str">
        <f t="shared" si="137"/>
        <v>52554</v>
      </c>
    </row>
    <row r="1084" spans="1:32">
      <c r="A1084" s="30">
        <f>Report2!A1092</f>
        <v>19</v>
      </c>
      <c r="B1084" s="31" t="str">
        <f>Report2!B1092</f>
        <v>5255105723041100288</v>
      </c>
      <c r="C1084" s="31" t="str">
        <f>Report2!D1092</f>
        <v>523060680621</v>
      </c>
      <c r="D1084" s="31" t="str">
        <f>Report2!E1092</f>
        <v>SUJONO</v>
      </c>
      <c r="E1084" s="31">
        <f>Report2!H1092</f>
        <v>0</v>
      </c>
      <c r="F1084" s="31" t="str">
        <f>Report2!I1092</f>
        <v>DS  WONOKETINGAL</v>
      </c>
      <c r="G1084" s="31" t="str">
        <f t="shared" si="131"/>
        <v>R1</v>
      </c>
      <c r="H1084" s="31">
        <f t="shared" si="132"/>
        <v>450</v>
      </c>
      <c r="I1084" s="31" t="str">
        <f>Report2!K1092</f>
        <v>R1/450</v>
      </c>
      <c r="J1084" s="82">
        <f>Report2!L1092</f>
        <v>104</v>
      </c>
      <c r="K1084" s="82">
        <f>Report2!M1092</f>
        <v>0</v>
      </c>
      <c r="L1084" s="82">
        <f>Report2!N1092</f>
        <v>17576</v>
      </c>
      <c r="M1084" s="82">
        <f>Report2!P1092</f>
        <v>17576</v>
      </c>
      <c r="N1084" s="82">
        <f>Report2!Q1092</f>
        <v>0</v>
      </c>
      <c r="O1084" s="82">
        <f>Report2!T1092</f>
        <v>0</v>
      </c>
      <c r="P1084" s="82">
        <f>Report2!U1092</f>
        <v>0</v>
      </c>
      <c r="Q1084" s="82">
        <f>Report2!W1092</f>
        <v>0</v>
      </c>
      <c r="R1084" s="82">
        <f>Report2!X1092</f>
        <v>0</v>
      </c>
      <c r="S1084" s="82">
        <f>Report2!Y1092</f>
        <v>0</v>
      </c>
      <c r="T1084" s="82">
        <f>Report2!Z1092</f>
        <v>17576</v>
      </c>
      <c r="U1084" s="82">
        <f>Report2!AB1092</f>
        <v>0</v>
      </c>
      <c r="V1084" s="82">
        <f>Report2!AC1092</f>
        <v>17576</v>
      </c>
      <c r="W1084" s="36" t="str">
        <f>Report2!AD1092</f>
        <v>17/04/2023</v>
      </c>
      <c r="X1084" s="48" t="str">
        <f t="shared" si="133"/>
        <v>17</v>
      </c>
      <c r="Y1084" s="31" t="str">
        <f t="shared" si="134"/>
        <v>04</v>
      </c>
      <c r="Z1084" s="31" t="str">
        <f t="shared" si="135"/>
        <v>2023</v>
      </c>
      <c r="AA1084" s="45">
        <f t="shared" si="136"/>
        <v>45033</v>
      </c>
      <c r="AB1084" s="31" t="str">
        <f>Report2!AE1092</f>
        <v>5255134000288</v>
      </c>
      <c r="AC1084" s="45" t="str">
        <f>Report2!AF1092</f>
        <v>17/04/2023</v>
      </c>
      <c r="AD1084" s="31" t="str">
        <f>Report2!AH1092</f>
        <v>5255105723041100288</v>
      </c>
      <c r="AE1084" s="31">
        <f t="shared" si="138"/>
        <v>52550</v>
      </c>
      <c r="AF1084" s="31" t="str">
        <f t="shared" si="137"/>
        <v>52551</v>
      </c>
    </row>
    <row r="1085" spans="1:32">
      <c r="A1085" s="30">
        <f>Report2!A1093</f>
        <v>20</v>
      </c>
      <c r="B1085" s="31" t="str">
        <f>Report2!B1093</f>
        <v>5255105723041100282</v>
      </c>
      <c r="C1085" s="31" t="str">
        <f>Report2!D1093</f>
        <v>523060892775</v>
      </c>
      <c r="D1085" s="31" t="str">
        <f>Report2!E1093</f>
        <v>AHMAD NUR WAHYU .</v>
      </c>
      <c r="E1085" s="31">
        <f>Report2!H1093</f>
        <v>0</v>
      </c>
      <c r="F1085" s="31" t="str">
        <f>Report2!I1093</f>
        <v>KA PLING PJKA DEMA</v>
      </c>
      <c r="G1085" s="31" t="str">
        <f t="shared" si="131"/>
        <v>R1</v>
      </c>
      <c r="H1085" s="31">
        <f t="shared" si="132"/>
        <v>1300</v>
      </c>
      <c r="I1085" s="31" t="str">
        <f>Report2!K1093</f>
        <v>R1/1300</v>
      </c>
      <c r="J1085" s="82">
        <f>Report2!L1093</f>
        <v>120</v>
      </c>
      <c r="K1085" s="82">
        <f>Report2!M1093</f>
        <v>0</v>
      </c>
      <c r="L1085" s="82">
        <f>Report2!N1093</f>
        <v>173364</v>
      </c>
      <c r="M1085" s="82">
        <f>Report2!P1093</f>
        <v>173364</v>
      </c>
      <c r="N1085" s="82">
        <f>Report2!Q1093</f>
        <v>0</v>
      </c>
      <c r="O1085" s="82">
        <f>Report2!T1093</f>
        <v>0</v>
      </c>
      <c r="P1085" s="82">
        <f>Report2!U1093</f>
        <v>0</v>
      </c>
      <c r="Q1085" s="82">
        <f>Report2!W1093</f>
        <v>0</v>
      </c>
      <c r="R1085" s="82">
        <f>Report2!X1093</f>
        <v>0</v>
      </c>
      <c r="S1085" s="82">
        <f>Report2!Y1093</f>
        <v>0</v>
      </c>
      <c r="T1085" s="82">
        <f>Report2!Z1093</f>
        <v>173364</v>
      </c>
      <c r="U1085" s="82">
        <f>Report2!AB1093</f>
        <v>0</v>
      </c>
      <c r="V1085" s="82">
        <f>Report2!AC1093</f>
        <v>173364</v>
      </c>
      <c r="W1085" s="36" t="str">
        <f>Report2!AD1093</f>
        <v>17/04/2023</v>
      </c>
      <c r="X1085" s="48" t="str">
        <f t="shared" si="133"/>
        <v>17</v>
      </c>
      <c r="Y1085" s="31" t="str">
        <f t="shared" si="134"/>
        <v>04</v>
      </c>
      <c r="Z1085" s="31" t="str">
        <f t="shared" si="135"/>
        <v>2023</v>
      </c>
      <c r="AA1085" s="45">
        <f t="shared" si="136"/>
        <v>45033</v>
      </c>
      <c r="AB1085" s="31" t="str">
        <f>Report2!AE1093</f>
        <v>5255134000282</v>
      </c>
      <c r="AC1085" s="45" t="str">
        <f>Report2!AF1093</f>
        <v>17/04/2023</v>
      </c>
      <c r="AD1085" s="31" t="str">
        <f>Report2!AH1093</f>
        <v>5255105723041100282</v>
      </c>
      <c r="AE1085" s="31">
        <f t="shared" si="138"/>
        <v>52550</v>
      </c>
      <c r="AF1085" s="31" t="str">
        <f t="shared" si="137"/>
        <v>52551</v>
      </c>
    </row>
    <row r="1086" spans="1:32">
      <c r="A1086" s="30">
        <f>Report2!A1094</f>
        <v>21</v>
      </c>
      <c r="B1086" s="31" t="str">
        <f>Report2!B1094</f>
        <v>5255105723041100303</v>
      </c>
      <c r="C1086" s="31" t="str">
        <f>Report2!D1094</f>
        <v>523060509900</v>
      </c>
      <c r="D1086" s="31" t="str">
        <f>Report2!E1094</f>
        <v>FADHOL</v>
      </c>
      <c r="E1086" s="31">
        <f>Report2!H1094</f>
        <v>0</v>
      </c>
      <c r="F1086" s="31" t="str">
        <f>Report2!I1094</f>
        <v>DS  TLOGOREJO RT5/</v>
      </c>
      <c r="G1086" s="31" t="str">
        <f t="shared" si="131"/>
        <v>R1</v>
      </c>
      <c r="H1086" s="31">
        <f t="shared" si="132"/>
        <v>450</v>
      </c>
      <c r="I1086" s="31" t="str">
        <f>Report2!K1094</f>
        <v>R1/450</v>
      </c>
      <c r="J1086" s="82">
        <f>Report2!L1094</f>
        <v>66</v>
      </c>
      <c r="K1086" s="82">
        <f>Report2!M1094</f>
        <v>0</v>
      </c>
      <c r="L1086" s="82">
        <f>Report2!N1094</f>
        <v>10985</v>
      </c>
      <c r="M1086" s="82">
        <f>Report2!P1094</f>
        <v>10985</v>
      </c>
      <c r="N1086" s="82">
        <f>Report2!Q1094</f>
        <v>0</v>
      </c>
      <c r="O1086" s="82">
        <f>Report2!T1094</f>
        <v>0</v>
      </c>
      <c r="P1086" s="82">
        <f>Report2!U1094</f>
        <v>0</v>
      </c>
      <c r="Q1086" s="82">
        <f>Report2!W1094</f>
        <v>0</v>
      </c>
      <c r="R1086" s="82">
        <f>Report2!X1094</f>
        <v>0</v>
      </c>
      <c r="S1086" s="82">
        <f>Report2!Y1094</f>
        <v>0</v>
      </c>
      <c r="T1086" s="82">
        <f>Report2!Z1094</f>
        <v>10985</v>
      </c>
      <c r="U1086" s="82">
        <f>Report2!AB1094</f>
        <v>0</v>
      </c>
      <c r="V1086" s="82">
        <f>Report2!AC1094</f>
        <v>10985</v>
      </c>
      <c r="W1086" s="36" t="str">
        <f>Report2!AD1094</f>
        <v>17/04/2023</v>
      </c>
      <c r="X1086" s="48" t="str">
        <f t="shared" si="133"/>
        <v>17</v>
      </c>
      <c r="Y1086" s="31" t="str">
        <f t="shared" si="134"/>
        <v>04</v>
      </c>
      <c r="Z1086" s="31" t="str">
        <f t="shared" si="135"/>
        <v>2023</v>
      </c>
      <c r="AA1086" s="45">
        <f t="shared" si="136"/>
        <v>45033</v>
      </c>
      <c r="AB1086" s="31" t="str">
        <f>Report2!AE1094</f>
        <v>5255134000303</v>
      </c>
      <c r="AC1086" s="45" t="str">
        <f>Report2!AF1094</f>
        <v>17/04/2023</v>
      </c>
      <c r="AD1086" s="31" t="str">
        <f>Report2!AH1094</f>
        <v>5255105723041100303</v>
      </c>
      <c r="AE1086" s="31">
        <f t="shared" si="138"/>
        <v>52550</v>
      </c>
      <c r="AF1086" s="31" t="str">
        <f t="shared" si="137"/>
        <v>52551</v>
      </c>
    </row>
    <row r="1087" spans="1:32">
      <c r="A1087" s="30">
        <f>Report2!A1095</f>
        <v>22</v>
      </c>
      <c r="B1087" s="31" t="str">
        <f>Report2!B1095</f>
        <v>P2TL/52554/20230413/00001</v>
      </c>
      <c r="C1087" s="31" t="str">
        <f>Report2!D1095</f>
        <v>523071435909</v>
      </c>
      <c r="D1087" s="31" t="str">
        <f>Report2!E1095</f>
        <v>SUTRIS</v>
      </c>
      <c r="E1087" s="31" t="str">
        <f>Report2!H1095</f>
        <v>K2</v>
      </c>
      <c r="F1087" s="31" t="str">
        <f>Report2!I1095</f>
        <v>DS  KARANGASEM RT</v>
      </c>
      <c r="G1087" s="31" t="str">
        <f t="shared" si="131"/>
        <v>R1T</v>
      </c>
      <c r="H1087" s="31">
        <f t="shared" si="132"/>
        <v>900</v>
      </c>
      <c r="I1087" s="31" t="str">
        <f>Report2!K1095</f>
        <v>R1T/900</v>
      </c>
      <c r="J1087" s="82">
        <f>Report2!L1095</f>
        <v>576</v>
      </c>
      <c r="K1087" s="82">
        <f>Report2!M1095</f>
        <v>0</v>
      </c>
      <c r="L1087" s="82">
        <f>Report2!N1095</f>
        <v>348480</v>
      </c>
      <c r="M1087" s="82">
        <f>Report2!P1095</f>
        <v>348480</v>
      </c>
      <c r="N1087" s="82">
        <f>Report2!Q1095</f>
        <v>0</v>
      </c>
      <c r="O1087" s="82">
        <f>Report2!T1095</f>
        <v>0</v>
      </c>
      <c r="P1087" s="82">
        <f>Report2!U1095</f>
        <v>0</v>
      </c>
      <c r="Q1087" s="82">
        <f>Report2!W1095</f>
        <v>31363</v>
      </c>
      <c r="R1087" s="82">
        <f>Report2!X1095</f>
        <v>0</v>
      </c>
      <c r="S1087" s="82">
        <f>Report2!Y1095</f>
        <v>0</v>
      </c>
      <c r="T1087" s="82">
        <f>Report2!Z1095</f>
        <v>379843</v>
      </c>
      <c r="U1087" s="82">
        <f>Report2!AB1095</f>
        <v>50000</v>
      </c>
      <c r="V1087" s="82">
        <f>Report2!AC1095</f>
        <v>329843</v>
      </c>
      <c r="W1087" s="36" t="str">
        <f>Report2!AD1095</f>
        <v>14/04/2023</v>
      </c>
      <c r="X1087" s="48" t="str">
        <f t="shared" si="133"/>
        <v>14</v>
      </c>
      <c r="Y1087" s="31" t="str">
        <f t="shared" si="134"/>
        <v>04</v>
      </c>
      <c r="Z1087" s="31" t="str">
        <f t="shared" si="135"/>
        <v>2023</v>
      </c>
      <c r="AA1087" s="45">
        <f t="shared" si="136"/>
        <v>45030</v>
      </c>
      <c r="AB1087" s="31" t="str">
        <f>Report2!AE1095</f>
        <v>5255443006213</v>
      </c>
      <c r="AC1087" s="45" t="str">
        <f>Report2!AF1095</f>
        <v>14/04/2023</v>
      </c>
      <c r="AD1087" s="31" t="str">
        <f>Report2!AH1095</f>
        <v>P2TL/52554/20230413/00001</v>
      </c>
      <c r="AE1087" s="31">
        <f t="shared" si="138"/>
        <v>52550</v>
      </c>
      <c r="AF1087" s="31" t="str">
        <f t="shared" si="137"/>
        <v>52554</v>
      </c>
    </row>
    <row r="1088" spans="1:32">
      <c r="A1088" s="30">
        <f>Report2!A1096</f>
        <v>23</v>
      </c>
      <c r="B1088" s="31" t="str">
        <f>Report2!B1096</f>
        <v>5255105723041100286</v>
      </c>
      <c r="C1088" s="31" t="str">
        <f>Report2!D1096</f>
        <v>523060575721</v>
      </c>
      <c r="D1088" s="31" t="str">
        <f>Report2!E1096</f>
        <v>MUSYAFAK</v>
      </c>
      <c r="E1088" s="31">
        <f>Report2!H1096</f>
        <v>0</v>
      </c>
      <c r="F1088" s="31" t="str">
        <f>Report2!I1096</f>
        <v>DS  KENDUREN 01/06</v>
      </c>
      <c r="G1088" s="31" t="str">
        <f t="shared" si="131"/>
        <v>R1M</v>
      </c>
      <c r="H1088" s="31">
        <f t="shared" si="132"/>
        <v>900</v>
      </c>
      <c r="I1088" s="31" t="str">
        <f>Report2!K1096</f>
        <v>R1M/900</v>
      </c>
      <c r="J1088" s="82">
        <f>Report2!L1096</f>
        <v>81</v>
      </c>
      <c r="K1088" s="82">
        <f>Report2!M1096</f>
        <v>0</v>
      </c>
      <c r="L1088" s="82">
        <f>Report2!N1096</f>
        <v>108160</v>
      </c>
      <c r="M1088" s="82">
        <f>Report2!P1096</f>
        <v>108160</v>
      </c>
      <c r="N1088" s="82">
        <f>Report2!Q1096</f>
        <v>0</v>
      </c>
      <c r="O1088" s="82">
        <f>Report2!T1096</f>
        <v>0</v>
      </c>
      <c r="P1088" s="82">
        <f>Report2!U1096</f>
        <v>0</v>
      </c>
      <c r="Q1088" s="82">
        <f>Report2!W1096</f>
        <v>0</v>
      </c>
      <c r="R1088" s="82">
        <f>Report2!X1096</f>
        <v>0</v>
      </c>
      <c r="S1088" s="82">
        <f>Report2!Y1096</f>
        <v>0</v>
      </c>
      <c r="T1088" s="82">
        <f>Report2!Z1096</f>
        <v>108160</v>
      </c>
      <c r="U1088" s="82">
        <f>Report2!AB1096</f>
        <v>0</v>
      </c>
      <c r="V1088" s="82">
        <f>Report2!AC1096</f>
        <v>108160</v>
      </c>
      <c r="W1088" s="36" t="str">
        <f>Report2!AD1096</f>
        <v>17/04/2023</v>
      </c>
      <c r="X1088" s="48" t="str">
        <f t="shared" si="133"/>
        <v>17</v>
      </c>
      <c r="Y1088" s="31" t="str">
        <f t="shared" si="134"/>
        <v>04</v>
      </c>
      <c r="Z1088" s="31" t="str">
        <f t="shared" si="135"/>
        <v>2023</v>
      </c>
      <c r="AA1088" s="45">
        <f t="shared" si="136"/>
        <v>45033</v>
      </c>
      <c r="AB1088" s="31" t="str">
        <f>Report2!AE1096</f>
        <v>5255134000286</v>
      </c>
      <c r="AC1088" s="45" t="str">
        <f>Report2!AF1096</f>
        <v>17/04/2023</v>
      </c>
      <c r="AD1088" s="31" t="str">
        <f>Report2!AH1096</f>
        <v>5255105723041100286</v>
      </c>
      <c r="AE1088" s="31">
        <f t="shared" si="138"/>
        <v>52550</v>
      </c>
      <c r="AF1088" s="31" t="str">
        <f t="shared" si="137"/>
        <v>52551</v>
      </c>
    </row>
    <row r="1089" spans="1:32">
      <c r="A1089" s="30">
        <f>Report2!A1097</f>
        <v>24</v>
      </c>
      <c r="B1089" s="31" t="str">
        <f>Report2!B1097</f>
        <v>5255105723041100297</v>
      </c>
      <c r="C1089" s="31" t="str">
        <f>Report2!D1097</f>
        <v>523060381016</v>
      </c>
      <c r="D1089" s="31" t="str">
        <f>Report2!E1097</f>
        <v>WIWIK PUJI</v>
      </c>
      <c r="E1089" s="31">
        <f>Report2!H1097</f>
        <v>0</v>
      </c>
      <c r="F1089" s="31" t="str">
        <f>Report2!I1097</f>
        <v>DS  GALAN RT6/4 MAN</v>
      </c>
      <c r="G1089" s="31" t="str">
        <f t="shared" si="131"/>
        <v>R1M</v>
      </c>
      <c r="H1089" s="31">
        <f t="shared" si="132"/>
        <v>900</v>
      </c>
      <c r="I1089" s="31" t="str">
        <f>Report2!K1097</f>
        <v>R1M/900</v>
      </c>
      <c r="J1089" s="82">
        <f>Report2!L1097</f>
        <v>102</v>
      </c>
      <c r="K1089" s="82">
        <f>Report2!M1097</f>
        <v>0</v>
      </c>
      <c r="L1089" s="82">
        <f>Report2!N1097</f>
        <v>136552</v>
      </c>
      <c r="M1089" s="82">
        <f>Report2!P1097</f>
        <v>136552</v>
      </c>
      <c r="N1089" s="82">
        <f>Report2!Q1097</f>
        <v>0</v>
      </c>
      <c r="O1089" s="82">
        <f>Report2!T1097</f>
        <v>0</v>
      </c>
      <c r="P1089" s="82">
        <f>Report2!U1097</f>
        <v>0</v>
      </c>
      <c r="Q1089" s="82">
        <f>Report2!W1097</f>
        <v>0</v>
      </c>
      <c r="R1089" s="82">
        <f>Report2!X1097</f>
        <v>0</v>
      </c>
      <c r="S1089" s="82">
        <f>Report2!Y1097</f>
        <v>0</v>
      </c>
      <c r="T1089" s="82">
        <f>Report2!Z1097</f>
        <v>136552</v>
      </c>
      <c r="U1089" s="82">
        <f>Report2!AB1097</f>
        <v>0</v>
      </c>
      <c r="V1089" s="82">
        <f>Report2!AC1097</f>
        <v>136552</v>
      </c>
      <c r="W1089" s="36" t="str">
        <f>Report2!AD1097</f>
        <v>17/04/2023</v>
      </c>
      <c r="X1089" s="48" t="str">
        <f t="shared" si="133"/>
        <v>17</v>
      </c>
      <c r="Y1089" s="31" t="str">
        <f t="shared" si="134"/>
        <v>04</v>
      </c>
      <c r="Z1089" s="31" t="str">
        <f t="shared" si="135"/>
        <v>2023</v>
      </c>
      <c r="AA1089" s="45">
        <f t="shared" si="136"/>
        <v>45033</v>
      </c>
      <c r="AB1089" s="31" t="str">
        <f>Report2!AE1097</f>
        <v>5255134000297</v>
      </c>
      <c r="AC1089" s="45" t="str">
        <f>Report2!AF1097</f>
        <v>17/04/2023</v>
      </c>
      <c r="AD1089" s="31" t="str">
        <f>Report2!AH1097</f>
        <v>5255105723041100297</v>
      </c>
      <c r="AE1089" s="31">
        <f t="shared" si="138"/>
        <v>52550</v>
      </c>
      <c r="AF1089" s="31" t="str">
        <f t="shared" si="137"/>
        <v>52551</v>
      </c>
    </row>
    <row r="1090" spans="1:32">
      <c r="A1090" s="30">
        <f>Report2!A1098</f>
        <v>25</v>
      </c>
      <c r="B1090" s="31" t="str">
        <f>Report2!B1098</f>
        <v>P2TL/52551/20230412/00003</v>
      </c>
      <c r="C1090" s="31" t="str">
        <f>Report2!D1098</f>
        <v>525510336548</v>
      </c>
      <c r="D1090" s="31" t="str">
        <f>Report2!E1098</f>
        <v>AGR LISTIPAH</v>
      </c>
      <c r="E1090" s="31" t="str">
        <f>Report2!H1098</f>
        <v>K2</v>
      </c>
      <c r="F1090" s="31" t="str">
        <f>Report2!I1098</f>
        <v>DS KARANGMLATI</v>
      </c>
      <c r="G1090" s="31" t="str">
        <f t="shared" si="131"/>
        <v>I2</v>
      </c>
      <c r="H1090" s="31">
        <f t="shared" si="132"/>
        <v>197000</v>
      </c>
      <c r="I1090" s="31" t="str">
        <f>Report2!K1098</f>
        <v>I2/197000</v>
      </c>
      <c r="J1090" s="82">
        <f>Report2!L1098</f>
        <v>57768</v>
      </c>
      <c r="K1090" s="82">
        <f>Report2!M1098</f>
        <v>0</v>
      </c>
      <c r="L1090" s="82">
        <f>Report2!N1098</f>
        <v>84225744</v>
      </c>
      <c r="M1090" s="82">
        <f>Report2!P1098</f>
        <v>84225744</v>
      </c>
      <c r="N1090" s="82">
        <f>Report2!Q1098</f>
        <v>10000</v>
      </c>
      <c r="O1090" s="82">
        <f>Report2!T1098</f>
        <v>76400</v>
      </c>
      <c r="P1090" s="82">
        <f>Report2!U1098</f>
        <v>0</v>
      </c>
      <c r="Q1090" s="82">
        <f>Report2!W1098</f>
        <v>2526772</v>
      </c>
      <c r="R1090" s="82">
        <f>Report2!X1098</f>
        <v>0</v>
      </c>
      <c r="S1090" s="82">
        <f>Report2!Y1098</f>
        <v>0</v>
      </c>
      <c r="T1090" s="82">
        <f>Report2!Z1098</f>
        <v>86838916</v>
      </c>
      <c r="U1090" s="82">
        <f>Report2!AB1098</f>
        <v>2620000</v>
      </c>
      <c r="V1090" s="82">
        <f>Report2!AC1098</f>
        <v>84218916</v>
      </c>
      <c r="W1090" s="36" t="str">
        <f>Report2!AD1098</f>
        <v>27/04/2023</v>
      </c>
      <c r="X1090" s="48" t="str">
        <f t="shared" si="133"/>
        <v>27</v>
      </c>
      <c r="Y1090" s="31" t="str">
        <f t="shared" si="134"/>
        <v>04</v>
      </c>
      <c r="Z1090" s="31" t="str">
        <f t="shared" si="135"/>
        <v>2023</v>
      </c>
      <c r="AA1090" s="45">
        <f t="shared" si="136"/>
        <v>45043</v>
      </c>
      <c r="AB1090" s="31" t="str">
        <f>Report2!AE1098</f>
        <v>5255142005255</v>
      </c>
      <c r="AC1090" s="45" t="str">
        <f>Report2!AF1098</f>
        <v>27/04/2023</v>
      </c>
      <c r="AD1090" s="31" t="str">
        <f>Report2!AH1098</f>
        <v>P2TL/52551/20230412/00003</v>
      </c>
      <c r="AE1090" s="31">
        <f t="shared" si="138"/>
        <v>52550</v>
      </c>
      <c r="AF1090" s="31" t="str">
        <f t="shared" si="137"/>
        <v>52551</v>
      </c>
    </row>
    <row r="1091" spans="1:32">
      <c r="A1091" s="30">
        <f>Report2!A1099</f>
        <v>26</v>
      </c>
      <c r="B1091" s="31" t="str">
        <f>Report2!B1099</f>
        <v>P2TL/52553/20230406/00009</v>
      </c>
      <c r="C1091" s="31" t="str">
        <f>Report2!D1099</f>
        <v>NONPELANG</v>
      </c>
      <c r="D1091" s="31" t="str">
        <f>Report2!E1099</f>
        <v>PJ SUKARMI 6PJ SUK</v>
      </c>
      <c r="E1091" s="31" t="str">
        <f>Report2!H1099</f>
        <v>P4</v>
      </c>
      <c r="F1091" s="31" t="str">
        <f>Report2!I1099</f>
        <v>TEGALSARI PENGKOL</v>
      </c>
      <c r="G1091" s="31" t="str">
        <f t="shared" ref="G1091:G1154" si="139">LEFT(I1091,FIND("/",I1091)-1)</f>
        <v>S2</v>
      </c>
      <c r="H1091" s="31">
        <f t="shared" ref="H1091:H1154" si="140">_xlfn.NUMBERVALUE(MID(I1091,FIND("/",I1091,1)+1,99))</f>
        <v>900</v>
      </c>
      <c r="I1091" s="31" t="str">
        <f>Report2!K1099</f>
        <v>S2/900</v>
      </c>
      <c r="J1091" s="82">
        <f>Report2!L1099</f>
        <v>4957</v>
      </c>
      <c r="K1091" s="82">
        <f>Report2!M1099</f>
        <v>243000</v>
      </c>
      <c r="L1091" s="82">
        <f>Report2!N1099</f>
        <v>1784592</v>
      </c>
      <c r="M1091" s="82">
        <f>Report2!P1099</f>
        <v>2027592</v>
      </c>
      <c r="N1091" s="82">
        <f>Report2!Q1099</f>
        <v>0</v>
      </c>
      <c r="O1091" s="82">
        <f>Report2!T1099</f>
        <v>0</v>
      </c>
      <c r="P1091" s="82">
        <f>Report2!U1099</f>
        <v>0</v>
      </c>
      <c r="Q1091" s="82">
        <f>Report2!W1099</f>
        <v>10138</v>
      </c>
      <c r="R1091" s="82">
        <f>Report2!X1099</f>
        <v>0</v>
      </c>
      <c r="S1091" s="82">
        <f>Report2!Y1099</f>
        <v>0</v>
      </c>
      <c r="T1091" s="82">
        <f>Report2!Z1099</f>
        <v>2037730</v>
      </c>
      <c r="U1091" s="82">
        <f>Report2!AB1099</f>
        <v>2037730</v>
      </c>
      <c r="V1091" s="82">
        <f>Report2!AC1099</f>
        <v>0</v>
      </c>
      <c r="W1091" s="36" t="str">
        <f>Report2!AD1099</f>
        <v>06/04/2023</v>
      </c>
      <c r="X1091" s="48" t="str">
        <f t="shared" ref="X1091:X1154" si="141">LEFT(W1091,2)</f>
        <v>06</v>
      </c>
      <c r="Y1091" s="31" t="str">
        <f t="shared" ref="Y1091:Y1154" si="142">MID(W1091,FIND("/",W1091,1)+1,2)</f>
        <v>04</v>
      </c>
      <c r="Z1091" s="31" t="str">
        <f t="shared" ref="Z1091:Z1154" si="143">RIGHT(W1091,4)</f>
        <v>2023</v>
      </c>
      <c r="AA1091" s="45">
        <f t="shared" ref="AA1091:AA1154" si="144">DATE(Z1091,Y1091,X1091)</f>
        <v>45022</v>
      </c>
      <c r="AB1091" s="31" t="str">
        <f>Report2!AE1099</f>
        <v>5255342004943</v>
      </c>
      <c r="AC1091" s="45" t="str">
        <f>Report2!AF1099</f>
        <v>06/04/2023</v>
      </c>
      <c r="AD1091" s="31" t="str">
        <f>Report2!AH1099</f>
        <v>P2TL/52553/20230406/00009</v>
      </c>
      <c r="AE1091" s="31">
        <f t="shared" si="138"/>
        <v>52550</v>
      </c>
      <c r="AF1091" s="31" t="str">
        <f t="shared" ref="AF1091:AF1154" si="145">_xlfn.IFS(LEN(AD1091)=19,LEFT(AD1091,5),LEN(AD1091)=25,MID(AD1091,6,5))</f>
        <v>52553</v>
      </c>
    </row>
    <row r="1092" spans="1:32">
      <c r="A1092" s="30">
        <f>Report2!A1100</f>
        <v>27</v>
      </c>
      <c r="B1092" s="31" t="str">
        <f>Report2!B1100</f>
        <v>5255105723041100296</v>
      </c>
      <c r="C1092" s="31" t="str">
        <f>Report2!D1100</f>
        <v>523060246358</v>
      </c>
      <c r="D1092" s="31" t="str">
        <f>Report2!E1100</f>
        <v>SUYIKNO</v>
      </c>
      <c r="E1092" s="31">
        <f>Report2!H1100</f>
        <v>0</v>
      </c>
      <c r="F1092" s="31" t="str">
        <f>Report2!I1100</f>
        <v>ML ATIHARJO GAJAH</v>
      </c>
      <c r="G1092" s="31" t="str">
        <f t="shared" si="139"/>
        <v>R1</v>
      </c>
      <c r="H1092" s="31">
        <f t="shared" si="140"/>
        <v>450</v>
      </c>
      <c r="I1092" s="31" t="str">
        <f>Report2!K1100</f>
        <v>R1/450</v>
      </c>
      <c r="J1092" s="82">
        <f>Report2!L1100</f>
        <v>64</v>
      </c>
      <c r="K1092" s="82">
        <f>Report2!M1100</f>
        <v>0</v>
      </c>
      <c r="L1092" s="82">
        <f>Report2!N1100</f>
        <v>10647</v>
      </c>
      <c r="M1092" s="82">
        <f>Report2!P1100</f>
        <v>10647</v>
      </c>
      <c r="N1092" s="82">
        <f>Report2!Q1100</f>
        <v>0</v>
      </c>
      <c r="O1092" s="82">
        <f>Report2!T1100</f>
        <v>0</v>
      </c>
      <c r="P1092" s="82">
        <f>Report2!U1100</f>
        <v>0</v>
      </c>
      <c r="Q1092" s="82">
        <f>Report2!W1100</f>
        <v>0</v>
      </c>
      <c r="R1092" s="82">
        <f>Report2!X1100</f>
        <v>0</v>
      </c>
      <c r="S1092" s="82">
        <f>Report2!Y1100</f>
        <v>0</v>
      </c>
      <c r="T1092" s="82">
        <f>Report2!Z1100</f>
        <v>10647</v>
      </c>
      <c r="U1092" s="82">
        <f>Report2!AB1100</f>
        <v>0</v>
      </c>
      <c r="V1092" s="82">
        <f>Report2!AC1100</f>
        <v>10647</v>
      </c>
      <c r="W1092" s="36" t="str">
        <f>Report2!AD1100</f>
        <v>17/04/2023</v>
      </c>
      <c r="X1092" s="48" t="str">
        <f t="shared" si="141"/>
        <v>17</v>
      </c>
      <c r="Y1092" s="31" t="str">
        <f t="shared" si="142"/>
        <v>04</v>
      </c>
      <c r="Z1092" s="31" t="str">
        <f t="shared" si="143"/>
        <v>2023</v>
      </c>
      <c r="AA1092" s="45">
        <f t="shared" si="144"/>
        <v>45033</v>
      </c>
      <c r="AB1092" s="31" t="str">
        <f>Report2!AE1100</f>
        <v>5255134000296</v>
      </c>
      <c r="AC1092" s="45" t="str">
        <f>Report2!AF1100</f>
        <v>17/04/2023</v>
      </c>
      <c r="AD1092" s="31" t="str">
        <f>Report2!AH1100</f>
        <v>5255105723041100296</v>
      </c>
      <c r="AE1092" s="31">
        <f t="shared" ref="AE1092:AE1155" si="146">AE1091</f>
        <v>52550</v>
      </c>
      <c r="AF1092" s="31" t="str">
        <f t="shared" si="145"/>
        <v>52551</v>
      </c>
    </row>
    <row r="1093" spans="1:32">
      <c r="A1093" s="30">
        <f>Report2!A1101</f>
        <v>28</v>
      </c>
      <c r="B1093" s="31" t="str">
        <f>Report2!B1101</f>
        <v>P2TL/52554/20230428/00022</v>
      </c>
      <c r="C1093" s="31" t="str">
        <f>Report2!D1101</f>
        <v>523071198930</v>
      </c>
      <c r="D1093" s="31" t="str">
        <f>Report2!E1101</f>
        <v>SITI ROHMATUN</v>
      </c>
      <c r="E1093" s="31" t="str">
        <f>Report2!H1101</f>
        <v>K2</v>
      </c>
      <c r="F1093" s="31" t="str">
        <f>Report2!I1101</f>
        <v>DK  KRAJAN PANUNG</v>
      </c>
      <c r="G1093" s="31" t="str">
        <f t="shared" si="139"/>
        <v>R1</v>
      </c>
      <c r="H1093" s="31">
        <f t="shared" si="140"/>
        <v>450</v>
      </c>
      <c r="I1093" s="31" t="str">
        <f>Report2!K1101</f>
        <v>R1/450</v>
      </c>
      <c r="J1093" s="82">
        <f>Report2!L1101</f>
        <v>200</v>
      </c>
      <c r="K1093" s="82">
        <f>Report2!M1101</f>
        <v>0</v>
      </c>
      <c r="L1093" s="82">
        <f>Report2!N1101</f>
        <v>99000</v>
      </c>
      <c r="M1093" s="82">
        <f>Report2!P1101</f>
        <v>99000</v>
      </c>
      <c r="N1093" s="82">
        <f>Report2!Q1101</f>
        <v>0</v>
      </c>
      <c r="O1093" s="82">
        <f>Report2!T1101</f>
        <v>0</v>
      </c>
      <c r="P1093" s="82">
        <f>Report2!U1101</f>
        <v>0</v>
      </c>
      <c r="Q1093" s="82">
        <f>Report2!W1101</f>
        <v>8910</v>
      </c>
      <c r="R1093" s="82">
        <f>Report2!X1101</f>
        <v>0</v>
      </c>
      <c r="S1093" s="82">
        <f>Report2!Y1101</f>
        <v>0</v>
      </c>
      <c r="T1093" s="82">
        <f>Report2!Z1101</f>
        <v>107910</v>
      </c>
      <c r="U1093" s="82">
        <f>Report2!AB1101</f>
        <v>12000</v>
      </c>
      <c r="V1093" s="82">
        <f>Report2!AC1101</f>
        <v>95910</v>
      </c>
      <c r="W1093" s="36" t="str">
        <f>Report2!AD1101</f>
        <v>28/04/2023</v>
      </c>
      <c r="X1093" s="48" t="str">
        <f t="shared" si="141"/>
        <v>28</v>
      </c>
      <c r="Y1093" s="31" t="str">
        <f t="shared" si="142"/>
        <v>04</v>
      </c>
      <c r="Z1093" s="31" t="str">
        <f t="shared" si="143"/>
        <v>2023</v>
      </c>
      <c r="AA1093" s="45">
        <f t="shared" si="144"/>
        <v>45044</v>
      </c>
      <c r="AB1093" s="31" t="str">
        <f>Report2!AE1101</f>
        <v>5255442006249</v>
      </c>
      <c r="AC1093" s="45" t="str">
        <f>Report2!AF1101</f>
        <v>28/04/2023</v>
      </c>
      <c r="AD1093" s="31" t="str">
        <f>Report2!AH1101</f>
        <v>P2TL/52554/20230428/00022</v>
      </c>
      <c r="AE1093" s="31">
        <f t="shared" si="146"/>
        <v>52550</v>
      </c>
      <c r="AF1093" s="31" t="str">
        <f t="shared" si="145"/>
        <v>52554</v>
      </c>
    </row>
    <row r="1094" spans="1:32">
      <c r="A1094" s="30">
        <f>Report2!A1102</f>
        <v>29</v>
      </c>
      <c r="B1094" s="31" t="str">
        <f>Report2!B1102</f>
        <v>5255105723041100294</v>
      </c>
      <c r="C1094" s="31" t="str">
        <f>Report2!D1102</f>
        <v>523061184241</v>
      </c>
      <c r="D1094" s="31" t="str">
        <f>Report2!E1102</f>
        <v>MUHLISIN</v>
      </c>
      <c r="E1094" s="31">
        <f>Report2!H1102</f>
        <v>0</v>
      </c>
      <c r="F1094" s="31" t="str">
        <f>Report2!I1102</f>
        <v>DS BABALAN   RT.02 R</v>
      </c>
      <c r="G1094" s="31" t="str">
        <f t="shared" si="139"/>
        <v>R1</v>
      </c>
      <c r="H1094" s="31">
        <f t="shared" si="140"/>
        <v>450</v>
      </c>
      <c r="I1094" s="31" t="str">
        <f>Report2!K1102</f>
        <v>R1/450</v>
      </c>
      <c r="J1094" s="82">
        <f>Report2!L1102</f>
        <v>138</v>
      </c>
      <c r="K1094" s="82">
        <f>Report2!M1102</f>
        <v>0</v>
      </c>
      <c r="L1094" s="82">
        <f>Report2!N1102</f>
        <v>23491</v>
      </c>
      <c r="M1094" s="82">
        <f>Report2!P1102</f>
        <v>23491</v>
      </c>
      <c r="N1094" s="82">
        <f>Report2!Q1102</f>
        <v>0</v>
      </c>
      <c r="O1094" s="82">
        <f>Report2!T1102</f>
        <v>0</v>
      </c>
      <c r="P1094" s="82">
        <f>Report2!U1102</f>
        <v>0</v>
      </c>
      <c r="Q1094" s="82">
        <f>Report2!W1102</f>
        <v>0</v>
      </c>
      <c r="R1094" s="82">
        <f>Report2!X1102</f>
        <v>0</v>
      </c>
      <c r="S1094" s="82">
        <f>Report2!Y1102</f>
        <v>0</v>
      </c>
      <c r="T1094" s="82">
        <f>Report2!Z1102</f>
        <v>23491</v>
      </c>
      <c r="U1094" s="82">
        <f>Report2!AB1102</f>
        <v>0</v>
      </c>
      <c r="V1094" s="82">
        <f>Report2!AC1102</f>
        <v>23491</v>
      </c>
      <c r="W1094" s="36" t="str">
        <f>Report2!AD1102</f>
        <v>17/04/2023</v>
      </c>
      <c r="X1094" s="48" t="str">
        <f t="shared" si="141"/>
        <v>17</v>
      </c>
      <c r="Y1094" s="31" t="str">
        <f t="shared" si="142"/>
        <v>04</v>
      </c>
      <c r="Z1094" s="31" t="str">
        <f t="shared" si="143"/>
        <v>2023</v>
      </c>
      <c r="AA1094" s="45">
        <f t="shared" si="144"/>
        <v>45033</v>
      </c>
      <c r="AB1094" s="31" t="str">
        <f>Report2!AE1102</f>
        <v>5255134000294</v>
      </c>
      <c r="AC1094" s="45" t="str">
        <f>Report2!AF1102</f>
        <v>17/04/2023</v>
      </c>
      <c r="AD1094" s="31" t="str">
        <f>Report2!AH1102</f>
        <v>5255105723041100294</v>
      </c>
      <c r="AE1094" s="31">
        <f t="shared" si="146"/>
        <v>52550</v>
      </c>
      <c r="AF1094" s="31" t="str">
        <f t="shared" si="145"/>
        <v>52551</v>
      </c>
    </row>
    <row r="1095" spans="1:32">
      <c r="A1095" s="30">
        <f>Report2!A1103</f>
        <v>30</v>
      </c>
      <c r="B1095" s="31" t="str">
        <f>Report2!B1103</f>
        <v>P2TL/52554/20230404/00005</v>
      </c>
      <c r="C1095" s="31" t="str">
        <f>Report2!D1103</f>
        <v>NONPELANG</v>
      </c>
      <c r="D1095" s="31" t="str">
        <f>Report2!E1103</f>
        <v>S U P R A P T O  S R I</v>
      </c>
      <c r="E1095" s="31" t="str">
        <f>Report2!H1103</f>
        <v>P4</v>
      </c>
      <c r="F1095" s="31" t="str">
        <f>Report2!I1103</f>
        <v>DS TANJUNGHARJO</v>
      </c>
      <c r="G1095" s="31" t="str">
        <f t="shared" si="139"/>
        <v>B1</v>
      </c>
      <c r="H1095" s="31">
        <f t="shared" si="140"/>
        <v>450</v>
      </c>
      <c r="I1095" s="31" t="str">
        <f>Report2!K1103</f>
        <v>B1/450</v>
      </c>
      <c r="J1095" s="82">
        <f>Report2!L1103</f>
        <v>2479</v>
      </c>
      <c r="K1095" s="82">
        <f>Report2!M1103</f>
        <v>190350</v>
      </c>
      <c r="L1095" s="82">
        <f>Report2!N1103</f>
        <v>1041012</v>
      </c>
      <c r="M1095" s="82">
        <f>Report2!P1103</f>
        <v>1231362</v>
      </c>
      <c r="N1095" s="82">
        <f>Report2!Q1103</f>
        <v>0</v>
      </c>
      <c r="O1095" s="82">
        <f>Report2!T1103</f>
        <v>0</v>
      </c>
      <c r="P1095" s="82">
        <f>Report2!U1103</f>
        <v>0</v>
      </c>
      <c r="Q1095" s="82">
        <f>Report2!W1103</f>
        <v>6157</v>
      </c>
      <c r="R1095" s="82">
        <f>Report2!X1103</f>
        <v>0</v>
      </c>
      <c r="S1095" s="82">
        <f>Report2!Y1103</f>
        <v>0</v>
      </c>
      <c r="T1095" s="82">
        <f>Report2!Z1103</f>
        <v>1237519</v>
      </c>
      <c r="U1095" s="82">
        <f>Report2!AB1103</f>
        <v>1237519</v>
      </c>
      <c r="V1095" s="82">
        <f>Report2!AC1103</f>
        <v>0</v>
      </c>
      <c r="W1095" s="36" t="str">
        <f>Report2!AD1103</f>
        <v>04/04/2023</v>
      </c>
      <c r="X1095" s="48" t="str">
        <f t="shared" si="141"/>
        <v>04</v>
      </c>
      <c r="Y1095" s="31" t="str">
        <f t="shared" si="142"/>
        <v>04</v>
      </c>
      <c r="Z1095" s="31" t="str">
        <f t="shared" si="143"/>
        <v>2023</v>
      </c>
      <c r="AA1095" s="45">
        <f t="shared" si="144"/>
        <v>45020</v>
      </c>
      <c r="AB1095" s="31" t="str">
        <f>Report2!AE1103</f>
        <v>5255442006168</v>
      </c>
      <c r="AC1095" s="45" t="str">
        <f>Report2!AF1103</f>
        <v>04/04/2023</v>
      </c>
      <c r="AD1095" s="31" t="str">
        <f>Report2!AH1103</f>
        <v>P2TL/52554/20230404/00005</v>
      </c>
      <c r="AE1095" s="31">
        <f t="shared" si="146"/>
        <v>52550</v>
      </c>
      <c r="AF1095" s="31" t="str">
        <f t="shared" si="145"/>
        <v>52554</v>
      </c>
    </row>
    <row r="1096" spans="1:32">
      <c r="A1096" s="30">
        <f>Report2!A1104</f>
        <v>31</v>
      </c>
      <c r="B1096" s="31" t="str">
        <f>Report2!B1104</f>
        <v>P2TL/52554/20230412/00004</v>
      </c>
      <c r="C1096" s="31" t="str">
        <f>Report2!D1104</f>
        <v>NONPELANG</v>
      </c>
      <c r="D1096" s="31" t="str">
        <f>Report2!E1104</f>
        <v>SINI</v>
      </c>
      <c r="E1096" s="31" t="str">
        <f>Report2!H1104</f>
        <v>P4</v>
      </c>
      <c r="F1096" s="31" t="str">
        <f>Report2!I1104</f>
        <v>KRAJAN TIMUR</v>
      </c>
      <c r="G1096" s="31" t="str">
        <f t="shared" si="139"/>
        <v>R1</v>
      </c>
      <c r="H1096" s="31">
        <f t="shared" si="140"/>
        <v>450</v>
      </c>
      <c r="I1096" s="31" t="str">
        <f>Report2!K1104</f>
        <v>R1/450</v>
      </c>
      <c r="J1096" s="82">
        <f>Report2!L1104</f>
        <v>2479</v>
      </c>
      <c r="K1096" s="82">
        <f>Report2!M1104</f>
        <v>89100</v>
      </c>
      <c r="L1096" s="82">
        <f>Report2!N1104</f>
        <v>1226907</v>
      </c>
      <c r="M1096" s="82">
        <f>Report2!P1104</f>
        <v>1316007</v>
      </c>
      <c r="N1096" s="82">
        <f>Report2!Q1104</f>
        <v>0</v>
      </c>
      <c r="O1096" s="82">
        <f>Report2!T1104</f>
        <v>0</v>
      </c>
      <c r="P1096" s="82">
        <f>Report2!U1104</f>
        <v>0</v>
      </c>
      <c r="Q1096" s="82">
        <f>Report2!W1104</f>
        <v>6580</v>
      </c>
      <c r="R1096" s="82">
        <f>Report2!X1104</f>
        <v>0</v>
      </c>
      <c r="S1096" s="82">
        <f>Report2!Y1104</f>
        <v>0</v>
      </c>
      <c r="T1096" s="82">
        <f>Report2!Z1104</f>
        <v>1322587</v>
      </c>
      <c r="U1096" s="82">
        <f>Report2!AB1104</f>
        <v>1322587</v>
      </c>
      <c r="V1096" s="82">
        <f>Report2!AC1104</f>
        <v>0</v>
      </c>
      <c r="W1096" s="36" t="str">
        <f>Report2!AD1104</f>
        <v>12/04/2023</v>
      </c>
      <c r="X1096" s="48" t="str">
        <f t="shared" si="141"/>
        <v>12</v>
      </c>
      <c r="Y1096" s="31" t="str">
        <f t="shared" si="142"/>
        <v>04</v>
      </c>
      <c r="Z1096" s="31" t="str">
        <f t="shared" si="143"/>
        <v>2023</v>
      </c>
      <c r="AA1096" s="45">
        <f t="shared" si="144"/>
        <v>45028</v>
      </c>
      <c r="AB1096" s="31" t="str">
        <f>Report2!AE1104</f>
        <v>5255442006206</v>
      </c>
      <c r="AC1096" s="45" t="str">
        <f>Report2!AF1104</f>
        <v>12/04/2023</v>
      </c>
      <c r="AD1096" s="31" t="str">
        <f>Report2!AH1104</f>
        <v>P2TL/52554/20230412/00004</v>
      </c>
      <c r="AE1096" s="31">
        <f t="shared" si="146"/>
        <v>52550</v>
      </c>
      <c r="AF1096" s="31" t="str">
        <f t="shared" si="145"/>
        <v>52554</v>
      </c>
    </row>
    <row r="1097" spans="1:32">
      <c r="A1097" s="30">
        <f>Report2!A1105</f>
        <v>32</v>
      </c>
      <c r="B1097" s="31" t="str">
        <f>Report2!B1105</f>
        <v>P2TL/52551/20230417/00002</v>
      </c>
      <c r="C1097" s="31" t="str">
        <f>Report2!D1105</f>
        <v>523061437091</v>
      </c>
      <c r="D1097" s="31" t="str">
        <f>Report2!E1105</f>
        <v>SITI HAJAR</v>
      </c>
      <c r="E1097" s="31" t="str">
        <f>Report2!H1105</f>
        <v>P2</v>
      </c>
      <c r="F1097" s="31" t="str">
        <f>Report2!I1105</f>
        <v>DS BOTOREJO 0  RT.2</v>
      </c>
      <c r="G1097" s="31" t="str">
        <f t="shared" si="139"/>
        <v>R1M</v>
      </c>
      <c r="H1097" s="31">
        <f t="shared" si="140"/>
        <v>900</v>
      </c>
      <c r="I1097" s="31" t="str">
        <f>Report2!K1105</f>
        <v>R1M/900</v>
      </c>
      <c r="J1097" s="82">
        <f>Report2!L1105</f>
        <v>4957</v>
      </c>
      <c r="K1097" s="82">
        <f>Report2!M1105</f>
        <v>0</v>
      </c>
      <c r="L1097" s="82">
        <f>Report2!N1105</f>
        <v>6702134</v>
      </c>
      <c r="M1097" s="82">
        <f>Report2!P1105</f>
        <v>6702134</v>
      </c>
      <c r="N1097" s="82">
        <f>Report2!Q1105</f>
        <v>10000</v>
      </c>
      <c r="O1097" s="82">
        <f>Report2!T1105</f>
        <v>76400</v>
      </c>
      <c r="P1097" s="82">
        <f>Report2!U1105</f>
        <v>188671</v>
      </c>
      <c r="Q1097" s="82">
        <f>Report2!W1105</f>
        <v>67021</v>
      </c>
      <c r="R1097" s="82">
        <f>Report2!X1105</f>
        <v>0</v>
      </c>
      <c r="S1097" s="82">
        <f>Report2!Y1105</f>
        <v>0</v>
      </c>
      <c r="T1097" s="82">
        <f>Report2!Z1105</f>
        <v>7044226</v>
      </c>
      <c r="U1097" s="82">
        <f>Report2!AB1105</f>
        <v>3500000</v>
      </c>
      <c r="V1097" s="82">
        <f>Report2!AC1105</f>
        <v>3544226</v>
      </c>
      <c r="W1097" s="36" t="str">
        <f>Report2!AD1105</f>
        <v>17/04/2023</v>
      </c>
      <c r="X1097" s="48" t="str">
        <f t="shared" si="141"/>
        <v>17</v>
      </c>
      <c r="Y1097" s="31" t="str">
        <f t="shared" si="142"/>
        <v>04</v>
      </c>
      <c r="Z1097" s="31" t="str">
        <f t="shared" si="143"/>
        <v>2023</v>
      </c>
      <c r="AA1097" s="45">
        <f t="shared" si="144"/>
        <v>45033</v>
      </c>
      <c r="AB1097" s="31" t="str">
        <f>Report2!AE1105</f>
        <v>5255142005262</v>
      </c>
      <c r="AC1097" s="45" t="str">
        <f>Report2!AF1105</f>
        <v>17/04/2023</v>
      </c>
      <c r="AD1097" s="31" t="str">
        <f>Report2!AH1105</f>
        <v>P2TL/52551/20230417/00002</v>
      </c>
      <c r="AE1097" s="31">
        <f t="shared" si="146"/>
        <v>52550</v>
      </c>
      <c r="AF1097" s="31" t="str">
        <f t="shared" si="145"/>
        <v>52551</v>
      </c>
    </row>
    <row r="1098" spans="1:32">
      <c r="A1098" s="30">
        <f>Report2!A1106</f>
        <v>33</v>
      </c>
      <c r="B1098" s="31" t="str">
        <f>Report2!B1106</f>
        <v>P2TL/52554/20230403/00007</v>
      </c>
      <c r="C1098" s="31" t="str">
        <f>Report2!D1106</f>
        <v>NONPELANG</v>
      </c>
      <c r="D1098" s="31" t="str">
        <f>Report2!E1106</f>
        <v>TITIS BUDIONO</v>
      </c>
      <c r="E1098" s="31" t="str">
        <f>Report2!H1106</f>
        <v>P4</v>
      </c>
      <c r="F1098" s="31" t="str">
        <f>Report2!I1106</f>
        <v>DN TANJUNGHARJO R</v>
      </c>
      <c r="G1098" s="31" t="str">
        <f t="shared" si="139"/>
        <v>I1</v>
      </c>
      <c r="H1098" s="31">
        <f t="shared" si="140"/>
        <v>900</v>
      </c>
      <c r="I1098" s="31" t="str">
        <f>Report2!K1106</f>
        <v>I1/900</v>
      </c>
      <c r="J1098" s="82">
        <f>Report2!L1106</f>
        <v>4957</v>
      </c>
      <c r="K1098" s="82">
        <f>Report2!M1106</f>
        <v>510300</v>
      </c>
      <c r="L1098" s="82">
        <f>Report2!N1106</f>
        <v>2007666</v>
      </c>
      <c r="M1098" s="82">
        <f>Report2!P1106</f>
        <v>2517966</v>
      </c>
      <c r="N1098" s="82">
        <f>Report2!Q1106</f>
        <v>0</v>
      </c>
      <c r="O1098" s="82">
        <f>Report2!T1106</f>
        <v>0</v>
      </c>
      <c r="P1098" s="82">
        <f>Report2!U1106</f>
        <v>0</v>
      </c>
      <c r="Q1098" s="82">
        <f>Report2!W1106</f>
        <v>4197</v>
      </c>
      <c r="R1098" s="82">
        <f>Report2!X1106</f>
        <v>0</v>
      </c>
      <c r="S1098" s="82">
        <f>Report2!Y1106</f>
        <v>0</v>
      </c>
      <c r="T1098" s="82">
        <f>Report2!Z1106</f>
        <v>2522163</v>
      </c>
      <c r="U1098" s="82">
        <f>Report2!AB1106</f>
        <v>2522163</v>
      </c>
      <c r="V1098" s="82">
        <f>Report2!AC1106</f>
        <v>0</v>
      </c>
      <c r="W1098" s="36" t="str">
        <f>Report2!AD1106</f>
        <v>03/04/2023</v>
      </c>
      <c r="X1098" s="48" t="str">
        <f t="shared" si="141"/>
        <v>03</v>
      </c>
      <c r="Y1098" s="31" t="str">
        <f t="shared" si="142"/>
        <v>04</v>
      </c>
      <c r="Z1098" s="31" t="str">
        <f t="shared" si="143"/>
        <v>2023</v>
      </c>
      <c r="AA1098" s="45">
        <f t="shared" si="144"/>
        <v>45019</v>
      </c>
      <c r="AB1098" s="31" t="str">
        <f>Report2!AE1106</f>
        <v>5255442006160</v>
      </c>
      <c r="AC1098" s="45" t="str">
        <f>Report2!AF1106</f>
        <v>03/04/2023</v>
      </c>
      <c r="AD1098" s="31" t="str">
        <f>Report2!AH1106</f>
        <v>P2TL/52554/20230403/00007</v>
      </c>
      <c r="AE1098" s="31">
        <f t="shared" si="146"/>
        <v>52550</v>
      </c>
      <c r="AF1098" s="31" t="str">
        <f t="shared" si="145"/>
        <v>52554</v>
      </c>
    </row>
    <row r="1099" spans="1:32">
      <c r="A1099" s="30">
        <f>Report2!A1107</f>
        <v>34</v>
      </c>
      <c r="B1099" s="31" t="str">
        <f>Report2!B1107</f>
        <v>P2TL/52551/20230427/00001</v>
      </c>
      <c r="C1099" s="31" t="str">
        <f>Report2!D1107</f>
        <v>523061811655</v>
      </c>
      <c r="D1099" s="31" t="str">
        <f>Report2!E1107</f>
        <v>ROHMIYATUN</v>
      </c>
      <c r="E1099" s="31" t="str">
        <f>Report2!H1107</f>
        <v>K2</v>
      </c>
      <c r="F1099" s="31" t="str">
        <f>Report2!I1107</f>
        <v>JL SEMBOJA BONG</v>
      </c>
      <c r="G1099" s="31" t="str">
        <f t="shared" si="139"/>
        <v>R1MT</v>
      </c>
      <c r="H1099" s="31">
        <f t="shared" si="140"/>
        <v>900</v>
      </c>
      <c r="I1099" s="31" t="str">
        <f>Report2!K1107</f>
        <v>R1MT/900</v>
      </c>
      <c r="J1099" s="82">
        <f>Report2!L1107</f>
        <v>653</v>
      </c>
      <c r="K1099" s="82">
        <f>Report2!M1107</f>
        <v>0</v>
      </c>
      <c r="L1099" s="82">
        <f>Report2!N1107</f>
        <v>882856</v>
      </c>
      <c r="M1099" s="82">
        <f>Report2!P1107</f>
        <v>882856</v>
      </c>
      <c r="N1099" s="82">
        <f>Report2!Q1107</f>
        <v>0</v>
      </c>
      <c r="O1099" s="82">
        <f>Report2!T1107</f>
        <v>0</v>
      </c>
      <c r="P1099" s="82">
        <f>Report2!U1107</f>
        <v>0</v>
      </c>
      <c r="Q1099" s="82">
        <f>Report2!W1107</f>
        <v>79457</v>
      </c>
      <c r="R1099" s="82">
        <f>Report2!X1107</f>
        <v>0</v>
      </c>
      <c r="S1099" s="82">
        <f>Report2!Y1107</f>
        <v>0</v>
      </c>
      <c r="T1099" s="82">
        <f>Report2!Z1107</f>
        <v>962313</v>
      </c>
      <c r="U1099" s="82">
        <f>Report2!AB1107</f>
        <v>500000</v>
      </c>
      <c r="V1099" s="82">
        <f>Report2!AC1107</f>
        <v>462313</v>
      </c>
      <c r="W1099" s="36" t="str">
        <f>Report2!AD1107</f>
        <v>27/04/2023</v>
      </c>
      <c r="X1099" s="48" t="str">
        <f t="shared" si="141"/>
        <v>27</v>
      </c>
      <c r="Y1099" s="31" t="str">
        <f t="shared" si="142"/>
        <v>04</v>
      </c>
      <c r="Z1099" s="31" t="str">
        <f t="shared" si="143"/>
        <v>2023</v>
      </c>
      <c r="AA1099" s="45">
        <f t="shared" si="144"/>
        <v>45043</v>
      </c>
      <c r="AB1099" s="31" t="str">
        <f>Report2!AE1107</f>
        <v>5255143005270</v>
      </c>
      <c r="AC1099" s="45" t="str">
        <f>Report2!AF1107</f>
        <v>27/04/2023</v>
      </c>
      <c r="AD1099" s="31" t="str">
        <f>Report2!AH1107</f>
        <v>P2TL/52551/20230427/00001</v>
      </c>
      <c r="AE1099" s="31">
        <f t="shared" si="146"/>
        <v>52550</v>
      </c>
      <c r="AF1099" s="31" t="str">
        <f t="shared" si="145"/>
        <v>52551</v>
      </c>
    </row>
    <row r="1100" spans="1:32">
      <c r="A1100" s="30">
        <f>Report2!A1108</f>
        <v>35</v>
      </c>
      <c r="B1100" s="31" t="str">
        <f>Report2!B1108</f>
        <v>5255105723041100270</v>
      </c>
      <c r="C1100" s="31" t="str">
        <f>Report2!D1108</f>
        <v>523060068547</v>
      </c>
      <c r="D1100" s="31" t="str">
        <f>Report2!E1108</f>
        <v>RAKIMIN</v>
      </c>
      <c r="E1100" s="31">
        <f>Report2!H1108</f>
        <v>0</v>
      </c>
      <c r="F1100" s="31" t="str">
        <f>Report2!I1108</f>
        <v>KE LINCI RT17/4 CABE</v>
      </c>
      <c r="G1100" s="31" t="str">
        <f t="shared" si="139"/>
        <v>R1M</v>
      </c>
      <c r="H1100" s="31">
        <f t="shared" si="140"/>
        <v>900</v>
      </c>
      <c r="I1100" s="31" t="str">
        <f>Report2!K1108</f>
        <v>R1M/900</v>
      </c>
      <c r="J1100" s="82">
        <f>Report2!L1108</f>
        <v>84</v>
      </c>
      <c r="K1100" s="82">
        <f>Report2!M1108</f>
        <v>0</v>
      </c>
      <c r="L1100" s="82">
        <f>Report2!N1108</f>
        <v>109512</v>
      </c>
      <c r="M1100" s="82">
        <f>Report2!P1108</f>
        <v>109512</v>
      </c>
      <c r="N1100" s="82">
        <f>Report2!Q1108</f>
        <v>0</v>
      </c>
      <c r="O1100" s="82">
        <f>Report2!T1108</f>
        <v>0</v>
      </c>
      <c r="P1100" s="82">
        <f>Report2!U1108</f>
        <v>0</v>
      </c>
      <c r="Q1100" s="82">
        <f>Report2!W1108</f>
        <v>0</v>
      </c>
      <c r="R1100" s="82">
        <f>Report2!X1108</f>
        <v>0</v>
      </c>
      <c r="S1100" s="82">
        <f>Report2!Y1108</f>
        <v>0</v>
      </c>
      <c r="T1100" s="82">
        <f>Report2!Z1108</f>
        <v>109512</v>
      </c>
      <c r="U1100" s="82">
        <f>Report2!AB1108</f>
        <v>0</v>
      </c>
      <c r="V1100" s="82">
        <f>Report2!AC1108</f>
        <v>109512</v>
      </c>
      <c r="W1100" s="36" t="str">
        <f>Report2!AD1108</f>
        <v>17/04/2023</v>
      </c>
      <c r="X1100" s="48" t="str">
        <f t="shared" si="141"/>
        <v>17</v>
      </c>
      <c r="Y1100" s="31" t="str">
        <f t="shared" si="142"/>
        <v>04</v>
      </c>
      <c r="Z1100" s="31" t="str">
        <f t="shared" si="143"/>
        <v>2023</v>
      </c>
      <c r="AA1100" s="45">
        <f t="shared" si="144"/>
        <v>45033</v>
      </c>
      <c r="AB1100" s="31" t="str">
        <f>Report2!AE1108</f>
        <v>5255134000270</v>
      </c>
      <c r="AC1100" s="45" t="str">
        <f>Report2!AF1108</f>
        <v>17/04/2023</v>
      </c>
      <c r="AD1100" s="31" t="str">
        <f>Report2!AH1108</f>
        <v>5255105723041100270</v>
      </c>
      <c r="AE1100" s="31">
        <f t="shared" si="146"/>
        <v>52550</v>
      </c>
      <c r="AF1100" s="31" t="str">
        <f t="shared" si="145"/>
        <v>52551</v>
      </c>
    </row>
    <row r="1101" spans="1:32">
      <c r="A1101" s="30">
        <f>Report2!A1109</f>
        <v>36</v>
      </c>
      <c r="B1101" s="31" t="str">
        <f>Report2!B1109</f>
        <v>P2TL/52551/20230417/00005</v>
      </c>
      <c r="C1101" s="31" t="str">
        <f>Report2!D1109</f>
        <v>523061762111</v>
      </c>
      <c r="D1101" s="31" t="str">
        <f>Report2!E1109</f>
        <v>MASRUKAN</v>
      </c>
      <c r="E1101" s="31" t="str">
        <f>Report2!H1109</f>
        <v>K2</v>
      </c>
      <c r="F1101" s="31" t="str">
        <f>Report2!I1109</f>
        <v>DS SERANGAN DK.SE</v>
      </c>
      <c r="G1101" s="31" t="str">
        <f t="shared" si="139"/>
        <v>R1T</v>
      </c>
      <c r="H1101" s="31">
        <f t="shared" si="140"/>
        <v>450</v>
      </c>
      <c r="I1101" s="31" t="str">
        <f>Report2!K1109</f>
        <v>R1T/450</v>
      </c>
      <c r="J1101" s="82">
        <f>Report2!L1109</f>
        <v>563</v>
      </c>
      <c r="K1101" s="82">
        <f>Report2!M1109</f>
        <v>0</v>
      </c>
      <c r="L1101" s="82">
        <f>Report2!N1109</f>
        <v>233645</v>
      </c>
      <c r="M1101" s="82">
        <f>Report2!P1109</f>
        <v>233645</v>
      </c>
      <c r="N1101" s="82">
        <f>Report2!Q1109</f>
        <v>0</v>
      </c>
      <c r="O1101" s="82">
        <f>Report2!T1109</f>
        <v>0</v>
      </c>
      <c r="P1101" s="82">
        <f>Report2!U1109</f>
        <v>0</v>
      </c>
      <c r="Q1101" s="82">
        <f>Report2!W1109</f>
        <v>21028</v>
      </c>
      <c r="R1101" s="82">
        <f>Report2!X1109</f>
        <v>0</v>
      </c>
      <c r="S1101" s="82">
        <f>Report2!Y1109</f>
        <v>0</v>
      </c>
      <c r="T1101" s="82">
        <f>Report2!Z1109</f>
        <v>254673</v>
      </c>
      <c r="U1101" s="82">
        <f>Report2!AB1109</f>
        <v>254673</v>
      </c>
      <c r="V1101" s="82">
        <f>Report2!AC1109</f>
        <v>0</v>
      </c>
      <c r="W1101" s="36" t="str">
        <f>Report2!AD1109</f>
        <v>17/04/2023</v>
      </c>
      <c r="X1101" s="48" t="str">
        <f t="shared" si="141"/>
        <v>17</v>
      </c>
      <c r="Y1101" s="31" t="str">
        <f t="shared" si="142"/>
        <v>04</v>
      </c>
      <c r="Z1101" s="31" t="str">
        <f t="shared" si="143"/>
        <v>2023</v>
      </c>
      <c r="AA1101" s="45">
        <f t="shared" si="144"/>
        <v>45033</v>
      </c>
      <c r="AB1101" s="31" t="str">
        <f>Report2!AE1109</f>
        <v>5255143005265</v>
      </c>
      <c r="AC1101" s="45" t="str">
        <f>Report2!AF1109</f>
        <v>17/04/2023</v>
      </c>
      <c r="AD1101" s="31" t="str">
        <f>Report2!AH1109</f>
        <v>P2TL/52551/20230417/00005</v>
      </c>
      <c r="AE1101" s="31">
        <f t="shared" si="146"/>
        <v>52550</v>
      </c>
      <c r="AF1101" s="31" t="str">
        <f t="shared" si="145"/>
        <v>52551</v>
      </c>
    </row>
    <row r="1102" spans="1:32">
      <c r="A1102" s="30">
        <f>Report2!A1110</f>
        <v>37</v>
      </c>
      <c r="B1102" s="31" t="str">
        <f>Report2!B1110</f>
        <v>P2TL/52551/20230411/00004</v>
      </c>
      <c r="C1102" s="31" t="str">
        <f>Report2!D1110</f>
        <v>523061847395</v>
      </c>
      <c r="D1102" s="31" t="str">
        <f>Report2!E1110</f>
        <v>SUKRON</v>
      </c>
      <c r="E1102" s="31" t="str">
        <f>Report2!H1110</f>
        <v>K2</v>
      </c>
      <c r="F1102" s="31" t="str">
        <f>Report2!I1110</f>
        <v>DK PIDODO KR.REJO</v>
      </c>
      <c r="G1102" s="31" t="str">
        <f t="shared" si="139"/>
        <v>R1T</v>
      </c>
      <c r="H1102" s="31">
        <f t="shared" si="140"/>
        <v>450</v>
      </c>
      <c r="I1102" s="31" t="str">
        <f>Report2!K1110</f>
        <v>R1T/450</v>
      </c>
      <c r="J1102" s="82">
        <f>Report2!L1110</f>
        <v>563</v>
      </c>
      <c r="K1102" s="82">
        <f>Report2!M1110</f>
        <v>0</v>
      </c>
      <c r="L1102" s="82">
        <f>Report2!N1110</f>
        <v>233645</v>
      </c>
      <c r="M1102" s="82">
        <f>Report2!P1110</f>
        <v>233645</v>
      </c>
      <c r="N1102" s="82">
        <f>Report2!Q1110</f>
        <v>0</v>
      </c>
      <c r="O1102" s="82">
        <f>Report2!T1110</f>
        <v>0</v>
      </c>
      <c r="P1102" s="82">
        <f>Report2!U1110</f>
        <v>0</v>
      </c>
      <c r="Q1102" s="82">
        <f>Report2!W1110</f>
        <v>21028</v>
      </c>
      <c r="R1102" s="82">
        <f>Report2!X1110</f>
        <v>0</v>
      </c>
      <c r="S1102" s="82">
        <f>Report2!Y1110</f>
        <v>0</v>
      </c>
      <c r="T1102" s="82">
        <f>Report2!Z1110</f>
        <v>254673</v>
      </c>
      <c r="U1102" s="82">
        <f>Report2!AB1110</f>
        <v>254673</v>
      </c>
      <c r="V1102" s="82">
        <f>Report2!AC1110</f>
        <v>0</v>
      </c>
      <c r="W1102" s="36" t="str">
        <f>Report2!AD1110</f>
        <v>11/04/2023</v>
      </c>
      <c r="X1102" s="48" t="str">
        <f t="shared" si="141"/>
        <v>11</v>
      </c>
      <c r="Y1102" s="31" t="str">
        <f t="shared" si="142"/>
        <v>04</v>
      </c>
      <c r="Z1102" s="31" t="str">
        <f t="shared" si="143"/>
        <v>2023</v>
      </c>
      <c r="AA1102" s="45">
        <f t="shared" si="144"/>
        <v>45027</v>
      </c>
      <c r="AB1102" s="31" t="str">
        <f>Report2!AE1110</f>
        <v>5255143005251</v>
      </c>
      <c r="AC1102" s="45" t="str">
        <f>Report2!AF1110</f>
        <v>11/04/2023</v>
      </c>
      <c r="AD1102" s="31" t="str">
        <f>Report2!AH1110</f>
        <v>P2TL/52551/20230411/00004</v>
      </c>
      <c r="AE1102" s="31">
        <f t="shared" si="146"/>
        <v>52550</v>
      </c>
      <c r="AF1102" s="31" t="str">
        <f t="shared" si="145"/>
        <v>52551</v>
      </c>
    </row>
    <row r="1103" spans="1:32">
      <c r="A1103" s="30">
        <f>Report2!A1111</f>
        <v>38</v>
      </c>
      <c r="B1103" s="31" t="str">
        <f>Report2!B1111</f>
        <v>P2TL/52552/20230410/00002</v>
      </c>
      <c r="C1103" s="31" t="str">
        <f>Report2!D1111</f>
        <v>523081258281</v>
      </c>
      <c r="D1103" s="31" t="str">
        <f>Report2!E1111</f>
        <v>NIRA SUCIAWATI</v>
      </c>
      <c r="E1103" s="31" t="str">
        <f>Report2!H1111</f>
        <v>K2</v>
      </c>
      <c r="F1103" s="31" t="str">
        <f>Report2!I1111</f>
        <v>DK GAMBRENG    RT.1</v>
      </c>
      <c r="G1103" s="31" t="str">
        <f t="shared" si="139"/>
        <v>R1T</v>
      </c>
      <c r="H1103" s="31">
        <f t="shared" si="140"/>
        <v>2200</v>
      </c>
      <c r="I1103" s="31" t="str">
        <f>Report2!K1111</f>
        <v>R1T/2200</v>
      </c>
      <c r="J1103" s="82">
        <f>Report2!L1111</f>
        <v>140</v>
      </c>
      <c r="K1103" s="82">
        <f>Report2!M1111</f>
        <v>0</v>
      </c>
      <c r="L1103" s="82">
        <f>Report2!N1111</f>
        <v>202258</v>
      </c>
      <c r="M1103" s="82">
        <f>Report2!P1111</f>
        <v>202258</v>
      </c>
      <c r="N1103" s="82">
        <f>Report2!Q1111</f>
        <v>0</v>
      </c>
      <c r="O1103" s="82">
        <f>Report2!T1111</f>
        <v>0</v>
      </c>
      <c r="P1103" s="82">
        <f>Report2!U1111</f>
        <v>0</v>
      </c>
      <c r="Q1103" s="82">
        <f>Report2!W1111</f>
        <v>18203</v>
      </c>
      <c r="R1103" s="82">
        <f>Report2!X1111</f>
        <v>0</v>
      </c>
      <c r="S1103" s="82">
        <f>Report2!Y1111</f>
        <v>0</v>
      </c>
      <c r="T1103" s="82">
        <f>Report2!Z1111</f>
        <v>220461</v>
      </c>
      <c r="U1103" s="82">
        <f>Report2!AB1111</f>
        <v>220461</v>
      </c>
      <c r="V1103" s="82">
        <f>Report2!AC1111</f>
        <v>0</v>
      </c>
      <c r="W1103" s="36" t="str">
        <f>Report2!AD1111</f>
        <v>10/04/2023</v>
      </c>
      <c r="X1103" s="48" t="str">
        <f t="shared" si="141"/>
        <v>10</v>
      </c>
      <c r="Y1103" s="31" t="str">
        <f t="shared" si="142"/>
        <v>04</v>
      </c>
      <c r="Z1103" s="31" t="str">
        <f t="shared" si="143"/>
        <v>2023</v>
      </c>
      <c r="AA1103" s="45">
        <f t="shared" si="144"/>
        <v>45026</v>
      </c>
      <c r="AB1103" s="31" t="str">
        <f>Report2!AE1111</f>
        <v>5255243005032</v>
      </c>
      <c r="AC1103" s="45" t="str">
        <f>Report2!AF1111</f>
        <v>10/04/2023</v>
      </c>
      <c r="AD1103" s="31" t="str">
        <f>Report2!AH1111</f>
        <v>P2TL/52552/20230410/00002</v>
      </c>
      <c r="AE1103" s="31">
        <f t="shared" si="146"/>
        <v>52550</v>
      </c>
      <c r="AF1103" s="31" t="str">
        <f t="shared" si="145"/>
        <v>52552</v>
      </c>
    </row>
    <row r="1104" spans="1:32">
      <c r="A1104" s="30">
        <f>Report2!A1112</f>
        <v>39</v>
      </c>
      <c r="B1104" s="31" t="str">
        <f>Report2!B1112</f>
        <v>P2TL/52553/20230418/00002</v>
      </c>
      <c r="C1104" s="31" t="str">
        <f>Report2!D1112</f>
        <v>523070741184</v>
      </c>
      <c r="D1104" s="31" t="str">
        <f>Report2!E1112</f>
        <v>M DJURI</v>
      </c>
      <c r="E1104" s="31" t="str">
        <f>Report2!H1112</f>
        <v>P3</v>
      </c>
      <c r="F1104" s="31" t="str">
        <f>Report2!I1112</f>
        <v>DS  WOLO RT4/4</v>
      </c>
      <c r="G1104" s="31" t="str">
        <f t="shared" si="139"/>
        <v>R1</v>
      </c>
      <c r="H1104" s="31">
        <f t="shared" si="140"/>
        <v>450</v>
      </c>
      <c r="I1104" s="31" t="str">
        <f>Report2!K1112</f>
        <v>R1/450</v>
      </c>
      <c r="J1104" s="82">
        <f>Report2!L1112</f>
        <v>2479</v>
      </c>
      <c r="K1104" s="82">
        <f>Report2!M1112</f>
        <v>59400</v>
      </c>
      <c r="L1104" s="82">
        <f>Report2!N1112</f>
        <v>1226907</v>
      </c>
      <c r="M1104" s="82">
        <f>Report2!P1112</f>
        <v>1286307</v>
      </c>
      <c r="N1104" s="82">
        <f>Report2!Q1112</f>
        <v>0</v>
      </c>
      <c r="O1104" s="82">
        <f>Report2!T1112</f>
        <v>0</v>
      </c>
      <c r="P1104" s="82">
        <f>Report2!U1112</f>
        <v>0</v>
      </c>
      <c r="Q1104" s="82">
        <f>Report2!W1112</f>
        <v>13160</v>
      </c>
      <c r="R1104" s="82">
        <f>Report2!X1112</f>
        <v>13950</v>
      </c>
      <c r="S1104" s="82">
        <f>Report2!Y1112</f>
        <v>0</v>
      </c>
      <c r="T1104" s="82">
        <f>Report2!Z1112</f>
        <v>1313417</v>
      </c>
      <c r="U1104" s="82">
        <f>Report2!AB1112</f>
        <v>700000</v>
      </c>
      <c r="V1104" s="82">
        <f>Report2!AC1112</f>
        <v>613417</v>
      </c>
      <c r="W1104" s="36" t="str">
        <f>Report2!AD1112</f>
        <v>18/04/2023</v>
      </c>
      <c r="X1104" s="48" t="str">
        <f t="shared" si="141"/>
        <v>18</v>
      </c>
      <c r="Y1104" s="31" t="str">
        <f t="shared" si="142"/>
        <v>04</v>
      </c>
      <c r="Z1104" s="31" t="str">
        <f t="shared" si="143"/>
        <v>2023</v>
      </c>
      <c r="AA1104" s="45">
        <f t="shared" si="144"/>
        <v>45034</v>
      </c>
      <c r="AB1104" s="31" t="str">
        <f>Report2!AE1112</f>
        <v>5255342004957</v>
      </c>
      <c r="AC1104" s="45" t="str">
        <f>Report2!AF1112</f>
        <v>18/04/2023</v>
      </c>
      <c r="AD1104" s="31" t="str">
        <f>Report2!AH1112</f>
        <v>P2TL/52553/20230418/00002</v>
      </c>
      <c r="AE1104" s="31">
        <f t="shared" si="146"/>
        <v>52550</v>
      </c>
      <c r="AF1104" s="31" t="str">
        <f t="shared" si="145"/>
        <v>52553</v>
      </c>
    </row>
    <row r="1105" spans="1:32">
      <c r="A1105" s="30">
        <f>Report2!A1113</f>
        <v>40</v>
      </c>
      <c r="B1105" s="31" t="str">
        <f>Report2!B1113</f>
        <v>P2TL/52554/20230428/00008</v>
      </c>
      <c r="C1105" s="31" t="str">
        <f>Report2!D1113</f>
        <v>523071519014</v>
      </c>
      <c r="D1105" s="31" t="str">
        <f>Report2!E1113</f>
        <v>JADI</v>
      </c>
      <c r="E1105" s="31" t="str">
        <f>Report2!H1113</f>
        <v>K2</v>
      </c>
      <c r="F1105" s="31" t="str">
        <f>Report2!I1113</f>
        <v>DK  LEBAK RT1/1 LEB</v>
      </c>
      <c r="G1105" s="31" t="str">
        <f t="shared" si="139"/>
        <v>R1</v>
      </c>
      <c r="H1105" s="31">
        <f t="shared" si="140"/>
        <v>450</v>
      </c>
      <c r="I1105" s="31" t="str">
        <f>Report2!K1113</f>
        <v>R1/450</v>
      </c>
      <c r="J1105" s="82">
        <f>Report2!L1113</f>
        <v>150</v>
      </c>
      <c r="K1105" s="82">
        <f>Report2!M1113</f>
        <v>0</v>
      </c>
      <c r="L1105" s="82">
        <f>Report2!N1113</f>
        <v>74250</v>
      </c>
      <c r="M1105" s="82">
        <f>Report2!P1113</f>
        <v>74250</v>
      </c>
      <c r="N1105" s="82">
        <f>Report2!Q1113</f>
        <v>0</v>
      </c>
      <c r="O1105" s="82">
        <f>Report2!T1113</f>
        <v>0</v>
      </c>
      <c r="P1105" s="82">
        <f>Report2!U1113</f>
        <v>0</v>
      </c>
      <c r="Q1105" s="82">
        <f>Report2!W1113</f>
        <v>6683</v>
      </c>
      <c r="R1105" s="82">
        <f>Report2!X1113</f>
        <v>0</v>
      </c>
      <c r="S1105" s="82">
        <f>Report2!Y1113</f>
        <v>0</v>
      </c>
      <c r="T1105" s="82">
        <f>Report2!Z1113</f>
        <v>80933</v>
      </c>
      <c r="U1105" s="82">
        <f>Report2!AB1113</f>
        <v>9000</v>
      </c>
      <c r="V1105" s="82">
        <f>Report2!AC1113</f>
        <v>71933</v>
      </c>
      <c r="W1105" s="36" t="str">
        <f>Report2!AD1113</f>
        <v>28/04/2023</v>
      </c>
      <c r="X1105" s="48" t="str">
        <f t="shared" si="141"/>
        <v>28</v>
      </c>
      <c r="Y1105" s="31" t="str">
        <f t="shared" si="142"/>
        <v>04</v>
      </c>
      <c r="Z1105" s="31" t="str">
        <f t="shared" si="143"/>
        <v>2023</v>
      </c>
      <c r="AA1105" s="45">
        <f t="shared" si="144"/>
        <v>45044</v>
      </c>
      <c r="AB1105" s="31" t="str">
        <f>Report2!AE1113</f>
        <v>5255442006235</v>
      </c>
      <c r="AC1105" s="45" t="str">
        <f>Report2!AF1113</f>
        <v>28/04/2023</v>
      </c>
      <c r="AD1105" s="31" t="str">
        <f>Report2!AH1113</f>
        <v>P2TL/52554/20230428/00008</v>
      </c>
      <c r="AE1105" s="31">
        <f t="shared" si="146"/>
        <v>52550</v>
      </c>
      <c r="AF1105" s="31" t="str">
        <f t="shared" si="145"/>
        <v>52554</v>
      </c>
    </row>
    <row r="1106" spans="1:32">
      <c r="A1106" s="30">
        <f>Report2!A1114</f>
        <v>41</v>
      </c>
      <c r="B1106" s="31" t="str">
        <f>Report2!B1114</f>
        <v>P2TL/52551/20230403/00001</v>
      </c>
      <c r="C1106" s="31" t="str">
        <f>Report2!D1114</f>
        <v>523061068364</v>
      </c>
      <c r="D1106" s="31" t="str">
        <f>Report2!E1114</f>
        <v>ERIYATI</v>
      </c>
      <c r="E1106" s="31" t="str">
        <f>Report2!H1114</f>
        <v>P2</v>
      </c>
      <c r="F1106" s="31" t="str">
        <f>Report2!I1114</f>
        <v>DK NYANGKRINGAN</v>
      </c>
      <c r="G1106" s="31" t="str">
        <f t="shared" si="139"/>
        <v>R1</v>
      </c>
      <c r="H1106" s="31">
        <f t="shared" si="140"/>
        <v>450</v>
      </c>
      <c r="I1106" s="31" t="str">
        <f>Report2!K1114</f>
        <v>R1/450</v>
      </c>
      <c r="J1106" s="82">
        <f>Report2!L1114</f>
        <v>2479</v>
      </c>
      <c r="K1106" s="82">
        <f>Report2!M1114</f>
        <v>0</v>
      </c>
      <c r="L1106" s="82">
        <f>Report2!N1114</f>
        <v>1226907</v>
      </c>
      <c r="M1106" s="82">
        <f>Report2!P1114</f>
        <v>1226907</v>
      </c>
      <c r="N1106" s="82">
        <f>Report2!Q1114</f>
        <v>0</v>
      </c>
      <c r="O1106" s="82">
        <f>Report2!T1114</f>
        <v>76400</v>
      </c>
      <c r="P1106" s="82">
        <f>Report2!U1114</f>
        <v>188671</v>
      </c>
      <c r="Q1106" s="82">
        <f>Report2!W1114</f>
        <v>12269</v>
      </c>
      <c r="R1106" s="82">
        <f>Report2!X1114</f>
        <v>0</v>
      </c>
      <c r="S1106" s="82">
        <f>Report2!Y1114</f>
        <v>0</v>
      </c>
      <c r="T1106" s="82">
        <f>Report2!Z1114</f>
        <v>1504247</v>
      </c>
      <c r="U1106" s="82">
        <f>Report2!AB1114</f>
        <v>1100000</v>
      </c>
      <c r="V1106" s="82">
        <f>Report2!AC1114</f>
        <v>404247</v>
      </c>
      <c r="W1106" s="36" t="str">
        <f>Report2!AD1114</f>
        <v>03/04/2023</v>
      </c>
      <c r="X1106" s="48" t="str">
        <f t="shared" si="141"/>
        <v>03</v>
      </c>
      <c r="Y1106" s="31" t="str">
        <f t="shared" si="142"/>
        <v>04</v>
      </c>
      <c r="Z1106" s="31" t="str">
        <f t="shared" si="143"/>
        <v>2023</v>
      </c>
      <c r="AA1106" s="45">
        <f t="shared" si="144"/>
        <v>45019</v>
      </c>
      <c r="AB1106" s="31" t="str">
        <f>Report2!AE1114</f>
        <v>5255142005230</v>
      </c>
      <c r="AC1106" s="45" t="str">
        <f>Report2!AF1114</f>
        <v>03/04/2023</v>
      </c>
      <c r="AD1106" s="31" t="str">
        <f>Report2!AH1114</f>
        <v>P2TL/52551/20230403/00001</v>
      </c>
      <c r="AE1106" s="31">
        <f t="shared" si="146"/>
        <v>52550</v>
      </c>
      <c r="AF1106" s="31" t="str">
        <f t="shared" si="145"/>
        <v>52551</v>
      </c>
    </row>
    <row r="1107" spans="1:32">
      <c r="A1107" s="30">
        <f>Report2!A1115</f>
        <v>42</v>
      </c>
      <c r="B1107" s="31" t="str">
        <f>Report2!B1115</f>
        <v>5255105723041100274</v>
      </c>
      <c r="C1107" s="31" t="str">
        <f>Report2!D1115</f>
        <v>525510167542</v>
      </c>
      <c r="D1107" s="31" t="str">
        <f>Report2!E1115</f>
        <v>MIFTAHUDIN</v>
      </c>
      <c r="E1107" s="31">
        <f>Report2!H1115</f>
        <v>0</v>
      </c>
      <c r="F1107" s="31" t="str">
        <f>Report2!I1115</f>
        <v>DK MENAWAN, MERA</v>
      </c>
      <c r="G1107" s="31" t="str">
        <f t="shared" si="139"/>
        <v>R1M</v>
      </c>
      <c r="H1107" s="31">
        <f t="shared" si="140"/>
        <v>900</v>
      </c>
      <c r="I1107" s="31" t="str">
        <f>Report2!K1115</f>
        <v>R1M/900</v>
      </c>
      <c r="J1107" s="82">
        <f>Report2!L1115</f>
        <v>52</v>
      </c>
      <c r="K1107" s="82">
        <f>Report2!M1115</f>
        <v>0</v>
      </c>
      <c r="L1107" s="82">
        <f>Report2!N1115</f>
        <v>68952</v>
      </c>
      <c r="M1107" s="82">
        <f>Report2!P1115</f>
        <v>68952</v>
      </c>
      <c r="N1107" s="82">
        <f>Report2!Q1115</f>
        <v>0</v>
      </c>
      <c r="O1107" s="82">
        <f>Report2!T1115</f>
        <v>0</v>
      </c>
      <c r="P1107" s="82">
        <f>Report2!U1115</f>
        <v>0</v>
      </c>
      <c r="Q1107" s="82">
        <f>Report2!W1115</f>
        <v>0</v>
      </c>
      <c r="R1107" s="82">
        <f>Report2!X1115</f>
        <v>0</v>
      </c>
      <c r="S1107" s="82">
        <f>Report2!Y1115</f>
        <v>0</v>
      </c>
      <c r="T1107" s="82">
        <f>Report2!Z1115</f>
        <v>68952</v>
      </c>
      <c r="U1107" s="82">
        <f>Report2!AB1115</f>
        <v>0</v>
      </c>
      <c r="V1107" s="82">
        <f>Report2!AC1115</f>
        <v>68952</v>
      </c>
      <c r="W1107" s="36" t="str">
        <f>Report2!AD1115</f>
        <v>17/04/2023</v>
      </c>
      <c r="X1107" s="48" t="str">
        <f t="shared" si="141"/>
        <v>17</v>
      </c>
      <c r="Y1107" s="31" t="str">
        <f t="shared" si="142"/>
        <v>04</v>
      </c>
      <c r="Z1107" s="31" t="str">
        <f t="shared" si="143"/>
        <v>2023</v>
      </c>
      <c r="AA1107" s="45">
        <f t="shared" si="144"/>
        <v>45033</v>
      </c>
      <c r="AB1107" s="31" t="str">
        <f>Report2!AE1115</f>
        <v>5255134000274</v>
      </c>
      <c r="AC1107" s="45" t="str">
        <f>Report2!AF1115</f>
        <v>17/04/2023</v>
      </c>
      <c r="AD1107" s="31" t="str">
        <f>Report2!AH1115</f>
        <v>5255105723041100274</v>
      </c>
      <c r="AE1107" s="31">
        <f t="shared" si="146"/>
        <v>52550</v>
      </c>
      <c r="AF1107" s="31" t="str">
        <f t="shared" si="145"/>
        <v>52551</v>
      </c>
    </row>
    <row r="1108" spans="1:32">
      <c r="A1108" s="30">
        <f>Report2!A1116</f>
        <v>43</v>
      </c>
      <c r="B1108" s="31" t="str">
        <f>Report2!B1116</f>
        <v>P2TL/52552/20230404/00001</v>
      </c>
      <c r="C1108" s="31" t="str">
        <f>Report2!D1116</f>
        <v>523080351980</v>
      </c>
      <c r="D1108" s="31" t="str">
        <f>Report2!E1116</f>
        <v>HADI UTOMO</v>
      </c>
      <c r="E1108" s="31" t="str">
        <f>Report2!H1116</f>
        <v>P2</v>
      </c>
      <c r="F1108" s="31" t="str">
        <f>Report2!I1116</f>
        <v>DS NGOMBAK</v>
      </c>
      <c r="G1108" s="31" t="str">
        <f t="shared" si="139"/>
        <v>R1M</v>
      </c>
      <c r="H1108" s="31">
        <f t="shared" si="140"/>
        <v>900</v>
      </c>
      <c r="I1108" s="31" t="str">
        <f>Report2!K1116</f>
        <v>R1M/900</v>
      </c>
      <c r="J1108" s="82">
        <f>Report2!L1116</f>
        <v>4957</v>
      </c>
      <c r="K1108" s="82">
        <f>Report2!M1116</f>
        <v>0</v>
      </c>
      <c r="L1108" s="82">
        <f>Report2!N1116</f>
        <v>6702134</v>
      </c>
      <c r="M1108" s="82">
        <f>Report2!P1116</f>
        <v>6702134</v>
      </c>
      <c r="N1108" s="82">
        <f>Report2!Q1116</f>
        <v>10000</v>
      </c>
      <c r="O1108" s="82">
        <f>Report2!T1116</f>
        <v>0</v>
      </c>
      <c r="P1108" s="82">
        <f>Report2!U1116</f>
        <v>156912</v>
      </c>
      <c r="Q1108" s="82">
        <f>Report2!W1116</f>
        <v>67021</v>
      </c>
      <c r="R1108" s="82">
        <f>Report2!X1116</f>
        <v>0</v>
      </c>
      <c r="S1108" s="82">
        <f>Report2!Y1116</f>
        <v>0</v>
      </c>
      <c r="T1108" s="82">
        <f>Report2!Z1116</f>
        <v>6936067</v>
      </c>
      <c r="U1108" s="82">
        <f>Report2!AB1116</f>
        <v>6936067</v>
      </c>
      <c r="V1108" s="82">
        <f>Report2!AC1116</f>
        <v>0</v>
      </c>
      <c r="W1108" s="36" t="str">
        <f>Report2!AD1116</f>
        <v>04/04/2023</v>
      </c>
      <c r="X1108" s="48" t="str">
        <f t="shared" si="141"/>
        <v>04</v>
      </c>
      <c r="Y1108" s="31" t="str">
        <f t="shared" si="142"/>
        <v>04</v>
      </c>
      <c r="Z1108" s="31" t="str">
        <f t="shared" si="143"/>
        <v>2023</v>
      </c>
      <c r="AA1108" s="45">
        <f t="shared" si="144"/>
        <v>45020</v>
      </c>
      <c r="AB1108" s="31" t="str">
        <f>Report2!AE1116</f>
        <v>5255242005025</v>
      </c>
      <c r="AC1108" s="45" t="str">
        <f>Report2!AF1116</f>
        <v>04/04/2023</v>
      </c>
      <c r="AD1108" s="31" t="str">
        <f>Report2!AH1116</f>
        <v>P2TL/52552/20230404/00001</v>
      </c>
      <c r="AE1108" s="31">
        <f t="shared" si="146"/>
        <v>52550</v>
      </c>
      <c r="AF1108" s="31" t="str">
        <f t="shared" si="145"/>
        <v>52552</v>
      </c>
    </row>
    <row r="1109" spans="1:32">
      <c r="A1109" s="30">
        <f>Report2!A1117</f>
        <v>44</v>
      </c>
      <c r="B1109" s="31" t="str">
        <f>Report2!B1117</f>
        <v>5255105723041100279</v>
      </c>
      <c r="C1109" s="31" t="str">
        <f>Report2!D1117</f>
        <v>523060028404</v>
      </c>
      <c r="D1109" s="31" t="str">
        <f>Report2!E1117</f>
        <v>CHALIMI</v>
      </c>
      <c r="E1109" s="31">
        <f>Report2!H1117</f>
        <v>0</v>
      </c>
      <c r="F1109" s="31" t="str">
        <f>Report2!I1117</f>
        <v>DS  GAJAH</v>
      </c>
      <c r="G1109" s="31" t="str">
        <f t="shared" si="139"/>
        <v>R1M</v>
      </c>
      <c r="H1109" s="31">
        <f t="shared" si="140"/>
        <v>900</v>
      </c>
      <c r="I1109" s="31" t="str">
        <f>Report2!K1117</f>
        <v>R1M/900</v>
      </c>
      <c r="J1109" s="82">
        <f>Report2!L1117</f>
        <v>55</v>
      </c>
      <c r="K1109" s="82">
        <f>Report2!M1117</f>
        <v>0</v>
      </c>
      <c r="L1109" s="82">
        <f>Report2!N1117</f>
        <v>77064</v>
      </c>
      <c r="M1109" s="82">
        <f>Report2!P1117</f>
        <v>77064</v>
      </c>
      <c r="N1109" s="82">
        <f>Report2!Q1117</f>
        <v>0</v>
      </c>
      <c r="O1109" s="82">
        <f>Report2!T1117</f>
        <v>0</v>
      </c>
      <c r="P1109" s="82">
        <f>Report2!U1117</f>
        <v>0</v>
      </c>
      <c r="Q1109" s="82">
        <f>Report2!W1117</f>
        <v>0</v>
      </c>
      <c r="R1109" s="82">
        <f>Report2!X1117</f>
        <v>0</v>
      </c>
      <c r="S1109" s="82">
        <f>Report2!Y1117</f>
        <v>0</v>
      </c>
      <c r="T1109" s="82">
        <f>Report2!Z1117</f>
        <v>77064</v>
      </c>
      <c r="U1109" s="82">
        <f>Report2!AB1117</f>
        <v>0</v>
      </c>
      <c r="V1109" s="82">
        <f>Report2!AC1117</f>
        <v>77064</v>
      </c>
      <c r="W1109" s="36" t="str">
        <f>Report2!AD1117</f>
        <v>17/04/2023</v>
      </c>
      <c r="X1109" s="48" t="str">
        <f t="shared" si="141"/>
        <v>17</v>
      </c>
      <c r="Y1109" s="31" t="str">
        <f t="shared" si="142"/>
        <v>04</v>
      </c>
      <c r="Z1109" s="31" t="str">
        <f t="shared" si="143"/>
        <v>2023</v>
      </c>
      <c r="AA1109" s="45">
        <f t="shared" si="144"/>
        <v>45033</v>
      </c>
      <c r="AB1109" s="31" t="str">
        <f>Report2!AE1117</f>
        <v>5255134000279</v>
      </c>
      <c r="AC1109" s="45" t="str">
        <f>Report2!AF1117</f>
        <v>17/04/2023</v>
      </c>
      <c r="AD1109" s="31" t="str">
        <f>Report2!AH1117</f>
        <v>5255105723041100279</v>
      </c>
      <c r="AE1109" s="31">
        <f t="shared" si="146"/>
        <v>52550</v>
      </c>
      <c r="AF1109" s="31" t="str">
        <f t="shared" si="145"/>
        <v>52551</v>
      </c>
    </row>
    <row r="1110" spans="1:32">
      <c r="A1110" s="30">
        <f>Report2!A1118</f>
        <v>45</v>
      </c>
      <c r="B1110" s="31" t="str">
        <f>Report2!B1118</f>
        <v>P2TL/52551/20230406/00001</v>
      </c>
      <c r="C1110" s="31" t="str">
        <f>Report2!D1118</f>
        <v>523061899606</v>
      </c>
      <c r="D1110" s="31" t="str">
        <f>Report2!E1118</f>
        <v>NURUL ISLAH</v>
      </c>
      <c r="E1110" s="31" t="str">
        <f>Report2!H1118</f>
        <v>K2</v>
      </c>
      <c r="F1110" s="31" t="str">
        <f>Report2!I1118</f>
        <v>DS KEDUNGKARANG</v>
      </c>
      <c r="G1110" s="31" t="str">
        <f t="shared" si="139"/>
        <v>R1T</v>
      </c>
      <c r="H1110" s="31">
        <f t="shared" si="140"/>
        <v>450</v>
      </c>
      <c r="I1110" s="31" t="str">
        <f>Report2!K1118</f>
        <v>R1T/450</v>
      </c>
      <c r="J1110" s="82">
        <f>Report2!L1118</f>
        <v>236</v>
      </c>
      <c r="K1110" s="82">
        <f>Report2!M1118</f>
        <v>0</v>
      </c>
      <c r="L1110" s="82">
        <f>Report2!N1118</f>
        <v>97940</v>
      </c>
      <c r="M1110" s="82">
        <f>Report2!P1118</f>
        <v>97940</v>
      </c>
      <c r="N1110" s="82">
        <f>Report2!Q1118</f>
        <v>0</v>
      </c>
      <c r="O1110" s="82">
        <f>Report2!T1118</f>
        <v>0</v>
      </c>
      <c r="P1110" s="82">
        <f>Report2!U1118</f>
        <v>0</v>
      </c>
      <c r="Q1110" s="82">
        <f>Report2!W1118</f>
        <v>8815</v>
      </c>
      <c r="R1110" s="82">
        <f>Report2!X1118</f>
        <v>0</v>
      </c>
      <c r="S1110" s="82">
        <f>Report2!Y1118</f>
        <v>0</v>
      </c>
      <c r="T1110" s="82">
        <f>Report2!Z1118</f>
        <v>106755</v>
      </c>
      <c r="U1110" s="82">
        <f>Report2!AB1118</f>
        <v>106755</v>
      </c>
      <c r="V1110" s="82">
        <f>Report2!AC1118</f>
        <v>0</v>
      </c>
      <c r="W1110" s="36" t="str">
        <f>Report2!AD1118</f>
        <v>06/04/2023</v>
      </c>
      <c r="X1110" s="48" t="str">
        <f t="shared" si="141"/>
        <v>06</v>
      </c>
      <c r="Y1110" s="31" t="str">
        <f t="shared" si="142"/>
        <v>04</v>
      </c>
      <c r="Z1110" s="31" t="str">
        <f t="shared" si="143"/>
        <v>2023</v>
      </c>
      <c r="AA1110" s="45">
        <f t="shared" si="144"/>
        <v>45022</v>
      </c>
      <c r="AB1110" s="31" t="str">
        <f>Report2!AE1118</f>
        <v>5255143005242</v>
      </c>
      <c r="AC1110" s="45" t="str">
        <f>Report2!AF1118</f>
        <v>06/04/2023</v>
      </c>
      <c r="AD1110" s="31" t="str">
        <f>Report2!AH1118</f>
        <v>P2TL/52551/20230406/00001</v>
      </c>
      <c r="AE1110" s="31">
        <f t="shared" si="146"/>
        <v>52550</v>
      </c>
      <c r="AF1110" s="31" t="str">
        <f t="shared" si="145"/>
        <v>52551</v>
      </c>
    </row>
    <row r="1111" spans="1:32">
      <c r="A1111" s="30">
        <f>Report2!A1119</f>
        <v>46</v>
      </c>
      <c r="B1111" s="31" t="str">
        <f>Report2!B1119</f>
        <v>P2TL/52554/20230403/00003</v>
      </c>
      <c r="C1111" s="31" t="str">
        <f>Report2!D1119</f>
        <v>NONPELANG</v>
      </c>
      <c r="D1111" s="31" t="str">
        <f>Report2!E1119</f>
        <v>JAYEM</v>
      </c>
      <c r="E1111" s="31" t="str">
        <f>Report2!H1119</f>
        <v>P4</v>
      </c>
      <c r="F1111" s="31" t="str">
        <f>Report2!I1119</f>
        <v>NGLEJOK PELEM GAB</v>
      </c>
      <c r="G1111" s="31" t="str">
        <f t="shared" si="139"/>
        <v>R1</v>
      </c>
      <c r="H1111" s="31">
        <f t="shared" si="140"/>
        <v>450</v>
      </c>
      <c r="I1111" s="31" t="str">
        <f>Report2!K1119</f>
        <v>R1/450</v>
      </c>
      <c r="J1111" s="82">
        <f>Report2!L1119</f>
        <v>2479</v>
      </c>
      <c r="K1111" s="82">
        <f>Report2!M1119</f>
        <v>89100</v>
      </c>
      <c r="L1111" s="82">
        <f>Report2!N1119</f>
        <v>1226907</v>
      </c>
      <c r="M1111" s="82">
        <f>Report2!P1119</f>
        <v>1316007</v>
      </c>
      <c r="N1111" s="82">
        <f>Report2!Q1119</f>
        <v>0</v>
      </c>
      <c r="O1111" s="82">
        <f>Report2!T1119</f>
        <v>0</v>
      </c>
      <c r="P1111" s="82">
        <f>Report2!U1119</f>
        <v>0</v>
      </c>
      <c r="Q1111" s="82">
        <f>Report2!W1119</f>
        <v>6580</v>
      </c>
      <c r="R1111" s="82">
        <f>Report2!X1119</f>
        <v>0</v>
      </c>
      <c r="S1111" s="82">
        <f>Report2!Y1119</f>
        <v>0</v>
      </c>
      <c r="T1111" s="82">
        <f>Report2!Z1119</f>
        <v>1322587</v>
      </c>
      <c r="U1111" s="82">
        <f>Report2!AB1119</f>
        <v>1322587</v>
      </c>
      <c r="V1111" s="82">
        <f>Report2!AC1119</f>
        <v>0</v>
      </c>
      <c r="W1111" s="36" t="str">
        <f>Report2!AD1119</f>
        <v>04/04/2023</v>
      </c>
      <c r="X1111" s="48" t="str">
        <f t="shared" si="141"/>
        <v>04</v>
      </c>
      <c r="Y1111" s="31" t="str">
        <f t="shared" si="142"/>
        <v>04</v>
      </c>
      <c r="Z1111" s="31" t="str">
        <f t="shared" si="143"/>
        <v>2023</v>
      </c>
      <c r="AA1111" s="45">
        <f t="shared" si="144"/>
        <v>45020</v>
      </c>
      <c r="AB1111" s="31" t="str">
        <f>Report2!AE1119</f>
        <v>5255442006156</v>
      </c>
      <c r="AC1111" s="45" t="str">
        <f>Report2!AF1119</f>
        <v>04/04/2023</v>
      </c>
      <c r="AD1111" s="31" t="str">
        <f>Report2!AH1119</f>
        <v>P2TL/52554/20230403/00003</v>
      </c>
      <c r="AE1111" s="31">
        <f t="shared" si="146"/>
        <v>52550</v>
      </c>
      <c r="AF1111" s="31" t="str">
        <f t="shared" si="145"/>
        <v>52554</v>
      </c>
    </row>
    <row r="1112" spans="1:32">
      <c r="A1112" s="30">
        <f>Report2!A1120</f>
        <v>47</v>
      </c>
      <c r="B1112" s="31" t="str">
        <f>Report2!B1120</f>
        <v>P2TL/52553/20230417/00002</v>
      </c>
      <c r="C1112" s="31" t="str">
        <f>Report2!D1120</f>
        <v>523072164938</v>
      </c>
      <c r="D1112" s="31" t="str">
        <f>Report2!E1120</f>
        <v>SURATMIN</v>
      </c>
      <c r="E1112" s="31" t="str">
        <f>Report2!H1120</f>
        <v>P2</v>
      </c>
      <c r="F1112" s="31" t="str">
        <f>Report2!I1120</f>
        <v>DK NGREBO KEDUNG</v>
      </c>
      <c r="G1112" s="31" t="str">
        <f t="shared" si="139"/>
        <v>R1</v>
      </c>
      <c r="H1112" s="31">
        <f t="shared" si="140"/>
        <v>900</v>
      </c>
      <c r="I1112" s="31" t="str">
        <f>Report2!K1120</f>
        <v>R1/900</v>
      </c>
      <c r="J1112" s="82">
        <f>Report2!L1120</f>
        <v>4957</v>
      </c>
      <c r="K1112" s="82">
        <f>Report2!M1120</f>
        <v>0</v>
      </c>
      <c r="L1112" s="82">
        <f>Report2!N1120</f>
        <v>2453814</v>
      </c>
      <c r="M1112" s="82">
        <f>Report2!P1120</f>
        <v>2453814</v>
      </c>
      <c r="N1112" s="82">
        <f>Report2!Q1120</f>
        <v>0</v>
      </c>
      <c r="O1112" s="82">
        <f>Report2!T1120</f>
        <v>0</v>
      </c>
      <c r="P1112" s="82">
        <f>Report2!U1120</f>
        <v>0</v>
      </c>
      <c r="Q1112" s="82">
        <f>Report2!W1120</f>
        <v>24538</v>
      </c>
      <c r="R1112" s="82">
        <f>Report2!X1120</f>
        <v>0</v>
      </c>
      <c r="S1112" s="82">
        <f>Report2!Y1120</f>
        <v>0</v>
      </c>
      <c r="T1112" s="82">
        <f>Report2!Z1120</f>
        <v>2478352</v>
      </c>
      <c r="U1112" s="82">
        <f>Report2!AB1120</f>
        <v>2478352</v>
      </c>
      <c r="V1112" s="82">
        <f>Report2!AC1120</f>
        <v>0</v>
      </c>
      <c r="W1112" s="36" t="str">
        <f>Report2!AD1120</f>
        <v>17/04/2023</v>
      </c>
      <c r="X1112" s="48" t="str">
        <f t="shared" si="141"/>
        <v>17</v>
      </c>
      <c r="Y1112" s="31" t="str">
        <f t="shared" si="142"/>
        <v>04</v>
      </c>
      <c r="Z1112" s="31" t="str">
        <f t="shared" si="143"/>
        <v>2023</v>
      </c>
      <c r="AA1112" s="45">
        <f t="shared" si="144"/>
        <v>45033</v>
      </c>
      <c r="AB1112" s="31" t="str">
        <f>Report2!AE1120</f>
        <v>5255342004954</v>
      </c>
      <c r="AC1112" s="45" t="str">
        <f>Report2!AF1120</f>
        <v>17/04/2023</v>
      </c>
      <c r="AD1112" s="31" t="str">
        <f>Report2!AH1120</f>
        <v>P2TL/52553/20230417/00002</v>
      </c>
      <c r="AE1112" s="31">
        <f t="shared" si="146"/>
        <v>52550</v>
      </c>
      <c r="AF1112" s="31" t="str">
        <f t="shared" si="145"/>
        <v>52553</v>
      </c>
    </row>
    <row r="1113" spans="1:32">
      <c r="A1113" s="30">
        <f>Report2!A1121</f>
        <v>48</v>
      </c>
      <c r="B1113" s="31" t="str">
        <f>Report2!B1121</f>
        <v>P2TL/52554/20230406/00005</v>
      </c>
      <c r="C1113" s="31" t="str">
        <f>Report2!D1121</f>
        <v>NONPELANG</v>
      </c>
      <c r="D1113" s="31" t="str">
        <f>Report2!E1121</f>
        <v>SUMARNO</v>
      </c>
      <c r="E1113" s="31" t="str">
        <f>Report2!H1121</f>
        <v>P4</v>
      </c>
      <c r="F1113" s="31" t="str">
        <f>Report2!I1121</f>
        <v>DN KUNCEN 01/06 DS</v>
      </c>
      <c r="G1113" s="31" t="str">
        <f t="shared" si="139"/>
        <v>B1</v>
      </c>
      <c r="H1113" s="31">
        <f t="shared" si="140"/>
        <v>900</v>
      </c>
      <c r="I1113" s="31" t="str">
        <f>Report2!K1121</f>
        <v>B1/900</v>
      </c>
      <c r="J1113" s="82">
        <f>Report2!L1121</f>
        <v>4957</v>
      </c>
      <c r="K1113" s="82">
        <f>Report2!M1121</f>
        <v>429300</v>
      </c>
      <c r="L1113" s="82">
        <f>Report2!N1121</f>
        <v>2305098</v>
      </c>
      <c r="M1113" s="82">
        <f>Report2!P1121</f>
        <v>2734398</v>
      </c>
      <c r="N1113" s="82">
        <f>Report2!Q1121</f>
        <v>0</v>
      </c>
      <c r="O1113" s="82">
        <f>Report2!T1121</f>
        <v>0</v>
      </c>
      <c r="P1113" s="82">
        <f>Report2!U1121</f>
        <v>0</v>
      </c>
      <c r="Q1113" s="82">
        <f>Report2!W1121</f>
        <v>13672</v>
      </c>
      <c r="R1113" s="82">
        <f>Report2!X1121</f>
        <v>0</v>
      </c>
      <c r="S1113" s="82">
        <f>Report2!Y1121</f>
        <v>0</v>
      </c>
      <c r="T1113" s="82">
        <f>Report2!Z1121</f>
        <v>2748070</v>
      </c>
      <c r="U1113" s="82">
        <f>Report2!AB1121</f>
        <v>2748070</v>
      </c>
      <c r="V1113" s="82">
        <f>Report2!AC1121</f>
        <v>0</v>
      </c>
      <c r="W1113" s="36" t="str">
        <f>Report2!AD1121</f>
        <v>07/04/2023</v>
      </c>
      <c r="X1113" s="48" t="str">
        <f t="shared" si="141"/>
        <v>07</v>
      </c>
      <c r="Y1113" s="31" t="str">
        <f t="shared" si="142"/>
        <v>04</v>
      </c>
      <c r="Z1113" s="31" t="str">
        <f t="shared" si="143"/>
        <v>2023</v>
      </c>
      <c r="AA1113" s="45">
        <f t="shared" si="144"/>
        <v>45023</v>
      </c>
      <c r="AB1113" s="31" t="str">
        <f>Report2!AE1121</f>
        <v>5255442006177</v>
      </c>
      <c r="AC1113" s="45" t="str">
        <f>Report2!AF1121</f>
        <v>07/04/2023</v>
      </c>
      <c r="AD1113" s="31" t="str">
        <f>Report2!AH1121</f>
        <v>P2TL/52554/20230406/00005</v>
      </c>
      <c r="AE1113" s="31">
        <f t="shared" si="146"/>
        <v>52550</v>
      </c>
      <c r="AF1113" s="31" t="str">
        <f t="shared" si="145"/>
        <v>52554</v>
      </c>
    </row>
    <row r="1114" spans="1:32">
      <c r="A1114" s="30">
        <f>Report2!A1122</f>
        <v>49</v>
      </c>
      <c r="B1114" s="31" t="str">
        <f>Report2!B1122</f>
        <v>P2TL/52553/20230406/00003</v>
      </c>
      <c r="C1114" s="31" t="str">
        <f>Report2!D1122</f>
        <v>NONPELANG</v>
      </c>
      <c r="D1114" s="31" t="str">
        <f>Report2!E1122</f>
        <v>PJ SUKARMI 3 TEGAL</v>
      </c>
      <c r="E1114" s="31" t="str">
        <f>Report2!H1122</f>
        <v>P4</v>
      </c>
      <c r="F1114" s="31" t="str">
        <f>Report2!I1122</f>
        <v>TEGALSARI PENGKOL</v>
      </c>
      <c r="G1114" s="31" t="str">
        <f t="shared" si="139"/>
        <v>S2</v>
      </c>
      <c r="H1114" s="31">
        <f t="shared" si="140"/>
        <v>900</v>
      </c>
      <c r="I1114" s="31" t="str">
        <f>Report2!K1122</f>
        <v>S2/900</v>
      </c>
      <c r="J1114" s="82">
        <f>Report2!L1122</f>
        <v>4957</v>
      </c>
      <c r="K1114" s="82">
        <f>Report2!M1122</f>
        <v>243000</v>
      </c>
      <c r="L1114" s="82">
        <f>Report2!N1122</f>
        <v>1784592</v>
      </c>
      <c r="M1114" s="82">
        <f>Report2!P1122</f>
        <v>2027592</v>
      </c>
      <c r="N1114" s="82">
        <f>Report2!Q1122</f>
        <v>0</v>
      </c>
      <c r="O1114" s="82">
        <f>Report2!T1122</f>
        <v>0</v>
      </c>
      <c r="P1114" s="82">
        <f>Report2!U1122</f>
        <v>0</v>
      </c>
      <c r="Q1114" s="82">
        <f>Report2!W1122</f>
        <v>10138</v>
      </c>
      <c r="R1114" s="82">
        <f>Report2!X1122</f>
        <v>0</v>
      </c>
      <c r="S1114" s="82">
        <f>Report2!Y1122</f>
        <v>0</v>
      </c>
      <c r="T1114" s="82">
        <f>Report2!Z1122</f>
        <v>2037730</v>
      </c>
      <c r="U1114" s="82">
        <f>Report2!AB1122</f>
        <v>2037730</v>
      </c>
      <c r="V1114" s="82">
        <f>Report2!AC1122</f>
        <v>0</v>
      </c>
      <c r="W1114" s="36" t="str">
        <f>Report2!AD1122</f>
        <v>06/04/2023</v>
      </c>
      <c r="X1114" s="48" t="str">
        <f t="shared" si="141"/>
        <v>06</v>
      </c>
      <c r="Y1114" s="31" t="str">
        <f t="shared" si="142"/>
        <v>04</v>
      </c>
      <c r="Z1114" s="31" t="str">
        <f t="shared" si="143"/>
        <v>2023</v>
      </c>
      <c r="AA1114" s="45">
        <f t="shared" si="144"/>
        <v>45022</v>
      </c>
      <c r="AB1114" s="31" t="str">
        <f>Report2!AE1122</f>
        <v>5255342004937</v>
      </c>
      <c r="AC1114" s="45" t="str">
        <f>Report2!AF1122</f>
        <v>06/04/2023</v>
      </c>
      <c r="AD1114" s="31" t="str">
        <f>Report2!AH1122</f>
        <v>P2TL/52553/20230406/00003</v>
      </c>
      <c r="AE1114" s="31">
        <f t="shared" si="146"/>
        <v>52550</v>
      </c>
      <c r="AF1114" s="31" t="str">
        <f t="shared" si="145"/>
        <v>52553</v>
      </c>
    </row>
    <row r="1115" spans="1:32">
      <c r="A1115" s="30">
        <f>Report2!A1123</f>
        <v>50</v>
      </c>
      <c r="B1115" s="31" t="str">
        <f>Report2!B1123</f>
        <v>P2TL/52554/20230428/00012</v>
      </c>
      <c r="C1115" s="31" t="str">
        <f>Report2!D1123</f>
        <v>523070811384</v>
      </c>
      <c r="D1115" s="31" t="str">
        <f>Report2!E1123</f>
        <v>SUPARMI B MARKO</v>
      </c>
      <c r="E1115" s="31" t="str">
        <f>Report2!H1123</f>
        <v>K2</v>
      </c>
      <c r="F1115" s="31" t="str">
        <f>Report2!I1123</f>
        <v>PU LONGRAMBE RT7/</v>
      </c>
      <c r="G1115" s="31" t="str">
        <f t="shared" si="139"/>
        <v>R1</v>
      </c>
      <c r="H1115" s="31">
        <f t="shared" si="140"/>
        <v>450</v>
      </c>
      <c r="I1115" s="31" t="str">
        <f>Report2!K1123</f>
        <v>R1/450</v>
      </c>
      <c r="J1115" s="82">
        <f>Report2!L1123</f>
        <v>250</v>
      </c>
      <c r="K1115" s="82">
        <f>Report2!M1123</f>
        <v>0</v>
      </c>
      <c r="L1115" s="82">
        <f>Report2!N1123</f>
        <v>123750</v>
      </c>
      <c r="M1115" s="82">
        <f>Report2!P1123</f>
        <v>123750</v>
      </c>
      <c r="N1115" s="82">
        <f>Report2!Q1123</f>
        <v>0</v>
      </c>
      <c r="O1115" s="82">
        <f>Report2!T1123</f>
        <v>0</v>
      </c>
      <c r="P1115" s="82">
        <f>Report2!U1123</f>
        <v>0</v>
      </c>
      <c r="Q1115" s="82">
        <f>Report2!W1123</f>
        <v>11138</v>
      </c>
      <c r="R1115" s="82">
        <f>Report2!X1123</f>
        <v>0</v>
      </c>
      <c r="S1115" s="82">
        <f>Report2!Y1123</f>
        <v>0</v>
      </c>
      <c r="T1115" s="82">
        <f>Report2!Z1123</f>
        <v>134888</v>
      </c>
      <c r="U1115" s="82">
        <f>Report2!AB1123</f>
        <v>15000</v>
      </c>
      <c r="V1115" s="82">
        <f>Report2!AC1123</f>
        <v>119888</v>
      </c>
      <c r="W1115" s="36" t="str">
        <f>Report2!AD1123</f>
        <v>28/04/2023</v>
      </c>
      <c r="X1115" s="48" t="str">
        <f t="shared" si="141"/>
        <v>28</v>
      </c>
      <c r="Y1115" s="31" t="str">
        <f t="shared" si="142"/>
        <v>04</v>
      </c>
      <c r="Z1115" s="31" t="str">
        <f t="shared" si="143"/>
        <v>2023</v>
      </c>
      <c r="AA1115" s="45">
        <f t="shared" si="144"/>
        <v>45044</v>
      </c>
      <c r="AB1115" s="31" t="str">
        <f>Report2!AE1123</f>
        <v>5255442006239</v>
      </c>
      <c r="AC1115" s="45" t="str">
        <f>Report2!AF1123</f>
        <v>28/04/2023</v>
      </c>
      <c r="AD1115" s="31" t="str">
        <f>Report2!AH1123</f>
        <v>P2TL/52554/20230428/00012</v>
      </c>
      <c r="AE1115" s="31">
        <f t="shared" si="146"/>
        <v>52550</v>
      </c>
      <c r="AF1115" s="31" t="str">
        <f t="shared" si="145"/>
        <v>52554</v>
      </c>
    </row>
    <row r="1116" spans="1:32">
      <c r="A1116" s="30">
        <f>Report2!A1124</f>
        <v>51</v>
      </c>
      <c r="B1116" s="31" t="str">
        <f>Report2!B1124</f>
        <v>P2TL/52551/20230404/00004</v>
      </c>
      <c r="C1116" s="31" t="str">
        <f>Report2!D1124</f>
        <v>523061791356</v>
      </c>
      <c r="D1116" s="31" t="str">
        <f>Report2!E1124</f>
        <v>BUNIAH</v>
      </c>
      <c r="E1116" s="31" t="str">
        <f>Report2!H1124</f>
        <v>K2</v>
      </c>
      <c r="F1116" s="31" t="str">
        <f>Report2!I1124</f>
        <v>DS KEDUNG KARANG</v>
      </c>
      <c r="G1116" s="31" t="str">
        <f t="shared" si="139"/>
        <v>R1T</v>
      </c>
      <c r="H1116" s="31">
        <f t="shared" si="140"/>
        <v>450</v>
      </c>
      <c r="I1116" s="31" t="str">
        <f>Report2!K1124</f>
        <v>R1T/450</v>
      </c>
      <c r="J1116" s="82">
        <f>Report2!L1124</f>
        <v>563</v>
      </c>
      <c r="K1116" s="82">
        <f>Report2!M1124</f>
        <v>0</v>
      </c>
      <c r="L1116" s="82">
        <f>Report2!N1124</f>
        <v>233645</v>
      </c>
      <c r="M1116" s="82">
        <f>Report2!P1124</f>
        <v>233645</v>
      </c>
      <c r="N1116" s="82">
        <f>Report2!Q1124</f>
        <v>0</v>
      </c>
      <c r="O1116" s="82">
        <f>Report2!T1124</f>
        <v>0</v>
      </c>
      <c r="P1116" s="82">
        <f>Report2!U1124</f>
        <v>0</v>
      </c>
      <c r="Q1116" s="82">
        <f>Report2!W1124</f>
        <v>21028</v>
      </c>
      <c r="R1116" s="82">
        <f>Report2!X1124</f>
        <v>0</v>
      </c>
      <c r="S1116" s="82">
        <f>Report2!Y1124</f>
        <v>0</v>
      </c>
      <c r="T1116" s="82">
        <f>Report2!Z1124</f>
        <v>254673</v>
      </c>
      <c r="U1116" s="82">
        <f>Report2!AB1124</f>
        <v>254673</v>
      </c>
      <c r="V1116" s="82">
        <f>Report2!AC1124</f>
        <v>0</v>
      </c>
      <c r="W1116" s="36" t="str">
        <f>Report2!AD1124</f>
        <v>04/04/2023</v>
      </c>
      <c r="X1116" s="48" t="str">
        <f t="shared" si="141"/>
        <v>04</v>
      </c>
      <c r="Y1116" s="31" t="str">
        <f t="shared" si="142"/>
        <v>04</v>
      </c>
      <c r="Z1116" s="31" t="str">
        <f t="shared" si="143"/>
        <v>2023</v>
      </c>
      <c r="AA1116" s="45">
        <f t="shared" si="144"/>
        <v>45020</v>
      </c>
      <c r="AB1116" s="31" t="str">
        <f>Report2!AE1124</f>
        <v>5255143005240</v>
      </c>
      <c r="AC1116" s="45" t="str">
        <f>Report2!AF1124</f>
        <v>04/04/2023</v>
      </c>
      <c r="AD1116" s="31" t="str">
        <f>Report2!AH1124</f>
        <v>P2TL/52551/20230404/00004</v>
      </c>
      <c r="AE1116" s="31">
        <f t="shared" si="146"/>
        <v>52550</v>
      </c>
      <c r="AF1116" s="31" t="str">
        <f t="shared" si="145"/>
        <v>52551</v>
      </c>
    </row>
    <row r="1117" spans="1:32">
      <c r="A1117" s="30">
        <f>Report2!A1125</f>
        <v>52</v>
      </c>
      <c r="B1117" s="31" t="str">
        <f>Report2!B1125</f>
        <v>5255105723041100299</v>
      </c>
      <c r="C1117" s="31" t="str">
        <f>Report2!D1125</f>
        <v>523060404504</v>
      </c>
      <c r="D1117" s="31" t="str">
        <f>Report2!E1125</f>
        <v>SUMONO</v>
      </c>
      <c r="E1117" s="31">
        <f>Report2!H1125</f>
        <v>0</v>
      </c>
      <c r="F1117" s="31" t="str">
        <f>Report2!I1125</f>
        <v>DK  TLOGOWARU RT1/</v>
      </c>
      <c r="G1117" s="31" t="str">
        <f t="shared" si="139"/>
        <v>R1</v>
      </c>
      <c r="H1117" s="31">
        <f t="shared" si="140"/>
        <v>450</v>
      </c>
      <c r="I1117" s="31" t="str">
        <f>Report2!K1125</f>
        <v>R1/450</v>
      </c>
      <c r="J1117" s="82">
        <f>Report2!L1125</f>
        <v>84</v>
      </c>
      <c r="K1117" s="82">
        <f>Report2!M1125</f>
        <v>0</v>
      </c>
      <c r="L1117" s="82">
        <f>Report2!N1125</f>
        <v>14196</v>
      </c>
      <c r="M1117" s="82">
        <f>Report2!P1125</f>
        <v>14196</v>
      </c>
      <c r="N1117" s="82">
        <f>Report2!Q1125</f>
        <v>0</v>
      </c>
      <c r="O1117" s="82">
        <f>Report2!T1125</f>
        <v>0</v>
      </c>
      <c r="P1117" s="82">
        <f>Report2!U1125</f>
        <v>0</v>
      </c>
      <c r="Q1117" s="82">
        <f>Report2!W1125</f>
        <v>0</v>
      </c>
      <c r="R1117" s="82">
        <f>Report2!X1125</f>
        <v>0</v>
      </c>
      <c r="S1117" s="82">
        <f>Report2!Y1125</f>
        <v>0</v>
      </c>
      <c r="T1117" s="82">
        <f>Report2!Z1125</f>
        <v>14196</v>
      </c>
      <c r="U1117" s="82">
        <f>Report2!AB1125</f>
        <v>0</v>
      </c>
      <c r="V1117" s="82">
        <f>Report2!AC1125</f>
        <v>14196</v>
      </c>
      <c r="W1117" s="36" t="str">
        <f>Report2!AD1125</f>
        <v>17/04/2023</v>
      </c>
      <c r="X1117" s="48" t="str">
        <f t="shared" si="141"/>
        <v>17</v>
      </c>
      <c r="Y1117" s="31" t="str">
        <f t="shared" si="142"/>
        <v>04</v>
      </c>
      <c r="Z1117" s="31" t="str">
        <f t="shared" si="143"/>
        <v>2023</v>
      </c>
      <c r="AA1117" s="45">
        <f t="shared" si="144"/>
        <v>45033</v>
      </c>
      <c r="AB1117" s="31" t="str">
        <f>Report2!AE1125</f>
        <v>5255134000299</v>
      </c>
      <c r="AC1117" s="45" t="str">
        <f>Report2!AF1125</f>
        <v>17/04/2023</v>
      </c>
      <c r="AD1117" s="31" t="str">
        <f>Report2!AH1125</f>
        <v>5255105723041100299</v>
      </c>
      <c r="AE1117" s="31">
        <f t="shared" si="146"/>
        <v>52550</v>
      </c>
      <c r="AF1117" s="31" t="str">
        <f t="shared" si="145"/>
        <v>52551</v>
      </c>
    </row>
    <row r="1118" spans="1:32">
      <c r="A1118" s="30">
        <f>Report2!A1126</f>
        <v>53</v>
      </c>
      <c r="B1118" s="31" t="str">
        <f>Report2!B1126</f>
        <v>P2TL/52554/20230412/00005</v>
      </c>
      <c r="C1118" s="31" t="str">
        <f>Report2!D1126</f>
        <v>NONPELANG</v>
      </c>
      <c r="D1118" s="31" t="str">
        <f>Report2!E1126</f>
        <v>SUWADI</v>
      </c>
      <c r="E1118" s="31" t="str">
        <f>Report2!H1126</f>
        <v>P4</v>
      </c>
      <c r="F1118" s="31" t="str">
        <f>Report2!I1126</f>
        <v>KRAJAN TIMUR</v>
      </c>
      <c r="G1118" s="31" t="str">
        <f t="shared" si="139"/>
        <v>R1</v>
      </c>
      <c r="H1118" s="31">
        <f t="shared" si="140"/>
        <v>450</v>
      </c>
      <c r="I1118" s="31" t="str">
        <f>Report2!K1126</f>
        <v>R1/450</v>
      </c>
      <c r="J1118" s="82">
        <f>Report2!L1126</f>
        <v>2479</v>
      </c>
      <c r="K1118" s="82">
        <f>Report2!M1126</f>
        <v>89100</v>
      </c>
      <c r="L1118" s="82">
        <f>Report2!N1126</f>
        <v>1226907</v>
      </c>
      <c r="M1118" s="82">
        <f>Report2!P1126</f>
        <v>1316007</v>
      </c>
      <c r="N1118" s="82">
        <f>Report2!Q1126</f>
        <v>0</v>
      </c>
      <c r="O1118" s="82">
        <f>Report2!T1126</f>
        <v>0</v>
      </c>
      <c r="P1118" s="82">
        <f>Report2!U1126</f>
        <v>0</v>
      </c>
      <c r="Q1118" s="82">
        <f>Report2!W1126</f>
        <v>6580</v>
      </c>
      <c r="R1118" s="82">
        <f>Report2!X1126</f>
        <v>0</v>
      </c>
      <c r="S1118" s="82">
        <f>Report2!Y1126</f>
        <v>0</v>
      </c>
      <c r="T1118" s="82">
        <f>Report2!Z1126</f>
        <v>1322587</v>
      </c>
      <c r="U1118" s="82">
        <f>Report2!AB1126</f>
        <v>1322587</v>
      </c>
      <c r="V1118" s="82">
        <f>Report2!AC1126</f>
        <v>0</v>
      </c>
      <c r="W1118" s="36" t="str">
        <f>Report2!AD1126</f>
        <v>12/04/2023</v>
      </c>
      <c r="X1118" s="48" t="str">
        <f t="shared" si="141"/>
        <v>12</v>
      </c>
      <c r="Y1118" s="31" t="str">
        <f t="shared" si="142"/>
        <v>04</v>
      </c>
      <c r="Z1118" s="31" t="str">
        <f t="shared" si="143"/>
        <v>2023</v>
      </c>
      <c r="AA1118" s="45">
        <f t="shared" si="144"/>
        <v>45028</v>
      </c>
      <c r="AB1118" s="31" t="str">
        <f>Report2!AE1126</f>
        <v>5255442006207</v>
      </c>
      <c r="AC1118" s="45" t="str">
        <f>Report2!AF1126</f>
        <v>12/04/2023</v>
      </c>
      <c r="AD1118" s="31" t="str">
        <f>Report2!AH1126</f>
        <v>P2TL/52554/20230412/00005</v>
      </c>
      <c r="AE1118" s="31">
        <f t="shared" si="146"/>
        <v>52550</v>
      </c>
      <c r="AF1118" s="31" t="str">
        <f t="shared" si="145"/>
        <v>52554</v>
      </c>
    </row>
    <row r="1119" spans="1:32">
      <c r="A1119" s="30">
        <f>Report2!A1127</f>
        <v>54</v>
      </c>
      <c r="B1119" s="31" t="str">
        <f>Report2!B1127</f>
        <v>P2TL/52552/20230404/00003</v>
      </c>
      <c r="C1119" s="31" t="str">
        <f>Report2!D1127</f>
        <v>523080511167</v>
      </c>
      <c r="D1119" s="31" t="str">
        <f>Report2!E1127</f>
        <v>GINAH</v>
      </c>
      <c r="E1119" s="31" t="str">
        <f>Report2!H1127</f>
        <v>P3</v>
      </c>
      <c r="F1119" s="31" t="str">
        <f>Report2!I1127</f>
        <v>KA RANG GENENG RT</v>
      </c>
      <c r="G1119" s="31" t="str">
        <f t="shared" si="139"/>
        <v>R1T</v>
      </c>
      <c r="H1119" s="31">
        <f t="shared" si="140"/>
        <v>450</v>
      </c>
      <c r="I1119" s="31" t="str">
        <f>Report2!K1127</f>
        <v>R1T/450</v>
      </c>
      <c r="J1119" s="82">
        <f>Report2!L1127</f>
        <v>2479</v>
      </c>
      <c r="K1119" s="82">
        <f>Report2!M1127</f>
        <v>59400</v>
      </c>
      <c r="L1119" s="82">
        <f>Report2!N1127</f>
        <v>1226907</v>
      </c>
      <c r="M1119" s="82">
        <f>Report2!P1127</f>
        <v>1286307</v>
      </c>
      <c r="N1119" s="82">
        <f>Report2!Q1127</f>
        <v>0</v>
      </c>
      <c r="O1119" s="82">
        <f>Report2!T1127</f>
        <v>0</v>
      </c>
      <c r="P1119" s="82">
        <f>Report2!U1127</f>
        <v>433457</v>
      </c>
      <c r="Q1119" s="82">
        <f>Report2!W1127</f>
        <v>13160</v>
      </c>
      <c r="R1119" s="82">
        <f>Report2!X1127</f>
        <v>0</v>
      </c>
      <c r="S1119" s="82">
        <f>Report2!Y1127</f>
        <v>0</v>
      </c>
      <c r="T1119" s="82">
        <f>Report2!Z1127</f>
        <v>1732924</v>
      </c>
      <c r="U1119" s="82">
        <f>Report2!AB1127</f>
        <v>1732924</v>
      </c>
      <c r="V1119" s="82">
        <f>Report2!AC1127</f>
        <v>0</v>
      </c>
      <c r="W1119" s="36" t="str">
        <f>Report2!AD1127</f>
        <v>04/04/2023</v>
      </c>
      <c r="X1119" s="48" t="str">
        <f t="shared" si="141"/>
        <v>04</v>
      </c>
      <c r="Y1119" s="31" t="str">
        <f t="shared" si="142"/>
        <v>04</v>
      </c>
      <c r="Z1119" s="31" t="str">
        <f t="shared" si="143"/>
        <v>2023</v>
      </c>
      <c r="AA1119" s="45">
        <f t="shared" si="144"/>
        <v>45020</v>
      </c>
      <c r="AB1119" s="31" t="str">
        <f>Report2!AE1127</f>
        <v>5255243005027</v>
      </c>
      <c r="AC1119" s="45" t="str">
        <f>Report2!AF1127</f>
        <v>04/04/2023</v>
      </c>
      <c r="AD1119" s="31" t="str">
        <f>Report2!AH1127</f>
        <v>P2TL/52552/20230404/00003</v>
      </c>
      <c r="AE1119" s="31">
        <f t="shared" si="146"/>
        <v>52550</v>
      </c>
      <c r="AF1119" s="31" t="str">
        <f t="shared" si="145"/>
        <v>52552</v>
      </c>
    </row>
    <row r="1120" spans="1:32">
      <c r="A1120" s="30">
        <f>Report2!A1128</f>
        <v>55</v>
      </c>
      <c r="B1120" s="31" t="str">
        <f>Report2!B1128</f>
        <v>5255105723041100284</v>
      </c>
      <c r="C1120" s="31" t="str">
        <f>Report2!D1128</f>
        <v>523061086541</v>
      </c>
      <c r="D1120" s="31" t="str">
        <f>Report2!E1128</f>
        <v>ZAENAB</v>
      </c>
      <c r="E1120" s="31">
        <f>Report2!H1128</f>
        <v>0</v>
      </c>
      <c r="F1120" s="31" t="str">
        <f>Report2!I1128</f>
        <v>DK PATAR SIDOREJO</v>
      </c>
      <c r="G1120" s="31" t="str">
        <f t="shared" si="139"/>
        <v>R1</v>
      </c>
      <c r="H1120" s="31">
        <f t="shared" si="140"/>
        <v>450</v>
      </c>
      <c r="I1120" s="31" t="str">
        <f>Report2!K1128</f>
        <v>R1/450</v>
      </c>
      <c r="J1120" s="82">
        <f>Report2!L1128</f>
        <v>102</v>
      </c>
      <c r="K1120" s="82">
        <f>Report2!M1128</f>
        <v>0</v>
      </c>
      <c r="L1120" s="82">
        <f>Report2!N1128</f>
        <v>17407</v>
      </c>
      <c r="M1120" s="82">
        <f>Report2!P1128</f>
        <v>17407</v>
      </c>
      <c r="N1120" s="82">
        <f>Report2!Q1128</f>
        <v>0</v>
      </c>
      <c r="O1120" s="82">
        <f>Report2!T1128</f>
        <v>0</v>
      </c>
      <c r="P1120" s="82">
        <f>Report2!U1128</f>
        <v>0</v>
      </c>
      <c r="Q1120" s="82">
        <f>Report2!W1128</f>
        <v>0</v>
      </c>
      <c r="R1120" s="82">
        <f>Report2!X1128</f>
        <v>0</v>
      </c>
      <c r="S1120" s="82">
        <f>Report2!Y1128</f>
        <v>0</v>
      </c>
      <c r="T1120" s="82">
        <f>Report2!Z1128</f>
        <v>17407</v>
      </c>
      <c r="U1120" s="82">
        <f>Report2!AB1128</f>
        <v>0</v>
      </c>
      <c r="V1120" s="82">
        <f>Report2!AC1128</f>
        <v>17407</v>
      </c>
      <c r="W1120" s="36" t="str">
        <f>Report2!AD1128</f>
        <v>17/04/2023</v>
      </c>
      <c r="X1120" s="48" t="str">
        <f t="shared" si="141"/>
        <v>17</v>
      </c>
      <c r="Y1120" s="31" t="str">
        <f t="shared" si="142"/>
        <v>04</v>
      </c>
      <c r="Z1120" s="31" t="str">
        <f t="shared" si="143"/>
        <v>2023</v>
      </c>
      <c r="AA1120" s="45">
        <f t="shared" si="144"/>
        <v>45033</v>
      </c>
      <c r="AB1120" s="31" t="str">
        <f>Report2!AE1128</f>
        <v>5255134000284</v>
      </c>
      <c r="AC1120" s="45" t="str">
        <f>Report2!AF1128</f>
        <v>17/04/2023</v>
      </c>
      <c r="AD1120" s="31" t="str">
        <f>Report2!AH1128</f>
        <v>5255105723041100284</v>
      </c>
      <c r="AE1120" s="31">
        <f t="shared" si="146"/>
        <v>52550</v>
      </c>
      <c r="AF1120" s="31" t="str">
        <f t="shared" si="145"/>
        <v>52551</v>
      </c>
    </row>
    <row r="1121" spans="1:32">
      <c r="A1121" s="30">
        <f>Report2!A1129</f>
        <v>56</v>
      </c>
      <c r="B1121" s="31" t="str">
        <f>Report2!B1129</f>
        <v>P2TL/52554/20230428/00009</v>
      </c>
      <c r="C1121" s="31" t="str">
        <f>Report2!D1129</f>
        <v>523070160722</v>
      </c>
      <c r="D1121" s="31" t="str">
        <f>Report2!E1129</f>
        <v>KARMINAH</v>
      </c>
      <c r="E1121" s="31" t="str">
        <f>Report2!H1129</f>
        <v>K2</v>
      </c>
      <c r="F1121" s="31" t="str">
        <f>Report2!I1129</f>
        <v>DS  POJOK</v>
      </c>
      <c r="G1121" s="31" t="str">
        <f t="shared" si="139"/>
        <v>R1</v>
      </c>
      <c r="H1121" s="31">
        <f t="shared" si="140"/>
        <v>450</v>
      </c>
      <c r="I1121" s="31" t="str">
        <f>Report2!K1129</f>
        <v>R1/450</v>
      </c>
      <c r="J1121" s="82">
        <f>Report2!L1129</f>
        <v>150</v>
      </c>
      <c r="K1121" s="82">
        <f>Report2!M1129</f>
        <v>0</v>
      </c>
      <c r="L1121" s="82">
        <f>Report2!N1129</f>
        <v>74250</v>
      </c>
      <c r="M1121" s="82">
        <f>Report2!P1129</f>
        <v>74250</v>
      </c>
      <c r="N1121" s="82">
        <f>Report2!Q1129</f>
        <v>0</v>
      </c>
      <c r="O1121" s="82">
        <f>Report2!T1129</f>
        <v>0</v>
      </c>
      <c r="P1121" s="82">
        <f>Report2!U1129</f>
        <v>0</v>
      </c>
      <c r="Q1121" s="82">
        <f>Report2!W1129</f>
        <v>6683</v>
      </c>
      <c r="R1121" s="82">
        <f>Report2!X1129</f>
        <v>0</v>
      </c>
      <c r="S1121" s="82">
        <f>Report2!Y1129</f>
        <v>0</v>
      </c>
      <c r="T1121" s="82">
        <f>Report2!Z1129</f>
        <v>80933</v>
      </c>
      <c r="U1121" s="82">
        <f>Report2!AB1129</f>
        <v>9000</v>
      </c>
      <c r="V1121" s="82">
        <f>Report2!AC1129</f>
        <v>71933</v>
      </c>
      <c r="W1121" s="36" t="str">
        <f>Report2!AD1129</f>
        <v>28/04/2023</v>
      </c>
      <c r="X1121" s="48" t="str">
        <f t="shared" si="141"/>
        <v>28</v>
      </c>
      <c r="Y1121" s="31" t="str">
        <f t="shared" si="142"/>
        <v>04</v>
      </c>
      <c r="Z1121" s="31" t="str">
        <f t="shared" si="143"/>
        <v>2023</v>
      </c>
      <c r="AA1121" s="45">
        <f t="shared" si="144"/>
        <v>45044</v>
      </c>
      <c r="AB1121" s="31" t="str">
        <f>Report2!AE1129</f>
        <v>5255442006236</v>
      </c>
      <c r="AC1121" s="45" t="str">
        <f>Report2!AF1129</f>
        <v>28/04/2023</v>
      </c>
      <c r="AD1121" s="31" t="str">
        <f>Report2!AH1129</f>
        <v>P2TL/52554/20230428/00009</v>
      </c>
      <c r="AE1121" s="31">
        <f t="shared" si="146"/>
        <v>52550</v>
      </c>
      <c r="AF1121" s="31" t="str">
        <f t="shared" si="145"/>
        <v>52554</v>
      </c>
    </row>
    <row r="1122" spans="1:32">
      <c r="A1122" s="30">
        <f>Report2!A1130</f>
        <v>57</v>
      </c>
      <c r="B1122" s="31" t="str">
        <f>Report2!B1130</f>
        <v>5255105723041100280</v>
      </c>
      <c r="C1122" s="31" t="str">
        <f>Report2!D1130</f>
        <v>523060078807</v>
      </c>
      <c r="D1122" s="31" t="str">
        <f>Report2!E1130</f>
        <v>MUNAWAR</v>
      </c>
      <c r="E1122" s="31">
        <f>Report2!H1130</f>
        <v>0</v>
      </c>
      <c r="F1122" s="31" t="str">
        <f>Report2!I1130</f>
        <v>KR AJAN RT1/4 DS MA</v>
      </c>
      <c r="G1122" s="31" t="str">
        <f t="shared" si="139"/>
        <v>R1</v>
      </c>
      <c r="H1122" s="31">
        <f t="shared" si="140"/>
        <v>450</v>
      </c>
      <c r="I1122" s="31" t="str">
        <f>Report2!K1130</f>
        <v>R1/450</v>
      </c>
      <c r="J1122" s="82">
        <f>Report2!L1130</f>
        <v>138</v>
      </c>
      <c r="K1122" s="82">
        <f>Report2!M1130</f>
        <v>0</v>
      </c>
      <c r="L1122" s="82">
        <f>Report2!N1130</f>
        <v>23491</v>
      </c>
      <c r="M1122" s="82">
        <f>Report2!P1130</f>
        <v>23491</v>
      </c>
      <c r="N1122" s="82">
        <f>Report2!Q1130</f>
        <v>0</v>
      </c>
      <c r="O1122" s="82">
        <f>Report2!T1130</f>
        <v>0</v>
      </c>
      <c r="P1122" s="82">
        <f>Report2!U1130</f>
        <v>0</v>
      </c>
      <c r="Q1122" s="82">
        <f>Report2!W1130</f>
        <v>0</v>
      </c>
      <c r="R1122" s="82">
        <f>Report2!X1130</f>
        <v>0</v>
      </c>
      <c r="S1122" s="82">
        <f>Report2!Y1130</f>
        <v>0</v>
      </c>
      <c r="T1122" s="82">
        <f>Report2!Z1130</f>
        <v>23491</v>
      </c>
      <c r="U1122" s="82">
        <f>Report2!AB1130</f>
        <v>0</v>
      </c>
      <c r="V1122" s="82">
        <f>Report2!AC1130</f>
        <v>23491</v>
      </c>
      <c r="W1122" s="36" t="str">
        <f>Report2!AD1130</f>
        <v>17/04/2023</v>
      </c>
      <c r="X1122" s="48" t="str">
        <f t="shared" si="141"/>
        <v>17</v>
      </c>
      <c r="Y1122" s="31" t="str">
        <f t="shared" si="142"/>
        <v>04</v>
      </c>
      <c r="Z1122" s="31" t="str">
        <f t="shared" si="143"/>
        <v>2023</v>
      </c>
      <c r="AA1122" s="45">
        <f t="shared" si="144"/>
        <v>45033</v>
      </c>
      <c r="AB1122" s="31" t="str">
        <f>Report2!AE1130</f>
        <v>5255134000280</v>
      </c>
      <c r="AC1122" s="45" t="str">
        <f>Report2!AF1130</f>
        <v>17/04/2023</v>
      </c>
      <c r="AD1122" s="31" t="str">
        <f>Report2!AH1130</f>
        <v>5255105723041100280</v>
      </c>
      <c r="AE1122" s="31">
        <f t="shared" si="146"/>
        <v>52550</v>
      </c>
      <c r="AF1122" s="31" t="str">
        <f t="shared" si="145"/>
        <v>52551</v>
      </c>
    </row>
    <row r="1123" spans="1:32">
      <c r="A1123" s="30">
        <f>Report2!A1131</f>
        <v>58</v>
      </c>
      <c r="B1123" s="31" t="str">
        <f>Report2!B1131</f>
        <v>P2TL/52554/20230406/00010</v>
      </c>
      <c r="C1123" s="31" t="str">
        <f>Report2!D1131</f>
        <v>NONPELANG</v>
      </c>
      <c r="D1123" s="31" t="str">
        <f>Report2!E1131</f>
        <v>PUJIANTO SULASTRI</v>
      </c>
      <c r="E1123" s="31" t="str">
        <f>Report2!H1131</f>
        <v>P4</v>
      </c>
      <c r="F1123" s="31" t="str">
        <f>Report2!I1131</f>
        <v>DN POJOK 04/02 DS K</v>
      </c>
      <c r="G1123" s="31" t="str">
        <f t="shared" si="139"/>
        <v>R1</v>
      </c>
      <c r="H1123" s="31">
        <f t="shared" si="140"/>
        <v>450</v>
      </c>
      <c r="I1123" s="31" t="str">
        <f>Report2!K1131</f>
        <v>R1/450</v>
      </c>
      <c r="J1123" s="82">
        <f>Report2!L1131</f>
        <v>2479</v>
      </c>
      <c r="K1123" s="82">
        <f>Report2!M1131</f>
        <v>89100</v>
      </c>
      <c r="L1123" s="82">
        <f>Report2!N1131</f>
        <v>1226907</v>
      </c>
      <c r="M1123" s="82">
        <f>Report2!P1131</f>
        <v>1316007</v>
      </c>
      <c r="N1123" s="82">
        <f>Report2!Q1131</f>
        <v>0</v>
      </c>
      <c r="O1123" s="82">
        <f>Report2!T1131</f>
        <v>0</v>
      </c>
      <c r="P1123" s="82">
        <f>Report2!U1131</f>
        <v>0</v>
      </c>
      <c r="Q1123" s="82">
        <f>Report2!W1131</f>
        <v>6580</v>
      </c>
      <c r="R1123" s="82">
        <f>Report2!X1131</f>
        <v>0</v>
      </c>
      <c r="S1123" s="82">
        <f>Report2!Y1131</f>
        <v>0</v>
      </c>
      <c r="T1123" s="82">
        <f>Report2!Z1131</f>
        <v>1322587</v>
      </c>
      <c r="U1123" s="82">
        <f>Report2!AB1131</f>
        <v>1322587</v>
      </c>
      <c r="V1123" s="82">
        <f>Report2!AC1131</f>
        <v>0</v>
      </c>
      <c r="W1123" s="36" t="str">
        <f>Report2!AD1131</f>
        <v>06/04/2023</v>
      </c>
      <c r="X1123" s="48" t="str">
        <f t="shared" si="141"/>
        <v>06</v>
      </c>
      <c r="Y1123" s="31" t="str">
        <f t="shared" si="142"/>
        <v>04</v>
      </c>
      <c r="Z1123" s="31" t="str">
        <f t="shared" si="143"/>
        <v>2023</v>
      </c>
      <c r="AA1123" s="45">
        <f t="shared" si="144"/>
        <v>45022</v>
      </c>
      <c r="AB1123" s="31" t="str">
        <f>Report2!AE1131</f>
        <v>5255442006188</v>
      </c>
      <c r="AC1123" s="45" t="str">
        <f>Report2!AF1131</f>
        <v>06/04/2023</v>
      </c>
      <c r="AD1123" s="31" t="str">
        <f>Report2!AH1131</f>
        <v>P2TL/52554/20230406/00010</v>
      </c>
      <c r="AE1123" s="31">
        <f t="shared" si="146"/>
        <v>52550</v>
      </c>
      <c r="AF1123" s="31" t="str">
        <f t="shared" si="145"/>
        <v>52554</v>
      </c>
    </row>
    <row r="1124" spans="1:32">
      <c r="A1124" s="30">
        <f>Report2!A1132</f>
        <v>59</v>
      </c>
      <c r="B1124" s="31" t="str">
        <f>Report2!B1132</f>
        <v>P2TL/52551/20230410/00001</v>
      </c>
      <c r="C1124" s="31" t="str">
        <f>Report2!D1132</f>
        <v>523061226958</v>
      </c>
      <c r="D1124" s="31" t="str">
        <f>Report2!E1132</f>
        <v>MAT SHOLIKIN</v>
      </c>
      <c r="E1124" s="31" t="str">
        <f>Report2!H1132</f>
        <v>P3</v>
      </c>
      <c r="F1124" s="31" t="str">
        <f>Report2!I1132</f>
        <v>DK KRAJAN SUKODON</v>
      </c>
      <c r="G1124" s="31" t="str">
        <f t="shared" si="139"/>
        <v>R1T</v>
      </c>
      <c r="H1124" s="31">
        <f t="shared" si="140"/>
        <v>900</v>
      </c>
      <c r="I1124" s="31" t="str">
        <f>Report2!K1132</f>
        <v>R1T/900</v>
      </c>
      <c r="J1124" s="82">
        <f>Report2!L1132</f>
        <v>4957</v>
      </c>
      <c r="K1124" s="82">
        <f>Report2!M1132</f>
        <v>216000</v>
      </c>
      <c r="L1124" s="82">
        <f>Report2!N1132</f>
        <v>2453814</v>
      </c>
      <c r="M1124" s="82">
        <f>Report2!P1132</f>
        <v>2669814</v>
      </c>
      <c r="N1124" s="82">
        <f>Report2!Q1132</f>
        <v>0</v>
      </c>
      <c r="O1124" s="82">
        <f>Report2!T1132</f>
        <v>76400</v>
      </c>
      <c r="P1124" s="82">
        <f>Report2!U1132</f>
        <v>433957</v>
      </c>
      <c r="Q1124" s="82">
        <f>Report2!W1132</f>
        <v>27778</v>
      </c>
      <c r="R1124" s="82">
        <f>Report2!X1132</f>
        <v>0</v>
      </c>
      <c r="S1124" s="82">
        <f>Report2!Y1132</f>
        <v>0</v>
      </c>
      <c r="T1124" s="82">
        <f>Report2!Z1132</f>
        <v>3207949</v>
      </c>
      <c r="U1124" s="82">
        <f>Report2!AB1132</f>
        <v>3207949</v>
      </c>
      <c r="V1124" s="82">
        <f>Report2!AC1132</f>
        <v>0</v>
      </c>
      <c r="W1124" s="36" t="str">
        <f>Report2!AD1132</f>
        <v>10/04/2023</v>
      </c>
      <c r="X1124" s="48" t="str">
        <f t="shared" si="141"/>
        <v>10</v>
      </c>
      <c r="Y1124" s="31" t="str">
        <f t="shared" si="142"/>
        <v>04</v>
      </c>
      <c r="Z1124" s="31" t="str">
        <f t="shared" si="143"/>
        <v>2023</v>
      </c>
      <c r="AA1124" s="45">
        <f t="shared" si="144"/>
        <v>45026</v>
      </c>
      <c r="AB1124" s="31" t="str">
        <f>Report2!AE1132</f>
        <v>5255143005246</v>
      </c>
      <c r="AC1124" s="45" t="str">
        <f>Report2!AF1132</f>
        <v>10/04/2023</v>
      </c>
      <c r="AD1124" s="31" t="str">
        <f>Report2!AH1132</f>
        <v>P2TL/52551/20230410/00001</v>
      </c>
      <c r="AE1124" s="31">
        <f t="shared" si="146"/>
        <v>52550</v>
      </c>
      <c r="AF1124" s="31" t="str">
        <f t="shared" si="145"/>
        <v>52551</v>
      </c>
    </row>
    <row r="1125" spans="1:32">
      <c r="A1125" s="30">
        <f>Report2!A1133</f>
        <v>60</v>
      </c>
      <c r="B1125" s="31" t="str">
        <f>Report2!B1133</f>
        <v>P2TL/52554/20230410/00004</v>
      </c>
      <c r="C1125" s="31" t="str">
        <f>Report2!D1133</f>
        <v>NONPELANG</v>
      </c>
      <c r="D1125" s="31" t="str">
        <f>Report2!E1133</f>
        <v>ITA TITIK/TITA LISTIAN</v>
      </c>
      <c r="E1125" s="31" t="str">
        <f>Report2!H1133</f>
        <v>P4</v>
      </c>
      <c r="F1125" s="31" t="str">
        <f>Report2!I1133</f>
        <v>KALANGLUNDO</v>
      </c>
      <c r="G1125" s="31" t="str">
        <f t="shared" si="139"/>
        <v>B1</v>
      </c>
      <c r="H1125" s="31">
        <f t="shared" si="140"/>
        <v>900</v>
      </c>
      <c r="I1125" s="31" t="str">
        <f>Report2!K1133</f>
        <v>B1/900</v>
      </c>
      <c r="J1125" s="82">
        <f>Report2!L1133</f>
        <v>4957</v>
      </c>
      <c r="K1125" s="82">
        <f>Report2!M1133</f>
        <v>429300</v>
      </c>
      <c r="L1125" s="82">
        <f>Report2!N1133</f>
        <v>2305098</v>
      </c>
      <c r="M1125" s="82">
        <f>Report2!P1133</f>
        <v>2734398</v>
      </c>
      <c r="N1125" s="82">
        <f>Report2!Q1133</f>
        <v>0</v>
      </c>
      <c r="O1125" s="82">
        <f>Report2!T1133</f>
        <v>0</v>
      </c>
      <c r="P1125" s="82">
        <f>Report2!U1133</f>
        <v>0</v>
      </c>
      <c r="Q1125" s="82">
        <f>Report2!W1133</f>
        <v>13672</v>
      </c>
      <c r="R1125" s="82">
        <f>Report2!X1133</f>
        <v>0</v>
      </c>
      <c r="S1125" s="82">
        <f>Report2!Y1133</f>
        <v>0</v>
      </c>
      <c r="T1125" s="82">
        <f>Report2!Z1133</f>
        <v>2748070</v>
      </c>
      <c r="U1125" s="82">
        <f>Report2!AB1133</f>
        <v>2748070</v>
      </c>
      <c r="V1125" s="82">
        <f>Report2!AC1133</f>
        <v>0</v>
      </c>
      <c r="W1125" s="36" t="str">
        <f>Report2!AD1133</f>
        <v>13/04/2023</v>
      </c>
      <c r="X1125" s="48" t="str">
        <f t="shared" si="141"/>
        <v>13</v>
      </c>
      <c r="Y1125" s="31" t="str">
        <f t="shared" si="142"/>
        <v>04</v>
      </c>
      <c r="Z1125" s="31" t="str">
        <f t="shared" si="143"/>
        <v>2023</v>
      </c>
      <c r="AA1125" s="45">
        <f t="shared" si="144"/>
        <v>45029</v>
      </c>
      <c r="AB1125" s="31" t="str">
        <f>Report2!AE1133</f>
        <v>5255442006196</v>
      </c>
      <c r="AC1125" s="45" t="str">
        <f>Report2!AF1133</f>
        <v>13/04/2023</v>
      </c>
      <c r="AD1125" s="31" t="str">
        <f>Report2!AH1133</f>
        <v>P2TL/52554/20230410/00004</v>
      </c>
      <c r="AE1125" s="31">
        <f t="shared" si="146"/>
        <v>52550</v>
      </c>
      <c r="AF1125" s="31" t="str">
        <f t="shared" si="145"/>
        <v>52554</v>
      </c>
    </row>
    <row r="1126" spans="1:32">
      <c r="A1126" s="30">
        <f>Report2!A1134</f>
        <v>61</v>
      </c>
      <c r="B1126" s="31" t="str">
        <f>Report2!B1134</f>
        <v>P2TL/52554/20230404/00004</v>
      </c>
      <c r="C1126" s="31" t="str">
        <f>Report2!D1134</f>
        <v>NONPELANG</v>
      </c>
      <c r="D1126" s="31" t="str">
        <f>Report2!E1134</f>
        <v>SUPRAPTO SRIATI A</v>
      </c>
      <c r="E1126" s="31" t="str">
        <f>Report2!H1134</f>
        <v>P4</v>
      </c>
      <c r="F1126" s="31" t="str">
        <f>Report2!I1134</f>
        <v>DS TANJUNGHARJO</v>
      </c>
      <c r="G1126" s="31" t="str">
        <f t="shared" si="139"/>
        <v>B1</v>
      </c>
      <c r="H1126" s="31">
        <f t="shared" si="140"/>
        <v>450</v>
      </c>
      <c r="I1126" s="31" t="str">
        <f>Report2!K1134</f>
        <v>B1/450</v>
      </c>
      <c r="J1126" s="82">
        <f>Report2!L1134</f>
        <v>2479</v>
      </c>
      <c r="K1126" s="82">
        <f>Report2!M1134</f>
        <v>190350</v>
      </c>
      <c r="L1126" s="82">
        <f>Report2!N1134</f>
        <v>1041012</v>
      </c>
      <c r="M1126" s="82">
        <f>Report2!P1134</f>
        <v>1231362</v>
      </c>
      <c r="N1126" s="82">
        <f>Report2!Q1134</f>
        <v>0</v>
      </c>
      <c r="O1126" s="82">
        <f>Report2!T1134</f>
        <v>0</v>
      </c>
      <c r="P1126" s="82">
        <f>Report2!U1134</f>
        <v>0</v>
      </c>
      <c r="Q1126" s="82">
        <f>Report2!W1134</f>
        <v>6157</v>
      </c>
      <c r="R1126" s="82">
        <f>Report2!X1134</f>
        <v>0</v>
      </c>
      <c r="S1126" s="82">
        <f>Report2!Y1134</f>
        <v>0</v>
      </c>
      <c r="T1126" s="82">
        <f>Report2!Z1134</f>
        <v>1237519</v>
      </c>
      <c r="U1126" s="82">
        <f>Report2!AB1134</f>
        <v>1237519</v>
      </c>
      <c r="V1126" s="82">
        <f>Report2!AC1134</f>
        <v>0</v>
      </c>
      <c r="W1126" s="36" t="str">
        <f>Report2!AD1134</f>
        <v>04/04/2023</v>
      </c>
      <c r="X1126" s="48" t="str">
        <f t="shared" si="141"/>
        <v>04</v>
      </c>
      <c r="Y1126" s="31" t="str">
        <f t="shared" si="142"/>
        <v>04</v>
      </c>
      <c r="Z1126" s="31" t="str">
        <f t="shared" si="143"/>
        <v>2023</v>
      </c>
      <c r="AA1126" s="45">
        <f t="shared" si="144"/>
        <v>45020</v>
      </c>
      <c r="AB1126" s="31" t="str">
        <f>Report2!AE1134</f>
        <v>5255442006167</v>
      </c>
      <c r="AC1126" s="45" t="str">
        <f>Report2!AF1134</f>
        <v>04/04/2023</v>
      </c>
      <c r="AD1126" s="31" t="str">
        <f>Report2!AH1134</f>
        <v>P2TL/52554/20230404/00004</v>
      </c>
      <c r="AE1126" s="31">
        <f t="shared" si="146"/>
        <v>52550</v>
      </c>
      <c r="AF1126" s="31" t="str">
        <f t="shared" si="145"/>
        <v>52554</v>
      </c>
    </row>
    <row r="1127" spans="1:32">
      <c r="A1127" s="30">
        <f>Report2!A1135</f>
        <v>62</v>
      </c>
      <c r="B1127" s="31" t="str">
        <f>Report2!B1135</f>
        <v>P2TL/52551/20230404/00002</v>
      </c>
      <c r="C1127" s="31" t="str">
        <f>Report2!D1135</f>
        <v>523060524566</v>
      </c>
      <c r="D1127" s="31" t="str">
        <f>Report2!E1135</f>
        <v>SUPRIYATI B NGAGI</v>
      </c>
      <c r="E1127" s="31" t="str">
        <f>Report2!H1135</f>
        <v>P2</v>
      </c>
      <c r="F1127" s="31" t="str">
        <f>Report2!I1135</f>
        <v>DS  BABALAN WEDUN</v>
      </c>
      <c r="G1127" s="31" t="str">
        <f t="shared" si="139"/>
        <v>R1</v>
      </c>
      <c r="H1127" s="31">
        <f t="shared" si="140"/>
        <v>450</v>
      </c>
      <c r="I1127" s="31" t="str">
        <f>Report2!K1135</f>
        <v>R1/450</v>
      </c>
      <c r="J1127" s="82">
        <f>Report2!L1135</f>
        <v>2479</v>
      </c>
      <c r="K1127" s="82">
        <f>Report2!M1135</f>
        <v>0</v>
      </c>
      <c r="L1127" s="82">
        <f>Report2!N1135</f>
        <v>1226907</v>
      </c>
      <c r="M1127" s="82">
        <f>Report2!P1135</f>
        <v>1226907</v>
      </c>
      <c r="N1127" s="82">
        <f>Report2!Q1135</f>
        <v>0</v>
      </c>
      <c r="O1127" s="82">
        <f>Report2!T1135</f>
        <v>76400</v>
      </c>
      <c r="P1127" s="82">
        <f>Report2!U1135</f>
        <v>188671</v>
      </c>
      <c r="Q1127" s="82">
        <f>Report2!W1135</f>
        <v>12269</v>
      </c>
      <c r="R1127" s="82">
        <f>Report2!X1135</f>
        <v>13950</v>
      </c>
      <c r="S1127" s="82">
        <f>Report2!Y1135</f>
        <v>0</v>
      </c>
      <c r="T1127" s="82">
        <f>Report2!Z1135</f>
        <v>1518197</v>
      </c>
      <c r="U1127" s="82">
        <f>Report2!AB1135</f>
        <v>1518197</v>
      </c>
      <c r="V1127" s="82">
        <f>Report2!AC1135</f>
        <v>0</v>
      </c>
      <c r="W1127" s="36" t="str">
        <f>Report2!AD1135</f>
        <v>04/04/2023</v>
      </c>
      <c r="X1127" s="48" t="str">
        <f t="shared" si="141"/>
        <v>04</v>
      </c>
      <c r="Y1127" s="31" t="str">
        <f t="shared" si="142"/>
        <v>04</v>
      </c>
      <c r="Z1127" s="31" t="str">
        <f t="shared" si="143"/>
        <v>2023</v>
      </c>
      <c r="AA1127" s="45">
        <f t="shared" si="144"/>
        <v>45020</v>
      </c>
      <c r="AB1127" s="31" t="str">
        <f>Report2!AE1135</f>
        <v>5255142005238</v>
      </c>
      <c r="AC1127" s="45" t="str">
        <f>Report2!AF1135</f>
        <v>04/04/2023</v>
      </c>
      <c r="AD1127" s="31" t="str">
        <f>Report2!AH1135</f>
        <v>P2TL/52551/20230404/00002</v>
      </c>
      <c r="AE1127" s="31">
        <f t="shared" si="146"/>
        <v>52550</v>
      </c>
      <c r="AF1127" s="31" t="str">
        <f t="shared" si="145"/>
        <v>52551</v>
      </c>
    </row>
    <row r="1128" spans="1:32">
      <c r="A1128" s="30">
        <f>Report2!A1136</f>
        <v>63</v>
      </c>
      <c r="B1128" s="31" t="str">
        <f>Report2!B1136</f>
        <v>P2TL/52554/20230412/00001</v>
      </c>
      <c r="C1128" s="31" t="str">
        <f>Report2!D1136</f>
        <v>523072630390</v>
      </c>
      <c r="D1128" s="31" t="str">
        <f>Report2!E1136</f>
        <v>PARMAN</v>
      </c>
      <c r="E1128" s="31" t="str">
        <f>Report2!H1136</f>
        <v>K2</v>
      </c>
      <c r="F1128" s="31" t="str">
        <f>Report2!I1136</f>
        <v>DN KARANGJATI DS S</v>
      </c>
      <c r="G1128" s="31" t="str">
        <f t="shared" si="139"/>
        <v>R1T</v>
      </c>
      <c r="H1128" s="31">
        <f t="shared" si="140"/>
        <v>450</v>
      </c>
      <c r="I1128" s="31" t="str">
        <f>Report2!K1136</f>
        <v>R1T/450</v>
      </c>
      <c r="J1128" s="82">
        <f>Report2!L1136</f>
        <v>497</v>
      </c>
      <c r="K1128" s="82">
        <f>Report2!M1136</f>
        <v>0</v>
      </c>
      <c r="L1128" s="82">
        <f>Report2!N1136</f>
        <v>206255</v>
      </c>
      <c r="M1128" s="82">
        <f>Report2!P1136</f>
        <v>206255</v>
      </c>
      <c r="N1128" s="82">
        <f>Report2!Q1136</f>
        <v>0</v>
      </c>
      <c r="O1128" s="82">
        <f>Report2!T1136</f>
        <v>0</v>
      </c>
      <c r="P1128" s="82">
        <f>Report2!U1136</f>
        <v>0</v>
      </c>
      <c r="Q1128" s="82">
        <f>Report2!W1136</f>
        <v>18563</v>
      </c>
      <c r="R1128" s="82">
        <f>Report2!X1136</f>
        <v>0</v>
      </c>
      <c r="S1128" s="82">
        <f>Report2!Y1136</f>
        <v>0</v>
      </c>
      <c r="T1128" s="82">
        <f>Report2!Z1136</f>
        <v>224818</v>
      </c>
      <c r="U1128" s="82">
        <f>Report2!AB1136</f>
        <v>224818</v>
      </c>
      <c r="V1128" s="82">
        <f>Report2!AC1136</f>
        <v>0</v>
      </c>
      <c r="W1128" s="36" t="str">
        <f>Report2!AD1136</f>
        <v>14/04/2023</v>
      </c>
      <c r="X1128" s="48" t="str">
        <f t="shared" si="141"/>
        <v>14</v>
      </c>
      <c r="Y1128" s="31" t="str">
        <f t="shared" si="142"/>
        <v>04</v>
      </c>
      <c r="Z1128" s="31" t="str">
        <f t="shared" si="143"/>
        <v>2023</v>
      </c>
      <c r="AA1128" s="45">
        <f t="shared" si="144"/>
        <v>45030</v>
      </c>
      <c r="AB1128" s="31" t="str">
        <f>Report2!AE1136</f>
        <v>5255443006203</v>
      </c>
      <c r="AC1128" s="45" t="str">
        <f>Report2!AF1136</f>
        <v>14/04/2023</v>
      </c>
      <c r="AD1128" s="31" t="str">
        <f>Report2!AH1136</f>
        <v>P2TL/52554/20230412/00001</v>
      </c>
      <c r="AE1128" s="31">
        <f t="shared" si="146"/>
        <v>52550</v>
      </c>
      <c r="AF1128" s="31" t="str">
        <f t="shared" si="145"/>
        <v>52554</v>
      </c>
    </row>
    <row r="1129" spans="1:32">
      <c r="A1129" s="30">
        <f>Report2!A1137</f>
        <v>64</v>
      </c>
      <c r="B1129" s="31" t="str">
        <f>Report2!B1137</f>
        <v>P2TL/52553/20230412/00002</v>
      </c>
      <c r="C1129" s="31" t="str">
        <f>Report2!D1137</f>
        <v>523071067497</v>
      </c>
      <c r="D1129" s="31" t="str">
        <f>Report2!E1137</f>
        <v>SARTONO</v>
      </c>
      <c r="E1129" s="31" t="str">
        <f>Report2!H1137</f>
        <v>K2</v>
      </c>
      <c r="F1129" s="31" t="str">
        <f>Report2!I1137</f>
        <v>DK  POJOK DS WINON</v>
      </c>
      <c r="G1129" s="31" t="str">
        <f t="shared" si="139"/>
        <v>R1T</v>
      </c>
      <c r="H1129" s="31">
        <f t="shared" si="140"/>
        <v>450</v>
      </c>
      <c r="I1129" s="31" t="str">
        <f>Report2!K1137</f>
        <v>R1T/450</v>
      </c>
      <c r="J1129" s="82">
        <f>Report2!L1137</f>
        <v>543</v>
      </c>
      <c r="K1129" s="82">
        <f>Report2!M1137</f>
        <v>0</v>
      </c>
      <c r="L1129" s="82">
        <f>Report2!N1137</f>
        <v>225345</v>
      </c>
      <c r="M1129" s="82">
        <f>Report2!P1137</f>
        <v>225345</v>
      </c>
      <c r="N1129" s="82">
        <f>Report2!Q1137</f>
        <v>0</v>
      </c>
      <c r="O1129" s="82">
        <f>Report2!T1137</f>
        <v>0</v>
      </c>
      <c r="P1129" s="82">
        <f>Report2!U1137</f>
        <v>0</v>
      </c>
      <c r="Q1129" s="82">
        <f>Report2!W1137</f>
        <v>20281</v>
      </c>
      <c r="R1129" s="82">
        <f>Report2!X1137</f>
        <v>0</v>
      </c>
      <c r="S1129" s="82">
        <f>Report2!Y1137</f>
        <v>0</v>
      </c>
      <c r="T1129" s="82">
        <f>Report2!Z1137</f>
        <v>245626</v>
      </c>
      <c r="U1129" s="82">
        <f>Report2!AB1137</f>
        <v>245626</v>
      </c>
      <c r="V1129" s="82">
        <f>Report2!AC1137</f>
        <v>0</v>
      </c>
      <c r="W1129" s="36" t="str">
        <f>Report2!AD1137</f>
        <v>12/04/2023</v>
      </c>
      <c r="X1129" s="48" t="str">
        <f t="shared" si="141"/>
        <v>12</v>
      </c>
      <c r="Y1129" s="31" t="str">
        <f t="shared" si="142"/>
        <v>04</v>
      </c>
      <c r="Z1129" s="31" t="str">
        <f t="shared" si="143"/>
        <v>2023</v>
      </c>
      <c r="AA1129" s="45">
        <f t="shared" si="144"/>
        <v>45028</v>
      </c>
      <c r="AB1129" s="31" t="str">
        <f>Report2!AE1137</f>
        <v>5255343004949</v>
      </c>
      <c r="AC1129" s="45" t="str">
        <f>Report2!AF1137</f>
        <v>12/04/2023</v>
      </c>
      <c r="AD1129" s="31" t="str">
        <f>Report2!AH1137</f>
        <v>P2TL/52553/20230412/00002</v>
      </c>
      <c r="AE1129" s="31">
        <f t="shared" si="146"/>
        <v>52550</v>
      </c>
      <c r="AF1129" s="31" t="str">
        <f t="shared" si="145"/>
        <v>52553</v>
      </c>
    </row>
    <row r="1130" spans="1:32">
      <c r="A1130" s="30">
        <f>Report2!A1138</f>
        <v>65</v>
      </c>
      <c r="B1130" s="31" t="str">
        <f>Report2!B1138</f>
        <v>P2TL/52551/20230405/00001</v>
      </c>
      <c r="C1130" s="31" t="str">
        <f>Report2!D1138</f>
        <v>523060603548</v>
      </c>
      <c r="D1130" s="31" t="str">
        <f>Report2!E1138</f>
        <v>KARDONO</v>
      </c>
      <c r="E1130" s="31" t="str">
        <f>Report2!H1138</f>
        <v>K2</v>
      </c>
      <c r="F1130" s="31" t="str">
        <f>Report2!I1138</f>
        <v>DS  UJUNG PANDAN</v>
      </c>
      <c r="G1130" s="31" t="str">
        <f t="shared" si="139"/>
        <v>R1T</v>
      </c>
      <c r="H1130" s="31">
        <f t="shared" si="140"/>
        <v>900</v>
      </c>
      <c r="I1130" s="31" t="str">
        <f>Report2!K1138</f>
        <v>R1T/900</v>
      </c>
      <c r="J1130" s="82">
        <f>Report2!L1138</f>
        <v>270</v>
      </c>
      <c r="K1130" s="82">
        <f>Report2!M1138</f>
        <v>0</v>
      </c>
      <c r="L1130" s="82">
        <f>Report2!N1138</f>
        <v>163350</v>
      </c>
      <c r="M1130" s="82">
        <f>Report2!P1138</f>
        <v>163350</v>
      </c>
      <c r="N1130" s="82">
        <f>Report2!Q1138</f>
        <v>0</v>
      </c>
      <c r="O1130" s="82">
        <f>Report2!T1138</f>
        <v>0</v>
      </c>
      <c r="P1130" s="82">
        <f>Report2!U1138</f>
        <v>0</v>
      </c>
      <c r="Q1130" s="82">
        <f>Report2!W1138</f>
        <v>14702</v>
      </c>
      <c r="R1130" s="82">
        <f>Report2!X1138</f>
        <v>0</v>
      </c>
      <c r="S1130" s="82">
        <f>Report2!Y1138</f>
        <v>0</v>
      </c>
      <c r="T1130" s="82">
        <f>Report2!Z1138</f>
        <v>178052</v>
      </c>
      <c r="U1130" s="82">
        <f>Report2!AB1138</f>
        <v>178052</v>
      </c>
      <c r="V1130" s="82">
        <f>Report2!AC1138</f>
        <v>0</v>
      </c>
      <c r="W1130" s="36" t="str">
        <f>Report2!AD1138</f>
        <v>05/04/2023</v>
      </c>
      <c r="X1130" s="48" t="str">
        <f t="shared" si="141"/>
        <v>05</v>
      </c>
      <c r="Y1130" s="31" t="str">
        <f t="shared" si="142"/>
        <v>04</v>
      </c>
      <c r="Z1130" s="31" t="str">
        <f t="shared" si="143"/>
        <v>2023</v>
      </c>
      <c r="AA1130" s="45">
        <f t="shared" si="144"/>
        <v>45021</v>
      </c>
      <c r="AB1130" s="31" t="str">
        <f>Report2!AE1138</f>
        <v>5255143005241</v>
      </c>
      <c r="AC1130" s="45" t="str">
        <f>Report2!AF1138</f>
        <v>05/04/2023</v>
      </c>
      <c r="AD1130" s="31" t="str">
        <f>Report2!AH1138</f>
        <v>P2TL/52551/20230405/00001</v>
      </c>
      <c r="AE1130" s="31">
        <f t="shared" si="146"/>
        <v>52550</v>
      </c>
      <c r="AF1130" s="31" t="str">
        <f t="shared" si="145"/>
        <v>52551</v>
      </c>
    </row>
    <row r="1131" spans="1:32">
      <c r="A1131" s="30">
        <f>Report2!A1139</f>
        <v>66</v>
      </c>
      <c r="B1131" s="31" t="str">
        <f>Report2!B1139</f>
        <v>P2TL/52554/20230417/00005</v>
      </c>
      <c r="C1131" s="31" t="str">
        <f>Report2!D1139</f>
        <v>523071185058</v>
      </c>
      <c r="D1131" s="31" t="str">
        <f>Report2!E1139</f>
        <v>NGADIYO</v>
      </c>
      <c r="E1131" s="31" t="str">
        <f>Report2!H1139</f>
        <v>P3</v>
      </c>
      <c r="F1131" s="31" t="str">
        <f>Report2!I1139</f>
        <v>DK  DROJO DS BANGS</v>
      </c>
      <c r="G1131" s="31" t="str">
        <f t="shared" si="139"/>
        <v>R1</v>
      </c>
      <c r="H1131" s="31">
        <f t="shared" si="140"/>
        <v>450</v>
      </c>
      <c r="I1131" s="31" t="str">
        <f>Report2!K1139</f>
        <v>R1/450</v>
      </c>
      <c r="J1131" s="82">
        <f>Report2!L1139</f>
        <v>2479</v>
      </c>
      <c r="K1131" s="82">
        <f>Report2!M1139</f>
        <v>59400</v>
      </c>
      <c r="L1131" s="82">
        <f>Report2!N1139</f>
        <v>1226907</v>
      </c>
      <c r="M1131" s="82">
        <f>Report2!P1139</f>
        <v>1286307</v>
      </c>
      <c r="N1131" s="82">
        <f>Report2!Q1139</f>
        <v>0</v>
      </c>
      <c r="O1131" s="82">
        <f>Report2!T1139</f>
        <v>76400</v>
      </c>
      <c r="P1131" s="82">
        <f>Report2!U1139</f>
        <v>274226</v>
      </c>
      <c r="Q1131" s="82">
        <f>Report2!W1139</f>
        <v>13160</v>
      </c>
      <c r="R1131" s="82">
        <f>Report2!X1139</f>
        <v>900</v>
      </c>
      <c r="S1131" s="82">
        <f>Report2!Y1139</f>
        <v>0</v>
      </c>
      <c r="T1131" s="82">
        <f>Report2!Z1139</f>
        <v>1650993</v>
      </c>
      <c r="U1131" s="82">
        <f>Report2!AB1139</f>
        <v>1650993</v>
      </c>
      <c r="V1131" s="82">
        <f>Report2!AC1139</f>
        <v>0</v>
      </c>
      <c r="W1131" s="36" t="str">
        <f>Report2!AD1139</f>
        <v>17/04/2023</v>
      </c>
      <c r="X1131" s="48" t="str">
        <f t="shared" si="141"/>
        <v>17</v>
      </c>
      <c r="Y1131" s="31" t="str">
        <f t="shared" si="142"/>
        <v>04</v>
      </c>
      <c r="Z1131" s="31" t="str">
        <f t="shared" si="143"/>
        <v>2023</v>
      </c>
      <c r="AA1131" s="45">
        <f t="shared" si="144"/>
        <v>45033</v>
      </c>
      <c r="AB1131" s="31" t="str">
        <f>Report2!AE1139</f>
        <v>5255442006225</v>
      </c>
      <c r="AC1131" s="45" t="str">
        <f>Report2!AF1139</f>
        <v>17/04/2023</v>
      </c>
      <c r="AD1131" s="31" t="str">
        <f>Report2!AH1139</f>
        <v>P2TL/52554/20230417/00005</v>
      </c>
      <c r="AE1131" s="31">
        <f t="shared" si="146"/>
        <v>52550</v>
      </c>
      <c r="AF1131" s="31" t="str">
        <f t="shared" si="145"/>
        <v>52554</v>
      </c>
    </row>
    <row r="1132" spans="1:32">
      <c r="A1132" s="30">
        <f>Report2!A1140</f>
        <v>67</v>
      </c>
      <c r="B1132" s="31" t="str">
        <f>Report2!B1140</f>
        <v>P2TL/52554/20230417/00006</v>
      </c>
      <c r="C1132" s="31" t="str">
        <f>Report2!D1140</f>
        <v>NONPELANG</v>
      </c>
      <c r="D1132" s="31" t="str">
        <f>Report2!E1140</f>
        <v>KASTUTIANI</v>
      </c>
      <c r="E1132" s="31" t="str">
        <f>Report2!H1140</f>
        <v>P4</v>
      </c>
      <c r="F1132" s="31" t="str">
        <f>Report2!I1140</f>
        <v>SARIP RT 7/5 KARANG</v>
      </c>
      <c r="G1132" s="31" t="str">
        <f t="shared" si="139"/>
        <v>I1</v>
      </c>
      <c r="H1132" s="31">
        <f t="shared" si="140"/>
        <v>450</v>
      </c>
      <c r="I1132" s="31" t="str">
        <f>Report2!K1140</f>
        <v>I1/450</v>
      </c>
      <c r="J1132" s="82">
        <f>Report2!L1140</f>
        <v>2479</v>
      </c>
      <c r="K1132" s="82">
        <f>Report2!M1140</f>
        <v>210600</v>
      </c>
      <c r="L1132" s="82">
        <f>Report2!N1140</f>
        <v>979047</v>
      </c>
      <c r="M1132" s="82">
        <f>Report2!P1140</f>
        <v>1189647</v>
      </c>
      <c r="N1132" s="82">
        <f>Report2!Q1140</f>
        <v>0</v>
      </c>
      <c r="O1132" s="82">
        <f>Report2!T1140</f>
        <v>0</v>
      </c>
      <c r="P1132" s="82">
        <f>Report2!U1140</f>
        <v>0</v>
      </c>
      <c r="Q1132" s="82">
        <f>Report2!W1140</f>
        <v>1983</v>
      </c>
      <c r="R1132" s="82">
        <f>Report2!X1140</f>
        <v>0</v>
      </c>
      <c r="S1132" s="82">
        <f>Report2!Y1140</f>
        <v>0</v>
      </c>
      <c r="T1132" s="82">
        <f>Report2!Z1140</f>
        <v>1191630</v>
      </c>
      <c r="U1132" s="82">
        <f>Report2!AB1140</f>
        <v>1191630</v>
      </c>
      <c r="V1132" s="82">
        <f>Report2!AC1140</f>
        <v>0</v>
      </c>
      <c r="W1132" s="36" t="str">
        <f>Report2!AD1140</f>
        <v>17/04/2023</v>
      </c>
      <c r="X1132" s="48" t="str">
        <f t="shared" si="141"/>
        <v>17</v>
      </c>
      <c r="Y1132" s="31" t="str">
        <f t="shared" si="142"/>
        <v>04</v>
      </c>
      <c r="Z1132" s="31" t="str">
        <f t="shared" si="143"/>
        <v>2023</v>
      </c>
      <c r="AA1132" s="45">
        <f t="shared" si="144"/>
        <v>45033</v>
      </c>
      <c r="AB1132" s="31" t="str">
        <f>Report2!AE1140</f>
        <v>5255442006226</v>
      </c>
      <c r="AC1132" s="45" t="str">
        <f>Report2!AF1140</f>
        <v>17/04/2023</v>
      </c>
      <c r="AD1132" s="31" t="str">
        <f>Report2!AH1140</f>
        <v>P2TL/52554/20230417/00006</v>
      </c>
      <c r="AE1132" s="31">
        <f t="shared" si="146"/>
        <v>52550</v>
      </c>
      <c r="AF1132" s="31" t="str">
        <f t="shared" si="145"/>
        <v>52554</v>
      </c>
    </row>
    <row r="1133" spans="1:32">
      <c r="A1133" s="30">
        <f>Report2!A1141</f>
        <v>68</v>
      </c>
      <c r="B1133" s="31" t="str">
        <f>Report2!B1141</f>
        <v>P2TL/52552/20230404/00002</v>
      </c>
      <c r="C1133" s="31" t="str">
        <f>Report2!D1141</f>
        <v>523081370487</v>
      </c>
      <c r="D1133" s="31" t="str">
        <f>Report2!E1141</f>
        <v>TPQ</v>
      </c>
      <c r="E1133" s="31" t="str">
        <f>Report2!H1141</f>
        <v>P2</v>
      </c>
      <c r="F1133" s="31" t="str">
        <f>Report2!I1141</f>
        <v>DS TELUK    RT.4 RW.6</v>
      </c>
      <c r="G1133" s="31" t="str">
        <f t="shared" si="139"/>
        <v>S2T</v>
      </c>
      <c r="H1133" s="31">
        <f t="shared" si="140"/>
        <v>450</v>
      </c>
      <c r="I1133" s="31" t="str">
        <f>Report2!K1141</f>
        <v>S2T/450</v>
      </c>
      <c r="J1133" s="82">
        <f>Report2!L1141</f>
        <v>2479</v>
      </c>
      <c r="K1133" s="82">
        <f>Report2!M1141</f>
        <v>0</v>
      </c>
      <c r="L1133" s="82">
        <f>Report2!N1141</f>
        <v>892296</v>
      </c>
      <c r="M1133" s="82">
        <f>Report2!P1141</f>
        <v>892296</v>
      </c>
      <c r="N1133" s="82">
        <f>Report2!Q1141</f>
        <v>0</v>
      </c>
      <c r="O1133" s="82">
        <f>Report2!T1141</f>
        <v>0</v>
      </c>
      <c r="P1133" s="82">
        <f>Report2!U1141</f>
        <v>0</v>
      </c>
      <c r="Q1133" s="82">
        <f>Report2!W1141</f>
        <v>8923</v>
      </c>
      <c r="R1133" s="82">
        <f>Report2!X1141</f>
        <v>0</v>
      </c>
      <c r="S1133" s="82">
        <f>Report2!Y1141</f>
        <v>0</v>
      </c>
      <c r="T1133" s="82">
        <f>Report2!Z1141</f>
        <v>901219</v>
      </c>
      <c r="U1133" s="82">
        <f>Report2!AB1141</f>
        <v>901219</v>
      </c>
      <c r="V1133" s="82">
        <f>Report2!AC1141</f>
        <v>0</v>
      </c>
      <c r="W1133" s="36" t="str">
        <f>Report2!AD1141</f>
        <v>04/04/2023</v>
      </c>
      <c r="X1133" s="48" t="str">
        <f t="shared" si="141"/>
        <v>04</v>
      </c>
      <c r="Y1133" s="31" t="str">
        <f t="shared" si="142"/>
        <v>04</v>
      </c>
      <c r="Z1133" s="31" t="str">
        <f t="shared" si="143"/>
        <v>2023</v>
      </c>
      <c r="AA1133" s="45">
        <f t="shared" si="144"/>
        <v>45020</v>
      </c>
      <c r="AB1133" s="31" t="str">
        <f>Report2!AE1141</f>
        <v>5255243005026</v>
      </c>
      <c r="AC1133" s="45" t="str">
        <f>Report2!AF1141</f>
        <v>04/04/2023</v>
      </c>
      <c r="AD1133" s="31" t="str">
        <f>Report2!AH1141</f>
        <v>P2TL/52552/20230404/00002</v>
      </c>
      <c r="AE1133" s="31">
        <f t="shared" si="146"/>
        <v>52550</v>
      </c>
      <c r="AF1133" s="31" t="str">
        <f t="shared" si="145"/>
        <v>52552</v>
      </c>
    </row>
    <row r="1134" spans="1:32">
      <c r="A1134" s="30">
        <f>Report2!A1142</f>
        <v>69</v>
      </c>
      <c r="B1134" s="31" t="str">
        <f>Report2!B1142</f>
        <v>P2TL/52552/20230426/00001</v>
      </c>
      <c r="C1134" s="31" t="str">
        <f>Report2!D1142</f>
        <v>523081163194</v>
      </c>
      <c r="D1134" s="31" t="str">
        <f>Report2!E1142</f>
        <v>AHMAD HASIM</v>
      </c>
      <c r="E1134" s="31" t="str">
        <f>Report2!H1142</f>
        <v>K2</v>
      </c>
      <c r="F1134" s="31" t="str">
        <f>Report2!I1142</f>
        <v>DS TEGOWANUKULO</v>
      </c>
      <c r="G1134" s="31" t="str">
        <f t="shared" si="139"/>
        <v>R1T</v>
      </c>
      <c r="H1134" s="31">
        <f t="shared" si="140"/>
        <v>450</v>
      </c>
      <c r="I1134" s="31" t="str">
        <f>Report2!K1142</f>
        <v>R1T/450</v>
      </c>
      <c r="J1134" s="82">
        <f>Report2!L1142</f>
        <v>576</v>
      </c>
      <c r="K1134" s="82">
        <f>Report2!M1142</f>
        <v>0</v>
      </c>
      <c r="L1134" s="82">
        <f>Report2!N1142</f>
        <v>239040</v>
      </c>
      <c r="M1134" s="82">
        <f>Report2!P1142</f>
        <v>239040</v>
      </c>
      <c r="N1134" s="82">
        <f>Report2!Q1142</f>
        <v>0</v>
      </c>
      <c r="O1134" s="82">
        <f>Report2!T1142</f>
        <v>0</v>
      </c>
      <c r="P1134" s="82">
        <f>Report2!U1142</f>
        <v>0</v>
      </c>
      <c r="Q1134" s="82">
        <f>Report2!W1142</f>
        <v>21514</v>
      </c>
      <c r="R1134" s="82">
        <f>Report2!X1142</f>
        <v>0</v>
      </c>
      <c r="S1134" s="82">
        <f>Report2!Y1142</f>
        <v>0</v>
      </c>
      <c r="T1134" s="82">
        <f>Report2!Z1142</f>
        <v>260554</v>
      </c>
      <c r="U1134" s="82">
        <f>Report2!AB1142</f>
        <v>260554</v>
      </c>
      <c r="V1134" s="82">
        <f>Report2!AC1142</f>
        <v>0</v>
      </c>
      <c r="W1134" s="36" t="str">
        <f>Report2!AD1142</f>
        <v>26/04/2023</v>
      </c>
      <c r="X1134" s="48" t="str">
        <f t="shared" si="141"/>
        <v>26</v>
      </c>
      <c r="Y1134" s="31" t="str">
        <f t="shared" si="142"/>
        <v>04</v>
      </c>
      <c r="Z1134" s="31" t="str">
        <f t="shared" si="143"/>
        <v>2023</v>
      </c>
      <c r="AA1134" s="45">
        <f t="shared" si="144"/>
        <v>45042</v>
      </c>
      <c r="AB1134" s="31" t="str">
        <f>Report2!AE1142</f>
        <v>5255243005040</v>
      </c>
      <c r="AC1134" s="45" t="str">
        <f>Report2!AF1142</f>
        <v>26/04/2023</v>
      </c>
      <c r="AD1134" s="31" t="str">
        <f>Report2!AH1142</f>
        <v>P2TL/52552/20230426/00001</v>
      </c>
      <c r="AE1134" s="31">
        <f t="shared" si="146"/>
        <v>52550</v>
      </c>
      <c r="AF1134" s="31" t="str">
        <f t="shared" si="145"/>
        <v>52552</v>
      </c>
    </row>
    <row r="1135" spans="1:32">
      <c r="A1135" s="30">
        <f>Report2!A1143</f>
        <v>70</v>
      </c>
      <c r="B1135" s="31" t="str">
        <f>Report2!B1143</f>
        <v>5255105723041100273</v>
      </c>
      <c r="C1135" s="31" t="str">
        <f>Report2!D1143</f>
        <v>523060708307</v>
      </c>
      <c r="D1135" s="31" t="str">
        <f>Report2!E1143</f>
        <v>KUMAR</v>
      </c>
      <c r="E1135" s="31">
        <f>Report2!H1143</f>
        <v>0</v>
      </c>
      <c r="F1135" s="31" t="str">
        <f>Report2!I1143</f>
        <v>DS  KENDALASEM RT3</v>
      </c>
      <c r="G1135" s="31" t="str">
        <f t="shared" si="139"/>
        <v>R1</v>
      </c>
      <c r="H1135" s="31">
        <f t="shared" si="140"/>
        <v>450</v>
      </c>
      <c r="I1135" s="31" t="str">
        <f>Report2!K1143</f>
        <v>R1/450</v>
      </c>
      <c r="J1135" s="82">
        <f>Report2!L1143</f>
        <v>81</v>
      </c>
      <c r="K1135" s="82">
        <f>Report2!M1143</f>
        <v>0</v>
      </c>
      <c r="L1135" s="82">
        <f>Report2!N1143</f>
        <v>13858</v>
      </c>
      <c r="M1135" s="82">
        <f>Report2!P1143</f>
        <v>13858</v>
      </c>
      <c r="N1135" s="82">
        <f>Report2!Q1143</f>
        <v>0</v>
      </c>
      <c r="O1135" s="82">
        <f>Report2!T1143</f>
        <v>0</v>
      </c>
      <c r="P1135" s="82">
        <f>Report2!U1143</f>
        <v>0</v>
      </c>
      <c r="Q1135" s="82">
        <f>Report2!W1143</f>
        <v>0</v>
      </c>
      <c r="R1135" s="82">
        <f>Report2!X1143</f>
        <v>0</v>
      </c>
      <c r="S1135" s="82">
        <f>Report2!Y1143</f>
        <v>0</v>
      </c>
      <c r="T1135" s="82">
        <f>Report2!Z1143</f>
        <v>13858</v>
      </c>
      <c r="U1135" s="82">
        <f>Report2!AB1143</f>
        <v>0</v>
      </c>
      <c r="V1135" s="82">
        <f>Report2!AC1143</f>
        <v>13858</v>
      </c>
      <c r="W1135" s="36" t="str">
        <f>Report2!AD1143</f>
        <v>17/04/2023</v>
      </c>
      <c r="X1135" s="48" t="str">
        <f t="shared" si="141"/>
        <v>17</v>
      </c>
      <c r="Y1135" s="31" t="str">
        <f t="shared" si="142"/>
        <v>04</v>
      </c>
      <c r="Z1135" s="31" t="str">
        <f t="shared" si="143"/>
        <v>2023</v>
      </c>
      <c r="AA1135" s="45">
        <f t="shared" si="144"/>
        <v>45033</v>
      </c>
      <c r="AB1135" s="31" t="str">
        <f>Report2!AE1143</f>
        <v>5255134000273</v>
      </c>
      <c r="AC1135" s="45" t="str">
        <f>Report2!AF1143</f>
        <v>17/04/2023</v>
      </c>
      <c r="AD1135" s="31" t="str">
        <f>Report2!AH1143</f>
        <v>5255105723041100273</v>
      </c>
      <c r="AE1135" s="31">
        <f t="shared" si="146"/>
        <v>52550</v>
      </c>
      <c r="AF1135" s="31" t="str">
        <f t="shared" si="145"/>
        <v>52551</v>
      </c>
    </row>
    <row r="1136" spans="1:32">
      <c r="A1136" s="30">
        <f>Report2!A1144</f>
        <v>71</v>
      </c>
      <c r="B1136" s="31" t="str">
        <f>Report2!B1144</f>
        <v>5255105723041100281</v>
      </c>
      <c r="C1136" s="31" t="str">
        <f>Report2!D1144</f>
        <v>523060370334</v>
      </c>
      <c r="D1136" s="31" t="str">
        <f>Report2!E1144</f>
        <v>RASIM</v>
      </c>
      <c r="E1136" s="31">
        <f>Report2!H1144</f>
        <v>0</v>
      </c>
      <c r="F1136" s="31" t="str">
        <f>Report2!I1144</f>
        <v>DS  PASIR MIJEN RT</v>
      </c>
      <c r="G1136" s="31" t="str">
        <f t="shared" si="139"/>
        <v>R1</v>
      </c>
      <c r="H1136" s="31">
        <f t="shared" si="140"/>
        <v>450</v>
      </c>
      <c r="I1136" s="31" t="str">
        <f>Report2!K1144</f>
        <v>R1/450</v>
      </c>
      <c r="J1136" s="82">
        <f>Report2!L1144</f>
        <v>123</v>
      </c>
      <c r="K1136" s="82">
        <f>Report2!M1144</f>
        <v>0</v>
      </c>
      <c r="L1136" s="82">
        <f>Report2!N1144</f>
        <v>20618</v>
      </c>
      <c r="M1136" s="82">
        <f>Report2!P1144</f>
        <v>20618</v>
      </c>
      <c r="N1136" s="82">
        <f>Report2!Q1144</f>
        <v>0</v>
      </c>
      <c r="O1136" s="82">
        <f>Report2!T1144</f>
        <v>0</v>
      </c>
      <c r="P1136" s="82">
        <f>Report2!U1144</f>
        <v>0</v>
      </c>
      <c r="Q1136" s="82">
        <f>Report2!W1144</f>
        <v>0</v>
      </c>
      <c r="R1136" s="82">
        <f>Report2!X1144</f>
        <v>0</v>
      </c>
      <c r="S1136" s="82">
        <f>Report2!Y1144</f>
        <v>0</v>
      </c>
      <c r="T1136" s="82">
        <f>Report2!Z1144</f>
        <v>20618</v>
      </c>
      <c r="U1136" s="82">
        <f>Report2!AB1144</f>
        <v>0</v>
      </c>
      <c r="V1136" s="82">
        <f>Report2!AC1144</f>
        <v>20618</v>
      </c>
      <c r="W1136" s="36" t="str">
        <f>Report2!AD1144</f>
        <v>17/04/2023</v>
      </c>
      <c r="X1136" s="48" t="str">
        <f t="shared" si="141"/>
        <v>17</v>
      </c>
      <c r="Y1136" s="31" t="str">
        <f t="shared" si="142"/>
        <v>04</v>
      </c>
      <c r="Z1136" s="31" t="str">
        <f t="shared" si="143"/>
        <v>2023</v>
      </c>
      <c r="AA1136" s="45">
        <f t="shared" si="144"/>
        <v>45033</v>
      </c>
      <c r="AB1136" s="31" t="str">
        <f>Report2!AE1144</f>
        <v>5255134000281</v>
      </c>
      <c r="AC1136" s="45" t="str">
        <f>Report2!AF1144</f>
        <v>17/04/2023</v>
      </c>
      <c r="AD1136" s="31" t="str">
        <f>Report2!AH1144</f>
        <v>5255105723041100281</v>
      </c>
      <c r="AE1136" s="31">
        <f t="shared" si="146"/>
        <v>52550</v>
      </c>
      <c r="AF1136" s="31" t="str">
        <f t="shared" si="145"/>
        <v>52551</v>
      </c>
    </row>
    <row r="1137" spans="1:32">
      <c r="A1137" s="30">
        <f>Report2!A1145</f>
        <v>72</v>
      </c>
      <c r="B1137" s="31" t="str">
        <f>Report2!B1145</f>
        <v>5255105723041100305</v>
      </c>
      <c r="C1137" s="31" t="str">
        <f>Report2!D1145</f>
        <v>523060522880</v>
      </c>
      <c r="D1137" s="31" t="str">
        <f>Report2!E1145</f>
        <v>SLAMET KARHADI</v>
      </c>
      <c r="E1137" s="31">
        <f>Report2!H1145</f>
        <v>0</v>
      </c>
      <c r="F1137" s="31" t="str">
        <f>Report2!I1145</f>
        <v>DS  KERANGKULON R</v>
      </c>
      <c r="G1137" s="31" t="str">
        <f t="shared" si="139"/>
        <v>R1</v>
      </c>
      <c r="H1137" s="31">
        <f t="shared" si="140"/>
        <v>450</v>
      </c>
      <c r="I1137" s="31" t="str">
        <f>Report2!K1145</f>
        <v>R1/450</v>
      </c>
      <c r="J1137" s="82">
        <f>Report2!L1145</f>
        <v>82</v>
      </c>
      <c r="K1137" s="82">
        <f>Report2!M1145</f>
        <v>0</v>
      </c>
      <c r="L1137" s="82">
        <f>Report2!N1145</f>
        <v>13858</v>
      </c>
      <c r="M1137" s="82">
        <f>Report2!P1145</f>
        <v>13858</v>
      </c>
      <c r="N1137" s="82">
        <f>Report2!Q1145</f>
        <v>0</v>
      </c>
      <c r="O1137" s="82">
        <f>Report2!T1145</f>
        <v>0</v>
      </c>
      <c r="P1137" s="82">
        <f>Report2!U1145</f>
        <v>0</v>
      </c>
      <c r="Q1137" s="82">
        <f>Report2!W1145</f>
        <v>0</v>
      </c>
      <c r="R1137" s="82">
        <f>Report2!X1145</f>
        <v>0</v>
      </c>
      <c r="S1137" s="82">
        <f>Report2!Y1145</f>
        <v>0</v>
      </c>
      <c r="T1137" s="82">
        <f>Report2!Z1145</f>
        <v>13858</v>
      </c>
      <c r="U1137" s="82">
        <f>Report2!AB1145</f>
        <v>0</v>
      </c>
      <c r="V1137" s="82">
        <f>Report2!AC1145</f>
        <v>13858</v>
      </c>
      <c r="W1137" s="36" t="str">
        <f>Report2!AD1145</f>
        <v>17/04/2023</v>
      </c>
      <c r="X1137" s="48" t="str">
        <f t="shared" si="141"/>
        <v>17</v>
      </c>
      <c r="Y1137" s="31" t="str">
        <f t="shared" si="142"/>
        <v>04</v>
      </c>
      <c r="Z1137" s="31" t="str">
        <f t="shared" si="143"/>
        <v>2023</v>
      </c>
      <c r="AA1137" s="45">
        <f t="shared" si="144"/>
        <v>45033</v>
      </c>
      <c r="AB1137" s="31" t="str">
        <f>Report2!AE1145</f>
        <v>5255134000305</v>
      </c>
      <c r="AC1137" s="45" t="str">
        <f>Report2!AF1145</f>
        <v>17/04/2023</v>
      </c>
      <c r="AD1137" s="31" t="str">
        <f>Report2!AH1145</f>
        <v>5255105723041100305</v>
      </c>
      <c r="AE1137" s="31">
        <f t="shared" si="146"/>
        <v>52550</v>
      </c>
      <c r="AF1137" s="31" t="str">
        <f t="shared" si="145"/>
        <v>52551</v>
      </c>
    </row>
    <row r="1138" spans="1:32">
      <c r="A1138" s="30">
        <f>Report2!A1146</f>
        <v>73</v>
      </c>
      <c r="B1138" s="31" t="str">
        <f>Report2!B1146</f>
        <v>P2TL/52554/20230428/00027</v>
      </c>
      <c r="C1138" s="31" t="str">
        <f>Report2!D1146</f>
        <v>523071453608</v>
      </c>
      <c r="D1138" s="31" t="str">
        <f>Report2!E1146</f>
        <v>SUPRAPTO</v>
      </c>
      <c r="E1138" s="31" t="str">
        <f>Report2!H1146</f>
        <v>P2</v>
      </c>
      <c r="F1138" s="31" t="str">
        <f>Report2!I1146</f>
        <v>DK  PULO PULOKULO</v>
      </c>
      <c r="G1138" s="31" t="str">
        <f t="shared" si="139"/>
        <v>R1</v>
      </c>
      <c r="H1138" s="31">
        <f t="shared" si="140"/>
        <v>450</v>
      </c>
      <c r="I1138" s="31" t="str">
        <f>Report2!K1146</f>
        <v>R1/450</v>
      </c>
      <c r="J1138" s="82">
        <f>Report2!L1146</f>
        <v>2479</v>
      </c>
      <c r="K1138" s="82">
        <f>Report2!M1146</f>
        <v>0</v>
      </c>
      <c r="L1138" s="82">
        <f>Report2!N1146</f>
        <v>1226907</v>
      </c>
      <c r="M1138" s="82">
        <f>Report2!P1146</f>
        <v>1226907</v>
      </c>
      <c r="N1138" s="82">
        <f>Report2!Q1146</f>
        <v>0</v>
      </c>
      <c r="O1138" s="82">
        <f>Report2!T1146</f>
        <v>76400</v>
      </c>
      <c r="P1138" s="82">
        <f>Report2!U1146</f>
        <v>156912</v>
      </c>
      <c r="Q1138" s="82">
        <f>Report2!W1146</f>
        <v>12269</v>
      </c>
      <c r="R1138" s="82">
        <f>Report2!X1146</f>
        <v>900</v>
      </c>
      <c r="S1138" s="82">
        <f>Report2!Y1146</f>
        <v>0</v>
      </c>
      <c r="T1138" s="82">
        <f>Report2!Z1146</f>
        <v>1473388</v>
      </c>
      <c r="U1138" s="82">
        <f>Report2!AB1146</f>
        <v>1473388</v>
      </c>
      <c r="V1138" s="82">
        <f>Report2!AC1146</f>
        <v>0</v>
      </c>
      <c r="W1138" s="36" t="str">
        <f>Report2!AD1146</f>
        <v>29/04/2023</v>
      </c>
      <c r="X1138" s="48" t="str">
        <f t="shared" si="141"/>
        <v>29</v>
      </c>
      <c r="Y1138" s="31" t="str">
        <f t="shared" si="142"/>
        <v>04</v>
      </c>
      <c r="Z1138" s="31" t="str">
        <f t="shared" si="143"/>
        <v>2023</v>
      </c>
      <c r="AA1138" s="45">
        <f t="shared" si="144"/>
        <v>45045</v>
      </c>
      <c r="AB1138" s="31" t="str">
        <f>Report2!AE1146</f>
        <v>5255442006254</v>
      </c>
      <c r="AC1138" s="45" t="str">
        <f>Report2!AF1146</f>
        <v>29/04/2023</v>
      </c>
      <c r="AD1138" s="31" t="str">
        <f>Report2!AH1146</f>
        <v>P2TL/52554/20230428/00027</v>
      </c>
      <c r="AE1138" s="31">
        <f t="shared" si="146"/>
        <v>52550</v>
      </c>
      <c r="AF1138" s="31" t="str">
        <f t="shared" si="145"/>
        <v>52554</v>
      </c>
    </row>
    <row r="1139" spans="1:32">
      <c r="A1139" s="30">
        <f>Report2!A1147</f>
        <v>74</v>
      </c>
      <c r="B1139" s="31" t="str">
        <f>Report2!B1147</f>
        <v>5255105723041100275</v>
      </c>
      <c r="C1139" s="31" t="str">
        <f>Report2!D1147</f>
        <v>523060775386</v>
      </c>
      <c r="D1139" s="31" t="str">
        <f>Report2!E1147</f>
        <v>BAMBANG ISMAWAN</v>
      </c>
      <c r="E1139" s="31">
        <f>Report2!H1147</f>
        <v>0</v>
      </c>
      <c r="F1139" s="31" t="str">
        <f>Report2!I1147</f>
        <v>DS  JATISONO RT3/5</v>
      </c>
      <c r="G1139" s="31" t="str">
        <f t="shared" si="139"/>
        <v>R1M</v>
      </c>
      <c r="H1139" s="31">
        <f t="shared" si="140"/>
        <v>900</v>
      </c>
      <c r="I1139" s="31" t="str">
        <f>Report2!K1147</f>
        <v>R1M/900</v>
      </c>
      <c r="J1139" s="82">
        <f>Report2!L1147</f>
        <v>46</v>
      </c>
      <c r="K1139" s="82">
        <f>Report2!M1147</f>
        <v>0</v>
      </c>
      <c r="L1139" s="82">
        <f>Report2!N1147</f>
        <v>62192</v>
      </c>
      <c r="M1139" s="82">
        <f>Report2!P1147</f>
        <v>62192</v>
      </c>
      <c r="N1139" s="82">
        <f>Report2!Q1147</f>
        <v>0</v>
      </c>
      <c r="O1139" s="82">
        <f>Report2!T1147</f>
        <v>0</v>
      </c>
      <c r="P1139" s="82">
        <f>Report2!U1147</f>
        <v>0</v>
      </c>
      <c r="Q1139" s="82">
        <f>Report2!W1147</f>
        <v>0</v>
      </c>
      <c r="R1139" s="82">
        <f>Report2!X1147</f>
        <v>0</v>
      </c>
      <c r="S1139" s="82">
        <f>Report2!Y1147</f>
        <v>0</v>
      </c>
      <c r="T1139" s="82">
        <f>Report2!Z1147</f>
        <v>62192</v>
      </c>
      <c r="U1139" s="82">
        <f>Report2!AB1147</f>
        <v>0</v>
      </c>
      <c r="V1139" s="82">
        <f>Report2!AC1147</f>
        <v>62192</v>
      </c>
      <c r="W1139" s="36" t="str">
        <f>Report2!AD1147</f>
        <v>17/04/2023</v>
      </c>
      <c r="X1139" s="48" t="str">
        <f t="shared" si="141"/>
        <v>17</v>
      </c>
      <c r="Y1139" s="31" t="str">
        <f t="shared" si="142"/>
        <v>04</v>
      </c>
      <c r="Z1139" s="31" t="str">
        <f t="shared" si="143"/>
        <v>2023</v>
      </c>
      <c r="AA1139" s="45">
        <f t="shared" si="144"/>
        <v>45033</v>
      </c>
      <c r="AB1139" s="31" t="str">
        <f>Report2!AE1147</f>
        <v>5255134000275</v>
      </c>
      <c r="AC1139" s="45" t="str">
        <f>Report2!AF1147</f>
        <v>17/04/2023</v>
      </c>
      <c r="AD1139" s="31" t="str">
        <f>Report2!AH1147</f>
        <v>5255105723041100275</v>
      </c>
      <c r="AE1139" s="31">
        <f t="shared" si="146"/>
        <v>52550</v>
      </c>
      <c r="AF1139" s="31" t="str">
        <f t="shared" si="145"/>
        <v>52551</v>
      </c>
    </row>
    <row r="1140" spans="1:32">
      <c r="A1140" s="30">
        <f>Report2!A1148</f>
        <v>75</v>
      </c>
      <c r="B1140" s="31" t="str">
        <f>Report2!B1148</f>
        <v>P2TL/52554/20230403/00006</v>
      </c>
      <c r="C1140" s="31" t="str">
        <f>Report2!D1148</f>
        <v>523071411665</v>
      </c>
      <c r="D1140" s="31" t="str">
        <f>Report2!E1148</f>
        <v>SOMITO LOSO</v>
      </c>
      <c r="E1140" s="31" t="str">
        <f>Report2!H1148</f>
        <v>K2</v>
      </c>
      <c r="F1140" s="31" t="str">
        <f>Report2!I1148</f>
        <v>DS  NGANTRU RANDU</v>
      </c>
      <c r="G1140" s="31" t="str">
        <f t="shared" si="139"/>
        <v>R1</v>
      </c>
      <c r="H1140" s="31">
        <f t="shared" si="140"/>
        <v>450</v>
      </c>
      <c r="I1140" s="31" t="str">
        <f>Report2!K1148</f>
        <v>R1/450</v>
      </c>
      <c r="J1140" s="82">
        <f>Report2!L1148</f>
        <v>497</v>
      </c>
      <c r="K1140" s="82">
        <f>Report2!M1148</f>
        <v>0</v>
      </c>
      <c r="L1140" s="82">
        <f>Report2!N1148</f>
        <v>246015</v>
      </c>
      <c r="M1140" s="82">
        <f>Report2!P1148</f>
        <v>246015</v>
      </c>
      <c r="N1140" s="82">
        <f>Report2!Q1148</f>
        <v>0</v>
      </c>
      <c r="O1140" s="82">
        <f>Report2!T1148</f>
        <v>0</v>
      </c>
      <c r="P1140" s="82">
        <f>Report2!U1148</f>
        <v>0</v>
      </c>
      <c r="Q1140" s="82">
        <f>Report2!W1148</f>
        <v>22141</v>
      </c>
      <c r="R1140" s="82">
        <f>Report2!X1148</f>
        <v>0</v>
      </c>
      <c r="S1140" s="82">
        <f>Report2!Y1148</f>
        <v>0</v>
      </c>
      <c r="T1140" s="82">
        <f>Report2!Z1148</f>
        <v>268156</v>
      </c>
      <c r="U1140" s="82">
        <f>Report2!AB1148</f>
        <v>268156</v>
      </c>
      <c r="V1140" s="82">
        <f>Report2!AC1148</f>
        <v>0</v>
      </c>
      <c r="W1140" s="36" t="str">
        <f>Report2!AD1148</f>
        <v>04/04/2023</v>
      </c>
      <c r="X1140" s="48" t="str">
        <f t="shared" si="141"/>
        <v>04</v>
      </c>
      <c r="Y1140" s="31" t="str">
        <f t="shared" si="142"/>
        <v>04</v>
      </c>
      <c r="Z1140" s="31" t="str">
        <f t="shared" si="143"/>
        <v>2023</v>
      </c>
      <c r="AA1140" s="45">
        <f t="shared" si="144"/>
        <v>45020</v>
      </c>
      <c r="AB1140" s="31" t="str">
        <f>Report2!AE1148</f>
        <v>5255442006159</v>
      </c>
      <c r="AC1140" s="45" t="str">
        <f>Report2!AF1148</f>
        <v>04/04/2023</v>
      </c>
      <c r="AD1140" s="31" t="str">
        <f>Report2!AH1148</f>
        <v>P2TL/52554/20230403/00006</v>
      </c>
      <c r="AE1140" s="31">
        <f t="shared" si="146"/>
        <v>52550</v>
      </c>
      <c r="AF1140" s="31" t="str">
        <f t="shared" si="145"/>
        <v>52554</v>
      </c>
    </row>
    <row r="1141" spans="1:32">
      <c r="A1141" s="30">
        <f>Report2!A1149</f>
        <v>76</v>
      </c>
      <c r="B1141" s="31" t="str">
        <f>Report2!B1149</f>
        <v>5255105723041100283</v>
      </c>
      <c r="C1141" s="31" t="str">
        <f>Report2!D1149</f>
        <v>523060918422</v>
      </c>
      <c r="D1141" s="31" t="str">
        <f>Report2!E1149</f>
        <v>SITI RUKMINI</v>
      </c>
      <c r="E1141" s="31">
        <f>Report2!H1149</f>
        <v>0</v>
      </c>
      <c r="F1141" s="31" t="str">
        <f>Report2!I1149</f>
        <v>DK PETENGAN UTARA</v>
      </c>
      <c r="G1141" s="31" t="str">
        <f t="shared" si="139"/>
        <v>R1</v>
      </c>
      <c r="H1141" s="31">
        <f t="shared" si="140"/>
        <v>900</v>
      </c>
      <c r="I1141" s="31" t="str">
        <f>Report2!K1149</f>
        <v>R1/900</v>
      </c>
      <c r="J1141" s="82">
        <f>Report2!L1149</f>
        <v>72</v>
      </c>
      <c r="K1141" s="82">
        <f>Report2!M1149</f>
        <v>0</v>
      </c>
      <c r="L1141" s="82">
        <f>Report2!N1149</f>
        <v>20075</v>
      </c>
      <c r="M1141" s="82">
        <f>Report2!P1149</f>
        <v>20075</v>
      </c>
      <c r="N1141" s="82">
        <f>Report2!Q1149</f>
        <v>0</v>
      </c>
      <c r="O1141" s="82">
        <f>Report2!T1149</f>
        <v>0</v>
      </c>
      <c r="P1141" s="82">
        <f>Report2!U1149</f>
        <v>0</v>
      </c>
      <c r="Q1141" s="82">
        <f>Report2!W1149</f>
        <v>0</v>
      </c>
      <c r="R1141" s="82">
        <f>Report2!X1149</f>
        <v>0</v>
      </c>
      <c r="S1141" s="82">
        <f>Report2!Y1149</f>
        <v>0</v>
      </c>
      <c r="T1141" s="82">
        <f>Report2!Z1149</f>
        <v>20075</v>
      </c>
      <c r="U1141" s="82">
        <f>Report2!AB1149</f>
        <v>0</v>
      </c>
      <c r="V1141" s="82">
        <f>Report2!AC1149</f>
        <v>20075</v>
      </c>
      <c r="W1141" s="36" t="str">
        <f>Report2!AD1149</f>
        <v>17/04/2023</v>
      </c>
      <c r="X1141" s="48" t="str">
        <f t="shared" si="141"/>
        <v>17</v>
      </c>
      <c r="Y1141" s="31" t="str">
        <f t="shared" si="142"/>
        <v>04</v>
      </c>
      <c r="Z1141" s="31" t="str">
        <f t="shared" si="143"/>
        <v>2023</v>
      </c>
      <c r="AA1141" s="45">
        <f t="shared" si="144"/>
        <v>45033</v>
      </c>
      <c r="AB1141" s="31" t="str">
        <f>Report2!AE1149</f>
        <v>5255134000283</v>
      </c>
      <c r="AC1141" s="45" t="str">
        <f>Report2!AF1149</f>
        <v>17/04/2023</v>
      </c>
      <c r="AD1141" s="31" t="str">
        <f>Report2!AH1149</f>
        <v>5255105723041100283</v>
      </c>
      <c r="AE1141" s="31">
        <f t="shared" si="146"/>
        <v>52550</v>
      </c>
      <c r="AF1141" s="31" t="str">
        <f t="shared" si="145"/>
        <v>52551</v>
      </c>
    </row>
    <row r="1142" spans="1:32">
      <c r="A1142" s="30">
        <f>Report2!A1150</f>
        <v>77</v>
      </c>
      <c r="B1142" s="31" t="str">
        <f>Report2!B1150</f>
        <v>P2TL/52554/20230428/00002</v>
      </c>
      <c r="C1142" s="31" t="str">
        <f>Report2!D1150</f>
        <v>523071523538</v>
      </c>
      <c r="D1142" s="31" t="str">
        <f>Report2!E1150</f>
        <v>SAROFI</v>
      </c>
      <c r="E1142" s="31" t="str">
        <f>Report2!H1150</f>
        <v>K2</v>
      </c>
      <c r="F1142" s="31" t="str">
        <f>Report2!I1150</f>
        <v>DS  KALIPANG</v>
      </c>
      <c r="G1142" s="31" t="str">
        <f t="shared" si="139"/>
        <v>R1M</v>
      </c>
      <c r="H1142" s="31">
        <f t="shared" si="140"/>
        <v>900</v>
      </c>
      <c r="I1142" s="31" t="str">
        <f>Report2!K1150</f>
        <v>R1M/900</v>
      </c>
      <c r="J1142" s="82">
        <f>Report2!L1150</f>
        <v>150</v>
      </c>
      <c r="K1142" s="82">
        <f>Report2!M1150</f>
        <v>0</v>
      </c>
      <c r="L1142" s="82">
        <f>Report2!N1150</f>
        <v>202800</v>
      </c>
      <c r="M1142" s="82">
        <f>Report2!P1150</f>
        <v>202800</v>
      </c>
      <c r="N1142" s="82">
        <f>Report2!Q1150</f>
        <v>0</v>
      </c>
      <c r="O1142" s="82">
        <f>Report2!T1150</f>
        <v>0</v>
      </c>
      <c r="P1142" s="82">
        <f>Report2!U1150</f>
        <v>0</v>
      </c>
      <c r="Q1142" s="82">
        <f>Report2!W1150</f>
        <v>18252</v>
      </c>
      <c r="R1142" s="82">
        <f>Report2!X1150</f>
        <v>0</v>
      </c>
      <c r="S1142" s="82">
        <f>Report2!Y1150</f>
        <v>0</v>
      </c>
      <c r="T1142" s="82">
        <f>Report2!Z1150</f>
        <v>221052</v>
      </c>
      <c r="U1142" s="82">
        <f>Report2!AB1150</f>
        <v>25000</v>
      </c>
      <c r="V1142" s="82">
        <f>Report2!AC1150</f>
        <v>196052</v>
      </c>
      <c r="W1142" s="36" t="str">
        <f>Report2!AD1150</f>
        <v>28/04/2023</v>
      </c>
      <c r="X1142" s="48" t="str">
        <f t="shared" si="141"/>
        <v>28</v>
      </c>
      <c r="Y1142" s="31" t="str">
        <f t="shared" si="142"/>
        <v>04</v>
      </c>
      <c r="Z1142" s="31" t="str">
        <f t="shared" si="143"/>
        <v>2023</v>
      </c>
      <c r="AA1142" s="45">
        <f t="shared" si="144"/>
        <v>45044</v>
      </c>
      <c r="AB1142" s="31" t="str">
        <f>Report2!AE1150</f>
        <v>5255442006229</v>
      </c>
      <c r="AC1142" s="45" t="str">
        <f>Report2!AF1150</f>
        <v>28/04/2023</v>
      </c>
      <c r="AD1142" s="31" t="str">
        <f>Report2!AH1150</f>
        <v>P2TL/52554/20230428/00002</v>
      </c>
      <c r="AE1142" s="31">
        <f t="shared" si="146"/>
        <v>52550</v>
      </c>
      <c r="AF1142" s="31" t="str">
        <f t="shared" si="145"/>
        <v>52554</v>
      </c>
    </row>
    <row r="1143" spans="1:32">
      <c r="A1143" s="30">
        <f>Report2!A1151</f>
        <v>78</v>
      </c>
      <c r="B1143" s="31" t="str">
        <f>Report2!B1151</f>
        <v>P2TL/52554/20230404/00003</v>
      </c>
      <c r="C1143" s="31" t="str">
        <f>Report2!D1151</f>
        <v>NONPELANG</v>
      </c>
      <c r="D1143" s="31" t="str">
        <f>Report2!E1151</f>
        <v>SUPRAPTO SRIATI B</v>
      </c>
      <c r="E1143" s="31" t="str">
        <f>Report2!H1151</f>
        <v>P4</v>
      </c>
      <c r="F1143" s="31" t="str">
        <f>Report2!I1151</f>
        <v>DS TANJUNGHARJO</v>
      </c>
      <c r="G1143" s="31" t="str">
        <f t="shared" si="139"/>
        <v>B1</v>
      </c>
      <c r="H1143" s="31">
        <f t="shared" si="140"/>
        <v>450</v>
      </c>
      <c r="I1143" s="31" t="str">
        <f>Report2!K1151</f>
        <v>B1/450</v>
      </c>
      <c r="J1143" s="82">
        <f>Report2!L1151</f>
        <v>2479</v>
      </c>
      <c r="K1143" s="82">
        <f>Report2!M1151</f>
        <v>190350</v>
      </c>
      <c r="L1143" s="82">
        <f>Report2!N1151</f>
        <v>1041012</v>
      </c>
      <c r="M1143" s="82">
        <f>Report2!P1151</f>
        <v>1231362</v>
      </c>
      <c r="N1143" s="82">
        <f>Report2!Q1151</f>
        <v>0</v>
      </c>
      <c r="O1143" s="82">
        <f>Report2!T1151</f>
        <v>0</v>
      </c>
      <c r="P1143" s="82">
        <f>Report2!U1151</f>
        <v>0</v>
      </c>
      <c r="Q1143" s="82">
        <f>Report2!W1151</f>
        <v>6157</v>
      </c>
      <c r="R1143" s="82">
        <f>Report2!X1151</f>
        <v>0</v>
      </c>
      <c r="S1143" s="82">
        <f>Report2!Y1151</f>
        <v>0</v>
      </c>
      <c r="T1143" s="82">
        <f>Report2!Z1151</f>
        <v>1237519</v>
      </c>
      <c r="U1143" s="82">
        <f>Report2!AB1151</f>
        <v>1237519</v>
      </c>
      <c r="V1143" s="82">
        <f>Report2!AC1151</f>
        <v>0</v>
      </c>
      <c r="W1143" s="36" t="str">
        <f>Report2!AD1151</f>
        <v>04/04/2023</v>
      </c>
      <c r="X1143" s="48" t="str">
        <f t="shared" si="141"/>
        <v>04</v>
      </c>
      <c r="Y1143" s="31" t="str">
        <f t="shared" si="142"/>
        <v>04</v>
      </c>
      <c r="Z1143" s="31" t="str">
        <f t="shared" si="143"/>
        <v>2023</v>
      </c>
      <c r="AA1143" s="45">
        <f t="shared" si="144"/>
        <v>45020</v>
      </c>
      <c r="AB1143" s="31" t="str">
        <f>Report2!AE1151</f>
        <v>5255442006166</v>
      </c>
      <c r="AC1143" s="45" t="str">
        <f>Report2!AF1151</f>
        <v>04/04/2023</v>
      </c>
      <c r="AD1143" s="31" t="str">
        <f>Report2!AH1151</f>
        <v>P2TL/52554/20230404/00003</v>
      </c>
      <c r="AE1143" s="31">
        <f t="shared" si="146"/>
        <v>52550</v>
      </c>
      <c r="AF1143" s="31" t="str">
        <f t="shared" si="145"/>
        <v>52554</v>
      </c>
    </row>
    <row r="1144" spans="1:32">
      <c r="A1144" s="30">
        <f>Report2!A1152</f>
        <v>79</v>
      </c>
      <c r="B1144" s="31" t="str">
        <f>Report2!B1152</f>
        <v>P2TL/52554/20230404/00001</v>
      </c>
      <c r="C1144" s="31" t="str">
        <f>Report2!D1152</f>
        <v>523071786458</v>
      </c>
      <c r="D1144" s="31" t="str">
        <f>Report2!E1152</f>
        <v>SARDI</v>
      </c>
      <c r="E1144" s="31" t="str">
        <f>Report2!H1152</f>
        <v>P2</v>
      </c>
      <c r="F1144" s="31" t="str">
        <f>Report2!I1152</f>
        <v>DS TANJUNGSARI   RT</v>
      </c>
      <c r="G1144" s="31" t="str">
        <f t="shared" si="139"/>
        <v>R1</v>
      </c>
      <c r="H1144" s="31">
        <f t="shared" si="140"/>
        <v>900</v>
      </c>
      <c r="I1144" s="31" t="str">
        <f>Report2!K1152</f>
        <v>R1/900</v>
      </c>
      <c r="J1144" s="82">
        <f>Report2!L1152</f>
        <v>4957</v>
      </c>
      <c r="K1144" s="82">
        <f>Report2!M1152</f>
        <v>0</v>
      </c>
      <c r="L1144" s="82">
        <f>Report2!N1152</f>
        <v>2453814</v>
      </c>
      <c r="M1144" s="82">
        <f>Report2!P1152</f>
        <v>2453814</v>
      </c>
      <c r="N1144" s="82">
        <f>Report2!Q1152</f>
        <v>0</v>
      </c>
      <c r="O1144" s="82">
        <f>Report2!T1152</f>
        <v>76400</v>
      </c>
      <c r="P1144" s="82">
        <f>Report2!U1152</f>
        <v>156912</v>
      </c>
      <c r="Q1144" s="82">
        <f>Report2!W1152</f>
        <v>24538</v>
      </c>
      <c r="R1144" s="82">
        <f>Report2!X1152</f>
        <v>0</v>
      </c>
      <c r="S1144" s="82">
        <f>Report2!Y1152</f>
        <v>0</v>
      </c>
      <c r="T1144" s="82">
        <f>Report2!Z1152</f>
        <v>2711664</v>
      </c>
      <c r="U1144" s="82">
        <f>Report2!AB1152</f>
        <v>1700000</v>
      </c>
      <c r="V1144" s="82">
        <f>Report2!AC1152</f>
        <v>1011664</v>
      </c>
      <c r="W1144" s="36" t="str">
        <f>Report2!AD1152</f>
        <v>04/04/2023</v>
      </c>
      <c r="X1144" s="48" t="str">
        <f t="shared" si="141"/>
        <v>04</v>
      </c>
      <c r="Y1144" s="31" t="str">
        <f t="shared" si="142"/>
        <v>04</v>
      </c>
      <c r="Z1144" s="31" t="str">
        <f t="shared" si="143"/>
        <v>2023</v>
      </c>
      <c r="AA1144" s="45">
        <f t="shared" si="144"/>
        <v>45020</v>
      </c>
      <c r="AB1144" s="31" t="str">
        <f>Report2!AE1152</f>
        <v>5255442006164</v>
      </c>
      <c r="AC1144" s="45" t="str">
        <f>Report2!AF1152</f>
        <v>04/04/2023</v>
      </c>
      <c r="AD1144" s="31" t="str">
        <f>Report2!AH1152</f>
        <v>P2TL/52554/20230404/00001</v>
      </c>
      <c r="AE1144" s="31">
        <f t="shared" si="146"/>
        <v>52550</v>
      </c>
      <c r="AF1144" s="31" t="str">
        <f t="shared" si="145"/>
        <v>52554</v>
      </c>
    </row>
    <row r="1145" spans="1:32">
      <c r="A1145" s="30">
        <f>Report2!A1153</f>
        <v>80</v>
      </c>
      <c r="B1145" s="31" t="str">
        <f>Report2!B1153</f>
        <v>P2TL/52554/20230428/00006</v>
      </c>
      <c r="C1145" s="31" t="str">
        <f>Report2!D1153</f>
        <v>523070996194</v>
      </c>
      <c r="D1145" s="31" t="str">
        <f>Report2!E1153</f>
        <v>SUGITO</v>
      </c>
      <c r="E1145" s="31" t="str">
        <f>Report2!H1153</f>
        <v>K2</v>
      </c>
      <c r="F1145" s="31" t="str">
        <f>Report2!I1153</f>
        <v>DK  WONOREJO PELE</v>
      </c>
      <c r="G1145" s="31" t="str">
        <f t="shared" si="139"/>
        <v>R1</v>
      </c>
      <c r="H1145" s="31">
        <f t="shared" si="140"/>
        <v>450</v>
      </c>
      <c r="I1145" s="31" t="str">
        <f>Report2!K1153</f>
        <v>R1/450</v>
      </c>
      <c r="J1145" s="82">
        <f>Report2!L1153</f>
        <v>150</v>
      </c>
      <c r="K1145" s="82">
        <f>Report2!M1153</f>
        <v>0</v>
      </c>
      <c r="L1145" s="82">
        <f>Report2!N1153</f>
        <v>74250</v>
      </c>
      <c r="M1145" s="82">
        <f>Report2!P1153</f>
        <v>74250</v>
      </c>
      <c r="N1145" s="82">
        <f>Report2!Q1153</f>
        <v>0</v>
      </c>
      <c r="O1145" s="82">
        <f>Report2!T1153</f>
        <v>0</v>
      </c>
      <c r="P1145" s="82">
        <f>Report2!U1153</f>
        <v>0</v>
      </c>
      <c r="Q1145" s="82">
        <f>Report2!W1153</f>
        <v>6683</v>
      </c>
      <c r="R1145" s="82">
        <f>Report2!X1153</f>
        <v>0</v>
      </c>
      <c r="S1145" s="82">
        <f>Report2!Y1153</f>
        <v>0</v>
      </c>
      <c r="T1145" s="82">
        <f>Report2!Z1153</f>
        <v>80933</v>
      </c>
      <c r="U1145" s="82">
        <f>Report2!AB1153</f>
        <v>9000</v>
      </c>
      <c r="V1145" s="82">
        <f>Report2!AC1153</f>
        <v>71933</v>
      </c>
      <c r="W1145" s="36" t="str">
        <f>Report2!AD1153</f>
        <v>28/04/2023</v>
      </c>
      <c r="X1145" s="48" t="str">
        <f t="shared" si="141"/>
        <v>28</v>
      </c>
      <c r="Y1145" s="31" t="str">
        <f t="shared" si="142"/>
        <v>04</v>
      </c>
      <c r="Z1145" s="31" t="str">
        <f t="shared" si="143"/>
        <v>2023</v>
      </c>
      <c r="AA1145" s="45">
        <f t="shared" si="144"/>
        <v>45044</v>
      </c>
      <c r="AB1145" s="31" t="str">
        <f>Report2!AE1153</f>
        <v>5255442006233</v>
      </c>
      <c r="AC1145" s="45" t="str">
        <f>Report2!AF1153</f>
        <v>28/04/2023</v>
      </c>
      <c r="AD1145" s="31" t="str">
        <f>Report2!AH1153</f>
        <v>P2TL/52554/20230428/00006</v>
      </c>
      <c r="AE1145" s="31">
        <f t="shared" si="146"/>
        <v>52550</v>
      </c>
      <c r="AF1145" s="31" t="str">
        <f t="shared" si="145"/>
        <v>52554</v>
      </c>
    </row>
    <row r="1146" spans="1:32">
      <c r="A1146" s="30">
        <f>Report2!A1154</f>
        <v>81</v>
      </c>
      <c r="B1146" s="31" t="str">
        <f>Report2!B1154</f>
        <v>5255105723041100295</v>
      </c>
      <c r="C1146" s="31" t="str">
        <f>Report2!D1154</f>
        <v>523061227339</v>
      </c>
      <c r="D1146" s="31" t="str">
        <f>Report2!E1154</f>
        <v>SUSANTI</v>
      </c>
      <c r="E1146" s="31">
        <f>Report2!H1154</f>
        <v>0</v>
      </c>
      <c r="F1146" s="31" t="str">
        <f>Report2!I1154</f>
        <v>DS WONOKERTO   RT.</v>
      </c>
      <c r="G1146" s="31" t="str">
        <f t="shared" si="139"/>
        <v>R1M</v>
      </c>
      <c r="H1146" s="31">
        <f t="shared" si="140"/>
        <v>900</v>
      </c>
      <c r="I1146" s="31" t="str">
        <f>Report2!K1154</f>
        <v>R1M/900</v>
      </c>
      <c r="J1146" s="82">
        <f>Report2!L1154</f>
        <v>140</v>
      </c>
      <c r="K1146" s="82">
        <f>Report2!M1154</f>
        <v>0</v>
      </c>
      <c r="L1146" s="82">
        <f>Report2!N1154</f>
        <v>189280</v>
      </c>
      <c r="M1146" s="82">
        <f>Report2!P1154</f>
        <v>189280</v>
      </c>
      <c r="N1146" s="82">
        <f>Report2!Q1154</f>
        <v>0</v>
      </c>
      <c r="O1146" s="82">
        <f>Report2!T1154</f>
        <v>0</v>
      </c>
      <c r="P1146" s="82">
        <f>Report2!U1154</f>
        <v>0</v>
      </c>
      <c r="Q1146" s="82">
        <f>Report2!W1154</f>
        <v>0</v>
      </c>
      <c r="R1146" s="82">
        <f>Report2!X1154</f>
        <v>0</v>
      </c>
      <c r="S1146" s="82">
        <f>Report2!Y1154</f>
        <v>0</v>
      </c>
      <c r="T1146" s="82">
        <f>Report2!Z1154</f>
        <v>189280</v>
      </c>
      <c r="U1146" s="82">
        <f>Report2!AB1154</f>
        <v>0</v>
      </c>
      <c r="V1146" s="82">
        <f>Report2!AC1154</f>
        <v>189280</v>
      </c>
      <c r="W1146" s="36" t="str">
        <f>Report2!AD1154</f>
        <v>17/04/2023</v>
      </c>
      <c r="X1146" s="48" t="str">
        <f t="shared" si="141"/>
        <v>17</v>
      </c>
      <c r="Y1146" s="31" t="str">
        <f t="shared" si="142"/>
        <v>04</v>
      </c>
      <c r="Z1146" s="31" t="str">
        <f t="shared" si="143"/>
        <v>2023</v>
      </c>
      <c r="AA1146" s="45">
        <f t="shared" si="144"/>
        <v>45033</v>
      </c>
      <c r="AB1146" s="31" t="str">
        <f>Report2!AE1154</f>
        <v>5255134000295</v>
      </c>
      <c r="AC1146" s="45" t="str">
        <f>Report2!AF1154</f>
        <v>17/04/2023</v>
      </c>
      <c r="AD1146" s="31" t="str">
        <f>Report2!AH1154</f>
        <v>5255105723041100295</v>
      </c>
      <c r="AE1146" s="31">
        <f t="shared" si="146"/>
        <v>52550</v>
      </c>
      <c r="AF1146" s="31" t="str">
        <f t="shared" si="145"/>
        <v>52551</v>
      </c>
    </row>
    <row r="1147" spans="1:32">
      <c r="A1147" s="30">
        <f>Report2!A1155</f>
        <v>82</v>
      </c>
      <c r="B1147" s="31" t="str">
        <f>Report2!B1155</f>
        <v>P2TL/52554/20230412/00008</v>
      </c>
      <c r="C1147" s="31" t="str">
        <f>Report2!D1155</f>
        <v>NONPELANG</v>
      </c>
      <c r="D1147" s="31" t="str">
        <f>Report2!E1155</f>
        <v>KANDANG AYAM ADI 3</v>
      </c>
      <c r="E1147" s="31" t="str">
        <f>Report2!H1155</f>
        <v>P4</v>
      </c>
      <c r="F1147" s="31" t="str">
        <f>Report2!I1155</f>
        <v>TANJUNGHARJO NGA</v>
      </c>
      <c r="G1147" s="31" t="str">
        <f t="shared" si="139"/>
        <v>B1</v>
      </c>
      <c r="H1147" s="31">
        <f t="shared" si="140"/>
        <v>900</v>
      </c>
      <c r="I1147" s="31" t="str">
        <f>Report2!K1155</f>
        <v>B1/900</v>
      </c>
      <c r="J1147" s="82">
        <f>Report2!L1155</f>
        <v>4957</v>
      </c>
      <c r="K1147" s="82">
        <f>Report2!M1155</f>
        <v>429300</v>
      </c>
      <c r="L1147" s="82">
        <f>Report2!N1155</f>
        <v>2305098</v>
      </c>
      <c r="M1147" s="82">
        <f>Report2!P1155</f>
        <v>2734398</v>
      </c>
      <c r="N1147" s="82">
        <f>Report2!Q1155</f>
        <v>0</v>
      </c>
      <c r="O1147" s="82">
        <f>Report2!T1155</f>
        <v>0</v>
      </c>
      <c r="P1147" s="82">
        <f>Report2!U1155</f>
        <v>0</v>
      </c>
      <c r="Q1147" s="82">
        <f>Report2!W1155</f>
        <v>13672</v>
      </c>
      <c r="R1147" s="82">
        <f>Report2!X1155</f>
        <v>0</v>
      </c>
      <c r="S1147" s="82">
        <f>Report2!Y1155</f>
        <v>0</v>
      </c>
      <c r="T1147" s="82">
        <f>Report2!Z1155</f>
        <v>2748070</v>
      </c>
      <c r="U1147" s="82">
        <f>Report2!AB1155</f>
        <v>2748070</v>
      </c>
      <c r="V1147" s="82">
        <f>Report2!AC1155</f>
        <v>0</v>
      </c>
      <c r="W1147" s="36" t="str">
        <f>Report2!AD1155</f>
        <v>12/04/2023</v>
      </c>
      <c r="X1147" s="48" t="str">
        <f t="shared" si="141"/>
        <v>12</v>
      </c>
      <c r="Y1147" s="31" t="str">
        <f t="shared" si="142"/>
        <v>04</v>
      </c>
      <c r="Z1147" s="31" t="str">
        <f t="shared" si="143"/>
        <v>2023</v>
      </c>
      <c r="AA1147" s="45">
        <f t="shared" si="144"/>
        <v>45028</v>
      </c>
      <c r="AB1147" s="31" t="str">
        <f>Report2!AE1155</f>
        <v>5255442006210</v>
      </c>
      <c r="AC1147" s="45" t="str">
        <f>Report2!AF1155</f>
        <v>12/04/2023</v>
      </c>
      <c r="AD1147" s="31" t="str">
        <f>Report2!AH1155</f>
        <v>P2TL/52554/20230412/00008</v>
      </c>
      <c r="AE1147" s="31">
        <f t="shared" si="146"/>
        <v>52550</v>
      </c>
      <c r="AF1147" s="31" t="str">
        <f t="shared" si="145"/>
        <v>52554</v>
      </c>
    </row>
    <row r="1148" spans="1:32">
      <c r="A1148" s="30">
        <f>Report2!A1156</f>
        <v>83</v>
      </c>
      <c r="B1148" s="31" t="str">
        <f>Report2!B1156</f>
        <v>P2TL/52554/20230417/00007</v>
      </c>
      <c r="C1148" s="31" t="str">
        <f>Report2!D1156</f>
        <v>523073131079</v>
      </c>
      <c r="D1148" s="31" t="str">
        <f>Report2!E1156</f>
        <v>AGUS SUTRIYONO</v>
      </c>
      <c r="E1148" s="31" t="str">
        <f>Report2!H1156</f>
        <v>K2</v>
      </c>
      <c r="F1148" s="31" t="str">
        <f>Report2!I1156</f>
        <v>DN TANJUNGSARI DS.</v>
      </c>
      <c r="G1148" s="31" t="str">
        <f t="shared" si="139"/>
        <v>R1T</v>
      </c>
      <c r="H1148" s="31">
        <f t="shared" si="140"/>
        <v>450</v>
      </c>
      <c r="I1148" s="31" t="str">
        <f>Report2!K1156</f>
        <v>R1T/450</v>
      </c>
      <c r="J1148" s="82">
        <f>Report2!L1156</f>
        <v>497</v>
      </c>
      <c r="K1148" s="82">
        <f>Report2!M1156</f>
        <v>0</v>
      </c>
      <c r="L1148" s="82">
        <f>Report2!N1156</f>
        <v>206255</v>
      </c>
      <c r="M1148" s="82">
        <f>Report2!P1156</f>
        <v>206255</v>
      </c>
      <c r="N1148" s="82">
        <f>Report2!Q1156</f>
        <v>0</v>
      </c>
      <c r="O1148" s="82">
        <f>Report2!T1156</f>
        <v>0</v>
      </c>
      <c r="P1148" s="82">
        <f>Report2!U1156</f>
        <v>0</v>
      </c>
      <c r="Q1148" s="82">
        <f>Report2!W1156</f>
        <v>18563</v>
      </c>
      <c r="R1148" s="82">
        <f>Report2!X1156</f>
        <v>0</v>
      </c>
      <c r="S1148" s="82">
        <f>Report2!Y1156</f>
        <v>0</v>
      </c>
      <c r="T1148" s="82">
        <f>Report2!Z1156</f>
        <v>224818</v>
      </c>
      <c r="U1148" s="82">
        <f>Report2!AB1156</f>
        <v>224818</v>
      </c>
      <c r="V1148" s="82">
        <f>Report2!AC1156</f>
        <v>0</v>
      </c>
      <c r="W1148" s="36" t="str">
        <f>Report2!AD1156</f>
        <v>18/04/2023</v>
      </c>
      <c r="X1148" s="48" t="str">
        <f t="shared" si="141"/>
        <v>18</v>
      </c>
      <c r="Y1148" s="31" t="str">
        <f t="shared" si="142"/>
        <v>04</v>
      </c>
      <c r="Z1148" s="31" t="str">
        <f t="shared" si="143"/>
        <v>2023</v>
      </c>
      <c r="AA1148" s="45">
        <f t="shared" si="144"/>
        <v>45034</v>
      </c>
      <c r="AB1148" s="31" t="str">
        <f>Report2!AE1156</f>
        <v>5255443006227</v>
      </c>
      <c r="AC1148" s="45" t="str">
        <f>Report2!AF1156</f>
        <v>18/04/2023</v>
      </c>
      <c r="AD1148" s="31" t="str">
        <f>Report2!AH1156</f>
        <v>P2TL/52554/20230417/00007</v>
      </c>
      <c r="AE1148" s="31">
        <f t="shared" si="146"/>
        <v>52550</v>
      </c>
      <c r="AF1148" s="31" t="str">
        <f t="shared" si="145"/>
        <v>52554</v>
      </c>
    </row>
    <row r="1149" spans="1:32">
      <c r="A1149" s="30">
        <f>Report2!A1157</f>
        <v>84</v>
      </c>
      <c r="B1149" s="31" t="str">
        <f>Report2!B1157</f>
        <v>P2TL/52554/20230406/00009</v>
      </c>
      <c r="C1149" s="31" t="str">
        <f>Report2!D1157</f>
        <v>523071123059</v>
      </c>
      <c r="D1149" s="31" t="str">
        <f>Report2!E1157</f>
        <v>PURWANTI</v>
      </c>
      <c r="E1149" s="31" t="str">
        <f>Report2!H1157</f>
        <v>P3</v>
      </c>
      <c r="F1149" s="31" t="str">
        <f>Report2!I1157</f>
        <v>DS  KALANGLUNDO R</v>
      </c>
      <c r="G1149" s="31" t="str">
        <f t="shared" si="139"/>
        <v>R1T</v>
      </c>
      <c r="H1149" s="31">
        <f t="shared" si="140"/>
        <v>1300</v>
      </c>
      <c r="I1149" s="31" t="str">
        <f>Report2!K1157</f>
        <v>R1T/1300</v>
      </c>
      <c r="J1149" s="82">
        <f>Report2!L1157</f>
        <v>7160</v>
      </c>
      <c r="K1149" s="82">
        <f>Report2!M1157</f>
        <v>901493</v>
      </c>
      <c r="L1149" s="82">
        <f>Report2!N1157</f>
        <v>10344630</v>
      </c>
      <c r="M1149" s="82">
        <f>Report2!P1157</f>
        <v>11246123</v>
      </c>
      <c r="N1149" s="82">
        <f>Report2!Q1157</f>
        <v>10000</v>
      </c>
      <c r="O1149" s="82">
        <f>Report2!T1157</f>
        <v>76400</v>
      </c>
      <c r="P1149" s="82">
        <f>Report2!U1157</f>
        <v>491552</v>
      </c>
      <c r="Q1149" s="82">
        <f>Report2!W1157</f>
        <v>116969</v>
      </c>
      <c r="R1149" s="82">
        <f>Report2!X1157</f>
        <v>0</v>
      </c>
      <c r="S1149" s="82">
        <f>Report2!Y1157</f>
        <v>0</v>
      </c>
      <c r="T1149" s="82">
        <f>Report2!Z1157</f>
        <v>11941044</v>
      </c>
      <c r="U1149" s="82">
        <f>Report2!AB1157</f>
        <v>5000000</v>
      </c>
      <c r="V1149" s="82">
        <f>Report2!AC1157</f>
        <v>6941044</v>
      </c>
      <c r="W1149" s="36" t="str">
        <f>Report2!AD1157</f>
        <v>06/04/2023</v>
      </c>
      <c r="X1149" s="48" t="str">
        <f t="shared" si="141"/>
        <v>06</v>
      </c>
      <c r="Y1149" s="31" t="str">
        <f t="shared" si="142"/>
        <v>04</v>
      </c>
      <c r="Z1149" s="31" t="str">
        <f t="shared" si="143"/>
        <v>2023</v>
      </c>
      <c r="AA1149" s="45">
        <f t="shared" si="144"/>
        <v>45022</v>
      </c>
      <c r="AB1149" s="31" t="str">
        <f>Report2!AE1157</f>
        <v>5255443006181</v>
      </c>
      <c r="AC1149" s="45" t="str">
        <f>Report2!AF1157</f>
        <v>06/04/2023</v>
      </c>
      <c r="AD1149" s="31" t="str">
        <f>Report2!AH1157</f>
        <v>P2TL/52554/20230406/00009</v>
      </c>
      <c r="AE1149" s="31">
        <f t="shared" si="146"/>
        <v>52550</v>
      </c>
      <c r="AF1149" s="31" t="str">
        <f t="shared" si="145"/>
        <v>52554</v>
      </c>
    </row>
    <row r="1150" spans="1:32">
      <c r="A1150" s="30">
        <f>Report2!A1158</f>
        <v>85</v>
      </c>
      <c r="B1150" s="31" t="str">
        <f>Report2!B1158</f>
        <v>P2TL/52554/20230428/00004</v>
      </c>
      <c r="C1150" s="31" t="str">
        <f>Report2!D1158</f>
        <v>523070347577</v>
      </c>
      <c r="D1150" s="31" t="str">
        <f>Report2!E1158</f>
        <v>PARJAN RUKINEM</v>
      </c>
      <c r="E1150" s="31" t="str">
        <f>Report2!H1158</f>
        <v>K2</v>
      </c>
      <c r="F1150" s="31" t="str">
        <f>Report2!I1158</f>
        <v>PA DANGAN PANUNG</v>
      </c>
      <c r="G1150" s="31" t="str">
        <f t="shared" si="139"/>
        <v>R1M</v>
      </c>
      <c r="H1150" s="31">
        <f t="shared" si="140"/>
        <v>900</v>
      </c>
      <c r="I1150" s="31" t="str">
        <f>Report2!K1158</f>
        <v>R1M/900</v>
      </c>
      <c r="J1150" s="82">
        <f>Report2!L1158</f>
        <v>150</v>
      </c>
      <c r="K1150" s="82">
        <f>Report2!M1158</f>
        <v>0</v>
      </c>
      <c r="L1150" s="82">
        <f>Report2!N1158</f>
        <v>202800</v>
      </c>
      <c r="M1150" s="82">
        <f>Report2!P1158</f>
        <v>202800</v>
      </c>
      <c r="N1150" s="82">
        <f>Report2!Q1158</f>
        <v>0</v>
      </c>
      <c r="O1150" s="82">
        <f>Report2!T1158</f>
        <v>0</v>
      </c>
      <c r="P1150" s="82">
        <f>Report2!U1158</f>
        <v>0</v>
      </c>
      <c r="Q1150" s="82">
        <f>Report2!W1158</f>
        <v>18252</v>
      </c>
      <c r="R1150" s="82">
        <f>Report2!X1158</f>
        <v>0</v>
      </c>
      <c r="S1150" s="82">
        <f>Report2!Y1158</f>
        <v>0</v>
      </c>
      <c r="T1150" s="82">
        <f>Report2!Z1158</f>
        <v>221052</v>
      </c>
      <c r="U1150" s="82">
        <f>Report2!AB1158</f>
        <v>25000</v>
      </c>
      <c r="V1150" s="82">
        <f>Report2!AC1158</f>
        <v>196052</v>
      </c>
      <c r="W1150" s="36" t="str">
        <f>Report2!AD1158</f>
        <v>28/04/2023</v>
      </c>
      <c r="X1150" s="48" t="str">
        <f t="shared" si="141"/>
        <v>28</v>
      </c>
      <c r="Y1150" s="31" t="str">
        <f t="shared" si="142"/>
        <v>04</v>
      </c>
      <c r="Z1150" s="31" t="str">
        <f t="shared" si="143"/>
        <v>2023</v>
      </c>
      <c r="AA1150" s="45">
        <f t="shared" si="144"/>
        <v>45044</v>
      </c>
      <c r="AB1150" s="31" t="str">
        <f>Report2!AE1158</f>
        <v>5255442006231</v>
      </c>
      <c r="AC1150" s="45" t="str">
        <f>Report2!AF1158</f>
        <v>28/04/2023</v>
      </c>
      <c r="AD1150" s="31" t="str">
        <f>Report2!AH1158</f>
        <v>P2TL/52554/20230428/00004</v>
      </c>
      <c r="AE1150" s="31">
        <f t="shared" si="146"/>
        <v>52550</v>
      </c>
      <c r="AF1150" s="31" t="str">
        <f t="shared" si="145"/>
        <v>52554</v>
      </c>
    </row>
    <row r="1151" spans="1:32">
      <c r="A1151" s="30">
        <f>Report2!A1159</f>
        <v>86</v>
      </c>
      <c r="B1151" s="31" t="str">
        <f>Report2!B1159</f>
        <v>P2TL/52551/20230406/00003</v>
      </c>
      <c r="C1151" s="31" t="str">
        <f>Report2!D1159</f>
        <v>523061017014</v>
      </c>
      <c r="D1151" s="31" t="str">
        <f>Report2!E1159</f>
        <v>RUHAIDIN</v>
      </c>
      <c r="E1151" s="31" t="str">
        <f>Report2!H1159</f>
        <v>P2</v>
      </c>
      <c r="F1151" s="31" t="str">
        <f>Report2!I1159</f>
        <v>DS BABALAN   RT.01 R</v>
      </c>
      <c r="G1151" s="31" t="str">
        <f t="shared" si="139"/>
        <v>R1</v>
      </c>
      <c r="H1151" s="31">
        <f t="shared" si="140"/>
        <v>450</v>
      </c>
      <c r="I1151" s="31" t="str">
        <f>Report2!K1159</f>
        <v>R1/450</v>
      </c>
      <c r="J1151" s="82">
        <f>Report2!L1159</f>
        <v>2479</v>
      </c>
      <c r="K1151" s="82">
        <f>Report2!M1159</f>
        <v>0</v>
      </c>
      <c r="L1151" s="82">
        <f>Report2!N1159</f>
        <v>1226907</v>
      </c>
      <c r="M1151" s="82">
        <f>Report2!P1159</f>
        <v>1226907</v>
      </c>
      <c r="N1151" s="82">
        <f>Report2!Q1159</f>
        <v>0</v>
      </c>
      <c r="O1151" s="82">
        <f>Report2!T1159</f>
        <v>76400</v>
      </c>
      <c r="P1151" s="82">
        <f>Report2!U1159</f>
        <v>188671</v>
      </c>
      <c r="Q1151" s="82">
        <f>Report2!W1159</f>
        <v>12269</v>
      </c>
      <c r="R1151" s="82">
        <f>Report2!X1159</f>
        <v>0</v>
      </c>
      <c r="S1151" s="82">
        <f>Report2!Y1159</f>
        <v>0</v>
      </c>
      <c r="T1151" s="82">
        <f>Report2!Z1159</f>
        <v>1504247</v>
      </c>
      <c r="U1151" s="82">
        <f>Report2!AB1159</f>
        <v>1504247</v>
      </c>
      <c r="V1151" s="82">
        <f>Report2!AC1159</f>
        <v>0</v>
      </c>
      <c r="W1151" s="36" t="str">
        <f>Report2!AD1159</f>
        <v>06/04/2023</v>
      </c>
      <c r="X1151" s="48" t="str">
        <f t="shared" si="141"/>
        <v>06</v>
      </c>
      <c r="Y1151" s="31" t="str">
        <f t="shared" si="142"/>
        <v>04</v>
      </c>
      <c r="Z1151" s="31" t="str">
        <f t="shared" si="143"/>
        <v>2023</v>
      </c>
      <c r="AA1151" s="45">
        <f t="shared" si="144"/>
        <v>45022</v>
      </c>
      <c r="AB1151" s="31" t="str">
        <f>Report2!AE1159</f>
        <v>5255142005244</v>
      </c>
      <c r="AC1151" s="45" t="str">
        <f>Report2!AF1159</f>
        <v>06/04/2023</v>
      </c>
      <c r="AD1151" s="31" t="str">
        <f>Report2!AH1159</f>
        <v>P2TL/52551/20230406/00003</v>
      </c>
      <c r="AE1151" s="31">
        <f t="shared" si="146"/>
        <v>52550</v>
      </c>
      <c r="AF1151" s="31" t="str">
        <f t="shared" si="145"/>
        <v>52551</v>
      </c>
    </row>
    <row r="1152" spans="1:32">
      <c r="A1152" s="30">
        <f>Report2!A1160</f>
        <v>87</v>
      </c>
      <c r="B1152" s="31" t="str">
        <f>Report2!B1160</f>
        <v>5255105723041100301</v>
      </c>
      <c r="C1152" s="31" t="str">
        <f>Report2!D1160</f>
        <v>523060471567</v>
      </c>
      <c r="D1152" s="31" t="str">
        <f>Report2!E1160</f>
        <v>ABDUL ROSID</v>
      </c>
      <c r="E1152" s="31">
        <f>Report2!H1160</f>
        <v>0</v>
      </c>
      <c r="F1152" s="31" t="str">
        <f>Report2!I1160</f>
        <v>DS  KARANGSARI RT2</v>
      </c>
      <c r="G1152" s="31" t="str">
        <f t="shared" si="139"/>
        <v>R1</v>
      </c>
      <c r="H1152" s="31">
        <f t="shared" si="140"/>
        <v>450</v>
      </c>
      <c r="I1152" s="31" t="str">
        <f>Report2!K1160</f>
        <v>R1/450</v>
      </c>
      <c r="J1152" s="82">
        <f>Report2!L1160</f>
        <v>44</v>
      </c>
      <c r="K1152" s="82">
        <f>Report2!M1160</f>
        <v>0</v>
      </c>
      <c r="L1152" s="82">
        <f>Report2!N1160</f>
        <v>7267</v>
      </c>
      <c r="M1152" s="82">
        <f>Report2!P1160</f>
        <v>7267</v>
      </c>
      <c r="N1152" s="82">
        <f>Report2!Q1160</f>
        <v>0</v>
      </c>
      <c r="O1152" s="82">
        <f>Report2!T1160</f>
        <v>0</v>
      </c>
      <c r="P1152" s="82">
        <f>Report2!U1160</f>
        <v>0</v>
      </c>
      <c r="Q1152" s="82">
        <f>Report2!W1160</f>
        <v>0</v>
      </c>
      <c r="R1152" s="82">
        <f>Report2!X1160</f>
        <v>0</v>
      </c>
      <c r="S1152" s="82">
        <f>Report2!Y1160</f>
        <v>0</v>
      </c>
      <c r="T1152" s="82">
        <f>Report2!Z1160</f>
        <v>7267</v>
      </c>
      <c r="U1152" s="82">
        <f>Report2!AB1160</f>
        <v>0</v>
      </c>
      <c r="V1152" s="82">
        <f>Report2!AC1160</f>
        <v>7267</v>
      </c>
      <c r="W1152" s="36" t="str">
        <f>Report2!AD1160</f>
        <v>17/04/2023</v>
      </c>
      <c r="X1152" s="48" t="str">
        <f t="shared" si="141"/>
        <v>17</v>
      </c>
      <c r="Y1152" s="31" t="str">
        <f t="shared" si="142"/>
        <v>04</v>
      </c>
      <c r="Z1152" s="31" t="str">
        <f t="shared" si="143"/>
        <v>2023</v>
      </c>
      <c r="AA1152" s="45">
        <f t="shared" si="144"/>
        <v>45033</v>
      </c>
      <c r="AB1152" s="31" t="str">
        <f>Report2!AE1160</f>
        <v>5255134000301</v>
      </c>
      <c r="AC1152" s="45" t="str">
        <f>Report2!AF1160</f>
        <v>17/04/2023</v>
      </c>
      <c r="AD1152" s="31" t="str">
        <f>Report2!AH1160</f>
        <v>5255105723041100301</v>
      </c>
      <c r="AE1152" s="31">
        <f t="shared" si="146"/>
        <v>52550</v>
      </c>
      <c r="AF1152" s="31" t="str">
        <f t="shared" si="145"/>
        <v>52551</v>
      </c>
    </row>
    <row r="1153" spans="1:32">
      <c r="A1153" s="30">
        <f>Report2!A1161</f>
        <v>88</v>
      </c>
      <c r="B1153" s="31" t="str">
        <f>Report2!B1161</f>
        <v>5255105723041100304</v>
      </c>
      <c r="C1153" s="31" t="str">
        <f>Report2!D1161</f>
        <v>523060517962</v>
      </c>
      <c r="D1153" s="31" t="str">
        <f>Report2!E1161</f>
        <v>SUGIYONO</v>
      </c>
      <c r="E1153" s="31">
        <f>Report2!H1161</f>
        <v>0</v>
      </c>
      <c r="F1153" s="31" t="str">
        <f>Report2!I1161</f>
        <v>KP  BOGORAME RT1/1</v>
      </c>
      <c r="G1153" s="31" t="str">
        <f t="shared" si="139"/>
        <v>R1M</v>
      </c>
      <c r="H1153" s="31">
        <f t="shared" si="140"/>
        <v>900</v>
      </c>
      <c r="I1153" s="31" t="str">
        <f>Report2!K1161</f>
        <v>R1M/900</v>
      </c>
      <c r="J1153" s="82">
        <f>Report2!L1161</f>
        <v>44</v>
      </c>
      <c r="K1153" s="82">
        <f>Report2!M1161</f>
        <v>0</v>
      </c>
      <c r="L1153" s="82">
        <f>Report2!N1161</f>
        <v>60840</v>
      </c>
      <c r="M1153" s="82">
        <f>Report2!P1161</f>
        <v>60840</v>
      </c>
      <c r="N1153" s="82">
        <f>Report2!Q1161</f>
        <v>0</v>
      </c>
      <c r="O1153" s="82">
        <f>Report2!T1161</f>
        <v>0</v>
      </c>
      <c r="P1153" s="82">
        <f>Report2!U1161</f>
        <v>0</v>
      </c>
      <c r="Q1153" s="82">
        <f>Report2!W1161</f>
        <v>0</v>
      </c>
      <c r="R1153" s="82">
        <f>Report2!X1161</f>
        <v>0</v>
      </c>
      <c r="S1153" s="82">
        <f>Report2!Y1161</f>
        <v>0</v>
      </c>
      <c r="T1153" s="82">
        <f>Report2!Z1161</f>
        <v>60840</v>
      </c>
      <c r="U1153" s="82">
        <f>Report2!AB1161</f>
        <v>0</v>
      </c>
      <c r="V1153" s="82">
        <f>Report2!AC1161</f>
        <v>60840</v>
      </c>
      <c r="W1153" s="36" t="str">
        <f>Report2!AD1161</f>
        <v>17/04/2023</v>
      </c>
      <c r="X1153" s="48" t="str">
        <f t="shared" si="141"/>
        <v>17</v>
      </c>
      <c r="Y1153" s="31" t="str">
        <f t="shared" si="142"/>
        <v>04</v>
      </c>
      <c r="Z1153" s="31" t="str">
        <f t="shared" si="143"/>
        <v>2023</v>
      </c>
      <c r="AA1153" s="45">
        <f t="shared" si="144"/>
        <v>45033</v>
      </c>
      <c r="AB1153" s="31" t="str">
        <f>Report2!AE1161</f>
        <v>5255134000304</v>
      </c>
      <c r="AC1153" s="45" t="str">
        <f>Report2!AF1161</f>
        <v>17/04/2023</v>
      </c>
      <c r="AD1153" s="31" t="str">
        <f>Report2!AH1161</f>
        <v>5255105723041100304</v>
      </c>
      <c r="AE1153" s="31">
        <f t="shared" si="146"/>
        <v>52550</v>
      </c>
      <c r="AF1153" s="31" t="str">
        <f t="shared" si="145"/>
        <v>52551</v>
      </c>
    </row>
    <row r="1154" spans="1:32">
      <c r="A1154" s="30">
        <f>Report2!A1162</f>
        <v>89</v>
      </c>
      <c r="B1154" s="31" t="str">
        <f>Report2!B1162</f>
        <v>P2TL/52554/20230428/00016</v>
      </c>
      <c r="C1154" s="31" t="str">
        <f>Report2!D1162</f>
        <v>523070247189</v>
      </c>
      <c r="D1154" s="31" t="str">
        <f>Report2!E1162</f>
        <v>AGUS PUJIANTO</v>
      </c>
      <c r="E1154" s="31" t="str">
        <f>Report2!H1162</f>
        <v>K2</v>
      </c>
      <c r="F1154" s="31" t="str">
        <f>Report2!I1162</f>
        <v>JA MBON RT7/RW1</v>
      </c>
      <c r="G1154" s="31" t="str">
        <f t="shared" si="139"/>
        <v>R1</v>
      </c>
      <c r="H1154" s="31">
        <f t="shared" si="140"/>
        <v>450</v>
      </c>
      <c r="I1154" s="31" t="str">
        <f>Report2!K1162</f>
        <v>R1/450</v>
      </c>
      <c r="J1154" s="82">
        <f>Report2!L1162</f>
        <v>350</v>
      </c>
      <c r="K1154" s="82">
        <f>Report2!M1162</f>
        <v>0</v>
      </c>
      <c r="L1154" s="82">
        <f>Report2!N1162</f>
        <v>173250</v>
      </c>
      <c r="M1154" s="82">
        <f>Report2!P1162</f>
        <v>173250</v>
      </c>
      <c r="N1154" s="82">
        <f>Report2!Q1162</f>
        <v>0</v>
      </c>
      <c r="O1154" s="82">
        <f>Report2!T1162</f>
        <v>0</v>
      </c>
      <c r="P1154" s="82">
        <f>Report2!U1162</f>
        <v>0</v>
      </c>
      <c r="Q1154" s="82">
        <f>Report2!W1162</f>
        <v>15593</v>
      </c>
      <c r="R1154" s="82">
        <f>Report2!X1162</f>
        <v>0</v>
      </c>
      <c r="S1154" s="82">
        <f>Report2!Y1162</f>
        <v>0</v>
      </c>
      <c r="T1154" s="82">
        <f>Report2!Z1162</f>
        <v>188843</v>
      </c>
      <c r="U1154" s="82">
        <f>Report2!AB1162</f>
        <v>21000</v>
      </c>
      <c r="V1154" s="82">
        <f>Report2!AC1162</f>
        <v>167843</v>
      </c>
      <c r="W1154" s="36" t="str">
        <f>Report2!AD1162</f>
        <v>28/04/2023</v>
      </c>
      <c r="X1154" s="48" t="str">
        <f t="shared" si="141"/>
        <v>28</v>
      </c>
      <c r="Y1154" s="31" t="str">
        <f t="shared" si="142"/>
        <v>04</v>
      </c>
      <c r="Z1154" s="31" t="str">
        <f t="shared" si="143"/>
        <v>2023</v>
      </c>
      <c r="AA1154" s="45">
        <f t="shared" si="144"/>
        <v>45044</v>
      </c>
      <c r="AB1154" s="31" t="str">
        <f>Report2!AE1162</f>
        <v>5255442006243</v>
      </c>
      <c r="AC1154" s="45" t="str">
        <f>Report2!AF1162</f>
        <v>28/04/2023</v>
      </c>
      <c r="AD1154" s="31" t="str">
        <f>Report2!AH1162</f>
        <v>P2TL/52554/20230428/00016</v>
      </c>
      <c r="AE1154" s="31">
        <f t="shared" si="146"/>
        <v>52550</v>
      </c>
      <c r="AF1154" s="31" t="str">
        <f t="shared" si="145"/>
        <v>52554</v>
      </c>
    </row>
    <row r="1155" spans="1:32">
      <c r="A1155" s="30">
        <f>Report2!A1163</f>
        <v>90</v>
      </c>
      <c r="B1155" s="31" t="str">
        <f>Report2!B1163</f>
        <v>P2TL/52553/20230406/00002</v>
      </c>
      <c r="C1155" s="31" t="str">
        <f>Report2!D1163</f>
        <v>NONPELANG</v>
      </c>
      <c r="D1155" s="31" t="str">
        <f>Report2!E1163</f>
        <v>PJ SUKARMI 2 TEGAL</v>
      </c>
      <c r="E1155" s="31" t="str">
        <f>Report2!H1163</f>
        <v>P4</v>
      </c>
      <c r="F1155" s="31" t="str">
        <f>Report2!I1163</f>
        <v>TEGALSARI PENGKOL</v>
      </c>
      <c r="G1155" s="31" t="str">
        <f t="shared" ref="G1155:G1218" si="147">LEFT(I1155,FIND("/",I1155)-1)</f>
        <v>S2</v>
      </c>
      <c r="H1155" s="31">
        <f t="shared" ref="H1155:H1218" si="148">_xlfn.NUMBERVALUE(MID(I1155,FIND("/",I1155,1)+1,99))</f>
        <v>900</v>
      </c>
      <c r="I1155" s="31" t="str">
        <f>Report2!K1163</f>
        <v>S2/900</v>
      </c>
      <c r="J1155" s="82">
        <f>Report2!L1163</f>
        <v>4957</v>
      </c>
      <c r="K1155" s="82">
        <f>Report2!M1163</f>
        <v>243000</v>
      </c>
      <c r="L1155" s="82">
        <f>Report2!N1163</f>
        <v>1784592</v>
      </c>
      <c r="M1155" s="82">
        <f>Report2!P1163</f>
        <v>2027592</v>
      </c>
      <c r="N1155" s="82">
        <f>Report2!Q1163</f>
        <v>0</v>
      </c>
      <c r="O1155" s="82">
        <f>Report2!T1163</f>
        <v>0</v>
      </c>
      <c r="P1155" s="82">
        <f>Report2!U1163</f>
        <v>0</v>
      </c>
      <c r="Q1155" s="82">
        <f>Report2!W1163</f>
        <v>10138</v>
      </c>
      <c r="R1155" s="82">
        <f>Report2!X1163</f>
        <v>0</v>
      </c>
      <c r="S1155" s="82">
        <f>Report2!Y1163</f>
        <v>0</v>
      </c>
      <c r="T1155" s="82">
        <f>Report2!Z1163</f>
        <v>2037730</v>
      </c>
      <c r="U1155" s="82">
        <f>Report2!AB1163</f>
        <v>2037730</v>
      </c>
      <c r="V1155" s="82">
        <f>Report2!AC1163</f>
        <v>0</v>
      </c>
      <c r="W1155" s="36" t="str">
        <f>Report2!AD1163</f>
        <v>06/04/2023</v>
      </c>
      <c r="X1155" s="48" t="str">
        <f t="shared" ref="X1155:X1218" si="149">LEFT(W1155,2)</f>
        <v>06</v>
      </c>
      <c r="Y1155" s="31" t="str">
        <f t="shared" ref="Y1155:Y1218" si="150">MID(W1155,FIND("/",W1155,1)+1,2)</f>
        <v>04</v>
      </c>
      <c r="Z1155" s="31" t="str">
        <f t="shared" ref="Z1155:Z1218" si="151">RIGHT(W1155,4)</f>
        <v>2023</v>
      </c>
      <c r="AA1155" s="45">
        <f t="shared" ref="AA1155:AA1218" si="152">DATE(Z1155,Y1155,X1155)</f>
        <v>45022</v>
      </c>
      <c r="AB1155" s="31" t="str">
        <f>Report2!AE1163</f>
        <v>5255342004936</v>
      </c>
      <c r="AC1155" s="45" t="str">
        <f>Report2!AF1163</f>
        <v>06/04/2023</v>
      </c>
      <c r="AD1155" s="31" t="str">
        <f>Report2!AH1163</f>
        <v>P2TL/52553/20230406/00002</v>
      </c>
      <c r="AE1155" s="31">
        <f t="shared" si="146"/>
        <v>52550</v>
      </c>
      <c r="AF1155" s="31" t="str">
        <f t="shared" ref="AF1155:AF1218" si="153">_xlfn.IFS(LEN(AD1155)=19,LEFT(AD1155,5),LEN(AD1155)=25,MID(AD1155,6,5))</f>
        <v>52553</v>
      </c>
    </row>
    <row r="1156" spans="1:32">
      <c r="A1156" s="30">
        <f>Report2!A1164</f>
        <v>91</v>
      </c>
      <c r="B1156" s="31" t="str">
        <f>Report2!B1164</f>
        <v>P2TL/52551/20230410/00002</v>
      </c>
      <c r="C1156" s="31" t="str">
        <f>Report2!D1164</f>
        <v>523061850276</v>
      </c>
      <c r="D1156" s="31" t="str">
        <f>Report2!E1164</f>
        <v>EDI SANTOSO</v>
      </c>
      <c r="E1156" s="31" t="str">
        <f>Report2!H1164</f>
        <v>P2</v>
      </c>
      <c r="F1156" s="31" t="str">
        <f>Report2!I1164</f>
        <v>DS KAUMAN SUKODO</v>
      </c>
      <c r="G1156" s="31" t="str">
        <f t="shared" si="147"/>
        <v>R1T</v>
      </c>
      <c r="H1156" s="31">
        <f t="shared" si="148"/>
        <v>450</v>
      </c>
      <c r="I1156" s="31" t="str">
        <f>Report2!K1164</f>
        <v>R1T/450</v>
      </c>
      <c r="J1156" s="82">
        <f>Report2!L1164</f>
        <v>2479</v>
      </c>
      <c r="K1156" s="82">
        <f>Report2!M1164</f>
        <v>0</v>
      </c>
      <c r="L1156" s="82">
        <f>Report2!N1164</f>
        <v>1226907</v>
      </c>
      <c r="M1156" s="82">
        <f>Report2!P1164</f>
        <v>1226907</v>
      </c>
      <c r="N1156" s="82">
        <f>Report2!Q1164</f>
        <v>0</v>
      </c>
      <c r="O1156" s="82">
        <f>Report2!T1164</f>
        <v>76400</v>
      </c>
      <c r="P1156" s="82">
        <f>Report2!U1164</f>
        <v>433957</v>
      </c>
      <c r="Q1156" s="82">
        <f>Report2!W1164</f>
        <v>12269</v>
      </c>
      <c r="R1156" s="82">
        <f>Report2!X1164</f>
        <v>0</v>
      </c>
      <c r="S1156" s="82">
        <f>Report2!Y1164</f>
        <v>0</v>
      </c>
      <c r="T1156" s="82">
        <f>Report2!Z1164</f>
        <v>1749533</v>
      </c>
      <c r="U1156" s="82">
        <f>Report2!AB1164</f>
        <v>1749533</v>
      </c>
      <c r="V1156" s="82">
        <f>Report2!AC1164</f>
        <v>0</v>
      </c>
      <c r="W1156" s="36" t="str">
        <f>Report2!AD1164</f>
        <v>10/04/2023</v>
      </c>
      <c r="X1156" s="48" t="str">
        <f t="shared" si="149"/>
        <v>10</v>
      </c>
      <c r="Y1156" s="31" t="str">
        <f t="shared" si="150"/>
        <v>04</v>
      </c>
      <c r="Z1156" s="31" t="str">
        <f t="shared" si="151"/>
        <v>2023</v>
      </c>
      <c r="AA1156" s="45">
        <f t="shared" si="152"/>
        <v>45026</v>
      </c>
      <c r="AB1156" s="31" t="str">
        <f>Report2!AE1164</f>
        <v>5255143005247</v>
      </c>
      <c r="AC1156" s="45" t="str">
        <f>Report2!AF1164</f>
        <v>10/04/2023</v>
      </c>
      <c r="AD1156" s="31" t="str">
        <f>Report2!AH1164</f>
        <v>P2TL/52551/20230410/00002</v>
      </c>
      <c r="AE1156" s="31">
        <f t="shared" ref="AE1156:AE1219" si="154">AE1155</f>
        <v>52550</v>
      </c>
      <c r="AF1156" s="31" t="str">
        <f t="shared" si="153"/>
        <v>52551</v>
      </c>
    </row>
    <row r="1157" spans="1:32">
      <c r="A1157" s="30">
        <f>Report2!A1165</f>
        <v>92</v>
      </c>
      <c r="B1157" s="31" t="str">
        <f>Report2!B1165</f>
        <v>P2TL/52551/20230418/00002</v>
      </c>
      <c r="C1157" s="31" t="str">
        <f>Report2!D1165</f>
        <v>523061072385</v>
      </c>
      <c r="D1157" s="31" t="str">
        <f>Report2!E1165</f>
        <v>TURMUDI</v>
      </c>
      <c r="E1157" s="31" t="str">
        <f>Report2!H1165</f>
        <v>K2</v>
      </c>
      <c r="F1157" s="31" t="str">
        <f>Report2!I1165</f>
        <v>DK AGUNGB OYO KR.</v>
      </c>
      <c r="G1157" s="31" t="str">
        <f t="shared" si="147"/>
        <v>R1M</v>
      </c>
      <c r="H1157" s="31">
        <f t="shared" si="148"/>
        <v>900</v>
      </c>
      <c r="I1157" s="31" t="str">
        <f>Report2!K1165</f>
        <v>R1M/900</v>
      </c>
      <c r="J1157" s="82">
        <f>Report2!L1165</f>
        <v>182</v>
      </c>
      <c r="K1157" s="82">
        <f>Report2!M1165</f>
        <v>0</v>
      </c>
      <c r="L1157" s="82">
        <f>Report2!N1165</f>
        <v>246064</v>
      </c>
      <c r="M1157" s="82">
        <f>Report2!P1165</f>
        <v>246064</v>
      </c>
      <c r="N1157" s="82">
        <f>Report2!Q1165</f>
        <v>0</v>
      </c>
      <c r="O1157" s="82">
        <f>Report2!T1165</f>
        <v>0</v>
      </c>
      <c r="P1157" s="82">
        <f>Report2!U1165</f>
        <v>0</v>
      </c>
      <c r="Q1157" s="82">
        <f>Report2!W1165</f>
        <v>22146</v>
      </c>
      <c r="R1157" s="82">
        <f>Report2!X1165</f>
        <v>0</v>
      </c>
      <c r="S1157" s="82">
        <f>Report2!Y1165</f>
        <v>0</v>
      </c>
      <c r="T1157" s="82">
        <f>Report2!Z1165</f>
        <v>268210</v>
      </c>
      <c r="U1157" s="82">
        <f>Report2!AB1165</f>
        <v>268210</v>
      </c>
      <c r="V1157" s="82">
        <f>Report2!AC1165</f>
        <v>0</v>
      </c>
      <c r="W1157" s="36" t="str">
        <f>Report2!AD1165</f>
        <v>18/04/2023</v>
      </c>
      <c r="X1157" s="48" t="str">
        <f t="shared" si="149"/>
        <v>18</v>
      </c>
      <c r="Y1157" s="31" t="str">
        <f t="shared" si="150"/>
        <v>04</v>
      </c>
      <c r="Z1157" s="31" t="str">
        <f t="shared" si="151"/>
        <v>2023</v>
      </c>
      <c r="AA1157" s="45">
        <f t="shared" si="152"/>
        <v>45034</v>
      </c>
      <c r="AB1157" s="31" t="str">
        <f>Report2!AE1165</f>
        <v>5255142005268</v>
      </c>
      <c r="AC1157" s="45" t="str">
        <f>Report2!AF1165</f>
        <v>18/04/2023</v>
      </c>
      <c r="AD1157" s="31" t="str">
        <f>Report2!AH1165</f>
        <v>P2TL/52551/20230418/00002</v>
      </c>
      <c r="AE1157" s="31">
        <f t="shared" si="154"/>
        <v>52550</v>
      </c>
      <c r="AF1157" s="31" t="str">
        <f t="shared" si="153"/>
        <v>52551</v>
      </c>
    </row>
    <row r="1158" spans="1:32">
      <c r="A1158" s="30">
        <f>Report2!A1166</f>
        <v>93</v>
      </c>
      <c r="B1158" s="31" t="str">
        <f>Report2!B1166</f>
        <v>P2TL/52554/20230307/00004</v>
      </c>
      <c r="C1158" s="31" t="str">
        <f>Report2!D1166</f>
        <v>523073059690</v>
      </c>
      <c r="D1158" s="31" t="str">
        <f>Report2!E1166</f>
        <v>NURMA ADITIYA</v>
      </c>
      <c r="E1158" s="31" t="str">
        <f>Report2!H1166</f>
        <v>K2</v>
      </c>
      <c r="F1158" s="31" t="str">
        <f>Report2!I1166</f>
        <v>DN KAYEN    RT.3 RW.</v>
      </c>
      <c r="G1158" s="31" t="str">
        <f t="shared" si="147"/>
        <v>R1MT</v>
      </c>
      <c r="H1158" s="31">
        <f t="shared" si="148"/>
        <v>900</v>
      </c>
      <c r="I1158" s="31" t="str">
        <f>Report2!K1166</f>
        <v>R1MT/900</v>
      </c>
      <c r="J1158" s="82">
        <f>Report2!L1166</f>
        <v>69</v>
      </c>
      <c r="K1158" s="82">
        <f>Report2!M1166</f>
        <v>0</v>
      </c>
      <c r="L1158" s="82">
        <f>Report2!N1166</f>
        <v>93288</v>
      </c>
      <c r="M1158" s="82">
        <f>Report2!P1166</f>
        <v>93288</v>
      </c>
      <c r="N1158" s="82">
        <f>Report2!Q1166</f>
        <v>0</v>
      </c>
      <c r="O1158" s="82">
        <f>Report2!T1166</f>
        <v>0</v>
      </c>
      <c r="P1158" s="82">
        <f>Report2!U1166</f>
        <v>500</v>
      </c>
      <c r="Q1158" s="82">
        <f>Report2!W1166</f>
        <v>8396</v>
      </c>
      <c r="R1158" s="82">
        <f>Report2!X1166</f>
        <v>0</v>
      </c>
      <c r="S1158" s="82">
        <f>Report2!Y1166</f>
        <v>0</v>
      </c>
      <c r="T1158" s="82">
        <f>Report2!Z1166</f>
        <v>102184</v>
      </c>
      <c r="U1158" s="82">
        <f>Report2!AB1166</f>
        <v>102184</v>
      </c>
      <c r="V1158" s="82">
        <f>Report2!AC1166</f>
        <v>0</v>
      </c>
      <c r="W1158" s="36" t="str">
        <f>Report2!AD1166</f>
        <v>09/04/2023</v>
      </c>
      <c r="X1158" s="48" t="str">
        <f t="shared" si="149"/>
        <v>09</v>
      </c>
      <c r="Y1158" s="31" t="str">
        <f t="shared" si="150"/>
        <v>04</v>
      </c>
      <c r="Z1158" s="31" t="str">
        <f t="shared" si="151"/>
        <v>2023</v>
      </c>
      <c r="AA1158" s="45">
        <f t="shared" si="152"/>
        <v>45025</v>
      </c>
      <c r="AB1158" s="31" t="str">
        <f>Report2!AE1166</f>
        <v>5255443006076</v>
      </c>
      <c r="AC1158" s="45" t="str">
        <f>Report2!AF1166</f>
        <v>09/04/2023</v>
      </c>
      <c r="AD1158" s="31" t="str">
        <f>Report2!AH1166</f>
        <v>P2TL/52554/20230307/00004</v>
      </c>
      <c r="AE1158" s="31">
        <f t="shared" si="154"/>
        <v>52550</v>
      </c>
      <c r="AF1158" s="31" t="str">
        <f t="shared" si="153"/>
        <v>52554</v>
      </c>
    </row>
    <row r="1159" spans="1:32">
      <c r="A1159" s="30">
        <f>Report2!A1167</f>
        <v>94</v>
      </c>
      <c r="B1159" s="31" t="str">
        <f>Report2!B1167</f>
        <v>P2TL/52554/20230414/00001</v>
      </c>
      <c r="C1159" s="31" t="str">
        <f>Report2!D1167</f>
        <v>NONPELANG</v>
      </c>
      <c r="D1159" s="31" t="str">
        <f>Report2!E1167</f>
        <v>DARYADI/TITIK WINAR</v>
      </c>
      <c r="E1159" s="31" t="str">
        <f>Report2!H1167</f>
        <v>P4</v>
      </c>
      <c r="F1159" s="31" t="str">
        <f>Report2!I1167</f>
        <v>DROJO BANGSRI</v>
      </c>
      <c r="G1159" s="31" t="str">
        <f t="shared" si="147"/>
        <v>R1</v>
      </c>
      <c r="H1159" s="31">
        <f t="shared" si="148"/>
        <v>450</v>
      </c>
      <c r="I1159" s="31" t="str">
        <f>Report2!K1167</f>
        <v>R1/450</v>
      </c>
      <c r="J1159" s="82">
        <f>Report2!L1167</f>
        <v>2479</v>
      </c>
      <c r="K1159" s="82">
        <f>Report2!M1167</f>
        <v>89100</v>
      </c>
      <c r="L1159" s="82">
        <f>Report2!N1167</f>
        <v>1226907</v>
      </c>
      <c r="M1159" s="82">
        <f>Report2!P1167</f>
        <v>1316007</v>
      </c>
      <c r="N1159" s="82">
        <f>Report2!Q1167</f>
        <v>0</v>
      </c>
      <c r="O1159" s="82">
        <f>Report2!T1167</f>
        <v>0</v>
      </c>
      <c r="P1159" s="82">
        <f>Report2!U1167</f>
        <v>0</v>
      </c>
      <c r="Q1159" s="82">
        <f>Report2!W1167</f>
        <v>6580</v>
      </c>
      <c r="R1159" s="82">
        <f>Report2!X1167</f>
        <v>0</v>
      </c>
      <c r="S1159" s="82">
        <f>Report2!Y1167</f>
        <v>0</v>
      </c>
      <c r="T1159" s="82">
        <f>Report2!Z1167</f>
        <v>1322587</v>
      </c>
      <c r="U1159" s="82">
        <f>Report2!AB1167</f>
        <v>1322587</v>
      </c>
      <c r="V1159" s="82">
        <f>Report2!AC1167</f>
        <v>0</v>
      </c>
      <c r="W1159" s="36" t="str">
        <f>Report2!AD1167</f>
        <v>14/04/2023</v>
      </c>
      <c r="X1159" s="48" t="str">
        <f t="shared" si="149"/>
        <v>14</v>
      </c>
      <c r="Y1159" s="31" t="str">
        <f t="shared" si="150"/>
        <v>04</v>
      </c>
      <c r="Z1159" s="31" t="str">
        <f t="shared" si="151"/>
        <v>2023</v>
      </c>
      <c r="AA1159" s="45">
        <f t="shared" si="152"/>
        <v>45030</v>
      </c>
      <c r="AB1159" s="31" t="str">
        <f>Report2!AE1167</f>
        <v>5255442006217</v>
      </c>
      <c r="AC1159" s="45" t="str">
        <f>Report2!AF1167</f>
        <v>14/04/2023</v>
      </c>
      <c r="AD1159" s="31" t="str">
        <f>Report2!AH1167</f>
        <v>P2TL/52554/20230414/00001</v>
      </c>
      <c r="AE1159" s="31">
        <f t="shared" si="154"/>
        <v>52550</v>
      </c>
      <c r="AF1159" s="31" t="str">
        <f t="shared" si="153"/>
        <v>52554</v>
      </c>
    </row>
    <row r="1160" spans="1:32">
      <c r="A1160" s="30">
        <f>Report2!A1168</f>
        <v>95</v>
      </c>
      <c r="B1160" s="31" t="str">
        <f>Report2!B1168</f>
        <v>P2TL/52551/20230411/00005</v>
      </c>
      <c r="C1160" s="31" t="str">
        <f>Report2!D1168</f>
        <v>523061800350</v>
      </c>
      <c r="D1160" s="31" t="str">
        <f>Report2!E1168</f>
        <v>SUKANDAR</v>
      </c>
      <c r="E1160" s="31" t="str">
        <f>Report2!H1168</f>
        <v>K2</v>
      </c>
      <c r="F1160" s="31" t="str">
        <f>Report2!I1168</f>
        <v>DS SIDOMULYO WON</v>
      </c>
      <c r="G1160" s="31" t="str">
        <f t="shared" si="147"/>
        <v>R1MT</v>
      </c>
      <c r="H1160" s="31">
        <f t="shared" si="148"/>
        <v>900</v>
      </c>
      <c r="I1160" s="31" t="str">
        <f>Report2!K1168</f>
        <v>R1MT/900</v>
      </c>
      <c r="J1160" s="82">
        <f>Report2!L1168</f>
        <v>322</v>
      </c>
      <c r="K1160" s="82">
        <f>Report2!M1168</f>
        <v>0</v>
      </c>
      <c r="L1160" s="82">
        <f>Report2!N1168</f>
        <v>435344</v>
      </c>
      <c r="M1160" s="82">
        <f>Report2!P1168</f>
        <v>435344</v>
      </c>
      <c r="N1160" s="82">
        <f>Report2!Q1168</f>
        <v>0</v>
      </c>
      <c r="O1160" s="82">
        <f>Report2!T1168</f>
        <v>0</v>
      </c>
      <c r="P1160" s="82">
        <f>Report2!U1168</f>
        <v>0</v>
      </c>
      <c r="Q1160" s="82">
        <f>Report2!W1168</f>
        <v>39181</v>
      </c>
      <c r="R1160" s="82">
        <f>Report2!X1168</f>
        <v>0</v>
      </c>
      <c r="S1160" s="82">
        <f>Report2!Y1168</f>
        <v>0</v>
      </c>
      <c r="T1160" s="82">
        <f>Report2!Z1168</f>
        <v>474525</v>
      </c>
      <c r="U1160" s="82">
        <f>Report2!AB1168</f>
        <v>474525</v>
      </c>
      <c r="V1160" s="82">
        <f>Report2!AC1168</f>
        <v>0</v>
      </c>
      <c r="W1160" s="36" t="str">
        <f>Report2!AD1168</f>
        <v>11/04/2023</v>
      </c>
      <c r="X1160" s="48" t="str">
        <f t="shared" si="149"/>
        <v>11</v>
      </c>
      <c r="Y1160" s="31" t="str">
        <f t="shared" si="150"/>
        <v>04</v>
      </c>
      <c r="Z1160" s="31" t="str">
        <f t="shared" si="151"/>
        <v>2023</v>
      </c>
      <c r="AA1160" s="45">
        <f t="shared" si="152"/>
        <v>45027</v>
      </c>
      <c r="AB1160" s="31" t="str">
        <f>Report2!AE1168</f>
        <v>5255143005252</v>
      </c>
      <c r="AC1160" s="45" t="str">
        <f>Report2!AF1168</f>
        <v>11/04/2023</v>
      </c>
      <c r="AD1160" s="31" t="str">
        <f>Report2!AH1168</f>
        <v>P2TL/52551/20230411/00005</v>
      </c>
      <c r="AE1160" s="31">
        <f t="shared" si="154"/>
        <v>52550</v>
      </c>
      <c r="AF1160" s="31" t="str">
        <f t="shared" si="153"/>
        <v>52551</v>
      </c>
    </row>
    <row r="1161" spans="1:32">
      <c r="A1161" s="30">
        <f>Report2!A1169</f>
        <v>96</v>
      </c>
      <c r="B1161" s="31" t="str">
        <f>Report2!B1169</f>
        <v>P2TL/52554/20230411/00005</v>
      </c>
      <c r="C1161" s="31" t="str">
        <f>Report2!D1169</f>
        <v>525540140161</v>
      </c>
      <c r="D1161" s="31" t="str">
        <f>Report2!E1169</f>
        <v>MASJID AL FIRDAUS</v>
      </c>
      <c r="E1161" s="31" t="str">
        <f>Report2!H1169</f>
        <v>K2</v>
      </c>
      <c r="F1161" s="31" t="str">
        <f>Report2!I1169</f>
        <v>JL GAJAHMADA KUND</v>
      </c>
      <c r="G1161" s="31" t="str">
        <f t="shared" si="147"/>
        <v>S2T</v>
      </c>
      <c r="H1161" s="31">
        <f t="shared" si="148"/>
        <v>5500</v>
      </c>
      <c r="I1161" s="31" t="str">
        <f>Report2!K1169</f>
        <v>S2T/5500</v>
      </c>
      <c r="J1161" s="82">
        <f>Report2!L1169</f>
        <v>98</v>
      </c>
      <c r="K1161" s="82">
        <f>Report2!M1169</f>
        <v>0</v>
      </c>
      <c r="L1161" s="82">
        <f>Report2!N1169</f>
        <v>88200</v>
      </c>
      <c r="M1161" s="82">
        <f>Report2!P1169</f>
        <v>88200</v>
      </c>
      <c r="N1161" s="82">
        <f>Report2!Q1169</f>
        <v>0</v>
      </c>
      <c r="O1161" s="82">
        <f>Report2!T1169</f>
        <v>0</v>
      </c>
      <c r="P1161" s="82">
        <f>Report2!U1169</f>
        <v>1000</v>
      </c>
      <c r="Q1161" s="82">
        <f>Report2!W1169</f>
        <v>7938</v>
      </c>
      <c r="R1161" s="82">
        <f>Report2!X1169</f>
        <v>0</v>
      </c>
      <c r="S1161" s="82">
        <f>Report2!Y1169</f>
        <v>0</v>
      </c>
      <c r="T1161" s="82">
        <f>Report2!Z1169</f>
        <v>97138</v>
      </c>
      <c r="U1161" s="82">
        <f>Report2!AB1169</f>
        <v>97138</v>
      </c>
      <c r="V1161" s="82">
        <f>Report2!AC1169</f>
        <v>0</v>
      </c>
      <c r="W1161" s="36" t="str">
        <f>Report2!AD1169</f>
        <v>12/04/2023</v>
      </c>
      <c r="X1161" s="48" t="str">
        <f t="shared" si="149"/>
        <v>12</v>
      </c>
      <c r="Y1161" s="31" t="str">
        <f t="shared" si="150"/>
        <v>04</v>
      </c>
      <c r="Z1161" s="31" t="str">
        <f t="shared" si="151"/>
        <v>2023</v>
      </c>
      <c r="AA1161" s="45">
        <f t="shared" si="152"/>
        <v>45028</v>
      </c>
      <c r="AB1161" s="31" t="str">
        <f>Report2!AE1169</f>
        <v>5255443006202</v>
      </c>
      <c r="AC1161" s="45" t="str">
        <f>Report2!AF1169</f>
        <v>12/04/2023</v>
      </c>
      <c r="AD1161" s="31" t="str">
        <f>Report2!AH1169</f>
        <v>P2TL/52554/20230411/00005</v>
      </c>
      <c r="AE1161" s="31">
        <f t="shared" si="154"/>
        <v>52550</v>
      </c>
      <c r="AF1161" s="31" t="str">
        <f t="shared" si="153"/>
        <v>52554</v>
      </c>
    </row>
    <row r="1162" spans="1:32">
      <c r="A1162" s="30">
        <f>Report2!A1170</f>
        <v>97</v>
      </c>
      <c r="B1162" s="31" t="str">
        <f>Report2!B1170</f>
        <v>P2TL/52554/20230410/00002</v>
      </c>
      <c r="C1162" s="31" t="str">
        <f>Report2!D1170</f>
        <v>523070881121</v>
      </c>
      <c r="D1162" s="31" t="str">
        <f>Report2!E1170</f>
        <v>DJAMIN</v>
      </c>
      <c r="E1162" s="31" t="str">
        <f>Report2!H1170</f>
        <v>P1</v>
      </c>
      <c r="F1162" s="31" t="str">
        <f>Report2!I1170</f>
        <v>GE MPOL BANJARSAR</v>
      </c>
      <c r="G1162" s="31" t="str">
        <f t="shared" si="147"/>
        <v>R1</v>
      </c>
      <c r="H1162" s="31">
        <f t="shared" si="148"/>
        <v>450</v>
      </c>
      <c r="I1162" s="31" t="str">
        <f>Report2!K1170</f>
        <v>R1/450</v>
      </c>
      <c r="J1162" s="82">
        <f>Report2!L1170</f>
        <v>0</v>
      </c>
      <c r="K1162" s="82">
        <f>Report2!M1170</f>
        <v>59400</v>
      </c>
      <c r="L1162" s="82">
        <f>Report2!N1170</f>
        <v>0</v>
      </c>
      <c r="M1162" s="82">
        <f>Report2!P1170</f>
        <v>59400</v>
      </c>
      <c r="N1162" s="82">
        <f>Report2!Q1170</f>
        <v>0</v>
      </c>
      <c r="O1162" s="82">
        <f>Report2!T1170</f>
        <v>76400</v>
      </c>
      <c r="P1162" s="82">
        <f>Report2!U1170</f>
        <v>31759</v>
      </c>
      <c r="Q1162" s="82">
        <f>Report2!W1170</f>
        <v>891</v>
      </c>
      <c r="R1162" s="82">
        <f>Report2!X1170</f>
        <v>13950</v>
      </c>
      <c r="S1162" s="82">
        <f>Report2!Y1170</f>
        <v>0</v>
      </c>
      <c r="T1162" s="82">
        <f>Report2!Z1170</f>
        <v>182400</v>
      </c>
      <c r="U1162" s="82">
        <f>Report2!AB1170</f>
        <v>182400</v>
      </c>
      <c r="V1162" s="82">
        <f>Report2!AC1170</f>
        <v>0</v>
      </c>
      <c r="W1162" s="36" t="str">
        <f>Report2!AD1170</f>
        <v>10/04/2023</v>
      </c>
      <c r="X1162" s="48" t="str">
        <f t="shared" si="149"/>
        <v>10</v>
      </c>
      <c r="Y1162" s="31" t="str">
        <f t="shared" si="150"/>
        <v>04</v>
      </c>
      <c r="Z1162" s="31" t="str">
        <f t="shared" si="151"/>
        <v>2023</v>
      </c>
      <c r="AA1162" s="45">
        <f t="shared" si="152"/>
        <v>45026</v>
      </c>
      <c r="AB1162" s="31" t="str">
        <f>Report2!AE1170</f>
        <v>5255442006194</v>
      </c>
      <c r="AC1162" s="45" t="str">
        <f>Report2!AF1170</f>
        <v>10/04/2023</v>
      </c>
      <c r="AD1162" s="31" t="str">
        <f>Report2!AH1170</f>
        <v>P2TL/52554/20230410/00002</v>
      </c>
      <c r="AE1162" s="31">
        <f t="shared" si="154"/>
        <v>52550</v>
      </c>
      <c r="AF1162" s="31" t="str">
        <f t="shared" si="153"/>
        <v>52554</v>
      </c>
    </row>
    <row r="1163" spans="1:32">
      <c r="A1163" s="30">
        <f>Report2!A1171</f>
        <v>98</v>
      </c>
      <c r="B1163" s="31" t="str">
        <f>Report2!B1171</f>
        <v>P2TL/52554/20230406/00002</v>
      </c>
      <c r="C1163" s="31" t="str">
        <f>Report2!D1171</f>
        <v>NONPELANG</v>
      </c>
      <c r="D1163" s="31" t="str">
        <f>Report2!E1171</f>
        <v>PURYANI</v>
      </c>
      <c r="E1163" s="31" t="str">
        <f>Report2!H1171</f>
        <v>P4</v>
      </c>
      <c r="F1163" s="31" t="str">
        <f>Report2!I1171</f>
        <v>DN KUNCEN 01/06 DS</v>
      </c>
      <c r="G1163" s="31" t="str">
        <f t="shared" si="147"/>
        <v>B1</v>
      </c>
      <c r="H1163" s="31">
        <f t="shared" si="148"/>
        <v>900</v>
      </c>
      <c r="I1163" s="31" t="str">
        <f>Report2!K1171</f>
        <v>B1/900</v>
      </c>
      <c r="J1163" s="82">
        <f>Report2!L1171</f>
        <v>4957</v>
      </c>
      <c r="K1163" s="82">
        <f>Report2!M1171</f>
        <v>429300</v>
      </c>
      <c r="L1163" s="82">
        <f>Report2!N1171</f>
        <v>2305098</v>
      </c>
      <c r="M1163" s="82">
        <f>Report2!P1171</f>
        <v>2734398</v>
      </c>
      <c r="N1163" s="82">
        <f>Report2!Q1171</f>
        <v>0</v>
      </c>
      <c r="O1163" s="82">
        <f>Report2!T1171</f>
        <v>0</v>
      </c>
      <c r="P1163" s="82">
        <f>Report2!U1171</f>
        <v>0</v>
      </c>
      <c r="Q1163" s="82">
        <f>Report2!W1171</f>
        <v>13672</v>
      </c>
      <c r="R1163" s="82">
        <f>Report2!X1171</f>
        <v>0</v>
      </c>
      <c r="S1163" s="82">
        <f>Report2!Y1171</f>
        <v>0</v>
      </c>
      <c r="T1163" s="82">
        <f>Report2!Z1171</f>
        <v>2748070</v>
      </c>
      <c r="U1163" s="82">
        <f>Report2!AB1171</f>
        <v>2748070</v>
      </c>
      <c r="V1163" s="82">
        <f>Report2!AC1171</f>
        <v>0</v>
      </c>
      <c r="W1163" s="36" t="str">
        <f>Report2!AD1171</f>
        <v>06/04/2023</v>
      </c>
      <c r="X1163" s="48" t="str">
        <f t="shared" si="149"/>
        <v>06</v>
      </c>
      <c r="Y1163" s="31" t="str">
        <f t="shared" si="150"/>
        <v>04</v>
      </c>
      <c r="Z1163" s="31" t="str">
        <f t="shared" si="151"/>
        <v>2023</v>
      </c>
      <c r="AA1163" s="45">
        <f t="shared" si="152"/>
        <v>45022</v>
      </c>
      <c r="AB1163" s="31" t="str">
        <f>Report2!AE1171</f>
        <v>5255442006174</v>
      </c>
      <c r="AC1163" s="45" t="str">
        <f>Report2!AF1171</f>
        <v>06/04/2023</v>
      </c>
      <c r="AD1163" s="31" t="str">
        <f>Report2!AH1171</f>
        <v>P2TL/52554/20230406/00002</v>
      </c>
      <c r="AE1163" s="31">
        <f t="shared" si="154"/>
        <v>52550</v>
      </c>
      <c r="AF1163" s="31" t="str">
        <f t="shared" si="153"/>
        <v>52554</v>
      </c>
    </row>
    <row r="1164" spans="1:32">
      <c r="A1164" s="30">
        <f>Report2!A1172</f>
        <v>99</v>
      </c>
      <c r="B1164" s="31" t="str">
        <f>Report2!B1172</f>
        <v>P2TL/52554/20230417/00003</v>
      </c>
      <c r="C1164" s="31" t="str">
        <f>Report2!D1172</f>
        <v>523070709016</v>
      </c>
      <c r="D1164" s="31" t="str">
        <f>Report2!E1172</f>
        <v>SHIDIQ</v>
      </c>
      <c r="E1164" s="31" t="str">
        <f>Report2!H1172</f>
        <v>K2</v>
      </c>
      <c r="F1164" s="31" t="str">
        <f>Report2!I1172</f>
        <v>DS  POJOK TAWANGH</v>
      </c>
      <c r="G1164" s="31" t="str">
        <f t="shared" si="147"/>
        <v>R1</v>
      </c>
      <c r="H1164" s="31">
        <f t="shared" si="148"/>
        <v>450</v>
      </c>
      <c r="I1164" s="31" t="str">
        <f>Report2!K1172</f>
        <v>R1/450</v>
      </c>
      <c r="J1164" s="82">
        <f>Report2!L1172</f>
        <v>72</v>
      </c>
      <c r="K1164" s="82">
        <f>Report2!M1172</f>
        <v>0</v>
      </c>
      <c r="L1164" s="82">
        <f>Report2!N1172</f>
        <v>35640</v>
      </c>
      <c r="M1164" s="82">
        <f>Report2!P1172</f>
        <v>35640</v>
      </c>
      <c r="N1164" s="82">
        <f>Report2!Q1172</f>
        <v>0</v>
      </c>
      <c r="O1164" s="82">
        <f>Report2!T1172</f>
        <v>0</v>
      </c>
      <c r="P1164" s="82">
        <f>Report2!U1172</f>
        <v>0</v>
      </c>
      <c r="Q1164" s="82">
        <f>Report2!W1172</f>
        <v>3208</v>
      </c>
      <c r="R1164" s="82">
        <f>Report2!X1172</f>
        <v>0</v>
      </c>
      <c r="S1164" s="82">
        <f>Report2!Y1172</f>
        <v>0</v>
      </c>
      <c r="T1164" s="82">
        <f>Report2!Z1172</f>
        <v>38848</v>
      </c>
      <c r="U1164" s="82">
        <f>Report2!AB1172</f>
        <v>38848</v>
      </c>
      <c r="V1164" s="82">
        <f>Report2!AC1172</f>
        <v>0</v>
      </c>
      <c r="W1164" s="36" t="str">
        <f>Report2!AD1172</f>
        <v>17/04/2023</v>
      </c>
      <c r="X1164" s="48" t="str">
        <f t="shared" si="149"/>
        <v>17</v>
      </c>
      <c r="Y1164" s="31" t="str">
        <f t="shared" si="150"/>
        <v>04</v>
      </c>
      <c r="Z1164" s="31" t="str">
        <f t="shared" si="151"/>
        <v>2023</v>
      </c>
      <c r="AA1164" s="45">
        <f t="shared" si="152"/>
        <v>45033</v>
      </c>
      <c r="AB1164" s="31" t="str">
        <f>Report2!AE1172</f>
        <v>5255442006223</v>
      </c>
      <c r="AC1164" s="45" t="str">
        <f>Report2!AF1172</f>
        <v>17/04/2023</v>
      </c>
      <c r="AD1164" s="31" t="str">
        <f>Report2!AH1172</f>
        <v>P2TL/52554/20230417/00003</v>
      </c>
      <c r="AE1164" s="31">
        <f t="shared" si="154"/>
        <v>52550</v>
      </c>
      <c r="AF1164" s="31" t="str">
        <f t="shared" si="153"/>
        <v>52554</v>
      </c>
    </row>
    <row r="1165" spans="1:32">
      <c r="A1165" s="30">
        <f>Report2!A1173</f>
        <v>100</v>
      </c>
      <c r="B1165" s="31" t="str">
        <f>Report2!B1173</f>
        <v>P2TL/52554/20230428/00023</v>
      </c>
      <c r="C1165" s="31" t="str">
        <f>Report2!D1173</f>
        <v>523070709700</v>
      </c>
      <c r="D1165" s="31" t="str">
        <f>Report2!E1173</f>
        <v>SUWARDI</v>
      </c>
      <c r="E1165" s="31" t="str">
        <f>Report2!H1173</f>
        <v>K2</v>
      </c>
      <c r="F1165" s="31" t="str">
        <f>Report2!I1173</f>
        <v>DS  POJOK TWHARJO</v>
      </c>
      <c r="G1165" s="31" t="str">
        <f t="shared" si="147"/>
        <v>R1</v>
      </c>
      <c r="H1165" s="31">
        <f t="shared" si="148"/>
        <v>450</v>
      </c>
      <c r="I1165" s="31" t="str">
        <f>Report2!K1173</f>
        <v>R1/450</v>
      </c>
      <c r="J1165" s="82">
        <f>Report2!L1173</f>
        <v>200</v>
      </c>
      <c r="K1165" s="82">
        <f>Report2!M1173</f>
        <v>0</v>
      </c>
      <c r="L1165" s="82">
        <f>Report2!N1173</f>
        <v>99000</v>
      </c>
      <c r="M1165" s="82">
        <f>Report2!P1173</f>
        <v>99000</v>
      </c>
      <c r="N1165" s="82">
        <f>Report2!Q1173</f>
        <v>0</v>
      </c>
      <c r="O1165" s="82">
        <f>Report2!T1173</f>
        <v>0</v>
      </c>
      <c r="P1165" s="82">
        <f>Report2!U1173</f>
        <v>0</v>
      </c>
      <c r="Q1165" s="82">
        <f>Report2!W1173</f>
        <v>8910</v>
      </c>
      <c r="R1165" s="82">
        <f>Report2!X1173</f>
        <v>0</v>
      </c>
      <c r="S1165" s="82">
        <f>Report2!Y1173</f>
        <v>0</v>
      </c>
      <c r="T1165" s="82">
        <f>Report2!Z1173</f>
        <v>107910</v>
      </c>
      <c r="U1165" s="82">
        <f>Report2!AB1173</f>
        <v>12000</v>
      </c>
      <c r="V1165" s="82">
        <f>Report2!AC1173</f>
        <v>95910</v>
      </c>
      <c r="W1165" s="36" t="str">
        <f>Report2!AD1173</f>
        <v>28/04/2023</v>
      </c>
      <c r="X1165" s="48" t="str">
        <f t="shared" si="149"/>
        <v>28</v>
      </c>
      <c r="Y1165" s="31" t="str">
        <f t="shared" si="150"/>
        <v>04</v>
      </c>
      <c r="Z1165" s="31" t="str">
        <f t="shared" si="151"/>
        <v>2023</v>
      </c>
      <c r="AA1165" s="45">
        <f t="shared" si="152"/>
        <v>45044</v>
      </c>
      <c r="AB1165" s="31" t="str">
        <f>Report2!AE1173</f>
        <v>5255442006250</v>
      </c>
      <c r="AC1165" s="45" t="str">
        <f>Report2!AF1173</f>
        <v>28/04/2023</v>
      </c>
      <c r="AD1165" s="31" t="str">
        <f>Report2!AH1173</f>
        <v>P2TL/52554/20230428/00023</v>
      </c>
      <c r="AE1165" s="31">
        <f t="shared" si="154"/>
        <v>52550</v>
      </c>
      <c r="AF1165" s="31" t="str">
        <f t="shared" si="153"/>
        <v>52554</v>
      </c>
    </row>
    <row r="1166" spans="1:32">
      <c r="A1166" s="30">
        <f>Report2!A1174</f>
        <v>101</v>
      </c>
      <c r="B1166" s="31" t="str">
        <f>Report2!B1174</f>
        <v>5255105723041100277</v>
      </c>
      <c r="C1166" s="31" t="str">
        <f>Report2!D1174</f>
        <v>523060050962</v>
      </c>
      <c r="D1166" s="31" t="str">
        <f>Report2!E1174</f>
        <v>SUBECHAN</v>
      </c>
      <c r="E1166" s="31">
        <f>Report2!H1174</f>
        <v>0</v>
      </c>
      <c r="F1166" s="31" t="str">
        <f>Report2!I1174</f>
        <v>JO GO 1 RT3/7 GEMUL</v>
      </c>
      <c r="G1166" s="31" t="str">
        <f t="shared" si="147"/>
        <v>R1</v>
      </c>
      <c r="H1166" s="31">
        <f t="shared" si="148"/>
        <v>900</v>
      </c>
      <c r="I1166" s="31" t="str">
        <f>Report2!K1174</f>
        <v>R1/900</v>
      </c>
      <c r="J1166" s="82">
        <f>Report2!L1174</f>
        <v>94</v>
      </c>
      <c r="K1166" s="82">
        <f>Report2!M1174</f>
        <v>0</v>
      </c>
      <c r="L1166" s="82">
        <f>Report2!N1174</f>
        <v>25575</v>
      </c>
      <c r="M1166" s="82">
        <f>Report2!P1174</f>
        <v>25575</v>
      </c>
      <c r="N1166" s="82">
        <f>Report2!Q1174</f>
        <v>0</v>
      </c>
      <c r="O1166" s="82">
        <f>Report2!T1174</f>
        <v>0</v>
      </c>
      <c r="P1166" s="82">
        <f>Report2!U1174</f>
        <v>0</v>
      </c>
      <c r="Q1166" s="82">
        <f>Report2!W1174</f>
        <v>0</v>
      </c>
      <c r="R1166" s="82">
        <f>Report2!X1174</f>
        <v>0</v>
      </c>
      <c r="S1166" s="82">
        <f>Report2!Y1174</f>
        <v>0</v>
      </c>
      <c r="T1166" s="82">
        <f>Report2!Z1174</f>
        <v>25575</v>
      </c>
      <c r="U1166" s="82">
        <f>Report2!AB1174</f>
        <v>0</v>
      </c>
      <c r="V1166" s="82">
        <f>Report2!AC1174</f>
        <v>25575</v>
      </c>
      <c r="W1166" s="36" t="str">
        <f>Report2!AD1174</f>
        <v>17/04/2023</v>
      </c>
      <c r="X1166" s="48" t="str">
        <f t="shared" si="149"/>
        <v>17</v>
      </c>
      <c r="Y1166" s="31" t="str">
        <f t="shared" si="150"/>
        <v>04</v>
      </c>
      <c r="Z1166" s="31" t="str">
        <f t="shared" si="151"/>
        <v>2023</v>
      </c>
      <c r="AA1166" s="45">
        <f t="shared" si="152"/>
        <v>45033</v>
      </c>
      <c r="AB1166" s="31" t="str">
        <f>Report2!AE1174</f>
        <v>5255134000277</v>
      </c>
      <c r="AC1166" s="45" t="str">
        <f>Report2!AF1174</f>
        <v>17/04/2023</v>
      </c>
      <c r="AD1166" s="31" t="str">
        <f>Report2!AH1174</f>
        <v>5255105723041100277</v>
      </c>
      <c r="AE1166" s="31">
        <f t="shared" si="154"/>
        <v>52550</v>
      </c>
      <c r="AF1166" s="31" t="str">
        <f t="shared" si="153"/>
        <v>52551</v>
      </c>
    </row>
    <row r="1167" spans="1:32">
      <c r="A1167" s="30">
        <f>Report2!A1175</f>
        <v>102</v>
      </c>
      <c r="B1167" s="31" t="str">
        <f>Report2!B1175</f>
        <v>P2TL/52554/20230411/00002</v>
      </c>
      <c r="C1167" s="31" t="str">
        <f>Report2!D1175</f>
        <v>523071511775</v>
      </c>
      <c r="D1167" s="31" t="str">
        <f>Report2!E1175</f>
        <v>SUWADI</v>
      </c>
      <c r="E1167" s="31" t="str">
        <f>Report2!H1175</f>
        <v>K2</v>
      </c>
      <c r="F1167" s="31" t="str">
        <f>Report2!I1175</f>
        <v>DK  SALAK BAGO</v>
      </c>
      <c r="G1167" s="31" t="str">
        <f t="shared" si="147"/>
        <v>R1M</v>
      </c>
      <c r="H1167" s="31">
        <f t="shared" si="148"/>
        <v>900</v>
      </c>
      <c r="I1167" s="31" t="str">
        <f>Report2!K1175</f>
        <v>R1M/900</v>
      </c>
      <c r="J1167" s="82">
        <f>Report2!L1175</f>
        <v>200</v>
      </c>
      <c r="K1167" s="82">
        <f>Report2!M1175</f>
        <v>0</v>
      </c>
      <c r="L1167" s="82">
        <f>Report2!N1175</f>
        <v>270400</v>
      </c>
      <c r="M1167" s="82">
        <f>Report2!P1175</f>
        <v>270400</v>
      </c>
      <c r="N1167" s="82">
        <f>Report2!Q1175</f>
        <v>0</v>
      </c>
      <c r="O1167" s="82">
        <f>Report2!T1175</f>
        <v>0</v>
      </c>
      <c r="P1167" s="82">
        <f>Report2!U1175</f>
        <v>0</v>
      </c>
      <c r="Q1167" s="82">
        <f>Report2!W1175</f>
        <v>24336</v>
      </c>
      <c r="R1167" s="82">
        <f>Report2!X1175</f>
        <v>0</v>
      </c>
      <c r="S1167" s="82">
        <f>Report2!Y1175</f>
        <v>0</v>
      </c>
      <c r="T1167" s="82">
        <f>Report2!Z1175</f>
        <v>294736</v>
      </c>
      <c r="U1167" s="82">
        <f>Report2!AB1175</f>
        <v>294736</v>
      </c>
      <c r="V1167" s="82">
        <f>Report2!AC1175</f>
        <v>0</v>
      </c>
      <c r="W1167" s="36" t="str">
        <f>Report2!AD1175</f>
        <v>11/04/2023</v>
      </c>
      <c r="X1167" s="48" t="str">
        <f t="shared" si="149"/>
        <v>11</v>
      </c>
      <c r="Y1167" s="31" t="str">
        <f t="shared" si="150"/>
        <v>04</v>
      </c>
      <c r="Z1167" s="31" t="str">
        <f t="shared" si="151"/>
        <v>2023</v>
      </c>
      <c r="AA1167" s="45">
        <f t="shared" si="152"/>
        <v>45027</v>
      </c>
      <c r="AB1167" s="31" t="str">
        <f>Report2!AE1175</f>
        <v>5255442006199</v>
      </c>
      <c r="AC1167" s="45" t="str">
        <f>Report2!AF1175</f>
        <v>11/04/2023</v>
      </c>
      <c r="AD1167" s="31" t="str">
        <f>Report2!AH1175</f>
        <v>P2TL/52554/20230411/00002</v>
      </c>
      <c r="AE1167" s="31">
        <f t="shared" si="154"/>
        <v>52550</v>
      </c>
      <c r="AF1167" s="31" t="str">
        <f t="shared" si="153"/>
        <v>52554</v>
      </c>
    </row>
    <row r="1168" spans="1:32">
      <c r="A1168" s="30">
        <f>Report2!A1176</f>
        <v>103</v>
      </c>
      <c r="B1168" s="31" t="str">
        <f>Report2!B1176</f>
        <v>P2TL/52553/20230410/00002</v>
      </c>
      <c r="C1168" s="31" t="str">
        <f>Report2!D1176</f>
        <v>523070113127</v>
      </c>
      <c r="D1168" s="31" t="str">
        <f>Report2!E1176</f>
        <v>HARTOYO</v>
      </c>
      <c r="E1168" s="31" t="str">
        <f>Report2!H1176</f>
        <v>P2</v>
      </c>
      <c r="F1168" s="31" t="str">
        <f>Report2!I1176</f>
        <v>JL  PURWODADI I</v>
      </c>
      <c r="G1168" s="31" t="str">
        <f t="shared" si="147"/>
        <v>R1</v>
      </c>
      <c r="H1168" s="31">
        <f t="shared" si="148"/>
        <v>450</v>
      </c>
      <c r="I1168" s="31" t="str">
        <f>Report2!K1176</f>
        <v>R1/450</v>
      </c>
      <c r="J1168" s="82">
        <f>Report2!L1176</f>
        <v>2479</v>
      </c>
      <c r="K1168" s="82">
        <f>Report2!M1176</f>
        <v>0</v>
      </c>
      <c r="L1168" s="82">
        <f>Report2!N1176</f>
        <v>1226907</v>
      </c>
      <c r="M1168" s="82">
        <f>Report2!P1176</f>
        <v>1226907</v>
      </c>
      <c r="N1168" s="82">
        <f>Report2!Q1176</f>
        <v>0</v>
      </c>
      <c r="O1168" s="82">
        <f>Report2!T1176</f>
        <v>0</v>
      </c>
      <c r="P1168" s="82">
        <f>Report2!U1176</f>
        <v>0</v>
      </c>
      <c r="Q1168" s="82">
        <f>Report2!W1176</f>
        <v>12269</v>
      </c>
      <c r="R1168" s="82">
        <f>Report2!X1176</f>
        <v>20700</v>
      </c>
      <c r="S1168" s="82">
        <f>Report2!Y1176</f>
        <v>0</v>
      </c>
      <c r="T1168" s="82">
        <f>Report2!Z1176</f>
        <v>1259876</v>
      </c>
      <c r="U1168" s="82">
        <f>Report2!AB1176</f>
        <v>1259876</v>
      </c>
      <c r="V1168" s="82">
        <f>Report2!AC1176</f>
        <v>0</v>
      </c>
      <c r="W1168" s="36" t="str">
        <f>Report2!AD1176</f>
        <v>10/04/2023</v>
      </c>
      <c r="X1168" s="48" t="str">
        <f t="shared" si="149"/>
        <v>10</v>
      </c>
      <c r="Y1168" s="31" t="str">
        <f t="shared" si="150"/>
        <v>04</v>
      </c>
      <c r="Z1168" s="31" t="str">
        <f t="shared" si="151"/>
        <v>2023</v>
      </c>
      <c r="AA1168" s="45">
        <f t="shared" si="152"/>
        <v>45026</v>
      </c>
      <c r="AB1168" s="31" t="str">
        <f>Report2!AE1176</f>
        <v>5255342004945</v>
      </c>
      <c r="AC1168" s="45" t="str">
        <f>Report2!AF1176</f>
        <v>10/04/2023</v>
      </c>
      <c r="AD1168" s="31" t="str">
        <f>Report2!AH1176</f>
        <v>P2TL/52553/20230410/00002</v>
      </c>
      <c r="AE1168" s="31">
        <f t="shared" si="154"/>
        <v>52550</v>
      </c>
      <c r="AF1168" s="31" t="str">
        <f t="shared" si="153"/>
        <v>52553</v>
      </c>
    </row>
    <row r="1169" spans="1:32">
      <c r="A1169" s="30">
        <f>Report2!A1177</f>
        <v>104</v>
      </c>
      <c r="B1169" s="31" t="str">
        <f>Report2!B1177</f>
        <v>P2TL/52554/20230428/00024</v>
      </c>
      <c r="C1169" s="31" t="str">
        <f>Report2!D1177</f>
        <v>523071210840</v>
      </c>
      <c r="D1169" s="31" t="str">
        <f>Report2!E1177</f>
        <v>RASMIN</v>
      </c>
      <c r="E1169" s="31" t="str">
        <f>Report2!H1177</f>
        <v>K2</v>
      </c>
      <c r="F1169" s="31" t="str">
        <f>Report2!I1177</f>
        <v>DS  NGLINDUK RT03/0</v>
      </c>
      <c r="G1169" s="31" t="str">
        <f t="shared" si="147"/>
        <v>R1</v>
      </c>
      <c r="H1169" s="31">
        <f t="shared" si="148"/>
        <v>450</v>
      </c>
      <c r="I1169" s="31" t="str">
        <f>Report2!K1177</f>
        <v>R1/450</v>
      </c>
      <c r="J1169" s="82">
        <f>Report2!L1177</f>
        <v>150</v>
      </c>
      <c r="K1169" s="82">
        <f>Report2!M1177</f>
        <v>0</v>
      </c>
      <c r="L1169" s="82">
        <f>Report2!N1177</f>
        <v>74250</v>
      </c>
      <c r="M1169" s="82">
        <f>Report2!P1177</f>
        <v>74250</v>
      </c>
      <c r="N1169" s="82">
        <f>Report2!Q1177</f>
        <v>0</v>
      </c>
      <c r="O1169" s="82">
        <f>Report2!T1177</f>
        <v>0</v>
      </c>
      <c r="P1169" s="82">
        <f>Report2!U1177</f>
        <v>0</v>
      </c>
      <c r="Q1169" s="82">
        <f>Report2!W1177</f>
        <v>6683</v>
      </c>
      <c r="R1169" s="82">
        <f>Report2!X1177</f>
        <v>0</v>
      </c>
      <c r="S1169" s="82">
        <f>Report2!Y1177</f>
        <v>0</v>
      </c>
      <c r="T1169" s="82">
        <f>Report2!Z1177</f>
        <v>80933</v>
      </c>
      <c r="U1169" s="82">
        <f>Report2!AB1177</f>
        <v>9000</v>
      </c>
      <c r="V1169" s="82">
        <f>Report2!AC1177</f>
        <v>71933</v>
      </c>
      <c r="W1169" s="36" t="str">
        <f>Report2!AD1177</f>
        <v>28/04/2023</v>
      </c>
      <c r="X1169" s="48" t="str">
        <f t="shared" si="149"/>
        <v>28</v>
      </c>
      <c r="Y1169" s="31" t="str">
        <f t="shared" si="150"/>
        <v>04</v>
      </c>
      <c r="Z1169" s="31" t="str">
        <f t="shared" si="151"/>
        <v>2023</v>
      </c>
      <c r="AA1169" s="45">
        <f t="shared" si="152"/>
        <v>45044</v>
      </c>
      <c r="AB1169" s="31" t="str">
        <f>Report2!AE1177</f>
        <v>5255442006251</v>
      </c>
      <c r="AC1169" s="45" t="str">
        <f>Report2!AF1177</f>
        <v>28/04/2023</v>
      </c>
      <c r="AD1169" s="31" t="str">
        <f>Report2!AH1177</f>
        <v>P2TL/52554/20230428/00024</v>
      </c>
      <c r="AE1169" s="31">
        <f t="shared" si="154"/>
        <v>52550</v>
      </c>
      <c r="AF1169" s="31" t="str">
        <f t="shared" si="153"/>
        <v>52554</v>
      </c>
    </row>
    <row r="1170" spans="1:32">
      <c r="A1170" s="30">
        <f>Report2!A1178</f>
        <v>105</v>
      </c>
      <c r="B1170" s="31" t="str">
        <f>Report2!B1178</f>
        <v>P2TL/52554/20230327/00003</v>
      </c>
      <c r="C1170" s="31" t="str">
        <f>Report2!D1178</f>
        <v>NONPELANG</v>
      </c>
      <c r="D1170" s="31" t="str">
        <f>Report2!E1178</f>
        <v>TARMIN</v>
      </c>
      <c r="E1170" s="31" t="str">
        <f>Report2!H1178</f>
        <v>P4</v>
      </c>
      <c r="F1170" s="31" t="str">
        <f>Report2!I1178</f>
        <v>DN NONGKO 06/09 DS</v>
      </c>
      <c r="G1170" s="31" t="str">
        <f t="shared" si="147"/>
        <v>B1</v>
      </c>
      <c r="H1170" s="31">
        <f t="shared" si="148"/>
        <v>900</v>
      </c>
      <c r="I1170" s="31" t="str">
        <f>Report2!K1178</f>
        <v>B1/900</v>
      </c>
      <c r="J1170" s="82">
        <f>Report2!L1178</f>
        <v>4957</v>
      </c>
      <c r="K1170" s="82">
        <f>Report2!M1178</f>
        <v>429300</v>
      </c>
      <c r="L1170" s="82">
        <f>Report2!N1178</f>
        <v>2305098</v>
      </c>
      <c r="M1170" s="82">
        <f>Report2!P1178</f>
        <v>2734398</v>
      </c>
      <c r="N1170" s="82">
        <f>Report2!Q1178</f>
        <v>0</v>
      </c>
      <c r="O1170" s="82">
        <f>Report2!T1178</f>
        <v>0</v>
      </c>
      <c r="P1170" s="82">
        <f>Report2!U1178</f>
        <v>0</v>
      </c>
      <c r="Q1170" s="82">
        <f>Report2!W1178</f>
        <v>13672</v>
      </c>
      <c r="R1170" s="82">
        <f>Report2!X1178</f>
        <v>0</v>
      </c>
      <c r="S1170" s="82">
        <f>Report2!Y1178</f>
        <v>0</v>
      </c>
      <c r="T1170" s="82">
        <f>Report2!Z1178</f>
        <v>2748070</v>
      </c>
      <c r="U1170" s="82">
        <f>Report2!AB1178</f>
        <v>2748070</v>
      </c>
      <c r="V1170" s="82">
        <f>Report2!AC1178</f>
        <v>0</v>
      </c>
      <c r="W1170" s="36" t="str">
        <f>Report2!AD1178</f>
        <v>16/04/2023</v>
      </c>
      <c r="X1170" s="48" t="str">
        <f t="shared" si="149"/>
        <v>16</v>
      </c>
      <c r="Y1170" s="31" t="str">
        <f t="shared" si="150"/>
        <v>04</v>
      </c>
      <c r="Z1170" s="31" t="str">
        <f t="shared" si="151"/>
        <v>2023</v>
      </c>
      <c r="AA1170" s="45">
        <f t="shared" si="152"/>
        <v>45032</v>
      </c>
      <c r="AB1170" s="31" t="str">
        <f>Report2!AE1178</f>
        <v>5255442006117</v>
      </c>
      <c r="AC1170" s="45" t="str">
        <f>Report2!AF1178</f>
        <v>16/04/2023</v>
      </c>
      <c r="AD1170" s="31" t="str">
        <f>Report2!AH1178</f>
        <v>P2TL/52554/20230327/00003</v>
      </c>
      <c r="AE1170" s="31">
        <f t="shared" si="154"/>
        <v>52550</v>
      </c>
      <c r="AF1170" s="31" t="str">
        <f t="shared" si="153"/>
        <v>52554</v>
      </c>
    </row>
    <row r="1171" spans="1:32">
      <c r="A1171" s="30">
        <f>Report2!A1179</f>
        <v>106</v>
      </c>
      <c r="B1171" s="31" t="str">
        <f>Report2!B1179</f>
        <v>P2TL/52554/20230428/00025</v>
      </c>
      <c r="C1171" s="31" t="str">
        <f>Report2!D1179</f>
        <v>523070898963</v>
      </c>
      <c r="D1171" s="31" t="str">
        <f>Report2!E1179</f>
        <v>PAMURI KASINEM</v>
      </c>
      <c r="E1171" s="31" t="str">
        <f>Report2!H1179</f>
        <v>K2</v>
      </c>
      <c r="F1171" s="31" t="str">
        <f>Report2!I1179</f>
        <v>DS  SELO KRAJAN</v>
      </c>
      <c r="G1171" s="31" t="str">
        <f t="shared" si="147"/>
        <v>R1</v>
      </c>
      <c r="H1171" s="31">
        <f t="shared" si="148"/>
        <v>450</v>
      </c>
      <c r="I1171" s="31" t="str">
        <f>Report2!K1179</f>
        <v>R1/450</v>
      </c>
      <c r="J1171" s="82">
        <f>Report2!L1179</f>
        <v>200</v>
      </c>
      <c r="K1171" s="82">
        <f>Report2!M1179</f>
        <v>0</v>
      </c>
      <c r="L1171" s="82">
        <f>Report2!N1179</f>
        <v>99000</v>
      </c>
      <c r="M1171" s="82">
        <f>Report2!P1179</f>
        <v>99000</v>
      </c>
      <c r="N1171" s="82">
        <f>Report2!Q1179</f>
        <v>0</v>
      </c>
      <c r="O1171" s="82">
        <f>Report2!T1179</f>
        <v>0</v>
      </c>
      <c r="P1171" s="82">
        <f>Report2!U1179</f>
        <v>0</v>
      </c>
      <c r="Q1171" s="82">
        <f>Report2!W1179</f>
        <v>8910</v>
      </c>
      <c r="R1171" s="82">
        <f>Report2!X1179</f>
        <v>0</v>
      </c>
      <c r="S1171" s="82">
        <f>Report2!Y1179</f>
        <v>0</v>
      </c>
      <c r="T1171" s="82">
        <f>Report2!Z1179</f>
        <v>107910</v>
      </c>
      <c r="U1171" s="82">
        <f>Report2!AB1179</f>
        <v>12000</v>
      </c>
      <c r="V1171" s="82">
        <f>Report2!AC1179</f>
        <v>95910</v>
      </c>
      <c r="W1171" s="36" t="str">
        <f>Report2!AD1179</f>
        <v>28/04/2023</v>
      </c>
      <c r="X1171" s="48" t="str">
        <f t="shared" si="149"/>
        <v>28</v>
      </c>
      <c r="Y1171" s="31" t="str">
        <f t="shared" si="150"/>
        <v>04</v>
      </c>
      <c r="Z1171" s="31" t="str">
        <f t="shared" si="151"/>
        <v>2023</v>
      </c>
      <c r="AA1171" s="45">
        <f t="shared" si="152"/>
        <v>45044</v>
      </c>
      <c r="AB1171" s="31" t="str">
        <f>Report2!AE1179</f>
        <v>5255442006252</v>
      </c>
      <c r="AC1171" s="45" t="str">
        <f>Report2!AF1179</f>
        <v>28/04/2023</v>
      </c>
      <c r="AD1171" s="31" t="str">
        <f>Report2!AH1179</f>
        <v>P2TL/52554/20230428/00025</v>
      </c>
      <c r="AE1171" s="31">
        <f t="shared" si="154"/>
        <v>52550</v>
      </c>
      <c r="AF1171" s="31" t="str">
        <f t="shared" si="153"/>
        <v>52554</v>
      </c>
    </row>
    <row r="1172" spans="1:32">
      <c r="A1172" s="30">
        <f>Report2!A1180</f>
        <v>107</v>
      </c>
      <c r="B1172" s="31" t="str">
        <f>Report2!B1180</f>
        <v>P2TL/52553/20230404/00001</v>
      </c>
      <c r="C1172" s="31" t="str">
        <f>Report2!D1180</f>
        <v>523070765762</v>
      </c>
      <c r="D1172" s="31" t="str">
        <f>Report2!E1180</f>
        <v>SAIMIN</v>
      </c>
      <c r="E1172" s="31" t="str">
        <f>Report2!H1180</f>
        <v>K2</v>
      </c>
      <c r="F1172" s="31" t="str">
        <f>Report2!I1180</f>
        <v>DS  JATILOR</v>
      </c>
      <c r="G1172" s="31" t="str">
        <f t="shared" si="147"/>
        <v>R1</v>
      </c>
      <c r="H1172" s="31">
        <f t="shared" si="148"/>
        <v>450</v>
      </c>
      <c r="I1172" s="31" t="str">
        <f>Report2!K1180</f>
        <v>R1/450</v>
      </c>
      <c r="J1172" s="82">
        <f>Report2!L1180</f>
        <v>543</v>
      </c>
      <c r="K1172" s="82">
        <f>Report2!M1180</f>
        <v>0</v>
      </c>
      <c r="L1172" s="82">
        <f>Report2!N1180</f>
        <v>268785</v>
      </c>
      <c r="M1172" s="82">
        <f>Report2!P1180</f>
        <v>268785</v>
      </c>
      <c r="N1172" s="82">
        <f>Report2!Q1180</f>
        <v>0</v>
      </c>
      <c r="O1172" s="82">
        <f>Report2!T1180</f>
        <v>0</v>
      </c>
      <c r="P1172" s="82">
        <f>Report2!U1180</f>
        <v>0</v>
      </c>
      <c r="Q1172" s="82">
        <f>Report2!W1180</f>
        <v>24191</v>
      </c>
      <c r="R1172" s="82">
        <f>Report2!X1180</f>
        <v>0</v>
      </c>
      <c r="S1172" s="82">
        <f>Report2!Y1180</f>
        <v>0</v>
      </c>
      <c r="T1172" s="82">
        <f>Report2!Z1180</f>
        <v>292976</v>
      </c>
      <c r="U1172" s="82">
        <f>Report2!AB1180</f>
        <v>292976</v>
      </c>
      <c r="V1172" s="82">
        <f>Report2!AC1180</f>
        <v>0</v>
      </c>
      <c r="W1172" s="36" t="str">
        <f>Report2!AD1180</f>
        <v>04/04/2023</v>
      </c>
      <c r="X1172" s="48" t="str">
        <f t="shared" si="149"/>
        <v>04</v>
      </c>
      <c r="Y1172" s="31" t="str">
        <f t="shared" si="150"/>
        <v>04</v>
      </c>
      <c r="Z1172" s="31" t="str">
        <f t="shared" si="151"/>
        <v>2023</v>
      </c>
      <c r="AA1172" s="45">
        <f t="shared" si="152"/>
        <v>45020</v>
      </c>
      <c r="AB1172" s="31" t="str">
        <f>Report2!AE1180</f>
        <v>5255342004932</v>
      </c>
      <c r="AC1172" s="45" t="str">
        <f>Report2!AF1180</f>
        <v>04/04/2023</v>
      </c>
      <c r="AD1172" s="31" t="str">
        <f>Report2!AH1180</f>
        <v>P2TL/52553/20230404/00001</v>
      </c>
      <c r="AE1172" s="31">
        <f t="shared" si="154"/>
        <v>52550</v>
      </c>
      <c r="AF1172" s="31" t="str">
        <f t="shared" si="153"/>
        <v>52553</v>
      </c>
    </row>
    <row r="1173" spans="1:32">
      <c r="A1173" s="30">
        <f>Report2!A1181</f>
        <v>108</v>
      </c>
      <c r="B1173" s="31" t="str">
        <f>Report2!B1181</f>
        <v>P2TL/52552/20230412/00001</v>
      </c>
      <c r="C1173" s="31" t="str">
        <f>Report2!D1181</f>
        <v>523081187694</v>
      </c>
      <c r="D1173" s="31" t="str">
        <f>Report2!E1181</f>
        <v>NASIKHATUL KHOIRIY</v>
      </c>
      <c r="E1173" s="31" t="str">
        <f>Report2!H1181</f>
        <v>P3</v>
      </c>
      <c r="F1173" s="31" t="str">
        <f>Report2!I1181</f>
        <v>DS JEKETRO    RT.3 R</v>
      </c>
      <c r="G1173" s="31" t="str">
        <f t="shared" si="147"/>
        <v>R1T</v>
      </c>
      <c r="H1173" s="31">
        <f t="shared" si="148"/>
        <v>450</v>
      </c>
      <c r="I1173" s="31" t="str">
        <f>Report2!K1181</f>
        <v>R1T/450</v>
      </c>
      <c r="J1173" s="82">
        <f>Report2!L1181</f>
        <v>2479</v>
      </c>
      <c r="K1173" s="82">
        <f>Report2!M1181</f>
        <v>59400</v>
      </c>
      <c r="L1173" s="82">
        <f>Report2!N1181</f>
        <v>1226907</v>
      </c>
      <c r="M1173" s="82">
        <f>Report2!P1181</f>
        <v>1286307</v>
      </c>
      <c r="N1173" s="82">
        <f>Report2!Q1181</f>
        <v>0</v>
      </c>
      <c r="O1173" s="82">
        <f>Report2!T1181</f>
        <v>0</v>
      </c>
      <c r="P1173" s="82">
        <f>Report2!U1181</f>
        <v>433457</v>
      </c>
      <c r="Q1173" s="82">
        <f>Report2!W1181</f>
        <v>13160</v>
      </c>
      <c r="R1173" s="82">
        <f>Report2!X1181</f>
        <v>0</v>
      </c>
      <c r="S1173" s="82">
        <f>Report2!Y1181</f>
        <v>0</v>
      </c>
      <c r="T1173" s="82">
        <f>Report2!Z1181</f>
        <v>1732924</v>
      </c>
      <c r="U1173" s="82">
        <f>Report2!AB1181</f>
        <v>1732924</v>
      </c>
      <c r="V1173" s="82">
        <f>Report2!AC1181</f>
        <v>0</v>
      </c>
      <c r="W1173" s="36" t="str">
        <f>Report2!AD1181</f>
        <v>12/04/2023</v>
      </c>
      <c r="X1173" s="48" t="str">
        <f t="shared" si="149"/>
        <v>12</v>
      </c>
      <c r="Y1173" s="31" t="str">
        <f t="shared" si="150"/>
        <v>04</v>
      </c>
      <c r="Z1173" s="31" t="str">
        <f t="shared" si="151"/>
        <v>2023</v>
      </c>
      <c r="AA1173" s="45">
        <f t="shared" si="152"/>
        <v>45028</v>
      </c>
      <c r="AB1173" s="31" t="str">
        <f>Report2!AE1181</f>
        <v>5255243005036</v>
      </c>
      <c r="AC1173" s="45" t="str">
        <f>Report2!AF1181</f>
        <v>12/04/2023</v>
      </c>
      <c r="AD1173" s="31" t="str">
        <f>Report2!AH1181</f>
        <v>P2TL/52552/20230412/00001</v>
      </c>
      <c r="AE1173" s="31">
        <f t="shared" si="154"/>
        <v>52550</v>
      </c>
      <c r="AF1173" s="31" t="str">
        <f t="shared" si="153"/>
        <v>52552</v>
      </c>
    </row>
    <row r="1174" spans="1:32">
      <c r="A1174" s="30">
        <f>Report2!A1182</f>
        <v>109</v>
      </c>
      <c r="B1174" s="31" t="str">
        <f>Report2!B1182</f>
        <v>5255105723041100292</v>
      </c>
      <c r="C1174" s="31" t="str">
        <f>Report2!D1182</f>
        <v>523060876792</v>
      </c>
      <c r="D1174" s="31" t="str">
        <f>Report2!E1182</f>
        <v>TUKIJAN</v>
      </c>
      <c r="E1174" s="31">
        <f>Report2!H1182</f>
        <v>0</v>
      </c>
      <c r="F1174" s="31" t="str">
        <f>Report2!I1182</f>
        <v>DS  CANGKRING REM</v>
      </c>
      <c r="G1174" s="31" t="str">
        <f t="shared" si="147"/>
        <v>R1</v>
      </c>
      <c r="H1174" s="31">
        <f t="shared" si="148"/>
        <v>900</v>
      </c>
      <c r="I1174" s="31" t="str">
        <f>Report2!K1182</f>
        <v>R1/900</v>
      </c>
      <c r="J1174" s="82">
        <f>Report2!L1182</f>
        <v>174</v>
      </c>
      <c r="K1174" s="82">
        <f>Report2!M1182</f>
        <v>0</v>
      </c>
      <c r="L1174" s="82">
        <f>Report2!N1182</f>
        <v>48125</v>
      </c>
      <c r="M1174" s="82">
        <f>Report2!P1182</f>
        <v>48125</v>
      </c>
      <c r="N1174" s="82">
        <f>Report2!Q1182</f>
        <v>0</v>
      </c>
      <c r="O1174" s="82">
        <f>Report2!T1182</f>
        <v>0</v>
      </c>
      <c r="P1174" s="82">
        <f>Report2!U1182</f>
        <v>0</v>
      </c>
      <c r="Q1174" s="82">
        <f>Report2!W1182</f>
        <v>0</v>
      </c>
      <c r="R1174" s="82">
        <f>Report2!X1182</f>
        <v>0</v>
      </c>
      <c r="S1174" s="82">
        <f>Report2!Y1182</f>
        <v>0</v>
      </c>
      <c r="T1174" s="82">
        <f>Report2!Z1182</f>
        <v>48125</v>
      </c>
      <c r="U1174" s="82">
        <f>Report2!AB1182</f>
        <v>0</v>
      </c>
      <c r="V1174" s="82">
        <f>Report2!AC1182</f>
        <v>48125</v>
      </c>
      <c r="W1174" s="36" t="str">
        <f>Report2!AD1182</f>
        <v>17/04/2023</v>
      </c>
      <c r="X1174" s="48" t="str">
        <f t="shared" si="149"/>
        <v>17</v>
      </c>
      <c r="Y1174" s="31" t="str">
        <f t="shared" si="150"/>
        <v>04</v>
      </c>
      <c r="Z1174" s="31" t="str">
        <f t="shared" si="151"/>
        <v>2023</v>
      </c>
      <c r="AA1174" s="45">
        <f t="shared" si="152"/>
        <v>45033</v>
      </c>
      <c r="AB1174" s="31" t="str">
        <f>Report2!AE1182</f>
        <v>5255134000292</v>
      </c>
      <c r="AC1174" s="45" t="str">
        <f>Report2!AF1182</f>
        <v>17/04/2023</v>
      </c>
      <c r="AD1174" s="31" t="str">
        <f>Report2!AH1182</f>
        <v>5255105723041100292</v>
      </c>
      <c r="AE1174" s="31">
        <f t="shared" si="154"/>
        <v>52550</v>
      </c>
      <c r="AF1174" s="31" t="str">
        <f t="shared" si="153"/>
        <v>52551</v>
      </c>
    </row>
    <row r="1175" spans="1:32">
      <c r="A1175" s="30">
        <f>Report2!A1183</f>
        <v>110</v>
      </c>
      <c r="B1175" s="31" t="str">
        <f>Report2!B1183</f>
        <v>P2TL/52552/20230411/00002</v>
      </c>
      <c r="C1175" s="31" t="str">
        <f>Report2!D1183</f>
        <v>523080726808</v>
      </c>
      <c r="D1175" s="31" t="str">
        <f>Report2!E1183</f>
        <v>PONPES SHOLAHUL M</v>
      </c>
      <c r="E1175" s="31" t="str">
        <f>Report2!H1183</f>
        <v>P1</v>
      </c>
      <c r="F1175" s="31" t="str">
        <f>Report2!I1183</f>
        <v>DS SABAN   RT.07 RW.</v>
      </c>
      <c r="G1175" s="31" t="str">
        <f t="shared" si="147"/>
        <v>S2</v>
      </c>
      <c r="H1175" s="31">
        <f t="shared" si="148"/>
        <v>450</v>
      </c>
      <c r="I1175" s="31" t="str">
        <f>Report2!K1183</f>
        <v>S2/450</v>
      </c>
      <c r="J1175" s="82">
        <f>Report2!L1183</f>
        <v>0</v>
      </c>
      <c r="K1175" s="82">
        <f>Report2!M1183</f>
        <v>54000</v>
      </c>
      <c r="L1175" s="82">
        <f>Report2!N1183</f>
        <v>0</v>
      </c>
      <c r="M1175" s="82">
        <f>Report2!P1183</f>
        <v>54000</v>
      </c>
      <c r="N1175" s="82">
        <f>Report2!Q1183</f>
        <v>0</v>
      </c>
      <c r="O1175" s="82">
        <f>Report2!T1183</f>
        <v>0</v>
      </c>
      <c r="P1175" s="82">
        <f>Report2!U1183</f>
        <v>31259</v>
      </c>
      <c r="Q1175" s="82">
        <f>Report2!W1183</f>
        <v>810</v>
      </c>
      <c r="R1175" s="82">
        <f>Report2!X1183</f>
        <v>0</v>
      </c>
      <c r="S1175" s="82">
        <f>Report2!Y1183</f>
        <v>0</v>
      </c>
      <c r="T1175" s="82">
        <f>Report2!Z1183</f>
        <v>86069</v>
      </c>
      <c r="U1175" s="82">
        <f>Report2!AB1183</f>
        <v>86069</v>
      </c>
      <c r="V1175" s="82">
        <f>Report2!AC1183</f>
        <v>0</v>
      </c>
      <c r="W1175" s="36" t="str">
        <f>Report2!AD1183</f>
        <v>12/04/2023</v>
      </c>
      <c r="X1175" s="48" t="str">
        <f t="shared" si="149"/>
        <v>12</v>
      </c>
      <c r="Y1175" s="31" t="str">
        <f t="shared" si="150"/>
        <v>04</v>
      </c>
      <c r="Z1175" s="31" t="str">
        <f t="shared" si="151"/>
        <v>2023</v>
      </c>
      <c r="AA1175" s="45">
        <f t="shared" si="152"/>
        <v>45028</v>
      </c>
      <c r="AB1175" s="31" t="str">
        <f>Report2!AE1183</f>
        <v>5255242005034</v>
      </c>
      <c r="AC1175" s="45" t="str">
        <f>Report2!AF1183</f>
        <v>12/04/2023</v>
      </c>
      <c r="AD1175" s="31" t="str">
        <f>Report2!AH1183</f>
        <v>P2TL/52552/20230411/00002</v>
      </c>
      <c r="AE1175" s="31">
        <f t="shared" si="154"/>
        <v>52550</v>
      </c>
      <c r="AF1175" s="31" t="str">
        <f t="shared" si="153"/>
        <v>52552</v>
      </c>
    </row>
    <row r="1176" spans="1:32">
      <c r="A1176" s="30">
        <f>Report2!A1184</f>
        <v>111</v>
      </c>
      <c r="B1176" s="31" t="str">
        <f>Report2!B1184</f>
        <v>5255105723041100276</v>
      </c>
      <c r="C1176" s="31" t="str">
        <f>Report2!D1184</f>
        <v>523060933939</v>
      </c>
      <c r="D1176" s="31" t="str">
        <f>Report2!E1184</f>
        <v>UNTUNG SUHARYADI</v>
      </c>
      <c r="E1176" s="31">
        <f>Report2!H1184</f>
        <v>0</v>
      </c>
      <c r="F1176" s="31" t="str">
        <f>Report2!I1184</f>
        <v>PE RUM PESONA ASRI</v>
      </c>
      <c r="G1176" s="31" t="str">
        <f t="shared" si="147"/>
        <v>R1</v>
      </c>
      <c r="H1176" s="31">
        <f t="shared" si="148"/>
        <v>1300</v>
      </c>
      <c r="I1176" s="31" t="str">
        <f>Report2!K1184</f>
        <v>R1/1300</v>
      </c>
      <c r="J1176" s="82">
        <f>Report2!L1184</f>
        <v>56</v>
      </c>
      <c r="K1176" s="82">
        <f>Report2!M1184</f>
        <v>0</v>
      </c>
      <c r="L1176" s="82">
        <f>Report2!N1184</f>
        <v>78014</v>
      </c>
      <c r="M1176" s="82">
        <f>Report2!P1184</f>
        <v>78014</v>
      </c>
      <c r="N1176" s="82">
        <f>Report2!Q1184</f>
        <v>0</v>
      </c>
      <c r="O1176" s="82">
        <f>Report2!T1184</f>
        <v>0</v>
      </c>
      <c r="P1176" s="82">
        <f>Report2!U1184</f>
        <v>0</v>
      </c>
      <c r="Q1176" s="82">
        <f>Report2!W1184</f>
        <v>0</v>
      </c>
      <c r="R1176" s="82">
        <f>Report2!X1184</f>
        <v>0</v>
      </c>
      <c r="S1176" s="82">
        <f>Report2!Y1184</f>
        <v>0</v>
      </c>
      <c r="T1176" s="82">
        <f>Report2!Z1184</f>
        <v>78014</v>
      </c>
      <c r="U1176" s="82">
        <f>Report2!AB1184</f>
        <v>0</v>
      </c>
      <c r="V1176" s="82">
        <f>Report2!AC1184</f>
        <v>78014</v>
      </c>
      <c r="W1176" s="36" t="str">
        <f>Report2!AD1184</f>
        <v>17/04/2023</v>
      </c>
      <c r="X1176" s="48" t="str">
        <f t="shared" si="149"/>
        <v>17</v>
      </c>
      <c r="Y1176" s="31" t="str">
        <f t="shared" si="150"/>
        <v>04</v>
      </c>
      <c r="Z1176" s="31" t="str">
        <f t="shared" si="151"/>
        <v>2023</v>
      </c>
      <c r="AA1176" s="45">
        <f t="shared" si="152"/>
        <v>45033</v>
      </c>
      <c r="AB1176" s="31" t="str">
        <f>Report2!AE1184</f>
        <v>5255134000276</v>
      </c>
      <c r="AC1176" s="45" t="str">
        <f>Report2!AF1184</f>
        <v>17/04/2023</v>
      </c>
      <c r="AD1176" s="31" t="str">
        <f>Report2!AH1184</f>
        <v>5255105723041100276</v>
      </c>
      <c r="AE1176" s="31">
        <f t="shared" si="154"/>
        <v>52550</v>
      </c>
      <c r="AF1176" s="31" t="str">
        <f t="shared" si="153"/>
        <v>52551</v>
      </c>
    </row>
    <row r="1177" spans="1:32">
      <c r="A1177" s="30">
        <f>Report2!A1185</f>
        <v>112</v>
      </c>
      <c r="B1177" s="31" t="str">
        <f>Report2!B1185</f>
        <v>P2TL/52554/20230428/00005</v>
      </c>
      <c r="C1177" s="31" t="str">
        <f>Report2!D1185</f>
        <v>523071438253</v>
      </c>
      <c r="D1177" s="31" t="str">
        <f>Report2!E1185</f>
        <v>YOKROMO SARKAM</v>
      </c>
      <c r="E1177" s="31" t="str">
        <f>Report2!H1185</f>
        <v>K2</v>
      </c>
      <c r="F1177" s="31" t="str">
        <f>Report2!I1185</f>
        <v>DK  BERAN KEYONGA</v>
      </c>
      <c r="G1177" s="31" t="str">
        <f t="shared" si="147"/>
        <v>R1</v>
      </c>
      <c r="H1177" s="31">
        <f t="shared" si="148"/>
        <v>2200</v>
      </c>
      <c r="I1177" s="31" t="str">
        <f>Report2!K1185</f>
        <v>R1/2200</v>
      </c>
      <c r="J1177" s="82">
        <f>Report2!L1185</f>
        <v>200</v>
      </c>
      <c r="K1177" s="82">
        <f>Report2!M1185</f>
        <v>0</v>
      </c>
      <c r="L1177" s="82">
        <f>Report2!N1185</f>
        <v>288940</v>
      </c>
      <c r="M1177" s="82">
        <f>Report2!P1185</f>
        <v>288940</v>
      </c>
      <c r="N1177" s="82">
        <f>Report2!Q1185</f>
        <v>0</v>
      </c>
      <c r="O1177" s="82">
        <f>Report2!T1185</f>
        <v>0</v>
      </c>
      <c r="P1177" s="82">
        <f>Report2!U1185</f>
        <v>0</v>
      </c>
      <c r="Q1177" s="82">
        <f>Report2!W1185</f>
        <v>26005</v>
      </c>
      <c r="R1177" s="82">
        <f>Report2!X1185</f>
        <v>0</v>
      </c>
      <c r="S1177" s="82">
        <f>Report2!Y1185</f>
        <v>0</v>
      </c>
      <c r="T1177" s="82">
        <f>Report2!Z1185</f>
        <v>314945</v>
      </c>
      <c r="U1177" s="82">
        <f>Report2!AB1185</f>
        <v>35000</v>
      </c>
      <c r="V1177" s="82">
        <f>Report2!AC1185</f>
        <v>279945</v>
      </c>
      <c r="W1177" s="36" t="str">
        <f>Report2!AD1185</f>
        <v>28/04/2023</v>
      </c>
      <c r="X1177" s="48" t="str">
        <f t="shared" si="149"/>
        <v>28</v>
      </c>
      <c r="Y1177" s="31" t="str">
        <f t="shared" si="150"/>
        <v>04</v>
      </c>
      <c r="Z1177" s="31" t="str">
        <f t="shared" si="151"/>
        <v>2023</v>
      </c>
      <c r="AA1177" s="45">
        <f t="shared" si="152"/>
        <v>45044</v>
      </c>
      <c r="AB1177" s="31" t="str">
        <f>Report2!AE1185</f>
        <v>5255442006232</v>
      </c>
      <c r="AC1177" s="45" t="str">
        <f>Report2!AF1185</f>
        <v>28/04/2023</v>
      </c>
      <c r="AD1177" s="31" t="str">
        <f>Report2!AH1185</f>
        <v>P2TL/52554/20230428/00005</v>
      </c>
      <c r="AE1177" s="31">
        <f t="shared" si="154"/>
        <v>52550</v>
      </c>
      <c r="AF1177" s="31" t="str">
        <f t="shared" si="153"/>
        <v>52554</v>
      </c>
    </row>
    <row r="1178" spans="1:32">
      <c r="A1178" s="30">
        <f>Report2!A1186</f>
        <v>113</v>
      </c>
      <c r="B1178" s="31" t="str">
        <f>Report2!B1186</f>
        <v>P2TL/52554/20230403/00008</v>
      </c>
      <c r="C1178" s="31" t="str">
        <f>Report2!D1186</f>
        <v>523073037968</v>
      </c>
      <c r="D1178" s="31" t="str">
        <f>Report2!E1186</f>
        <v>SARIMI</v>
      </c>
      <c r="E1178" s="31" t="str">
        <f>Report2!H1186</f>
        <v>P4</v>
      </c>
      <c r="F1178" s="31" t="str">
        <f>Report2!I1186</f>
        <v>DN KRAJAN TIMUR KE</v>
      </c>
      <c r="G1178" s="31" t="str">
        <f t="shared" si="147"/>
        <v>R1T</v>
      </c>
      <c r="H1178" s="31">
        <f t="shared" si="148"/>
        <v>2200</v>
      </c>
      <c r="I1178" s="31" t="str">
        <f>Report2!K1186</f>
        <v>R1T/2200</v>
      </c>
      <c r="J1178" s="82">
        <f>Report2!L1186</f>
        <v>0</v>
      </c>
      <c r="K1178" s="82">
        <f>Report2!M1186</f>
        <v>0</v>
      </c>
      <c r="L1178" s="82">
        <f>Report2!N1186</f>
        <v>2022163</v>
      </c>
      <c r="M1178" s="82">
        <f>Report2!P1186</f>
        <v>2022163</v>
      </c>
      <c r="N1178" s="82">
        <f>Report2!Q1186</f>
        <v>0</v>
      </c>
      <c r="O1178" s="82">
        <f>Report2!T1186</f>
        <v>0</v>
      </c>
      <c r="P1178" s="82">
        <f>Report2!U1186</f>
        <v>0</v>
      </c>
      <c r="Q1178" s="82">
        <f>Report2!W1186</f>
        <v>0</v>
      </c>
      <c r="R1178" s="82">
        <f>Report2!X1186</f>
        <v>0</v>
      </c>
      <c r="S1178" s="82">
        <f>Report2!Y1186</f>
        <v>0</v>
      </c>
      <c r="T1178" s="82">
        <f>Report2!Z1186</f>
        <v>2022163</v>
      </c>
      <c r="U1178" s="82">
        <f>Report2!AB1186</f>
        <v>0</v>
      </c>
      <c r="V1178" s="82">
        <f>Report2!AC1186</f>
        <v>2022163</v>
      </c>
      <c r="W1178" s="36" t="str">
        <f>Report2!AD1186</f>
        <v>03/04/2023</v>
      </c>
      <c r="X1178" s="48" t="str">
        <f t="shared" si="149"/>
        <v>03</v>
      </c>
      <c r="Y1178" s="31" t="str">
        <f t="shared" si="150"/>
        <v>04</v>
      </c>
      <c r="Z1178" s="31" t="str">
        <f t="shared" si="151"/>
        <v>2023</v>
      </c>
      <c r="AA1178" s="45">
        <f t="shared" si="152"/>
        <v>45019</v>
      </c>
      <c r="AB1178" s="31" t="str">
        <f>Report2!AE1186</f>
        <v>5255442006161</v>
      </c>
      <c r="AC1178" s="45" t="str">
        <f>Report2!AF1186</f>
        <v>03/04/2023</v>
      </c>
      <c r="AD1178" s="31" t="str">
        <f>Report2!AH1186</f>
        <v>P2TL/52554/20230403/00008</v>
      </c>
      <c r="AE1178" s="31">
        <f t="shared" si="154"/>
        <v>52550</v>
      </c>
      <c r="AF1178" s="31" t="str">
        <f t="shared" si="153"/>
        <v>52554</v>
      </c>
    </row>
    <row r="1179" spans="1:32">
      <c r="A1179" s="30">
        <f>Report2!A1187</f>
        <v>114</v>
      </c>
      <c r="B1179" s="31" t="str">
        <f>Report2!B1187</f>
        <v>P2TL/52551/20230411/00003</v>
      </c>
      <c r="C1179" s="31" t="str">
        <f>Report2!D1187</f>
        <v>523061302642</v>
      </c>
      <c r="D1179" s="31" t="str">
        <f>Report2!E1187</f>
        <v>NUR HALIMAH</v>
      </c>
      <c r="E1179" s="31" t="str">
        <f>Report2!H1187</f>
        <v>P2</v>
      </c>
      <c r="F1179" s="31" t="str">
        <f>Report2!I1187</f>
        <v>DS KALIANYAR   RT.01</v>
      </c>
      <c r="G1179" s="31" t="str">
        <f t="shared" si="147"/>
        <v>R1MT</v>
      </c>
      <c r="H1179" s="31">
        <f t="shared" si="148"/>
        <v>900</v>
      </c>
      <c r="I1179" s="31" t="str">
        <f>Report2!K1187</f>
        <v>R1MT/900</v>
      </c>
      <c r="J1179" s="82">
        <f>Report2!L1187</f>
        <v>4957</v>
      </c>
      <c r="K1179" s="82">
        <f>Report2!M1187</f>
        <v>0</v>
      </c>
      <c r="L1179" s="82">
        <f>Report2!N1187</f>
        <v>6702134</v>
      </c>
      <c r="M1179" s="82">
        <f>Report2!P1187</f>
        <v>6702134</v>
      </c>
      <c r="N1179" s="82">
        <f>Report2!Q1187</f>
        <v>10000</v>
      </c>
      <c r="O1179" s="82">
        <f>Report2!T1187</f>
        <v>76400</v>
      </c>
      <c r="P1179" s="82">
        <f>Report2!U1187</f>
        <v>433957</v>
      </c>
      <c r="Q1179" s="82">
        <f>Report2!W1187</f>
        <v>67021</v>
      </c>
      <c r="R1179" s="82">
        <f>Report2!X1187</f>
        <v>0</v>
      </c>
      <c r="S1179" s="82">
        <f>Report2!Y1187</f>
        <v>0</v>
      </c>
      <c r="T1179" s="82">
        <f>Report2!Z1187</f>
        <v>7289512</v>
      </c>
      <c r="U1179" s="82">
        <f>Report2!AB1187</f>
        <v>7289512</v>
      </c>
      <c r="V1179" s="82">
        <f>Report2!AC1187</f>
        <v>0</v>
      </c>
      <c r="W1179" s="36" t="str">
        <f>Report2!AD1187</f>
        <v>11/04/2023</v>
      </c>
      <c r="X1179" s="48" t="str">
        <f t="shared" si="149"/>
        <v>11</v>
      </c>
      <c r="Y1179" s="31" t="str">
        <f t="shared" si="150"/>
        <v>04</v>
      </c>
      <c r="Z1179" s="31" t="str">
        <f t="shared" si="151"/>
        <v>2023</v>
      </c>
      <c r="AA1179" s="45">
        <f t="shared" si="152"/>
        <v>45027</v>
      </c>
      <c r="AB1179" s="31" t="str">
        <f>Report2!AE1187</f>
        <v>5255143005250</v>
      </c>
      <c r="AC1179" s="45" t="str">
        <f>Report2!AF1187</f>
        <v>11/04/2023</v>
      </c>
      <c r="AD1179" s="31" t="str">
        <f>Report2!AH1187</f>
        <v>P2TL/52551/20230411/00003</v>
      </c>
      <c r="AE1179" s="31">
        <f t="shared" si="154"/>
        <v>52550</v>
      </c>
      <c r="AF1179" s="31" t="str">
        <f t="shared" si="153"/>
        <v>52551</v>
      </c>
    </row>
    <row r="1180" spans="1:32">
      <c r="A1180" s="30">
        <f>Report2!A1188</f>
        <v>115</v>
      </c>
      <c r="B1180" s="31" t="str">
        <f>Report2!B1188</f>
        <v>5255105723041100291</v>
      </c>
      <c r="C1180" s="31" t="str">
        <f>Report2!D1188</f>
        <v>523060729427</v>
      </c>
      <c r="D1180" s="31" t="str">
        <f>Report2!E1188</f>
        <v>KARMISIH</v>
      </c>
      <c r="E1180" s="31">
        <f>Report2!H1188</f>
        <v>0</v>
      </c>
      <c r="F1180" s="31" t="str">
        <f>Report2!I1188</f>
        <v>DS  BAKALREJO RT2/1</v>
      </c>
      <c r="G1180" s="31" t="str">
        <f t="shared" si="147"/>
        <v>R1</v>
      </c>
      <c r="H1180" s="31">
        <f t="shared" si="148"/>
        <v>450</v>
      </c>
      <c r="I1180" s="31" t="str">
        <f>Report2!K1188</f>
        <v>R1/450</v>
      </c>
      <c r="J1180" s="82">
        <f>Report2!L1188</f>
        <v>36</v>
      </c>
      <c r="K1180" s="82">
        <f>Report2!M1188</f>
        <v>0</v>
      </c>
      <c r="L1180" s="82">
        <f>Report2!N1188</f>
        <v>6084</v>
      </c>
      <c r="M1180" s="82">
        <f>Report2!P1188</f>
        <v>6084</v>
      </c>
      <c r="N1180" s="82">
        <f>Report2!Q1188</f>
        <v>0</v>
      </c>
      <c r="O1180" s="82">
        <f>Report2!T1188</f>
        <v>0</v>
      </c>
      <c r="P1180" s="82">
        <f>Report2!U1188</f>
        <v>0</v>
      </c>
      <c r="Q1180" s="82">
        <f>Report2!W1188</f>
        <v>0</v>
      </c>
      <c r="R1180" s="82">
        <f>Report2!X1188</f>
        <v>0</v>
      </c>
      <c r="S1180" s="82">
        <f>Report2!Y1188</f>
        <v>0</v>
      </c>
      <c r="T1180" s="82">
        <f>Report2!Z1188</f>
        <v>6084</v>
      </c>
      <c r="U1180" s="82">
        <f>Report2!AB1188</f>
        <v>0</v>
      </c>
      <c r="V1180" s="82">
        <f>Report2!AC1188</f>
        <v>6084</v>
      </c>
      <c r="W1180" s="36" t="str">
        <f>Report2!AD1188</f>
        <v>17/04/2023</v>
      </c>
      <c r="X1180" s="48" t="str">
        <f t="shared" si="149"/>
        <v>17</v>
      </c>
      <c r="Y1180" s="31" t="str">
        <f t="shared" si="150"/>
        <v>04</v>
      </c>
      <c r="Z1180" s="31" t="str">
        <f t="shared" si="151"/>
        <v>2023</v>
      </c>
      <c r="AA1180" s="45">
        <f t="shared" si="152"/>
        <v>45033</v>
      </c>
      <c r="AB1180" s="31" t="str">
        <f>Report2!AE1188</f>
        <v>5255134000291</v>
      </c>
      <c r="AC1180" s="45" t="str">
        <f>Report2!AF1188</f>
        <v>17/04/2023</v>
      </c>
      <c r="AD1180" s="31" t="str">
        <f>Report2!AH1188</f>
        <v>5255105723041100291</v>
      </c>
      <c r="AE1180" s="31">
        <f t="shared" si="154"/>
        <v>52550</v>
      </c>
      <c r="AF1180" s="31" t="str">
        <f t="shared" si="153"/>
        <v>52551</v>
      </c>
    </row>
    <row r="1181" spans="1:32">
      <c r="A1181" s="30">
        <f>Report2!A1189</f>
        <v>116</v>
      </c>
      <c r="B1181" s="31" t="str">
        <f>Report2!B1189</f>
        <v>P2TL/52554/20230428/00015</v>
      </c>
      <c r="C1181" s="31" t="str">
        <f>Report2!D1189</f>
        <v>523071166874</v>
      </c>
      <c r="D1181" s="31" t="str">
        <f>Report2!E1189</f>
        <v>SUKINI</v>
      </c>
      <c r="E1181" s="31" t="str">
        <f>Report2!H1189</f>
        <v>K2</v>
      </c>
      <c r="F1181" s="31" t="str">
        <f>Report2!I1189</f>
        <v>DK  SARIP KARANGAS</v>
      </c>
      <c r="G1181" s="31" t="str">
        <f t="shared" si="147"/>
        <v>R1</v>
      </c>
      <c r="H1181" s="31">
        <f t="shared" si="148"/>
        <v>450</v>
      </c>
      <c r="I1181" s="31" t="str">
        <f>Report2!K1189</f>
        <v>R1/450</v>
      </c>
      <c r="J1181" s="82">
        <f>Report2!L1189</f>
        <v>350</v>
      </c>
      <c r="K1181" s="82">
        <f>Report2!M1189</f>
        <v>0</v>
      </c>
      <c r="L1181" s="82">
        <f>Report2!N1189</f>
        <v>173250</v>
      </c>
      <c r="M1181" s="82">
        <f>Report2!P1189</f>
        <v>173250</v>
      </c>
      <c r="N1181" s="82">
        <f>Report2!Q1189</f>
        <v>0</v>
      </c>
      <c r="O1181" s="82">
        <f>Report2!T1189</f>
        <v>0</v>
      </c>
      <c r="P1181" s="82">
        <f>Report2!U1189</f>
        <v>0</v>
      </c>
      <c r="Q1181" s="82">
        <f>Report2!W1189</f>
        <v>15593</v>
      </c>
      <c r="R1181" s="82">
        <f>Report2!X1189</f>
        <v>0</v>
      </c>
      <c r="S1181" s="82">
        <f>Report2!Y1189</f>
        <v>0</v>
      </c>
      <c r="T1181" s="82">
        <f>Report2!Z1189</f>
        <v>188843</v>
      </c>
      <c r="U1181" s="82">
        <f>Report2!AB1189</f>
        <v>21000</v>
      </c>
      <c r="V1181" s="82">
        <f>Report2!AC1189</f>
        <v>167843</v>
      </c>
      <c r="W1181" s="36" t="str">
        <f>Report2!AD1189</f>
        <v>28/04/2023</v>
      </c>
      <c r="X1181" s="48" t="str">
        <f t="shared" si="149"/>
        <v>28</v>
      </c>
      <c r="Y1181" s="31" t="str">
        <f t="shared" si="150"/>
        <v>04</v>
      </c>
      <c r="Z1181" s="31" t="str">
        <f t="shared" si="151"/>
        <v>2023</v>
      </c>
      <c r="AA1181" s="45">
        <f t="shared" si="152"/>
        <v>45044</v>
      </c>
      <c r="AB1181" s="31" t="str">
        <f>Report2!AE1189</f>
        <v>5255442006242</v>
      </c>
      <c r="AC1181" s="45" t="str">
        <f>Report2!AF1189</f>
        <v>28/04/2023</v>
      </c>
      <c r="AD1181" s="31" t="str">
        <f>Report2!AH1189</f>
        <v>P2TL/52554/20230428/00015</v>
      </c>
      <c r="AE1181" s="31">
        <f t="shared" si="154"/>
        <v>52550</v>
      </c>
      <c r="AF1181" s="31" t="str">
        <f t="shared" si="153"/>
        <v>52554</v>
      </c>
    </row>
    <row r="1182" spans="1:32">
      <c r="A1182" s="30">
        <f>Report2!A1190</f>
        <v>117</v>
      </c>
      <c r="B1182" s="31" t="str">
        <f>Report2!B1190</f>
        <v>P2TL/52553/20230403/00001</v>
      </c>
      <c r="C1182" s="31" t="str">
        <f>Report2!D1190</f>
        <v>523070358889</v>
      </c>
      <c r="D1182" s="31" t="str">
        <f>Report2!E1190</f>
        <v>MARYONO KARSO DK</v>
      </c>
      <c r="E1182" s="31" t="str">
        <f>Report2!H1190</f>
        <v>P1</v>
      </c>
      <c r="F1182" s="31" t="str">
        <f>Report2!I1190</f>
        <v>SU MBERJOSARI RT03</v>
      </c>
      <c r="G1182" s="31" t="str">
        <f t="shared" si="147"/>
        <v>R1</v>
      </c>
      <c r="H1182" s="31">
        <f t="shared" si="148"/>
        <v>450</v>
      </c>
      <c r="I1182" s="31" t="str">
        <f>Report2!K1190</f>
        <v>R1/450</v>
      </c>
      <c r="J1182" s="82">
        <f>Report2!L1190</f>
        <v>0</v>
      </c>
      <c r="K1182" s="82">
        <f>Report2!M1190</f>
        <v>59400</v>
      </c>
      <c r="L1182" s="82">
        <f>Report2!N1190</f>
        <v>0</v>
      </c>
      <c r="M1182" s="82">
        <f>Report2!P1190</f>
        <v>59400</v>
      </c>
      <c r="N1182" s="82">
        <f>Report2!Q1190</f>
        <v>0</v>
      </c>
      <c r="O1182" s="82">
        <f>Report2!T1190</f>
        <v>0</v>
      </c>
      <c r="P1182" s="82">
        <f>Report2!U1190</f>
        <v>0</v>
      </c>
      <c r="Q1182" s="82">
        <f>Report2!W1190</f>
        <v>891</v>
      </c>
      <c r="R1182" s="82">
        <f>Report2!X1190</f>
        <v>16650</v>
      </c>
      <c r="S1182" s="82">
        <f>Report2!Y1190</f>
        <v>0</v>
      </c>
      <c r="T1182" s="82">
        <f>Report2!Z1190</f>
        <v>76941</v>
      </c>
      <c r="U1182" s="82">
        <f>Report2!AB1190</f>
        <v>76941</v>
      </c>
      <c r="V1182" s="82">
        <f>Report2!AC1190</f>
        <v>0</v>
      </c>
      <c r="W1182" s="36" t="str">
        <f>Report2!AD1190</f>
        <v>03/04/2023</v>
      </c>
      <c r="X1182" s="48" t="str">
        <f t="shared" si="149"/>
        <v>03</v>
      </c>
      <c r="Y1182" s="31" t="str">
        <f t="shared" si="150"/>
        <v>04</v>
      </c>
      <c r="Z1182" s="31" t="str">
        <f t="shared" si="151"/>
        <v>2023</v>
      </c>
      <c r="AA1182" s="45">
        <f t="shared" si="152"/>
        <v>45019</v>
      </c>
      <c r="AB1182" s="31" t="str">
        <f>Report2!AE1190</f>
        <v>5255342004931</v>
      </c>
      <c r="AC1182" s="45" t="str">
        <f>Report2!AF1190</f>
        <v>03/04/2023</v>
      </c>
      <c r="AD1182" s="31" t="str">
        <f>Report2!AH1190</f>
        <v>P2TL/52553/20230403/00001</v>
      </c>
      <c r="AE1182" s="31">
        <f t="shared" si="154"/>
        <v>52550</v>
      </c>
      <c r="AF1182" s="31" t="str">
        <f t="shared" si="153"/>
        <v>52553</v>
      </c>
    </row>
    <row r="1183" spans="1:32">
      <c r="A1183" s="30">
        <f>Report2!A1191</f>
        <v>118</v>
      </c>
      <c r="B1183" s="31" t="str">
        <f>Report2!B1191</f>
        <v>P2TL/52553/20230418/00001</v>
      </c>
      <c r="C1183" s="31" t="str">
        <f>Report2!D1191</f>
        <v>NONPELANG</v>
      </c>
      <c r="D1183" s="31" t="str">
        <f>Report2!E1191</f>
        <v>MASROKAN</v>
      </c>
      <c r="E1183" s="31" t="str">
        <f>Report2!H1191</f>
        <v>P4</v>
      </c>
      <c r="F1183" s="31" t="str">
        <f>Report2!I1191</f>
        <v>JANGKUNG RT 06/ RW</v>
      </c>
      <c r="G1183" s="31" t="str">
        <f t="shared" si="147"/>
        <v>S2</v>
      </c>
      <c r="H1183" s="31">
        <f t="shared" si="148"/>
        <v>450</v>
      </c>
      <c r="I1183" s="31" t="str">
        <f>Report2!K1191</f>
        <v>S2/450</v>
      </c>
      <c r="J1183" s="82">
        <f>Report2!L1191</f>
        <v>2479</v>
      </c>
      <c r="K1183" s="82">
        <f>Report2!M1191</f>
        <v>81000</v>
      </c>
      <c r="L1183" s="82">
        <f>Report2!N1191</f>
        <v>892296</v>
      </c>
      <c r="M1183" s="82">
        <f>Report2!P1191</f>
        <v>973296</v>
      </c>
      <c r="N1183" s="82">
        <f>Report2!Q1191</f>
        <v>0</v>
      </c>
      <c r="O1183" s="82">
        <f>Report2!T1191</f>
        <v>0</v>
      </c>
      <c r="P1183" s="82">
        <f>Report2!U1191</f>
        <v>0</v>
      </c>
      <c r="Q1183" s="82">
        <f>Report2!W1191</f>
        <v>4866</v>
      </c>
      <c r="R1183" s="82">
        <f>Report2!X1191</f>
        <v>0</v>
      </c>
      <c r="S1183" s="82">
        <f>Report2!Y1191</f>
        <v>0</v>
      </c>
      <c r="T1183" s="82">
        <f>Report2!Z1191</f>
        <v>978162</v>
      </c>
      <c r="U1183" s="82">
        <f>Report2!AB1191</f>
        <v>978162</v>
      </c>
      <c r="V1183" s="82">
        <f>Report2!AC1191</f>
        <v>0</v>
      </c>
      <c r="W1183" s="36" t="str">
        <f>Report2!AD1191</f>
        <v>18/04/2023</v>
      </c>
      <c r="X1183" s="48" t="str">
        <f t="shared" si="149"/>
        <v>18</v>
      </c>
      <c r="Y1183" s="31" t="str">
        <f t="shared" si="150"/>
        <v>04</v>
      </c>
      <c r="Z1183" s="31" t="str">
        <f t="shared" si="151"/>
        <v>2023</v>
      </c>
      <c r="AA1183" s="45">
        <f t="shared" si="152"/>
        <v>45034</v>
      </c>
      <c r="AB1183" s="31" t="str">
        <f>Report2!AE1191</f>
        <v>5255342004956</v>
      </c>
      <c r="AC1183" s="45" t="str">
        <f>Report2!AF1191</f>
        <v>18/04/2023</v>
      </c>
      <c r="AD1183" s="31" t="str">
        <f>Report2!AH1191</f>
        <v>P2TL/52553/20230418/00001</v>
      </c>
      <c r="AE1183" s="31">
        <f t="shared" si="154"/>
        <v>52550</v>
      </c>
      <c r="AF1183" s="31" t="str">
        <f t="shared" si="153"/>
        <v>52553</v>
      </c>
    </row>
    <row r="1184" spans="1:32">
      <c r="A1184" s="30">
        <f>Report2!A1192</f>
        <v>119</v>
      </c>
      <c r="B1184" s="31" t="str">
        <f>Report2!B1192</f>
        <v>P2TL/52551/20230414/00001</v>
      </c>
      <c r="C1184" s="31" t="str">
        <f>Report2!D1192</f>
        <v>523061785890</v>
      </c>
      <c r="D1184" s="31" t="str">
        <f>Report2!E1192</f>
        <v>SULISTIYONO</v>
      </c>
      <c r="E1184" s="31" t="str">
        <f>Report2!H1192</f>
        <v>K2</v>
      </c>
      <c r="F1184" s="31" t="str">
        <f>Report2!I1192</f>
        <v>DS LEMPUYANG    RT.</v>
      </c>
      <c r="G1184" s="31" t="str">
        <f t="shared" si="147"/>
        <v>B1T</v>
      </c>
      <c r="H1184" s="31">
        <f t="shared" si="148"/>
        <v>900</v>
      </c>
      <c r="I1184" s="31" t="str">
        <f>Report2!K1192</f>
        <v>B1T/900</v>
      </c>
      <c r="J1184" s="82">
        <f>Report2!L1192</f>
        <v>249</v>
      </c>
      <c r="K1184" s="82">
        <f>Report2!M1192</f>
        <v>0</v>
      </c>
      <c r="L1184" s="82">
        <f>Report2!N1192</f>
        <v>156870</v>
      </c>
      <c r="M1184" s="82">
        <f>Report2!P1192</f>
        <v>156870</v>
      </c>
      <c r="N1184" s="82">
        <f>Report2!Q1192</f>
        <v>0</v>
      </c>
      <c r="O1184" s="82">
        <f>Report2!T1192</f>
        <v>0</v>
      </c>
      <c r="P1184" s="82">
        <f>Report2!U1192</f>
        <v>0</v>
      </c>
      <c r="Q1184" s="82">
        <f>Report2!W1192</f>
        <v>14118</v>
      </c>
      <c r="R1184" s="82">
        <f>Report2!X1192</f>
        <v>0</v>
      </c>
      <c r="S1184" s="82">
        <f>Report2!Y1192</f>
        <v>0</v>
      </c>
      <c r="T1184" s="82">
        <f>Report2!Z1192</f>
        <v>170988</v>
      </c>
      <c r="U1184" s="82">
        <f>Report2!AB1192</f>
        <v>170988</v>
      </c>
      <c r="V1184" s="82">
        <f>Report2!AC1192</f>
        <v>0</v>
      </c>
      <c r="W1184" s="36" t="str">
        <f>Report2!AD1192</f>
        <v>14/04/2023</v>
      </c>
      <c r="X1184" s="48" t="str">
        <f t="shared" si="149"/>
        <v>14</v>
      </c>
      <c r="Y1184" s="31" t="str">
        <f t="shared" si="150"/>
        <v>04</v>
      </c>
      <c r="Z1184" s="31" t="str">
        <f t="shared" si="151"/>
        <v>2023</v>
      </c>
      <c r="AA1184" s="45">
        <f t="shared" si="152"/>
        <v>45030</v>
      </c>
      <c r="AB1184" s="31" t="str">
        <f>Report2!AE1192</f>
        <v>5255143005256</v>
      </c>
      <c r="AC1184" s="45" t="str">
        <f>Report2!AF1192</f>
        <v>14/04/2023</v>
      </c>
      <c r="AD1184" s="31" t="str">
        <f>Report2!AH1192</f>
        <v>P2TL/52551/20230414/00001</v>
      </c>
      <c r="AE1184" s="31">
        <f t="shared" si="154"/>
        <v>52550</v>
      </c>
      <c r="AF1184" s="31" t="str">
        <f t="shared" si="153"/>
        <v>52551</v>
      </c>
    </row>
    <row r="1185" spans="1:32">
      <c r="A1185" s="30">
        <f>Report2!A1193</f>
        <v>120</v>
      </c>
      <c r="B1185" s="31" t="str">
        <f>Report2!B1193</f>
        <v>P2TL/52551/20230426/00001</v>
      </c>
      <c r="C1185" s="31" t="str">
        <f>Report2!D1193</f>
        <v>523061863767</v>
      </c>
      <c r="D1185" s="31" t="str">
        <f>Report2!E1193</f>
        <v>ANIS SOLIKIN</v>
      </c>
      <c r="E1185" s="31" t="str">
        <f>Report2!H1193</f>
        <v>K2</v>
      </c>
      <c r="F1185" s="31" t="str">
        <f>Report2!I1193</f>
        <v>DS SUKODONO 0  RT.</v>
      </c>
      <c r="G1185" s="31" t="str">
        <f t="shared" si="147"/>
        <v>R1MT</v>
      </c>
      <c r="H1185" s="31">
        <f t="shared" si="148"/>
        <v>900</v>
      </c>
      <c r="I1185" s="31" t="str">
        <f>Report2!K1193</f>
        <v>R1MT/900</v>
      </c>
      <c r="J1185" s="82">
        <f>Report2!L1193</f>
        <v>585</v>
      </c>
      <c r="K1185" s="82">
        <f>Report2!M1193</f>
        <v>0</v>
      </c>
      <c r="L1185" s="82">
        <f>Report2!N1193</f>
        <v>790920</v>
      </c>
      <c r="M1185" s="82">
        <f>Report2!P1193</f>
        <v>790920</v>
      </c>
      <c r="N1185" s="82">
        <f>Report2!Q1193</f>
        <v>0</v>
      </c>
      <c r="O1185" s="82">
        <f>Report2!T1193</f>
        <v>0</v>
      </c>
      <c r="P1185" s="82">
        <f>Report2!U1193</f>
        <v>0</v>
      </c>
      <c r="Q1185" s="82">
        <f>Report2!W1193</f>
        <v>71183</v>
      </c>
      <c r="R1185" s="82">
        <f>Report2!X1193</f>
        <v>0</v>
      </c>
      <c r="S1185" s="82">
        <f>Report2!Y1193</f>
        <v>0</v>
      </c>
      <c r="T1185" s="82">
        <f>Report2!Z1193</f>
        <v>862103</v>
      </c>
      <c r="U1185" s="82">
        <f>Report2!AB1193</f>
        <v>862103</v>
      </c>
      <c r="V1185" s="82">
        <f>Report2!AC1193</f>
        <v>0</v>
      </c>
      <c r="W1185" s="36" t="str">
        <f>Report2!AD1193</f>
        <v>26/04/2023</v>
      </c>
      <c r="X1185" s="48" t="str">
        <f t="shared" si="149"/>
        <v>26</v>
      </c>
      <c r="Y1185" s="31" t="str">
        <f t="shared" si="150"/>
        <v>04</v>
      </c>
      <c r="Z1185" s="31" t="str">
        <f t="shared" si="151"/>
        <v>2023</v>
      </c>
      <c r="AA1185" s="45">
        <f t="shared" si="152"/>
        <v>45042</v>
      </c>
      <c r="AB1185" s="31" t="str">
        <f>Report2!AE1193</f>
        <v>5255143005269</v>
      </c>
      <c r="AC1185" s="45" t="str">
        <f>Report2!AF1193</f>
        <v>26/04/2023</v>
      </c>
      <c r="AD1185" s="31" t="str">
        <f>Report2!AH1193</f>
        <v>P2TL/52551/20230426/00001</v>
      </c>
      <c r="AE1185" s="31">
        <f t="shared" si="154"/>
        <v>52550</v>
      </c>
      <c r="AF1185" s="31" t="str">
        <f t="shared" si="153"/>
        <v>52551</v>
      </c>
    </row>
    <row r="1186" spans="1:32">
      <c r="A1186" s="30">
        <f>Report2!A1194</f>
        <v>121</v>
      </c>
      <c r="B1186" s="31" t="str">
        <f>Report2!B1194</f>
        <v>P2TL/52554/20230406/00011</v>
      </c>
      <c r="C1186" s="31" t="str">
        <f>Report2!D1194</f>
        <v>523070376011</v>
      </c>
      <c r="D1186" s="31" t="str">
        <f>Report2!E1194</f>
        <v>TARIMIN</v>
      </c>
      <c r="E1186" s="31" t="str">
        <f>Report2!H1194</f>
        <v>P4</v>
      </c>
      <c r="F1186" s="31" t="str">
        <f>Report2!I1194</f>
        <v>RE JOSARI KRAJAN</v>
      </c>
      <c r="G1186" s="31" t="str">
        <f t="shared" si="147"/>
        <v>R1M</v>
      </c>
      <c r="H1186" s="31">
        <f t="shared" si="148"/>
        <v>900</v>
      </c>
      <c r="I1186" s="31" t="str">
        <f>Report2!K1194</f>
        <v>R1M/900</v>
      </c>
      <c r="J1186" s="82">
        <f>Report2!L1194</f>
        <v>0</v>
      </c>
      <c r="K1186" s="82">
        <f>Report2!M1194</f>
        <v>0</v>
      </c>
      <c r="L1186" s="82">
        <f>Report2!N1194</f>
        <v>1037730</v>
      </c>
      <c r="M1186" s="82">
        <f>Report2!P1194</f>
        <v>1037730</v>
      </c>
      <c r="N1186" s="82">
        <f>Report2!Q1194</f>
        <v>0</v>
      </c>
      <c r="O1186" s="82">
        <f>Report2!T1194</f>
        <v>0</v>
      </c>
      <c r="P1186" s="82">
        <f>Report2!U1194</f>
        <v>0</v>
      </c>
      <c r="Q1186" s="82">
        <f>Report2!W1194</f>
        <v>0</v>
      </c>
      <c r="R1186" s="82">
        <f>Report2!X1194</f>
        <v>0</v>
      </c>
      <c r="S1186" s="82">
        <f>Report2!Y1194</f>
        <v>0</v>
      </c>
      <c r="T1186" s="82">
        <f>Report2!Z1194</f>
        <v>1037730</v>
      </c>
      <c r="U1186" s="82">
        <f>Report2!AB1194</f>
        <v>0</v>
      </c>
      <c r="V1186" s="82">
        <f>Report2!AC1194</f>
        <v>1037730</v>
      </c>
      <c r="W1186" s="36" t="str">
        <f>Report2!AD1194</f>
        <v>06/04/2023</v>
      </c>
      <c r="X1186" s="48" t="str">
        <f t="shared" si="149"/>
        <v>06</v>
      </c>
      <c r="Y1186" s="31" t="str">
        <f t="shared" si="150"/>
        <v>04</v>
      </c>
      <c r="Z1186" s="31" t="str">
        <f t="shared" si="151"/>
        <v>2023</v>
      </c>
      <c r="AA1186" s="45">
        <f t="shared" si="152"/>
        <v>45022</v>
      </c>
      <c r="AB1186" s="31" t="str">
        <f>Report2!AE1194</f>
        <v>5255442006189</v>
      </c>
      <c r="AC1186" s="45" t="str">
        <f>Report2!AF1194</f>
        <v>06/04/2023</v>
      </c>
      <c r="AD1186" s="31" t="str">
        <f>Report2!AH1194</f>
        <v>P2TL/52554/20230406/00011</v>
      </c>
      <c r="AE1186" s="31">
        <f t="shared" si="154"/>
        <v>52550</v>
      </c>
      <c r="AF1186" s="31" t="str">
        <f t="shared" si="153"/>
        <v>52554</v>
      </c>
    </row>
    <row r="1187" spans="1:32">
      <c r="A1187" s="30">
        <f>Report2!A1195</f>
        <v>122</v>
      </c>
      <c r="B1187" s="31" t="str">
        <f>Report2!B1195</f>
        <v>P2TL/52554/20230417/00001</v>
      </c>
      <c r="C1187" s="31" t="str">
        <f>Report2!D1195</f>
        <v>523071183549</v>
      </c>
      <c r="D1187" s="31" t="str">
        <f>Report2!E1195</f>
        <v>SASTRORWHIM</v>
      </c>
      <c r="E1187" s="31" t="str">
        <f>Report2!H1195</f>
        <v>K2</v>
      </c>
      <c r="F1187" s="31" t="str">
        <f>Report2!I1195</f>
        <v>DK  GETAS GENENG B</v>
      </c>
      <c r="G1187" s="31" t="str">
        <f t="shared" si="147"/>
        <v>R1</v>
      </c>
      <c r="H1187" s="31">
        <f t="shared" si="148"/>
        <v>450</v>
      </c>
      <c r="I1187" s="31" t="str">
        <f>Report2!K1195</f>
        <v>R1/450</v>
      </c>
      <c r="J1187" s="82">
        <f>Report2!L1195</f>
        <v>497</v>
      </c>
      <c r="K1187" s="82">
        <f>Report2!M1195</f>
        <v>0</v>
      </c>
      <c r="L1187" s="82">
        <f>Report2!N1195</f>
        <v>246015</v>
      </c>
      <c r="M1187" s="82">
        <f>Report2!P1195</f>
        <v>246015</v>
      </c>
      <c r="N1187" s="82">
        <f>Report2!Q1195</f>
        <v>0</v>
      </c>
      <c r="O1187" s="82">
        <f>Report2!T1195</f>
        <v>0</v>
      </c>
      <c r="P1187" s="82">
        <f>Report2!U1195</f>
        <v>0</v>
      </c>
      <c r="Q1187" s="82">
        <f>Report2!W1195</f>
        <v>22141</v>
      </c>
      <c r="R1187" s="82">
        <f>Report2!X1195</f>
        <v>0</v>
      </c>
      <c r="S1187" s="82">
        <f>Report2!Y1195</f>
        <v>0</v>
      </c>
      <c r="T1187" s="82">
        <f>Report2!Z1195</f>
        <v>268156</v>
      </c>
      <c r="U1187" s="82">
        <f>Report2!AB1195</f>
        <v>268156</v>
      </c>
      <c r="V1187" s="82">
        <f>Report2!AC1195</f>
        <v>0</v>
      </c>
      <c r="W1187" s="36" t="str">
        <f>Report2!AD1195</f>
        <v>17/04/2023</v>
      </c>
      <c r="X1187" s="48" t="str">
        <f t="shared" si="149"/>
        <v>17</v>
      </c>
      <c r="Y1187" s="31" t="str">
        <f t="shared" si="150"/>
        <v>04</v>
      </c>
      <c r="Z1187" s="31" t="str">
        <f t="shared" si="151"/>
        <v>2023</v>
      </c>
      <c r="AA1187" s="45">
        <f t="shared" si="152"/>
        <v>45033</v>
      </c>
      <c r="AB1187" s="31" t="str">
        <f>Report2!AE1195</f>
        <v>5255442006221</v>
      </c>
      <c r="AC1187" s="45" t="str">
        <f>Report2!AF1195</f>
        <v>17/04/2023</v>
      </c>
      <c r="AD1187" s="31" t="str">
        <f>Report2!AH1195</f>
        <v>P2TL/52554/20230417/00001</v>
      </c>
      <c r="AE1187" s="31">
        <f t="shared" si="154"/>
        <v>52550</v>
      </c>
      <c r="AF1187" s="31" t="str">
        <f t="shared" si="153"/>
        <v>52554</v>
      </c>
    </row>
    <row r="1188" spans="1:32">
      <c r="A1188" s="30">
        <f>Report2!A1196</f>
        <v>123</v>
      </c>
      <c r="B1188" s="31" t="str">
        <f>Report2!B1196</f>
        <v>P2TL/52554/20230428/00029</v>
      </c>
      <c r="C1188" s="31" t="str">
        <f>Report2!D1196</f>
        <v>523070992655</v>
      </c>
      <c r="D1188" s="31" t="str">
        <f>Report2!E1196</f>
        <v>MARSAM</v>
      </c>
      <c r="E1188" s="31" t="str">
        <f>Report2!H1196</f>
        <v>K2</v>
      </c>
      <c r="F1188" s="31" t="str">
        <f>Report2!I1196</f>
        <v>DK  GLONGGANG TAN</v>
      </c>
      <c r="G1188" s="31" t="str">
        <f t="shared" si="147"/>
        <v>R1</v>
      </c>
      <c r="H1188" s="31">
        <f t="shared" si="148"/>
        <v>450</v>
      </c>
      <c r="I1188" s="31" t="str">
        <f>Report2!K1196</f>
        <v>R1/450</v>
      </c>
      <c r="J1188" s="82">
        <f>Report2!L1196</f>
        <v>497</v>
      </c>
      <c r="K1188" s="82">
        <f>Report2!M1196</f>
        <v>0</v>
      </c>
      <c r="L1188" s="82">
        <f>Report2!N1196</f>
        <v>246015</v>
      </c>
      <c r="M1188" s="82">
        <f>Report2!P1196</f>
        <v>246015</v>
      </c>
      <c r="N1188" s="82">
        <f>Report2!Q1196</f>
        <v>0</v>
      </c>
      <c r="O1188" s="82">
        <f>Report2!T1196</f>
        <v>0</v>
      </c>
      <c r="P1188" s="82">
        <f>Report2!U1196</f>
        <v>0</v>
      </c>
      <c r="Q1188" s="82">
        <f>Report2!W1196</f>
        <v>22141</v>
      </c>
      <c r="R1188" s="82">
        <f>Report2!X1196</f>
        <v>0</v>
      </c>
      <c r="S1188" s="82">
        <f>Report2!Y1196</f>
        <v>0</v>
      </c>
      <c r="T1188" s="82">
        <f>Report2!Z1196</f>
        <v>268156</v>
      </c>
      <c r="U1188" s="82">
        <f>Report2!AB1196</f>
        <v>23000</v>
      </c>
      <c r="V1188" s="82">
        <f>Report2!AC1196</f>
        <v>245156</v>
      </c>
      <c r="W1188" s="36" t="str">
        <f>Report2!AD1196</f>
        <v>28/04/2023</v>
      </c>
      <c r="X1188" s="48" t="str">
        <f t="shared" si="149"/>
        <v>28</v>
      </c>
      <c r="Y1188" s="31" t="str">
        <f t="shared" si="150"/>
        <v>04</v>
      </c>
      <c r="Z1188" s="31" t="str">
        <f t="shared" si="151"/>
        <v>2023</v>
      </c>
      <c r="AA1188" s="45">
        <f t="shared" si="152"/>
        <v>45044</v>
      </c>
      <c r="AB1188" s="31" t="str">
        <f>Report2!AE1196</f>
        <v>5255442006256</v>
      </c>
      <c r="AC1188" s="45" t="str">
        <f>Report2!AF1196</f>
        <v>28/04/2023</v>
      </c>
      <c r="AD1188" s="31" t="str">
        <f>Report2!AH1196</f>
        <v>P2TL/52554/20230428/00029</v>
      </c>
      <c r="AE1188" s="31">
        <f t="shared" si="154"/>
        <v>52550</v>
      </c>
      <c r="AF1188" s="31" t="str">
        <f t="shared" si="153"/>
        <v>52554</v>
      </c>
    </row>
    <row r="1189" spans="1:32">
      <c r="A1189" s="30">
        <f>Report2!A1197</f>
        <v>124</v>
      </c>
      <c r="B1189" s="31" t="str">
        <f>Report2!B1197</f>
        <v>P2TL/52554/20230411/00003</v>
      </c>
      <c r="C1189" s="31" t="str">
        <f>Report2!D1197</f>
        <v>523071511767</v>
      </c>
      <c r="D1189" s="31" t="str">
        <f>Report2!E1197</f>
        <v>JAINUDI</v>
      </c>
      <c r="E1189" s="31" t="str">
        <f>Report2!H1197</f>
        <v>K2</v>
      </c>
      <c r="F1189" s="31" t="str">
        <f>Report2!I1197</f>
        <v>DK  SALAK BAGO</v>
      </c>
      <c r="G1189" s="31" t="str">
        <f t="shared" si="147"/>
        <v>R1M</v>
      </c>
      <c r="H1189" s="31">
        <f t="shared" si="148"/>
        <v>900</v>
      </c>
      <c r="I1189" s="31" t="str">
        <f>Report2!K1197</f>
        <v>R1M/900</v>
      </c>
      <c r="J1189" s="82">
        <f>Report2!L1197</f>
        <v>187</v>
      </c>
      <c r="K1189" s="82">
        <f>Report2!M1197</f>
        <v>0</v>
      </c>
      <c r="L1189" s="82">
        <f>Report2!N1197</f>
        <v>252824</v>
      </c>
      <c r="M1189" s="82">
        <f>Report2!P1197</f>
        <v>252824</v>
      </c>
      <c r="N1189" s="82">
        <f>Report2!Q1197</f>
        <v>0</v>
      </c>
      <c r="O1189" s="82">
        <f>Report2!T1197</f>
        <v>0</v>
      </c>
      <c r="P1189" s="82">
        <f>Report2!U1197</f>
        <v>0</v>
      </c>
      <c r="Q1189" s="82">
        <f>Report2!W1197</f>
        <v>22754</v>
      </c>
      <c r="R1189" s="82">
        <f>Report2!X1197</f>
        <v>0</v>
      </c>
      <c r="S1189" s="82">
        <f>Report2!Y1197</f>
        <v>0</v>
      </c>
      <c r="T1189" s="82">
        <f>Report2!Z1197</f>
        <v>275578</v>
      </c>
      <c r="U1189" s="82">
        <f>Report2!AB1197</f>
        <v>275578</v>
      </c>
      <c r="V1189" s="82">
        <f>Report2!AC1197</f>
        <v>0</v>
      </c>
      <c r="W1189" s="36" t="str">
        <f>Report2!AD1197</f>
        <v>11/04/2023</v>
      </c>
      <c r="X1189" s="48" t="str">
        <f t="shared" si="149"/>
        <v>11</v>
      </c>
      <c r="Y1189" s="31" t="str">
        <f t="shared" si="150"/>
        <v>04</v>
      </c>
      <c r="Z1189" s="31" t="str">
        <f t="shared" si="151"/>
        <v>2023</v>
      </c>
      <c r="AA1189" s="45">
        <f t="shared" si="152"/>
        <v>45027</v>
      </c>
      <c r="AB1189" s="31" t="str">
        <f>Report2!AE1197</f>
        <v>5255442006200</v>
      </c>
      <c r="AC1189" s="45" t="str">
        <f>Report2!AF1197</f>
        <v>11/04/2023</v>
      </c>
      <c r="AD1189" s="31" t="str">
        <f>Report2!AH1197</f>
        <v>P2TL/52554/20230411/00003</v>
      </c>
      <c r="AE1189" s="31">
        <f t="shared" si="154"/>
        <v>52550</v>
      </c>
      <c r="AF1189" s="31" t="str">
        <f t="shared" si="153"/>
        <v>52554</v>
      </c>
    </row>
    <row r="1190" spans="1:32">
      <c r="A1190" s="30">
        <f>Report2!A1198</f>
        <v>125</v>
      </c>
      <c r="B1190" s="31" t="str">
        <f>Report2!B1198</f>
        <v>5255105723041100300</v>
      </c>
      <c r="C1190" s="31" t="str">
        <f>Report2!D1198</f>
        <v>523060427590</v>
      </c>
      <c r="D1190" s="31" t="str">
        <f>Report2!E1198</f>
        <v>MUSHOLLA AL MUHS</v>
      </c>
      <c r="E1190" s="31">
        <f>Report2!H1198</f>
        <v>0</v>
      </c>
      <c r="F1190" s="31" t="str">
        <f>Report2!I1198</f>
        <v>WO NOSARI BONANG</v>
      </c>
      <c r="G1190" s="31" t="str">
        <f t="shared" si="147"/>
        <v>S2</v>
      </c>
      <c r="H1190" s="31">
        <f t="shared" si="148"/>
        <v>900</v>
      </c>
      <c r="I1190" s="31" t="str">
        <f>Report2!K1198</f>
        <v>S2/900</v>
      </c>
      <c r="J1190" s="82">
        <f>Report2!L1198</f>
        <v>50</v>
      </c>
      <c r="K1190" s="82">
        <f>Report2!M1198</f>
        <v>0</v>
      </c>
      <c r="L1190" s="82">
        <f>Report2!N1198</f>
        <v>10000</v>
      </c>
      <c r="M1190" s="82">
        <f>Report2!P1198</f>
        <v>10000</v>
      </c>
      <c r="N1190" s="82">
        <f>Report2!Q1198</f>
        <v>0</v>
      </c>
      <c r="O1190" s="82">
        <f>Report2!T1198</f>
        <v>0</v>
      </c>
      <c r="P1190" s="82">
        <f>Report2!U1198</f>
        <v>0</v>
      </c>
      <c r="Q1190" s="82">
        <f>Report2!W1198</f>
        <v>0</v>
      </c>
      <c r="R1190" s="82">
        <f>Report2!X1198</f>
        <v>0</v>
      </c>
      <c r="S1190" s="82">
        <f>Report2!Y1198</f>
        <v>0</v>
      </c>
      <c r="T1190" s="82">
        <f>Report2!Z1198</f>
        <v>10000</v>
      </c>
      <c r="U1190" s="82">
        <f>Report2!AB1198</f>
        <v>0</v>
      </c>
      <c r="V1190" s="82">
        <f>Report2!AC1198</f>
        <v>10000</v>
      </c>
      <c r="W1190" s="36" t="str">
        <f>Report2!AD1198</f>
        <v>17/04/2023</v>
      </c>
      <c r="X1190" s="48" t="str">
        <f t="shared" si="149"/>
        <v>17</v>
      </c>
      <c r="Y1190" s="31" t="str">
        <f t="shared" si="150"/>
        <v>04</v>
      </c>
      <c r="Z1190" s="31" t="str">
        <f t="shared" si="151"/>
        <v>2023</v>
      </c>
      <c r="AA1190" s="45">
        <f t="shared" si="152"/>
        <v>45033</v>
      </c>
      <c r="AB1190" s="31" t="str">
        <f>Report2!AE1198</f>
        <v>5255134000300</v>
      </c>
      <c r="AC1190" s="45" t="str">
        <f>Report2!AF1198</f>
        <v>17/04/2023</v>
      </c>
      <c r="AD1190" s="31" t="str">
        <f>Report2!AH1198</f>
        <v>5255105723041100300</v>
      </c>
      <c r="AE1190" s="31">
        <f t="shared" si="154"/>
        <v>52550</v>
      </c>
      <c r="AF1190" s="31" t="str">
        <f t="shared" si="153"/>
        <v>52551</v>
      </c>
    </row>
    <row r="1191" spans="1:32">
      <c r="A1191" s="30">
        <f>Report2!A1199</f>
        <v>126</v>
      </c>
      <c r="B1191" s="31" t="str">
        <f>Report2!B1199</f>
        <v>5255105723041100308</v>
      </c>
      <c r="C1191" s="31" t="str">
        <f>Report2!D1199</f>
        <v>523060127824</v>
      </c>
      <c r="D1191" s="31" t="str">
        <f>Report2!E1199</f>
        <v>RIVAN</v>
      </c>
      <c r="E1191" s="31">
        <f>Report2!H1199</f>
        <v>0</v>
      </c>
      <c r="F1191" s="31" t="str">
        <f>Report2!I1199</f>
        <v>LE NGKONG</v>
      </c>
      <c r="G1191" s="31" t="str">
        <f t="shared" si="147"/>
        <v>R1</v>
      </c>
      <c r="H1191" s="31">
        <f t="shared" si="148"/>
        <v>450</v>
      </c>
      <c r="I1191" s="31" t="str">
        <f>Report2!K1199</f>
        <v>R1/450</v>
      </c>
      <c r="J1191" s="82">
        <f>Report2!L1199</f>
        <v>54</v>
      </c>
      <c r="K1191" s="82">
        <f>Report2!M1199</f>
        <v>0</v>
      </c>
      <c r="L1191" s="82">
        <f>Report2!N1199</f>
        <v>8957</v>
      </c>
      <c r="M1191" s="82">
        <f>Report2!P1199</f>
        <v>8957</v>
      </c>
      <c r="N1191" s="82">
        <f>Report2!Q1199</f>
        <v>0</v>
      </c>
      <c r="O1191" s="82">
        <f>Report2!T1199</f>
        <v>0</v>
      </c>
      <c r="P1191" s="82">
        <f>Report2!U1199</f>
        <v>0</v>
      </c>
      <c r="Q1191" s="82">
        <f>Report2!W1199</f>
        <v>0</v>
      </c>
      <c r="R1191" s="82">
        <f>Report2!X1199</f>
        <v>0</v>
      </c>
      <c r="S1191" s="82">
        <f>Report2!Y1199</f>
        <v>0</v>
      </c>
      <c r="T1191" s="82">
        <f>Report2!Z1199</f>
        <v>8957</v>
      </c>
      <c r="U1191" s="82">
        <f>Report2!AB1199</f>
        <v>0</v>
      </c>
      <c r="V1191" s="82">
        <f>Report2!AC1199</f>
        <v>8957</v>
      </c>
      <c r="W1191" s="36" t="str">
        <f>Report2!AD1199</f>
        <v>17/04/2023</v>
      </c>
      <c r="X1191" s="48" t="str">
        <f t="shared" si="149"/>
        <v>17</v>
      </c>
      <c r="Y1191" s="31" t="str">
        <f t="shared" si="150"/>
        <v>04</v>
      </c>
      <c r="Z1191" s="31" t="str">
        <f t="shared" si="151"/>
        <v>2023</v>
      </c>
      <c r="AA1191" s="45">
        <f t="shared" si="152"/>
        <v>45033</v>
      </c>
      <c r="AB1191" s="31" t="str">
        <f>Report2!AE1199</f>
        <v>5255134000308</v>
      </c>
      <c r="AC1191" s="45" t="str">
        <f>Report2!AF1199</f>
        <v>17/04/2023</v>
      </c>
      <c r="AD1191" s="31" t="str">
        <f>Report2!AH1199</f>
        <v>5255105723041100308</v>
      </c>
      <c r="AE1191" s="31">
        <f t="shared" si="154"/>
        <v>52550</v>
      </c>
      <c r="AF1191" s="31" t="str">
        <f t="shared" si="153"/>
        <v>52551</v>
      </c>
    </row>
    <row r="1192" spans="1:32">
      <c r="A1192" s="30">
        <f>Report2!A1200</f>
        <v>127</v>
      </c>
      <c r="B1192" s="31" t="str">
        <f>Report2!B1200</f>
        <v>P2TL/52554/20230414/00003</v>
      </c>
      <c r="C1192" s="31" t="str">
        <f>Report2!D1200</f>
        <v>523070188936</v>
      </c>
      <c r="D1192" s="31" t="str">
        <f>Report2!E1200</f>
        <v>SARDI</v>
      </c>
      <c r="E1192" s="31" t="str">
        <f>Report2!H1200</f>
        <v>P2</v>
      </c>
      <c r="F1192" s="31" t="str">
        <f>Report2!I1200</f>
        <v>SU LURSARI</v>
      </c>
      <c r="G1192" s="31" t="str">
        <f t="shared" si="147"/>
        <v>R1</v>
      </c>
      <c r="H1192" s="31">
        <f t="shared" si="148"/>
        <v>450</v>
      </c>
      <c r="I1192" s="31" t="str">
        <f>Report2!K1200</f>
        <v>R1/450</v>
      </c>
      <c r="J1192" s="82">
        <f>Report2!L1200</f>
        <v>2479</v>
      </c>
      <c r="K1192" s="82">
        <f>Report2!M1200</f>
        <v>0</v>
      </c>
      <c r="L1192" s="82">
        <f>Report2!N1200</f>
        <v>1226907</v>
      </c>
      <c r="M1192" s="82">
        <f>Report2!P1200</f>
        <v>1226907</v>
      </c>
      <c r="N1192" s="82">
        <f>Report2!Q1200</f>
        <v>0</v>
      </c>
      <c r="O1192" s="82">
        <f>Report2!T1200</f>
        <v>76400</v>
      </c>
      <c r="P1192" s="82">
        <f>Report2!U1200</f>
        <v>156912</v>
      </c>
      <c r="Q1192" s="82">
        <f>Report2!W1200</f>
        <v>12269</v>
      </c>
      <c r="R1192" s="82">
        <f>Report2!X1200</f>
        <v>20700</v>
      </c>
      <c r="S1192" s="82">
        <f>Report2!Y1200</f>
        <v>0</v>
      </c>
      <c r="T1192" s="82">
        <f>Report2!Z1200</f>
        <v>1493188</v>
      </c>
      <c r="U1192" s="82">
        <f>Report2!AB1200</f>
        <v>500000</v>
      </c>
      <c r="V1192" s="82">
        <f>Report2!AC1200</f>
        <v>993188</v>
      </c>
      <c r="W1192" s="36" t="str">
        <f>Report2!AD1200</f>
        <v>14/04/2023</v>
      </c>
      <c r="X1192" s="48" t="str">
        <f t="shared" si="149"/>
        <v>14</v>
      </c>
      <c r="Y1192" s="31" t="str">
        <f t="shared" si="150"/>
        <v>04</v>
      </c>
      <c r="Z1192" s="31" t="str">
        <f t="shared" si="151"/>
        <v>2023</v>
      </c>
      <c r="AA1192" s="45">
        <f t="shared" si="152"/>
        <v>45030</v>
      </c>
      <c r="AB1192" s="31" t="str">
        <f>Report2!AE1200</f>
        <v>5255442006219</v>
      </c>
      <c r="AC1192" s="45" t="str">
        <f>Report2!AF1200</f>
        <v>14/04/2023</v>
      </c>
      <c r="AD1192" s="31" t="str">
        <f>Report2!AH1200</f>
        <v>P2TL/52554/20230414/00003</v>
      </c>
      <c r="AE1192" s="31">
        <f t="shared" si="154"/>
        <v>52550</v>
      </c>
      <c r="AF1192" s="31" t="str">
        <f t="shared" si="153"/>
        <v>52554</v>
      </c>
    </row>
    <row r="1193" spans="1:32">
      <c r="A1193" s="30">
        <f>Report2!A1201</f>
        <v>128</v>
      </c>
      <c r="B1193" s="31" t="str">
        <f>Report2!B1201</f>
        <v>P2TL/52554/20230412/00009</v>
      </c>
      <c r="C1193" s="31" t="str">
        <f>Report2!D1201</f>
        <v>523070880128</v>
      </c>
      <c r="D1193" s="31" t="str">
        <f>Report2!E1201</f>
        <v>G  I  Y  E  M</v>
      </c>
      <c r="E1193" s="31" t="str">
        <f>Report2!H1201</f>
        <v>P1</v>
      </c>
      <c r="F1193" s="31" t="str">
        <f>Report2!I1201</f>
        <v>GL UNTUNGAN BANJA</v>
      </c>
      <c r="G1193" s="31" t="str">
        <f t="shared" si="147"/>
        <v>R1</v>
      </c>
      <c r="H1193" s="31">
        <f t="shared" si="148"/>
        <v>450</v>
      </c>
      <c r="I1193" s="31" t="str">
        <f>Report2!K1201</f>
        <v>R1/450</v>
      </c>
      <c r="J1193" s="82">
        <f>Report2!L1201</f>
        <v>0</v>
      </c>
      <c r="K1193" s="82">
        <f>Report2!M1201</f>
        <v>59400</v>
      </c>
      <c r="L1193" s="82">
        <f>Report2!N1201</f>
        <v>0</v>
      </c>
      <c r="M1193" s="82">
        <f>Report2!P1201</f>
        <v>59400</v>
      </c>
      <c r="N1193" s="82">
        <f>Report2!Q1201</f>
        <v>0</v>
      </c>
      <c r="O1193" s="82">
        <f>Report2!T1201</f>
        <v>76400</v>
      </c>
      <c r="P1193" s="82">
        <f>Report2!U1201</f>
        <v>31759</v>
      </c>
      <c r="Q1193" s="82">
        <f>Report2!W1201</f>
        <v>891</v>
      </c>
      <c r="R1193" s="82">
        <f>Report2!X1201</f>
        <v>13950</v>
      </c>
      <c r="S1193" s="82">
        <f>Report2!Y1201</f>
        <v>0</v>
      </c>
      <c r="T1193" s="82">
        <f>Report2!Z1201</f>
        <v>182400</v>
      </c>
      <c r="U1193" s="82">
        <f>Report2!AB1201</f>
        <v>182400</v>
      </c>
      <c r="V1193" s="82">
        <f>Report2!AC1201</f>
        <v>0</v>
      </c>
      <c r="W1193" s="36" t="str">
        <f>Report2!AD1201</f>
        <v>13/04/2023</v>
      </c>
      <c r="X1193" s="48" t="str">
        <f t="shared" si="149"/>
        <v>13</v>
      </c>
      <c r="Y1193" s="31" t="str">
        <f t="shared" si="150"/>
        <v>04</v>
      </c>
      <c r="Z1193" s="31" t="str">
        <f t="shared" si="151"/>
        <v>2023</v>
      </c>
      <c r="AA1193" s="45">
        <f t="shared" si="152"/>
        <v>45029</v>
      </c>
      <c r="AB1193" s="31" t="str">
        <f>Report2!AE1201</f>
        <v>5255442006211</v>
      </c>
      <c r="AC1193" s="45" t="str">
        <f>Report2!AF1201</f>
        <v>13/04/2023</v>
      </c>
      <c r="AD1193" s="31" t="str">
        <f>Report2!AH1201</f>
        <v>P2TL/52554/20230412/00009</v>
      </c>
      <c r="AE1193" s="31">
        <f t="shared" si="154"/>
        <v>52550</v>
      </c>
      <c r="AF1193" s="31" t="str">
        <f t="shared" si="153"/>
        <v>52554</v>
      </c>
    </row>
    <row r="1194" spans="1:32">
      <c r="A1194" s="30">
        <f>Report2!A1202</f>
        <v>129</v>
      </c>
      <c r="B1194" s="31" t="str">
        <f>Report2!B1202</f>
        <v>P2TL/52553/20230427/00001</v>
      </c>
      <c r="C1194" s="31" t="str">
        <f>Report2!D1202</f>
        <v>523073071521</v>
      </c>
      <c r="D1194" s="31" t="str">
        <f>Report2!E1202</f>
        <v>PT. SMARTFREN TELE</v>
      </c>
      <c r="E1194" s="31" t="str">
        <f>Report2!H1202</f>
        <v>K2</v>
      </c>
      <c r="F1194" s="31" t="str">
        <f>Report2!I1202</f>
        <v>DN PANDEAN 0  RT.10</v>
      </c>
      <c r="G1194" s="31" t="str">
        <f t="shared" si="147"/>
        <v>B1</v>
      </c>
      <c r="H1194" s="31">
        <f t="shared" si="148"/>
        <v>5500</v>
      </c>
      <c r="I1194" s="31" t="str">
        <f>Report2!K1202</f>
        <v>B1/5500</v>
      </c>
      <c r="J1194" s="82">
        <f>Report2!L1202</f>
        <v>3955</v>
      </c>
      <c r="K1194" s="82">
        <f>Report2!M1202</f>
        <v>0</v>
      </c>
      <c r="L1194" s="82">
        <f>Report2!N1202</f>
        <v>4350500</v>
      </c>
      <c r="M1194" s="82">
        <f>Report2!P1202</f>
        <v>4350500</v>
      </c>
      <c r="N1194" s="82">
        <f>Report2!Q1202</f>
        <v>0</v>
      </c>
      <c r="O1194" s="82">
        <f>Report2!T1202</f>
        <v>0</v>
      </c>
      <c r="P1194" s="82">
        <f>Report2!U1202</f>
        <v>0</v>
      </c>
      <c r="Q1194" s="82">
        <f>Report2!W1202</f>
        <v>391545</v>
      </c>
      <c r="R1194" s="82">
        <f>Report2!X1202</f>
        <v>0</v>
      </c>
      <c r="S1194" s="82">
        <f>Report2!Y1202</f>
        <v>0</v>
      </c>
      <c r="T1194" s="82">
        <f>Report2!Z1202</f>
        <v>4742045</v>
      </c>
      <c r="U1194" s="82">
        <f>Report2!AB1202</f>
        <v>392000</v>
      </c>
      <c r="V1194" s="82">
        <f>Report2!AC1202</f>
        <v>4350045</v>
      </c>
      <c r="W1194" s="36" t="str">
        <f>Report2!AD1202</f>
        <v>27/04/2023</v>
      </c>
      <c r="X1194" s="48" t="str">
        <f t="shared" si="149"/>
        <v>27</v>
      </c>
      <c r="Y1194" s="31" t="str">
        <f t="shared" si="150"/>
        <v>04</v>
      </c>
      <c r="Z1194" s="31" t="str">
        <f t="shared" si="151"/>
        <v>2023</v>
      </c>
      <c r="AA1194" s="45">
        <f t="shared" si="152"/>
        <v>45043</v>
      </c>
      <c r="AB1194" s="31" t="str">
        <f>Report2!AE1202</f>
        <v>5255342004958</v>
      </c>
      <c r="AC1194" s="45" t="str">
        <f>Report2!AF1202</f>
        <v>27/04/2023</v>
      </c>
      <c r="AD1194" s="31" t="str">
        <f>Report2!AH1202</f>
        <v>P2TL/52553/20230427/00001</v>
      </c>
      <c r="AE1194" s="31">
        <f t="shared" si="154"/>
        <v>52550</v>
      </c>
      <c r="AF1194" s="31" t="str">
        <f t="shared" si="153"/>
        <v>52553</v>
      </c>
    </row>
    <row r="1195" spans="1:32">
      <c r="A1195" s="30">
        <f>Report2!A1203</f>
        <v>130</v>
      </c>
      <c r="B1195" s="31" t="str">
        <f>Report2!B1203</f>
        <v>P2TL/52554/20230404/00007</v>
      </c>
      <c r="C1195" s="31" t="str">
        <f>Report2!D1203</f>
        <v>523071534277</v>
      </c>
      <c r="D1195" s="31" t="str">
        <f>Report2!E1203</f>
        <v>SUPRAPTO</v>
      </c>
      <c r="E1195" s="31" t="str">
        <f>Report2!H1203</f>
        <v>P4</v>
      </c>
      <c r="F1195" s="31" t="str">
        <f>Report2!I1203</f>
        <v>DS  TANJUNGHARJO</v>
      </c>
      <c r="G1195" s="31" t="str">
        <f t="shared" si="147"/>
        <v>R1</v>
      </c>
      <c r="H1195" s="31">
        <f t="shared" si="148"/>
        <v>2200</v>
      </c>
      <c r="I1195" s="31" t="str">
        <f>Report2!K1203</f>
        <v>R1/2200</v>
      </c>
      <c r="J1195" s="82">
        <f>Report2!L1203</f>
        <v>0</v>
      </c>
      <c r="K1195" s="82">
        <f>Report2!M1203</f>
        <v>0</v>
      </c>
      <c r="L1195" s="82">
        <f>Report2!N1203</f>
        <v>2048070</v>
      </c>
      <c r="M1195" s="82">
        <f>Report2!P1203</f>
        <v>2048070</v>
      </c>
      <c r="N1195" s="82">
        <f>Report2!Q1203</f>
        <v>0</v>
      </c>
      <c r="O1195" s="82">
        <f>Report2!T1203</f>
        <v>0</v>
      </c>
      <c r="P1195" s="82">
        <f>Report2!U1203</f>
        <v>0</v>
      </c>
      <c r="Q1195" s="82">
        <f>Report2!W1203</f>
        <v>0</v>
      </c>
      <c r="R1195" s="82">
        <f>Report2!X1203</f>
        <v>0</v>
      </c>
      <c r="S1195" s="82">
        <f>Report2!Y1203</f>
        <v>0</v>
      </c>
      <c r="T1195" s="82">
        <f>Report2!Z1203</f>
        <v>2048070</v>
      </c>
      <c r="U1195" s="82">
        <f>Report2!AB1203</f>
        <v>0</v>
      </c>
      <c r="V1195" s="82">
        <f>Report2!AC1203</f>
        <v>2048070</v>
      </c>
      <c r="W1195" s="36" t="str">
        <f>Report2!AD1203</f>
        <v>17/04/2023</v>
      </c>
      <c r="X1195" s="48" t="str">
        <f t="shared" si="149"/>
        <v>17</v>
      </c>
      <c r="Y1195" s="31" t="str">
        <f t="shared" si="150"/>
        <v>04</v>
      </c>
      <c r="Z1195" s="31" t="str">
        <f t="shared" si="151"/>
        <v>2023</v>
      </c>
      <c r="AA1195" s="45">
        <f t="shared" si="152"/>
        <v>45033</v>
      </c>
      <c r="AB1195" s="31" t="str">
        <f>Report2!AE1203</f>
        <v>5255442006170</v>
      </c>
      <c r="AC1195" s="45" t="str">
        <f>Report2!AF1203</f>
        <v>17/04/2023</v>
      </c>
      <c r="AD1195" s="31" t="str">
        <f>Report2!AH1203</f>
        <v>P2TL/52554/20230404/00007</v>
      </c>
      <c r="AE1195" s="31">
        <f t="shared" si="154"/>
        <v>52550</v>
      </c>
      <c r="AF1195" s="31" t="str">
        <f t="shared" si="153"/>
        <v>52554</v>
      </c>
    </row>
    <row r="1196" spans="1:32">
      <c r="A1196" s="30">
        <f>Report2!A1204</f>
        <v>131</v>
      </c>
      <c r="B1196" s="31" t="str">
        <f>Report2!B1204</f>
        <v>P2TL/52551/20230418/00001</v>
      </c>
      <c r="C1196" s="31" t="str">
        <f>Report2!D1204</f>
        <v>523060014933</v>
      </c>
      <c r="D1196" s="31" t="str">
        <f>Report2!E1204</f>
        <v>KANTOR DEPT AGAM</v>
      </c>
      <c r="E1196" s="31" t="str">
        <f>Report2!H1204</f>
        <v>K2</v>
      </c>
      <c r="F1196" s="31" t="str">
        <f>Report2!I1204</f>
        <v>KA UMAN GG 2</v>
      </c>
      <c r="G1196" s="31" t="str">
        <f t="shared" si="147"/>
        <v>P1</v>
      </c>
      <c r="H1196" s="31">
        <f t="shared" si="148"/>
        <v>5500</v>
      </c>
      <c r="I1196" s="31" t="str">
        <f>Report2!K1204</f>
        <v>P1/5500</v>
      </c>
      <c r="J1196" s="82">
        <f>Report2!L1204</f>
        <v>4060</v>
      </c>
      <c r="K1196" s="82">
        <f>Report2!M1204</f>
        <v>0</v>
      </c>
      <c r="L1196" s="82">
        <f>Report2!N1204</f>
        <v>4368560</v>
      </c>
      <c r="M1196" s="82">
        <f>Report2!P1204</f>
        <v>4368560</v>
      </c>
      <c r="N1196" s="82">
        <f>Report2!Q1204</f>
        <v>0</v>
      </c>
      <c r="O1196" s="82">
        <f>Report2!T1204</f>
        <v>76400</v>
      </c>
      <c r="P1196" s="82">
        <f>Report2!U1204</f>
        <v>0</v>
      </c>
      <c r="Q1196" s="82">
        <f>Report2!W1204</f>
        <v>0</v>
      </c>
      <c r="R1196" s="82">
        <f>Report2!X1204</f>
        <v>0</v>
      </c>
      <c r="S1196" s="82">
        <f>Report2!Y1204</f>
        <v>0</v>
      </c>
      <c r="T1196" s="82">
        <f>Report2!Z1204</f>
        <v>4444960</v>
      </c>
      <c r="U1196" s="82">
        <f>Report2!AB1204</f>
        <v>4444960</v>
      </c>
      <c r="V1196" s="82">
        <f>Report2!AC1204</f>
        <v>0</v>
      </c>
      <c r="W1196" s="36" t="str">
        <f>Report2!AD1204</f>
        <v>18/04/2023</v>
      </c>
      <c r="X1196" s="48" t="str">
        <f t="shared" si="149"/>
        <v>18</v>
      </c>
      <c r="Y1196" s="31" t="str">
        <f t="shared" si="150"/>
        <v>04</v>
      </c>
      <c r="Z1196" s="31" t="str">
        <f t="shared" si="151"/>
        <v>2023</v>
      </c>
      <c r="AA1196" s="45">
        <f t="shared" si="152"/>
        <v>45034</v>
      </c>
      <c r="AB1196" s="31" t="str">
        <f>Report2!AE1204</f>
        <v>5255142005267</v>
      </c>
      <c r="AC1196" s="45" t="str">
        <f>Report2!AF1204</f>
        <v>18/04/2023</v>
      </c>
      <c r="AD1196" s="31" t="str">
        <f>Report2!AH1204</f>
        <v>P2TL/52551/20230418/00001</v>
      </c>
      <c r="AE1196" s="31">
        <f t="shared" si="154"/>
        <v>52550</v>
      </c>
      <c r="AF1196" s="31" t="str">
        <f t="shared" si="153"/>
        <v>52551</v>
      </c>
    </row>
    <row r="1197" spans="1:32">
      <c r="A1197" s="30">
        <f>Report2!A1205</f>
        <v>132</v>
      </c>
      <c r="B1197" s="31" t="str">
        <f>Report2!B1205</f>
        <v>5255105723041100278</v>
      </c>
      <c r="C1197" s="31" t="str">
        <f>Report2!D1205</f>
        <v>523060266642</v>
      </c>
      <c r="D1197" s="31" t="str">
        <f>Report2!E1205</f>
        <v>SUHARNO</v>
      </c>
      <c r="E1197" s="31">
        <f>Report2!H1205</f>
        <v>0</v>
      </c>
      <c r="F1197" s="31" t="str">
        <f>Report2!I1205</f>
        <v>DS  KEDONDONG DE</v>
      </c>
      <c r="G1197" s="31" t="str">
        <f t="shared" si="147"/>
        <v>R1M</v>
      </c>
      <c r="H1197" s="31">
        <f t="shared" si="148"/>
        <v>900</v>
      </c>
      <c r="I1197" s="31" t="str">
        <f>Report2!K1205</f>
        <v>R1M/900</v>
      </c>
      <c r="J1197" s="82">
        <f>Report2!L1205</f>
        <v>66</v>
      </c>
      <c r="K1197" s="82">
        <f>Report2!M1205</f>
        <v>0</v>
      </c>
      <c r="L1197" s="82">
        <f>Report2!N1205</f>
        <v>87880</v>
      </c>
      <c r="M1197" s="82">
        <f>Report2!P1205</f>
        <v>87880</v>
      </c>
      <c r="N1197" s="82">
        <f>Report2!Q1205</f>
        <v>0</v>
      </c>
      <c r="O1197" s="82">
        <f>Report2!T1205</f>
        <v>0</v>
      </c>
      <c r="P1197" s="82">
        <f>Report2!U1205</f>
        <v>0</v>
      </c>
      <c r="Q1197" s="82">
        <f>Report2!W1205</f>
        <v>0</v>
      </c>
      <c r="R1197" s="82">
        <f>Report2!X1205</f>
        <v>0</v>
      </c>
      <c r="S1197" s="82">
        <f>Report2!Y1205</f>
        <v>0</v>
      </c>
      <c r="T1197" s="82">
        <f>Report2!Z1205</f>
        <v>87880</v>
      </c>
      <c r="U1197" s="82">
        <f>Report2!AB1205</f>
        <v>0</v>
      </c>
      <c r="V1197" s="82">
        <f>Report2!AC1205</f>
        <v>87880</v>
      </c>
      <c r="W1197" s="36" t="str">
        <f>Report2!AD1205</f>
        <v>17/04/2023</v>
      </c>
      <c r="X1197" s="48" t="str">
        <f t="shared" si="149"/>
        <v>17</v>
      </c>
      <c r="Y1197" s="31" t="str">
        <f t="shared" si="150"/>
        <v>04</v>
      </c>
      <c r="Z1197" s="31" t="str">
        <f t="shared" si="151"/>
        <v>2023</v>
      </c>
      <c r="AA1197" s="45">
        <f t="shared" si="152"/>
        <v>45033</v>
      </c>
      <c r="AB1197" s="31" t="str">
        <f>Report2!AE1205</f>
        <v>5255134000278</v>
      </c>
      <c r="AC1197" s="45" t="str">
        <f>Report2!AF1205</f>
        <v>17/04/2023</v>
      </c>
      <c r="AD1197" s="31" t="str">
        <f>Report2!AH1205</f>
        <v>5255105723041100278</v>
      </c>
      <c r="AE1197" s="31">
        <f t="shared" si="154"/>
        <v>52550</v>
      </c>
      <c r="AF1197" s="31" t="str">
        <f t="shared" si="153"/>
        <v>52551</v>
      </c>
    </row>
    <row r="1198" spans="1:32">
      <c r="A1198" s="30">
        <f>Report2!A1206</f>
        <v>133</v>
      </c>
      <c r="B1198" s="31" t="str">
        <f>Report2!B1206</f>
        <v>P2TL/52552/20230417/00001</v>
      </c>
      <c r="C1198" s="31" t="str">
        <f>Report2!D1206</f>
        <v>523080252769</v>
      </c>
      <c r="D1198" s="31" t="str">
        <f>Report2!E1206</f>
        <v>MUSHOLLA</v>
      </c>
      <c r="E1198" s="31" t="str">
        <f>Report2!H1206</f>
        <v>P2</v>
      </c>
      <c r="F1198" s="31" t="str">
        <f>Report2!I1206</f>
        <v>GE DANGAN SUGIHMA</v>
      </c>
      <c r="G1198" s="31" t="str">
        <f t="shared" si="147"/>
        <v>S2</v>
      </c>
      <c r="H1198" s="31">
        <f t="shared" si="148"/>
        <v>900</v>
      </c>
      <c r="I1198" s="31" t="str">
        <f>Report2!K1206</f>
        <v>S2/900</v>
      </c>
      <c r="J1198" s="82">
        <f>Report2!L1206</f>
        <v>4957</v>
      </c>
      <c r="K1198" s="82">
        <f>Report2!M1206</f>
        <v>0</v>
      </c>
      <c r="L1198" s="82">
        <f>Report2!N1206</f>
        <v>1784592</v>
      </c>
      <c r="M1198" s="82">
        <f>Report2!P1206</f>
        <v>1784592</v>
      </c>
      <c r="N1198" s="82">
        <f>Report2!Q1206</f>
        <v>0</v>
      </c>
      <c r="O1198" s="82">
        <f>Report2!T1206</f>
        <v>0</v>
      </c>
      <c r="P1198" s="82">
        <f>Report2!U1206</f>
        <v>0</v>
      </c>
      <c r="Q1198" s="82">
        <f>Report2!W1206</f>
        <v>17846</v>
      </c>
      <c r="R1198" s="82">
        <f>Report2!X1206</f>
        <v>18000</v>
      </c>
      <c r="S1198" s="82">
        <f>Report2!Y1206</f>
        <v>0</v>
      </c>
      <c r="T1198" s="82">
        <f>Report2!Z1206</f>
        <v>1820438</v>
      </c>
      <c r="U1198" s="82">
        <f>Report2!AB1206</f>
        <v>1820438</v>
      </c>
      <c r="V1198" s="82">
        <f>Report2!AC1206</f>
        <v>0</v>
      </c>
      <c r="W1198" s="36" t="str">
        <f>Report2!AD1206</f>
        <v>17/04/2023</v>
      </c>
      <c r="X1198" s="48" t="str">
        <f t="shared" si="149"/>
        <v>17</v>
      </c>
      <c r="Y1198" s="31" t="str">
        <f t="shared" si="150"/>
        <v>04</v>
      </c>
      <c r="Z1198" s="31" t="str">
        <f t="shared" si="151"/>
        <v>2023</v>
      </c>
      <c r="AA1198" s="45">
        <f t="shared" si="152"/>
        <v>45033</v>
      </c>
      <c r="AB1198" s="31" t="str">
        <f>Report2!AE1206</f>
        <v>5255242005038</v>
      </c>
      <c r="AC1198" s="45" t="str">
        <f>Report2!AF1206</f>
        <v>17/04/2023</v>
      </c>
      <c r="AD1198" s="31" t="str">
        <f>Report2!AH1206</f>
        <v>P2TL/52552/20230417/00001</v>
      </c>
      <c r="AE1198" s="31">
        <f t="shared" si="154"/>
        <v>52550</v>
      </c>
      <c r="AF1198" s="31" t="str">
        <f t="shared" si="153"/>
        <v>52552</v>
      </c>
    </row>
    <row r="1199" spans="1:32">
      <c r="A1199" s="30">
        <f>Report2!A1207</f>
        <v>134</v>
      </c>
      <c r="B1199" s="31" t="str">
        <f>Report2!B1207</f>
        <v>5255105723041100287</v>
      </c>
      <c r="C1199" s="31" t="str">
        <f>Report2!D1207</f>
        <v>523060581530</v>
      </c>
      <c r="D1199" s="31" t="str">
        <f>Report2!E1207</f>
        <v>MATUIB</v>
      </c>
      <c r="E1199" s="31">
        <f>Report2!H1207</f>
        <v>0</v>
      </c>
      <c r="F1199" s="31" t="str">
        <f>Report2!I1207</f>
        <v>DS  NGAWEN RT3/1</v>
      </c>
      <c r="G1199" s="31" t="str">
        <f t="shared" si="147"/>
        <v>R1</v>
      </c>
      <c r="H1199" s="31">
        <f t="shared" si="148"/>
        <v>450</v>
      </c>
      <c r="I1199" s="31" t="str">
        <f>Report2!K1207</f>
        <v>R1/450</v>
      </c>
      <c r="J1199" s="82">
        <f>Report2!L1207</f>
        <v>116</v>
      </c>
      <c r="K1199" s="82">
        <f>Report2!M1207</f>
        <v>0</v>
      </c>
      <c r="L1199" s="82">
        <f>Report2!N1207</f>
        <v>19435</v>
      </c>
      <c r="M1199" s="82">
        <f>Report2!P1207</f>
        <v>19435</v>
      </c>
      <c r="N1199" s="82">
        <f>Report2!Q1207</f>
        <v>0</v>
      </c>
      <c r="O1199" s="82">
        <f>Report2!T1207</f>
        <v>0</v>
      </c>
      <c r="P1199" s="82">
        <f>Report2!U1207</f>
        <v>0</v>
      </c>
      <c r="Q1199" s="82">
        <f>Report2!W1207</f>
        <v>0</v>
      </c>
      <c r="R1199" s="82">
        <f>Report2!X1207</f>
        <v>0</v>
      </c>
      <c r="S1199" s="82">
        <f>Report2!Y1207</f>
        <v>0</v>
      </c>
      <c r="T1199" s="82">
        <f>Report2!Z1207</f>
        <v>19435</v>
      </c>
      <c r="U1199" s="82">
        <f>Report2!AB1207</f>
        <v>0</v>
      </c>
      <c r="V1199" s="82">
        <f>Report2!AC1207</f>
        <v>19435</v>
      </c>
      <c r="W1199" s="36" t="str">
        <f>Report2!AD1207</f>
        <v>17/04/2023</v>
      </c>
      <c r="X1199" s="48" t="str">
        <f t="shared" si="149"/>
        <v>17</v>
      </c>
      <c r="Y1199" s="31" t="str">
        <f t="shared" si="150"/>
        <v>04</v>
      </c>
      <c r="Z1199" s="31" t="str">
        <f t="shared" si="151"/>
        <v>2023</v>
      </c>
      <c r="AA1199" s="45">
        <f t="shared" si="152"/>
        <v>45033</v>
      </c>
      <c r="AB1199" s="31" t="str">
        <f>Report2!AE1207</f>
        <v>5255134000287</v>
      </c>
      <c r="AC1199" s="45" t="str">
        <f>Report2!AF1207</f>
        <v>17/04/2023</v>
      </c>
      <c r="AD1199" s="31" t="str">
        <f>Report2!AH1207</f>
        <v>5255105723041100287</v>
      </c>
      <c r="AE1199" s="31">
        <f t="shared" si="154"/>
        <v>52550</v>
      </c>
      <c r="AF1199" s="31" t="str">
        <f t="shared" si="153"/>
        <v>52551</v>
      </c>
    </row>
    <row r="1200" spans="1:32">
      <c r="A1200" s="30">
        <f>Report2!A1208</f>
        <v>135</v>
      </c>
      <c r="B1200" s="31" t="str">
        <f>Report2!B1208</f>
        <v>5255105723041100306</v>
      </c>
      <c r="C1200" s="31" t="str">
        <f>Report2!D1208</f>
        <v>523060566877</v>
      </c>
      <c r="D1200" s="31" t="str">
        <f>Report2!E1208</f>
        <v>A R O F A H</v>
      </c>
      <c r="E1200" s="31">
        <f>Report2!H1208</f>
        <v>0</v>
      </c>
      <c r="F1200" s="31" t="str">
        <f>Report2!I1208</f>
        <v>DD S PENTALAN TAM</v>
      </c>
      <c r="G1200" s="31" t="str">
        <f t="shared" si="147"/>
        <v>R1</v>
      </c>
      <c r="H1200" s="31">
        <f t="shared" si="148"/>
        <v>450</v>
      </c>
      <c r="I1200" s="31" t="str">
        <f>Report2!K1208</f>
        <v>R1/450</v>
      </c>
      <c r="J1200" s="82">
        <f>Report2!L1208</f>
        <v>108</v>
      </c>
      <c r="K1200" s="82">
        <f>Report2!M1208</f>
        <v>0</v>
      </c>
      <c r="L1200" s="82">
        <f>Report2!N1208</f>
        <v>18252</v>
      </c>
      <c r="M1200" s="82">
        <f>Report2!P1208</f>
        <v>18252</v>
      </c>
      <c r="N1200" s="82">
        <f>Report2!Q1208</f>
        <v>0</v>
      </c>
      <c r="O1200" s="82">
        <f>Report2!T1208</f>
        <v>0</v>
      </c>
      <c r="P1200" s="82">
        <f>Report2!U1208</f>
        <v>0</v>
      </c>
      <c r="Q1200" s="82">
        <f>Report2!W1208</f>
        <v>0</v>
      </c>
      <c r="R1200" s="82">
        <f>Report2!X1208</f>
        <v>0</v>
      </c>
      <c r="S1200" s="82">
        <f>Report2!Y1208</f>
        <v>0</v>
      </c>
      <c r="T1200" s="82">
        <f>Report2!Z1208</f>
        <v>18252</v>
      </c>
      <c r="U1200" s="82">
        <f>Report2!AB1208</f>
        <v>0</v>
      </c>
      <c r="V1200" s="82">
        <f>Report2!AC1208</f>
        <v>18252</v>
      </c>
      <c r="W1200" s="36" t="str">
        <f>Report2!AD1208</f>
        <v>17/04/2023</v>
      </c>
      <c r="X1200" s="48" t="str">
        <f t="shared" si="149"/>
        <v>17</v>
      </c>
      <c r="Y1200" s="31" t="str">
        <f t="shared" si="150"/>
        <v>04</v>
      </c>
      <c r="Z1200" s="31" t="str">
        <f t="shared" si="151"/>
        <v>2023</v>
      </c>
      <c r="AA1200" s="45">
        <f t="shared" si="152"/>
        <v>45033</v>
      </c>
      <c r="AB1200" s="31" t="str">
        <f>Report2!AE1208</f>
        <v>5255134000306</v>
      </c>
      <c r="AC1200" s="45" t="str">
        <f>Report2!AF1208</f>
        <v>17/04/2023</v>
      </c>
      <c r="AD1200" s="31" t="str">
        <f>Report2!AH1208</f>
        <v>5255105723041100306</v>
      </c>
      <c r="AE1200" s="31">
        <f t="shared" si="154"/>
        <v>52550</v>
      </c>
      <c r="AF1200" s="31" t="str">
        <f t="shared" si="153"/>
        <v>52551</v>
      </c>
    </row>
    <row r="1201" spans="1:32">
      <c r="A1201" s="30">
        <f>Report2!A1209</f>
        <v>136</v>
      </c>
      <c r="B1201" s="31" t="str">
        <f>Report2!B1209</f>
        <v>P2TL/52554/20230411/00001</v>
      </c>
      <c r="C1201" s="31" t="str">
        <f>Report2!D1209</f>
        <v>NONPELANG</v>
      </c>
      <c r="D1201" s="31" t="str">
        <f>Report2!E1209</f>
        <v>SUPRIYANTO</v>
      </c>
      <c r="E1201" s="31" t="str">
        <f>Report2!H1209</f>
        <v>P4</v>
      </c>
      <c r="F1201" s="31" t="str">
        <f>Report2!I1209</f>
        <v>SENDANGHARJO TAN</v>
      </c>
      <c r="G1201" s="31" t="str">
        <f t="shared" si="147"/>
        <v>B1</v>
      </c>
      <c r="H1201" s="31">
        <f t="shared" si="148"/>
        <v>900</v>
      </c>
      <c r="I1201" s="31" t="str">
        <f>Report2!K1209</f>
        <v>B1/900</v>
      </c>
      <c r="J1201" s="82">
        <f>Report2!L1209</f>
        <v>4957</v>
      </c>
      <c r="K1201" s="82">
        <f>Report2!M1209</f>
        <v>429300</v>
      </c>
      <c r="L1201" s="82">
        <f>Report2!N1209</f>
        <v>2305098</v>
      </c>
      <c r="M1201" s="82">
        <f>Report2!P1209</f>
        <v>2734398</v>
      </c>
      <c r="N1201" s="82">
        <f>Report2!Q1209</f>
        <v>0</v>
      </c>
      <c r="O1201" s="82">
        <f>Report2!T1209</f>
        <v>0</v>
      </c>
      <c r="P1201" s="82">
        <f>Report2!U1209</f>
        <v>0</v>
      </c>
      <c r="Q1201" s="82">
        <f>Report2!W1209</f>
        <v>13672</v>
      </c>
      <c r="R1201" s="82">
        <f>Report2!X1209</f>
        <v>0</v>
      </c>
      <c r="S1201" s="82">
        <f>Report2!Y1209</f>
        <v>0</v>
      </c>
      <c r="T1201" s="82">
        <f>Report2!Z1209</f>
        <v>2748070</v>
      </c>
      <c r="U1201" s="82">
        <f>Report2!AB1209</f>
        <v>2748070</v>
      </c>
      <c r="V1201" s="82">
        <f>Report2!AC1209</f>
        <v>0</v>
      </c>
      <c r="W1201" s="36" t="str">
        <f>Report2!AD1209</f>
        <v>13/04/2023</v>
      </c>
      <c r="X1201" s="48" t="str">
        <f t="shared" si="149"/>
        <v>13</v>
      </c>
      <c r="Y1201" s="31" t="str">
        <f t="shared" si="150"/>
        <v>04</v>
      </c>
      <c r="Z1201" s="31" t="str">
        <f t="shared" si="151"/>
        <v>2023</v>
      </c>
      <c r="AA1201" s="45">
        <f t="shared" si="152"/>
        <v>45029</v>
      </c>
      <c r="AB1201" s="31" t="str">
        <f>Report2!AE1209</f>
        <v>5255442006198</v>
      </c>
      <c r="AC1201" s="45" t="str">
        <f>Report2!AF1209</f>
        <v>13/04/2023</v>
      </c>
      <c r="AD1201" s="31" t="str">
        <f>Report2!AH1209</f>
        <v>P2TL/52554/20230411/00001</v>
      </c>
      <c r="AE1201" s="31">
        <f t="shared" si="154"/>
        <v>52550</v>
      </c>
      <c r="AF1201" s="31" t="str">
        <f t="shared" si="153"/>
        <v>52554</v>
      </c>
    </row>
    <row r="1202" spans="1:32">
      <c r="A1202" s="30">
        <f>Report2!A1210</f>
        <v>137</v>
      </c>
      <c r="B1202" s="31" t="str">
        <f>Report2!B1210</f>
        <v>P2TL/52552/20230403/00001</v>
      </c>
      <c r="C1202" s="31" t="str">
        <f>Report2!D1210</f>
        <v>523080351582</v>
      </c>
      <c r="D1202" s="31" t="str">
        <f>Report2!E1210</f>
        <v>SUDARTO</v>
      </c>
      <c r="E1202" s="31" t="str">
        <f>Report2!H1210</f>
        <v>P2</v>
      </c>
      <c r="F1202" s="31" t="str">
        <f>Report2!I1210</f>
        <v>DS TEGOWANU WETA</v>
      </c>
      <c r="G1202" s="31" t="str">
        <f t="shared" si="147"/>
        <v>R1T</v>
      </c>
      <c r="H1202" s="31">
        <f t="shared" si="148"/>
        <v>900</v>
      </c>
      <c r="I1202" s="31" t="str">
        <f>Report2!K1210</f>
        <v>R1T/900</v>
      </c>
      <c r="J1202" s="82">
        <f>Report2!L1210</f>
        <v>4957</v>
      </c>
      <c r="K1202" s="82">
        <f>Report2!M1210</f>
        <v>0</v>
      </c>
      <c r="L1202" s="82">
        <f>Report2!N1210</f>
        <v>2453814</v>
      </c>
      <c r="M1202" s="82">
        <f>Report2!P1210</f>
        <v>2453814</v>
      </c>
      <c r="N1202" s="82">
        <f>Report2!Q1210</f>
        <v>0</v>
      </c>
      <c r="O1202" s="82">
        <f>Report2!T1210</f>
        <v>0</v>
      </c>
      <c r="P1202" s="82">
        <f>Report2!U1210</f>
        <v>0</v>
      </c>
      <c r="Q1202" s="82">
        <f>Report2!W1210</f>
        <v>24538</v>
      </c>
      <c r="R1202" s="82">
        <f>Report2!X1210</f>
        <v>0</v>
      </c>
      <c r="S1202" s="82">
        <f>Report2!Y1210</f>
        <v>0</v>
      </c>
      <c r="T1202" s="82">
        <f>Report2!Z1210</f>
        <v>2478352</v>
      </c>
      <c r="U1202" s="82">
        <f>Report2!AB1210</f>
        <v>2478352</v>
      </c>
      <c r="V1202" s="82">
        <f>Report2!AC1210</f>
        <v>0</v>
      </c>
      <c r="W1202" s="36" t="str">
        <f>Report2!AD1210</f>
        <v>04/04/2023</v>
      </c>
      <c r="X1202" s="48" t="str">
        <f t="shared" si="149"/>
        <v>04</v>
      </c>
      <c r="Y1202" s="31" t="str">
        <f t="shared" si="150"/>
        <v>04</v>
      </c>
      <c r="Z1202" s="31" t="str">
        <f t="shared" si="151"/>
        <v>2023</v>
      </c>
      <c r="AA1202" s="45">
        <f t="shared" si="152"/>
        <v>45020</v>
      </c>
      <c r="AB1202" s="31" t="str">
        <f>Report2!AE1210</f>
        <v>5255243005024</v>
      </c>
      <c r="AC1202" s="45" t="str">
        <f>Report2!AF1210</f>
        <v>04/04/2023</v>
      </c>
      <c r="AD1202" s="31" t="str">
        <f>Report2!AH1210</f>
        <v>P2TL/52552/20230403/00001</v>
      </c>
      <c r="AE1202" s="31">
        <f t="shared" si="154"/>
        <v>52550</v>
      </c>
      <c r="AF1202" s="31" t="str">
        <f t="shared" si="153"/>
        <v>52552</v>
      </c>
    </row>
    <row r="1203" spans="1:32">
      <c r="A1203" s="30">
        <f>Report2!A1211</f>
        <v>138</v>
      </c>
      <c r="B1203" s="31" t="str">
        <f>Report2!B1211</f>
        <v>P2TL/52552/20230406/00001</v>
      </c>
      <c r="C1203" s="31" t="str">
        <f>Report2!D1211</f>
        <v>523081078027</v>
      </c>
      <c r="D1203" s="31" t="str">
        <f>Report2!E1211</f>
        <v>MUSHOLLA AL MUHAJ</v>
      </c>
      <c r="E1203" s="31" t="str">
        <f>Report2!H1211</f>
        <v>P3</v>
      </c>
      <c r="F1203" s="31" t="str">
        <f>Report2!I1211</f>
        <v>DN SENDANG MUDAL</v>
      </c>
      <c r="G1203" s="31" t="str">
        <f t="shared" si="147"/>
        <v>S2T</v>
      </c>
      <c r="H1203" s="31">
        <f t="shared" si="148"/>
        <v>450</v>
      </c>
      <c r="I1203" s="31" t="str">
        <f>Report2!K1211</f>
        <v>S2T/450</v>
      </c>
      <c r="J1203" s="82">
        <f>Report2!L1211</f>
        <v>2479</v>
      </c>
      <c r="K1203" s="82">
        <f>Report2!M1211</f>
        <v>54000</v>
      </c>
      <c r="L1203" s="82">
        <f>Report2!N1211</f>
        <v>892296</v>
      </c>
      <c r="M1203" s="82">
        <f>Report2!P1211</f>
        <v>946296</v>
      </c>
      <c r="N1203" s="82">
        <f>Report2!Q1211</f>
        <v>0</v>
      </c>
      <c r="O1203" s="82">
        <f>Report2!T1211</f>
        <v>0</v>
      </c>
      <c r="P1203" s="82">
        <f>Report2!U1211</f>
        <v>188171</v>
      </c>
      <c r="Q1203" s="82">
        <f>Report2!W1211</f>
        <v>9733</v>
      </c>
      <c r="R1203" s="82">
        <f>Report2!X1211</f>
        <v>0</v>
      </c>
      <c r="S1203" s="82">
        <f>Report2!Y1211</f>
        <v>0</v>
      </c>
      <c r="T1203" s="82">
        <f>Report2!Z1211</f>
        <v>1144200</v>
      </c>
      <c r="U1203" s="82">
        <f>Report2!AB1211</f>
        <v>644200</v>
      </c>
      <c r="V1203" s="82">
        <f>Report2!AC1211</f>
        <v>500000</v>
      </c>
      <c r="W1203" s="36" t="str">
        <f>Report2!AD1211</f>
        <v>06/04/2023</v>
      </c>
      <c r="X1203" s="48" t="str">
        <f t="shared" si="149"/>
        <v>06</v>
      </c>
      <c r="Y1203" s="31" t="str">
        <f t="shared" si="150"/>
        <v>04</v>
      </c>
      <c r="Z1203" s="31" t="str">
        <f t="shared" si="151"/>
        <v>2023</v>
      </c>
      <c r="AA1203" s="45">
        <f t="shared" si="152"/>
        <v>45022</v>
      </c>
      <c r="AB1203" s="31" t="str">
        <f>Report2!AE1211</f>
        <v>5255243005029</v>
      </c>
      <c r="AC1203" s="45" t="str">
        <f>Report2!AF1211</f>
        <v>06/04/2023</v>
      </c>
      <c r="AD1203" s="31" t="str">
        <f>Report2!AH1211</f>
        <v>P2TL/52552/20230406/00001</v>
      </c>
      <c r="AE1203" s="31">
        <f t="shared" si="154"/>
        <v>52550</v>
      </c>
      <c r="AF1203" s="31" t="str">
        <f t="shared" si="153"/>
        <v>52552</v>
      </c>
    </row>
    <row r="1204" spans="1:32">
      <c r="A1204" s="30">
        <f>Report2!A1212</f>
        <v>139</v>
      </c>
      <c r="B1204" s="31" t="str">
        <f>Report2!B1212</f>
        <v>P2TL/52553/20230406/00001</v>
      </c>
      <c r="C1204" s="31" t="str">
        <f>Report2!D1212</f>
        <v>NONPELANG</v>
      </c>
      <c r="D1204" s="31" t="str">
        <f>Report2!E1212</f>
        <v>PJ SUKARMIN TEGALS</v>
      </c>
      <c r="E1204" s="31" t="str">
        <f>Report2!H1212</f>
        <v>P4</v>
      </c>
      <c r="F1204" s="31" t="str">
        <f>Report2!I1212</f>
        <v>TEGALSARI PENGKOL</v>
      </c>
      <c r="G1204" s="31" t="str">
        <f t="shared" si="147"/>
        <v>S2</v>
      </c>
      <c r="H1204" s="31">
        <f t="shared" si="148"/>
        <v>900</v>
      </c>
      <c r="I1204" s="31" t="str">
        <f>Report2!K1212</f>
        <v>S2/900</v>
      </c>
      <c r="J1204" s="82">
        <f>Report2!L1212</f>
        <v>4957</v>
      </c>
      <c r="K1204" s="82">
        <f>Report2!M1212</f>
        <v>243000</v>
      </c>
      <c r="L1204" s="82">
        <f>Report2!N1212</f>
        <v>1784592</v>
      </c>
      <c r="M1204" s="82">
        <f>Report2!P1212</f>
        <v>2027592</v>
      </c>
      <c r="N1204" s="82">
        <f>Report2!Q1212</f>
        <v>0</v>
      </c>
      <c r="O1204" s="82">
        <f>Report2!T1212</f>
        <v>0</v>
      </c>
      <c r="P1204" s="82">
        <f>Report2!U1212</f>
        <v>0</v>
      </c>
      <c r="Q1204" s="82">
        <f>Report2!W1212</f>
        <v>10138</v>
      </c>
      <c r="R1204" s="82">
        <f>Report2!X1212</f>
        <v>0</v>
      </c>
      <c r="S1204" s="82">
        <f>Report2!Y1212</f>
        <v>0</v>
      </c>
      <c r="T1204" s="82">
        <f>Report2!Z1212</f>
        <v>2037730</v>
      </c>
      <c r="U1204" s="82">
        <f>Report2!AB1212</f>
        <v>2037730</v>
      </c>
      <c r="V1204" s="82">
        <f>Report2!AC1212</f>
        <v>0</v>
      </c>
      <c r="W1204" s="36" t="str">
        <f>Report2!AD1212</f>
        <v>06/04/2023</v>
      </c>
      <c r="X1204" s="48" t="str">
        <f t="shared" si="149"/>
        <v>06</v>
      </c>
      <c r="Y1204" s="31" t="str">
        <f t="shared" si="150"/>
        <v>04</v>
      </c>
      <c r="Z1204" s="31" t="str">
        <f t="shared" si="151"/>
        <v>2023</v>
      </c>
      <c r="AA1204" s="45">
        <f t="shared" si="152"/>
        <v>45022</v>
      </c>
      <c r="AB1204" s="31" t="str">
        <f>Report2!AE1212</f>
        <v>5255342004935</v>
      </c>
      <c r="AC1204" s="45" t="str">
        <f>Report2!AF1212</f>
        <v>06/04/2023</v>
      </c>
      <c r="AD1204" s="31" t="str">
        <f>Report2!AH1212</f>
        <v>P2TL/52553/20230406/00001</v>
      </c>
      <c r="AE1204" s="31">
        <f t="shared" si="154"/>
        <v>52550</v>
      </c>
      <c r="AF1204" s="31" t="str">
        <f t="shared" si="153"/>
        <v>52553</v>
      </c>
    </row>
    <row r="1205" spans="1:32">
      <c r="A1205" s="30">
        <f>Report2!A1213</f>
        <v>140</v>
      </c>
      <c r="B1205" s="31" t="str">
        <f>Report2!B1213</f>
        <v>P2TL/52554/20230406/00007</v>
      </c>
      <c r="C1205" s="31" t="str">
        <f>Report2!D1213</f>
        <v>NONPELANG</v>
      </c>
      <c r="D1205" s="31" t="str">
        <f>Report2!E1213</f>
        <v>SULASIH</v>
      </c>
      <c r="E1205" s="31" t="str">
        <f>Report2!H1213</f>
        <v>P4</v>
      </c>
      <c r="F1205" s="31" t="str">
        <f>Report2!I1213</f>
        <v>DN BENTULAN 03/03 D</v>
      </c>
      <c r="G1205" s="31" t="str">
        <f t="shared" si="147"/>
        <v>R1</v>
      </c>
      <c r="H1205" s="31">
        <f t="shared" si="148"/>
        <v>450</v>
      </c>
      <c r="I1205" s="31" t="str">
        <f>Report2!K1213</f>
        <v>R1/450</v>
      </c>
      <c r="J1205" s="82">
        <f>Report2!L1213</f>
        <v>2479</v>
      </c>
      <c r="K1205" s="82">
        <f>Report2!M1213</f>
        <v>89100</v>
      </c>
      <c r="L1205" s="82">
        <f>Report2!N1213</f>
        <v>1226907</v>
      </c>
      <c r="M1205" s="82">
        <f>Report2!P1213</f>
        <v>1316007</v>
      </c>
      <c r="N1205" s="82">
        <f>Report2!Q1213</f>
        <v>0</v>
      </c>
      <c r="O1205" s="82">
        <f>Report2!T1213</f>
        <v>0</v>
      </c>
      <c r="P1205" s="82">
        <f>Report2!U1213</f>
        <v>0</v>
      </c>
      <c r="Q1205" s="82">
        <f>Report2!W1213</f>
        <v>6580</v>
      </c>
      <c r="R1205" s="82">
        <f>Report2!X1213</f>
        <v>0</v>
      </c>
      <c r="S1205" s="82">
        <f>Report2!Y1213</f>
        <v>0</v>
      </c>
      <c r="T1205" s="82">
        <f>Report2!Z1213</f>
        <v>1322587</v>
      </c>
      <c r="U1205" s="82">
        <f>Report2!AB1213</f>
        <v>1322587</v>
      </c>
      <c r="V1205" s="82">
        <f>Report2!AC1213</f>
        <v>0</v>
      </c>
      <c r="W1205" s="36" t="str">
        <f>Report2!AD1213</f>
        <v>06/04/2023</v>
      </c>
      <c r="X1205" s="48" t="str">
        <f t="shared" si="149"/>
        <v>06</v>
      </c>
      <c r="Y1205" s="31" t="str">
        <f t="shared" si="150"/>
        <v>04</v>
      </c>
      <c r="Z1205" s="31" t="str">
        <f t="shared" si="151"/>
        <v>2023</v>
      </c>
      <c r="AA1205" s="45">
        <f t="shared" si="152"/>
        <v>45022</v>
      </c>
      <c r="AB1205" s="31" t="str">
        <f>Report2!AE1213</f>
        <v>5255442006179</v>
      </c>
      <c r="AC1205" s="45" t="str">
        <f>Report2!AF1213</f>
        <v>06/04/2023</v>
      </c>
      <c r="AD1205" s="31" t="str">
        <f>Report2!AH1213</f>
        <v>P2TL/52554/20230406/00007</v>
      </c>
      <c r="AE1205" s="31">
        <f t="shared" si="154"/>
        <v>52550</v>
      </c>
      <c r="AF1205" s="31" t="str">
        <f t="shared" si="153"/>
        <v>52554</v>
      </c>
    </row>
    <row r="1206" spans="1:32">
      <c r="A1206" s="30">
        <f>Report2!A1214</f>
        <v>141</v>
      </c>
      <c r="B1206" s="31" t="str">
        <f>Report2!B1214</f>
        <v>P2TL/52552/20230418/00001</v>
      </c>
      <c r="C1206" s="31" t="str">
        <f>Report2!D1214</f>
        <v>523081281083</v>
      </c>
      <c r="D1206" s="31" t="str">
        <f>Report2!E1214</f>
        <v>RIKA RAKHMALIA</v>
      </c>
      <c r="E1206" s="31" t="str">
        <f>Report2!H1214</f>
        <v>K2</v>
      </c>
      <c r="F1206" s="31" t="str">
        <f>Report2!I1214</f>
        <v>JL KAUMAN KEL MRA</v>
      </c>
      <c r="G1206" s="31" t="str">
        <f t="shared" si="147"/>
        <v>R1MT</v>
      </c>
      <c r="H1206" s="31">
        <f t="shared" si="148"/>
        <v>900</v>
      </c>
      <c r="I1206" s="31" t="str">
        <f>Report2!K1214</f>
        <v>R1MT/900</v>
      </c>
      <c r="J1206" s="82">
        <f>Report2!L1214</f>
        <v>558</v>
      </c>
      <c r="K1206" s="82">
        <f>Report2!M1214</f>
        <v>0</v>
      </c>
      <c r="L1206" s="82">
        <f>Report2!N1214</f>
        <v>754416</v>
      </c>
      <c r="M1206" s="82">
        <f>Report2!P1214</f>
        <v>754416</v>
      </c>
      <c r="N1206" s="82">
        <f>Report2!Q1214</f>
        <v>0</v>
      </c>
      <c r="O1206" s="82">
        <f>Report2!T1214</f>
        <v>0</v>
      </c>
      <c r="P1206" s="82">
        <f>Report2!U1214</f>
        <v>0</v>
      </c>
      <c r="Q1206" s="82">
        <f>Report2!W1214</f>
        <v>67897</v>
      </c>
      <c r="R1206" s="82">
        <f>Report2!X1214</f>
        <v>0</v>
      </c>
      <c r="S1206" s="82">
        <f>Report2!Y1214</f>
        <v>0</v>
      </c>
      <c r="T1206" s="82">
        <f>Report2!Z1214</f>
        <v>822313</v>
      </c>
      <c r="U1206" s="82">
        <f>Report2!AB1214</f>
        <v>822313</v>
      </c>
      <c r="V1206" s="82">
        <f>Report2!AC1214</f>
        <v>0</v>
      </c>
      <c r="W1206" s="36" t="str">
        <f>Report2!AD1214</f>
        <v>18/04/2023</v>
      </c>
      <c r="X1206" s="48" t="str">
        <f t="shared" si="149"/>
        <v>18</v>
      </c>
      <c r="Y1206" s="31" t="str">
        <f t="shared" si="150"/>
        <v>04</v>
      </c>
      <c r="Z1206" s="31" t="str">
        <f t="shared" si="151"/>
        <v>2023</v>
      </c>
      <c r="AA1206" s="45">
        <f t="shared" si="152"/>
        <v>45034</v>
      </c>
      <c r="AB1206" s="31" t="str">
        <f>Report2!AE1214</f>
        <v>5255243005039</v>
      </c>
      <c r="AC1206" s="45" t="str">
        <f>Report2!AF1214</f>
        <v>18/04/2023</v>
      </c>
      <c r="AD1206" s="31" t="str">
        <f>Report2!AH1214</f>
        <v>P2TL/52552/20230418/00001</v>
      </c>
      <c r="AE1206" s="31">
        <f t="shared" si="154"/>
        <v>52550</v>
      </c>
      <c r="AF1206" s="31" t="str">
        <f t="shared" si="153"/>
        <v>52552</v>
      </c>
    </row>
    <row r="1207" spans="1:32">
      <c r="A1207" s="30">
        <f>Report2!A1215</f>
        <v>142</v>
      </c>
      <c r="B1207" s="31" t="str">
        <f>Report2!B1215</f>
        <v>P2TL/52554/20230410/00001</v>
      </c>
      <c r="C1207" s="31" t="str">
        <f>Report2!D1215</f>
        <v>523070925890</v>
      </c>
      <c r="D1207" s="31" t="str">
        <f>Report2!E1215</f>
        <v>SADI</v>
      </c>
      <c r="E1207" s="31" t="str">
        <f>Report2!H1215</f>
        <v>K2</v>
      </c>
      <c r="F1207" s="31" t="str">
        <f>Report2!I1215</f>
        <v>DS  NGLEJOK/ 2/4 PEL</v>
      </c>
      <c r="G1207" s="31" t="str">
        <f t="shared" si="147"/>
        <v>R1</v>
      </c>
      <c r="H1207" s="31">
        <f t="shared" si="148"/>
        <v>450</v>
      </c>
      <c r="I1207" s="31" t="str">
        <f>Report2!K1215</f>
        <v>R1/450</v>
      </c>
      <c r="J1207" s="82">
        <f>Report2!L1215</f>
        <v>200</v>
      </c>
      <c r="K1207" s="82">
        <f>Report2!M1215</f>
        <v>0</v>
      </c>
      <c r="L1207" s="82">
        <f>Report2!N1215</f>
        <v>99000</v>
      </c>
      <c r="M1207" s="82">
        <f>Report2!P1215</f>
        <v>99000</v>
      </c>
      <c r="N1207" s="82">
        <f>Report2!Q1215</f>
        <v>0</v>
      </c>
      <c r="O1207" s="82">
        <f>Report2!T1215</f>
        <v>0</v>
      </c>
      <c r="P1207" s="82">
        <f>Report2!U1215</f>
        <v>0</v>
      </c>
      <c r="Q1207" s="82">
        <f>Report2!W1215</f>
        <v>8910</v>
      </c>
      <c r="R1207" s="82">
        <f>Report2!X1215</f>
        <v>0</v>
      </c>
      <c r="S1207" s="82">
        <f>Report2!Y1215</f>
        <v>0</v>
      </c>
      <c r="T1207" s="82">
        <f>Report2!Z1215</f>
        <v>107910</v>
      </c>
      <c r="U1207" s="82">
        <f>Report2!AB1215</f>
        <v>107910</v>
      </c>
      <c r="V1207" s="82">
        <f>Report2!AC1215</f>
        <v>0</v>
      </c>
      <c r="W1207" s="36" t="str">
        <f>Report2!AD1215</f>
        <v>12/04/2023</v>
      </c>
      <c r="X1207" s="48" t="str">
        <f t="shared" si="149"/>
        <v>12</v>
      </c>
      <c r="Y1207" s="31" t="str">
        <f t="shared" si="150"/>
        <v>04</v>
      </c>
      <c r="Z1207" s="31" t="str">
        <f t="shared" si="151"/>
        <v>2023</v>
      </c>
      <c r="AA1207" s="45">
        <f t="shared" si="152"/>
        <v>45028</v>
      </c>
      <c r="AB1207" s="31" t="str">
        <f>Report2!AE1215</f>
        <v>5255442006193</v>
      </c>
      <c r="AC1207" s="45" t="str">
        <f>Report2!AF1215</f>
        <v>12/04/2023</v>
      </c>
      <c r="AD1207" s="31" t="str">
        <f>Report2!AH1215</f>
        <v>P2TL/52554/20230410/00001</v>
      </c>
      <c r="AE1207" s="31">
        <f t="shared" si="154"/>
        <v>52550</v>
      </c>
      <c r="AF1207" s="31" t="str">
        <f t="shared" si="153"/>
        <v>52554</v>
      </c>
    </row>
    <row r="1208" spans="1:32">
      <c r="A1208" s="30">
        <f>Report2!A1216</f>
        <v>143</v>
      </c>
      <c r="B1208" s="31" t="str">
        <f>Report2!B1216</f>
        <v>5255105723041100285</v>
      </c>
      <c r="C1208" s="31" t="str">
        <f>Report2!D1216</f>
        <v>523061343305</v>
      </c>
      <c r="D1208" s="31" t="str">
        <f>Report2!E1216</f>
        <v>ALI MAHFUD</v>
      </c>
      <c r="E1208" s="31">
        <f>Report2!H1216</f>
        <v>0</v>
      </c>
      <c r="F1208" s="31" t="str">
        <f>Report2!I1216</f>
        <v>DS MANGUNJIWAN   R</v>
      </c>
      <c r="G1208" s="31" t="str">
        <f t="shared" si="147"/>
        <v>R1M</v>
      </c>
      <c r="H1208" s="31">
        <f t="shared" si="148"/>
        <v>900</v>
      </c>
      <c r="I1208" s="31" t="str">
        <f>Report2!K1216</f>
        <v>R1M/900</v>
      </c>
      <c r="J1208" s="82">
        <f>Report2!L1216</f>
        <v>145</v>
      </c>
      <c r="K1208" s="82">
        <f>Report2!M1216</f>
        <v>0</v>
      </c>
      <c r="L1208" s="82">
        <f>Report2!N1216</f>
        <v>198744</v>
      </c>
      <c r="M1208" s="82">
        <f>Report2!P1216</f>
        <v>198744</v>
      </c>
      <c r="N1208" s="82">
        <f>Report2!Q1216</f>
        <v>0</v>
      </c>
      <c r="O1208" s="82">
        <f>Report2!T1216</f>
        <v>0</v>
      </c>
      <c r="P1208" s="82">
        <f>Report2!U1216</f>
        <v>0</v>
      </c>
      <c r="Q1208" s="82">
        <f>Report2!W1216</f>
        <v>0</v>
      </c>
      <c r="R1208" s="82">
        <f>Report2!X1216</f>
        <v>0</v>
      </c>
      <c r="S1208" s="82">
        <f>Report2!Y1216</f>
        <v>0</v>
      </c>
      <c r="T1208" s="82">
        <f>Report2!Z1216</f>
        <v>198744</v>
      </c>
      <c r="U1208" s="82">
        <f>Report2!AB1216</f>
        <v>0</v>
      </c>
      <c r="V1208" s="82">
        <f>Report2!AC1216</f>
        <v>198744</v>
      </c>
      <c r="W1208" s="36" t="str">
        <f>Report2!AD1216</f>
        <v>17/04/2023</v>
      </c>
      <c r="X1208" s="48" t="str">
        <f t="shared" si="149"/>
        <v>17</v>
      </c>
      <c r="Y1208" s="31" t="str">
        <f t="shared" si="150"/>
        <v>04</v>
      </c>
      <c r="Z1208" s="31" t="str">
        <f t="shared" si="151"/>
        <v>2023</v>
      </c>
      <c r="AA1208" s="45">
        <f t="shared" si="152"/>
        <v>45033</v>
      </c>
      <c r="AB1208" s="31" t="str">
        <f>Report2!AE1216</f>
        <v>5255134000285</v>
      </c>
      <c r="AC1208" s="45" t="str">
        <f>Report2!AF1216</f>
        <v>17/04/2023</v>
      </c>
      <c r="AD1208" s="31" t="str">
        <f>Report2!AH1216</f>
        <v>5255105723041100285</v>
      </c>
      <c r="AE1208" s="31">
        <f t="shared" si="154"/>
        <v>52550</v>
      </c>
      <c r="AF1208" s="31" t="str">
        <f t="shared" si="153"/>
        <v>52551</v>
      </c>
    </row>
    <row r="1209" spans="1:32">
      <c r="A1209" s="30">
        <f>Report2!A1217</f>
        <v>144</v>
      </c>
      <c r="B1209" s="31" t="str">
        <f>Report2!B1217</f>
        <v>P2TL/52554/20230412/00002</v>
      </c>
      <c r="C1209" s="31" t="str">
        <f>Report2!D1217</f>
        <v>NONPELANG</v>
      </c>
      <c r="D1209" s="31" t="str">
        <f>Report2!E1217</f>
        <v>SOLEMAN</v>
      </c>
      <c r="E1209" s="31" t="str">
        <f>Report2!H1217</f>
        <v>P4</v>
      </c>
      <c r="F1209" s="31" t="str">
        <f>Report2!I1217</f>
        <v>KRAJAN TIMUR</v>
      </c>
      <c r="G1209" s="31" t="str">
        <f t="shared" si="147"/>
        <v>R1</v>
      </c>
      <c r="H1209" s="31">
        <f t="shared" si="148"/>
        <v>450</v>
      </c>
      <c r="I1209" s="31" t="str">
        <f>Report2!K1217</f>
        <v>R1/450</v>
      </c>
      <c r="J1209" s="82">
        <f>Report2!L1217</f>
        <v>2479</v>
      </c>
      <c r="K1209" s="82">
        <f>Report2!M1217</f>
        <v>89100</v>
      </c>
      <c r="L1209" s="82">
        <f>Report2!N1217</f>
        <v>1226907</v>
      </c>
      <c r="M1209" s="82">
        <f>Report2!P1217</f>
        <v>1316007</v>
      </c>
      <c r="N1209" s="82">
        <f>Report2!Q1217</f>
        <v>0</v>
      </c>
      <c r="O1209" s="82">
        <f>Report2!T1217</f>
        <v>0</v>
      </c>
      <c r="P1209" s="82">
        <f>Report2!U1217</f>
        <v>0</v>
      </c>
      <c r="Q1209" s="82">
        <f>Report2!W1217</f>
        <v>6580</v>
      </c>
      <c r="R1209" s="82">
        <f>Report2!X1217</f>
        <v>0</v>
      </c>
      <c r="S1209" s="82">
        <f>Report2!Y1217</f>
        <v>0</v>
      </c>
      <c r="T1209" s="82">
        <f>Report2!Z1217</f>
        <v>1322587</v>
      </c>
      <c r="U1209" s="82">
        <f>Report2!AB1217</f>
        <v>1322587</v>
      </c>
      <c r="V1209" s="82">
        <f>Report2!AC1217</f>
        <v>0</v>
      </c>
      <c r="W1209" s="36" t="str">
        <f>Report2!AD1217</f>
        <v>13/04/2023</v>
      </c>
      <c r="X1209" s="48" t="str">
        <f t="shared" si="149"/>
        <v>13</v>
      </c>
      <c r="Y1209" s="31" t="str">
        <f t="shared" si="150"/>
        <v>04</v>
      </c>
      <c r="Z1209" s="31" t="str">
        <f t="shared" si="151"/>
        <v>2023</v>
      </c>
      <c r="AA1209" s="45">
        <f t="shared" si="152"/>
        <v>45029</v>
      </c>
      <c r="AB1209" s="31" t="str">
        <f>Report2!AE1217</f>
        <v>5255442006204</v>
      </c>
      <c r="AC1209" s="45" t="str">
        <f>Report2!AF1217</f>
        <v>13/04/2023</v>
      </c>
      <c r="AD1209" s="31" t="str">
        <f>Report2!AH1217</f>
        <v>P2TL/52554/20230412/00002</v>
      </c>
      <c r="AE1209" s="31">
        <f t="shared" si="154"/>
        <v>52550</v>
      </c>
      <c r="AF1209" s="31" t="str">
        <f t="shared" si="153"/>
        <v>52554</v>
      </c>
    </row>
    <row r="1210" spans="1:32">
      <c r="A1210" s="30">
        <f>Report2!A1218</f>
        <v>145</v>
      </c>
      <c r="B1210" s="31" t="str">
        <f>Report2!B1218</f>
        <v>P2TL/52551/20230412/00002</v>
      </c>
      <c r="C1210" s="31" t="str">
        <f>Report2!D1218</f>
        <v>523060076525</v>
      </c>
      <c r="D1210" s="31" t="str">
        <f>Report2!E1218</f>
        <v>BALAI DESA</v>
      </c>
      <c r="E1210" s="31" t="str">
        <f>Report2!H1218</f>
        <v>K2</v>
      </c>
      <c r="F1210" s="31" t="str">
        <f>Report2!I1218</f>
        <v>KA RANGREJO</v>
      </c>
      <c r="G1210" s="31" t="str">
        <f t="shared" si="147"/>
        <v>S2T</v>
      </c>
      <c r="H1210" s="31">
        <f t="shared" si="148"/>
        <v>2200</v>
      </c>
      <c r="I1210" s="31" t="str">
        <f>Report2!K1218</f>
        <v>S2T/2200</v>
      </c>
      <c r="J1210" s="82">
        <f>Report2!L1218</f>
        <v>649</v>
      </c>
      <c r="K1210" s="82">
        <f>Report2!M1218</f>
        <v>0</v>
      </c>
      <c r="L1210" s="82">
        <f>Report2!N1218</f>
        <v>493240</v>
      </c>
      <c r="M1210" s="82">
        <f>Report2!P1218</f>
        <v>493240</v>
      </c>
      <c r="N1210" s="82">
        <f>Report2!Q1218</f>
        <v>0</v>
      </c>
      <c r="O1210" s="82">
        <f>Report2!T1218</f>
        <v>0</v>
      </c>
      <c r="P1210" s="82">
        <f>Report2!U1218</f>
        <v>0</v>
      </c>
      <c r="Q1210" s="82">
        <f>Report2!W1218</f>
        <v>44392</v>
      </c>
      <c r="R1210" s="82">
        <f>Report2!X1218</f>
        <v>0</v>
      </c>
      <c r="S1210" s="82">
        <f>Report2!Y1218</f>
        <v>0</v>
      </c>
      <c r="T1210" s="82">
        <f>Report2!Z1218</f>
        <v>537632</v>
      </c>
      <c r="U1210" s="82">
        <f>Report2!AB1218</f>
        <v>537632</v>
      </c>
      <c r="V1210" s="82">
        <f>Report2!AC1218</f>
        <v>0</v>
      </c>
      <c r="W1210" s="36" t="str">
        <f>Report2!AD1218</f>
        <v>12/04/2023</v>
      </c>
      <c r="X1210" s="48" t="str">
        <f t="shared" si="149"/>
        <v>12</v>
      </c>
      <c r="Y1210" s="31" t="str">
        <f t="shared" si="150"/>
        <v>04</v>
      </c>
      <c r="Z1210" s="31" t="str">
        <f t="shared" si="151"/>
        <v>2023</v>
      </c>
      <c r="AA1210" s="45">
        <f t="shared" si="152"/>
        <v>45028</v>
      </c>
      <c r="AB1210" s="31" t="str">
        <f>Report2!AE1218</f>
        <v>5255143005254</v>
      </c>
      <c r="AC1210" s="45" t="str">
        <f>Report2!AF1218</f>
        <v>12/04/2023</v>
      </c>
      <c r="AD1210" s="31" t="str">
        <f>Report2!AH1218</f>
        <v>P2TL/52551/20230412/00002</v>
      </c>
      <c r="AE1210" s="31">
        <f t="shared" si="154"/>
        <v>52550</v>
      </c>
      <c r="AF1210" s="31" t="str">
        <f t="shared" si="153"/>
        <v>52551</v>
      </c>
    </row>
    <row r="1211" spans="1:32">
      <c r="A1211" s="30">
        <f>Report2!A1219</f>
        <v>146</v>
      </c>
      <c r="B1211" s="31" t="str">
        <f>Report2!B1219</f>
        <v>P2TL/52551/20230417/00006</v>
      </c>
      <c r="C1211" s="31" t="str">
        <f>Report2!D1219</f>
        <v>523061762111</v>
      </c>
      <c r="D1211" s="31" t="str">
        <f>Report2!E1219</f>
        <v>MASRUKAN</v>
      </c>
      <c r="E1211" s="31" t="str">
        <f>Report2!H1219</f>
        <v>K2</v>
      </c>
      <c r="F1211" s="31" t="str">
        <f>Report2!I1219</f>
        <v>DS SERANGAN DK.SE</v>
      </c>
      <c r="G1211" s="31" t="str">
        <f t="shared" si="147"/>
        <v>R1T</v>
      </c>
      <c r="H1211" s="31">
        <f t="shared" si="148"/>
        <v>450</v>
      </c>
      <c r="I1211" s="31" t="str">
        <f>Report2!K1219</f>
        <v>R1T/450</v>
      </c>
      <c r="J1211" s="82">
        <f>Report2!L1219</f>
        <v>278</v>
      </c>
      <c r="K1211" s="82">
        <f>Report2!M1219</f>
        <v>0</v>
      </c>
      <c r="L1211" s="82">
        <f>Report2!N1219</f>
        <v>115370</v>
      </c>
      <c r="M1211" s="82">
        <f>Report2!P1219</f>
        <v>115370</v>
      </c>
      <c r="N1211" s="82">
        <f>Report2!Q1219</f>
        <v>0</v>
      </c>
      <c r="O1211" s="82">
        <f>Report2!T1219</f>
        <v>0</v>
      </c>
      <c r="P1211" s="82">
        <f>Report2!U1219</f>
        <v>0</v>
      </c>
      <c r="Q1211" s="82">
        <f>Report2!W1219</f>
        <v>10383</v>
      </c>
      <c r="R1211" s="82">
        <f>Report2!X1219</f>
        <v>0</v>
      </c>
      <c r="S1211" s="82">
        <f>Report2!Y1219</f>
        <v>0</v>
      </c>
      <c r="T1211" s="82">
        <f>Report2!Z1219</f>
        <v>125753</v>
      </c>
      <c r="U1211" s="82">
        <f>Report2!AB1219</f>
        <v>125753</v>
      </c>
      <c r="V1211" s="82">
        <f>Report2!AC1219</f>
        <v>0</v>
      </c>
      <c r="W1211" s="36" t="str">
        <f>Report2!AD1219</f>
        <v>18/04/2023</v>
      </c>
      <c r="X1211" s="48" t="str">
        <f t="shared" si="149"/>
        <v>18</v>
      </c>
      <c r="Y1211" s="31" t="str">
        <f t="shared" si="150"/>
        <v>04</v>
      </c>
      <c r="Z1211" s="31" t="str">
        <f t="shared" si="151"/>
        <v>2023</v>
      </c>
      <c r="AA1211" s="45">
        <f t="shared" si="152"/>
        <v>45034</v>
      </c>
      <c r="AB1211" s="31" t="str">
        <f>Report2!AE1219</f>
        <v>5255143005266</v>
      </c>
      <c r="AC1211" s="45" t="str">
        <f>Report2!AF1219</f>
        <v>18/04/2023</v>
      </c>
      <c r="AD1211" s="31" t="str">
        <f>Report2!AH1219</f>
        <v>P2TL/52551/20230417/00006</v>
      </c>
      <c r="AE1211" s="31">
        <f t="shared" si="154"/>
        <v>52550</v>
      </c>
      <c r="AF1211" s="31" t="str">
        <f t="shared" si="153"/>
        <v>52551</v>
      </c>
    </row>
    <row r="1212" spans="1:32">
      <c r="A1212" s="30">
        <f>Report2!A1220</f>
        <v>147</v>
      </c>
      <c r="B1212" s="31" t="str">
        <f>Report2!B1220</f>
        <v>P2TL/52554/20230428/00028</v>
      </c>
      <c r="C1212" s="31" t="str">
        <f>Report2!D1220</f>
        <v>523071972510</v>
      </c>
      <c r="D1212" s="31" t="str">
        <f>Report2!E1220</f>
        <v>SAMIKUN</v>
      </c>
      <c r="E1212" s="31" t="str">
        <f>Report2!H1220</f>
        <v>K2</v>
      </c>
      <c r="F1212" s="31" t="str">
        <f>Report2!I1220</f>
        <v>DK NGEMPLAK KRANY</v>
      </c>
      <c r="G1212" s="31" t="str">
        <f t="shared" si="147"/>
        <v>R1</v>
      </c>
      <c r="H1212" s="31">
        <f t="shared" si="148"/>
        <v>900</v>
      </c>
      <c r="I1212" s="31" t="str">
        <f>Report2!K1220</f>
        <v>R1/900</v>
      </c>
      <c r="J1212" s="82">
        <f>Report2!L1220</f>
        <v>578</v>
      </c>
      <c r="K1212" s="82">
        <f>Report2!M1220</f>
        <v>0</v>
      </c>
      <c r="L1212" s="82">
        <f>Report2!N1220</f>
        <v>286110</v>
      </c>
      <c r="M1212" s="82">
        <f>Report2!P1220</f>
        <v>286110</v>
      </c>
      <c r="N1212" s="82">
        <f>Report2!Q1220</f>
        <v>0</v>
      </c>
      <c r="O1212" s="82">
        <f>Report2!T1220</f>
        <v>0</v>
      </c>
      <c r="P1212" s="82">
        <f>Report2!U1220</f>
        <v>0</v>
      </c>
      <c r="Q1212" s="82">
        <f>Report2!W1220</f>
        <v>25750</v>
      </c>
      <c r="R1212" s="82">
        <f>Report2!X1220</f>
        <v>0</v>
      </c>
      <c r="S1212" s="82">
        <f>Report2!Y1220</f>
        <v>0</v>
      </c>
      <c r="T1212" s="82">
        <f>Report2!Z1220</f>
        <v>311860</v>
      </c>
      <c r="U1212" s="82">
        <f>Report2!AB1220</f>
        <v>26000</v>
      </c>
      <c r="V1212" s="82">
        <f>Report2!AC1220</f>
        <v>285860</v>
      </c>
      <c r="W1212" s="36" t="str">
        <f>Report2!AD1220</f>
        <v>28/04/2023</v>
      </c>
      <c r="X1212" s="48" t="str">
        <f t="shared" si="149"/>
        <v>28</v>
      </c>
      <c r="Y1212" s="31" t="str">
        <f t="shared" si="150"/>
        <v>04</v>
      </c>
      <c r="Z1212" s="31" t="str">
        <f t="shared" si="151"/>
        <v>2023</v>
      </c>
      <c r="AA1212" s="45">
        <f t="shared" si="152"/>
        <v>45044</v>
      </c>
      <c r="AB1212" s="31" t="str">
        <f>Report2!AE1220</f>
        <v>5255442006255</v>
      </c>
      <c r="AC1212" s="45" t="str">
        <f>Report2!AF1220</f>
        <v>28/04/2023</v>
      </c>
      <c r="AD1212" s="31" t="str">
        <f>Report2!AH1220</f>
        <v>P2TL/52554/20230428/00028</v>
      </c>
      <c r="AE1212" s="31">
        <f t="shared" si="154"/>
        <v>52550</v>
      </c>
      <c r="AF1212" s="31" t="str">
        <f t="shared" si="153"/>
        <v>52554</v>
      </c>
    </row>
    <row r="1213" spans="1:32">
      <c r="A1213" s="30">
        <f>Report2!A1221</f>
        <v>148</v>
      </c>
      <c r="B1213" s="31" t="str">
        <f>Report2!B1221</f>
        <v>P2TL/52554/20230428/00010</v>
      </c>
      <c r="C1213" s="31" t="str">
        <f>Report2!D1221</f>
        <v>523070939200</v>
      </c>
      <c r="D1213" s="31" t="str">
        <f>Report2!E1221</f>
        <v>NURHADI</v>
      </c>
      <c r="E1213" s="31" t="str">
        <f>Report2!H1221</f>
        <v>K2</v>
      </c>
      <c r="F1213" s="31" t="str">
        <f>Report2!I1221</f>
        <v>DK MTLONDO DS KALI</v>
      </c>
      <c r="G1213" s="31" t="str">
        <f t="shared" si="147"/>
        <v>R1</v>
      </c>
      <c r="H1213" s="31">
        <f t="shared" si="148"/>
        <v>450</v>
      </c>
      <c r="I1213" s="31" t="str">
        <f>Report2!K1221</f>
        <v>R1/450</v>
      </c>
      <c r="J1213" s="82">
        <f>Report2!L1221</f>
        <v>150</v>
      </c>
      <c r="K1213" s="82">
        <f>Report2!M1221</f>
        <v>0</v>
      </c>
      <c r="L1213" s="82">
        <f>Report2!N1221</f>
        <v>74250</v>
      </c>
      <c r="M1213" s="82">
        <f>Report2!P1221</f>
        <v>74250</v>
      </c>
      <c r="N1213" s="82">
        <f>Report2!Q1221</f>
        <v>0</v>
      </c>
      <c r="O1213" s="82">
        <f>Report2!T1221</f>
        <v>0</v>
      </c>
      <c r="P1213" s="82">
        <f>Report2!U1221</f>
        <v>0</v>
      </c>
      <c r="Q1213" s="82">
        <f>Report2!W1221</f>
        <v>6683</v>
      </c>
      <c r="R1213" s="82">
        <f>Report2!X1221</f>
        <v>0</v>
      </c>
      <c r="S1213" s="82">
        <f>Report2!Y1221</f>
        <v>0</v>
      </c>
      <c r="T1213" s="82">
        <f>Report2!Z1221</f>
        <v>80933</v>
      </c>
      <c r="U1213" s="82">
        <f>Report2!AB1221</f>
        <v>9000</v>
      </c>
      <c r="V1213" s="82">
        <f>Report2!AC1221</f>
        <v>71933</v>
      </c>
      <c r="W1213" s="36" t="str">
        <f>Report2!AD1221</f>
        <v>28/04/2023</v>
      </c>
      <c r="X1213" s="48" t="str">
        <f t="shared" si="149"/>
        <v>28</v>
      </c>
      <c r="Y1213" s="31" t="str">
        <f t="shared" si="150"/>
        <v>04</v>
      </c>
      <c r="Z1213" s="31" t="str">
        <f t="shared" si="151"/>
        <v>2023</v>
      </c>
      <c r="AA1213" s="45">
        <f t="shared" si="152"/>
        <v>45044</v>
      </c>
      <c r="AB1213" s="31" t="str">
        <f>Report2!AE1221</f>
        <v>5255442006237</v>
      </c>
      <c r="AC1213" s="45" t="str">
        <f>Report2!AF1221</f>
        <v>28/04/2023</v>
      </c>
      <c r="AD1213" s="31" t="str">
        <f>Report2!AH1221</f>
        <v>P2TL/52554/20230428/00010</v>
      </c>
      <c r="AE1213" s="31">
        <f t="shared" si="154"/>
        <v>52550</v>
      </c>
      <c r="AF1213" s="31" t="str">
        <f t="shared" si="153"/>
        <v>52554</v>
      </c>
    </row>
    <row r="1214" spans="1:32">
      <c r="A1214" s="30">
        <f>Report2!A1222</f>
        <v>149</v>
      </c>
      <c r="B1214" s="31" t="str">
        <f>Report2!B1222</f>
        <v>P2TL/52554/20230412/00006</v>
      </c>
      <c r="C1214" s="31" t="str">
        <f>Report2!D1222</f>
        <v>NONPELANG</v>
      </c>
      <c r="D1214" s="31" t="str">
        <f>Report2!E1222</f>
        <v>KANDANG AYAM ADI 1</v>
      </c>
      <c r="E1214" s="31" t="str">
        <f>Report2!H1222</f>
        <v>P4</v>
      </c>
      <c r="F1214" s="31" t="str">
        <f>Report2!I1222</f>
        <v>TANJUNGHARJO NGA</v>
      </c>
      <c r="G1214" s="31" t="str">
        <f t="shared" si="147"/>
        <v>B1</v>
      </c>
      <c r="H1214" s="31">
        <f t="shared" si="148"/>
        <v>900</v>
      </c>
      <c r="I1214" s="31" t="str">
        <f>Report2!K1222</f>
        <v>B1/900</v>
      </c>
      <c r="J1214" s="82">
        <f>Report2!L1222</f>
        <v>4957</v>
      </c>
      <c r="K1214" s="82">
        <f>Report2!M1222</f>
        <v>429300</v>
      </c>
      <c r="L1214" s="82">
        <f>Report2!N1222</f>
        <v>2305098</v>
      </c>
      <c r="M1214" s="82">
        <f>Report2!P1222</f>
        <v>2734398</v>
      </c>
      <c r="N1214" s="82">
        <f>Report2!Q1222</f>
        <v>0</v>
      </c>
      <c r="O1214" s="82">
        <f>Report2!T1222</f>
        <v>0</v>
      </c>
      <c r="P1214" s="82">
        <f>Report2!U1222</f>
        <v>0</v>
      </c>
      <c r="Q1214" s="82">
        <f>Report2!W1222</f>
        <v>13672</v>
      </c>
      <c r="R1214" s="82">
        <f>Report2!X1222</f>
        <v>0</v>
      </c>
      <c r="S1214" s="82">
        <f>Report2!Y1222</f>
        <v>0</v>
      </c>
      <c r="T1214" s="82">
        <f>Report2!Z1222</f>
        <v>2748070</v>
      </c>
      <c r="U1214" s="82">
        <f>Report2!AB1222</f>
        <v>2748070</v>
      </c>
      <c r="V1214" s="82">
        <f>Report2!AC1222</f>
        <v>0</v>
      </c>
      <c r="W1214" s="36" t="str">
        <f>Report2!AD1222</f>
        <v>12/04/2023</v>
      </c>
      <c r="X1214" s="48" t="str">
        <f t="shared" si="149"/>
        <v>12</v>
      </c>
      <c r="Y1214" s="31" t="str">
        <f t="shared" si="150"/>
        <v>04</v>
      </c>
      <c r="Z1214" s="31" t="str">
        <f t="shared" si="151"/>
        <v>2023</v>
      </c>
      <c r="AA1214" s="45">
        <f t="shared" si="152"/>
        <v>45028</v>
      </c>
      <c r="AB1214" s="31" t="str">
        <f>Report2!AE1222</f>
        <v>5255442006208</v>
      </c>
      <c r="AC1214" s="45" t="str">
        <f>Report2!AF1222</f>
        <v>12/04/2023</v>
      </c>
      <c r="AD1214" s="31" t="str">
        <f>Report2!AH1222</f>
        <v>P2TL/52554/20230412/00006</v>
      </c>
      <c r="AE1214" s="31">
        <f t="shared" si="154"/>
        <v>52550</v>
      </c>
      <c r="AF1214" s="31" t="str">
        <f t="shared" si="153"/>
        <v>52554</v>
      </c>
    </row>
    <row r="1215" spans="1:32">
      <c r="A1215" s="30">
        <f>Report2!A1223</f>
        <v>150</v>
      </c>
      <c r="B1215" s="31" t="str">
        <f>Report2!B1223</f>
        <v>P2TL/52554/20230404/00002</v>
      </c>
      <c r="C1215" s="31" t="str">
        <f>Report2!D1223</f>
        <v>NONPELANG</v>
      </c>
      <c r="D1215" s="31" t="str">
        <f>Report2!E1223</f>
        <v>SUPRAPTO SRIATI</v>
      </c>
      <c r="E1215" s="31" t="str">
        <f>Report2!H1223</f>
        <v>P4</v>
      </c>
      <c r="F1215" s="31" t="str">
        <f>Report2!I1223</f>
        <v>DS TANJUNGHARJO</v>
      </c>
      <c r="G1215" s="31" t="str">
        <f t="shared" si="147"/>
        <v>B1</v>
      </c>
      <c r="H1215" s="31">
        <f t="shared" si="148"/>
        <v>450</v>
      </c>
      <c r="I1215" s="31" t="str">
        <f>Report2!K1223</f>
        <v>B1/450</v>
      </c>
      <c r="J1215" s="82">
        <f>Report2!L1223</f>
        <v>2479</v>
      </c>
      <c r="K1215" s="82">
        <f>Report2!M1223</f>
        <v>190350</v>
      </c>
      <c r="L1215" s="82">
        <f>Report2!N1223</f>
        <v>1041012</v>
      </c>
      <c r="M1215" s="82">
        <f>Report2!P1223</f>
        <v>1231362</v>
      </c>
      <c r="N1215" s="82">
        <f>Report2!Q1223</f>
        <v>0</v>
      </c>
      <c r="O1215" s="82">
        <f>Report2!T1223</f>
        <v>0</v>
      </c>
      <c r="P1215" s="82">
        <f>Report2!U1223</f>
        <v>0</v>
      </c>
      <c r="Q1215" s="82">
        <f>Report2!W1223</f>
        <v>6157</v>
      </c>
      <c r="R1215" s="82">
        <f>Report2!X1223</f>
        <v>0</v>
      </c>
      <c r="S1215" s="82">
        <f>Report2!Y1223</f>
        <v>0</v>
      </c>
      <c r="T1215" s="82">
        <f>Report2!Z1223</f>
        <v>1237519</v>
      </c>
      <c r="U1215" s="82">
        <f>Report2!AB1223</f>
        <v>1237519</v>
      </c>
      <c r="V1215" s="82">
        <f>Report2!AC1223</f>
        <v>0</v>
      </c>
      <c r="W1215" s="36" t="str">
        <f>Report2!AD1223</f>
        <v>04/04/2023</v>
      </c>
      <c r="X1215" s="48" t="str">
        <f t="shared" si="149"/>
        <v>04</v>
      </c>
      <c r="Y1215" s="31" t="str">
        <f t="shared" si="150"/>
        <v>04</v>
      </c>
      <c r="Z1215" s="31" t="str">
        <f t="shared" si="151"/>
        <v>2023</v>
      </c>
      <c r="AA1215" s="45">
        <f t="shared" si="152"/>
        <v>45020</v>
      </c>
      <c r="AB1215" s="31" t="str">
        <f>Report2!AE1223</f>
        <v>5255442006165</v>
      </c>
      <c r="AC1215" s="45" t="str">
        <f>Report2!AF1223</f>
        <v>04/04/2023</v>
      </c>
      <c r="AD1215" s="31" t="str">
        <f>Report2!AH1223</f>
        <v>P2TL/52554/20230404/00002</v>
      </c>
      <c r="AE1215" s="31">
        <f t="shared" si="154"/>
        <v>52550</v>
      </c>
      <c r="AF1215" s="31" t="str">
        <f t="shared" si="153"/>
        <v>52554</v>
      </c>
    </row>
    <row r="1216" spans="1:32">
      <c r="A1216" s="30">
        <f>Report2!A1224</f>
        <v>151</v>
      </c>
      <c r="B1216" s="31" t="str">
        <f>Report2!B1224</f>
        <v>5255105723041100293</v>
      </c>
      <c r="C1216" s="31" t="str">
        <f>Report2!D1224</f>
        <v>523061048565</v>
      </c>
      <c r="D1216" s="31" t="str">
        <f>Report2!E1224</f>
        <v>MUHID SUKATI</v>
      </c>
      <c r="E1216" s="31">
        <f>Report2!H1224</f>
        <v>0</v>
      </c>
      <c r="F1216" s="31" t="str">
        <f>Report2!I1224</f>
        <v>DS TEMPEL   RT.01 R</v>
      </c>
      <c r="G1216" s="31" t="str">
        <f t="shared" si="147"/>
        <v>R1M</v>
      </c>
      <c r="H1216" s="31">
        <f t="shared" si="148"/>
        <v>900</v>
      </c>
      <c r="I1216" s="31" t="str">
        <f>Report2!K1224</f>
        <v>R1M/900</v>
      </c>
      <c r="J1216" s="82">
        <f>Report2!L1224</f>
        <v>287</v>
      </c>
      <c r="K1216" s="82">
        <f>Report2!M1224</f>
        <v>0</v>
      </c>
      <c r="L1216" s="82">
        <f>Report2!N1224</f>
        <v>383968</v>
      </c>
      <c r="M1216" s="82">
        <f>Report2!P1224</f>
        <v>383968</v>
      </c>
      <c r="N1216" s="82">
        <f>Report2!Q1224</f>
        <v>0</v>
      </c>
      <c r="O1216" s="82">
        <f>Report2!T1224</f>
        <v>0</v>
      </c>
      <c r="P1216" s="82">
        <f>Report2!U1224</f>
        <v>0</v>
      </c>
      <c r="Q1216" s="82">
        <f>Report2!W1224</f>
        <v>0</v>
      </c>
      <c r="R1216" s="82">
        <f>Report2!X1224</f>
        <v>0</v>
      </c>
      <c r="S1216" s="82">
        <f>Report2!Y1224</f>
        <v>0</v>
      </c>
      <c r="T1216" s="82">
        <f>Report2!Z1224</f>
        <v>383968</v>
      </c>
      <c r="U1216" s="82">
        <f>Report2!AB1224</f>
        <v>0</v>
      </c>
      <c r="V1216" s="82">
        <f>Report2!AC1224</f>
        <v>383968</v>
      </c>
      <c r="W1216" s="36" t="str">
        <f>Report2!AD1224</f>
        <v>17/04/2023</v>
      </c>
      <c r="X1216" s="48" t="str">
        <f t="shared" si="149"/>
        <v>17</v>
      </c>
      <c r="Y1216" s="31" t="str">
        <f t="shared" si="150"/>
        <v>04</v>
      </c>
      <c r="Z1216" s="31" t="str">
        <f t="shared" si="151"/>
        <v>2023</v>
      </c>
      <c r="AA1216" s="45">
        <f t="shared" si="152"/>
        <v>45033</v>
      </c>
      <c r="AB1216" s="31" t="str">
        <f>Report2!AE1224</f>
        <v>5255134000293</v>
      </c>
      <c r="AC1216" s="45" t="str">
        <f>Report2!AF1224</f>
        <v>17/04/2023</v>
      </c>
      <c r="AD1216" s="31" t="str">
        <f>Report2!AH1224</f>
        <v>5255105723041100293</v>
      </c>
      <c r="AE1216" s="31">
        <f t="shared" si="154"/>
        <v>52550</v>
      </c>
      <c r="AF1216" s="31" t="str">
        <f t="shared" si="153"/>
        <v>52551</v>
      </c>
    </row>
    <row r="1217" spans="1:32">
      <c r="A1217" s="30">
        <f>Report2!A1225</f>
        <v>152</v>
      </c>
      <c r="B1217" s="31" t="str">
        <f>Report2!B1225</f>
        <v>P2TL/52552/20230410/00001</v>
      </c>
      <c r="C1217" s="31" t="str">
        <f>Report2!D1225</f>
        <v>NONPELANG</v>
      </c>
      <c r="D1217" s="31" t="str">
        <f>Report2!E1225</f>
        <v>MARNO</v>
      </c>
      <c r="E1217" s="31" t="str">
        <f>Report2!H1225</f>
        <v>P4</v>
      </c>
      <c r="F1217" s="31" t="str">
        <f>Report2!I1225</f>
        <v>NGAWUREJO RT 1 RW</v>
      </c>
      <c r="G1217" s="31" t="str">
        <f t="shared" si="147"/>
        <v>R1</v>
      </c>
      <c r="H1217" s="31">
        <f t="shared" si="148"/>
        <v>450</v>
      </c>
      <c r="I1217" s="31" t="str">
        <f>Report2!K1225</f>
        <v>R1/450</v>
      </c>
      <c r="J1217" s="82">
        <f>Report2!L1225</f>
        <v>2479</v>
      </c>
      <c r="K1217" s="82">
        <f>Report2!M1225</f>
        <v>89100</v>
      </c>
      <c r="L1217" s="82">
        <f>Report2!N1225</f>
        <v>1226907</v>
      </c>
      <c r="M1217" s="82">
        <f>Report2!P1225</f>
        <v>1316007</v>
      </c>
      <c r="N1217" s="82">
        <f>Report2!Q1225</f>
        <v>0</v>
      </c>
      <c r="O1217" s="82">
        <f>Report2!T1225</f>
        <v>0</v>
      </c>
      <c r="P1217" s="82">
        <f>Report2!U1225</f>
        <v>0</v>
      </c>
      <c r="Q1217" s="82">
        <f>Report2!W1225</f>
        <v>6580</v>
      </c>
      <c r="R1217" s="82">
        <f>Report2!X1225</f>
        <v>0</v>
      </c>
      <c r="S1217" s="82">
        <f>Report2!Y1225</f>
        <v>0</v>
      </c>
      <c r="T1217" s="82">
        <f>Report2!Z1225</f>
        <v>1322587</v>
      </c>
      <c r="U1217" s="82">
        <f>Report2!AB1225</f>
        <v>1322587</v>
      </c>
      <c r="V1217" s="82">
        <f>Report2!AC1225</f>
        <v>0</v>
      </c>
      <c r="W1217" s="36" t="str">
        <f>Report2!AD1225</f>
        <v>10/04/2023</v>
      </c>
      <c r="X1217" s="48" t="str">
        <f t="shared" si="149"/>
        <v>10</v>
      </c>
      <c r="Y1217" s="31" t="str">
        <f t="shared" si="150"/>
        <v>04</v>
      </c>
      <c r="Z1217" s="31" t="str">
        <f t="shared" si="151"/>
        <v>2023</v>
      </c>
      <c r="AA1217" s="45">
        <f t="shared" si="152"/>
        <v>45026</v>
      </c>
      <c r="AB1217" s="31" t="str">
        <f>Report2!AE1225</f>
        <v>5255242005031</v>
      </c>
      <c r="AC1217" s="45" t="str">
        <f>Report2!AF1225</f>
        <v>10/04/2023</v>
      </c>
      <c r="AD1217" s="31" t="str">
        <f>Report2!AH1225</f>
        <v>P2TL/52552/20230410/00001</v>
      </c>
      <c r="AE1217" s="31">
        <f t="shared" si="154"/>
        <v>52550</v>
      </c>
      <c r="AF1217" s="31" t="str">
        <f t="shared" si="153"/>
        <v>52552</v>
      </c>
    </row>
    <row r="1218" spans="1:32">
      <c r="A1218" s="30">
        <f>Report2!A1226</f>
        <v>153</v>
      </c>
      <c r="B1218" s="31" t="str">
        <f>Report2!B1226</f>
        <v>5255105723041100271</v>
      </c>
      <c r="C1218" s="31" t="str">
        <f>Report2!D1226</f>
        <v>523061355540</v>
      </c>
      <c r="D1218" s="31" t="str">
        <f>Report2!E1226</f>
        <v>SUTADI</v>
      </c>
      <c r="E1218" s="31">
        <f>Report2!H1226</f>
        <v>0</v>
      </c>
      <c r="F1218" s="31" t="str">
        <f>Report2!I1226</f>
        <v>DS KRAPYAK BINTOR</v>
      </c>
      <c r="G1218" s="31" t="str">
        <f t="shared" si="147"/>
        <v>R1M</v>
      </c>
      <c r="H1218" s="31">
        <f t="shared" si="148"/>
        <v>900</v>
      </c>
      <c r="I1218" s="31" t="str">
        <f>Report2!K1226</f>
        <v>R1M/900</v>
      </c>
      <c r="J1218" s="82">
        <f>Report2!L1226</f>
        <v>60</v>
      </c>
      <c r="K1218" s="82">
        <f>Report2!M1226</f>
        <v>0</v>
      </c>
      <c r="L1218" s="82">
        <f>Report2!N1226</f>
        <v>82472</v>
      </c>
      <c r="M1218" s="82">
        <f>Report2!P1226</f>
        <v>82472</v>
      </c>
      <c r="N1218" s="82">
        <f>Report2!Q1226</f>
        <v>0</v>
      </c>
      <c r="O1218" s="82">
        <f>Report2!T1226</f>
        <v>0</v>
      </c>
      <c r="P1218" s="82">
        <f>Report2!U1226</f>
        <v>0</v>
      </c>
      <c r="Q1218" s="82">
        <f>Report2!W1226</f>
        <v>0</v>
      </c>
      <c r="R1218" s="82">
        <f>Report2!X1226</f>
        <v>0</v>
      </c>
      <c r="S1218" s="82">
        <f>Report2!Y1226</f>
        <v>0</v>
      </c>
      <c r="T1218" s="82">
        <f>Report2!Z1226</f>
        <v>82472</v>
      </c>
      <c r="U1218" s="82">
        <f>Report2!AB1226</f>
        <v>0</v>
      </c>
      <c r="V1218" s="82">
        <f>Report2!AC1226</f>
        <v>82472</v>
      </c>
      <c r="W1218" s="36" t="str">
        <f>Report2!AD1226</f>
        <v>17/04/2023</v>
      </c>
      <c r="X1218" s="48" t="str">
        <f t="shared" si="149"/>
        <v>17</v>
      </c>
      <c r="Y1218" s="31" t="str">
        <f t="shared" si="150"/>
        <v>04</v>
      </c>
      <c r="Z1218" s="31" t="str">
        <f t="shared" si="151"/>
        <v>2023</v>
      </c>
      <c r="AA1218" s="45">
        <f t="shared" si="152"/>
        <v>45033</v>
      </c>
      <c r="AB1218" s="31" t="str">
        <f>Report2!AE1226</f>
        <v>5255134000271</v>
      </c>
      <c r="AC1218" s="45" t="str">
        <f>Report2!AF1226</f>
        <v>17/04/2023</v>
      </c>
      <c r="AD1218" s="31" t="str">
        <f>Report2!AH1226</f>
        <v>5255105723041100271</v>
      </c>
      <c r="AE1218" s="31">
        <f t="shared" si="154"/>
        <v>52550</v>
      </c>
      <c r="AF1218" s="31" t="str">
        <f t="shared" si="153"/>
        <v>52551</v>
      </c>
    </row>
    <row r="1219" spans="1:32">
      <c r="A1219" s="30">
        <f>Report2!A1227</f>
        <v>154</v>
      </c>
      <c r="B1219" s="31" t="str">
        <f>Report2!B1227</f>
        <v>P2TL/52551/20230428/00001</v>
      </c>
      <c r="C1219" s="31" t="str">
        <f>Report2!D1227</f>
        <v>523061833553</v>
      </c>
      <c r="D1219" s="31" t="str">
        <f>Report2!E1227</f>
        <v>MUSTAROM</v>
      </c>
      <c r="E1219" s="31" t="str">
        <f>Report2!H1227</f>
        <v>K2</v>
      </c>
      <c r="F1219" s="31" t="str">
        <f>Report2!I1227</f>
        <v>DK TLOGOJATI    RT.1</v>
      </c>
      <c r="G1219" s="31" t="str">
        <f t="shared" ref="G1219:G1282" si="155">LEFT(I1219,FIND("/",I1219)-1)</f>
        <v>R1T</v>
      </c>
      <c r="H1219" s="31">
        <f t="shared" ref="H1219:H1282" si="156">_xlfn.NUMBERVALUE(MID(I1219,FIND("/",I1219,1)+1,99))</f>
        <v>450</v>
      </c>
      <c r="I1219" s="31" t="str">
        <f>Report2!K1227</f>
        <v>R1T/450</v>
      </c>
      <c r="J1219" s="82">
        <f>Report2!L1227</f>
        <v>563</v>
      </c>
      <c r="K1219" s="82">
        <f>Report2!M1227</f>
        <v>0</v>
      </c>
      <c r="L1219" s="82">
        <f>Report2!N1227</f>
        <v>233645</v>
      </c>
      <c r="M1219" s="82">
        <f>Report2!P1227</f>
        <v>233645</v>
      </c>
      <c r="N1219" s="82">
        <f>Report2!Q1227</f>
        <v>0</v>
      </c>
      <c r="O1219" s="82">
        <f>Report2!T1227</f>
        <v>0</v>
      </c>
      <c r="P1219" s="82">
        <f>Report2!U1227</f>
        <v>0</v>
      </c>
      <c r="Q1219" s="82">
        <f>Report2!W1227</f>
        <v>21028</v>
      </c>
      <c r="R1219" s="82">
        <f>Report2!X1227</f>
        <v>0</v>
      </c>
      <c r="S1219" s="82">
        <f>Report2!Y1227</f>
        <v>0</v>
      </c>
      <c r="T1219" s="82">
        <f>Report2!Z1227</f>
        <v>254673</v>
      </c>
      <c r="U1219" s="82">
        <f>Report2!AB1227</f>
        <v>254673</v>
      </c>
      <c r="V1219" s="82">
        <f>Report2!AC1227</f>
        <v>0</v>
      </c>
      <c r="W1219" s="36" t="str">
        <f>Report2!AD1227</f>
        <v>28/04/2023</v>
      </c>
      <c r="X1219" s="48" t="str">
        <f t="shared" ref="X1219:X1282" si="157">LEFT(W1219,2)</f>
        <v>28</v>
      </c>
      <c r="Y1219" s="31" t="str">
        <f t="shared" ref="Y1219:Y1282" si="158">MID(W1219,FIND("/",W1219,1)+1,2)</f>
        <v>04</v>
      </c>
      <c r="Z1219" s="31" t="str">
        <f t="shared" ref="Z1219:Z1282" si="159">RIGHT(W1219,4)</f>
        <v>2023</v>
      </c>
      <c r="AA1219" s="45">
        <f t="shared" ref="AA1219:AA1282" si="160">DATE(Z1219,Y1219,X1219)</f>
        <v>45044</v>
      </c>
      <c r="AB1219" s="31" t="str">
        <f>Report2!AE1227</f>
        <v>5255143005273</v>
      </c>
      <c r="AC1219" s="45" t="str">
        <f>Report2!AF1227</f>
        <v>28/04/2023</v>
      </c>
      <c r="AD1219" s="31" t="str">
        <f>Report2!AH1227</f>
        <v>P2TL/52551/20230428/00001</v>
      </c>
      <c r="AE1219" s="31">
        <f t="shared" si="154"/>
        <v>52550</v>
      </c>
      <c r="AF1219" s="31" t="str">
        <f t="shared" ref="AF1219:AF1282" si="161">_xlfn.IFS(LEN(AD1219)=19,LEFT(AD1219,5),LEN(AD1219)=25,MID(AD1219,6,5))</f>
        <v>52551</v>
      </c>
    </row>
    <row r="1220" spans="1:32">
      <c r="A1220" s="30">
        <f>Report2!A1228</f>
        <v>155</v>
      </c>
      <c r="B1220" s="31" t="str">
        <f>Report2!B1228</f>
        <v>P2TL/52554/20230406/00014</v>
      </c>
      <c r="C1220" s="31" t="str">
        <f>Report2!D1228</f>
        <v>523070527781</v>
      </c>
      <c r="D1220" s="31" t="str">
        <f>Report2!E1228</f>
        <v>DARUN</v>
      </c>
      <c r="E1220" s="31" t="str">
        <f>Report2!H1228</f>
        <v>P2</v>
      </c>
      <c r="F1220" s="31" t="str">
        <f>Report2!I1228</f>
        <v>WO NOREJO TANJ HA</v>
      </c>
      <c r="G1220" s="31" t="str">
        <f t="shared" si="155"/>
        <v>R1M</v>
      </c>
      <c r="H1220" s="31">
        <f t="shared" si="156"/>
        <v>900</v>
      </c>
      <c r="I1220" s="31" t="str">
        <f>Report2!K1228</f>
        <v>R1M/900</v>
      </c>
      <c r="J1220" s="82">
        <f>Report2!L1228</f>
        <v>4957</v>
      </c>
      <c r="K1220" s="82">
        <f>Report2!M1228</f>
        <v>0</v>
      </c>
      <c r="L1220" s="82">
        <f>Report2!N1228</f>
        <v>6702134</v>
      </c>
      <c r="M1220" s="82">
        <f>Report2!P1228</f>
        <v>6702134</v>
      </c>
      <c r="N1220" s="82">
        <f>Report2!Q1228</f>
        <v>10000</v>
      </c>
      <c r="O1220" s="82">
        <f>Report2!T1228</f>
        <v>76400</v>
      </c>
      <c r="P1220" s="82">
        <f>Report2!U1228</f>
        <v>156912</v>
      </c>
      <c r="Q1220" s="82">
        <f>Report2!W1228</f>
        <v>67021</v>
      </c>
      <c r="R1220" s="82">
        <f>Report2!X1228</f>
        <v>14850</v>
      </c>
      <c r="S1220" s="82">
        <f>Report2!Y1228</f>
        <v>0</v>
      </c>
      <c r="T1220" s="82">
        <f>Report2!Z1228</f>
        <v>7027317</v>
      </c>
      <c r="U1220" s="82">
        <f>Report2!AB1228</f>
        <v>7027317</v>
      </c>
      <c r="V1220" s="82">
        <f>Report2!AC1228</f>
        <v>0</v>
      </c>
      <c r="W1220" s="36" t="str">
        <f>Report2!AD1228</f>
        <v>06/04/2023</v>
      </c>
      <c r="X1220" s="48" t="str">
        <f t="shared" si="157"/>
        <v>06</v>
      </c>
      <c r="Y1220" s="31" t="str">
        <f t="shared" si="158"/>
        <v>04</v>
      </c>
      <c r="Z1220" s="31" t="str">
        <f t="shared" si="159"/>
        <v>2023</v>
      </c>
      <c r="AA1220" s="45">
        <f t="shared" si="160"/>
        <v>45022</v>
      </c>
      <c r="AB1220" s="31" t="str">
        <f>Report2!AE1228</f>
        <v>5255442006192</v>
      </c>
      <c r="AC1220" s="45" t="str">
        <f>Report2!AF1228</f>
        <v>06/04/2023</v>
      </c>
      <c r="AD1220" s="31" t="str">
        <f>Report2!AH1228</f>
        <v>P2TL/52554/20230406/00014</v>
      </c>
      <c r="AE1220" s="31">
        <f t="shared" ref="AE1220:AE1283" si="162">AE1219</f>
        <v>52550</v>
      </c>
      <c r="AF1220" s="31" t="str">
        <f t="shared" si="161"/>
        <v>52554</v>
      </c>
    </row>
    <row r="1221" spans="1:32">
      <c r="A1221" s="30">
        <f>Report2!A1229</f>
        <v>156</v>
      </c>
      <c r="B1221" s="31" t="str">
        <f>Report2!B1229</f>
        <v>P2TL/52554/20230417/00002</v>
      </c>
      <c r="C1221" s="31" t="str">
        <f>Report2!D1229</f>
        <v>NONPELANG</v>
      </c>
      <c r="D1221" s="31" t="str">
        <f>Report2!E1229</f>
        <v>PRIYONO</v>
      </c>
      <c r="E1221" s="31" t="str">
        <f>Report2!H1229</f>
        <v>P4</v>
      </c>
      <c r="F1221" s="31" t="str">
        <f>Report2!I1229</f>
        <v>DUSUN LENGKONG S</v>
      </c>
      <c r="G1221" s="31" t="str">
        <f t="shared" si="155"/>
        <v>R1</v>
      </c>
      <c r="H1221" s="31">
        <f t="shared" si="156"/>
        <v>450</v>
      </c>
      <c r="I1221" s="31" t="str">
        <f>Report2!K1229</f>
        <v>R1/450</v>
      </c>
      <c r="J1221" s="82">
        <f>Report2!L1229</f>
        <v>2479</v>
      </c>
      <c r="K1221" s="82">
        <f>Report2!M1229</f>
        <v>89100</v>
      </c>
      <c r="L1221" s="82">
        <f>Report2!N1229</f>
        <v>1226907</v>
      </c>
      <c r="M1221" s="82">
        <f>Report2!P1229</f>
        <v>1316007</v>
      </c>
      <c r="N1221" s="82">
        <f>Report2!Q1229</f>
        <v>0</v>
      </c>
      <c r="O1221" s="82">
        <f>Report2!T1229</f>
        <v>0</v>
      </c>
      <c r="P1221" s="82">
        <f>Report2!U1229</f>
        <v>0</v>
      </c>
      <c r="Q1221" s="82">
        <f>Report2!W1229</f>
        <v>6580</v>
      </c>
      <c r="R1221" s="82">
        <f>Report2!X1229</f>
        <v>0</v>
      </c>
      <c r="S1221" s="82">
        <f>Report2!Y1229</f>
        <v>0</v>
      </c>
      <c r="T1221" s="82">
        <f>Report2!Z1229</f>
        <v>1322587</v>
      </c>
      <c r="U1221" s="82">
        <f>Report2!AB1229</f>
        <v>1322587</v>
      </c>
      <c r="V1221" s="82">
        <f>Report2!AC1229</f>
        <v>0</v>
      </c>
      <c r="W1221" s="36" t="str">
        <f>Report2!AD1229</f>
        <v>18/04/2023</v>
      </c>
      <c r="X1221" s="48" t="str">
        <f t="shared" si="157"/>
        <v>18</v>
      </c>
      <c r="Y1221" s="31" t="str">
        <f t="shared" si="158"/>
        <v>04</v>
      </c>
      <c r="Z1221" s="31" t="str">
        <f t="shared" si="159"/>
        <v>2023</v>
      </c>
      <c r="AA1221" s="45">
        <f t="shared" si="160"/>
        <v>45034</v>
      </c>
      <c r="AB1221" s="31" t="str">
        <f>Report2!AE1229</f>
        <v>5255442006222</v>
      </c>
      <c r="AC1221" s="45" t="str">
        <f>Report2!AF1229</f>
        <v>18/04/2023</v>
      </c>
      <c r="AD1221" s="31" t="str">
        <f>Report2!AH1229</f>
        <v>P2TL/52554/20230417/00002</v>
      </c>
      <c r="AE1221" s="31">
        <f t="shared" si="162"/>
        <v>52550</v>
      </c>
      <c r="AF1221" s="31" t="str">
        <f t="shared" si="161"/>
        <v>52554</v>
      </c>
    </row>
    <row r="1222" spans="1:32">
      <c r="A1222" s="30">
        <f>Report2!A1230</f>
        <v>157</v>
      </c>
      <c r="B1222" s="31" t="str">
        <f>Report2!B1230</f>
        <v>P2TL/52551/20230411/00001</v>
      </c>
      <c r="C1222" s="31" t="str">
        <f>Report2!D1230</f>
        <v>523061880498</v>
      </c>
      <c r="D1222" s="31" t="str">
        <f>Report2!E1230</f>
        <v>ALI USBAH</v>
      </c>
      <c r="E1222" s="31" t="str">
        <f>Report2!H1230</f>
        <v>K2</v>
      </c>
      <c r="F1222" s="31" t="str">
        <f>Report2!I1230</f>
        <v>DS TAMBIREJO      GA</v>
      </c>
      <c r="G1222" s="31" t="str">
        <f t="shared" si="155"/>
        <v>R2T</v>
      </c>
      <c r="H1222" s="31">
        <f t="shared" si="156"/>
        <v>3500</v>
      </c>
      <c r="I1222" s="31" t="str">
        <f>Report2!K1230</f>
        <v>R2T/3500</v>
      </c>
      <c r="J1222" s="82">
        <f>Report2!L1230</f>
        <v>835</v>
      </c>
      <c r="K1222" s="82">
        <f>Report2!M1230</f>
        <v>0</v>
      </c>
      <c r="L1222" s="82">
        <f>Report2!N1230</f>
        <v>1419108</v>
      </c>
      <c r="M1222" s="82">
        <f>Report2!P1230</f>
        <v>1419108</v>
      </c>
      <c r="N1222" s="82">
        <f>Report2!Q1230</f>
        <v>0</v>
      </c>
      <c r="O1222" s="82">
        <f>Report2!T1230</f>
        <v>0</v>
      </c>
      <c r="P1222" s="82">
        <f>Report2!U1230</f>
        <v>0</v>
      </c>
      <c r="Q1222" s="82">
        <f>Report2!W1230</f>
        <v>127720</v>
      </c>
      <c r="R1222" s="82">
        <f>Report2!X1230</f>
        <v>0</v>
      </c>
      <c r="S1222" s="82">
        <f>Report2!Y1230</f>
        <v>0</v>
      </c>
      <c r="T1222" s="82">
        <f>Report2!Z1230</f>
        <v>1546828</v>
      </c>
      <c r="U1222" s="82">
        <f>Report2!AB1230</f>
        <v>1546828</v>
      </c>
      <c r="V1222" s="82">
        <f>Report2!AC1230</f>
        <v>0</v>
      </c>
      <c r="W1222" s="36" t="str">
        <f>Report2!AD1230</f>
        <v>11/04/2023</v>
      </c>
      <c r="X1222" s="48" t="str">
        <f t="shared" si="157"/>
        <v>11</v>
      </c>
      <c r="Y1222" s="31" t="str">
        <f t="shared" si="158"/>
        <v>04</v>
      </c>
      <c r="Z1222" s="31" t="str">
        <f t="shared" si="159"/>
        <v>2023</v>
      </c>
      <c r="AA1222" s="45">
        <f t="shared" si="160"/>
        <v>45027</v>
      </c>
      <c r="AB1222" s="31" t="str">
        <f>Report2!AE1230</f>
        <v>5255143005248</v>
      </c>
      <c r="AC1222" s="45" t="str">
        <f>Report2!AF1230</f>
        <v>11/04/2023</v>
      </c>
      <c r="AD1222" s="31" t="str">
        <f>Report2!AH1230</f>
        <v>P2TL/52551/20230411/00001</v>
      </c>
      <c r="AE1222" s="31">
        <f t="shared" si="162"/>
        <v>52550</v>
      </c>
      <c r="AF1222" s="31" t="str">
        <f t="shared" si="161"/>
        <v>52551</v>
      </c>
    </row>
    <row r="1223" spans="1:32">
      <c r="A1223" s="30">
        <f>Report2!A1231</f>
        <v>158</v>
      </c>
      <c r="B1223" s="31" t="str">
        <f>Report2!B1231</f>
        <v>P2TL/52554/20230406/00006</v>
      </c>
      <c r="C1223" s="31" t="str">
        <f>Report2!D1231</f>
        <v>NONPELANG</v>
      </c>
      <c r="D1223" s="31" t="str">
        <f>Report2!E1231</f>
        <v>SUMARNO NGATIRAH</v>
      </c>
      <c r="E1223" s="31" t="str">
        <f>Report2!H1231</f>
        <v>P4</v>
      </c>
      <c r="F1223" s="31" t="str">
        <f>Report2!I1231</f>
        <v>DN KUNCEN 01/06 DS</v>
      </c>
      <c r="G1223" s="31" t="str">
        <f t="shared" si="155"/>
        <v>R1</v>
      </c>
      <c r="H1223" s="31">
        <f t="shared" si="156"/>
        <v>450</v>
      </c>
      <c r="I1223" s="31" t="str">
        <f>Report2!K1231</f>
        <v>R1/450</v>
      </c>
      <c r="J1223" s="82">
        <f>Report2!L1231</f>
        <v>2479</v>
      </c>
      <c r="K1223" s="82">
        <f>Report2!M1231</f>
        <v>89100</v>
      </c>
      <c r="L1223" s="82">
        <f>Report2!N1231</f>
        <v>1226907</v>
      </c>
      <c r="M1223" s="82">
        <f>Report2!P1231</f>
        <v>1316007</v>
      </c>
      <c r="N1223" s="82">
        <f>Report2!Q1231</f>
        <v>0</v>
      </c>
      <c r="O1223" s="82">
        <f>Report2!T1231</f>
        <v>0</v>
      </c>
      <c r="P1223" s="82">
        <f>Report2!U1231</f>
        <v>0</v>
      </c>
      <c r="Q1223" s="82">
        <f>Report2!W1231</f>
        <v>6580</v>
      </c>
      <c r="R1223" s="82">
        <f>Report2!X1231</f>
        <v>0</v>
      </c>
      <c r="S1223" s="82">
        <f>Report2!Y1231</f>
        <v>0</v>
      </c>
      <c r="T1223" s="82">
        <f>Report2!Z1231</f>
        <v>1322587</v>
      </c>
      <c r="U1223" s="82">
        <f>Report2!AB1231</f>
        <v>1322587</v>
      </c>
      <c r="V1223" s="82">
        <f>Report2!AC1231</f>
        <v>0</v>
      </c>
      <c r="W1223" s="36" t="str">
        <f>Report2!AD1231</f>
        <v>07/04/2023</v>
      </c>
      <c r="X1223" s="48" t="str">
        <f t="shared" si="157"/>
        <v>07</v>
      </c>
      <c r="Y1223" s="31" t="str">
        <f t="shared" si="158"/>
        <v>04</v>
      </c>
      <c r="Z1223" s="31" t="str">
        <f t="shared" si="159"/>
        <v>2023</v>
      </c>
      <c r="AA1223" s="45">
        <f t="shared" si="160"/>
        <v>45023</v>
      </c>
      <c r="AB1223" s="31" t="str">
        <f>Report2!AE1231</f>
        <v>5255442006178</v>
      </c>
      <c r="AC1223" s="45" t="str">
        <f>Report2!AF1231</f>
        <v>07/04/2023</v>
      </c>
      <c r="AD1223" s="31" t="str">
        <f>Report2!AH1231</f>
        <v>P2TL/52554/20230406/00006</v>
      </c>
      <c r="AE1223" s="31">
        <f t="shared" si="162"/>
        <v>52550</v>
      </c>
      <c r="AF1223" s="31" t="str">
        <f t="shared" si="161"/>
        <v>52554</v>
      </c>
    </row>
    <row r="1224" spans="1:32">
      <c r="A1224" s="30">
        <f>Report2!A1232</f>
        <v>159</v>
      </c>
      <c r="B1224" s="31" t="str">
        <f>Report2!B1232</f>
        <v>P2TL/52554/20230413/00002</v>
      </c>
      <c r="C1224" s="31" t="str">
        <f>Report2!D1232</f>
        <v>523071264709</v>
      </c>
      <c r="D1224" s="31" t="str">
        <f>Report2!E1232</f>
        <v>TUGIMIN</v>
      </c>
      <c r="E1224" s="31" t="str">
        <f>Report2!H1232</f>
        <v>P2</v>
      </c>
      <c r="F1224" s="31" t="str">
        <f>Report2!I1232</f>
        <v>DK . SENDANGHARJO</v>
      </c>
      <c r="G1224" s="31" t="str">
        <f t="shared" si="155"/>
        <v>R1</v>
      </c>
      <c r="H1224" s="31">
        <f t="shared" si="156"/>
        <v>450</v>
      </c>
      <c r="I1224" s="31" t="str">
        <f>Report2!K1232</f>
        <v>R1/450</v>
      </c>
      <c r="J1224" s="82">
        <f>Report2!L1232</f>
        <v>2479</v>
      </c>
      <c r="K1224" s="82">
        <f>Report2!M1232</f>
        <v>0</v>
      </c>
      <c r="L1224" s="82">
        <f>Report2!N1232</f>
        <v>1226907</v>
      </c>
      <c r="M1224" s="82">
        <f>Report2!P1232</f>
        <v>1226907</v>
      </c>
      <c r="N1224" s="82">
        <f>Report2!Q1232</f>
        <v>0</v>
      </c>
      <c r="O1224" s="82">
        <f>Report2!T1232</f>
        <v>76400</v>
      </c>
      <c r="P1224" s="82">
        <f>Report2!U1232</f>
        <v>156912</v>
      </c>
      <c r="Q1224" s="82">
        <f>Report2!W1232</f>
        <v>12269</v>
      </c>
      <c r="R1224" s="82">
        <f>Report2!X1232</f>
        <v>900</v>
      </c>
      <c r="S1224" s="82">
        <f>Report2!Y1232</f>
        <v>0</v>
      </c>
      <c r="T1224" s="82">
        <f>Report2!Z1232</f>
        <v>1473388</v>
      </c>
      <c r="U1224" s="82">
        <f>Report2!AB1232</f>
        <v>1473388</v>
      </c>
      <c r="V1224" s="82">
        <f>Report2!AC1232</f>
        <v>0</v>
      </c>
      <c r="W1224" s="36" t="str">
        <f>Report2!AD1232</f>
        <v>14/04/2023</v>
      </c>
      <c r="X1224" s="48" t="str">
        <f t="shared" si="157"/>
        <v>14</v>
      </c>
      <c r="Y1224" s="31" t="str">
        <f t="shared" si="158"/>
        <v>04</v>
      </c>
      <c r="Z1224" s="31" t="str">
        <f t="shared" si="159"/>
        <v>2023</v>
      </c>
      <c r="AA1224" s="45">
        <f t="shared" si="160"/>
        <v>45030</v>
      </c>
      <c r="AB1224" s="31" t="str">
        <f>Report2!AE1232</f>
        <v>5255442006216</v>
      </c>
      <c r="AC1224" s="45" t="str">
        <f>Report2!AF1232</f>
        <v>14/04/2023</v>
      </c>
      <c r="AD1224" s="31" t="str">
        <f>Report2!AH1232</f>
        <v>P2TL/52554/20230413/00002</v>
      </c>
      <c r="AE1224" s="31">
        <f t="shared" si="162"/>
        <v>52550</v>
      </c>
      <c r="AF1224" s="31" t="str">
        <f t="shared" si="161"/>
        <v>52554</v>
      </c>
    </row>
    <row r="1225" spans="1:32">
      <c r="A1225" s="30">
        <f>Report2!A1233</f>
        <v>160</v>
      </c>
      <c r="B1225" s="31" t="str">
        <f>Report2!B1233</f>
        <v>P2TL/52554/20230406/00004</v>
      </c>
      <c r="C1225" s="31" t="str">
        <f>Report2!D1233</f>
        <v>NONPELANG</v>
      </c>
      <c r="D1225" s="31" t="str">
        <f>Report2!E1233</f>
        <v>PURYANI A</v>
      </c>
      <c r="E1225" s="31" t="str">
        <f>Report2!H1233</f>
        <v>P4</v>
      </c>
      <c r="F1225" s="31" t="str">
        <f>Report2!I1233</f>
        <v>DN KUNCEN 01/06 DS</v>
      </c>
      <c r="G1225" s="31" t="str">
        <f t="shared" si="155"/>
        <v>R1</v>
      </c>
      <c r="H1225" s="31">
        <f t="shared" si="156"/>
        <v>450</v>
      </c>
      <c r="I1225" s="31" t="str">
        <f>Report2!K1233</f>
        <v>R1/450</v>
      </c>
      <c r="J1225" s="82">
        <f>Report2!L1233</f>
        <v>2479</v>
      </c>
      <c r="K1225" s="82">
        <f>Report2!M1233</f>
        <v>89100</v>
      </c>
      <c r="L1225" s="82">
        <f>Report2!N1233</f>
        <v>1226907</v>
      </c>
      <c r="M1225" s="82">
        <f>Report2!P1233</f>
        <v>1316007</v>
      </c>
      <c r="N1225" s="82">
        <f>Report2!Q1233</f>
        <v>0</v>
      </c>
      <c r="O1225" s="82">
        <f>Report2!T1233</f>
        <v>0</v>
      </c>
      <c r="P1225" s="82">
        <f>Report2!U1233</f>
        <v>0</v>
      </c>
      <c r="Q1225" s="82">
        <f>Report2!W1233</f>
        <v>6580</v>
      </c>
      <c r="R1225" s="82">
        <f>Report2!X1233</f>
        <v>0</v>
      </c>
      <c r="S1225" s="82">
        <f>Report2!Y1233</f>
        <v>0</v>
      </c>
      <c r="T1225" s="82">
        <f>Report2!Z1233</f>
        <v>1322587</v>
      </c>
      <c r="U1225" s="82">
        <f>Report2!AB1233</f>
        <v>1322587</v>
      </c>
      <c r="V1225" s="82">
        <f>Report2!AC1233</f>
        <v>0</v>
      </c>
      <c r="W1225" s="36" t="str">
        <f>Report2!AD1233</f>
        <v>06/04/2023</v>
      </c>
      <c r="X1225" s="48" t="str">
        <f t="shared" si="157"/>
        <v>06</v>
      </c>
      <c r="Y1225" s="31" t="str">
        <f t="shared" si="158"/>
        <v>04</v>
      </c>
      <c r="Z1225" s="31" t="str">
        <f t="shared" si="159"/>
        <v>2023</v>
      </c>
      <c r="AA1225" s="45">
        <f t="shared" si="160"/>
        <v>45022</v>
      </c>
      <c r="AB1225" s="31" t="str">
        <f>Report2!AE1233</f>
        <v>5255442006176</v>
      </c>
      <c r="AC1225" s="45" t="str">
        <f>Report2!AF1233</f>
        <v>06/04/2023</v>
      </c>
      <c r="AD1225" s="31" t="str">
        <f>Report2!AH1233</f>
        <v>P2TL/52554/20230406/00004</v>
      </c>
      <c r="AE1225" s="31">
        <f t="shared" si="162"/>
        <v>52550</v>
      </c>
      <c r="AF1225" s="31" t="str">
        <f t="shared" si="161"/>
        <v>52554</v>
      </c>
    </row>
    <row r="1226" spans="1:32">
      <c r="A1226" s="30">
        <f>Report2!A1234</f>
        <v>161</v>
      </c>
      <c r="B1226" s="31" t="str">
        <f>Report2!B1234</f>
        <v>P2TL/52554/20230428/00019</v>
      </c>
      <c r="C1226" s="31" t="str">
        <f>Report2!D1234</f>
        <v>523071442034</v>
      </c>
      <c r="D1226" s="31" t="str">
        <f>Report2!E1234</f>
        <v>SUWADI</v>
      </c>
      <c r="E1226" s="31" t="str">
        <f>Report2!H1234</f>
        <v>K2</v>
      </c>
      <c r="F1226" s="31" t="str">
        <f>Report2!I1234</f>
        <v>MO JOLASAN SIDORE</v>
      </c>
      <c r="G1226" s="31" t="str">
        <f t="shared" si="155"/>
        <v>R1</v>
      </c>
      <c r="H1226" s="31">
        <f t="shared" si="156"/>
        <v>450</v>
      </c>
      <c r="I1226" s="31" t="str">
        <f>Report2!K1234</f>
        <v>R1/450</v>
      </c>
      <c r="J1226" s="82">
        <f>Report2!L1234</f>
        <v>150</v>
      </c>
      <c r="K1226" s="82">
        <f>Report2!M1234</f>
        <v>0</v>
      </c>
      <c r="L1226" s="82">
        <f>Report2!N1234</f>
        <v>74250</v>
      </c>
      <c r="M1226" s="82">
        <f>Report2!P1234</f>
        <v>74250</v>
      </c>
      <c r="N1226" s="82">
        <f>Report2!Q1234</f>
        <v>0</v>
      </c>
      <c r="O1226" s="82">
        <f>Report2!T1234</f>
        <v>0</v>
      </c>
      <c r="P1226" s="82">
        <f>Report2!U1234</f>
        <v>0</v>
      </c>
      <c r="Q1226" s="82">
        <f>Report2!W1234</f>
        <v>6683</v>
      </c>
      <c r="R1226" s="82">
        <f>Report2!X1234</f>
        <v>0</v>
      </c>
      <c r="S1226" s="82">
        <f>Report2!Y1234</f>
        <v>0</v>
      </c>
      <c r="T1226" s="82">
        <f>Report2!Z1234</f>
        <v>80933</v>
      </c>
      <c r="U1226" s="82">
        <f>Report2!AB1234</f>
        <v>9000</v>
      </c>
      <c r="V1226" s="82">
        <f>Report2!AC1234</f>
        <v>71933</v>
      </c>
      <c r="W1226" s="36" t="str">
        <f>Report2!AD1234</f>
        <v>28/04/2023</v>
      </c>
      <c r="X1226" s="48" t="str">
        <f t="shared" si="157"/>
        <v>28</v>
      </c>
      <c r="Y1226" s="31" t="str">
        <f t="shared" si="158"/>
        <v>04</v>
      </c>
      <c r="Z1226" s="31" t="str">
        <f t="shared" si="159"/>
        <v>2023</v>
      </c>
      <c r="AA1226" s="45">
        <f t="shared" si="160"/>
        <v>45044</v>
      </c>
      <c r="AB1226" s="31" t="str">
        <f>Report2!AE1234</f>
        <v>5255442006246</v>
      </c>
      <c r="AC1226" s="45" t="str">
        <f>Report2!AF1234</f>
        <v>28/04/2023</v>
      </c>
      <c r="AD1226" s="31" t="str">
        <f>Report2!AH1234</f>
        <v>P2TL/52554/20230428/00019</v>
      </c>
      <c r="AE1226" s="31">
        <f t="shared" si="162"/>
        <v>52550</v>
      </c>
      <c r="AF1226" s="31" t="str">
        <f t="shared" si="161"/>
        <v>52554</v>
      </c>
    </row>
    <row r="1227" spans="1:32">
      <c r="A1227" s="30">
        <f>Report2!A1235</f>
        <v>162</v>
      </c>
      <c r="B1227" s="31" t="str">
        <f>Report2!B1235</f>
        <v>P2TL/52553/20230414/00002</v>
      </c>
      <c r="C1227" s="31" t="str">
        <f>Report2!D1235</f>
        <v>NONPELANG</v>
      </c>
      <c r="D1227" s="31" t="str">
        <f>Report2!E1235</f>
        <v>PJ TAMSIR</v>
      </c>
      <c r="E1227" s="31" t="str">
        <f>Report2!H1235</f>
        <v>P4</v>
      </c>
      <c r="F1227" s="31" t="str">
        <f>Report2!I1235</f>
        <v>NG REBO RT01/01 KE</v>
      </c>
      <c r="G1227" s="31" t="str">
        <f t="shared" si="155"/>
        <v>S2</v>
      </c>
      <c r="H1227" s="31">
        <f t="shared" si="156"/>
        <v>450</v>
      </c>
      <c r="I1227" s="31" t="str">
        <f>Report2!K1235</f>
        <v>S2/450</v>
      </c>
      <c r="J1227" s="82">
        <f>Report2!L1235</f>
        <v>2479</v>
      </c>
      <c r="K1227" s="82">
        <f>Report2!M1235</f>
        <v>81000</v>
      </c>
      <c r="L1227" s="82">
        <f>Report2!N1235</f>
        <v>892296</v>
      </c>
      <c r="M1227" s="82">
        <f>Report2!P1235</f>
        <v>973296</v>
      </c>
      <c r="N1227" s="82">
        <f>Report2!Q1235</f>
        <v>0</v>
      </c>
      <c r="O1227" s="82">
        <f>Report2!T1235</f>
        <v>0</v>
      </c>
      <c r="P1227" s="82">
        <f>Report2!U1235</f>
        <v>0</v>
      </c>
      <c r="Q1227" s="82">
        <f>Report2!W1235</f>
        <v>4866</v>
      </c>
      <c r="R1227" s="82">
        <f>Report2!X1235</f>
        <v>0</v>
      </c>
      <c r="S1227" s="82">
        <f>Report2!Y1235</f>
        <v>0</v>
      </c>
      <c r="T1227" s="82">
        <f>Report2!Z1235</f>
        <v>978162</v>
      </c>
      <c r="U1227" s="82">
        <f>Report2!AB1235</f>
        <v>978162</v>
      </c>
      <c r="V1227" s="82">
        <f>Report2!AC1235</f>
        <v>0</v>
      </c>
      <c r="W1227" s="36" t="str">
        <f>Report2!AD1235</f>
        <v>14/04/2023</v>
      </c>
      <c r="X1227" s="48" t="str">
        <f t="shared" si="157"/>
        <v>14</v>
      </c>
      <c r="Y1227" s="31" t="str">
        <f t="shared" si="158"/>
        <v>04</v>
      </c>
      <c r="Z1227" s="31" t="str">
        <f t="shared" si="159"/>
        <v>2023</v>
      </c>
      <c r="AA1227" s="45">
        <f t="shared" si="160"/>
        <v>45030</v>
      </c>
      <c r="AB1227" s="31" t="str">
        <f>Report2!AE1235</f>
        <v>5255342004952</v>
      </c>
      <c r="AC1227" s="45" t="str">
        <f>Report2!AF1235</f>
        <v>14/04/2023</v>
      </c>
      <c r="AD1227" s="31" t="str">
        <f>Report2!AH1235</f>
        <v>P2TL/52553/20230414/00002</v>
      </c>
      <c r="AE1227" s="31">
        <f t="shared" si="162"/>
        <v>52550</v>
      </c>
      <c r="AF1227" s="31" t="str">
        <f t="shared" si="161"/>
        <v>52553</v>
      </c>
    </row>
    <row r="1228" spans="1:32">
      <c r="A1228" s="30">
        <f>Report2!A1236</f>
        <v>163</v>
      </c>
      <c r="B1228" s="31" t="str">
        <f>Report2!B1236</f>
        <v>P2TL/52554/20230403/00001</v>
      </c>
      <c r="C1228" s="31" t="str">
        <f>Report2!D1236</f>
        <v>523071471581</v>
      </c>
      <c r="D1228" s="31" t="str">
        <f>Report2!E1236</f>
        <v>KARSO</v>
      </c>
      <c r="E1228" s="31" t="str">
        <f>Report2!H1236</f>
        <v>P3</v>
      </c>
      <c r="F1228" s="31" t="str">
        <f>Report2!I1236</f>
        <v>DK  KALITENGAH RT3/</v>
      </c>
      <c r="G1228" s="31" t="str">
        <f t="shared" si="155"/>
        <v>R1</v>
      </c>
      <c r="H1228" s="31">
        <f t="shared" si="156"/>
        <v>450</v>
      </c>
      <c r="I1228" s="31" t="str">
        <f>Report2!K1236</f>
        <v>R1/450</v>
      </c>
      <c r="J1228" s="82">
        <f>Report2!L1236</f>
        <v>2479</v>
      </c>
      <c r="K1228" s="82">
        <f>Report2!M1236</f>
        <v>59400</v>
      </c>
      <c r="L1228" s="82">
        <f>Report2!N1236</f>
        <v>1226907</v>
      </c>
      <c r="M1228" s="82">
        <f>Report2!P1236</f>
        <v>1286307</v>
      </c>
      <c r="N1228" s="82">
        <f>Report2!Q1236</f>
        <v>0</v>
      </c>
      <c r="O1228" s="82">
        <f>Report2!T1236</f>
        <v>76400</v>
      </c>
      <c r="P1228" s="82">
        <f>Report2!U1236</f>
        <v>274226</v>
      </c>
      <c r="Q1228" s="82">
        <f>Report2!W1236</f>
        <v>13160</v>
      </c>
      <c r="R1228" s="82">
        <f>Report2!X1236</f>
        <v>0</v>
      </c>
      <c r="S1228" s="82">
        <f>Report2!Y1236</f>
        <v>0</v>
      </c>
      <c r="T1228" s="82">
        <f>Report2!Z1236</f>
        <v>1650093</v>
      </c>
      <c r="U1228" s="82">
        <f>Report2!AB1236</f>
        <v>1650093</v>
      </c>
      <c r="V1228" s="82">
        <f>Report2!AC1236</f>
        <v>0</v>
      </c>
      <c r="W1228" s="36" t="str">
        <f>Report2!AD1236</f>
        <v>03/04/2023</v>
      </c>
      <c r="X1228" s="48" t="str">
        <f t="shared" si="157"/>
        <v>03</v>
      </c>
      <c r="Y1228" s="31" t="str">
        <f t="shared" si="158"/>
        <v>04</v>
      </c>
      <c r="Z1228" s="31" t="str">
        <f t="shared" si="159"/>
        <v>2023</v>
      </c>
      <c r="AA1228" s="45">
        <f t="shared" si="160"/>
        <v>45019</v>
      </c>
      <c r="AB1228" s="31" t="str">
        <f>Report2!AE1236</f>
        <v>5255442006154</v>
      </c>
      <c r="AC1228" s="45" t="str">
        <f>Report2!AF1236</f>
        <v>03/04/2023</v>
      </c>
      <c r="AD1228" s="31" t="str">
        <f>Report2!AH1236</f>
        <v>P2TL/52554/20230403/00001</v>
      </c>
      <c r="AE1228" s="31">
        <f t="shared" si="162"/>
        <v>52550</v>
      </c>
      <c r="AF1228" s="31" t="str">
        <f t="shared" si="161"/>
        <v>52554</v>
      </c>
    </row>
    <row r="1229" spans="1:32">
      <c r="A1229" s="30">
        <f>Report2!A1237</f>
        <v>164</v>
      </c>
      <c r="B1229" s="31" t="str">
        <f>Report2!B1237</f>
        <v>P2TL/52554/20230411/00004</v>
      </c>
      <c r="C1229" s="31" t="str">
        <f>Report2!D1237</f>
        <v>NONPELANG</v>
      </c>
      <c r="D1229" s="31" t="str">
        <f>Report2!E1237</f>
        <v>TOMORADI</v>
      </c>
      <c r="E1229" s="31" t="str">
        <f>Report2!H1237</f>
        <v>P4</v>
      </c>
      <c r="F1229" s="31" t="str">
        <f>Report2!I1237</f>
        <v>SENDANGHARJO RT 1</v>
      </c>
      <c r="G1229" s="31" t="str">
        <f t="shared" si="155"/>
        <v>R1</v>
      </c>
      <c r="H1229" s="31">
        <f t="shared" si="156"/>
        <v>450</v>
      </c>
      <c r="I1229" s="31" t="str">
        <f>Report2!K1237</f>
        <v>R1/450</v>
      </c>
      <c r="J1229" s="82">
        <f>Report2!L1237</f>
        <v>2479</v>
      </c>
      <c r="K1229" s="82">
        <f>Report2!M1237</f>
        <v>89100</v>
      </c>
      <c r="L1229" s="82">
        <f>Report2!N1237</f>
        <v>1226907</v>
      </c>
      <c r="M1229" s="82">
        <f>Report2!P1237</f>
        <v>1316007</v>
      </c>
      <c r="N1229" s="82">
        <f>Report2!Q1237</f>
        <v>0</v>
      </c>
      <c r="O1229" s="82">
        <f>Report2!T1237</f>
        <v>0</v>
      </c>
      <c r="P1229" s="82">
        <f>Report2!U1237</f>
        <v>0</v>
      </c>
      <c r="Q1229" s="82">
        <f>Report2!W1237</f>
        <v>6580</v>
      </c>
      <c r="R1229" s="82">
        <f>Report2!X1237</f>
        <v>0</v>
      </c>
      <c r="S1229" s="82">
        <f>Report2!Y1237</f>
        <v>0</v>
      </c>
      <c r="T1229" s="82">
        <f>Report2!Z1237</f>
        <v>1322587</v>
      </c>
      <c r="U1229" s="82">
        <f>Report2!AB1237</f>
        <v>1322587</v>
      </c>
      <c r="V1229" s="82">
        <f>Report2!AC1237</f>
        <v>0</v>
      </c>
      <c r="W1229" s="36" t="str">
        <f>Report2!AD1237</f>
        <v>11/04/2023</v>
      </c>
      <c r="X1229" s="48" t="str">
        <f t="shared" si="157"/>
        <v>11</v>
      </c>
      <c r="Y1229" s="31" t="str">
        <f t="shared" si="158"/>
        <v>04</v>
      </c>
      <c r="Z1229" s="31" t="str">
        <f t="shared" si="159"/>
        <v>2023</v>
      </c>
      <c r="AA1229" s="45">
        <f t="shared" si="160"/>
        <v>45027</v>
      </c>
      <c r="AB1229" s="31" t="str">
        <f>Report2!AE1237</f>
        <v>5255442006201</v>
      </c>
      <c r="AC1229" s="45" t="str">
        <f>Report2!AF1237</f>
        <v>11/04/2023</v>
      </c>
      <c r="AD1229" s="31" t="str">
        <f>Report2!AH1237</f>
        <v>P2TL/52554/20230411/00004</v>
      </c>
      <c r="AE1229" s="31">
        <f t="shared" si="162"/>
        <v>52550</v>
      </c>
      <c r="AF1229" s="31" t="str">
        <f t="shared" si="161"/>
        <v>52554</v>
      </c>
    </row>
    <row r="1230" spans="1:32">
      <c r="A1230" s="30">
        <f>Report2!A1238</f>
        <v>165</v>
      </c>
      <c r="B1230" s="31" t="str">
        <f>Report2!B1238</f>
        <v>5255105723041100302</v>
      </c>
      <c r="C1230" s="31" t="str">
        <f>Report2!D1238</f>
        <v>523060508392</v>
      </c>
      <c r="D1230" s="31" t="str">
        <f>Report2!E1238</f>
        <v>KASRUN</v>
      </c>
      <c r="E1230" s="31">
        <f>Report2!H1238</f>
        <v>0</v>
      </c>
      <c r="F1230" s="31" t="str">
        <f>Report2!I1238</f>
        <v>DS  MERAK RT1/2</v>
      </c>
      <c r="G1230" s="31" t="str">
        <f t="shared" si="155"/>
        <v>R1</v>
      </c>
      <c r="H1230" s="31">
        <f t="shared" si="156"/>
        <v>450</v>
      </c>
      <c r="I1230" s="31" t="str">
        <f>Report2!K1238</f>
        <v>R1/450</v>
      </c>
      <c r="J1230" s="82">
        <f>Report2!L1238</f>
        <v>76</v>
      </c>
      <c r="K1230" s="82">
        <f>Report2!M1238</f>
        <v>0</v>
      </c>
      <c r="L1230" s="82">
        <f>Report2!N1238</f>
        <v>12675</v>
      </c>
      <c r="M1230" s="82">
        <f>Report2!P1238</f>
        <v>12675</v>
      </c>
      <c r="N1230" s="82">
        <f>Report2!Q1238</f>
        <v>0</v>
      </c>
      <c r="O1230" s="82">
        <f>Report2!T1238</f>
        <v>0</v>
      </c>
      <c r="P1230" s="82">
        <f>Report2!U1238</f>
        <v>0</v>
      </c>
      <c r="Q1230" s="82">
        <f>Report2!W1238</f>
        <v>0</v>
      </c>
      <c r="R1230" s="82">
        <f>Report2!X1238</f>
        <v>0</v>
      </c>
      <c r="S1230" s="82">
        <f>Report2!Y1238</f>
        <v>0</v>
      </c>
      <c r="T1230" s="82">
        <f>Report2!Z1238</f>
        <v>12675</v>
      </c>
      <c r="U1230" s="82">
        <f>Report2!AB1238</f>
        <v>0</v>
      </c>
      <c r="V1230" s="82">
        <f>Report2!AC1238</f>
        <v>12675</v>
      </c>
      <c r="W1230" s="36" t="str">
        <f>Report2!AD1238</f>
        <v>17/04/2023</v>
      </c>
      <c r="X1230" s="48" t="str">
        <f t="shared" si="157"/>
        <v>17</v>
      </c>
      <c r="Y1230" s="31" t="str">
        <f t="shared" si="158"/>
        <v>04</v>
      </c>
      <c r="Z1230" s="31" t="str">
        <f t="shared" si="159"/>
        <v>2023</v>
      </c>
      <c r="AA1230" s="45">
        <f t="shared" si="160"/>
        <v>45033</v>
      </c>
      <c r="AB1230" s="31" t="str">
        <f>Report2!AE1238</f>
        <v>5255134000302</v>
      </c>
      <c r="AC1230" s="45" t="str">
        <f>Report2!AF1238</f>
        <v>17/04/2023</v>
      </c>
      <c r="AD1230" s="31" t="str">
        <f>Report2!AH1238</f>
        <v>5255105723041100302</v>
      </c>
      <c r="AE1230" s="31">
        <f t="shared" si="162"/>
        <v>52550</v>
      </c>
      <c r="AF1230" s="31" t="str">
        <f t="shared" si="161"/>
        <v>52551</v>
      </c>
    </row>
    <row r="1231" spans="1:32">
      <c r="A1231" s="30">
        <f>Report2!A1239</f>
        <v>166</v>
      </c>
      <c r="B1231" s="31" t="str">
        <f>Report2!B1239</f>
        <v>P2TL/52554/20230428/00026</v>
      </c>
      <c r="C1231" s="31" t="str">
        <f>Report2!D1239</f>
        <v>523070615225</v>
      </c>
      <c r="D1231" s="31" t="str">
        <f>Report2!E1239</f>
        <v>RAKIMIN B NGADIMIN</v>
      </c>
      <c r="E1231" s="31" t="str">
        <f>Report2!H1239</f>
        <v>K2</v>
      </c>
      <c r="F1231" s="31" t="str">
        <f>Report2!I1239</f>
        <v>DK  SETREN RT2/6 SA</v>
      </c>
      <c r="G1231" s="31" t="str">
        <f t="shared" si="155"/>
        <v>R1</v>
      </c>
      <c r="H1231" s="31">
        <f t="shared" si="156"/>
        <v>450</v>
      </c>
      <c r="I1231" s="31" t="str">
        <f>Report2!K1239</f>
        <v>R1/450</v>
      </c>
      <c r="J1231" s="82">
        <f>Report2!L1239</f>
        <v>200</v>
      </c>
      <c r="K1231" s="82">
        <f>Report2!M1239</f>
        <v>0</v>
      </c>
      <c r="L1231" s="82">
        <f>Report2!N1239</f>
        <v>99000</v>
      </c>
      <c r="M1231" s="82">
        <f>Report2!P1239</f>
        <v>99000</v>
      </c>
      <c r="N1231" s="82">
        <f>Report2!Q1239</f>
        <v>0</v>
      </c>
      <c r="O1231" s="82">
        <f>Report2!T1239</f>
        <v>0</v>
      </c>
      <c r="P1231" s="82">
        <f>Report2!U1239</f>
        <v>0</v>
      </c>
      <c r="Q1231" s="82">
        <f>Report2!W1239</f>
        <v>8910</v>
      </c>
      <c r="R1231" s="82">
        <f>Report2!X1239</f>
        <v>0</v>
      </c>
      <c r="S1231" s="82">
        <f>Report2!Y1239</f>
        <v>0</v>
      </c>
      <c r="T1231" s="82">
        <f>Report2!Z1239</f>
        <v>107910</v>
      </c>
      <c r="U1231" s="82">
        <f>Report2!AB1239</f>
        <v>12000</v>
      </c>
      <c r="V1231" s="82">
        <f>Report2!AC1239</f>
        <v>95910</v>
      </c>
      <c r="W1231" s="36" t="str">
        <f>Report2!AD1239</f>
        <v>28/04/2023</v>
      </c>
      <c r="X1231" s="48" t="str">
        <f t="shared" si="157"/>
        <v>28</v>
      </c>
      <c r="Y1231" s="31" t="str">
        <f t="shared" si="158"/>
        <v>04</v>
      </c>
      <c r="Z1231" s="31" t="str">
        <f t="shared" si="159"/>
        <v>2023</v>
      </c>
      <c r="AA1231" s="45">
        <f t="shared" si="160"/>
        <v>45044</v>
      </c>
      <c r="AB1231" s="31" t="str">
        <f>Report2!AE1239</f>
        <v>5255442006253</v>
      </c>
      <c r="AC1231" s="45" t="str">
        <f>Report2!AF1239</f>
        <v>28/04/2023</v>
      </c>
      <c r="AD1231" s="31" t="str">
        <f>Report2!AH1239</f>
        <v>P2TL/52554/20230428/00026</v>
      </c>
      <c r="AE1231" s="31">
        <f t="shared" si="162"/>
        <v>52550</v>
      </c>
      <c r="AF1231" s="31" t="str">
        <f t="shared" si="161"/>
        <v>52554</v>
      </c>
    </row>
    <row r="1232" spans="1:32">
      <c r="A1232" s="30">
        <f>Report2!A1240</f>
        <v>167</v>
      </c>
      <c r="B1232" s="31" t="str">
        <f>Report2!B1240</f>
        <v>P2TL/52554/20230406/00013</v>
      </c>
      <c r="C1232" s="31" t="str">
        <f>Report2!D1240</f>
        <v>523070527773</v>
      </c>
      <c r="D1232" s="31" t="str">
        <f>Report2!E1240</f>
        <v>MUHTATEN</v>
      </c>
      <c r="E1232" s="31" t="str">
        <f>Report2!H1240</f>
        <v>P2</v>
      </c>
      <c r="F1232" s="31" t="str">
        <f>Report2!I1240</f>
        <v>WO NOREJO TANJ HA</v>
      </c>
      <c r="G1232" s="31" t="str">
        <f t="shared" si="155"/>
        <v>R1M</v>
      </c>
      <c r="H1232" s="31">
        <f t="shared" si="156"/>
        <v>900</v>
      </c>
      <c r="I1232" s="31" t="str">
        <f>Report2!K1240</f>
        <v>R1M/900</v>
      </c>
      <c r="J1232" s="82">
        <f>Report2!L1240</f>
        <v>4957</v>
      </c>
      <c r="K1232" s="82">
        <f>Report2!M1240</f>
        <v>0</v>
      </c>
      <c r="L1232" s="82">
        <f>Report2!N1240</f>
        <v>6702134</v>
      </c>
      <c r="M1232" s="82">
        <f>Report2!P1240</f>
        <v>6702134</v>
      </c>
      <c r="N1232" s="82">
        <f>Report2!Q1240</f>
        <v>10000</v>
      </c>
      <c r="O1232" s="82">
        <f>Report2!T1240</f>
        <v>76400</v>
      </c>
      <c r="P1232" s="82">
        <f>Report2!U1240</f>
        <v>156912</v>
      </c>
      <c r="Q1232" s="82">
        <f>Report2!W1240</f>
        <v>67021</v>
      </c>
      <c r="R1232" s="82">
        <f>Report2!X1240</f>
        <v>14850</v>
      </c>
      <c r="S1232" s="82">
        <f>Report2!Y1240</f>
        <v>0</v>
      </c>
      <c r="T1232" s="82">
        <f>Report2!Z1240</f>
        <v>7027317</v>
      </c>
      <c r="U1232" s="82">
        <f>Report2!AB1240</f>
        <v>7027317</v>
      </c>
      <c r="V1232" s="82">
        <f>Report2!AC1240</f>
        <v>0</v>
      </c>
      <c r="W1232" s="36" t="str">
        <f>Report2!AD1240</f>
        <v>06/04/2023</v>
      </c>
      <c r="X1232" s="48" t="str">
        <f t="shared" si="157"/>
        <v>06</v>
      </c>
      <c r="Y1232" s="31" t="str">
        <f t="shared" si="158"/>
        <v>04</v>
      </c>
      <c r="Z1232" s="31" t="str">
        <f t="shared" si="159"/>
        <v>2023</v>
      </c>
      <c r="AA1232" s="45">
        <f t="shared" si="160"/>
        <v>45022</v>
      </c>
      <c r="AB1232" s="31" t="str">
        <f>Report2!AE1240</f>
        <v>5255442006191</v>
      </c>
      <c r="AC1232" s="45" t="str">
        <f>Report2!AF1240</f>
        <v>06/04/2023</v>
      </c>
      <c r="AD1232" s="31" t="str">
        <f>Report2!AH1240</f>
        <v>P2TL/52554/20230406/00013</v>
      </c>
      <c r="AE1232" s="31">
        <f t="shared" si="162"/>
        <v>52550</v>
      </c>
      <c r="AF1232" s="31" t="str">
        <f t="shared" si="161"/>
        <v>52554</v>
      </c>
    </row>
    <row r="1233" spans="1:32">
      <c r="A1233" s="30">
        <f>Report2!A1241</f>
        <v>168</v>
      </c>
      <c r="B1233" s="31" t="str">
        <f>Report2!B1241</f>
        <v>P2TL/52554/20230406/00011</v>
      </c>
      <c r="C1233" s="31" t="str">
        <f>Report2!D1241</f>
        <v>NONPELANG</v>
      </c>
      <c r="D1233" s="31" t="str">
        <f>Report2!E1241</f>
        <v>TARIMIN LPJU</v>
      </c>
      <c r="E1233" s="31" t="str">
        <f>Report2!H1241</f>
        <v>P4</v>
      </c>
      <c r="F1233" s="31" t="str">
        <f>Report2!I1241</f>
        <v>KRAJAN RT 8 RW 5 RE</v>
      </c>
      <c r="G1233" s="31" t="str">
        <f t="shared" si="155"/>
        <v>S2</v>
      </c>
      <c r="H1233" s="31">
        <f t="shared" si="156"/>
        <v>900</v>
      </c>
      <c r="I1233" s="31" t="str">
        <f>Report2!K1241</f>
        <v>S2/900</v>
      </c>
      <c r="J1233" s="82">
        <f>Report2!L1241</f>
        <v>4957</v>
      </c>
      <c r="K1233" s="82">
        <f>Report2!M1241</f>
        <v>243000</v>
      </c>
      <c r="L1233" s="82">
        <f>Report2!N1241</f>
        <v>746862</v>
      </c>
      <c r="M1233" s="82">
        <f>Report2!P1241</f>
        <v>989862</v>
      </c>
      <c r="N1233" s="82">
        <f>Report2!Q1241</f>
        <v>0</v>
      </c>
      <c r="O1233" s="82">
        <f>Report2!T1241</f>
        <v>0</v>
      </c>
      <c r="P1233" s="82">
        <f>Report2!U1241</f>
        <v>0</v>
      </c>
      <c r="Q1233" s="82">
        <f>Report2!W1241</f>
        <v>10138</v>
      </c>
      <c r="R1233" s="82">
        <f>Report2!X1241</f>
        <v>0</v>
      </c>
      <c r="S1233" s="82">
        <f>Report2!Y1241</f>
        <v>0</v>
      </c>
      <c r="T1233" s="82">
        <f>Report2!Z1241</f>
        <v>1000000</v>
      </c>
      <c r="U1233" s="82">
        <f>Report2!AB1241</f>
        <v>1000000</v>
      </c>
      <c r="V1233" s="82">
        <f>Report2!AC1241</f>
        <v>0</v>
      </c>
      <c r="W1233" s="36" t="str">
        <f>Report2!AD1241</f>
        <v>06/04/2023</v>
      </c>
      <c r="X1233" s="48" t="str">
        <f t="shared" si="157"/>
        <v>06</v>
      </c>
      <c r="Y1233" s="31" t="str">
        <f t="shared" si="158"/>
        <v>04</v>
      </c>
      <c r="Z1233" s="31" t="str">
        <f t="shared" si="159"/>
        <v>2023</v>
      </c>
      <c r="AA1233" s="45">
        <f t="shared" si="160"/>
        <v>45022</v>
      </c>
      <c r="AB1233" s="31" t="str">
        <f>Report2!AE1241</f>
        <v>5255442006189</v>
      </c>
      <c r="AC1233" s="45" t="str">
        <f>Report2!AF1241</f>
        <v>06/04/2023</v>
      </c>
      <c r="AD1233" s="31" t="str">
        <f>Report2!AH1241</f>
        <v>P2TL/52554/20230406/00011</v>
      </c>
      <c r="AE1233" s="31">
        <f t="shared" si="162"/>
        <v>52550</v>
      </c>
      <c r="AF1233" s="31" t="str">
        <f t="shared" si="161"/>
        <v>52554</v>
      </c>
    </row>
    <row r="1234" spans="1:32">
      <c r="A1234" s="30">
        <f>Report2!A1242</f>
        <v>169</v>
      </c>
      <c r="B1234" s="31" t="str">
        <f>Report2!B1242</f>
        <v>P2TL/52554/20230428/00003</v>
      </c>
      <c r="C1234" s="31" t="str">
        <f>Report2!D1242</f>
        <v>523071451766</v>
      </c>
      <c r="D1234" s="31" t="str">
        <f>Report2!E1242</f>
        <v>JOKO SUSILO</v>
      </c>
      <c r="E1234" s="31" t="str">
        <f>Report2!H1242</f>
        <v>K2</v>
      </c>
      <c r="F1234" s="31" t="str">
        <f>Report2!I1242</f>
        <v>DS  TAHUNAN PUTAT</v>
      </c>
      <c r="G1234" s="31" t="str">
        <f t="shared" si="155"/>
        <v>R1M</v>
      </c>
      <c r="H1234" s="31">
        <f t="shared" si="156"/>
        <v>900</v>
      </c>
      <c r="I1234" s="31" t="str">
        <f>Report2!K1242</f>
        <v>R1M/900</v>
      </c>
      <c r="J1234" s="82">
        <f>Report2!L1242</f>
        <v>200</v>
      </c>
      <c r="K1234" s="82">
        <f>Report2!M1242</f>
        <v>0</v>
      </c>
      <c r="L1234" s="82">
        <f>Report2!N1242</f>
        <v>270400</v>
      </c>
      <c r="M1234" s="82">
        <f>Report2!P1242</f>
        <v>270400</v>
      </c>
      <c r="N1234" s="82">
        <f>Report2!Q1242</f>
        <v>0</v>
      </c>
      <c r="O1234" s="82">
        <f>Report2!T1242</f>
        <v>0</v>
      </c>
      <c r="P1234" s="82">
        <f>Report2!U1242</f>
        <v>0</v>
      </c>
      <c r="Q1234" s="82">
        <f>Report2!W1242</f>
        <v>24336</v>
      </c>
      <c r="R1234" s="82">
        <f>Report2!X1242</f>
        <v>0</v>
      </c>
      <c r="S1234" s="82">
        <f>Report2!Y1242</f>
        <v>0</v>
      </c>
      <c r="T1234" s="82">
        <f>Report2!Z1242</f>
        <v>294736</v>
      </c>
      <c r="U1234" s="82">
        <f>Report2!AB1242</f>
        <v>33000</v>
      </c>
      <c r="V1234" s="82">
        <f>Report2!AC1242</f>
        <v>261736</v>
      </c>
      <c r="W1234" s="36" t="str">
        <f>Report2!AD1242</f>
        <v>28/04/2023</v>
      </c>
      <c r="X1234" s="48" t="str">
        <f t="shared" si="157"/>
        <v>28</v>
      </c>
      <c r="Y1234" s="31" t="str">
        <f t="shared" si="158"/>
        <v>04</v>
      </c>
      <c r="Z1234" s="31" t="str">
        <f t="shared" si="159"/>
        <v>2023</v>
      </c>
      <c r="AA1234" s="45">
        <f t="shared" si="160"/>
        <v>45044</v>
      </c>
      <c r="AB1234" s="31" t="str">
        <f>Report2!AE1242</f>
        <v>5255442006230</v>
      </c>
      <c r="AC1234" s="45" t="str">
        <f>Report2!AF1242</f>
        <v>28/04/2023</v>
      </c>
      <c r="AD1234" s="31" t="str">
        <f>Report2!AH1242</f>
        <v>P2TL/52554/20230428/00003</v>
      </c>
      <c r="AE1234" s="31">
        <f t="shared" si="162"/>
        <v>52550</v>
      </c>
      <c r="AF1234" s="31" t="str">
        <f t="shared" si="161"/>
        <v>52554</v>
      </c>
    </row>
    <row r="1235" spans="1:32">
      <c r="A1235" s="30">
        <f>Report2!A1243</f>
        <v>170</v>
      </c>
      <c r="B1235" s="31" t="str">
        <f>Report2!B1243</f>
        <v>P2TL/52554/20230405/00001</v>
      </c>
      <c r="C1235" s="31" t="str">
        <f>Report2!D1243</f>
        <v>NONPELANG</v>
      </c>
      <c r="D1235" s="31" t="str">
        <f>Report2!E1243</f>
        <v>WANDI</v>
      </c>
      <c r="E1235" s="31" t="str">
        <f>Report2!H1243</f>
        <v>P4</v>
      </c>
      <c r="F1235" s="31" t="str">
        <f>Report2!I1243</f>
        <v>TEGALKUWU KRADEN</v>
      </c>
      <c r="G1235" s="31" t="str">
        <f t="shared" si="155"/>
        <v>B1</v>
      </c>
      <c r="H1235" s="31">
        <f t="shared" si="156"/>
        <v>900</v>
      </c>
      <c r="I1235" s="31" t="str">
        <f>Report2!K1243</f>
        <v>B1/900</v>
      </c>
      <c r="J1235" s="82">
        <f>Report2!L1243</f>
        <v>4957</v>
      </c>
      <c r="K1235" s="82">
        <f>Report2!M1243</f>
        <v>429300</v>
      </c>
      <c r="L1235" s="82">
        <f>Report2!N1243</f>
        <v>2305098</v>
      </c>
      <c r="M1235" s="82">
        <f>Report2!P1243</f>
        <v>2734398</v>
      </c>
      <c r="N1235" s="82">
        <f>Report2!Q1243</f>
        <v>0</v>
      </c>
      <c r="O1235" s="82">
        <f>Report2!T1243</f>
        <v>0</v>
      </c>
      <c r="P1235" s="82">
        <f>Report2!U1243</f>
        <v>0</v>
      </c>
      <c r="Q1235" s="82">
        <f>Report2!W1243</f>
        <v>13672</v>
      </c>
      <c r="R1235" s="82">
        <f>Report2!X1243</f>
        <v>0</v>
      </c>
      <c r="S1235" s="82">
        <f>Report2!Y1243</f>
        <v>0</v>
      </c>
      <c r="T1235" s="82">
        <f>Report2!Z1243</f>
        <v>2748070</v>
      </c>
      <c r="U1235" s="82">
        <f>Report2!AB1243</f>
        <v>2748070</v>
      </c>
      <c r="V1235" s="82">
        <f>Report2!AC1243</f>
        <v>0</v>
      </c>
      <c r="W1235" s="36" t="str">
        <f>Report2!AD1243</f>
        <v>05/04/2023</v>
      </c>
      <c r="X1235" s="48" t="str">
        <f t="shared" si="157"/>
        <v>05</v>
      </c>
      <c r="Y1235" s="31" t="str">
        <f t="shared" si="158"/>
        <v>04</v>
      </c>
      <c r="Z1235" s="31" t="str">
        <f t="shared" si="159"/>
        <v>2023</v>
      </c>
      <c r="AA1235" s="45">
        <f t="shared" si="160"/>
        <v>45021</v>
      </c>
      <c r="AB1235" s="31" t="str">
        <f>Report2!AE1243</f>
        <v>5255442006171</v>
      </c>
      <c r="AC1235" s="45" t="str">
        <f>Report2!AF1243</f>
        <v>05/04/2023</v>
      </c>
      <c r="AD1235" s="31" t="str">
        <f>Report2!AH1243</f>
        <v>P2TL/52554/20230405/00001</v>
      </c>
      <c r="AE1235" s="31">
        <f t="shared" si="162"/>
        <v>52550</v>
      </c>
      <c r="AF1235" s="31" t="str">
        <f t="shared" si="161"/>
        <v>52554</v>
      </c>
    </row>
    <row r="1236" spans="1:32">
      <c r="A1236" s="30">
        <f>Report2!A1244</f>
        <v>171</v>
      </c>
      <c r="B1236" s="31" t="str">
        <f>Report2!B1244</f>
        <v>P2TL/52554/20230414/00004</v>
      </c>
      <c r="C1236" s="31" t="str">
        <f>Report2!D1244</f>
        <v>523073008142</v>
      </c>
      <c r="D1236" s="31" t="str">
        <f>Report2!E1244</f>
        <v>MAMIK SUDARNINGSI</v>
      </c>
      <c r="E1236" s="31" t="str">
        <f>Report2!H1244</f>
        <v>K2</v>
      </c>
      <c r="F1236" s="31" t="str">
        <f>Report2!I1244</f>
        <v>DS PALANG POJOK</v>
      </c>
      <c r="G1236" s="31" t="str">
        <f t="shared" si="155"/>
        <v>R1T</v>
      </c>
      <c r="H1236" s="31">
        <f t="shared" si="156"/>
        <v>450</v>
      </c>
      <c r="I1236" s="31" t="str">
        <f>Report2!K1244</f>
        <v>R1T/450</v>
      </c>
      <c r="J1236" s="82">
        <f>Report2!L1244</f>
        <v>497</v>
      </c>
      <c r="K1236" s="82">
        <f>Report2!M1244</f>
        <v>0</v>
      </c>
      <c r="L1236" s="82">
        <f>Report2!N1244</f>
        <v>206255</v>
      </c>
      <c r="M1236" s="82">
        <f>Report2!P1244</f>
        <v>206255</v>
      </c>
      <c r="N1236" s="82">
        <f>Report2!Q1244</f>
        <v>0</v>
      </c>
      <c r="O1236" s="82">
        <f>Report2!T1244</f>
        <v>0</v>
      </c>
      <c r="P1236" s="82">
        <f>Report2!U1244</f>
        <v>0</v>
      </c>
      <c r="Q1236" s="82">
        <f>Report2!W1244</f>
        <v>18563</v>
      </c>
      <c r="R1236" s="82">
        <f>Report2!X1244</f>
        <v>0</v>
      </c>
      <c r="S1236" s="82">
        <f>Report2!Y1244</f>
        <v>0</v>
      </c>
      <c r="T1236" s="82">
        <f>Report2!Z1244</f>
        <v>224818</v>
      </c>
      <c r="U1236" s="82">
        <f>Report2!AB1244</f>
        <v>224818</v>
      </c>
      <c r="V1236" s="82">
        <f>Report2!AC1244</f>
        <v>0</v>
      </c>
      <c r="W1236" s="36" t="str">
        <f>Report2!AD1244</f>
        <v>14/04/2023</v>
      </c>
      <c r="X1236" s="48" t="str">
        <f t="shared" si="157"/>
        <v>14</v>
      </c>
      <c r="Y1236" s="31" t="str">
        <f t="shared" si="158"/>
        <v>04</v>
      </c>
      <c r="Z1236" s="31" t="str">
        <f t="shared" si="159"/>
        <v>2023</v>
      </c>
      <c r="AA1236" s="45">
        <f t="shared" si="160"/>
        <v>45030</v>
      </c>
      <c r="AB1236" s="31" t="str">
        <f>Report2!AE1244</f>
        <v>5255443006220</v>
      </c>
      <c r="AC1236" s="45" t="str">
        <f>Report2!AF1244</f>
        <v>14/04/2023</v>
      </c>
      <c r="AD1236" s="31" t="str">
        <f>Report2!AH1244</f>
        <v>P2TL/52554/20230414/00004</v>
      </c>
      <c r="AE1236" s="31">
        <f t="shared" si="162"/>
        <v>52550</v>
      </c>
      <c r="AF1236" s="31" t="str">
        <f t="shared" si="161"/>
        <v>52554</v>
      </c>
    </row>
    <row r="1237" spans="1:32">
      <c r="A1237" s="30">
        <f>Report2!A1245</f>
        <v>172</v>
      </c>
      <c r="B1237" s="31" t="str">
        <f>Report2!B1245</f>
        <v>P2TL/52554/20230410/00005</v>
      </c>
      <c r="C1237" s="31" t="str">
        <f>Report2!D1245</f>
        <v>523073095232</v>
      </c>
      <c r="D1237" s="31" t="str">
        <f>Report2!E1245</f>
        <v>AMINUDDIN AZIS</v>
      </c>
      <c r="E1237" s="31" t="str">
        <f>Report2!H1245</f>
        <v>K2</v>
      </c>
      <c r="F1237" s="31" t="str">
        <f>Report2!I1245</f>
        <v>DN DORO DS TANJUN</v>
      </c>
      <c r="G1237" s="31" t="str">
        <f t="shared" si="155"/>
        <v>R1MT</v>
      </c>
      <c r="H1237" s="31">
        <f t="shared" si="156"/>
        <v>900</v>
      </c>
      <c r="I1237" s="31" t="str">
        <f>Report2!K1245</f>
        <v>R1MT/900</v>
      </c>
      <c r="J1237" s="82">
        <f>Report2!L1245</f>
        <v>523</v>
      </c>
      <c r="K1237" s="82">
        <f>Report2!M1245</f>
        <v>0</v>
      </c>
      <c r="L1237" s="82">
        <f>Report2!N1245</f>
        <v>707096</v>
      </c>
      <c r="M1237" s="82">
        <f>Report2!P1245</f>
        <v>707096</v>
      </c>
      <c r="N1237" s="82">
        <f>Report2!Q1245</f>
        <v>0</v>
      </c>
      <c r="O1237" s="82">
        <f>Report2!T1245</f>
        <v>0</v>
      </c>
      <c r="P1237" s="82">
        <f>Report2!U1245</f>
        <v>0</v>
      </c>
      <c r="Q1237" s="82">
        <f>Report2!W1245</f>
        <v>63639</v>
      </c>
      <c r="R1237" s="82">
        <f>Report2!X1245</f>
        <v>0</v>
      </c>
      <c r="S1237" s="82">
        <f>Report2!Y1245</f>
        <v>0</v>
      </c>
      <c r="T1237" s="82">
        <f>Report2!Z1245</f>
        <v>770735</v>
      </c>
      <c r="U1237" s="82">
        <f>Report2!AB1245</f>
        <v>770735</v>
      </c>
      <c r="V1237" s="82">
        <f>Report2!AC1245</f>
        <v>0</v>
      </c>
      <c r="W1237" s="36" t="str">
        <f>Report2!AD1245</f>
        <v>12/04/2023</v>
      </c>
      <c r="X1237" s="48" t="str">
        <f t="shared" si="157"/>
        <v>12</v>
      </c>
      <c r="Y1237" s="31" t="str">
        <f t="shared" si="158"/>
        <v>04</v>
      </c>
      <c r="Z1237" s="31" t="str">
        <f t="shared" si="159"/>
        <v>2023</v>
      </c>
      <c r="AA1237" s="45">
        <f t="shared" si="160"/>
        <v>45028</v>
      </c>
      <c r="AB1237" s="31" t="str">
        <f>Report2!AE1245</f>
        <v>5255443006197</v>
      </c>
      <c r="AC1237" s="45" t="str">
        <f>Report2!AF1245</f>
        <v>12/04/2023</v>
      </c>
      <c r="AD1237" s="31" t="str">
        <f>Report2!AH1245</f>
        <v>P2TL/52554/20230410/00005</v>
      </c>
      <c r="AE1237" s="31">
        <f t="shared" si="162"/>
        <v>52550</v>
      </c>
      <c r="AF1237" s="31" t="str">
        <f t="shared" si="161"/>
        <v>52554</v>
      </c>
    </row>
    <row r="1238" spans="1:32">
      <c r="A1238" s="30">
        <f>Report2!A1246</f>
        <v>173</v>
      </c>
      <c r="B1238" s="31" t="str">
        <f>Report2!B1246</f>
        <v>5255105723041100272</v>
      </c>
      <c r="C1238" s="31" t="str">
        <f>Report2!D1246</f>
        <v>523060682833</v>
      </c>
      <c r="D1238" s="31" t="str">
        <f>Report2!E1246</f>
        <v>KASRAN</v>
      </c>
      <c r="E1238" s="31">
        <f>Report2!H1246</f>
        <v>0</v>
      </c>
      <c r="F1238" s="31" t="str">
        <f>Report2!I1246</f>
        <v>DS  KEUNGMUTIH RT5</v>
      </c>
      <c r="G1238" s="31" t="str">
        <f t="shared" si="155"/>
        <v>R1</v>
      </c>
      <c r="H1238" s="31">
        <f t="shared" si="156"/>
        <v>900</v>
      </c>
      <c r="I1238" s="31" t="str">
        <f>Report2!K1246</f>
        <v>R1/900</v>
      </c>
      <c r="J1238" s="82">
        <f>Report2!L1246</f>
        <v>276</v>
      </c>
      <c r="K1238" s="82">
        <f>Report2!M1246</f>
        <v>0</v>
      </c>
      <c r="L1238" s="82">
        <f>Report2!N1246</f>
        <v>76175</v>
      </c>
      <c r="M1238" s="82">
        <f>Report2!P1246</f>
        <v>76175</v>
      </c>
      <c r="N1238" s="82">
        <f>Report2!Q1246</f>
        <v>0</v>
      </c>
      <c r="O1238" s="82">
        <f>Report2!T1246</f>
        <v>0</v>
      </c>
      <c r="P1238" s="82">
        <f>Report2!U1246</f>
        <v>0</v>
      </c>
      <c r="Q1238" s="82">
        <f>Report2!W1246</f>
        <v>0</v>
      </c>
      <c r="R1238" s="82">
        <f>Report2!X1246</f>
        <v>0</v>
      </c>
      <c r="S1238" s="82">
        <f>Report2!Y1246</f>
        <v>0</v>
      </c>
      <c r="T1238" s="82">
        <f>Report2!Z1246</f>
        <v>76175</v>
      </c>
      <c r="U1238" s="82">
        <f>Report2!AB1246</f>
        <v>0</v>
      </c>
      <c r="V1238" s="82">
        <f>Report2!AC1246</f>
        <v>76175</v>
      </c>
      <c r="W1238" s="36" t="str">
        <f>Report2!AD1246</f>
        <v>17/04/2023</v>
      </c>
      <c r="X1238" s="48" t="str">
        <f t="shared" si="157"/>
        <v>17</v>
      </c>
      <c r="Y1238" s="31" t="str">
        <f t="shared" si="158"/>
        <v>04</v>
      </c>
      <c r="Z1238" s="31" t="str">
        <f t="shared" si="159"/>
        <v>2023</v>
      </c>
      <c r="AA1238" s="45">
        <f t="shared" si="160"/>
        <v>45033</v>
      </c>
      <c r="AB1238" s="31" t="str">
        <f>Report2!AE1246</f>
        <v>5255134000272</v>
      </c>
      <c r="AC1238" s="45" t="str">
        <f>Report2!AF1246</f>
        <v>17/04/2023</v>
      </c>
      <c r="AD1238" s="31" t="str">
        <f>Report2!AH1246</f>
        <v>5255105723041100272</v>
      </c>
      <c r="AE1238" s="31">
        <f t="shared" si="162"/>
        <v>52550</v>
      </c>
      <c r="AF1238" s="31" t="str">
        <f t="shared" si="161"/>
        <v>52551</v>
      </c>
    </row>
    <row r="1239" spans="1:32">
      <c r="A1239" s="30">
        <f>Report2!A1247</f>
        <v>174</v>
      </c>
      <c r="B1239" s="31" t="str">
        <f>Report2!B1247</f>
        <v>P2TL/52554/20230412/00003</v>
      </c>
      <c r="C1239" s="31" t="str">
        <f>Report2!D1247</f>
        <v>NONPELANG</v>
      </c>
      <c r="D1239" s="31" t="str">
        <f>Report2!E1247</f>
        <v>RASIMAN</v>
      </c>
      <c r="E1239" s="31" t="str">
        <f>Report2!H1247</f>
        <v>P4</v>
      </c>
      <c r="F1239" s="31" t="str">
        <f>Report2!I1247</f>
        <v>KRAJAN TIMUR</v>
      </c>
      <c r="G1239" s="31" t="str">
        <f t="shared" si="155"/>
        <v>R1</v>
      </c>
      <c r="H1239" s="31">
        <f t="shared" si="156"/>
        <v>450</v>
      </c>
      <c r="I1239" s="31" t="str">
        <f>Report2!K1247</f>
        <v>R1/450</v>
      </c>
      <c r="J1239" s="82">
        <f>Report2!L1247</f>
        <v>2479</v>
      </c>
      <c r="K1239" s="82">
        <f>Report2!M1247</f>
        <v>89100</v>
      </c>
      <c r="L1239" s="82">
        <f>Report2!N1247</f>
        <v>1226907</v>
      </c>
      <c r="M1239" s="82">
        <f>Report2!P1247</f>
        <v>1316007</v>
      </c>
      <c r="N1239" s="82">
        <f>Report2!Q1247</f>
        <v>0</v>
      </c>
      <c r="O1239" s="82">
        <f>Report2!T1247</f>
        <v>0</v>
      </c>
      <c r="P1239" s="82">
        <f>Report2!U1247</f>
        <v>0</v>
      </c>
      <c r="Q1239" s="82">
        <f>Report2!W1247</f>
        <v>6580</v>
      </c>
      <c r="R1239" s="82">
        <f>Report2!X1247</f>
        <v>0</v>
      </c>
      <c r="S1239" s="82">
        <f>Report2!Y1247</f>
        <v>0</v>
      </c>
      <c r="T1239" s="82">
        <f>Report2!Z1247</f>
        <v>1322587</v>
      </c>
      <c r="U1239" s="82">
        <f>Report2!AB1247</f>
        <v>1322587</v>
      </c>
      <c r="V1239" s="82">
        <f>Report2!AC1247</f>
        <v>0</v>
      </c>
      <c r="W1239" s="36" t="str">
        <f>Report2!AD1247</f>
        <v>12/04/2023</v>
      </c>
      <c r="X1239" s="48" t="str">
        <f t="shared" si="157"/>
        <v>12</v>
      </c>
      <c r="Y1239" s="31" t="str">
        <f t="shared" si="158"/>
        <v>04</v>
      </c>
      <c r="Z1239" s="31" t="str">
        <f t="shared" si="159"/>
        <v>2023</v>
      </c>
      <c r="AA1239" s="45">
        <f t="shared" si="160"/>
        <v>45028</v>
      </c>
      <c r="AB1239" s="31" t="str">
        <f>Report2!AE1247</f>
        <v>5255442006205</v>
      </c>
      <c r="AC1239" s="45" t="str">
        <f>Report2!AF1247</f>
        <v>12/04/2023</v>
      </c>
      <c r="AD1239" s="31" t="str">
        <f>Report2!AH1247</f>
        <v>P2TL/52554/20230412/00003</v>
      </c>
      <c r="AE1239" s="31">
        <f t="shared" si="162"/>
        <v>52550</v>
      </c>
      <c r="AF1239" s="31" t="str">
        <f t="shared" si="161"/>
        <v>52554</v>
      </c>
    </row>
    <row r="1240" spans="1:32">
      <c r="A1240" s="30">
        <f>Report2!A1248</f>
        <v>175</v>
      </c>
      <c r="B1240" s="31" t="str">
        <f>Report2!B1248</f>
        <v>P2TL/52554/20230412/00007</v>
      </c>
      <c r="C1240" s="31" t="str">
        <f>Report2!D1248</f>
        <v>NONPELANG</v>
      </c>
      <c r="D1240" s="31" t="str">
        <f>Report2!E1248</f>
        <v>KANDANG AYAM ADI 2</v>
      </c>
      <c r="E1240" s="31" t="str">
        <f>Report2!H1248</f>
        <v>P4</v>
      </c>
      <c r="F1240" s="31" t="str">
        <f>Report2!I1248</f>
        <v>TANJUNGHARJO NGA</v>
      </c>
      <c r="G1240" s="31" t="str">
        <f t="shared" si="155"/>
        <v>B1</v>
      </c>
      <c r="H1240" s="31">
        <f t="shared" si="156"/>
        <v>900</v>
      </c>
      <c r="I1240" s="31" t="str">
        <f>Report2!K1248</f>
        <v>B1/900</v>
      </c>
      <c r="J1240" s="82">
        <f>Report2!L1248</f>
        <v>4957</v>
      </c>
      <c r="K1240" s="82">
        <f>Report2!M1248</f>
        <v>429300</v>
      </c>
      <c r="L1240" s="82">
        <f>Report2!N1248</f>
        <v>2305098</v>
      </c>
      <c r="M1240" s="82">
        <f>Report2!P1248</f>
        <v>2734398</v>
      </c>
      <c r="N1240" s="82">
        <f>Report2!Q1248</f>
        <v>0</v>
      </c>
      <c r="O1240" s="82">
        <f>Report2!T1248</f>
        <v>0</v>
      </c>
      <c r="P1240" s="82">
        <f>Report2!U1248</f>
        <v>0</v>
      </c>
      <c r="Q1240" s="82">
        <f>Report2!W1248</f>
        <v>13672</v>
      </c>
      <c r="R1240" s="82">
        <f>Report2!X1248</f>
        <v>0</v>
      </c>
      <c r="S1240" s="82">
        <f>Report2!Y1248</f>
        <v>0</v>
      </c>
      <c r="T1240" s="82">
        <f>Report2!Z1248</f>
        <v>2748070</v>
      </c>
      <c r="U1240" s="82">
        <f>Report2!AB1248</f>
        <v>2748070</v>
      </c>
      <c r="V1240" s="82">
        <f>Report2!AC1248</f>
        <v>0</v>
      </c>
      <c r="W1240" s="36" t="str">
        <f>Report2!AD1248</f>
        <v>12/04/2023</v>
      </c>
      <c r="X1240" s="48" t="str">
        <f t="shared" si="157"/>
        <v>12</v>
      </c>
      <c r="Y1240" s="31" t="str">
        <f t="shared" si="158"/>
        <v>04</v>
      </c>
      <c r="Z1240" s="31" t="str">
        <f t="shared" si="159"/>
        <v>2023</v>
      </c>
      <c r="AA1240" s="45">
        <f t="shared" si="160"/>
        <v>45028</v>
      </c>
      <c r="AB1240" s="31" t="str">
        <f>Report2!AE1248</f>
        <v>5255442006209</v>
      </c>
      <c r="AC1240" s="45" t="str">
        <f>Report2!AF1248</f>
        <v>12/04/2023</v>
      </c>
      <c r="AD1240" s="31" t="str">
        <f>Report2!AH1248</f>
        <v>P2TL/52554/20230412/00007</v>
      </c>
      <c r="AE1240" s="31">
        <f t="shared" si="162"/>
        <v>52550</v>
      </c>
      <c r="AF1240" s="31" t="str">
        <f t="shared" si="161"/>
        <v>52554</v>
      </c>
    </row>
    <row r="1241" spans="1:32">
      <c r="A1241" s="30">
        <f>Report2!A1249</f>
        <v>176</v>
      </c>
      <c r="B1241" s="31" t="str">
        <f>Report2!B1249</f>
        <v>P2TL/52551/20230417/00003</v>
      </c>
      <c r="C1241" s="31" t="str">
        <f>Report2!D1249</f>
        <v>523061551752</v>
      </c>
      <c r="D1241" s="31" t="str">
        <f>Report2!E1249</f>
        <v>NUR KHASAN</v>
      </c>
      <c r="E1241" s="31" t="str">
        <f>Report2!H1249</f>
        <v>K2</v>
      </c>
      <c r="F1241" s="31" t="str">
        <f>Report2!I1249</f>
        <v>DS UJUNG PANDAN</v>
      </c>
      <c r="G1241" s="31" t="str">
        <f t="shared" si="155"/>
        <v>R1T</v>
      </c>
      <c r="H1241" s="31">
        <f t="shared" si="156"/>
        <v>450</v>
      </c>
      <c r="I1241" s="31" t="str">
        <f>Report2!K1249</f>
        <v>R1T/450</v>
      </c>
      <c r="J1241" s="82">
        <f>Report2!L1249</f>
        <v>563</v>
      </c>
      <c r="K1241" s="82">
        <f>Report2!M1249</f>
        <v>0</v>
      </c>
      <c r="L1241" s="82">
        <f>Report2!N1249</f>
        <v>233645</v>
      </c>
      <c r="M1241" s="82">
        <f>Report2!P1249</f>
        <v>233645</v>
      </c>
      <c r="N1241" s="82">
        <f>Report2!Q1249</f>
        <v>0</v>
      </c>
      <c r="O1241" s="82">
        <f>Report2!T1249</f>
        <v>0</v>
      </c>
      <c r="P1241" s="82">
        <f>Report2!U1249</f>
        <v>0</v>
      </c>
      <c r="Q1241" s="82">
        <f>Report2!W1249</f>
        <v>21028</v>
      </c>
      <c r="R1241" s="82">
        <f>Report2!X1249</f>
        <v>0</v>
      </c>
      <c r="S1241" s="82">
        <f>Report2!Y1249</f>
        <v>0</v>
      </c>
      <c r="T1241" s="82">
        <f>Report2!Z1249</f>
        <v>254673</v>
      </c>
      <c r="U1241" s="82">
        <f>Report2!AB1249</f>
        <v>254673</v>
      </c>
      <c r="V1241" s="82">
        <f>Report2!AC1249</f>
        <v>0</v>
      </c>
      <c r="W1241" s="36" t="str">
        <f>Report2!AD1249</f>
        <v>17/04/2023</v>
      </c>
      <c r="X1241" s="48" t="str">
        <f t="shared" si="157"/>
        <v>17</v>
      </c>
      <c r="Y1241" s="31" t="str">
        <f t="shared" si="158"/>
        <v>04</v>
      </c>
      <c r="Z1241" s="31" t="str">
        <f t="shared" si="159"/>
        <v>2023</v>
      </c>
      <c r="AA1241" s="45">
        <f t="shared" si="160"/>
        <v>45033</v>
      </c>
      <c r="AB1241" s="31" t="str">
        <f>Report2!AE1249</f>
        <v>5255143005263</v>
      </c>
      <c r="AC1241" s="45" t="str">
        <f>Report2!AF1249</f>
        <v>17/04/2023</v>
      </c>
      <c r="AD1241" s="31" t="str">
        <f>Report2!AH1249</f>
        <v>P2TL/52551/20230417/00003</v>
      </c>
      <c r="AE1241" s="31">
        <f t="shared" si="162"/>
        <v>52550</v>
      </c>
      <c r="AF1241" s="31" t="str">
        <f t="shared" si="161"/>
        <v>52551</v>
      </c>
    </row>
    <row r="1242" spans="1:32">
      <c r="A1242" s="30">
        <f>Report2!A1250</f>
        <v>177</v>
      </c>
      <c r="B1242" s="31" t="str">
        <f>Report2!B1250</f>
        <v>P2TL/52553/20230414/00001</v>
      </c>
      <c r="C1242" s="31" t="str">
        <f>Report2!D1250</f>
        <v>523070359198</v>
      </c>
      <c r="D1242" s="31" t="str">
        <f>Report2!E1250</f>
        <v>NURSAM</v>
      </c>
      <c r="E1242" s="31" t="str">
        <f>Report2!H1250</f>
        <v>P1</v>
      </c>
      <c r="F1242" s="31" t="str">
        <f>Report2!I1250</f>
        <v>PL OSOREJO RT05/02</v>
      </c>
      <c r="G1242" s="31" t="str">
        <f t="shared" si="155"/>
        <v>R1</v>
      </c>
      <c r="H1242" s="31">
        <f t="shared" si="156"/>
        <v>450</v>
      </c>
      <c r="I1242" s="31" t="str">
        <f>Report2!K1250</f>
        <v>R1/450</v>
      </c>
      <c r="J1242" s="82">
        <f>Report2!L1250</f>
        <v>0</v>
      </c>
      <c r="K1242" s="82">
        <f>Report2!M1250</f>
        <v>59400</v>
      </c>
      <c r="L1242" s="82">
        <f>Report2!N1250</f>
        <v>0</v>
      </c>
      <c r="M1242" s="82">
        <f>Report2!P1250</f>
        <v>59400</v>
      </c>
      <c r="N1242" s="82">
        <f>Report2!Q1250</f>
        <v>0</v>
      </c>
      <c r="O1242" s="82">
        <f>Report2!T1250</f>
        <v>0</v>
      </c>
      <c r="P1242" s="82">
        <f>Report2!U1250</f>
        <v>0</v>
      </c>
      <c r="Q1242" s="82">
        <f>Report2!W1250</f>
        <v>891</v>
      </c>
      <c r="R1242" s="82">
        <f>Report2!X1250</f>
        <v>16650</v>
      </c>
      <c r="S1242" s="82">
        <f>Report2!Y1250</f>
        <v>0</v>
      </c>
      <c r="T1242" s="82">
        <f>Report2!Z1250</f>
        <v>76941</v>
      </c>
      <c r="U1242" s="82">
        <f>Report2!AB1250</f>
        <v>76941</v>
      </c>
      <c r="V1242" s="82">
        <f>Report2!AC1250</f>
        <v>0</v>
      </c>
      <c r="W1242" s="36" t="str">
        <f>Report2!AD1250</f>
        <v>14/04/2023</v>
      </c>
      <c r="X1242" s="48" t="str">
        <f t="shared" si="157"/>
        <v>14</v>
      </c>
      <c r="Y1242" s="31" t="str">
        <f t="shared" si="158"/>
        <v>04</v>
      </c>
      <c r="Z1242" s="31" t="str">
        <f t="shared" si="159"/>
        <v>2023</v>
      </c>
      <c r="AA1242" s="45">
        <f t="shared" si="160"/>
        <v>45030</v>
      </c>
      <c r="AB1242" s="31" t="str">
        <f>Report2!AE1250</f>
        <v>5255342004951</v>
      </c>
      <c r="AC1242" s="45" t="str">
        <f>Report2!AF1250</f>
        <v>14/04/2023</v>
      </c>
      <c r="AD1242" s="31" t="str">
        <f>Report2!AH1250</f>
        <v>P2TL/52553/20230414/00001</v>
      </c>
      <c r="AE1242" s="31">
        <f t="shared" si="162"/>
        <v>52550</v>
      </c>
      <c r="AF1242" s="31" t="str">
        <f t="shared" si="161"/>
        <v>52553</v>
      </c>
    </row>
    <row r="1243" spans="1:32">
      <c r="A1243" s="30">
        <f>Report2!A1251</f>
        <v>178</v>
      </c>
      <c r="B1243" s="31" t="str">
        <f>Report2!B1251</f>
        <v>P2TL/52554/20230406/00003</v>
      </c>
      <c r="C1243" s="31" t="str">
        <f>Report2!D1251</f>
        <v>NONPELANG</v>
      </c>
      <c r="D1243" s="31" t="str">
        <f>Report2!E1251</f>
        <v>YAHMAN</v>
      </c>
      <c r="E1243" s="31" t="str">
        <f>Report2!H1251</f>
        <v>P4</v>
      </c>
      <c r="F1243" s="31" t="str">
        <f>Report2!I1251</f>
        <v>DN KUNCEN 01/06 DS</v>
      </c>
      <c r="G1243" s="31" t="str">
        <f t="shared" si="155"/>
        <v>R1</v>
      </c>
      <c r="H1243" s="31">
        <f t="shared" si="156"/>
        <v>450</v>
      </c>
      <c r="I1243" s="31" t="str">
        <f>Report2!K1251</f>
        <v>R1/450</v>
      </c>
      <c r="J1243" s="82">
        <f>Report2!L1251</f>
        <v>2479</v>
      </c>
      <c r="K1243" s="82">
        <f>Report2!M1251</f>
        <v>89100</v>
      </c>
      <c r="L1243" s="82">
        <f>Report2!N1251</f>
        <v>1226907</v>
      </c>
      <c r="M1243" s="82">
        <f>Report2!P1251</f>
        <v>1316007</v>
      </c>
      <c r="N1243" s="82">
        <f>Report2!Q1251</f>
        <v>0</v>
      </c>
      <c r="O1243" s="82">
        <f>Report2!T1251</f>
        <v>0</v>
      </c>
      <c r="P1243" s="82">
        <f>Report2!U1251</f>
        <v>0</v>
      </c>
      <c r="Q1243" s="82">
        <f>Report2!W1251</f>
        <v>6580</v>
      </c>
      <c r="R1243" s="82">
        <f>Report2!X1251</f>
        <v>0</v>
      </c>
      <c r="S1243" s="82">
        <f>Report2!Y1251</f>
        <v>0</v>
      </c>
      <c r="T1243" s="82">
        <f>Report2!Z1251</f>
        <v>1322587</v>
      </c>
      <c r="U1243" s="82">
        <f>Report2!AB1251</f>
        <v>1322587</v>
      </c>
      <c r="V1243" s="82">
        <f>Report2!AC1251</f>
        <v>0</v>
      </c>
      <c r="W1243" s="36" t="str">
        <f>Report2!AD1251</f>
        <v>06/04/2023</v>
      </c>
      <c r="X1243" s="48" t="str">
        <f t="shared" si="157"/>
        <v>06</v>
      </c>
      <c r="Y1243" s="31" t="str">
        <f t="shared" si="158"/>
        <v>04</v>
      </c>
      <c r="Z1243" s="31" t="str">
        <f t="shared" si="159"/>
        <v>2023</v>
      </c>
      <c r="AA1243" s="45">
        <f t="shared" si="160"/>
        <v>45022</v>
      </c>
      <c r="AB1243" s="31" t="str">
        <f>Report2!AE1251</f>
        <v>5255442006175</v>
      </c>
      <c r="AC1243" s="45" t="str">
        <f>Report2!AF1251</f>
        <v>06/04/2023</v>
      </c>
      <c r="AD1243" s="31" t="str">
        <f>Report2!AH1251</f>
        <v>P2TL/52554/20230406/00003</v>
      </c>
      <c r="AE1243" s="31">
        <f t="shared" si="162"/>
        <v>52550</v>
      </c>
      <c r="AF1243" s="31" t="str">
        <f t="shared" si="161"/>
        <v>52554</v>
      </c>
    </row>
    <row r="1244" spans="1:32">
      <c r="A1244" s="30">
        <f>Report2!A1252</f>
        <v>179</v>
      </c>
      <c r="B1244" s="31" t="str">
        <f>Report2!B1252</f>
        <v>P2TL/52554/20230404/00007</v>
      </c>
      <c r="C1244" s="31" t="str">
        <f>Report2!D1252</f>
        <v>NONPELANG</v>
      </c>
      <c r="D1244" s="31" t="str">
        <f>Report2!E1252</f>
        <v>SUPRAPTO SRIATI LP</v>
      </c>
      <c r="E1244" s="31" t="str">
        <f>Report2!H1252</f>
        <v>P4</v>
      </c>
      <c r="F1244" s="31" t="str">
        <f>Report2!I1252</f>
        <v>DS TANJUNGHARJO</v>
      </c>
      <c r="G1244" s="31" t="str">
        <f t="shared" si="155"/>
        <v>B1</v>
      </c>
      <c r="H1244" s="31">
        <f t="shared" si="156"/>
        <v>900</v>
      </c>
      <c r="I1244" s="31" t="str">
        <f>Report2!K1252</f>
        <v>B1/900</v>
      </c>
      <c r="J1244" s="82">
        <f>Report2!L1252</f>
        <v>4957</v>
      </c>
      <c r="K1244" s="82">
        <f>Report2!M1252</f>
        <v>429300</v>
      </c>
      <c r="L1244" s="82">
        <f>Report2!N1252</f>
        <v>257028</v>
      </c>
      <c r="M1244" s="82">
        <f>Report2!P1252</f>
        <v>686328</v>
      </c>
      <c r="N1244" s="82">
        <f>Report2!Q1252</f>
        <v>0</v>
      </c>
      <c r="O1244" s="82">
        <f>Report2!T1252</f>
        <v>0</v>
      </c>
      <c r="P1244" s="82">
        <f>Report2!U1252</f>
        <v>0</v>
      </c>
      <c r="Q1244" s="82">
        <f>Report2!W1252</f>
        <v>13672</v>
      </c>
      <c r="R1244" s="82">
        <f>Report2!X1252</f>
        <v>0</v>
      </c>
      <c r="S1244" s="82">
        <f>Report2!Y1252</f>
        <v>0</v>
      </c>
      <c r="T1244" s="82">
        <f>Report2!Z1252</f>
        <v>700000</v>
      </c>
      <c r="U1244" s="82">
        <f>Report2!AB1252</f>
        <v>700000</v>
      </c>
      <c r="V1244" s="82">
        <f>Report2!AC1252</f>
        <v>0</v>
      </c>
      <c r="W1244" s="36" t="str">
        <f>Report2!AD1252</f>
        <v>17/04/2023</v>
      </c>
      <c r="X1244" s="48" t="str">
        <f t="shared" si="157"/>
        <v>17</v>
      </c>
      <c r="Y1244" s="31" t="str">
        <f t="shared" si="158"/>
        <v>04</v>
      </c>
      <c r="Z1244" s="31" t="str">
        <f t="shared" si="159"/>
        <v>2023</v>
      </c>
      <c r="AA1244" s="45">
        <f t="shared" si="160"/>
        <v>45033</v>
      </c>
      <c r="AB1244" s="31" t="str">
        <f>Report2!AE1252</f>
        <v>5255442006170</v>
      </c>
      <c r="AC1244" s="45" t="str">
        <f>Report2!AF1252</f>
        <v>17/04/2023</v>
      </c>
      <c r="AD1244" s="31" t="str">
        <f>Report2!AH1252</f>
        <v>P2TL/52554/20230404/00007</v>
      </c>
      <c r="AE1244" s="31">
        <f t="shared" si="162"/>
        <v>52550</v>
      </c>
      <c r="AF1244" s="31" t="str">
        <f t="shared" si="161"/>
        <v>52554</v>
      </c>
    </row>
    <row r="1245" spans="1:32">
      <c r="A1245" s="30">
        <f>Report2!A1253</f>
        <v>180</v>
      </c>
      <c r="B1245" s="31" t="str">
        <f>Report2!B1253</f>
        <v>P2TL/52554/20230428/00020</v>
      </c>
      <c r="C1245" s="31" t="str">
        <f>Report2!D1253</f>
        <v>523070758737</v>
      </c>
      <c r="D1245" s="31" t="str">
        <f>Report2!E1253</f>
        <v>SITI SOLEKAH</v>
      </c>
      <c r="E1245" s="31" t="str">
        <f>Report2!H1253</f>
        <v>K2</v>
      </c>
      <c r="F1245" s="31" t="str">
        <f>Report2!I1253</f>
        <v>PA NUNGGALAN KRAJ</v>
      </c>
      <c r="G1245" s="31" t="str">
        <f t="shared" si="155"/>
        <v>R1</v>
      </c>
      <c r="H1245" s="31">
        <f t="shared" si="156"/>
        <v>450</v>
      </c>
      <c r="I1245" s="31" t="str">
        <f>Report2!K1253</f>
        <v>R1/450</v>
      </c>
      <c r="J1245" s="82">
        <f>Report2!L1253</f>
        <v>200</v>
      </c>
      <c r="K1245" s="82">
        <f>Report2!M1253</f>
        <v>0</v>
      </c>
      <c r="L1245" s="82">
        <f>Report2!N1253</f>
        <v>99000</v>
      </c>
      <c r="M1245" s="82">
        <f>Report2!P1253</f>
        <v>99000</v>
      </c>
      <c r="N1245" s="82">
        <f>Report2!Q1253</f>
        <v>0</v>
      </c>
      <c r="O1245" s="82">
        <f>Report2!T1253</f>
        <v>0</v>
      </c>
      <c r="P1245" s="82">
        <f>Report2!U1253</f>
        <v>0</v>
      </c>
      <c r="Q1245" s="82">
        <f>Report2!W1253</f>
        <v>8910</v>
      </c>
      <c r="R1245" s="82">
        <f>Report2!X1253</f>
        <v>0</v>
      </c>
      <c r="S1245" s="82">
        <f>Report2!Y1253</f>
        <v>0</v>
      </c>
      <c r="T1245" s="82">
        <f>Report2!Z1253</f>
        <v>107910</v>
      </c>
      <c r="U1245" s="82">
        <f>Report2!AB1253</f>
        <v>12000</v>
      </c>
      <c r="V1245" s="82">
        <f>Report2!AC1253</f>
        <v>95910</v>
      </c>
      <c r="W1245" s="36" t="str">
        <f>Report2!AD1253</f>
        <v>28/04/2023</v>
      </c>
      <c r="X1245" s="48" t="str">
        <f t="shared" si="157"/>
        <v>28</v>
      </c>
      <c r="Y1245" s="31" t="str">
        <f t="shared" si="158"/>
        <v>04</v>
      </c>
      <c r="Z1245" s="31" t="str">
        <f t="shared" si="159"/>
        <v>2023</v>
      </c>
      <c r="AA1245" s="45">
        <f t="shared" si="160"/>
        <v>45044</v>
      </c>
      <c r="AB1245" s="31" t="str">
        <f>Report2!AE1253</f>
        <v>5255442006247</v>
      </c>
      <c r="AC1245" s="45" t="str">
        <f>Report2!AF1253</f>
        <v>28/04/2023</v>
      </c>
      <c r="AD1245" s="31" t="str">
        <f>Report2!AH1253</f>
        <v>P2TL/52554/20230428/00020</v>
      </c>
      <c r="AE1245" s="31">
        <f t="shared" si="162"/>
        <v>52550</v>
      </c>
      <c r="AF1245" s="31" t="str">
        <f t="shared" si="161"/>
        <v>52554</v>
      </c>
    </row>
    <row r="1246" spans="1:32">
      <c r="A1246" s="30">
        <f>Report2!A1254</f>
        <v>181</v>
      </c>
      <c r="B1246" s="31" t="str">
        <f>Report2!B1254</f>
        <v>P2TL/52551/20230406/00002</v>
      </c>
      <c r="C1246" s="31" t="str">
        <f>Report2!D1254</f>
        <v>523060003773</v>
      </c>
      <c r="D1246" s="31" t="str">
        <f>Report2!E1254</f>
        <v>KARTADJA</v>
      </c>
      <c r="E1246" s="31" t="str">
        <f>Report2!H1254</f>
        <v>K2</v>
      </c>
      <c r="F1246" s="31" t="str">
        <f>Report2!I1254</f>
        <v>JL  SEMBOJA</v>
      </c>
      <c r="G1246" s="31" t="str">
        <f t="shared" si="155"/>
        <v>R1MT</v>
      </c>
      <c r="H1246" s="31">
        <f t="shared" si="156"/>
        <v>900</v>
      </c>
      <c r="I1246" s="31" t="str">
        <f>Report2!K1254</f>
        <v>R1MT/900</v>
      </c>
      <c r="J1246" s="82">
        <f>Report2!L1254</f>
        <v>169</v>
      </c>
      <c r="K1246" s="82">
        <f>Report2!M1254</f>
        <v>0</v>
      </c>
      <c r="L1246" s="82">
        <f>Report2!N1254</f>
        <v>228488</v>
      </c>
      <c r="M1246" s="82">
        <f>Report2!P1254</f>
        <v>228488</v>
      </c>
      <c r="N1246" s="82">
        <f>Report2!Q1254</f>
        <v>0</v>
      </c>
      <c r="O1246" s="82">
        <f>Report2!T1254</f>
        <v>0</v>
      </c>
      <c r="P1246" s="82">
        <f>Report2!U1254</f>
        <v>0</v>
      </c>
      <c r="Q1246" s="82">
        <f>Report2!W1254</f>
        <v>20564</v>
      </c>
      <c r="R1246" s="82">
        <f>Report2!X1254</f>
        <v>0</v>
      </c>
      <c r="S1246" s="82">
        <f>Report2!Y1254</f>
        <v>0</v>
      </c>
      <c r="T1246" s="82">
        <f>Report2!Z1254</f>
        <v>249052</v>
      </c>
      <c r="U1246" s="82">
        <f>Report2!AB1254</f>
        <v>249052</v>
      </c>
      <c r="V1246" s="82">
        <f>Report2!AC1254</f>
        <v>0</v>
      </c>
      <c r="W1246" s="36" t="str">
        <f>Report2!AD1254</f>
        <v>06/04/2023</v>
      </c>
      <c r="X1246" s="48" t="str">
        <f t="shared" si="157"/>
        <v>06</v>
      </c>
      <c r="Y1246" s="31" t="str">
        <f t="shared" si="158"/>
        <v>04</v>
      </c>
      <c r="Z1246" s="31" t="str">
        <f t="shared" si="159"/>
        <v>2023</v>
      </c>
      <c r="AA1246" s="45">
        <f t="shared" si="160"/>
        <v>45022</v>
      </c>
      <c r="AB1246" s="31" t="str">
        <f>Report2!AE1254</f>
        <v>5255143005243</v>
      </c>
      <c r="AC1246" s="45" t="str">
        <f>Report2!AF1254</f>
        <v>06/04/2023</v>
      </c>
      <c r="AD1246" s="31" t="str">
        <f>Report2!AH1254</f>
        <v>P2TL/52551/20230406/00002</v>
      </c>
      <c r="AE1246" s="31">
        <f t="shared" si="162"/>
        <v>52550</v>
      </c>
      <c r="AF1246" s="31" t="str">
        <f t="shared" si="161"/>
        <v>52551</v>
      </c>
    </row>
    <row r="1247" spans="1:32">
      <c r="A1247" s="30">
        <f>Report2!A1255</f>
        <v>182</v>
      </c>
      <c r="B1247" s="31" t="str">
        <f>Report2!B1255</f>
        <v>P2TL/52554/20230403/00002</v>
      </c>
      <c r="C1247" s="31" t="str">
        <f>Report2!D1255</f>
        <v>NONPELANG</v>
      </c>
      <c r="D1247" s="31" t="str">
        <f>Report2!E1255</f>
        <v>JASRIWANTO</v>
      </c>
      <c r="E1247" s="31" t="str">
        <f>Report2!H1255</f>
        <v>P4</v>
      </c>
      <c r="F1247" s="31" t="str">
        <f>Report2!I1255</f>
        <v>KALITENGAH REJOSA</v>
      </c>
      <c r="G1247" s="31" t="str">
        <f t="shared" si="155"/>
        <v>R1</v>
      </c>
      <c r="H1247" s="31">
        <f t="shared" si="156"/>
        <v>450</v>
      </c>
      <c r="I1247" s="31" t="str">
        <f>Report2!K1255</f>
        <v>R1/450</v>
      </c>
      <c r="J1247" s="82">
        <f>Report2!L1255</f>
        <v>2479</v>
      </c>
      <c r="K1247" s="82">
        <f>Report2!M1255</f>
        <v>89100</v>
      </c>
      <c r="L1247" s="82">
        <f>Report2!N1255</f>
        <v>1226907</v>
      </c>
      <c r="M1247" s="82">
        <f>Report2!P1255</f>
        <v>1316007</v>
      </c>
      <c r="N1247" s="82">
        <f>Report2!Q1255</f>
        <v>0</v>
      </c>
      <c r="O1247" s="82">
        <f>Report2!T1255</f>
        <v>0</v>
      </c>
      <c r="P1247" s="82">
        <f>Report2!U1255</f>
        <v>0</v>
      </c>
      <c r="Q1247" s="82">
        <f>Report2!W1255</f>
        <v>6580</v>
      </c>
      <c r="R1247" s="82">
        <f>Report2!X1255</f>
        <v>0</v>
      </c>
      <c r="S1247" s="82">
        <f>Report2!Y1255</f>
        <v>0</v>
      </c>
      <c r="T1247" s="82">
        <f>Report2!Z1255</f>
        <v>1322587</v>
      </c>
      <c r="U1247" s="82">
        <f>Report2!AB1255</f>
        <v>1322587</v>
      </c>
      <c r="V1247" s="82">
        <f>Report2!AC1255</f>
        <v>0</v>
      </c>
      <c r="W1247" s="36" t="str">
        <f>Report2!AD1255</f>
        <v>03/04/2023</v>
      </c>
      <c r="X1247" s="48" t="str">
        <f t="shared" si="157"/>
        <v>03</v>
      </c>
      <c r="Y1247" s="31" t="str">
        <f t="shared" si="158"/>
        <v>04</v>
      </c>
      <c r="Z1247" s="31" t="str">
        <f t="shared" si="159"/>
        <v>2023</v>
      </c>
      <c r="AA1247" s="45">
        <f t="shared" si="160"/>
        <v>45019</v>
      </c>
      <c r="AB1247" s="31" t="str">
        <f>Report2!AE1255</f>
        <v>5255442006155</v>
      </c>
      <c r="AC1247" s="45" t="str">
        <f>Report2!AF1255</f>
        <v>03/04/2023</v>
      </c>
      <c r="AD1247" s="31" t="str">
        <f>Report2!AH1255</f>
        <v>P2TL/52554/20230403/00002</v>
      </c>
      <c r="AE1247" s="31">
        <f t="shared" si="162"/>
        <v>52550</v>
      </c>
      <c r="AF1247" s="31" t="str">
        <f t="shared" si="161"/>
        <v>52554</v>
      </c>
    </row>
    <row r="1248" spans="1:32">
      <c r="A1248" s="30">
        <f>Report2!A1256</f>
        <v>183</v>
      </c>
      <c r="B1248" s="31" t="str">
        <f>Report2!B1256</f>
        <v>P2TL/52553/20230406/00008</v>
      </c>
      <c r="C1248" s="31" t="str">
        <f>Report2!D1256</f>
        <v>NONPELANG</v>
      </c>
      <c r="D1248" s="31" t="str">
        <f>Report2!E1256</f>
        <v>PJ SUKARMI 5 TEGAL</v>
      </c>
      <c r="E1248" s="31" t="str">
        <f>Report2!H1256</f>
        <v>P4</v>
      </c>
      <c r="F1248" s="31" t="str">
        <f>Report2!I1256</f>
        <v>TEGALSARI PENGKOL</v>
      </c>
      <c r="G1248" s="31" t="str">
        <f t="shared" si="155"/>
        <v>S2</v>
      </c>
      <c r="H1248" s="31">
        <f t="shared" si="156"/>
        <v>900</v>
      </c>
      <c r="I1248" s="31" t="str">
        <f>Report2!K1256</f>
        <v>S2/900</v>
      </c>
      <c r="J1248" s="82">
        <f>Report2!L1256</f>
        <v>4957</v>
      </c>
      <c r="K1248" s="82">
        <f>Report2!M1256</f>
        <v>243000</v>
      </c>
      <c r="L1248" s="82">
        <f>Report2!N1256</f>
        <v>1784592</v>
      </c>
      <c r="M1248" s="82">
        <f>Report2!P1256</f>
        <v>2027592</v>
      </c>
      <c r="N1248" s="82">
        <f>Report2!Q1256</f>
        <v>0</v>
      </c>
      <c r="O1248" s="82">
        <f>Report2!T1256</f>
        <v>0</v>
      </c>
      <c r="P1248" s="82">
        <f>Report2!U1256</f>
        <v>0</v>
      </c>
      <c r="Q1248" s="82">
        <f>Report2!W1256</f>
        <v>10138</v>
      </c>
      <c r="R1248" s="82">
        <f>Report2!X1256</f>
        <v>0</v>
      </c>
      <c r="S1248" s="82">
        <f>Report2!Y1256</f>
        <v>0</v>
      </c>
      <c r="T1248" s="82">
        <f>Report2!Z1256</f>
        <v>2037730</v>
      </c>
      <c r="U1248" s="82">
        <f>Report2!AB1256</f>
        <v>2037730</v>
      </c>
      <c r="V1248" s="82">
        <f>Report2!AC1256</f>
        <v>0</v>
      </c>
      <c r="W1248" s="36" t="str">
        <f>Report2!AD1256</f>
        <v>06/04/2023</v>
      </c>
      <c r="X1248" s="48" t="str">
        <f t="shared" si="157"/>
        <v>06</v>
      </c>
      <c r="Y1248" s="31" t="str">
        <f t="shared" si="158"/>
        <v>04</v>
      </c>
      <c r="Z1248" s="31" t="str">
        <f t="shared" si="159"/>
        <v>2023</v>
      </c>
      <c r="AA1248" s="45">
        <f t="shared" si="160"/>
        <v>45022</v>
      </c>
      <c r="AB1248" s="31" t="str">
        <f>Report2!AE1256</f>
        <v>5255342004942</v>
      </c>
      <c r="AC1248" s="45" t="str">
        <f>Report2!AF1256</f>
        <v>06/04/2023</v>
      </c>
      <c r="AD1248" s="31" t="str">
        <f>Report2!AH1256</f>
        <v>P2TL/52553/20230406/00008</v>
      </c>
      <c r="AE1248" s="31">
        <f t="shared" si="162"/>
        <v>52550</v>
      </c>
      <c r="AF1248" s="31" t="str">
        <f t="shared" si="161"/>
        <v>52553</v>
      </c>
    </row>
    <row r="1249" spans="1:32">
      <c r="A1249" s="30">
        <f>Report2!A1257</f>
        <v>184</v>
      </c>
      <c r="B1249" s="31" t="str">
        <f>Report2!B1257</f>
        <v>P2TL/52554/20230428/00014</v>
      </c>
      <c r="C1249" s="31" t="str">
        <f>Report2!D1257</f>
        <v>523071641446</v>
      </c>
      <c r="D1249" s="31" t="str">
        <f>Report2!E1257</f>
        <v>SUYANTO</v>
      </c>
      <c r="E1249" s="31" t="str">
        <f>Report2!H1257</f>
        <v>K2</v>
      </c>
      <c r="F1249" s="31" t="str">
        <f>Report2!I1257</f>
        <v>DK COROT SIMO   RT.</v>
      </c>
      <c r="G1249" s="31" t="str">
        <f t="shared" si="155"/>
        <v>R1</v>
      </c>
      <c r="H1249" s="31">
        <f t="shared" si="156"/>
        <v>450</v>
      </c>
      <c r="I1249" s="31" t="str">
        <f>Report2!K1257</f>
        <v>R1/450</v>
      </c>
      <c r="J1249" s="82">
        <f>Report2!L1257</f>
        <v>150</v>
      </c>
      <c r="K1249" s="82">
        <f>Report2!M1257</f>
        <v>0</v>
      </c>
      <c r="L1249" s="82">
        <f>Report2!N1257</f>
        <v>74250</v>
      </c>
      <c r="M1249" s="82">
        <f>Report2!P1257</f>
        <v>74250</v>
      </c>
      <c r="N1249" s="82">
        <f>Report2!Q1257</f>
        <v>0</v>
      </c>
      <c r="O1249" s="82">
        <f>Report2!T1257</f>
        <v>0</v>
      </c>
      <c r="P1249" s="82">
        <f>Report2!U1257</f>
        <v>0</v>
      </c>
      <c r="Q1249" s="82">
        <f>Report2!W1257</f>
        <v>6683</v>
      </c>
      <c r="R1249" s="82">
        <f>Report2!X1257</f>
        <v>0</v>
      </c>
      <c r="S1249" s="82">
        <f>Report2!Y1257</f>
        <v>0</v>
      </c>
      <c r="T1249" s="82">
        <f>Report2!Z1257</f>
        <v>80933</v>
      </c>
      <c r="U1249" s="82">
        <f>Report2!AB1257</f>
        <v>9000</v>
      </c>
      <c r="V1249" s="82">
        <f>Report2!AC1257</f>
        <v>71933</v>
      </c>
      <c r="W1249" s="36" t="str">
        <f>Report2!AD1257</f>
        <v>28/04/2023</v>
      </c>
      <c r="X1249" s="48" t="str">
        <f t="shared" si="157"/>
        <v>28</v>
      </c>
      <c r="Y1249" s="31" t="str">
        <f t="shared" si="158"/>
        <v>04</v>
      </c>
      <c r="Z1249" s="31" t="str">
        <f t="shared" si="159"/>
        <v>2023</v>
      </c>
      <c r="AA1249" s="45">
        <f t="shared" si="160"/>
        <v>45044</v>
      </c>
      <c r="AB1249" s="31" t="str">
        <f>Report2!AE1257</f>
        <v>5255442006241</v>
      </c>
      <c r="AC1249" s="45" t="str">
        <f>Report2!AF1257</f>
        <v>28/04/2023</v>
      </c>
      <c r="AD1249" s="31" t="str">
        <f>Report2!AH1257</f>
        <v>P2TL/52554/20230428/00014</v>
      </c>
      <c r="AE1249" s="31">
        <f t="shared" si="162"/>
        <v>52550</v>
      </c>
      <c r="AF1249" s="31" t="str">
        <f t="shared" si="161"/>
        <v>52554</v>
      </c>
    </row>
    <row r="1250" spans="1:32">
      <c r="A1250" s="30">
        <f>Report2!A1258</f>
        <v>185</v>
      </c>
      <c r="B1250" s="31" t="str">
        <f>Report2!B1258</f>
        <v>P2TL/52554/20230417/00004</v>
      </c>
      <c r="C1250" s="31" t="str">
        <f>Report2!D1258</f>
        <v>523071183867</v>
      </c>
      <c r="D1250" s="31" t="str">
        <f>Report2!E1258</f>
        <v>PURYANTO</v>
      </c>
      <c r="E1250" s="31" t="str">
        <f>Report2!H1258</f>
        <v>P3</v>
      </c>
      <c r="F1250" s="31" t="str">
        <f>Report2!I1258</f>
        <v>DK  MADOH BANGSRI</v>
      </c>
      <c r="G1250" s="31" t="str">
        <f t="shared" si="155"/>
        <v>R1</v>
      </c>
      <c r="H1250" s="31">
        <f t="shared" si="156"/>
        <v>450</v>
      </c>
      <c r="I1250" s="31" t="str">
        <f>Report2!K1258</f>
        <v>R1/450</v>
      </c>
      <c r="J1250" s="82">
        <f>Report2!L1258</f>
        <v>2479</v>
      </c>
      <c r="K1250" s="82">
        <f>Report2!M1258</f>
        <v>59400</v>
      </c>
      <c r="L1250" s="82">
        <f>Report2!N1258</f>
        <v>1226907</v>
      </c>
      <c r="M1250" s="82">
        <f>Report2!P1258</f>
        <v>1286307</v>
      </c>
      <c r="N1250" s="82">
        <f>Report2!Q1258</f>
        <v>0</v>
      </c>
      <c r="O1250" s="82">
        <f>Report2!T1258</f>
        <v>76400</v>
      </c>
      <c r="P1250" s="82">
        <f>Report2!U1258</f>
        <v>274226</v>
      </c>
      <c r="Q1250" s="82">
        <f>Report2!W1258</f>
        <v>13160</v>
      </c>
      <c r="R1250" s="82">
        <f>Report2!X1258</f>
        <v>900</v>
      </c>
      <c r="S1250" s="82">
        <f>Report2!Y1258</f>
        <v>0</v>
      </c>
      <c r="T1250" s="82">
        <f>Report2!Z1258</f>
        <v>1650993</v>
      </c>
      <c r="U1250" s="82">
        <f>Report2!AB1258</f>
        <v>1650993</v>
      </c>
      <c r="V1250" s="82">
        <f>Report2!AC1258</f>
        <v>0</v>
      </c>
      <c r="W1250" s="36" t="str">
        <f>Report2!AD1258</f>
        <v>17/04/2023</v>
      </c>
      <c r="X1250" s="48" t="str">
        <f t="shared" si="157"/>
        <v>17</v>
      </c>
      <c r="Y1250" s="31" t="str">
        <f t="shared" si="158"/>
        <v>04</v>
      </c>
      <c r="Z1250" s="31" t="str">
        <f t="shared" si="159"/>
        <v>2023</v>
      </c>
      <c r="AA1250" s="45">
        <f t="shared" si="160"/>
        <v>45033</v>
      </c>
      <c r="AB1250" s="31" t="str">
        <f>Report2!AE1258</f>
        <v>5255442006224</v>
      </c>
      <c r="AC1250" s="45" t="str">
        <f>Report2!AF1258</f>
        <v>17/04/2023</v>
      </c>
      <c r="AD1250" s="31" t="str">
        <f>Report2!AH1258</f>
        <v>P2TL/52554/20230417/00004</v>
      </c>
      <c r="AE1250" s="31">
        <f t="shared" si="162"/>
        <v>52550</v>
      </c>
      <c r="AF1250" s="31" t="str">
        <f t="shared" si="161"/>
        <v>52554</v>
      </c>
    </row>
    <row r="1251" spans="1:32">
      <c r="A1251" s="30">
        <f>Report2!A1259</f>
        <v>186</v>
      </c>
      <c r="B1251" s="31" t="str">
        <f>Report2!B1259</f>
        <v>P2TL/52553/20230404/00002</v>
      </c>
      <c r="C1251" s="31" t="str">
        <f>Report2!D1259</f>
        <v>523073142835</v>
      </c>
      <c r="D1251" s="31" t="str">
        <f>Report2!E1259</f>
        <v>KISWANTI</v>
      </c>
      <c r="E1251" s="31" t="str">
        <f>Report2!H1259</f>
        <v>K2</v>
      </c>
      <c r="F1251" s="31" t="str">
        <f>Report2!I1259</f>
        <v>DN MANGGAR -  RT.7</v>
      </c>
      <c r="G1251" s="31" t="str">
        <f t="shared" si="155"/>
        <v>B1T</v>
      </c>
      <c r="H1251" s="31">
        <f t="shared" si="156"/>
        <v>1300</v>
      </c>
      <c r="I1251" s="31" t="str">
        <f>Report2!K1259</f>
        <v>B1T/1300</v>
      </c>
      <c r="J1251" s="82">
        <f>Report2!L1259</f>
        <v>763</v>
      </c>
      <c r="K1251" s="82">
        <f>Report2!M1259</f>
        <v>0</v>
      </c>
      <c r="L1251" s="82">
        <f>Report2!N1259</f>
        <v>737058</v>
      </c>
      <c r="M1251" s="82">
        <f>Report2!P1259</f>
        <v>737058</v>
      </c>
      <c r="N1251" s="82">
        <f>Report2!Q1259</f>
        <v>0</v>
      </c>
      <c r="O1251" s="82">
        <f>Report2!T1259</f>
        <v>0</v>
      </c>
      <c r="P1251" s="82">
        <f>Report2!U1259</f>
        <v>0</v>
      </c>
      <c r="Q1251" s="82">
        <f>Report2!W1259</f>
        <v>66335</v>
      </c>
      <c r="R1251" s="82">
        <f>Report2!X1259</f>
        <v>0</v>
      </c>
      <c r="S1251" s="82">
        <f>Report2!Y1259</f>
        <v>0</v>
      </c>
      <c r="T1251" s="82">
        <f>Report2!Z1259</f>
        <v>803393</v>
      </c>
      <c r="U1251" s="82">
        <f>Report2!AB1259</f>
        <v>803393</v>
      </c>
      <c r="V1251" s="82">
        <f>Report2!AC1259</f>
        <v>0</v>
      </c>
      <c r="W1251" s="36" t="str">
        <f>Report2!AD1259</f>
        <v>04/04/2023</v>
      </c>
      <c r="X1251" s="48" t="str">
        <f t="shared" si="157"/>
        <v>04</v>
      </c>
      <c r="Y1251" s="31" t="str">
        <f t="shared" si="158"/>
        <v>04</v>
      </c>
      <c r="Z1251" s="31" t="str">
        <f t="shared" si="159"/>
        <v>2023</v>
      </c>
      <c r="AA1251" s="45">
        <f t="shared" si="160"/>
        <v>45020</v>
      </c>
      <c r="AB1251" s="31" t="str">
        <f>Report2!AE1259</f>
        <v>5255343004933</v>
      </c>
      <c r="AC1251" s="45" t="str">
        <f>Report2!AF1259</f>
        <v>04/04/2023</v>
      </c>
      <c r="AD1251" s="31" t="str">
        <f>Report2!AH1259</f>
        <v>P2TL/52553/20230404/00002</v>
      </c>
      <c r="AE1251" s="31">
        <f t="shared" si="162"/>
        <v>52550</v>
      </c>
      <c r="AF1251" s="31" t="str">
        <f t="shared" si="161"/>
        <v>52553</v>
      </c>
    </row>
    <row r="1252" spans="1:32">
      <c r="A1252" s="30">
        <f>Report2!A1260</f>
        <v>187</v>
      </c>
      <c r="B1252" s="31" t="str">
        <f>Report2!B1260</f>
        <v>P2TL/52551/20230404/00001</v>
      </c>
      <c r="C1252" s="31" t="str">
        <f>Report2!D1260</f>
        <v>525510239028</v>
      </c>
      <c r="D1252" s="31" t="str">
        <f>Report2!E1260</f>
        <v>KPSPAMS TIRTO SEJA</v>
      </c>
      <c r="E1252" s="31" t="str">
        <f>Report2!H1260</f>
        <v>P3</v>
      </c>
      <c r="F1252" s="31" t="str">
        <f>Report2!I1260</f>
        <v>DK NGABLAKSARI    R</v>
      </c>
      <c r="G1252" s="31" t="str">
        <f t="shared" si="155"/>
        <v>R2T</v>
      </c>
      <c r="H1252" s="31">
        <f t="shared" si="156"/>
        <v>3500</v>
      </c>
      <c r="I1252" s="31" t="str">
        <f>Report2!K1260</f>
        <v>R2T/3500</v>
      </c>
      <c r="J1252" s="82">
        <f>Report2!L1260</f>
        <v>19278</v>
      </c>
      <c r="K1252" s="82">
        <f>Report2!M1260</f>
        <v>2855210</v>
      </c>
      <c r="L1252" s="82">
        <f>Report2!N1260</f>
        <v>32763539</v>
      </c>
      <c r="M1252" s="82">
        <f>Report2!P1260</f>
        <v>35618749</v>
      </c>
      <c r="N1252" s="82">
        <f>Report2!Q1260</f>
        <v>10000</v>
      </c>
      <c r="O1252" s="82">
        <f>Report2!T1260</f>
        <v>76400</v>
      </c>
      <c r="P1252" s="82">
        <f>Report2!U1260</f>
        <v>433957</v>
      </c>
      <c r="Q1252" s="82">
        <f>Report2!W1260</f>
        <v>370464</v>
      </c>
      <c r="R1252" s="82">
        <f>Report2!X1260</f>
        <v>0</v>
      </c>
      <c r="S1252" s="82">
        <f>Report2!Y1260</f>
        <v>0</v>
      </c>
      <c r="T1252" s="82">
        <f>Report2!Z1260</f>
        <v>36509570</v>
      </c>
      <c r="U1252" s="82">
        <f>Report2!AB1260</f>
        <v>18000000</v>
      </c>
      <c r="V1252" s="82">
        <f>Report2!AC1260</f>
        <v>18509570</v>
      </c>
      <c r="W1252" s="36" t="str">
        <f>Report2!AD1260</f>
        <v>04/04/2023</v>
      </c>
      <c r="X1252" s="48" t="str">
        <f t="shared" si="157"/>
        <v>04</v>
      </c>
      <c r="Y1252" s="31" t="str">
        <f t="shared" si="158"/>
        <v>04</v>
      </c>
      <c r="Z1252" s="31" t="str">
        <f t="shared" si="159"/>
        <v>2023</v>
      </c>
      <c r="AA1252" s="45">
        <f t="shared" si="160"/>
        <v>45020</v>
      </c>
      <c r="AB1252" s="31" t="str">
        <f>Report2!AE1260</f>
        <v>5255143005231</v>
      </c>
      <c r="AC1252" s="45" t="str">
        <f>Report2!AF1260</f>
        <v>04/04/2023</v>
      </c>
      <c r="AD1252" s="31" t="str">
        <f>Report2!AH1260</f>
        <v>P2TL/52551/20230404/00001</v>
      </c>
      <c r="AE1252" s="31">
        <f t="shared" si="162"/>
        <v>52550</v>
      </c>
      <c r="AF1252" s="31" t="str">
        <f t="shared" si="161"/>
        <v>52551</v>
      </c>
    </row>
    <row r="1253" spans="1:32">
      <c r="A1253" s="30">
        <f>Report2!A1261</f>
        <v>188</v>
      </c>
      <c r="B1253" s="31" t="str">
        <f>Report2!B1261</f>
        <v>P2TL/52554/20230428/00011</v>
      </c>
      <c r="C1253" s="31" t="str">
        <f>Report2!D1261</f>
        <v>523071484969</v>
      </c>
      <c r="D1253" s="31" t="str">
        <f>Report2!E1261</f>
        <v>PARMIN</v>
      </c>
      <c r="E1253" s="31" t="str">
        <f>Report2!H1261</f>
        <v>K2</v>
      </c>
      <c r="F1253" s="31" t="str">
        <f>Report2!I1261</f>
        <v>DK .NGRANDU SIDOR</v>
      </c>
      <c r="G1253" s="31" t="str">
        <f t="shared" si="155"/>
        <v>R1</v>
      </c>
      <c r="H1253" s="31">
        <f t="shared" si="156"/>
        <v>450</v>
      </c>
      <c r="I1253" s="31" t="str">
        <f>Report2!K1261</f>
        <v>R1/450</v>
      </c>
      <c r="J1253" s="82">
        <f>Report2!L1261</f>
        <v>200</v>
      </c>
      <c r="K1253" s="82">
        <f>Report2!M1261</f>
        <v>0</v>
      </c>
      <c r="L1253" s="82">
        <f>Report2!N1261</f>
        <v>99000</v>
      </c>
      <c r="M1253" s="82">
        <f>Report2!P1261</f>
        <v>99000</v>
      </c>
      <c r="N1253" s="82">
        <f>Report2!Q1261</f>
        <v>0</v>
      </c>
      <c r="O1253" s="82">
        <f>Report2!T1261</f>
        <v>0</v>
      </c>
      <c r="P1253" s="82">
        <f>Report2!U1261</f>
        <v>0</v>
      </c>
      <c r="Q1253" s="82">
        <f>Report2!W1261</f>
        <v>8910</v>
      </c>
      <c r="R1253" s="82">
        <f>Report2!X1261</f>
        <v>0</v>
      </c>
      <c r="S1253" s="82">
        <f>Report2!Y1261</f>
        <v>0</v>
      </c>
      <c r="T1253" s="82">
        <f>Report2!Z1261</f>
        <v>107910</v>
      </c>
      <c r="U1253" s="82">
        <f>Report2!AB1261</f>
        <v>12000</v>
      </c>
      <c r="V1253" s="82">
        <f>Report2!AC1261</f>
        <v>95910</v>
      </c>
      <c r="W1253" s="36" t="str">
        <f>Report2!AD1261</f>
        <v>28/04/2023</v>
      </c>
      <c r="X1253" s="48" t="str">
        <f t="shared" si="157"/>
        <v>28</v>
      </c>
      <c r="Y1253" s="31" t="str">
        <f t="shared" si="158"/>
        <v>04</v>
      </c>
      <c r="Z1253" s="31" t="str">
        <f t="shared" si="159"/>
        <v>2023</v>
      </c>
      <c r="AA1253" s="45">
        <f t="shared" si="160"/>
        <v>45044</v>
      </c>
      <c r="AB1253" s="31" t="str">
        <f>Report2!AE1261</f>
        <v>5255442006238</v>
      </c>
      <c r="AC1253" s="45" t="str">
        <f>Report2!AF1261</f>
        <v>28/04/2023</v>
      </c>
      <c r="AD1253" s="31" t="str">
        <f>Report2!AH1261</f>
        <v>P2TL/52554/20230428/00011</v>
      </c>
      <c r="AE1253" s="31">
        <f t="shared" si="162"/>
        <v>52550</v>
      </c>
      <c r="AF1253" s="31" t="str">
        <f t="shared" si="161"/>
        <v>52554</v>
      </c>
    </row>
    <row r="1254" spans="1:32">
      <c r="A1254" s="30">
        <f>Report2!A1262</f>
        <v>189</v>
      </c>
      <c r="B1254" s="31" t="str">
        <f>Report2!B1262</f>
        <v>P2TL/52553/20230410/00003</v>
      </c>
      <c r="C1254" s="31" t="str">
        <f>Report2!D1262</f>
        <v>523070851514</v>
      </c>
      <c r="D1254" s="31" t="str">
        <f>Report2!E1262</f>
        <v>KUSRIN</v>
      </c>
      <c r="E1254" s="31" t="str">
        <f>Report2!H1262</f>
        <v>K2</v>
      </c>
      <c r="F1254" s="31" t="str">
        <f>Report2!I1262</f>
        <v>TR UWIS KETANGIREJ</v>
      </c>
      <c r="G1254" s="31" t="str">
        <f t="shared" si="155"/>
        <v>R1</v>
      </c>
      <c r="H1254" s="31">
        <f t="shared" si="156"/>
        <v>450</v>
      </c>
      <c r="I1254" s="31" t="str">
        <f>Report2!K1262</f>
        <v>R1/450</v>
      </c>
      <c r="J1254" s="82">
        <f>Report2!L1262</f>
        <v>60</v>
      </c>
      <c r="K1254" s="82">
        <f>Report2!M1262</f>
        <v>0</v>
      </c>
      <c r="L1254" s="82">
        <f>Report2!N1262</f>
        <v>29700</v>
      </c>
      <c r="M1254" s="82">
        <f>Report2!P1262</f>
        <v>29700</v>
      </c>
      <c r="N1254" s="82">
        <f>Report2!Q1262</f>
        <v>0</v>
      </c>
      <c r="O1254" s="82">
        <f>Report2!T1262</f>
        <v>0</v>
      </c>
      <c r="P1254" s="82">
        <f>Report2!U1262</f>
        <v>0</v>
      </c>
      <c r="Q1254" s="82">
        <f>Report2!W1262</f>
        <v>2673</v>
      </c>
      <c r="R1254" s="82">
        <f>Report2!X1262</f>
        <v>0</v>
      </c>
      <c r="S1254" s="82">
        <f>Report2!Y1262</f>
        <v>0</v>
      </c>
      <c r="T1254" s="82">
        <f>Report2!Z1262</f>
        <v>32373</v>
      </c>
      <c r="U1254" s="82">
        <f>Report2!AB1262</f>
        <v>32373</v>
      </c>
      <c r="V1254" s="82">
        <f>Report2!AC1262</f>
        <v>0</v>
      </c>
      <c r="W1254" s="36" t="str">
        <f>Report2!AD1262</f>
        <v>10/04/2023</v>
      </c>
      <c r="X1254" s="48" t="str">
        <f t="shared" si="157"/>
        <v>10</v>
      </c>
      <c r="Y1254" s="31" t="str">
        <f t="shared" si="158"/>
        <v>04</v>
      </c>
      <c r="Z1254" s="31" t="str">
        <f t="shared" si="159"/>
        <v>2023</v>
      </c>
      <c r="AA1254" s="45">
        <f t="shared" si="160"/>
        <v>45026</v>
      </c>
      <c r="AB1254" s="31" t="str">
        <f>Report2!AE1262</f>
        <v>5255342004946</v>
      </c>
      <c r="AC1254" s="45" t="str">
        <f>Report2!AF1262</f>
        <v>10/04/2023</v>
      </c>
      <c r="AD1254" s="31" t="str">
        <f>Report2!AH1262</f>
        <v>P2TL/52553/20230410/00003</v>
      </c>
      <c r="AE1254" s="31">
        <f t="shared" si="162"/>
        <v>52550</v>
      </c>
      <c r="AF1254" s="31" t="str">
        <f t="shared" si="161"/>
        <v>52553</v>
      </c>
    </row>
    <row r="1255" spans="1:32">
      <c r="A1255" s="30">
        <f>Report2!A1263</f>
        <v>190</v>
      </c>
      <c r="B1255" s="31" t="str">
        <f>Report2!B1263</f>
        <v>P2TL/52554/20230403/00004</v>
      </c>
      <c r="C1255" s="31" t="str">
        <f>Report2!D1263</f>
        <v>523070185572</v>
      </c>
      <c r="D1255" s="31" t="str">
        <f>Report2!E1263</f>
        <v>WARTOYO WASITO R</v>
      </c>
      <c r="E1255" s="31" t="str">
        <f>Report2!H1263</f>
        <v>K2</v>
      </c>
      <c r="F1255" s="31" t="str">
        <f>Report2!I1263</f>
        <v>BE NDOHARJO</v>
      </c>
      <c r="G1255" s="31" t="str">
        <f t="shared" si="155"/>
        <v>R1T</v>
      </c>
      <c r="H1255" s="31">
        <f t="shared" si="156"/>
        <v>450</v>
      </c>
      <c r="I1255" s="31" t="str">
        <f>Report2!K1263</f>
        <v>R1T/450</v>
      </c>
      <c r="J1255" s="82">
        <f>Report2!L1263</f>
        <v>495</v>
      </c>
      <c r="K1255" s="82">
        <f>Report2!M1263</f>
        <v>0</v>
      </c>
      <c r="L1255" s="82">
        <f>Report2!N1263</f>
        <v>205425</v>
      </c>
      <c r="M1255" s="82">
        <f>Report2!P1263</f>
        <v>205425</v>
      </c>
      <c r="N1255" s="82">
        <f>Report2!Q1263</f>
        <v>0</v>
      </c>
      <c r="O1255" s="82">
        <f>Report2!T1263</f>
        <v>0</v>
      </c>
      <c r="P1255" s="82">
        <f>Report2!U1263</f>
        <v>0</v>
      </c>
      <c r="Q1255" s="82">
        <f>Report2!W1263</f>
        <v>18488</v>
      </c>
      <c r="R1255" s="82">
        <f>Report2!X1263</f>
        <v>0</v>
      </c>
      <c r="S1255" s="82">
        <f>Report2!Y1263</f>
        <v>0</v>
      </c>
      <c r="T1255" s="82">
        <f>Report2!Z1263</f>
        <v>223913</v>
      </c>
      <c r="U1255" s="82">
        <f>Report2!AB1263</f>
        <v>223913</v>
      </c>
      <c r="V1255" s="82">
        <f>Report2!AC1263</f>
        <v>0</v>
      </c>
      <c r="W1255" s="36" t="str">
        <f>Report2!AD1263</f>
        <v>03/04/2023</v>
      </c>
      <c r="X1255" s="48" t="str">
        <f t="shared" si="157"/>
        <v>03</v>
      </c>
      <c r="Y1255" s="31" t="str">
        <f t="shared" si="158"/>
        <v>04</v>
      </c>
      <c r="Z1255" s="31" t="str">
        <f t="shared" si="159"/>
        <v>2023</v>
      </c>
      <c r="AA1255" s="45">
        <f t="shared" si="160"/>
        <v>45019</v>
      </c>
      <c r="AB1255" s="31" t="str">
        <f>Report2!AE1263</f>
        <v>5255443006157</v>
      </c>
      <c r="AC1255" s="45" t="str">
        <f>Report2!AF1263</f>
        <v>03/04/2023</v>
      </c>
      <c r="AD1255" s="31" t="str">
        <f>Report2!AH1263</f>
        <v>P2TL/52554/20230403/00004</v>
      </c>
      <c r="AE1255" s="31">
        <f t="shared" si="162"/>
        <v>52550</v>
      </c>
      <c r="AF1255" s="31" t="str">
        <f t="shared" si="161"/>
        <v>52554</v>
      </c>
    </row>
    <row r="1256" spans="1:32">
      <c r="A1256" s="30">
        <f>Report2!A1264</f>
        <v>191</v>
      </c>
      <c r="B1256" s="31" t="str">
        <f>Report2!B1264</f>
        <v>P2TL/52553/20230406/00007</v>
      </c>
      <c r="C1256" s="31" t="str">
        <f>Report2!D1264</f>
        <v>NONPELANG</v>
      </c>
      <c r="D1256" s="31" t="str">
        <f>Report2!E1264</f>
        <v>PJ SUKARMI 4 TEGAL</v>
      </c>
      <c r="E1256" s="31" t="str">
        <f>Report2!H1264</f>
        <v>P4</v>
      </c>
      <c r="F1256" s="31" t="str">
        <f>Report2!I1264</f>
        <v>TEGALSARI PENGKOL</v>
      </c>
      <c r="G1256" s="31" t="str">
        <f t="shared" si="155"/>
        <v>S2</v>
      </c>
      <c r="H1256" s="31">
        <f t="shared" si="156"/>
        <v>900</v>
      </c>
      <c r="I1256" s="31" t="str">
        <f>Report2!K1264</f>
        <v>S2/900</v>
      </c>
      <c r="J1256" s="82">
        <f>Report2!L1264</f>
        <v>4957</v>
      </c>
      <c r="K1256" s="82">
        <f>Report2!M1264</f>
        <v>243000</v>
      </c>
      <c r="L1256" s="82">
        <f>Report2!N1264</f>
        <v>1784592</v>
      </c>
      <c r="M1256" s="82">
        <f>Report2!P1264</f>
        <v>2027592</v>
      </c>
      <c r="N1256" s="82">
        <f>Report2!Q1264</f>
        <v>0</v>
      </c>
      <c r="O1256" s="82">
        <f>Report2!T1264</f>
        <v>0</v>
      </c>
      <c r="P1256" s="82">
        <f>Report2!U1264</f>
        <v>0</v>
      </c>
      <c r="Q1256" s="82">
        <f>Report2!W1264</f>
        <v>10138</v>
      </c>
      <c r="R1256" s="82">
        <f>Report2!X1264</f>
        <v>0</v>
      </c>
      <c r="S1256" s="82">
        <f>Report2!Y1264</f>
        <v>0</v>
      </c>
      <c r="T1256" s="82">
        <f>Report2!Z1264</f>
        <v>2037730</v>
      </c>
      <c r="U1256" s="82">
        <f>Report2!AB1264</f>
        <v>2037730</v>
      </c>
      <c r="V1256" s="82">
        <f>Report2!AC1264</f>
        <v>0</v>
      </c>
      <c r="W1256" s="36" t="str">
        <f>Report2!AD1264</f>
        <v>06/04/2023</v>
      </c>
      <c r="X1256" s="48" t="str">
        <f t="shared" si="157"/>
        <v>06</v>
      </c>
      <c r="Y1256" s="31" t="str">
        <f t="shared" si="158"/>
        <v>04</v>
      </c>
      <c r="Z1256" s="31" t="str">
        <f t="shared" si="159"/>
        <v>2023</v>
      </c>
      <c r="AA1256" s="45">
        <f t="shared" si="160"/>
        <v>45022</v>
      </c>
      <c r="AB1256" s="31" t="str">
        <f>Report2!AE1264</f>
        <v>5255342004941</v>
      </c>
      <c r="AC1256" s="45" t="str">
        <f>Report2!AF1264</f>
        <v>06/04/2023</v>
      </c>
      <c r="AD1256" s="31" t="str">
        <f>Report2!AH1264</f>
        <v>P2TL/52553/20230406/00007</v>
      </c>
      <c r="AE1256" s="31">
        <f t="shared" si="162"/>
        <v>52550</v>
      </c>
      <c r="AF1256" s="31" t="str">
        <f t="shared" si="161"/>
        <v>52553</v>
      </c>
    </row>
    <row r="1257" spans="1:32">
      <c r="A1257" s="30">
        <f>Report2!A1265</f>
        <v>192</v>
      </c>
      <c r="B1257" s="31" t="str">
        <f>Report2!B1265</f>
        <v>P2TL/52554/20230314/00002</v>
      </c>
      <c r="C1257" s="31" t="str">
        <f>Report2!D1265</f>
        <v>523073060290</v>
      </c>
      <c r="D1257" s="31" t="str">
        <f>Report2!E1265</f>
        <v>SITI KAMIDAH</v>
      </c>
      <c r="E1257" s="31" t="str">
        <f>Report2!H1265</f>
        <v>K2</v>
      </c>
      <c r="F1257" s="31" t="str">
        <f>Report2!I1265</f>
        <v>DN TASUTAN    RT.3 R</v>
      </c>
      <c r="G1257" s="31" t="str">
        <f t="shared" si="155"/>
        <v>R1T</v>
      </c>
      <c r="H1257" s="31">
        <f t="shared" si="156"/>
        <v>450</v>
      </c>
      <c r="I1257" s="31" t="str">
        <f>Report2!K1265</f>
        <v>R1T/450</v>
      </c>
      <c r="J1257" s="82">
        <f>Report2!L1265</f>
        <v>495</v>
      </c>
      <c r="K1257" s="82">
        <f>Report2!M1265</f>
        <v>0</v>
      </c>
      <c r="L1257" s="82">
        <f>Report2!N1265</f>
        <v>205425</v>
      </c>
      <c r="M1257" s="82">
        <f>Report2!P1265</f>
        <v>205425</v>
      </c>
      <c r="N1257" s="82">
        <f>Report2!Q1265</f>
        <v>0</v>
      </c>
      <c r="O1257" s="82">
        <f>Report2!T1265</f>
        <v>0</v>
      </c>
      <c r="P1257" s="82">
        <f>Report2!U1265</f>
        <v>0</v>
      </c>
      <c r="Q1257" s="82">
        <f>Report2!W1265</f>
        <v>18488</v>
      </c>
      <c r="R1257" s="82">
        <f>Report2!X1265</f>
        <v>0</v>
      </c>
      <c r="S1257" s="82">
        <f>Report2!Y1265</f>
        <v>0</v>
      </c>
      <c r="T1257" s="82">
        <f>Report2!Z1265</f>
        <v>223913</v>
      </c>
      <c r="U1257" s="82">
        <f>Report2!AB1265</f>
        <v>223913</v>
      </c>
      <c r="V1257" s="82">
        <f>Report2!AC1265</f>
        <v>0</v>
      </c>
      <c r="W1257" s="36" t="str">
        <f>Report2!AD1265</f>
        <v>10/04/2023</v>
      </c>
      <c r="X1257" s="48" t="str">
        <f t="shared" si="157"/>
        <v>10</v>
      </c>
      <c r="Y1257" s="31" t="str">
        <f t="shared" si="158"/>
        <v>04</v>
      </c>
      <c r="Z1257" s="31" t="str">
        <f t="shared" si="159"/>
        <v>2023</v>
      </c>
      <c r="AA1257" s="45">
        <f t="shared" si="160"/>
        <v>45026</v>
      </c>
      <c r="AB1257" s="31" t="str">
        <f>Report2!AE1265</f>
        <v>5255443006096</v>
      </c>
      <c r="AC1257" s="45" t="str">
        <f>Report2!AF1265</f>
        <v>10/04/2023</v>
      </c>
      <c r="AD1257" s="31" t="str">
        <f>Report2!AH1265</f>
        <v>P2TL/52554/20230314/00002</v>
      </c>
      <c r="AE1257" s="31">
        <f t="shared" si="162"/>
        <v>52550</v>
      </c>
      <c r="AF1257" s="31" t="str">
        <f t="shared" si="161"/>
        <v>52554</v>
      </c>
    </row>
    <row r="1258" spans="1:32">
      <c r="A1258" s="30">
        <f>Report2!A1266</f>
        <v>193</v>
      </c>
      <c r="B1258" s="31" t="str">
        <f>Report2!B1266</f>
        <v>P2TL/52554/20230403/00008</v>
      </c>
      <c r="C1258" s="31" t="str">
        <f>Report2!D1266</f>
        <v>NONPELANG</v>
      </c>
      <c r="D1258" s="31" t="str">
        <f>Report2!E1266</f>
        <v>TITIS BUDIONO</v>
      </c>
      <c r="E1258" s="31" t="str">
        <f>Report2!H1266</f>
        <v>P4</v>
      </c>
      <c r="F1258" s="31" t="str">
        <f>Report2!I1266</f>
        <v>DN TANJUNGHARJO R</v>
      </c>
      <c r="G1258" s="31" t="str">
        <f t="shared" si="155"/>
        <v>I1</v>
      </c>
      <c r="H1258" s="31">
        <f t="shared" si="156"/>
        <v>900</v>
      </c>
      <c r="I1258" s="31" t="str">
        <f>Report2!K1266</f>
        <v>I1/900</v>
      </c>
      <c r="J1258" s="82">
        <f>Report2!L1266</f>
        <v>4957</v>
      </c>
      <c r="K1258" s="82">
        <f>Report2!M1266</f>
        <v>247901</v>
      </c>
      <c r="L1258" s="82">
        <f>Report2!N1266</f>
        <v>247902</v>
      </c>
      <c r="M1258" s="82">
        <f>Report2!P1266</f>
        <v>495803</v>
      </c>
      <c r="N1258" s="82">
        <f>Report2!Q1266</f>
        <v>0</v>
      </c>
      <c r="O1258" s="82">
        <f>Report2!T1266</f>
        <v>0</v>
      </c>
      <c r="P1258" s="82">
        <f>Report2!U1266</f>
        <v>0</v>
      </c>
      <c r="Q1258" s="82">
        <f>Report2!W1266</f>
        <v>4197</v>
      </c>
      <c r="R1258" s="82">
        <f>Report2!X1266</f>
        <v>0</v>
      </c>
      <c r="S1258" s="82">
        <f>Report2!Y1266</f>
        <v>0</v>
      </c>
      <c r="T1258" s="82">
        <f>Report2!Z1266</f>
        <v>500000</v>
      </c>
      <c r="U1258" s="82">
        <f>Report2!AB1266</f>
        <v>500000</v>
      </c>
      <c r="V1258" s="82">
        <f>Report2!AC1266</f>
        <v>0</v>
      </c>
      <c r="W1258" s="36" t="str">
        <f>Report2!AD1266</f>
        <v>03/04/2023</v>
      </c>
      <c r="X1258" s="48" t="str">
        <f t="shared" si="157"/>
        <v>03</v>
      </c>
      <c r="Y1258" s="31" t="str">
        <f t="shared" si="158"/>
        <v>04</v>
      </c>
      <c r="Z1258" s="31" t="str">
        <f t="shared" si="159"/>
        <v>2023</v>
      </c>
      <c r="AA1258" s="45">
        <f t="shared" si="160"/>
        <v>45019</v>
      </c>
      <c r="AB1258" s="31" t="str">
        <f>Report2!AE1266</f>
        <v>5255442006161</v>
      </c>
      <c r="AC1258" s="45" t="str">
        <f>Report2!AF1266</f>
        <v>03/04/2023</v>
      </c>
      <c r="AD1258" s="31" t="str">
        <f>Report2!AH1266</f>
        <v>P2TL/52554/20230403/00008</v>
      </c>
      <c r="AE1258" s="31">
        <f t="shared" si="162"/>
        <v>52550</v>
      </c>
      <c r="AF1258" s="31" t="str">
        <f t="shared" si="161"/>
        <v>52554</v>
      </c>
    </row>
    <row r="1259" spans="1:32">
      <c r="A1259" s="30">
        <f>Report2!A1267</f>
        <v>194</v>
      </c>
      <c r="B1259" s="31" t="str">
        <f>Report2!B1267</f>
        <v>P2TL/52554/20230428/00001</v>
      </c>
      <c r="C1259" s="31" t="str">
        <f>Report2!D1267</f>
        <v>523071786458</v>
      </c>
      <c r="D1259" s="31" t="str">
        <f>Report2!E1267</f>
        <v>SARDI</v>
      </c>
      <c r="E1259" s="31" t="str">
        <f>Report2!H1267</f>
        <v>K2</v>
      </c>
      <c r="F1259" s="31" t="str">
        <f>Report2!I1267</f>
        <v>DS TANJUNGSARI   RT</v>
      </c>
      <c r="G1259" s="31" t="str">
        <f t="shared" si="155"/>
        <v>R1</v>
      </c>
      <c r="H1259" s="31">
        <f t="shared" si="156"/>
        <v>900</v>
      </c>
      <c r="I1259" s="31" t="str">
        <f>Report2!K1267</f>
        <v>R1/900</v>
      </c>
      <c r="J1259" s="82">
        <f>Report2!L1267</f>
        <v>150</v>
      </c>
      <c r="K1259" s="82">
        <f>Report2!M1267</f>
        <v>0</v>
      </c>
      <c r="L1259" s="82">
        <f>Report2!N1267</f>
        <v>74250</v>
      </c>
      <c r="M1259" s="82">
        <f>Report2!P1267</f>
        <v>74250</v>
      </c>
      <c r="N1259" s="82">
        <f>Report2!Q1267</f>
        <v>0</v>
      </c>
      <c r="O1259" s="82">
        <f>Report2!T1267</f>
        <v>0</v>
      </c>
      <c r="P1259" s="82">
        <f>Report2!U1267</f>
        <v>0</v>
      </c>
      <c r="Q1259" s="82">
        <f>Report2!W1267</f>
        <v>6683</v>
      </c>
      <c r="R1259" s="82">
        <f>Report2!X1267</f>
        <v>0</v>
      </c>
      <c r="S1259" s="82">
        <f>Report2!Y1267</f>
        <v>0</v>
      </c>
      <c r="T1259" s="82">
        <f>Report2!Z1267</f>
        <v>80933</v>
      </c>
      <c r="U1259" s="82">
        <f>Report2!AB1267</f>
        <v>9000</v>
      </c>
      <c r="V1259" s="82">
        <f>Report2!AC1267</f>
        <v>71933</v>
      </c>
      <c r="W1259" s="36" t="str">
        <f>Report2!AD1267</f>
        <v>28/04/2023</v>
      </c>
      <c r="X1259" s="48" t="str">
        <f t="shared" si="157"/>
        <v>28</v>
      </c>
      <c r="Y1259" s="31" t="str">
        <f t="shared" si="158"/>
        <v>04</v>
      </c>
      <c r="Z1259" s="31" t="str">
        <f t="shared" si="159"/>
        <v>2023</v>
      </c>
      <c r="AA1259" s="45">
        <f t="shared" si="160"/>
        <v>45044</v>
      </c>
      <c r="AB1259" s="31" t="str">
        <f>Report2!AE1267</f>
        <v>5255442006228</v>
      </c>
      <c r="AC1259" s="45" t="str">
        <f>Report2!AF1267</f>
        <v>28/04/2023</v>
      </c>
      <c r="AD1259" s="31" t="str">
        <f>Report2!AH1267</f>
        <v>P2TL/52554/20230428/00001</v>
      </c>
      <c r="AE1259" s="31">
        <f t="shared" si="162"/>
        <v>52550</v>
      </c>
      <c r="AF1259" s="31" t="str">
        <f t="shared" si="161"/>
        <v>52554</v>
      </c>
    </row>
    <row r="1260" spans="1:32">
      <c r="A1260" s="30">
        <f>Report2!A1268</f>
        <v>195</v>
      </c>
      <c r="B1260" s="31" t="str">
        <f>Report2!B1268</f>
        <v>P2TL/52554/20230428/00018</v>
      </c>
      <c r="C1260" s="31" t="str">
        <f>Report2!D1268</f>
        <v>523070940854</v>
      </c>
      <c r="D1260" s="31" t="str">
        <f>Report2!E1268</f>
        <v>GUNADI</v>
      </c>
      <c r="E1260" s="31" t="str">
        <f>Report2!H1268</f>
        <v>K2</v>
      </c>
      <c r="F1260" s="31" t="str">
        <f>Report2!I1268</f>
        <v>DS  TANJUNG RT2/3</v>
      </c>
      <c r="G1260" s="31" t="str">
        <f t="shared" si="155"/>
        <v>R1</v>
      </c>
      <c r="H1260" s="31">
        <f t="shared" si="156"/>
        <v>450</v>
      </c>
      <c r="I1260" s="31" t="str">
        <f>Report2!K1268</f>
        <v>R1/450</v>
      </c>
      <c r="J1260" s="82">
        <f>Report2!L1268</f>
        <v>200</v>
      </c>
      <c r="K1260" s="82">
        <f>Report2!M1268</f>
        <v>0</v>
      </c>
      <c r="L1260" s="82">
        <f>Report2!N1268</f>
        <v>99000</v>
      </c>
      <c r="M1260" s="82">
        <f>Report2!P1268</f>
        <v>99000</v>
      </c>
      <c r="N1260" s="82">
        <f>Report2!Q1268</f>
        <v>0</v>
      </c>
      <c r="O1260" s="82">
        <f>Report2!T1268</f>
        <v>0</v>
      </c>
      <c r="P1260" s="82">
        <f>Report2!U1268</f>
        <v>0</v>
      </c>
      <c r="Q1260" s="82">
        <f>Report2!W1268</f>
        <v>8910</v>
      </c>
      <c r="R1260" s="82">
        <f>Report2!X1268</f>
        <v>0</v>
      </c>
      <c r="S1260" s="82">
        <f>Report2!Y1268</f>
        <v>0</v>
      </c>
      <c r="T1260" s="82">
        <f>Report2!Z1268</f>
        <v>107910</v>
      </c>
      <c r="U1260" s="82">
        <f>Report2!AB1268</f>
        <v>12000</v>
      </c>
      <c r="V1260" s="82">
        <f>Report2!AC1268</f>
        <v>95910</v>
      </c>
      <c r="W1260" s="36" t="str">
        <f>Report2!AD1268</f>
        <v>28/04/2023</v>
      </c>
      <c r="X1260" s="48" t="str">
        <f t="shared" si="157"/>
        <v>28</v>
      </c>
      <c r="Y1260" s="31" t="str">
        <f t="shared" si="158"/>
        <v>04</v>
      </c>
      <c r="Z1260" s="31" t="str">
        <f t="shared" si="159"/>
        <v>2023</v>
      </c>
      <c r="AA1260" s="45">
        <f t="shared" si="160"/>
        <v>45044</v>
      </c>
      <c r="AB1260" s="31" t="str">
        <f>Report2!AE1268</f>
        <v>5255442006245</v>
      </c>
      <c r="AC1260" s="45" t="str">
        <f>Report2!AF1268</f>
        <v>28/04/2023</v>
      </c>
      <c r="AD1260" s="31" t="str">
        <f>Report2!AH1268</f>
        <v>P2TL/52554/20230428/00018</v>
      </c>
      <c r="AE1260" s="31">
        <f t="shared" si="162"/>
        <v>52550</v>
      </c>
      <c r="AF1260" s="31" t="str">
        <f t="shared" si="161"/>
        <v>52554</v>
      </c>
    </row>
    <row r="1261" spans="1:32">
      <c r="A1261" s="30">
        <f>Report2!A1269</f>
        <v>196</v>
      </c>
      <c r="B1261" s="31" t="str">
        <f>Report2!B1269</f>
        <v>P2TL/52551/20230411/00002</v>
      </c>
      <c r="C1261" s="31" t="str">
        <f>Report2!D1269</f>
        <v>523060615733</v>
      </c>
      <c r="D1261" s="31" t="str">
        <f>Report2!E1269</f>
        <v>ZAMIN</v>
      </c>
      <c r="E1261" s="31" t="str">
        <f>Report2!H1269</f>
        <v>K2</v>
      </c>
      <c r="F1261" s="31" t="str">
        <f>Report2!I1269</f>
        <v>DS  JUNGPASIR</v>
      </c>
      <c r="G1261" s="31" t="str">
        <f t="shared" si="155"/>
        <v>R1T</v>
      </c>
      <c r="H1261" s="31">
        <f t="shared" si="156"/>
        <v>900</v>
      </c>
      <c r="I1261" s="31" t="str">
        <f>Report2!K1269</f>
        <v>R1T/900</v>
      </c>
      <c r="J1261" s="82">
        <f>Report2!L1269</f>
        <v>731</v>
      </c>
      <c r="K1261" s="82">
        <f>Report2!M1269</f>
        <v>0</v>
      </c>
      <c r="L1261" s="82">
        <f>Report2!N1269</f>
        <v>442255</v>
      </c>
      <c r="M1261" s="82">
        <f>Report2!P1269</f>
        <v>442255</v>
      </c>
      <c r="N1261" s="82">
        <f>Report2!Q1269</f>
        <v>0</v>
      </c>
      <c r="O1261" s="82">
        <f>Report2!T1269</f>
        <v>0</v>
      </c>
      <c r="P1261" s="82">
        <f>Report2!U1269</f>
        <v>0</v>
      </c>
      <c r="Q1261" s="82">
        <f>Report2!W1269</f>
        <v>39803</v>
      </c>
      <c r="R1261" s="82">
        <f>Report2!X1269</f>
        <v>0</v>
      </c>
      <c r="S1261" s="82">
        <f>Report2!Y1269</f>
        <v>0</v>
      </c>
      <c r="T1261" s="82">
        <f>Report2!Z1269</f>
        <v>482058</v>
      </c>
      <c r="U1261" s="82">
        <f>Report2!AB1269</f>
        <v>482058</v>
      </c>
      <c r="V1261" s="82">
        <f>Report2!AC1269</f>
        <v>0</v>
      </c>
      <c r="W1261" s="36" t="str">
        <f>Report2!AD1269</f>
        <v>11/04/2023</v>
      </c>
      <c r="X1261" s="48" t="str">
        <f t="shared" si="157"/>
        <v>11</v>
      </c>
      <c r="Y1261" s="31" t="str">
        <f t="shared" si="158"/>
        <v>04</v>
      </c>
      <c r="Z1261" s="31" t="str">
        <f t="shared" si="159"/>
        <v>2023</v>
      </c>
      <c r="AA1261" s="45">
        <f t="shared" si="160"/>
        <v>45027</v>
      </c>
      <c r="AB1261" s="31" t="str">
        <f>Report2!AE1269</f>
        <v>5255143005249</v>
      </c>
      <c r="AC1261" s="45" t="str">
        <f>Report2!AF1269</f>
        <v>11/04/2023</v>
      </c>
      <c r="AD1261" s="31" t="str">
        <f>Report2!AH1269</f>
        <v>P2TL/52551/20230411/00002</v>
      </c>
      <c r="AE1261" s="31">
        <f t="shared" si="162"/>
        <v>52550</v>
      </c>
      <c r="AF1261" s="31" t="str">
        <f t="shared" si="161"/>
        <v>52551</v>
      </c>
    </row>
    <row r="1262" spans="1:32">
      <c r="A1262" s="30">
        <f>Report2!A1270</f>
        <v>197</v>
      </c>
      <c r="B1262" s="31" t="str">
        <f>Report2!B1270</f>
        <v>P2TL/52553/20230413/00001</v>
      </c>
      <c r="C1262" s="31" t="str">
        <f>Report2!D1270</f>
        <v>523070333312</v>
      </c>
      <c r="D1262" s="31" t="str">
        <f>Report2!E1270</f>
        <v>MUSTOFA</v>
      </c>
      <c r="E1262" s="31" t="str">
        <f>Report2!H1270</f>
        <v>P1</v>
      </c>
      <c r="F1262" s="31" t="str">
        <f>Report2!I1270</f>
        <v>KE MLOKO RT08/03</v>
      </c>
      <c r="G1262" s="31" t="str">
        <f t="shared" si="155"/>
        <v>R1</v>
      </c>
      <c r="H1262" s="31">
        <f t="shared" si="156"/>
        <v>450</v>
      </c>
      <c r="I1262" s="31" t="str">
        <f>Report2!K1270</f>
        <v>R1/450</v>
      </c>
      <c r="J1262" s="82">
        <f>Report2!L1270</f>
        <v>0</v>
      </c>
      <c r="K1262" s="82">
        <f>Report2!M1270</f>
        <v>59400</v>
      </c>
      <c r="L1262" s="82">
        <f>Report2!N1270</f>
        <v>0</v>
      </c>
      <c r="M1262" s="82">
        <f>Report2!P1270</f>
        <v>59400</v>
      </c>
      <c r="N1262" s="82">
        <f>Report2!Q1270</f>
        <v>0</v>
      </c>
      <c r="O1262" s="82">
        <f>Report2!T1270</f>
        <v>0</v>
      </c>
      <c r="P1262" s="82">
        <f>Report2!U1270</f>
        <v>0</v>
      </c>
      <c r="Q1262" s="82">
        <f>Report2!W1270</f>
        <v>891</v>
      </c>
      <c r="R1262" s="82">
        <f>Report2!X1270</f>
        <v>16650</v>
      </c>
      <c r="S1262" s="82">
        <f>Report2!Y1270</f>
        <v>0</v>
      </c>
      <c r="T1262" s="82">
        <f>Report2!Z1270</f>
        <v>76941</v>
      </c>
      <c r="U1262" s="82">
        <f>Report2!AB1270</f>
        <v>76941</v>
      </c>
      <c r="V1262" s="82">
        <f>Report2!AC1270</f>
        <v>0</v>
      </c>
      <c r="W1262" s="36" t="str">
        <f>Report2!AD1270</f>
        <v>13/04/2023</v>
      </c>
      <c r="X1262" s="48" t="str">
        <f t="shared" si="157"/>
        <v>13</v>
      </c>
      <c r="Y1262" s="31" t="str">
        <f t="shared" si="158"/>
        <v>04</v>
      </c>
      <c r="Z1262" s="31" t="str">
        <f t="shared" si="159"/>
        <v>2023</v>
      </c>
      <c r="AA1262" s="45">
        <f t="shared" si="160"/>
        <v>45029</v>
      </c>
      <c r="AB1262" s="31" t="str">
        <f>Report2!AE1270</f>
        <v>5255342004950</v>
      </c>
      <c r="AC1262" s="45" t="str">
        <f>Report2!AF1270</f>
        <v>13/04/2023</v>
      </c>
      <c r="AD1262" s="31" t="str">
        <f>Report2!AH1270</f>
        <v>P2TL/52553/20230413/00001</v>
      </c>
      <c r="AE1262" s="31">
        <f t="shared" si="162"/>
        <v>52550</v>
      </c>
      <c r="AF1262" s="31" t="str">
        <f t="shared" si="161"/>
        <v>52553</v>
      </c>
    </row>
    <row r="1263" spans="1:32">
      <c r="A1263" s="30">
        <f>Report2!A1271</f>
        <v>198</v>
      </c>
      <c r="B1263" s="31" t="str">
        <f>Report2!B1271</f>
        <v>P2TL/52551/20230412/00001</v>
      </c>
      <c r="C1263" s="31" t="str">
        <f>Report2!D1271</f>
        <v>523060338967</v>
      </c>
      <c r="D1263" s="31" t="str">
        <f>Report2!E1271</f>
        <v>JUMBADI</v>
      </c>
      <c r="E1263" s="31" t="str">
        <f>Report2!H1271</f>
        <v>P2</v>
      </c>
      <c r="F1263" s="31" t="str">
        <f>Report2!I1271</f>
        <v>TO NOSARI BEDONO</v>
      </c>
      <c r="G1263" s="31" t="str">
        <f t="shared" si="155"/>
        <v>R1</v>
      </c>
      <c r="H1263" s="31">
        <f t="shared" si="156"/>
        <v>450</v>
      </c>
      <c r="I1263" s="31" t="str">
        <f>Report2!K1271</f>
        <v>R1/450</v>
      </c>
      <c r="J1263" s="82">
        <f>Report2!L1271</f>
        <v>2479</v>
      </c>
      <c r="K1263" s="82">
        <f>Report2!M1271</f>
        <v>0</v>
      </c>
      <c r="L1263" s="82">
        <f>Report2!N1271</f>
        <v>1226907</v>
      </c>
      <c r="M1263" s="82">
        <f>Report2!P1271</f>
        <v>1226907</v>
      </c>
      <c r="N1263" s="82">
        <f>Report2!Q1271</f>
        <v>0</v>
      </c>
      <c r="O1263" s="82">
        <f>Report2!T1271</f>
        <v>76400</v>
      </c>
      <c r="P1263" s="82">
        <f>Report2!U1271</f>
        <v>188671</v>
      </c>
      <c r="Q1263" s="82">
        <f>Report2!W1271</f>
        <v>12269</v>
      </c>
      <c r="R1263" s="82">
        <f>Report2!X1271</f>
        <v>16650</v>
      </c>
      <c r="S1263" s="82">
        <f>Report2!Y1271</f>
        <v>0</v>
      </c>
      <c r="T1263" s="82">
        <f>Report2!Z1271</f>
        <v>1520897</v>
      </c>
      <c r="U1263" s="82">
        <f>Report2!AB1271</f>
        <v>1520897</v>
      </c>
      <c r="V1263" s="82">
        <f>Report2!AC1271</f>
        <v>0</v>
      </c>
      <c r="W1263" s="36" t="str">
        <f>Report2!AD1271</f>
        <v>12/04/2023</v>
      </c>
      <c r="X1263" s="48" t="str">
        <f t="shared" si="157"/>
        <v>12</v>
      </c>
      <c r="Y1263" s="31" t="str">
        <f t="shared" si="158"/>
        <v>04</v>
      </c>
      <c r="Z1263" s="31" t="str">
        <f t="shared" si="159"/>
        <v>2023</v>
      </c>
      <c r="AA1263" s="45">
        <f t="shared" si="160"/>
        <v>45028</v>
      </c>
      <c r="AB1263" s="31" t="str">
        <f>Report2!AE1271</f>
        <v>5255142005253</v>
      </c>
      <c r="AC1263" s="45" t="str">
        <f>Report2!AF1271</f>
        <v>12/04/2023</v>
      </c>
      <c r="AD1263" s="31" t="str">
        <f>Report2!AH1271</f>
        <v>P2TL/52551/20230412/00001</v>
      </c>
      <c r="AE1263" s="31">
        <f t="shared" si="162"/>
        <v>52550</v>
      </c>
      <c r="AF1263" s="31" t="str">
        <f t="shared" si="161"/>
        <v>52551</v>
      </c>
    </row>
    <row r="1264" spans="1:32">
      <c r="A1264" s="30">
        <f>Report2!A1272</f>
        <v>199</v>
      </c>
      <c r="B1264" s="31" t="str">
        <f>Report2!B1272</f>
        <v>P2TL/52553/20230412/00001</v>
      </c>
      <c r="C1264" s="31" t="str">
        <f>Report2!D1272</f>
        <v>523070654507</v>
      </c>
      <c r="D1264" s="31" t="str">
        <f>Report2!E1272</f>
        <v>SUTIKNO</v>
      </c>
      <c r="E1264" s="31" t="str">
        <f>Report2!H1272</f>
        <v>P3</v>
      </c>
      <c r="F1264" s="31" t="str">
        <f>Report2!I1272</f>
        <v>DS  ANGGASWANGI</v>
      </c>
      <c r="G1264" s="31" t="str">
        <f t="shared" si="155"/>
        <v>R1</v>
      </c>
      <c r="H1264" s="31">
        <f t="shared" si="156"/>
        <v>450</v>
      </c>
      <c r="I1264" s="31" t="str">
        <f>Report2!K1272</f>
        <v>R1/450</v>
      </c>
      <c r="J1264" s="82">
        <f>Report2!L1272</f>
        <v>2479</v>
      </c>
      <c r="K1264" s="82">
        <f>Report2!M1272</f>
        <v>59400</v>
      </c>
      <c r="L1264" s="82">
        <f>Report2!N1272</f>
        <v>1226907</v>
      </c>
      <c r="M1264" s="82">
        <f>Report2!P1272</f>
        <v>1286307</v>
      </c>
      <c r="N1264" s="82">
        <f>Report2!Q1272</f>
        <v>0</v>
      </c>
      <c r="O1264" s="82">
        <f>Report2!T1272</f>
        <v>0</v>
      </c>
      <c r="P1264" s="82">
        <f>Report2!U1272</f>
        <v>0</v>
      </c>
      <c r="Q1264" s="82">
        <f>Report2!W1272</f>
        <v>13160</v>
      </c>
      <c r="R1264" s="82">
        <f>Report2!X1272</f>
        <v>16650</v>
      </c>
      <c r="S1264" s="82">
        <f>Report2!Y1272</f>
        <v>0</v>
      </c>
      <c r="T1264" s="82">
        <f>Report2!Z1272</f>
        <v>1316117</v>
      </c>
      <c r="U1264" s="82">
        <f>Report2!AB1272</f>
        <v>1316117</v>
      </c>
      <c r="V1264" s="82">
        <f>Report2!AC1272</f>
        <v>0</v>
      </c>
      <c r="W1264" s="36" t="str">
        <f>Report2!AD1272</f>
        <v>12/04/2023</v>
      </c>
      <c r="X1264" s="48" t="str">
        <f t="shared" si="157"/>
        <v>12</v>
      </c>
      <c r="Y1264" s="31" t="str">
        <f t="shared" si="158"/>
        <v>04</v>
      </c>
      <c r="Z1264" s="31" t="str">
        <f t="shared" si="159"/>
        <v>2023</v>
      </c>
      <c r="AA1264" s="45">
        <f t="shared" si="160"/>
        <v>45028</v>
      </c>
      <c r="AB1264" s="31" t="str">
        <f>Report2!AE1272</f>
        <v>5255342004948</v>
      </c>
      <c r="AC1264" s="45" t="str">
        <f>Report2!AF1272</f>
        <v>12/04/2023</v>
      </c>
      <c r="AD1264" s="31" t="str">
        <f>Report2!AH1272</f>
        <v>P2TL/52553/20230412/00001</v>
      </c>
      <c r="AE1264" s="31">
        <f t="shared" si="162"/>
        <v>52550</v>
      </c>
      <c r="AF1264" s="31" t="str">
        <f t="shared" si="161"/>
        <v>52553</v>
      </c>
    </row>
    <row r="1265" spans="1:32">
      <c r="A1265" s="30">
        <f>Report2!A1273</f>
        <v>200</v>
      </c>
      <c r="B1265" s="31" t="str">
        <f>Report2!B1273</f>
        <v>P2TL/52554/20230428/00013</v>
      </c>
      <c r="C1265" s="31" t="str">
        <f>Report2!D1273</f>
        <v>523070925882</v>
      </c>
      <c r="D1265" s="31" t="str">
        <f>Report2!E1273</f>
        <v>SUPARNO</v>
      </c>
      <c r="E1265" s="31" t="str">
        <f>Report2!H1273</f>
        <v>K2</v>
      </c>
      <c r="F1265" s="31" t="str">
        <f>Report2!I1273</f>
        <v>DS  NGLEJOK 2/4 PEL</v>
      </c>
      <c r="G1265" s="31" t="str">
        <f t="shared" si="155"/>
        <v>R1</v>
      </c>
      <c r="H1265" s="31">
        <f t="shared" si="156"/>
        <v>450</v>
      </c>
      <c r="I1265" s="31" t="str">
        <f>Report2!K1273</f>
        <v>R1/450</v>
      </c>
      <c r="J1265" s="82">
        <f>Report2!L1273</f>
        <v>350</v>
      </c>
      <c r="K1265" s="82">
        <f>Report2!M1273</f>
        <v>0</v>
      </c>
      <c r="L1265" s="82">
        <f>Report2!N1273</f>
        <v>173250</v>
      </c>
      <c r="M1265" s="82">
        <f>Report2!P1273</f>
        <v>173250</v>
      </c>
      <c r="N1265" s="82">
        <f>Report2!Q1273</f>
        <v>0</v>
      </c>
      <c r="O1265" s="82">
        <f>Report2!T1273</f>
        <v>0</v>
      </c>
      <c r="P1265" s="82">
        <f>Report2!U1273</f>
        <v>0</v>
      </c>
      <c r="Q1265" s="82">
        <f>Report2!W1273</f>
        <v>15593</v>
      </c>
      <c r="R1265" s="82">
        <f>Report2!X1273</f>
        <v>0</v>
      </c>
      <c r="S1265" s="82">
        <f>Report2!Y1273</f>
        <v>0</v>
      </c>
      <c r="T1265" s="82">
        <f>Report2!Z1273</f>
        <v>188843</v>
      </c>
      <c r="U1265" s="82">
        <f>Report2!AB1273</f>
        <v>21000</v>
      </c>
      <c r="V1265" s="82">
        <f>Report2!AC1273</f>
        <v>167843</v>
      </c>
      <c r="W1265" s="36" t="str">
        <f>Report2!AD1273</f>
        <v>28/04/2023</v>
      </c>
      <c r="X1265" s="48" t="str">
        <f t="shared" si="157"/>
        <v>28</v>
      </c>
      <c r="Y1265" s="31" t="str">
        <f t="shared" si="158"/>
        <v>04</v>
      </c>
      <c r="Z1265" s="31" t="str">
        <f t="shared" si="159"/>
        <v>2023</v>
      </c>
      <c r="AA1265" s="45">
        <f t="shared" si="160"/>
        <v>45044</v>
      </c>
      <c r="AB1265" s="31" t="str">
        <f>Report2!AE1273</f>
        <v>5255442006240</v>
      </c>
      <c r="AC1265" s="45" t="str">
        <f>Report2!AF1273</f>
        <v>28/04/2023</v>
      </c>
      <c r="AD1265" s="31" t="str">
        <f>Report2!AH1273</f>
        <v>P2TL/52554/20230428/00013</v>
      </c>
      <c r="AE1265" s="31">
        <f t="shared" si="162"/>
        <v>52550</v>
      </c>
      <c r="AF1265" s="31" t="str">
        <f t="shared" si="161"/>
        <v>52554</v>
      </c>
    </row>
    <row r="1266" spans="1:32">
      <c r="A1266" s="30">
        <f>Report2!A1274</f>
        <v>201</v>
      </c>
      <c r="B1266" s="31" t="str">
        <f>Report2!B1274</f>
        <v>P2TL/52554/20230410/00003</v>
      </c>
      <c r="C1266" s="31" t="str">
        <f>Report2!D1274</f>
        <v>523070881338</v>
      </c>
      <c r="D1266" s="31" t="str">
        <f>Report2!E1274</f>
        <v>SUGENG</v>
      </c>
      <c r="E1266" s="31" t="str">
        <f>Report2!H1274</f>
        <v>K2</v>
      </c>
      <c r="F1266" s="31" t="str">
        <f>Report2!I1274</f>
        <v>GE MPOL BANJARSAR</v>
      </c>
      <c r="G1266" s="31" t="str">
        <f t="shared" si="155"/>
        <v>R1</v>
      </c>
      <c r="H1266" s="31">
        <f t="shared" si="156"/>
        <v>2200</v>
      </c>
      <c r="I1266" s="31" t="str">
        <f>Report2!K1274</f>
        <v>R1/2200</v>
      </c>
      <c r="J1266" s="82">
        <f>Report2!L1274</f>
        <v>191</v>
      </c>
      <c r="K1266" s="82">
        <f>Report2!M1274</f>
        <v>0</v>
      </c>
      <c r="L1266" s="82">
        <f>Report2!N1274</f>
        <v>275938</v>
      </c>
      <c r="M1266" s="82">
        <f>Report2!P1274</f>
        <v>275938</v>
      </c>
      <c r="N1266" s="82">
        <f>Report2!Q1274</f>
        <v>0</v>
      </c>
      <c r="O1266" s="82">
        <f>Report2!T1274</f>
        <v>0</v>
      </c>
      <c r="P1266" s="82">
        <f>Report2!U1274</f>
        <v>500</v>
      </c>
      <c r="Q1266" s="82">
        <f>Report2!W1274</f>
        <v>24834</v>
      </c>
      <c r="R1266" s="82">
        <f>Report2!X1274</f>
        <v>0</v>
      </c>
      <c r="S1266" s="82">
        <f>Report2!Y1274</f>
        <v>0</v>
      </c>
      <c r="T1266" s="82">
        <f>Report2!Z1274</f>
        <v>301272</v>
      </c>
      <c r="U1266" s="82">
        <f>Report2!AB1274</f>
        <v>301272</v>
      </c>
      <c r="V1266" s="82">
        <f>Report2!AC1274</f>
        <v>0</v>
      </c>
      <c r="W1266" s="36" t="str">
        <f>Report2!AD1274</f>
        <v>10/04/2023</v>
      </c>
      <c r="X1266" s="48" t="str">
        <f t="shared" si="157"/>
        <v>10</v>
      </c>
      <c r="Y1266" s="31" t="str">
        <f t="shared" si="158"/>
        <v>04</v>
      </c>
      <c r="Z1266" s="31" t="str">
        <f t="shared" si="159"/>
        <v>2023</v>
      </c>
      <c r="AA1266" s="45">
        <f t="shared" si="160"/>
        <v>45026</v>
      </c>
      <c r="AB1266" s="31" t="str">
        <f>Report2!AE1274</f>
        <v>5255442006195</v>
      </c>
      <c r="AC1266" s="45" t="str">
        <f>Report2!AF1274</f>
        <v>10/04/2023</v>
      </c>
      <c r="AD1266" s="31" t="str">
        <f>Report2!AH1274</f>
        <v>P2TL/52554/20230410/00003</v>
      </c>
      <c r="AE1266" s="31">
        <f t="shared" si="162"/>
        <v>52550</v>
      </c>
      <c r="AF1266" s="31" t="str">
        <f t="shared" si="161"/>
        <v>52554</v>
      </c>
    </row>
    <row r="1267" spans="1:32">
      <c r="A1267" s="30">
        <f>Report2!A1275</f>
        <v>1</v>
      </c>
      <c r="B1267" s="31" t="str">
        <f>Report2!B1275</f>
        <v>P2TL/52554/20230516/00001</v>
      </c>
      <c r="C1267" s="31" t="str">
        <f>Report2!D1275</f>
        <v>523073071400</v>
      </c>
      <c r="D1267" s="31" t="str">
        <f>Report2!E1275</f>
        <v>RINI SHOLIKAH</v>
      </c>
      <c r="E1267" s="31" t="str">
        <f>Report2!H1275</f>
        <v>K2</v>
      </c>
      <c r="F1267" s="31" t="str">
        <f>Report2!I1275</f>
        <v>DN NGRAMPAAN SEL</v>
      </c>
      <c r="G1267" s="31" t="str">
        <f t="shared" si="155"/>
        <v>R1T</v>
      </c>
      <c r="H1267" s="31">
        <f t="shared" si="156"/>
        <v>450</v>
      </c>
      <c r="I1267" s="31" t="str">
        <f>Report2!K1275</f>
        <v>R1T/450</v>
      </c>
      <c r="J1267" s="82">
        <f>Report2!L1275</f>
        <v>150</v>
      </c>
      <c r="K1267" s="82">
        <f>Report2!M1275</f>
        <v>0</v>
      </c>
      <c r="L1267" s="82">
        <f>Report2!N1275</f>
        <v>62250</v>
      </c>
      <c r="M1267" s="82">
        <f>Report2!P1275</f>
        <v>62250</v>
      </c>
      <c r="N1267" s="82">
        <f>Report2!Q1275</f>
        <v>0</v>
      </c>
      <c r="O1267" s="82">
        <f>Report2!T1275</f>
        <v>0</v>
      </c>
      <c r="P1267" s="82">
        <f>Report2!U1275</f>
        <v>0</v>
      </c>
      <c r="Q1267" s="82">
        <f>Report2!W1275</f>
        <v>5603</v>
      </c>
      <c r="R1267" s="82">
        <f>Report2!X1275</f>
        <v>0</v>
      </c>
      <c r="S1267" s="82">
        <f>Report2!Y1275</f>
        <v>0</v>
      </c>
      <c r="T1267" s="82">
        <f>Report2!Z1275</f>
        <v>67853</v>
      </c>
      <c r="U1267" s="82">
        <f>Report2!AB1275</f>
        <v>67853</v>
      </c>
      <c r="V1267" s="82">
        <f>Report2!AC1275</f>
        <v>0</v>
      </c>
      <c r="W1267" s="36" t="str">
        <f>Report2!AD1275</f>
        <v>16/05/2023</v>
      </c>
      <c r="X1267" s="48" t="str">
        <f t="shared" si="157"/>
        <v>16</v>
      </c>
      <c r="Y1267" s="31" t="str">
        <f t="shared" si="158"/>
        <v>05</v>
      </c>
      <c r="Z1267" s="31" t="str">
        <f t="shared" si="159"/>
        <v>2023</v>
      </c>
      <c r="AA1267" s="45">
        <f t="shared" si="160"/>
        <v>45062</v>
      </c>
      <c r="AB1267" s="31" t="str">
        <f>Report2!AE1275</f>
        <v>5255443006279</v>
      </c>
      <c r="AC1267" s="45" t="str">
        <f>Report2!AF1275</f>
        <v>16/05/2023</v>
      </c>
      <c r="AD1267" s="31" t="str">
        <f>Report2!AH1275</f>
        <v>P2TL/52554/20230516/00001</v>
      </c>
      <c r="AE1267" s="31">
        <f t="shared" si="162"/>
        <v>52550</v>
      </c>
      <c r="AF1267" s="31" t="str">
        <f t="shared" si="161"/>
        <v>52554</v>
      </c>
    </row>
    <row r="1268" spans="1:32">
      <c r="A1268" s="30">
        <f>Report2!A1276</f>
        <v>2</v>
      </c>
      <c r="B1268" s="31" t="str">
        <f>Report2!B1276</f>
        <v>P2TL/52551/20230508/00005</v>
      </c>
      <c r="C1268" s="31" t="str">
        <f>Report2!D1276</f>
        <v>523061104990</v>
      </c>
      <c r="D1268" s="31" t="str">
        <f>Report2!E1276</f>
        <v>ALI MAS AD</v>
      </c>
      <c r="E1268" s="31" t="str">
        <f>Report2!H1276</f>
        <v>K2</v>
      </c>
      <c r="F1268" s="31" t="str">
        <f>Report2!I1276</f>
        <v>DS TLOGOBOYO   RT.</v>
      </c>
      <c r="G1268" s="31" t="str">
        <f t="shared" si="155"/>
        <v>R1T</v>
      </c>
      <c r="H1268" s="31">
        <f t="shared" si="156"/>
        <v>450</v>
      </c>
      <c r="I1268" s="31" t="str">
        <f>Report2!K1276</f>
        <v>R1T/450</v>
      </c>
      <c r="J1268" s="82">
        <f>Report2!L1276</f>
        <v>430</v>
      </c>
      <c r="K1268" s="82">
        <f>Report2!M1276</f>
        <v>0</v>
      </c>
      <c r="L1268" s="82">
        <f>Report2!N1276</f>
        <v>178450</v>
      </c>
      <c r="M1268" s="82">
        <f>Report2!P1276</f>
        <v>178450</v>
      </c>
      <c r="N1268" s="82">
        <f>Report2!Q1276</f>
        <v>0</v>
      </c>
      <c r="O1268" s="82">
        <f>Report2!T1276</f>
        <v>0</v>
      </c>
      <c r="P1268" s="82">
        <f>Report2!U1276</f>
        <v>0</v>
      </c>
      <c r="Q1268" s="82">
        <f>Report2!W1276</f>
        <v>16061</v>
      </c>
      <c r="R1268" s="82">
        <f>Report2!X1276</f>
        <v>0</v>
      </c>
      <c r="S1268" s="82">
        <f>Report2!Y1276</f>
        <v>0</v>
      </c>
      <c r="T1268" s="82">
        <f>Report2!Z1276</f>
        <v>194511</v>
      </c>
      <c r="U1268" s="82">
        <f>Report2!AB1276</f>
        <v>194511</v>
      </c>
      <c r="V1268" s="82">
        <f>Report2!AC1276</f>
        <v>0</v>
      </c>
      <c r="W1268" s="36" t="str">
        <f>Report2!AD1276</f>
        <v>08/05/2023</v>
      </c>
      <c r="X1268" s="48" t="str">
        <f t="shared" si="157"/>
        <v>08</v>
      </c>
      <c r="Y1268" s="31" t="str">
        <f t="shared" si="158"/>
        <v>05</v>
      </c>
      <c r="Z1268" s="31" t="str">
        <f t="shared" si="159"/>
        <v>2023</v>
      </c>
      <c r="AA1268" s="45">
        <f t="shared" si="160"/>
        <v>45054</v>
      </c>
      <c r="AB1268" s="31" t="str">
        <f>Report2!AE1276</f>
        <v>5255143005289</v>
      </c>
      <c r="AC1268" s="45" t="str">
        <f>Report2!AF1276</f>
        <v>08/05/2023</v>
      </c>
      <c r="AD1268" s="31" t="str">
        <f>Report2!AH1276</f>
        <v>P2TL/52551/20230508/00005</v>
      </c>
      <c r="AE1268" s="31">
        <f t="shared" si="162"/>
        <v>52550</v>
      </c>
      <c r="AF1268" s="31" t="str">
        <f t="shared" si="161"/>
        <v>52551</v>
      </c>
    </row>
    <row r="1269" spans="1:32">
      <c r="A1269" s="30">
        <f>Report2!A1277</f>
        <v>3</v>
      </c>
      <c r="B1269" s="31" t="str">
        <f>Report2!B1277</f>
        <v>P2TL/52554/20230508/00001</v>
      </c>
      <c r="C1269" s="31" t="str">
        <f>Report2!D1277</f>
        <v>523070872228</v>
      </c>
      <c r="D1269" s="31" t="str">
        <f>Report2!E1277</f>
        <v>SUYADI</v>
      </c>
      <c r="E1269" s="31" t="str">
        <f>Report2!H1277</f>
        <v>K2</v>
      </c>
      <c r="F1269" s="31" t="str">
        <f>Report2!I1277</f>
        <v>DS  KARANGHARJO</v>
      </c>
      <c r="G1269" s="31" t="str">
        <f t="shared" si="155"/>
        <v>R1M</v>
      </c>
      <c r="H1269" s="31">
        <f t="shared" si="156"/>
        <v>900</v>
      </c>
      <c r="I1269" s="31" t="str">
        <f>Report2!K1277</f>
        <v>R1M/900</v>
      </c>
      <c r="J1269" s="82">
        <f>Report2!L1277</f>
        <v>538</v>
      </c>
      <c r="K1269" s="82">
        <f>Report2!M1277</f>
        <v>0</v>
      </c>
      <c r="L1269" s="82">
        <f>Report2!N1277</f>
        <v>727376</v>
      </c>
      <c r="M1269" s="82">
        <f>Report2!P1277</f>
        <v>727376</v>
      </c>
      <c r="N1269" s="82">
        <f>Report2!Q1277</f>
        <v>0</v>
      </c>
      <c r="O1269" s="82">
        <f>Report2!T1277</f>
        <v>0</v>
      </c>
      <c r="P1269" s="82">
        <f>Report2!U1277</f>
        <v>0</v>
      </c>
      <c r="Q1269" s="82">
        <f>Report2!W1277</f>
        <v>65464</v>
      </c>
      <c r="R1269" s="82">
        <f>Report2!X1277</f>
        <v>0</v>
      </c>
      <c r="S1269" s="82">
        <f>Report2!Y1277</f>
        <v>0</v>
      </c>
      <c r="T1269" s="82">
        <f>Report2!Z1277</f>
        <v>792840</v>
      </c>
      <c r="U1269" s="82">
        <f>Report2!AB1277</f>
        <v>792840</v>
      </c>
      <c r="V1269" s="82">
        <f>Report2!AC1277</f>
        <v>0</v>
      </c>
      <c r="W1269" s="36" t="str">
        <f>Report2!AD1277</f>
        <v>08/05/2023</v>
      </c>
      <c r="X1269" s="48" t="str">
        <f t="shared" si="157"/>
        <v>08</v>
      </c>
      <c r="Y1269" s="31" t="str">
        <f t="shared" si="158"/>
        <v>05</v>
      </c>
      <c r="Z1269" s="31" t="str">
        <f t="shared" si="159"/>
        <v>2023</v>
      </c>
      <c r="AA1269" s="45">
        <f t="shared" si="160"/>
        <v>45054</v>
      </c>
      <c r="AB1269" s="31" t="str">
        <f>Report2!AE1277</f>
        <v>5255442006263</v>
      </c>
      <c r="AC1269" s="45" t="str">
        <f>Report2!AF1277</f>
        <v>08/05/2023</v>
      </c>
      <c r="AD1269" s="31" t="str">
        <f>Report2!AH1277</f>
        <v>P2TL/52554/20230508/00001</v>
      </c>
      <c r="AE1269" s="31">
        <f t="shared" si="162"/>
        <v>52550</v>
      </c>
      <c r="AF1269" s="31" t="str">
        <f t="shared" si="161"/>
        <v>52554</v>
      </c>
    </row>
    <row r="1270" spans="1:32">
      <c r="A1270" s="30">
        <f>Report2!A1278</f>
        <v>4</v>
      </c>
      <c r="B1270" s="31" t="str">
        <f>Report2!B1278</f>
        <v>P2TL/52551/20230523/00001</v>
      </c>
      <c r="C1270" s="31" t="str">
        <f>Report2!D1278</f>
        <v>523060877641</v>
      </c>
      <c r="D1270" s="31" t="str">
        <f>Report2!E1278</f>
        <v>KAMDUN</v>
      </c>
      <c r="E1270" s="31" t="str">
        <f>Report2!H1278</f>
        <v>K2</v>
      </c>
      <c r="F1270" s="31" t="str">
        <f>Report2!I1278</f>
        <v>DS  WONOSARI RT 1/1</v>
      </c>
      <c r="G1270" s="31" t="str">
        <f t="shared" si="155"/>
        <v>R1T</v>
      </c>
      <c r="H1270" s="31">
        <f t="shared" si="156"/>
        <v>900</v>
      </c>
      <c r="I1270" s="31" t="str">
        <f>Report2!K1278</f>
        <v>R1T/900</v>
      </c>
      <c r="J1270" s="82">
        <f>Report2!L1278</f>
        <v>417</v>
      </c>
      <c r="K1270" s="82">
        <f>Report2!M1278</f>
        <v>0</v>
      </c>
      <c r="L1270" s="82">
        <f>Report2!N1278</f>
        <v>252285</v>
      </c>
      <c r="M1270" s="82">
        <f>Report2!P1278</f>
        <v>252285</v>
      </c>
      <c r="N1270" s="82">
        <f>Report2!Q1278</f>
        <v>0</v>
      </c>
      <c r="O1270" s="82">
        <f>Report2!T1278</f>
        <v>0</v>
      </c>
      <c r="P1270" s="82">
        <f>Report2!U1278</f>
        <v>0</v>
      </c>
      <c r="Q1270" s="82">
        <f>Report2!W1278</f>
        <v>22706</v>
      </c>
      <c r="R1270" s="82">
        <f>Report2!X1278</f>
        <v>0</v>
      </c>
      <c r="S1270" s="82">
        <f>Report2!Y1278</f>
        <v>0</v>
      </c>
      <c r="T1270" s="82">
        <f>Report2!Z1278</f>
        <v>274991</v>
      </c>
      <c r="U1270" s="82">
        <f>Report2!AB1278</f>
        <v>274991</v>
      </c>
      <c r="V1270" s="82">
        <f>Report2!AC1278</f>
        <v>0</v>
      </c>
      <c r="W1270" s="36" t="str">
        <f>Report2!AD1278</f>
        <v>23/05/2023</v>
      </c>
      <c r="X1270" s="48" t="str">
        <f t="shared" si="157"/>
        <v>23</v>
      </c>
      <c r="Y1270" s="31" t="str">
        <f t="shared" si="158"/>
        <v>05</v>
      </c>
      <c r="Z1270" s="31" t="str">
        <f t="shared" si="159"/>
        <v>2023</v>
      </c>
      <c r="AA1270" s="45">
        <f t="shared" si="160"/>
        <v>45069</v>
      </c>
      <c r="AB1270" s="31" t="str">
        <f>Report2!AE1278</f>
        <v>5255143005329</v>
      </c>
      <c r="AC1270" s="45" t="str">
        <f>Report2!AF1278</f>
        <v>23/05/2023</v>
      </c>
      <c r="AD1270" s="31" t="str">
        <f>Report2!AH1278</f>
        <v>P2TL/52551/20230523/00001</v>
      </c>
      <c r="AE1270" s="31">
        <f t="shared" si="162"/>
        <v>52550</v>
      </c>
      <c r="AF1270" s="31" t="str">
        <f t="shared" si="161"/>
        <v>52551</v>
      </c>
    </row>
    <row r="1271" spans="1:32">
      <c r="A1271" s="30">
        <f>Report2!A1279</f>
        <v>5</v>
      </c>
      <c r="B1271" s="31" t="str">
        <f>Report2!B1279</f>
        <v>P2TL/52553/20230531/00010</v>
      </c>
      <c r="C1271" s="31" t="str">
        <f>Report2!D1279</f>
        <v>523071938766</v>
      </c>
      <c r="D1271" s="31" t="str">
        <f>Report2!E1279</f>
        <v>DKP TK II GROBOGAN</v>
      </c>
      <c r="E1271" s="31" t="str">
        <f>Report2!H1279</f>
        <v>K2</v>
      </c>
      <c r="F1271" s="31" t="str">
        <f>Report2!I1279</f>
        <v>JL HAYAM WURUK</v>
      </c>
      <c r="G1271" s="31" t="str">
        <f t="shared" si="155"/>
        <v>P3</v>
      </c>
      <c r="H1271" s="31">
        <f t="shared" si="156"/>
        <v>5500</v>
      </c>
      <c r="I1271" s="31" t="str">
        <f>Report2!K1279</f>
        <v>P3/5500</v>
      </c>
      <c r="J1271" s="82">
        <f>Report2!L1279</f>
        <v>3025</v>
      </c>
      <c r="K1271" s="82">
        <f>Report2!M1279</f>
        <v>0</v>
      </c>
      <c r="L1271" s="82">
        <f>Report2!N1279</f>
        <v>5141078</v>
      </c>
      <c r="M1271" s="82">
        <f>Report2!P1279</f>
        <v>5141078</v>
      </c>
      <c r="N1271" s="82">
        <f>Report2!Q1279</f>
        <v>10000</v>
      </c>
      <c r="O1271" s="82">
        <f>Report2!T1279</f>
        <v>0</v>
      </c>
      <c r="P1271" s="82">
        <f>Report2!U1279</f>
        <v>0</v>
      </c>
      <c r="Q1271" s="82">
        <f>Report2!W1279</f>
        <v>0</v>
      </c>
      <c r="R1271" s="82">
        <f>Report2!X1279</f>
        <v>0</v>
      </c>
      <c r="S1271" s="82">
        <f>Report2!Y1279</f>
        <v>0</v>
      </c>
      <c r="T1271" s="82">
        <f>Report2!Z1279</f>
        <v>5151078</v>
      </c>
      <c r="U1271" s="82">
        <f>Report2!AB1279</f>
        <v>10000</v>
      </c>
      <c r="V1271" s="82">
        <f>Report2!AC1279</f>
        <v>5141078</v>
      </c>
      <c r="W1271" s="36" t="str">
        <f>Report2!AD1279</f>
        <v>31/05/2023</v>
      </c>
      <c r="X1271" s="48" t="str">
        <f t="shared" si="157"/>
        <v>31</v>
      </c>
      <c r="Y1271" s="31" t="str">
        <f t="shared" si="158"/>
        <v>05</v>
      </c>
      <c r="Z1271" s="31" t="str">
        <f t="shared" si="159"/>
        <v>2023</v>
      </c>
      <c r="AA1271" s="45">
        <f t="shared" si="160"/>
        <v>45077</v>
      </c>
      <c r="AB1271" s="31" t="str">
        <f>Report2!AE1279</f>
        <v>5255342005067</v>
      </c>
      <c r="AC1271" s="45" t="str">
        <f>Report2!AF1279</f>
        <v>31/05/2023</v>
      </c>
      <c r="AD1271" s="31" t="str">
        <f>Report2!AH1279</f>
        <v>P2TL/52553/20230531/00010</v>
      </c>
      <c r="AE1271" s="31">
        <f t="shared" si="162"/>
        <v>52550</v>
      </c>
      <c r="AF1271" s="31" t="str">
        <f t="shared" si="161"/>
        <v>52553</v>
      </c>
    </row>
    <row r="1272" spans="1:32">
      <c r="A1272" s="30">
        <f>Report2!A1280</f>
        <v>6</v>
      </c>
      <c r="B1272" s="31" t="str">
        <f>Report2!B1280</f>
        <v>P2TL/52554/20230531/00001</v>
      </c>
      <c r="C1272" s="31" t="str">
        <f>Report2!D1280</f>
        <v>NONPELANG</v>
      </c>
      <c r="D1272" s="31" t="str">
        <f>Report2!E1280</f>
        <v>PJU LEBAK NGATEMI</v>
      </c>
      <c r="E1272" s="31" t="str">
        <f>Report2!H1280</f>
        <v>P4</v>
      </c>
      <c r="F1272" s="31" t="str">
        <f>Report2!I1280</f>
        <v>KLAMPOK RT 5/6 LEBA</v>
      </c>
      <c r="G1272" s="31" t="str">
        <f t="shared" si="155"/>
        <v>S2</v>
      </c>
      <c r="H1272" s="31">
        <f t="shared" si="156"/>
        <v>900</v>
      </c>
      <c r="I1272" s="31" t="str">
        <f>Report2!K1280</f>
        <v>S2/900</v>
      </c>
      <c r="J1272" s="82">
        <f>Report2!L1280</f>
        <v>4957</v>
      </c>
      <c r="K1272" s="82">
        <f>Report2!M1280</f>
        <v>243000</v>
      </c>
      <c r="L1272" s="82">
        <f>Report2!N1280</f>
        <v>1784592</v>
      </c>
      <c r="M1272" s="82">
        <f>Report2!P1280</f>
        <v>2027592</v>
      </c>
      <c r="N1272" s="82">
        <f>Report2!Q1280</f>
        <v>0</v>
      </c>
      <c r="O1272" s="82">
        <f>Report2!T1280</f>
        <v>0</v>
      </c>
      <c r="P1272" s="82">
        <f>Report2!U1280</f>
        <v>0</v>
      </c>
      <c r="Q1272" s="82">
        <f>Report2!W1280</f>
        <v>10138</v>
      </c>
      <c r="R1272" s="82">
        <f>Report2!X1280</f>
        <v>0</v>
      </c>
      <c r="S1272" s="82">
        <f>Report2!Y1280</f>
        <v>0</v>
      </c>
      <c r="T1272" s="82">
        <f>Report2!Z1280</f>
        <v>2037730</v>
      </c>
      <c r="U1272" s="82">
        <f>Report2!AB1280</f>
        <v>2037730</v>
      </c>
      <c r="V1272" s="82">
        <f>Report2!AC1280</f>
        <v>0</v>
      </c>
      <c r="W1272" s="36" t="str">
        <f>Report2!AD1280</f>
        <v>31/05/2023</v>
      </c>
      <c r="X1272" s="48" t="str">
        <f t="shared" si="157"/>
        <v>31</v>
      </c>
      <c r="Y1272" s="31" t="str">
        <f t="shared" si="158"/>
        <v>05</v>
      </c>
      <c r="Z1272" s="31" t="str">
        <f t="shared" si="159"/>
        <v>2023</v>
      </c>
      <c r="AA1272" s="45">
        <f t="shared" si="160"/>
        <v>45077</v>
      </c>
      <c r="AB1272" s="31" t="str">
        <f>Report2!AE1280</f>
        <v>5255442006364</v>
      </c>
      <c r="AC1272" s="45" t="str">
        <f>Report2!AF1280</f>
        <v>31/05/2023</v>
      </c>
      <c r="AD1272" s="31" t="str">
        <f>Report2!AH1280</f>
        <v>P2TL/52554/20230531/00001</v>
      </c>
      <c r="AE1272" s="31">
        <f t="shared" si="162"/>
        <v>52550</v>
      </c>
      <c r="AF1272" s="31" t="str">
        <f t="shared" si="161"/>
        <v>52554</v>
      </c>
    </row>
    <row r="1273" spans="1:32">
      <c r="A1273" s="30">
        <f>Report2!A1281</f>
        <v>7</v>
      </c>
      <c r="B1273" s="31" t="str">
        <f>Report2!B1281</f>
        <v>P2TL/52553/20230530/00015</v>
      </c>
      <c r="C1273" s="31" t="str">
        <f>Report2!D1281</f>
        <v>523072159159</v>
      </c>
      <c r="D1273" s="31" t="str">
        <f>Report2!E1281</f>
        <v>PJU PEMDA TKII GRO</v>
      </c>
      <c r="E1273" s="31" t="str">
        <f>Report2!H1281</f>
        <v>K2</v>
      </c>
      <c r="F1273" s="31" t="str">
        <f>Report2!I1281</f>
        <v>JL P DIPONEGORO KL</v>
      </c>
      <c r="G1273" s="31" t="str">
        <f t="shared" si="155"/>
        <v>P3</v>
      </c>
      <c r="H1273" s="31">
        <f t="shared" si="156"/>
        <v>7700</v>
      </c>
      <c r="I1273" s="31" t="str">
        <f>Report2!K1281</f>
        <v>P3/7700</v>
      </c>
      <c r="J1273" s="82">
        <f>Report2!L1281</f>
        <v>1971</v>
      </c>
      <c r="K1273" s="82">
        <f>Report2!M1281</f>
        <v>0</v>
      </c>
      <c r="L1273" s="82">
        <f>Report2!N1281</f>
        <v>3349774</v>
      </c>
      <c r="M1273" s="82">
        <f>Report2!P1281</f>
        <v>3349774</v>
      </c>
      <c r="N1273" s="82">
        <f>Report2!Q1281</f>
        <v>0</v>
      </c>
      <c r="O1273" s="82">
        <f>Report2!T1281</f>
        <v>0</v>
      </c>
      <c r="P1273" s="82">
        <f>Report2!U1281</f>
        <v>0</v>
      </c>
      <c r="Q1273" s="82">
        <f>Report2!W1281</f>
        <v>0</v>
      </c>
      <c r="R1273" s="82">
        <f>Report2!X1281</f>
        <v>0</v>
      </c>
      <c r="S1273" s="82">
        <f>Report2!Y1281</f>
        <v>0</v>
      </c>
      <c r="T1273" s="82">
        <f>Report2!Z1281</f>
        <v>3349774</v>
      </c>
      <c r="U1273" s="82">
        <f>Report2!AB1281</f>
        <v>10000</v>
      </c>
      <c r="V1273" s="82">
        <f>Report2!AC1281</f>
        <v>3339774</v>
      </c>
      <c r="W1273" s="36" t="str">
        <f>Report2!AD1281</f>
        <v>31/05/2023</v>
      </c>
      <c r="X1273" s="48" t="str">
        <f t="shared" si="157"/>
        <v>31</v>
      </c>
      <c r="Y1273" s="31" t="str">
        <f t="shared" si="158"/>
        <v>05</v>
      </c>
      <c r="Z1273" s="31" t="str">
        <f t="shared" si="159"/>
        <v>2023</v>
      </c>
      <c r="AA1273" s="45">
        <f t="shared" si="160"/>
        <v>45077</v>
      </c>
      <c r="AB1273" s="31" t="str">
        <f>Report2!AE1281</f>
        <v>5255342005045</v>
      </c>
      <c r="AC1273" s="45" t="str">
        <f>Report2!AF1281</f>
        <v>31/05/2023</v>
      </c>
      <c r="AD1273" s="31" t="str">
        <f>Report2!AH1281</f>
        <v>P2TL/52553/20230530/00015</v>
      </c>
      <c r="AE1273" s="31">
        <f t="shared" si="162"/>
        <v>52550</v>
      </c>
      <c r="AF1273" s="31" t="str">
        <f t="shared" si="161"/>
        <v>52553</v>
      </c>
    </row>
    <row r="1274" spans="1:32">
      <c r="A1274" s="30">
        <f>Report2!A1282</f>
        <v>8</v>
      </c>
      <c r="B1274" s="31" t="str">
        <f>Report2!B1282</f>
        <v>P2TL/52551/20230531/00007</v>
      </c>
      <c r="C1274" s="31" t="str">
        <f>Report2!D1282</f>
        <v>NONPELANG</v>
      </c>
      <c r="D1274" s="31" t="str">
        <f>Report2!E1282</f>
        <v>PJ M KHABIBUL MIGFA</v>
      </c>
      <c r="E1274" s="31" t="str">
        <f>Report2!H1282</f>
        <v>P4</v>
      </c>
      <c r="F1274" s="31" t="str">
        <f>Report2!I1282</f>
        <v>DS WONOKETINGAL R</v>
      </c>
      <c r="G1274" s="31" t="str">
        <f t="shared" si="155"/>
        <v>S2</v>
      </c>
      <c r="H1274" s="31">
        <f t="shared" si="156"/>
        <v>450</v>
      </c>
      <c r="I1274" s="31" t="str">
        <f>Report2!K1282</f>
        <v>S2/450</v>
      </c>
      <c r="J1274" s="82">
        <f>Report2!L1282</f>
        <v>2479</v>
      </c>
      <c r="K1274" s="82">
        <f>Report2!M1282</f>
        <v>81000</v>
      </c>
      <c r="L1274" s="82">
        <f>Report2!N1282</f>
        <v>892296</v>
      </c>
      <c r="M1274" s="82">
        <f>Report2!P1282</f>
        <v>973296</v>
      </c>
      <c r="N1274" s="82">
        <f>Report2!Q1282</f>
        <v>0</v>
      </c>
      <c r="O1274" s="82">
        <f>Report2!T1282</f>
        <v>0</v>
      </c>
      <c r="P1274" s="82">
        <f>Report2!U1282</f>
        <v>0</v>
      </c>
      <c r="Q1274" s="82">
        <f>Report2!W1282</f>
        <v>4866</v>
      </c>
      <c r="R1274" s="82">
        <f>Report2!X1282</f>
        <v>0</v>
      </c>
      <c r="S1274" s="82">
        <f>Report2!Y1282</f>
        <v>0</v>
      </c>
      <c r="T1274" s="82">
        <f>Report2!Z1282</f>
        <v>978162</v>
      </c>
      <c r="U1274" s="82">
        <f>Report2!AB1282</f>
        <v>978162</v>
      </c>
      <c r="V1274" s="82">
        <f>Report2!AC1282</f>
        <v>0</v>
      </c>
      <c r="W1274" s="36" t="str">
        <f>Report2!AD1282</f>
        <v>31/05/2023</v>
      </c>
      <c r="X1274" s="48" t="str">
        <f t="shared" si="157"/>
        <v>31</v>
      </c>
      <c r="Y1274" s="31" t="str">
        <f t="shared" si="158"/>
        <v>05</v>
      </c>
      <c r="Z1274" s="31" t="str">
        <f t="shared" si="159"/>
        <v>2023</v>
      </c>
      <c r="AA1274" s="45">
        <f t="shared" si="160"/>
        <v>45077</v>
      </c>
      <c r="AB1274" s="31" t="str">
        <f>Report2!AE1282</f>
        <v>5255142005350</v>
      </c>
      <c r="AC1274" s="45" t="str">
        <f>Report2!AF1282</f>
        <v>31/05/2023</v>
      </c>
      <c r="AD1274" s="31" t="str">
        <f>Report2!AH1282</f>
        <v>P2TL/52551/20230531/00007</v>
      </c>
      <c r="AE1274" s="31">
        <f t="shared" si="162"/>
        <v>52550</v>
      </c>
      <c r="AF1274" s="31" t="str">
        <f t="shared" si="161"/>
        <v>52551</v>
      </c>
    </row>
    <row r="1275" spans="1:32">
      <c r="A1275" s="30">
        <f>Report2!A1283</f>
        <v>9</v>
      </c>
      <c r="B1275" s="31" t="str">
        <f>Report2!B1283</f>
        <v>P2TL/52553/20230529/00003</v>
      </c>
      <c r="C1275" s="31" t="str">
        <f>Report2!D1283</f>
        <v>523071736773</v>
      </c>
      <c r="D1275" s="31" t="str">
        <f>Report2!E1283</f>
        <v>SANTOSO</v>
      </c>
      <c r="E1275" s="31" t="str">
        <f>Report2!H1283</f>
        <v>P1</v>
      </c>
      <c r="F1275" s="31" t="str">
        <f>Report2!I1283</f>
        <v>DS MENAWAN KLAMB</v>
      </c>
      <c r="G1275" s="31" t="str">
        <f t="shared" si="155"/>
        <v>R1</v>
      </c>
      <c r="H1275" s="31">
        <f t="shared" si="156"/>
        <v>450</v>
      </c>
      <c r="I1275" s="31" t="str">
        <f>Report2!K1283</f>
        <v>R1/450</v>
      </c>
      <c r="J1275" s="82">
        <f>Report2!L1283</f>
        <v>0</v>
      </c>
      <c r="K1275" s="82">
        <f>Report2!M1283</f>
        <v>59400</v>
      </c>
      <c r="L1275" s="82">
        <f>Report2!N1283</f>
        <v>0</v>
      </c>
      <c r="M1275" s="82">
        <f>Report2!P1283</f>
        <v>59400</v>
      </c>
      <c r="N1275" s="82">
        <f>Report2!Q1283</f>
        <v>0</v>
      </c>
      <c r="O1275" s="82">
        <f>Report2!T1283</f>
        <v>0</v>
      </c>
      <c r="P1275" s="82">
        <f>Report2!U1283</f>
        <v>0</v>
      </c>
      <c r="Q1275" s="82">
        <f>Report2!W1283</f>
        <v>891</v>
      </c>
      <c r="R1275" s="82">
        <f>Report2!X1283</f>
        <v>0</v>
      </c>
      <c r="S1275" s="82">
        <f>Report2!Y1283</f>
        <v>0</v>
      </c>
      <c r="T1275" s="82">
        <f>Report2!Z1283</f>
        <v>60291</v>
      </c>
      <c r="U1275" s="82">
        <f>Report2!AB1283</f>
        <v>60291</v>
      </c>
      <c r="V1275" s="82">
        <f>Report2!AC1283</f>
        <v>0</v>
      </c>
      <c r="W1275" s="36" t="str">
        <f>Report2!AD1283</f>
        <v>29/05/2023</v>
      </c>
      <c r="X1275" s="48" t="str">
        <f t="shared" si="157"/>
        <v>29</v>
      </c>
      <c r="Y1275" s="31" t="str">
        <f t="shared" si="158"/>
        <v>05</v>
      </c>
      <c r="Z1275" s="31" t="str">
        <f t="shared" si="159"/>
        <v>2023</v>
      </c>
      <c r="AA1275" s="45">
        <f t="shared" si="160"/>
        <v>45075</v>
      </c>
      <c r="AB1275" s="31" t="str">
        <f>Report2!AE1283</f>
        <v>5255342005028</v>
      </c>
      <c r="AC1275" s="45" t="str">
        <f>Report2!AF1283</f>
        <v>29/05/2023</v>
      </c>
      <c r="AD1275" s="31" t="str">
        <f>Report2!AH1283</f>
        <v>P2TL/52553/20230529/00003</v>
      </c>
      <c r="AE1275" s="31">
        <f t="shared" si="162"/>
        <v>52550</v>
      </c>
      <c r="AF1275" s="31" t="str">
        <f t="shared" si="161"/>
        <v>52553</v>
      </c>
    </row>
    <row r="1276" spans="1:32">
      <c r="A1276" s="30">
        <f>Report2!A1284</f>
        <v>10</v>
      </c>
      <c r="B1276" s="31" t="str">
        <f>Report2!B1284</f>
        <v>P2TL/52554/20230529/00003</v>
      </c>
      <c r="C1276" s="31" t="str">
        <f>Report2!D1284</f>
        <v>523071013349</v>
      </c>
      <c r="D1276" s="31" t="str">
        <f>Report2!E1284</f>
        <v>SUKIRMAN</v>
      </c>
      <c r="E1276" s="31" t="str">
        <f>Report2!H1284</f>
        <v>P3</v>
      </c>
      <c r="F1276" s="31" t="str">
        <f>Report2!I1284</f>
        <v>NG ANCAR KENTANG</v>
      </c>
      <c r="G1276" s="31" t="str">
        <f t="shared" si="155"/>
        <v>R1</v>
      </c>
      <c r="H1276" s="31">
        <f t="shared" si="156"/>
        <v>450</v>
      </c>
      <c r="I1276" s="31" t="str">
        <f>Report2!K1284</f>
        <v>R1/450</v>
      </c>
      <c r="J1276" s="82">
        <f>Report2!L1284</f>
        <v>2479</v>
      </c>
      <c r="K1276" s="82">
        <f>Report2!M1284</f>
        <v>59400</v>
      </c>
      <c r="L1276" s="82">
        <f>Report2!N1284</f>
        <v>1226907</v>
      </c>
      <c r="M1276" s="82">
        <f>Report2!P1284</f>
        <v>1286307</v>
      </c>
      <c r="N1276" s="82">
        <f>Report2!Q1284</f>
        <v>0</v>
      </c>
      <c r="O1276" s="82">
        <f>Report2!T1284</f>
        <v>0</v>
      </c>
      <c r="P1276" s="82">
        <f>Report2!U1284</f>
        <v>500</v>
      </c>
      <c r="Q1276" s="82">
        <f>Report2!W1284</f>
        <v>13160</v>
      </c>
      <c r="R1276" s="82">
        <f>Report2!X1284</f>
        <v>12150</v>
      </c>
      <c r="S1276" s="82">
        <f>Report2!Y1284</f>
        <v>0</v>
      </c>
      <c r="T1276" s="82">
        <f>Report2!Z1284</f>
        <v>1312117</v>
      </c>
      <c r="U1276" s="82">
        <f>Report2!AB1284</f>
        <v>1312117</v>
      </c>
      <c r="V1276" s="82">
        <f>Report2!AC1284</f>
        <v>0</v>
      </c>
      <c r="W1276" s="36" t="str">
        <f>Report2!AD1284</f>
        <v>29/05/2023</v>
      </c>
      <c r="X1276" s="48" t="str">
        <f t="shared" si="157"/>
        <v>29</v>
      </c>
      <c r="Y1276" s="31" t="str">
        <f t="shared" si="158"/>
        <v>05</v>
      </c>
      <c r="Z1276" s="31" t="str">
        <f t="shared" si="159"/>
        <v>2023</v>
      </c>
      <c r="AA1276" s="45">
        <f t="shared" si="160"/>
        <v>45075</v>
      </c>
      <c r="AB1276" s="31" t="str">
        <f>Report2!AE1284</f>
        <v>5255442006335</v>
      </c>
      <c r="AC1276" s="45" t="str">
        <f>Report2!AF1284</f>
        <v>29/05/2023</v>
      </c>
      <c r="AD1276" s="31" t="str">
        <f>Report2!AH1284</f>
        <v>P2TL/52554/20230529/00003</v>
      </c>
      <c r="AE1276" s="31">
        <f t="shared" si="162"/>
        <v>52550</v>
      </c>
      <c r="AF1276" s="31" t="str">
        <f t="shared" si="161"/>
        <v>52554</v>
      </c>
    </row>
    <row r="1277" spans="1:32">
      <c r="A1277" s="30">
        <f>Report2!A1285</f>
        <v>11</v>
      </c>
      <c r="B1277" s="31" t="str">
        <f>Report2!B1285</f>
        <v>P2TL/52553/20230526/00025</v>
      </c>
      <c r="C1277" s="31" t="str">
        <f>Report2!D1285</f>
        <v>523072478508</v>
      </c>
      <c r="D1277" s="31" t="str">
        <f>Report2!E1285</f>
        <v>DARSIH</v>
      </c>
      <c r="E1277" s="31" t="str">
        <f>Report2!H1285</f>
        <v>K2</v>
      </c>
      <c r="F1277" s="31" t="str">
        <f>Report2!I1285</f>
        <v>DK GANDOK SENDAN</v>
      </c>
      <c r="G1277" s="31" t="str">
        <f t="shared" si="155"/>
        <v>R1</v>
      </c>
      <c r="H1277" s="31">
        <f t="shared" si="156"/>
        <v>450</v>
      </c>
      <c r="I1277" s="31" t="str">
        <f>Report2!K1285</f>
        <v>R1/450</v>
      </c>
      <c r="J1277" s="82">
        <f>Report2!L1285</f>
        <v>450</v>
      </c>
      <c r="K1277" s="82">
        <f>Report2!M1285</f>
        <v>0</v>
      </c>
      <c r="L1277" s="82">
        <f>Report2!N1285</f>
        <v>222750</v>
      </c>
      <c r="M1277" s="82">
        <f>Report2!P1285</f>
        <v>222750</v>
      </c>
      <c r="N1277" s="82">
        <f>Report2!Q1285</f>
        <v>0</v>
      </c>
      <c r="O1277" s="82">
        <f>Report2!T1285</f>
        <v>0</v>
      </c>
      <c r="P1277" s="82">
        <f>Report2!U1285</f>
        <v>0</v>
      </c>
      <c r="Q1277" s="82">
        <f>Report2!W1285</f>
        <v>20048</v>
      </c>
      <c r="R1277" s="82">
        <f>Report2!X1285</f>
        <v>0</v>
      </c>
      <c r="S1277" s="82">
        <f>Report2!Y1285</f>
        <v>0</v>
      </c>
      <c r="T1277" s="82">
        <f>Report2!Z1285</f>
        <v>242798</v>
      </c>
      <c r="U1277" s="82">
        <f>Report2!AB1285</f>
        <v>20500</v>
      </c>
      <c r="V1277" s="82">
        <f>Report2!AC1285</f>
        <v>222298</v>
      </c>
      <c r="W1277" s="36" t="str">
        <f>Report2!AD1285</f>
        <v>27/05/2023</v>
      </c>
      <c r="X1277" s="48" t="str">
        <f t="shared" si="157"/>
        <v>27</v>
      </c>
      <c r="Y1277" s="31" t="str">
        <f t="shared" si="158"/>
        <v>05</v>
      </c>
      <c r="Z1277" s="31" t="str">
        <f t="shared" si="159"/>
        <v>2023</v>
      </c>
      <c r="AA1277" s="45">
        <f t="shared" si="160"/>
        <v>45073</v>
      </c>
      <c r="AB1277" s="31" t="str">
        <f>Report2!AE1285</f>
        <v>5255342005025</v>
      </c>
      <c r="AC1277" s="45" t="str">
        <f>Report2!AF1285</f>
        <v>27/05/2023</v>
      </c>
      <c r="AD1277" s="31" t="str">
        <f>Report2!AH1285</f>
        <v>P2TL/52553/20230526/00025</v>
      </c>
      <c r="AE1277" s="31">
        <f t="shared" si="162"/>
        <v>52550</v>
      </c>
      <c r="AF1277" s="31" t="str">
        <f t="shared" si="161"/>
        <v>52553</v>
      </c>
    </row>
    <row r="1278" spans="1:32">
      <c r="A1278" s="30">
        <f>Report2!A1286</f>
        <v>12</v>
      </c>
      <c r="B1278" s="31" t="str">
        <f>Report2!B1286</f>
        <v>P2TL/52553/20230524/00001</v>
      </c>
      <c r="C1278" s="31" t="str">
        <f>Report2!D1286</f>
        <v>523071628632</v>
      </c>
      <c r="D1278" s="31" t="str">
        <f>Report2!E1286</f>
        <v>KASIYAN</v>
      </c>
      <c r="E1278" s="31" t="str">
        <f>Report2!H1286</f>
        <v>K2</v>
      </c>
      <c r="F1278" s="31" t="str">
        <f>Report2!I1286</f>
        <v>DN PULO KR GENENG</v>
      </c>
      <c r="G1278" s="31" t="str">
        <f t="shared" si="155"/>
        <v>R1</v>
      </c>
      <c r="H1278" s="31">
        <f t="shared" si="156"/>
        <v>900</v>
      </c>
      <c r="I1278" s="31" t="str">
        <f>Report2!K1286</f>
        <v>R1/900</v>
      </c>
      <c r="J1278" s="82">
        <f>Report2!L1286</f>
        <v>678</v>
      </c>
      <c r="K1278" s="82">
        <f>Report2!M1286</f>
        <v>0</v>
      </c>
      <c r="L1278" s="82">
        <f>Report2!N1286</f>
        <v>335610</v>
      </c>
      <c r="M1278" s="82">
        <f>Report2!P1286</f>
        <v>335610</v>
      </c>
      <c r="N1278" s="82">
        <f>Report2!Q1286</f>
        <v>0</v>
      </c>
      <c r="O1278" s="82">
        <f>Report2!T1286</f>
        <v>0</v>
      </c>
      <c r="P1278" s="82">
        <f>Report2!U1286</f>
        <v>0</v>
      </c>
      <c r="Q1278" s="82">
        <f>Report2!W1286</f>
        <v>30205</v>
      </c>
      <c r="R1278" s="82">
        <f>Report2!X1286</f>
        <v>0</v>
      </c>
      <c r="S1278" s="82">
        <f>Report2!Y1286</f>
        <v>0</v>
      </c>
      <c r="T1278" s="82">
        <f>Report2!Z1286</f>
        <v>365815</v>
      </c>
      <c r="U1278" s="82">
        <f>Report2!AB1286</f>
        <v>365815</v>
      </c>
      <c r="V1278" s="82">
        <f>Report2!AC1286</f>
        <v>0</v>
      </c>
      <c r="W1278" s="36" t="str">
        <f>Report2!AD1286</f>
        <v>24/05/2023</v>
      </c>
      <c r="X1278" s="48" t="str">
        <f t="shared" si="157"/>
        <v>24</v>
      </c>
      <c r="Y1278" s="31" t="str">
        <f t="shared" si="158"/>
        <v>05</v>
      </c>
      <c r="Z1278" s="31" t="str">
        <f t="shared" si="159"/>
        <v>2023</v>
      </c>
      <c r="AA1278" s="45">
        <f t="shared" si="160"/>
        <v>45070</v>
      </c>
      <c r="AB1278" s="31" t="str">
        <f>Report2!AE1286</f>
        <v>5255342005000</v>
      </c>
      <c r="AC1278" s="45" t="str">
        <f>Report2!AF1286</f>
        <v>24/05/2023</v>
      </c>
      <c r="AD1278" s="31" t="str">
        <f>Report2!AH1286</f>
        <v>P2TL/52553/20230524/00001</v>
      </c>
      <c r="AE1278" s="31">
        <f t="shared" si="162"/>
        <v>52550</v>
      </c>
      <c r="AF1278" s="31" t="str">
        <f t="shared" si="161"/>
        <v>52553</v>
      </c>
    </row>
    <row r="1279" spans="1:32">
      <c r="A1279" s="30">
        <f>Report2!A1287</f>
        <v>13</v>
      </c>
      <c r="B1279" s="31" t="str">
        <f>Report2!B1287</f>
        <v>P2TL/52551/20230531/00013</v>
      </c>
      <c r="C1279" s="31" t="str">
        <f>Report2!D1287</f>
        <v>523061147993</v>
      </c>
      <c r="D1279" s="31" t="str">
        <f>Report2!E1287</f>
        <v>PT PUMA SATIA PERK</v>
      </c>
      <c r="E1279" s="31" t="str">
        <f>Report2!H1287</f>
        <v>K2</v>
      </c>
      <c r="F1279" s="31" t="str">
        <f>Report2!I1287</f>
        <v>JL GRIA WN WOSO 2</v>
      </c>
      <c r="G1279" s="31" t="str">
        <f t="shared" si="155"/>
        <v>R1M</v>
      </c>
      <c r="H1279" s="31">
        <f t="shared" si="156"/>
        <v>900</v>
      </c>
      <c r="I1279" s="31" t="str">
        <f>Report2!K1287</f>
        <v>R1M/900</v>
      </c>
      <c r="J1279" s="82">
        <f>Report2!L1287</f>
        <v>15</v>
      </c>
      <c r="K1279" s="82">
        <f>Report2!M1287</f>
        <v>0</v>
      </c>
      <c r="L1279" s="82">
        <f>Report2!N1287</f>
        <v>20280</v>
      </c>
      <c r="M1279" s="82">
        <f>Report2!P1287</f>
        <v>20280</v>
      </c>
      <c r="N1279" s="82">
        <f>Report2!Q1287</f>
        <v>0</v>
      </c>
      <c r="O1279" s="82">
        <f>Report2!T1287</f>
        <v>0</v>
      </c>
      <c r="P1279" s="82">
        <f>Report2!U1287</f>
        <v>0</v>
      </c>
      <c r="Q1279" s="82">
        <f>Report2!W1287</f>
        <v>1825</v>
      </c>
      <c r="R1279" s="82">
        <f>Report2!X1287</f>
        <v>0</v>
      </c>
      <c r="S1279" s="82">
        <f>Report2!Y1287</f>
        <v>0</v>
      </c>
      <c r="T1279" s="82">
        <f>Report2!Z1287</f>
        <v>22105</v>
      </c>
      <c r="U1279" s="82">
        <f>Report2!AB1287</f>
        <v>22105</v>
      </c>
      <c r="V1279" s="82">
        <f>Report2!AC1287</f>
        <v>0</v>
      </c>
      <c r="W1279" s="36" t="str">
        <f>Report2!AD1287</f>
        <v>31/05/2023</v>
      </c>
      <c r="X1279" s="48" t="str">
        <f t="shared" si="157"/>
        <v>31</v>
      </c>
      <c r="Y1279" s="31" t="str">
        <f t="shared" si="158"/>
        <v>05</v>
      </c>
      <c r="Z1279" s="31" t="str">
        <f t="shared" si="159"/>
        <v>2023</v>
      </c>
      <c r="AA1279" s="45">
        <f t="shared" si="160"/>
        <v>45077</v>
      </c>
      <c r="AB1279" s="31" t="str">
        <f>Report2!AE1287</f>
        <v>5255142005356</v>
      </c>
      <c r="AC1279" s="45" t="str">
        <f>Report2!AF1287</f>
        <v>31/05/2023</v>
      </c>
      <c r="AD1279" s="31" t="str">
        <f>Report2!AH1287</f>
        <v>P2TL/52551/20230531/00013</v>
      </c>
      <c r="AE1279" s="31">
        <f t="shared" si="162"/>
        <v>52550</v>
      </c>
      <c r="AF1279" s="31" t="str">
        <f t="shared" si="161"/>
        <v>52551</v>
      </c>
    </row>
    <row r="1280" spans="1:32">
      <c r="A1280" s="30">
        <f>Report2!A1288</f>
        <v>14</v>
      </c>
      <c r="B1280" s="31" t="str">
        <f>Report2!B1288</f>
        <v>P2TL/52553/20230531/00005</v>
      </c>
      <c r="C1280" s="31" t="str">
        <f>Report2!D1288</f>
        <v>523072713720</v>
      </c>
      <c r="D1280" s="31" t="str">
        <f>Report2!E1288</f>
        <v>PJU GROBOGAN</v>
      </c>
      <c r="E1280" s="31" t="str">
        <f>Report2!H1288</f>
        <v>K2</v>
      </c>
      <c r="F1280" s="31" t="str">
        <f>Report2!I1288</f>
        <v>JL DELTA SIMPANG LI</v>
      </c>
      <c r="G1280" s="31" t="str">
        <f t="shared" si="155"/>
        <v>P3</v>
      </c>
      <c r="H1280" s="31">
        <f t="shared" si="156"/>
        <v>7700</v>
      </c>
      <c r="I1280" s="31" t="str">
        <f>Report2!K1288</f>
        <v>P3/7700</v>
      </c>
      <c r="J1280" s="82">
        <f>Report2!L1288</f>
        <v>3850</v>
      </c>
      <c r="K1280" s="82">
        <f>Report2!M1288</f>
        <v>0</v>
      </c>
      <c r="L1280" s="82">
        <f>Report2!N1288</f>
        <v>6543191</v>
      </c>
      <c r="M1280" s="82">
        <f>Report2!P1288</f>
        <v>6543191</v>
      </c>
      <c r="N1280" s="82">
        <f>Report2!Q1288</f>
        <v>10000</v>
      </c>
      <c r="O1280" s="82">
        <f>Report2!T1288</f>
        <v>0</v>
      </c>
      <c r="P1280" s="82">
        <f>Report2!U1288</f>
        <v>0</v>
      </c>
      <c r="Q1280" s="82">
        <f>Report2!W1288</f>
        <v>0</v>
      </c>
      <c r="R1280" s="82">
        <f>Report2!X1288</f>
        <v>0</v>
      </c>
      <c r="S1280" s="82">
        <f>Report2!Y1288</f>
        <v>0</v>
      </c>
      <c r="T1280" s="82">
        <f>Report2!Z1288</f>
        <v>6553191</v>
      </c>
      <c r="U1280" s="82">
        <f>Report2!AB1288</f>
        <v>10000</v>
      </c>
      <c r="V1280" s="82">
        <f>Report2!AC1288</f>
        <v>6543191</v>
      </c>
      <c r="W1280" s="36" t="str">
        <f>Report2!AD1288</f>
        <v>31/05/2023</v>
      </c>
      <c r="X1280" s="48" t="str">
        <f t="shared" si="157"/>
        <v>31</v>
      </c>
      <c r="Y1280" s="31" t="str">
        <f t="shared" si="158"/>
        <v>05</v>
      </c>
      <c r="Z1280" s="31" t="str">
        <f t="shared" si="159"/>
        <v>2023</v>
      </c>
      <c r="AA1280" s="45">
        <f t="shared" si="160"/>
        <v>45077</v>
      </c>
      <c r="AB1280" s="31" t="str">
        <f>Report2!AE1288</f>
        <v>5255342005062</v>
      </c>
      <c r="AC1280" s="45" t="str">
        <f>Report2!AF1288</f>
        <v>31/05/2023</v>
      </c>
      <c r="AD1280" s="31" t="str">
        <f>Report2!AH1288</f>
        <v>P2TL/52553/20230531/00005</v>
      </c>
      <c r="AE1280" s="31">
        <f t="shared" si="162"/>
        <v>52550</v>
      </c>
      <c r="AF1280" s="31" t="str">
        <f t="shared" si="161"/>
        <v>52553</v>
      </c>
    </row>
    <row r="1281" spans="1:32">
      <c r="A1281" s="30">
        <f>Report2!A1289</f>
        <v>15</v>
      </c>
      <c r="B1281" s="31" t="str">
        <f>Report2!B1289</f>
        <v>P2TL/52551/20230509/00002</v>
      </c>
      <c r="C1281" s="31" t="str">
        <f>Report2!D1289</f>
        <v>523061765253</v>
      </c>
      <c r="D1281" s="31" t="str">
        <f>Report2!E1289</f>
        <v>M NASIR SYAFIUDDIN</v>
      </c>
      <c r="E1281" s="31" t="str">
        <f>Report2!H1289</f>
        <v>K2</v>
      </c>
      <c r="F1281" s="31" t="str">
        <f>Report2!I1289</f>
        <v>DK KRAPYAK TIMUR K</v>
      </c>
      <c r="G1281" s="31" t="str">
        <f t="shared" si="155"/>
        <v>R1MT</v>
      </c>
      <c r="H1281" s="31">
        <f t="shared" si="156"/>
        <v>900</v>
      </c>
      <c r="I1281" s="31" t="str">
        <f>Report2!K1289</f>
        <v>R1MT/900</v>
      </c>
      <c r="J1281" s="82">
        <f>Report2!L1289</f>
        <v>585</v>
      </c>
      <c r="K1281" s="82">
        <f>Report2!M1289</f>
        <v>0</v>
      </c>
      <c r="L1281" s="82">
        <f>Report2!N1289</f>
        <v>790920</v>
      </c>
      <c r="M1281" s="82">
        <f>Report2!P1289</f>
        <v>790920</v>
      </c>
      <c r="N1281" s="82">
        <f>Report2!Q1289</f>
        <v>0</v>
      </c>
      <c r="O1281" s="82">
        <f>Report2!T1289</f>
        <v>0</v>
      </c>
      <c r="P1281" s="82">
        <f>Report2!U1289</f>
        <v>0</v>
      </c>
      <c r="Q1281" s="82">
        <f>Report2!W1289</f>
        <v>71183</v>
      </c>
      <c r="R1281" s="82">
        <f>Report2!X1289</f>
        <v>0</v>
      </c>
      <c r="S1281" s="82">
        <f>Report2!Y1289</f>
        <v>0</v>
      </c>
      <c r="T1281" s="82">
        <f>Report2!Z1289</f>
        <v>862103</v>
      </c>
      <c r="U1281" s="82">
        <f>Report2!AB1289</f>
        <v>862103</v>
      </c>
      <c r="V1281" s="82">
        <f>Report2!AC1289</f>
        <v>0</v>
      </c>
      <c r="W1281" s="36" t="str">
        <f>Report2!AD1289</f>
        <v>09/05/2023</v>
      </c>
      <c r="X1281" s="48" t="str">
        <f t="shared" si="157"/>
        <v>09</v>
      </c>
      <c r="Y1281" s="31" t="str">
        <f t="shared" si="158"/>
        <v>05</v>
      </c>
      <c r="Z1281" s="31" t="str">
        <f t="shared" si="159"/>
        <v>2023</v>
      </c>
      <c r="AA1281" s="45">
        <f t="shared" si="160"/>
        <v>45055</v>
      </c>
      <c r="AB1281" s="31" t="str">
        <f>Report2!AE1289</f>
        <v>5255143005291</v>
      </c>
      <c r="AC1281" s="45" t="str">
        <f>Report2!AF1289</f>
        <v>09/05/2023</v>
      </c>
      <c r="AD1281" s="31" t="str">
        <f>Report2!AH1289</f>
        <v>P2TL/52551/20230509/00002</v>
      </c>
      <c r="AE1281" s="31">
        <f t="shared" si="162"/>
        <v>52550</v>
      </c>
      <c r="AF1281" s="31" t="str">
        <f t="shared" si="161"/>
        <v>52551</v>
      </c>
    </row>
    <row r="1282" spans="1:32">
      <c r="A1282" s="30">
        <f>Report2!A1290</f>
        <v>16</v>
      </c>
      <c r="B1282" s="31" t="str">
        <f>Report2!B1290</f>
        <v>P2TL/52553/20230531/00013</v>
      </c>
      <c r="C1282" s="31" t="str">
        <f>Report2!D1290</f>
        <v>523072719184</v>
      </c>
      <c r="D1282" s="31" t="str">
        <f>Report2!E1290</f>
        <v>PEMKAB GROBOGAN</v>
      </c>
      <c r="E1282" s="31" t="str">
        <f>Report2!H1290</f>
        <v>K2</v>
      </c>
      <c r="F1282" s="31" t="str">
        <f>Report2!I1290</f>
        <v>JL BUPATI SUNARTO</v>
      </c>
      <c r="G1282" s="31" t="str">
        <f t="shared" si="155"/>
        <v>P3</v>
      </c>
      <c r="H1282" s="31">
        <f t="shared" si="156"/>
        <v>7700</v>
      </c>
      <c r="I1282" s="31" t="str">
        <f>Report2!K1290</f>
        <v>P3/7700</v>
      </c>
      <c r="J1282" s="82">
        <f>Report2!L1290</f>
        <v>3080</v>
      </c>
      <c r="K1282" s="82">
        <f>Report2!M1290</f>
        <v>0</v>
      </c>
      <c r="L1282" s="82">
        <f>Report2!N1290</f>
        <v>5234552</v>
      </c>
      <c r="M1282" s="82">
        <f>Report2!P1290</f>
        <v>5234552</v>
      </c>
      <c r="N1282" s="82">
        <f>Report2!Q1290</f>
        <v>10000</v>
      </c>
      <c r="O1282" s="82">
        <f>Report2!T1290</f>
        <v>0</v>
      </c>
      <c r="P1282" s="82">
        <f>Report2!U1290</f>
        <v>0</v>
      </c>
      <c r="Q1282" s="82">
        <f>Report2!W1290</f>
        <v>0</v>
      </c>
      <c r="R1282" s="82">
        <f>Report2!X1290</f>
        <v>0</v>
      </c>
      <c r="S1282" s="82">
        <f>Report2!Y1290</f>
        <v>0</v>
      </c>
      <c r="T1282" s="82">
        <f>Report2!Z1290</f>
        <v>5244552</v>
      </c>
      <c r="U1282" s="82">
        <f>Report2!AB1290</f>
        <v>10000</v>
      </c>
      <c r="V1282" s="82">
        <f>Report2!AC1290</f>
        <v>5234552</v>
      </c>
      <c r="W1282" s="36" t="str">
        <f>Report2!AD1290</f>
        <v>31/05/2023</v>
      </c>
      <c r="X1282" s="48" t="str">
        <f t="shared" si="157"/>
        <v>31</v>
      </c>
      <c r="Y1282" s="31" t="str">
        <f t="shared" si="158"/>
        <v>05</v>
      </c>
      <c r="Z1282" s="31" t="str">
        <f t="shared" si="159"/>
        <v>2023</v>
      </c>
      <c r="AA1282" s="45">
        <f t="shared" si="160"/>
        <v>45077</v>
      </c>
      <c r="AB1282" s="31" t="str">
        <f>Report2!AE1290</f>
        <v>5255342005070</v>
      </c>
      <c r="AC1282" s="45" t="str">
        <f>Report2!AF1290</f>
        <v>31/05/2023</v>
      </c>
      <c r="AD1282" s="31" t="str">
        <f>Report2!AH1290</f>
        <v>P2TL/52553/20230531/00013</v>
      </c>
      <c r="AE1282" s="31">
        <f t="shared" si="162"/>
        <v>52550</v>
      </c>
      <c r="AF1282" s="31" t="str">
        <f t="shared" si="161"/>
        <v>52553</v>
      </c>
    </row>
    <row r="1283" spans="1:32">
      <c r="A1283" s="30">
        <f>Report2!A1291</f>
        <v>17</v>
      </c>
      <c r="B1283" s="31" t="str">
        <f>Report2!B1291</f>
        <v>P2TL/52554/20230512/00002</v>
      </c>
      <c r="C1283" s="31" t="str">
        <f>Report2!D1291</f>
        <v>523071068943</v>
      </c>
      <c r="D1283" s="31" t="str">
        <f>Report2!E1291</f>
        <v>YARTO PASA</v>
      </c>
      <c r="E1283" s="31" t="str">
        <f>Report2!H1291</f>
        <v>K2</v>
      </c>
      <c r="F1283" s="31" t="str">
        <f>Report2!I1291</f>
        <v>NG EGONG RT2/8 REJ</v>
      </c>
      <c r="G1283" s="31" t="str">
        <f t="shared" ref="G1283:G1346" si="163">LEFT(I1283,FIND("/",I1283)-1)</f>
        <v>R1</v>
      </c>
      <c r="H1283" s="31">
        <f t="shared" ref="H1283:H1346" si="164">_xlfn.NUMBERVALUE(MID(I1283,FIND("/",I1283,1)+1,99))</f>
        <v>450</v>
      </c>
      <c r="I1283" s="31" t="str">
        <f>Report2!K1291</f>
        <v>R1/450</v>
      </c>
      <c r="J1283" s="82">
        <f>Report2!L1291</f>
        <v>200</v>
      </c>
      <c r="K1283" s="82">
        <f>Report2!M1291</f>
        <v>0</v>
      </c>
      <c r="L1283" s="82">
        <f>Report2!N1291</f>
        <v>99000</v>
      </c>
      <c r="M1283" s="82">
        <f>Report2!P1291</f>
        <v>99000</v>
      </c>
      <c r="N1283" s="82">
        <f>Report2!Q1291</f>
        <v>0</v>
      </c>
      <c r="O1283" s="82">
        <f>Report2!T1291</f>
        <v>0</v>
      </c>
      <c r="P1283" s="82">
        <f>Report2!U1291</f>
        <v>0</v>
      </c>
      <c r="Q1283" s="82">
        <f>Report2!W1291</f>
        <v>8910</v>
      </c>
      <c r="R1283" s="82">
        <f>Report2!X1291</f>
        <v>0</v>
      </c>
      <c r="S1283" s="82">
        <f>Report2!Y1291</f>
        <v>0</v>
      </c>
      <c r="T1283" s="82">
        <f>Report2!Z1291</f>
        <v>107910</v>
      </c>
      <c r="U1283" s="82">
        <f>Report2!AB1291</f>
        <v>107910</v>
      </c>
      <c r="V1283" s="82">
        <f>Report2!AC1291</f>
        <v>0</v>
      </c>
      <c r="W1283" s="36" t="str">
        <f>Report2!AD1291</f>
        <v>12/05/2023</v>
      </c>
      <c r="X1283" s="48" t="str">
        <f t="shared" ref="X1283:X1346" si="165">LEFT(W1283,2)</f>
        <v>12</v>
      </c>
      <c r="Y1283" s="31" t="str">
        <f t="shared" ref="Y1283:Y1346" si="166">MID(W1283,FIND("/",W1283,1)+1,2)</f>
        <v>05</v>
      </c>
      <c r="Z1283" s="31" t="str">
        <f t="shared" ref="Z1283:Z1346" si="167">RIGHT(W1283,4)</f>
        <v>2023</v>
      </c>
      <c r="AA1283" s="45">
        <f t="shared" ref="AA1283:AA1346" si="168">DATE(Z1283,Y1283,X1283)</f>
        <v>45058</v>
      </c>
      <c r="AB1283" s="31" t="str">
        <f>Report2!AE1291</f>
        <v>5255442006273</v>
      </c>
      <c r="AC1283" s="45" t="str">
        <f>Report2!AF1291</f>
        <v>12/05/2023</v>
      </c>
      <c r="AD1283" s="31" t="str">
        <f>Report2!AH1291</f>
        <v>P2TL/52554/20230512/00002</v>
      </c>
      <c r="AE1283" s="31">
        <f t="shared" si="162"/>
        <v>52550</v>
      </c>
      <c r="AF1283" s="31" t="str">
        <f t="shared" ref="AF1283:AF1346" si="169">_xlfn.IFS(LEN(AD1283)=19,LEFT(AD1283,5),LEN(AD1283)=25,MID(AD1283,6,5))</f>
        <v>52554</v>
      </c>
    </row>
    <row r="1284" spans="1:32">
      <c r="A1284" s="30">
        <f>Report2!A1292</f>
        <v>18</v>
      </c>
      <c r="B1284" s="31" t="str">
        <f>Report2!B1292</f>
        <v>P2TL/52551/20230517/00001</v>
      </c>
      <c r="C1284" s="31" t="str">
        <f>Report2!D1292</f>
        <v>523060498831</v>
      </c>
      <c r="D1284" s="31" t="str">
        <f>Report2!E1292</f>
        <v>TARMIJAN</v>
      </c>
      <c r="E1284" s="31" t="str">
        <f>Report2!H1292</f>
        <v>K2</v>
      </c>
      <c r="F1284" s="31" t="str">
        <f>Report2!I1292</f>
        <v>DS  PONGHARJO RT9/</v>
      </c>
      <c r="G1284" s="31" t="str">
        <f t="shared" si="163"/>
        <v>R1</v>
      </c>
      <c r="H1284" s="31">
        <f t="shared" si="164"/>
        <v>450</v>
      </c>
      <c r="I1284" s="31" t="str">
        <f>Report2!K1292</f>
        <v>R1/450</v>
      </c>
      <c r="J1284" s="82">
        <f>Report2!L1292</f>
        <v>579</v>
      </c>
      <c r="K1284" s="82">
        <f>Report2!M1292</f>
        <v>0</v>
      </c>
      <c r="L1284" s="82">
        <f>Report2!N1292</f>
        <v>286605</v>
      </c>
      <c r="M1284" s="82">
        <f>Report2!P1292</f>
        <v>286605</v>
      </c>
      <c r="N1284" s="82">
        <f>Report2!Q1292</f>
        <v>0</v>
      </c>
      <c r="O1284" s="82">
        <f>Report2!T1292</f>
        <v>0</v>
      </c>
      <c r="P1284" s="82">
        <f>Report2!U1292</f>
        <v>0</v>
      </c>
      <c r="Q1284" s="82">
        <f>Report2!W1292</f>
        <v>25794</v>
      </c>
      <c r="R1284" s="82">
        <f>Report2!X1292</f>
        <v>0</v>
      </c>
      <c r="S1284" s="82">
        <f>Report2!Y1292</f>
        <v>0</v>
      </c>
      <c r="T1284" s="82">
        <f>Report2!Z1292</f>
        <v>312399</v>
      </c>
      <c r="U1284" s="82">
        <f>Report2!AB1292</f>
        <v>312399</v>
      </c>
      <c r="V1284" s="82">
        <f>Report2!AC1292</f>
        <v>0</v>
      </c>
      <c r="W1284" s="36" t="str">
        <f>Report2!AD1292</f>
        <v>17/05/2023</v>
      </c>
      <c r="X1284" s="48" t="str">
        <f t="shared" si="165"/>
        <v>17</v>
      </c>
      <c r="Y1284" s="31" t="str">
        <f t="shared" si="166"/>
        <v>05</v>
      </c>
      <c r="Z1284" s="31" t="str">
        <f t="shared" si="167"/>
        <v>2023</v>
      </c>
      <c r="AA1284" s="45">
        <f t="shared" si="168"/>
        <v>45063</v>
      </c>
      <c r="AB1284" s="31" t="str">
        <f>Report2!AE1292</f>
        <v>5255142005311</v>
      </c>
      <c r="AC1284" s="45" t="str">
        <f>Report2!AF1292</f>
        <v>17/05/2023</v>
      </c>
      <c r="AD1284" s="31" t="str">
        <f>Report2!AH1292</f>
        <v>P2TL/52551/20230517/00001</v>
      </c>
      <c r="AE1284" s="31">
        <f t="shared" ref="AE1284:AE1347" si="170">AE1283</f>
        <v>52550</v>
      </c>
      <c r="AF1284" s="31" t="str">
        <f t="shared" si="169"/>
        <v>52551</v>
      </c>
    </row>
    <row r="1285" spans="1:32">
      <c r="A1285" s="30">
        <f>Report2!A1293</f>
        <v>19</v>
      </c>
      <c r="B1285" s="31" t="str">
        <f>Report2!B1293</f>
        <v>P2TL/52554/20230523/00032</v>
      </c>
      <c r="C1285" s="31" t="str">
        <f>Report2!D1293</f>
        <v>523072154996</v>
      </c>
      <c r="D1285" s="31" t="str">
        <f>Report2!E1293</f>
        <v>NARWATI</v>
      </c>
      <c r="E1285" s="31" t="str">
        <f>Report2!H1293</f>
        <v>K2</v>
      </c>
      <c r="F1285" s="31" t="str">
        <f>Report2!I1293</f>
        <v>DK WUNIARENG JETA</v>
      </c>
      <c r="G1285" s="31" t="str">
        <f t="shared" si="163"/>
        <v>R1</v>
      </c>
      <c r="H1285" s="31">
        <f t="shared" si="164"/>
        <v>900</v>
      </c>
      <c r="I1285" s="31" t="str">
        <f>Report2!K1293</f>
        <v>R1/900</v>
      </c>
      <c r="J1285" s="82">
        <f>Report2!L1293</f>
        <v>513</v>
      </c>
      <c r="K1285" s="82">
        <f>Report2!M1293</f>
        <v>0</v>
      </c>
      <c r="L1285" s="82">
        <f>Report2!N1293</f>
        <v>253935</v>
      </c>
      <c r="M1285" s="82">
        <f>Report2!P1293</f>
        <v>253935</v>
      </c>
      <c r="N1285" s="82">
        <f>Report2!Q1293</f>
        <v>0</v>
      </c>
      <c r="O1285" s="82">
        <f>Report2!T1293</f>
        <v>0</v>
      </c>
      <c r="P1285" s="82">
        <f>Report2!U1293</f>
        <v>0</v>
      </c>
      <c r="Q1285" s="82">
        <f>Report2!W1293</f>
        <v>22854</v>
      </c>
      <c r="R1285" s="82">
        <f>Report2!X1293</f>
        <v>0</v>
      </c>
      <c r="S1285" s="82">
        <f>Report2!Y1293</f>
        <v>0</v>
      </c>
      <c r="T1285" s="82">
        <f>Report2!Z1293</f>
        <v>276789</v>
      </c>
      <c r="U1285" s="82">
        <f>Report2!AB1293</f>
        <v>23000</v>
      </c>
      <c r="V1285" s="82">
        <f>Report2!AC1293</f>
        <v>253789</v>
      </c>
      <c r="W1285" s="36" t="str">
        <f>Report2!AD1293</f>
        <v>24/05/2023</v>
      </c>
      <c r="X1285" s="48" t="str">
        <f t="shared" si="165"/>
        <v>24</v>
      </c>
      <c r="Y1285" s="31" t="str">
        <f t="shared" si="166"/>
        <v>05</v>
      </c>
      <c r="Z1285" s="31" t="str">
        <f t="shared" si="167"/>
        <v>2023</v>
      </c>
      <c r="AA1285" s="45">
        <f t="shared" si="168"/>
        <v>45070</v>
      </c>
      <c r="AB1285" s="31" t="str">
        <f>Report2!AE1293</f>
        <v>5255442006323</v>
      </c>
      <c r="AC1285" s="45" t="str">
        <f>Report2!AF1293</f>
        <v>24/05/2023</v>
      </c>
      <c r="AD1285" s="31" t="str">
        <f>Report2!AH1293</f>
        <v>P2TL/52554/20230523/00032</v>
      </c>
      <c r="AE1285" s="31">
        <f t="shared" si="170"/>
        <v>52550</v>
      </c>
      <c r="AF1285" s="31" t="str">
        <f t="shared" si="169"/>
        <v>52554</v>
      </c>
    </row>
    <row r="1286" spans="1:32">
      <c r="A1286" s="30">
        <f>Report2!A1294</f>
        <v>20</v>
      </c>
      <c r="B1286" s="31" t="str">
        <f>Report2!B1294</f>
        <v>P2TL/52554/20230519/00001</v>
      </c>
      <c r="C1286" s="31" t="str">
        <f>Report2!D1294</f>
        <v>523072487355</v>
      </c>
      <c r="D1286" s="31" t="str">
        <f>Report2!E1294</f>
        <v>KOTMIATI</v>
      </c>
      <c r="E1286" s="31" t="str">
        <f>Report2!H1294</f>
        <v>P1</v>
      </c>
      <c r="F1286" s="31" t="str">
        <f>Report2!I1294</f>
        <v>DK KADILANGON PUL</v>
      </c>
      <c r="G1286" s="31" t="str">
        <f t="shared" si="163"/>
        <v>R1</v>
      </c>
      <c r="H1286" s="31">
        <f t="shared" si="164"/>
        <v>450</v>
      </c>
      <c r="I1286" s="31" t="str">
        <f>Report2!K1294</f>
        <v>R1/450</v>
      </c>
      <c r="J1286" s="82">
        <f>Report2!L1294</f>
        <v>0</v>
      </c>
      <c r="K1286" s="82">
        <f>Report2!M1294</f>
        <v>59400</v>
      </c>
      <c r="L1286" s="82">
        <f>Report2!N1294</f>
        <v>0</v>
      </c>
      <c r="M1286" s="82">
        <f>Report2!P1294</f>
        <v>59400</v>
      </c>
      <c r="N1286" s="82">
        <f>Report2!Q1294</f>
        <v>0</v>
      </c>
      <c r="O1286" s="82">
        <f>Report2!T1294</f>
        <v>0</v>
      </c>
      <c r="P1286" s="82">
        <f>Report2!U1294</f>
        <v>31759</v>
      </c>
      <c r="Q1286" s="82">
        <f>Report2!W1294</f>
        <v>891</v>
      </c>
      <c r="R1286" s="82">
        <f>Report2!X1294</f>
        <v>0</v>
      </c>
      <c r="S1286" s="82">
        <f>Report2!Y1294</f>
        <v>0</v>
      </c>
      <c r="T1286" s="82">
        <f>Report2!Z1294</f>
        <v>92050</v>
      </c>
      <c r="U1286" s="82">
        <f>Report2!AB1294</f>
        <v>92050</v>
      </c>
      <c r="V1286" s="82">
        <f>Report2!AC1294</f>
        <v>0</v>
      </c>
      <c r="W1286" s="36" t="str">
        <f>Report2!AD1294</f>
        <v>19/05/2023</v>
      </c>
      <c r="X1286" s="48" t="str">
        <f t="shared" si="165"/>
        <v>19</v>
      </c>
      <c r="Y1286" s="31" t="str">
        <f t="shared" si="166"/>
        <v>05</v>
      </c>
      <c r="Z1286" s="31" t="str">
        <f t="shared" si="167"/>
        <v>2023</v>
      </c>
      <c r="AA1286" s="45">
        <f t="shared" si="168"/>
        <v>45065</v>
      </c>
      <c r="AB1286" s="31" t="str">
        <f>Report2!AE1294</f>
        <v>5255442006284</v>
      </c>
      <c r="AC1286" s="45" t="str">
        <f>Report2!AF1294</f>
        <v>19/05/2023</v>
      </c>
      <c r="AD1286" s="31" t="str">
        <f>Report2!AH1294</f>
        <v>P2TL/52554/20230519/00001</v>
      </c>
      <c r="AE1286" s="31">
        <f t="shared" si="170"/>
        <v>52550</v>
      </c>
      <c r="AF1286" s="31" t="str">
        <f t="shared" si="169"/>
        <v>52554</v>
      </c>
    </row>
    <row r="1287" spans="1:32">
      <c r="A1287" s="30">
        <f>Report2!A1295</f>
        <v>21</v>
      </c>
      <c r="B1287" s="31" t="str">
        <f>Report2!B1295</f>
        <v>P2TL/52551/20230502/00002</v>
      </c>
      <c r="C1287" s="31" t="str">
        <f>Report2!D1295</f>
        <v>523061767209</v>
      </c>
      <c r="D1287" s="31" t="str">
        <f>Report2!E1295</f>
        <v>MASTIANAH</v>
      </c>
      <c r="E1287" s="31" t="str">
        <f>Report2!H1295</f>
        <v>K2</v>
      </c>
      <c r="F1287" s="31" t="str">
        <f>Report2!I1295</f>
        <v>DS TURIREJO    RT.4 R</v>
      </c>
      <c r="G1287" s="31" t="str">
        <f t="shared" si="163"/>
        <v>R1T</v>
      </c>
      <c r="H1287" s="31">
        <f t="shared" si="164"/>
        <v>900</v>
      </c>
      <c r="I1287" s="31" t="str">
        <f>Report2!K1295</f>
        <v>R1T/900</v>
      </c>
      <c r="J1287" s="82">
        <f>Report2!L1295</f>
        <v>731</v>
      </c>
      <c r="K1287" s="82">
        <f>Report2!M1295</f>
        <v>0</v>
      </c>
      <c r="L1287" s="82">
        <f>Report2!N1295</f>
        <v>442255</v>
      </c>
      <c r="M1287" s="82">
        <f>Report2!P1295</f>
        <v>442255</v>
      </c>
      <c r="N1287" s="82">
        <f>Report2!Q1295</f>
        <v>0</v>
      </c>
      <c r="O1287" s="82">
        <f>Report2!T1295</f>
        <v>0</v>
      </c>
      <c r="P1287" s="82">
        <f>Report2!U1295</f>
        <v>0</v>
      </c>
      <c r="Q1287" s="82">
        <f>Report2!W1295</f>
        <v>39803</v>
      </c>
      <c r="R1287" s="82">
        <f>Report2!X1295</f>
        <v>0</v>
      </c>
      <c r="S1287" s="82">
        <f>Report2!Y1295</f>
        <v>0</v>
      </c>
      <c r="T1287" s="82">
        <f>Report2!Z1295</f>
        <v>482058</v>
      </c>
      <c r="U1287" s="82">
        <f>Report2!AB1295</f>
        <v>482058</v>
      </c>
      <c r="V1287" s="82">
        <f>Report2!AC1295</f>
        <v>0</v>
      </c>
      <c r="W1287" s="36" t="str">
        <f>Report2!AD1295</f>
        <v>02/05/2023</v>
      </c>
      <c r="X1287" s="48" t="str">
        <f t="shared" si="165"/>
        <v>02</v>
      </c>
      <c r="Y1287" s="31" t="str">
        <f t="shared" si="166"/>
        <v>05</v>
      </c>
      <c r="Z1287" s="31" t="str">
        <f t="shared" si="167"/>
        <v>2023</v>
      </c>
      <c r="AA1287" s="45">
        <f t="shared" si="168"/>
        <v>45048</v>
      </c>
      <c r="AB1287" s="31" t="str">
        <f>Report2!AE1295</f>
        <v>5255143005275</v>
      </c>
      <c r="AC1287" s="45" t="str">
        <f>Report2!AF1295</f>
        <v>02/05/2023</v>
      </c>
      <c r="AD1287" s="31" t="str">
        <f>Report2!AH1295</f>
        <v>P2TL/52551/20230502/00002</v>
      </c>
      <c r="AE1287" s="31">
        <f t="shared" si="170"/>
        <v>52550</v>
      </c>
      <c r="AF1287" s="31" t="str">
        <f t="shared" si="169"/>
        <v>52551</v>
      </c>
    </row>
    <row r="1288" spans="1:32">
      <c r="A1288" s="30">
        <f>Report2!A1296</f>
        <v>22</v>
      </c>
      <c r="B1288" s="31" t="str">
        <f>Report2!B1296</f>
        <v>P2TL/52553/20230529/00005</v>
      </c>
      <c r="C1288" s="31" t="str">
        <f>Report2!D1296</f>
        <v>523071267939</v>
      </c>
      <c r="D1288" s="31" t="str">
        <f>Report2!E1296</f>
        <v>MULYADI</v>
      </c>
      <c r="E1288" s="31" t="str">
        <f>Report2!H1296</f>
        <v>P3</v>
      </c>
      <c r="F1288" s="31" t="str">
        <f>Report2!I1296</f>
        <v>DK . KRONGGEN BRA</v>
      </c>
      <c r="G1288" s="31" t="str">
        <f t="shared" si="163"/>
        <v>R1M</v>
      </c>
      <c r="H1288" s="31">
        <f t="shared" si="164"/>
        <v>900</v>
      </c>
      <c r="I1288" s="31" t="str">
        <f>Report2!K1296</f>
        <v>R1M/900</v>
      </c>
      <c r="J1288" s="82">
        <f>Report2!L1296</f>
        <v>4957</v>
      </c>
      <c r="K1288" s="82">
        <f>Report2!M1296</f>
        <v>584064</v>
      </c>
      <c r="L1288" s="82">
        <f>Report2!N1296</f>
        <v>6702134</v>
      </c>
      <c r="M1288" s="82">
        <f>Report2!P1296</f>
        <v>7286198</v>
      </c>
      <c r="N1288" s="82">
        <f>Report2!Q1296</f>
        <v>10000</v>
      </c>
      <c r="O1288" s="82">
        <f>Report2!T1296</f>
        <v>0</v>
      </c>
      <c r="P1288" s="82">
        <f>Report2!U1296</f>
        <v>0</v>
      </c>
      <c r="Q1288" s="82">
        <f>Report2!W1296</f>
        <v>75782</v>
      </c>
      <c r="R1288" s="82">
        <f>Report2!X1296</f>
        <v>0</v>
      </c>
      <c r="S1288" s="82">
        <f>Report2!Y1296</f>
        <v>0</v>
      </c>
      <c r="T1288" s="82">
        <f>Report2!Z1296</f>
        <v>7371980</v>
      </c>
      <c r="U1288" s="82">
        <f>Report2!AB1296</f>
        <v>3500000</v>
      </c>
      <c r="V1288" s="82">
        <f>Report2!AC1296</f>
        <v>3871980</v>
      </c>
      <c r="W1288" s="36" t="str">
        <f>Report2!AD1296</f>
        <v>29/05/2023</v>
      </c>
      <c r="X1288" s="48" t="str">
        <f t="shared" si="165"/>
        <v>29</v>
      </c>
      <c r="Y1288" s="31" t="str">
        <f t="shared" si="166"/>
        <v>05</v>
      </c>
      <c r="Z1288" s="31" t="str">
        <f t="shared" si="167"/>
        <v>2023</v>
      </c>
      <c r="AA1288" s="45">
        <f t="shared" si="168"/>
        <v>45075</v>
      </c>
      <c r="AB1288" s="31" t="str">
        <f>Report2!AE1296</f>
        <v>5255342005030</v>
      </c>
      <c r="AC1288" s="45" t="str">
        <f>Report2!AF1296</f>
        <v>29/05/2023</v>
      </c>
      <c r="AD1288" s="31" t="str">
        <f>Report2!AH1296</f>
        <v>P2TL/52553/20230529/00005</v>
      </c>
      <c r="AE1288" s="31">
        <f t="shared" si="170"/>
        <v>52550</v>
      </c>
      <c r="AF1288" s="31" t="str">
        <f t="shared" si="169"/>
        <v>52553</v>
      </c>
    </row>
    <row r="1289" spans="1:32">
      <c r="A1289" s="30">
        <f>Report2!A1297</f>
        <v>23</v>
      </c>
      <c r="B1289" s="31" t="str">
        <f>Report2!B1297</f>
        <v>P2TL/52553/20230504/00005</v>
      </c>
      <c r="C1289" s="31" t="str">
        <f>Report2!D1297</f>
        <v>523070147938</v>
      </c>
      <c r="D1289" s="31" t="str">
        <f>Report2!E1297</f>
        <v>SUPARDI</v>
      </c>
      <c r="E1289" s="31" t="str">
        <f>Report2!H1297</f>
        <v>P1</v>
      </c>
      <c r="F1289" s="31" t="str">
        <f>Report2!I1297</f>
        <v>SA NGGEH TAMBIREJ</v>
      </c>
      <c r="G1289" s="31" t="str">
        <f t="shared" si="163"/>
        <v>R1</v>
      </c>
      <c r="H1289" s="31">
        <f t="shared" si="164"/>
        <v>450</v>
      </c>
      <c r="I1289" s="31" t="str">
        <f>Report2!K1297</f>
        <v>R1/450</v>
      </c>
      <c r="J1289" s="82">
        <f>Report2!L1297</f>
        <v>0</v>
      </c>
      <c r="K1289" s="82">
        <f>Report2!M1297</f>
        <v>59400</v>
      </c>
      <c r="L1289" s="82">
        <f>Report2!N1297</f>
        <v>0</v>
      </c>
      <c r="M1289" s="82">
        <f>Report2!P1297</f>
        <v>59400</v>
      </c>
      <c r="N1289" s="82">
        <f>Report2!Q1297</f>
        <v>0</v>
      </c>
      <c r="O1289" s="82">
        <f>Report2!T1297</f>
        <v>0</v>
      </c>
      <c r="P1289" s="82">
        <f>Report2!U1297</f>
        <v>0</v>
      </c>
      <c r="Q1289" s="82">
        <f>Report2!W1297</f>
        <v>891</v>
      </c>
      <c r="R1289" s="82">
        <f>Report2!X1297</f>
        <v>20700</v>
      </c>
      <c r="S1289" s="82">
        <f>Report2!Y1297</f>
        <v>0</v>
      </c>
      <c r="T1289" s="82">
        <f>Report2!Z1297</f>
        <v>80991</v>
      </c>
      <c r="U1289" s="82">
        <f>Report2!AB1297</f>
        <v>80991</v>
      </c>
      <c r="V1289" s="82">
        <f>Report2!AC1297</f>
        <v>0</v>
      </c>
      <c r="W1289" s="36" t="str">
        <f>Report2!AD1297</f>
        <v>04/05/2023</v>
      </c>
      <c r="X1289" s="48" t="str">
        <f t="shared" si="165"/>
        <v>04</v>
      </c>
      <c r="Y1289" s="31" t="str">
        <f t="shared" si="166"/>
        <v>05</v>
      </c>
      <c r="Z1289" s="31" t="str">
        <f t="shared" si="167"/>
        <v>2023</v>
      </c>
      <c r="AA1289" s="45">
        <f t="shared" si="168"/>
        <v>45050</v>
      </c>
      <c r="AB1289" s="31" t="str">
        <f>Report2!AE1297</f>
        <v>5255342004977</v>
      </c>
      <c r="AC1289" s="45" t="str">
        <f>Report2!AF1297</f>
        <v>04/05/2023</v>
      </c>
      <c r="AD1289" s="31" t="str">
        <f>Report2!AH1297</f>
        <v>P2TL/52553/20230504/00005</v>
      </c>
      <c r="AE1289" s="31">
        <f t="shared" si="170"/>
        <v>52550</v>
      </c>
      <c r="AF1289" s="31" t="str">
        <f t="shared" si="169"/>
        <v>52553</v>
      </c>
    </row>
    <row r="1290" spans="1:32">
      <c r="A1290" s="30">
        <f>Report2!A1298</f>
        <v>24</v>
      </c>
      <c r="B1290" s="31" t="str">
        <f>Report2!B1298</f>
        <v>P2TL/52554/20230523/00024</v>
      </c>
      <c r="C1290" s="31" t="str">
        <f>Report2!D1298</f>
        <v>523070860386</v>
      </c>
      <c r="D1290" s="31" t="str">
        <f>Report2!E1298</f>
        <v>WARSINI SARMIN B</v>
      </c>
      <c r="E1290" s="31" t="str">
        <f>Report2!H1298</f>
        <v>K2</v>
      </c>
      <c r="F1290" s="31" t="str">
        <f>Report2!I1298</f>
        <v>GL UNTUNGAN BANJA</v>
      </c>
      <c r="G1290" s="31" t="str">
        <f t="shared" si="163"/>
        <v>R1</v>
      </c>
      <c r="H1290" s="31">
        <f t="shared" si="164"/>
        <v>450</v>
      </c>
      <c r="I1290" s="31" t="str">
        <f>Report2!K1298</f>
        <v>R1/450</v>
      </c>
      <c r="J1290" s="82">
        <f>Report2!L1298</f>
        <v>513</v>
      </c>
      <c r="K1290" s="82">
        <f>Report2!M1298</f>
        <v>0</v>
      </c>
      <c r="L1290" s="82">
        <f>Report2!N1298</f>
        <v>253935</v>
      </c>
      <c r="M1290" s="82">
        <f>Report2!P1298</f>
        <v>253935</v>
      </c>
      <c r="N1290" s="82">
        <f>Report2!Q1298</f>
        <v>0</v>
      </c>
      <c r="O1290" s="82">
        <f>Report2!T1298</f>
        <v>0</v>
      </c>
      <c r="P1290" s="82">
        <f>Report2!U1298</f>
        <v>0</v>
      </c>
      <c r="Q1290" s="82">
        <f>Report2!W1298</f>
        <v>22854</v>
      </c>
      <c r="R1290" s="82">
        <f>Report2!X1298</f>
        <v>0</v>
      </c>
      <c r="S1290" s="82">
        <f>Report2!Y1298</f>
        <v>0</v>
      </c>
      <c r="T1290" s="82">
        <f>Report2!Z1298</f>
        <v>276789</v>
      </c>
      <c r="U1290" s="82">
        <f>Report2!AB1298</f>
        <v>23000</v>
      </c>
      <c r="V1290" s="82">
        <f>Report2!AC1298</f>
        <v>253789</v>
      </c>
      <c r="W1290" s="36" t="str">
        <f>Report2!AD1298</f>
        <v>24/05/2023</v>
      </c>
      <c r="X1290" s="48" t="str">
        <f t="shared" si="165"/>
        <v>24</v>
      </c>
      <c r="Y1290" s="31" t="str">
        <f t="shared" si="166"/>
        <v>05</v>
      </c>
      <c r="Z1290" s="31" t="str">
        <f t="shared" si="167"/>
        <v>2023</v>
      </c>
      <c r="AA1290" s="45">
        <f t="shared" si="168"/>
        <v>45070</v>
      </c>
      <c r="AB1290" s="31" t="str">
        <f>Report2!AE1298</f>
        <v>5255442006315</v>
      </c>
      <c r="AC1290" s="45" t="str">
        <f>Report2!AF1298</f>
        <v>24/05/2023</v>
      </c>
      <c r="AD1290" s="31" t="str">
        <f>Report2!AH1298</f>
        <v>P2TL/52554/20230523/00024</v>
      </c>
      <c r="AE1290" s="31">
        <f t="shared" si="170"/>
        <v>52550</v>
      </c>
      <c r="AF1290" s="31" t="str">
        <f t="shared" si="169"/>
        <v>52554</v>
      </c>
    </row>
    <row r="1291" spans="1:32">
      <c r="A1291" s="30">
        <f>Report2!A1299</f>
        <v>25</v>
      </c>
      <c r="B1291" s="31" t="str">
        <f>Report2!B1299</f>
        <v>P2TL/52552/20230524/00001</v>
      </c>
      <c r="C1291" s="31" t="str">
        <f>Report2!D1299</f>
        <v>523080500705</v>
      </c>
      <c r="D1291" s="31" t="str">
        <f>Report2!E1299</f>
        <v>KUSTOMO</v>
      </c>
      <c r="E1291" s="31" t="str">
        <f>Report2!H1299</f>
        <v>K2</v>
      </c>
      <c r="F1291" s="31" t="str">
        <f>Report2!I1299</f>
        <v>DE RAS RT03 RW002</v>
      </c>
      <c r="G1291" s="31" t="str">
        <f t="shared" si="163"/>
        <v>R1</v>
      </c>
      <c r="H1291" s="31">
        <f t="shared" si="164"/>
        <v>450</v>
      </c>
      <c r="I1291" s="31" t="str">
        <f>Report2!K1299</f>
        <v>R1/450</v>
      </c>
      <c r="J1291" s="82">
        <f>Report2!L1299</f>
        <v>588</v>
      </c>
      <c r="K1291" s="82">
        <f>Report2!M1299</f>
        <v>0</v>
      </c>
      <c r="L1291" s="82">
        <f>Report2!N1299</f>
        <v>291060</v>
      </c>
      <c r="M1291" s="82">
        <f>Report2!P1299</f>
        <v>291060</v>
      </c>
      <c r="N1291" s="82">
        <f>Report2!Q1299</f>
        <v>0</v>
      </c>
      <c r="O1291" s="82">
        <f>Report2!T1299</f>
        <v>0</v>
      </c>
      <c r="P1291" s="82">
        <f>Report2!U1299</f>
        <v>0</v>
      </c>
      <c r="Q1291" s="82">
        <f>Report2!W1299</f>
        <v>26195</v>
      </c>
      <c r="R1291" s="82">
        <f>Report2!X1299</f>
        <v>0</v>
      </c>
      <c r="S1291" s="82">
        <f>Report2!Y1299</f>
        <v>0</v>
      </c>
      <c r="T1291" s="82">
        <f>Report2!Z1299</f>
        <v>317255</v>
      </c>
      <c r="U1291" s="82">
        <f>Report2!AB1299</f>
        <v>317255</v>
      </c>
      <c r="V1291" s="82">
        <f>Report2!AC1299</f>
        <v>0</v>
      </c>
      <c r="W1291" s="36" t="str">
        <f>Report2!AD1299</f>
        <v>24/05/2023</v>
      </c>
      <c r="X1291" s="48" t="str">
        <f t="shared" si="165"/>
        <v>24</v>
      </c>
      <c r="Y1291" s="31" t="str">
        <f t="shared" si="166"/>
        <v>05</v>
      </c>
      <c r="Z1291" s="31" t="str">
        <f t="shared" si="167"/>
        <v>2023</v>
      </c>
      <c r="AA1291" s="45">
        <f t="shared" si="168"/>
        <v>45070</v>
      </c>
      <c r="AB1291" s="31" t="str">
        <f>Report2!AE1299</f>
        <v>5255242005050</v>
      </c>
      <c r="AC1291" s="45" t="str">
        <f>Report2!AF1299</f>
        <v>24/05/2023</v>
      </c>
      <c r="AD1291" s="31" t="str">
        <f>Report2!AH1299</f>
        <v>P2TL/52552/20230524/00001</v>
      </c>
      <c r="AE1291" s="31">
        <f t="shared" si="170"/>
        <v>52550</v>
      </c>
      <c r="AF1291" s="31" t="str">
        <f t="shared" si="169"/>
        <v>52552</v>
      </c>
    </row>
    <row r="1292" spans="1:32">
      <c r="A1292" s="30">
        <f>Report2!A1300</f>
        <v>26</v>
      </c>
      <c r="B1292" s="31" t="str">
        <f>Report2!B1300</f>
        <v>P2TL/52553/20230530/00006</v>
      </c>
      <c r="C1292" s="31" t="str">
        <f>Report2!D1300</f>
        <v>525530028727</v>
      </c>
      <c r="D1292" s="31" t="str">
        <f>Report2!E1300</f>
        <v>PJU PASAR PAGI</v>
      </c>
      <c r="E1292" s="31" t="str">
        <f>Report2!H1300</f>
        <v>K2</v>
      </c>
      <c r="F1292" s="31" t="str">
        <f>Report2!I1300</f>
        <v>JL GAJAH MADA 0  RT.</v>
      </c>
      <c r="G1292" s="31" t="str">
        <f t="shared" si="163"/>
        <v>P3</v>
      </c>
      <c r="H1292" s="31">
        <f t="shared" si="164"/>
        <v>11000</v>
      </c>
      <c r="I1292" s="31" t="str">
        <f>Report2!K1300</f>
        <v>P3/11000</v>
      </c>
      <c r="J1292" s="82">
        <f>Report2!L1300</f>
        <v>2497</v>
      </c>
      <c r="K1292" s="82">
        <f>Report2!M1300</f>
        <v>0</v>
      </c>
      <c r="L1292" s="82">
        <f>Report2!N1300</f>
        <v>4243726</v>
      </c>
      <c r="M1292" s="82">
        <f>Report2!P1300</f>
        <v>4243726</v>
      </c>
      <c r="N1292" s="82">
        <f>Report2!Q1300</f>
        <v>0</v>
      </c>
      <c r="O1292" s="82">
        <f>Report2!T1300</f>
        <v>0</v>
      </c>
      <c r="P1292" s="82">
        <f>Report2!U1300</f>
        <v>0</v>
      </c>
      <c r="Q1292" s="82">
        <f>Report2!W1300</f>
        <v>0</v>
      </c>
      <c r="R1292" s="82">
        <f>Report2!X1300</f>
        <v>0</v>
      </c>
      <c r="S1292" s="82">
        <f>Report2!Y1300</f>
        <v>0</v>
      </c>
      <c r="T1292" s="82">
        <f>Report2!Z1300</f>
        <v>4243726</v>
      </c>
      <c r="U1292" s="82">
        <f>Report2!AB1300</f>
        <v>10000</v>
      </c>
      <c r="V1292" s="82">
        <f>Report2!AC1300</f>
        <v>4233726</v>
      </c>
      <c r="W1292" s="36" t="str">
        <f>Report2!AD1300</f>
        <v>31/05/2023</v>
      </c>
      <c r="X1292" s="48" t="str">
        <f t="shared" si="165"/>
        <v>31</v>
      </c>
      <c r="Y1292" s="31" t="str">
        <f t="shared" si="166"/>
        <v>05</v>
      </c>
      <c r="Z1292" s="31" t="str">
        <f t="shared" si="167"/>
        <v>2023</v>
      </c>
      <c r="AA1292" s="45">
        <f t="shared" si="168"/>
        <v>45077</v>
      </c>
      <c r="AB1292" s="31" t="str">
        <f>Report2!AE1300</f>
        <v>5255342005036</v>
      </c>
      <c r="AC1292" s="45" t="str">
        <f>Report2!AF1300</f>
        <v>31/05/2023</v>
      </c>
      <c r="AD1292" s="31" t="str">
        <f>Report2!AH1300</f>
        <v>P2TL/52553/20230530/00006</v>
      </c>
      <c r="AE1292" s="31">
        <f t="shared" si="170"/>
        <v>52550</v>
      </c>
      <c r="AF1292" s="31" t="str">
        <f t="shared" si="169"/>
        <v>52553</v>
      </c>
    </row>
    <row r="1293" spans="1:32">
      <c r="A1293" s="30">
        <f>Report2!A1301</f>
        <v>27</v>
      </c>
      <c r="B1293" s="31" t="str">
        <f>Report2!B1301</f>
        <v>P2TL/52551/20230525/00003</v>
      </c>
      <c r="C1293" s="31" t="str">
        <f>Report2!D1301</f>
        <v>523060250162</v>
      </c>
      <c r="D1293" s="31" t="str">
        <f>Report2!E1301</f>
        <v>SURATMAN</v>
      </c>
      <c r="E1293" s="31" t="str">
        <f>Report2!H1301</f>
        <v>K2</v>
      </c>
      <c r="F1293" s="31" t="str">
        <f>Report2!I1301</f>
        <v>DS  KR TOWO KR TEN</v>
      </c>
      <c r="G1293" s="31" t="str">
        <f t="shared" si="163"/>
        <v>R1M</v>
      </c>
      <c r="H1293" s="31">
        <f t="shared" si="164"/>
        <v>900</v>
      </c>
      <c r="I1293" s="31" t="str">
        <f>Report2!K1301</f>
        <v>R1M/900</v>
      </c>
      <c r="J1293" s="82">
        <f>Report2!L1301</f>
        <v>116</v>
      </c>
      <c r="K1293" s="82">
        <f>Report2!M1301</f>
        <v>0</v>
      </c>
      <c r="L1293" s="82">
        <f>Report2!N1301</f>
        <v>156832</v>
      </c>
      <c r="M1293" s="82">
        <f>Report2!P1301</f>
        <v>156832</v>
      </c>
      <c r="N1293" s="82">
        <f>Report2!Q1301</f>
        <v>0</v>
      </c>
      <c r="O1293" s="82">
        <f>Report2!T1301</f>
        <v>0</v>
      </c>
      <c r="P1293" s="82">
        <f>Report2!U1301</f>
        <v>0</v>
      </c>
      <c r="Q1293" s="82">
        <f>Report2!W1301</f>
        <v>14115</v>
      </c>
      <c r="R1293" s="82">
        <f>Report2!X1301</f>
        <v>0</v>
      </c>
      <c r="S1293" s="82">
        <f>Report2!Y1301</f>
        <v>0</v>
      </c>
      <c r="T1293" s="82">
        <f>Report2!Z1301</f>
        <v>170947</v>
      </c>
      <c r="U1293" s="82">
        <f>Report2!AB1301</f>
        <v>170947</v>
      </c>
      <c r="V1293" s="82">
        <f>Report2!AC1301</f>
        <v>0</v>
      </c>
      <c r="W1293" s="36" t="str">
        <f>Report2!AD1301</f>
        <v>25/05/2023</v>
      </c>
      <c r="X1293" s="48" t="str">
        <f t="shared" si="165"/>
        <v>25</v>
      </c>
      <c r="Y1293" s="31" t="str">
        <f t="shared" si="166"/>
        <v>05</v>
      </c>
      <c r="Z1293" s="31" t="str">
        <f t="shared" si="167"/>
        <v>2023</v>
      </c>
      <c r="AA1293" s="45">
        <f t="shared" si="168"/>
        <v>45071</v>
      </c>
      <c r="AB1293" s="31" t="str">
        <f>Report2!AE1301</f>
        <v>5255142005335</v>
      </c>
      <c r="AC1293" s="45" t="str">
        <f>Report2!AF1301</f>
        <v>25/05/2023</v>
      </c>
      <c r="AD1293" s="31" t="str">
        <f>Report2!AH1301</f>
        <v>P2TL/52551/20230525/00003</v>
      </c>
      <c r="AE1293" s="31">
        <f t="shared" si="170"/>
        <v>52550</v>
      </c>
      <c r="AF1293" s="31" t="str">
        <f t="shared" si="169"/>
        <v>52551</v>
      </c>
    </row>
    <row r="1294" spans="1:32">
      <c r="A1294" s="30">
        <f>Report2!A1302</f>
        <v>28</v>
      </c>
      <c r="B1294" s="31" t="str">
        <f>Report2!B1302</f>
        <v>P2TL/52554/20230529/00007</v>
      </c>
      <c r="C1294" s="31" t="str">
        <f>Report2!D1302</f>
        <v>NONPELANG</v>
      </c>
      <c r="D1294" s="31" t="str">
        <f>Report2!E1302</f>
        <v>ISMARI</v>
      </c>
      <c r="E1294" s="31" t="str">
        <f>Report2!H1302</f>
        <v>P4</v>
      </c>
      <c r="F1294" s="31" t="str">
        <f>Report2!I1302</f>
        <v>NGANCAR RT 4/4 KEN</v>
      </c>
      <c r="G1294" s="31" t="str">
        <f t="shared" si="163"/>
        <v>B1</v>
      </c>
      <c r="H1294" s="31">
        <f t="shared" si="164"/>
        <v>900</v>
      </c>
      <c r="I1294" s="31" t="str">
        <f>Report2!K1302</f>
        <v>B1/900</v>
      </c>
      <c r="J1294" s="82">
        <f>Report2!L1302</f>
        <v>4957</v>
      </c>
      <c r="K1294" s="82">
        <f>Report2!M1302</f>
        <v>429300</v>
      </c>
      <c r="L1294" s="82">
        <f>Report2!N1302</f>
        <v>2305098</v>
      </c>
      <c r="M1294" s="82">
        <f>Report2!P1302</f>
        <v>2734398</v>
      </c>
      <c r="N1294" s="82">
        <f>Report2!Q1302</f>
        <v>0</v>
      </c>
      <c r="O1294" s="82">
        <f>Report2!T1302</f>
        <v>0</v>
      </c>
      <c r="P1294" s="82">
        <f>Report2!U1302</f>
        <v>0</v>
      </c>
      <c r="Q1294" s="82">
        <f>Report2!W1302</f>
        <v>13672</v>
      </c>
      <c r="R1294" s="82">
        <f>Report2!X1302</f>
        <v>0</v>
      </c>
      <c r="S1294" s="82">
        <f>Report2!Y1302</f>
        <v>0</v>
      </c>
      <c r="T1294" s="82">
        <f>Report2!Z1302</f>
        <v>2748070</v>
      </c>
      <c r="U1294" s="82">
        <f>Report2!AB1302</f>
        <v>2748070</v>
      </c>
      <c r="V1294" s="82">
        <f>Report2!AC1302</f>
        <v>0</v>
      </c>
      <c r="W1294" s="36" t="str">
        <f>Report2!AD1302</f>
        <v>29/05/2023</v>
      </c>
      <c r="X1294" s="48" t="str">
        <f t="shared" si="165"/>
        <v>29</v>
      </c>
      <c r="Y1294" s="31" t="str">
        <f t="shared" si="166"/>
        <v>05</v>
      </c>
      <c r="Z1294" s="31" t="str">
        <f t="shared" si="167"/>
        <v>2023</v>
      </c>
      <c r="AA1294" s="45">
        <f t="shared" si="168"/>
        <v>45075</v>
      </c>
      <c r="AB1294" s="31" t="str">
        <f>Report2!AE1302</f>
        <v>5255442006345</v>
      </c>
      <c r="AC1294" s="45" t="str">
        <f>Report2!AF1302</f>
        <v>29/05/2023</v>
      </c>
      <c r="AD1294" s="31" t="str">
        <f>Report2!AH1302</f>
        <v>P2TL/52554/20230529/00007</v>
      </c>
      <c r="AE1294" s="31">
        <f t="shared" si="170"/>
        <v>52550</v>
      </c>
      <c r="AF1294" s="31" t="str">
        <f t="shared" si="169"/>
        <v>52554</v>
      </c>
    </row>
    <row r="1295" spans="1:32">
      <c r="A1295" s="30">
        <f>Report2!A1303</f>
        <v>29</v>
      </c>
      <c r="B1295" s="31" t="str">
        <f>Report2!B1303</f>
        <v>P2TL/52551/20230510/00003</v>
      </c>
      <c r="C1295" s="31" t="str">
        <f>Report2!D1303</f>
        <v>NONPELANG</v>
      </c>
      <c r="D1295" s="31" t="str">
        <f>Report2!E1303</f>
        <v>KHUMAEROH</v>
      </c>
      <c r="E1295" s="31" t="str">
        <f>Report2!H1303</f>
        <v>P4</v>
      </c>
      <c r="F1295" s="31" t="str">
        <f>Report2!I1303</f>
        <v>DK.PATAR SIDOREJO</v>
      </c>
      <c r="G1295" s="31" t="str">
        <f t="shared" si="163"/>
        <v>R1</v>
      </c>
      <c r="H1295" s="31">
        <f t="shared" si="164"/>
        <v>450</v>
      </c>
      <c r="I1295" s="31" t="str">
        <f>Report2!K1303</f>
        <v>R1/450</v>
      </c>
      <c r="J1295" s="82">
        <f>Report2!L1303</f>
        <v>2479</v>
      </c>
      <c r="K1295" s="82">
        <f>Report2!M1303</f>
        <v>89100</v>
      </c>
      <c r="L1295" s="82">
        <f>Report2!N1303</f>
        <v>1226907</v>
      </c>
      <c r="M1295" s="82">
        <f>Report2!P1303</f>
        <v>1316007</v>
      </c>
      <c r="N1295" s="82">
        <f>Report2!Q1303</f>
        <v>0</v>
      </c>
      <c r="O1295" s="82">
        <f>Report2!T1303</f>
        <v>0</v>
      </c>
      <c r="P1295" s="82">
        <f>Report2!U1303</f>
        <v>0</v>
      </c>
      <c r="Q1295" s="82">
        <f>Report2!W1303</f>
        <v>6580</v>
      </c>
      <c r="R1295" s="82">
        <f>Report2!X1303</f>
        <v>0</v>
      </c>
      <c r="S1295" s="82">
        <f>Report2!Y1303</f>
        <v>0</v>
      </c>
      <c r="T1295" s="82">
        <f>Report2!Z1303</f>
        <v>1322587</v>
      </c>
      <c r="U1295" s="82">
        <f>Report2!AB1303</f>
        <v>1322587</v>
      </c>
      <c r="V1295" s="82">
        <f>Report2!AC1303</f>
        <v>0</v>
      </c>
      <c r="W1295" s="36" t="str">
        <f>Report2!AD1303</f>
        <v>10/05/2023</v>
      </c>
      <c r="X1295" s="48" t="str">
        <f t="shared" si="165"/>
        <v>10</v>
      </c>
      <c r="Y1295" s="31" t="str">
        <f t="shared" si="166"/>
        <v>05</v>
      </c>
      <c r="Z1295" s="31" t="str">
        <f t="shared" si="167"/>
        <v>2023</v>
      </c>
      <c r="AA1295" s="45">
        <f t="shared" si="168"/>
        <v>45056</v>
      </c>
      <c r="AB1295" s="31" t="str">
        <f>Report2!AE1303</f>
        <v>5255142005296</v>
      </c>
      <c r="AC1295" s="45" t="str">
        <f>Report2!AF1303</f>
        <v>10/05/2023</v>
      </c>
      <c r="AD1295" s="31" t="str">
        <f>Report2!AH1303</f>
        <v>P2TL/52551/20230510/00003</v>
      </c>
      <c r="AE1295" s="31">
        <f t="shared" si="170"/>
        <v>52550</v>
      </c>
      <c r="AF1295" s="31" t="str">
        <f t="shared" si="169"/>
        <v>52551</v>
      </c>
    </row>
    <row r="1296" spans="1:32">
      <c r="A1296" s="30">
        <f>Report2!A1304</f>
        <v>30</v>
      </c>
      <c r="B1296" s="31" t="str">
        <f>Report2!B1304</f>
        <v>P2TL/52551/20230522/00002</v>
      </c>
      <c r="C1296" s="31" t="str">
        <f>Report2!D1304</f>
        <v>523061305320</v>
      </c>
      <c r="D1296" s="31" t="str">
        <f>Report2!E1304</f>
        <v>JAWAROH</v>
      </c>
      <c r="E1296" s="31" t="str">
        <f>Report2!H1304</f>
        <v>K2</v>
      </c>
      <c r="F1296" s="31" t="str">
        <f>Report2!I1304</f>
        <v>DS WEDING   RT.01 R</v>
      </c>
      <c r="G1296" s="31" t="str">
        <f t="shared" si="163"/>
        <v>R1</v>
      </c>
      <c r="H1296" s="31">
        <f t="shared" si="164"/>
        <v>900</v>
      </c>
      <c r="I1296" s="31" t="str">
        <f>Report2!K1304</f>
        <v>R1/900</v>
      </c>
      <c r="J1296" s="82">
        <f>Report2!L1304</f>
        <v>262</v>
      </c>
      <c r="K1296" s="82">
        <f>Report2!M1304</f>
        <v>0</v>
      </c>
      <c r="L1296" s="82">
        <f>Report2!N1304</f>
        <v>129690</v>
      </c>
      <c r="M1296" s="82">
        <f>Report2!P1304</f>
        <v>129690</v>
      </c>
      <c r="N1296" s="82">
        <f>Report2!Q1304</f>
        <v>0</v>
      </c>
      <c r="O1296" s="82">
        <f>Report2!T1304</f>
        <v>0</v>
      </c>
      <c r="P1296" s="82">
        <f>Report2!U1304</f>
        <v>0</v>
      </c>
      <c r="Q1296" s="82">
        <f>Report2!W1304</f>
        <v>11672</v>
      </c>
      <c r="R1296" s="82">
        <f>Report2!X1304</f>
        <v>0</v>
      </c>
      <c r="S1296" s="82">
        <f>Report2!Y1304</f>
        <v>0</v>
      </c>
      <c r="T1296" s="82">
        <f>Report2!Z1304</f>
        <v>141362</v>
      </c>
      <c r="U1296" s="82">
        <f>Report2!AB1304</f>
        <v>141362</v>
      </c>
      <c r="V1296" s="82">
        <f>Report2!AC1304</f>
        <v>0</v>
      </c>
      <c r="W1296" s="36" t="str">
        <f>Report2!AD1304</f>
        <v>22/05/2023</v>
      </c>
      <c r="X1296" s="48" t="str">
        <f t="shared" si="165"/>
        <v>22</v>
      </c>
      <c r="Y1296" s="31" t="str">
        <f t="shared" si="166"/>
        <v>05</v>
      </c>
      <c r="Z1296" s="31" t="str">
        <f t="shared" si="167"/>
        <v>2023</v>
      </c>
      <c r="AA1296" s="45">
        <f t="shared" si="168"/>
        <v>45068</v>
      </c>
      <c r="AB1296" s="31" t="str">
        <f>Report2!AE1304</f>
        <v>5255142005320</v>
      </c>
      <c r="AC1296" s="45" t="str">
        <f>Report2!AF1304</f>
        <v>22/05/2023</v>
      </c>
      <c r="AD1296" s="31" t="str">
        <f>Report2!AH1304</f>
        <v>P2TL/52551/20230522/00002</v>
      </c>
      <c r="AE1296" s="31">
        <f t="shared" si="170"/>
        <v>52550</v>
      </c>
      <c r="AF1296" s="31" t="str">
        <f t="shared" si="169"/>
        <v>52551</v>
      </c>
    </row>
    <row r="1297" spans="1:32">
      <c r="A1297" s="30">
        <f>Report2!A1305</f>
        <v>31</v>
      </c>
      <c r="B1297" s="31" t="str">
        <f>Report2!B1305</f>
        <v>P2TL/52551/20230522/00007</v>
      </c>
      <c r="C1297" s="31" t="str">
        <f>Report2!D1305</f>
        <v>NONPELANG</v>
      </c>
      <c r="D1297" s="31" t="str">
        <f>Report2!E1305</f>
        <v>PJ DEVI ANA ISTOATI</v>
      </c>
      <c r="E1297" s="31" t="str">
        <f>Report2!H1305</f>
        <v>P4</v>
      </c>
      <c r="F1297" s="31" t="str">
        <f>Report2!I1305</f>
        <v>DK.DOPANG SIDOGE</v>
      </c>
      <c r="G1297" s="31" t="str">
        <f t="shared" si="163"/>
        <v>S2</v>
      </c>
      <c r="H1297" s="31">
        <f t="shared" si="164"/>
        <v>450</v>
      </c>
      <c r="I1297" s="31" t="str">
        <f>Report2!K1305</f>
        <v>S2/450</v>
      </c>
      <c r="J1297" s="82">
        <f>Report2!L1305</f>
        <v>2479</v>
      </c>
      <c r="K1297" s="82">
        <f>Report2!M1305</f>
        <v>81000</v>
      </c>
      <c r="L1297" s="82">
        <f>Report2!N1305</f>
        <v>892296</v>
      </c>
      <c r="M1297" s="82">
        <f>Report2!P1305</f>
        <v>973296</v>
      </c>
      <c r="N1297" s="82">
        <f>Report2!Q1305</f>
        <v>0</v>
      </c>
      <c r="O1297" s="82">
        <f>Report2!T1305</f>
        <v>0</v>
      </c>
      <c r="P1297" s="82">
        <f>Report2!U1305</f>
        <v>0</v>
      </c>
      <c r="Q1297" s="82">
        <f>Report2!W1305</f>
        <v>4866</v>
      </c>
      <c r="R1297" s="82">
        <f>Report2!X1305</f>
        <v>0</v>
      </c>
      <c r="S1297" s="82">
        <f>Report2!Y1305</f>
        <v>0</v>
      </c>
      <c r="T1297" s="82">
        <f>Report2!Z1305</f>
        <v>978162</v>
      </c>
      <c r="U1297" s="82">
        <f>Report2!AB1305</f>
        <v>978162</v>
      </c>
      <c r="V1297" s="82">
        <f>Report2!AC1305</f>
        <v>0</v>
      </c>
      <c r="W1297" s="36" t="str">
        <f>Report2!AD1305</f>
        <v>23/05/2023</v>
      </c>
      <c r="X1297" s="48" t="str">
        <f t="shared" si="165"/>
        <v>23</v>
      </c>
      <c r="Y1297" s="31" t="str">
        <f t="shared" si="166"/>
        <v>05</v>
      </c>
      <c r="Z1297" s="31" t="str">
        <f t="shared" si="167"/>
        <v>2023</v>
      </c>
      <c r="AA1297" s="45">
        <f t="shared" si="168"/>
        <v>45069</v>
      </c>
      <c r="AB1297" s="31" t="str">
        <f>Report2!AE1305</f>
        <v>5255142005325</v>
      </c>
      <c r="AC1297" s="45" t="str">
        <f>Report2!AF1305</f>
        <v>23/05/2023</v>
      </c>
      <c r="AD1297" s="31" t="str">
        <f>Report2!AH1305</f>
        <v>P2TL/52551/20230522/00007</v>
      </c>
      <c r="AE1297" s="31">
        <f t="shared" si="170"/>
        <v>52550</v>
      </c>
      <c r="AF1297" s="31" t="str">
        <f t="shared" si="169"/>
        <v>52551</v>
      </c>
    </row>
    <row r="1298" spans="1:32">
      <c r="A1298" s="30">
        <f>Report2!A1306</f>
        <v>32</v>
      </c>
      <c r="B1298" s="31" t="str">
        <f>Report2!B1306</f>
        <v>P2TL/52551/20230525/00001</v>
      </c>
      <c r="C1298" s="31" t="str">
        <f>Report2!D1306</f>
        <v>523061334021</v>
      </c>
      <c r="D1298" s="31" t="str">
        <f>Report2!E1306</f>
        <v>SDIT AZ-ZAHRA II</v>
      </c>
      <c r="E1298" s="31" t="str">
        <f>Report2!H1306</f>
        <v>K2</v>
      </c>
      <c r="F1298" s="31" t="str">
        <f>Report2!I1306</f>
        <v>JL SULTAN FATAH     D</v>
      </c>
      <c r="G1298" s="31" t="str">
        <f t="shared" si="163"/>
        <v>S2T</v>
      </c>
      <c r="H1298" s="31">
        <f t="shared" si="164"/>
        <v>11000</v>
      </c>
      <c r="I1298" s="31" t="str">
        <f>Report2!K1306</f>
        <v>S2T/11000</v>
      </c>
      <c r="J1298" s="82">
        <f>Report2!L1306</f>
        <v>3779</v>
      </c>
      <c r="K1298" s="82">
        <f>Report2!M1306</f>
        <v>0</v>
      </c>
      <c r="L1298" s="82">
        <f>Report2!N1306</f>
        <v>3401100</v>
      </c>
      <c r="M1298" s="82">
        <f>Report2!P1306</f>
        <v>3401100</v>
      </c>
      <c r="N1298" s="82">
        <f>Report2!Q1306</f>
        <v>0</v>
      </c>
      <c r="O1298" s="82">
        <f>Report2!T1306</f>
        <v>0</v>
      </c>
      <c r="P1298" s="82">
        <f>Report2!U1306</f>
        <v>0</v>
      </c>
      <c r="Q1298" s="82">
        <f>Report2!W1306</f>
        <v>306099</v>
      </c>
      <c r="R1298" s="82">
        <f>Report2!X1306</f>
        <v>0</v>
      </c>
      <c r="S1298" s="82">
        <f>Report2!Y1306</f>
        <v>0</v>
      </c>
      <c r="T1298" s="82">
        <f>Report2!Z1306</f>
        <v>3707199</v>
      </c>
      <c r="U1298" s="82">
        <f>Report2!AB1306</f>
        <v>3707199</v>
      </c>
      <c r="V1298" s="82">
        <f>Report2!AC1306</f>
        <v>0</v>
      </c>
      <c r="W1298" s="36" t="str">
        <f>Report2!AD1306</f>
        <v>25/05/2023</v>
      </c>
      <c r="X1298" s="48" t="str">
        <f t="shared" si="165"/>
        <v>25</v>
      </c>
      <c r="Y1298" s="31" t="str">
        <f t="shared" si="166"/>
        <v>05</v>
      </c>
      <c r="Z1298" s="31" t="str">
        <f t="shared" si="167"/>
        <v>2023</v>
      </c>
      <c r="AA1298" s="45">
        <f t="shared" si="168"/>
        <v>45071</v>
      </c>
      <c r="AB1298" s="31" t="str">
        <f>Report2!AE1306</f>
        <v>5255143005333</v>
      </c>
      <c r="AC1298" s="45" t="str">
        <f>Report2!AF1306</f>
        <v>25/05/2023</v>
      </c>
      <c r="AD1298" s="31" t="str">
        <f>Report2!AH1306</f>
        <v>P2TL/52551/20230525/00001</v>
      </c>
      <c r="AE1298" s="31">
        <f t="shared" si="170"/>
        <v>52550</v>
      </c>
      <c r="AF1298" s="31" t="str">
        <f t="shared" si="169"/>
        <v>52551</v>
      </c>
    </row>
    <row r="1299" spans="1:32">
      <c r="A1299" s="30">
        <f>Report2!A1307</f>
        <v>33</v>
      </c>
      <c r="B1299" s="31" t="str">
        <f>Report2!B1307</f>
        <v>P2TL/52553/20230504/00003</v>
      </c>
      <c r="C1299" s="31" t="str">
        <f>Report2!D1307</f>
        <v>NONPELANG</v>
      </c>
      <c r="D1299" s="31" t="str">
        <f>Report2!E1307</f>
        <v>PJ SUDARLIN 2</v>
      </c>
      <c r="E1299" s="31" t="str">
        <f>Report2!H1307</f>
        <v>P4</v>
      </c>
      <c r="F1299" s="31" t="str">
        <f>Report2!I1307</f>
        <v>GUNDI RT 02 RW 01 G</v>
      </c>
      <c r="G1299" s="31" t="str">
        <f t="shared" si="163"/>
        <v>S2</v>
      </c>
      <c r="H1299" s="31">
        <f t="shared" si="164"/>
        <v>900</v>
      </c>
      <c r="I1299" s="31" t="str">
        <f>Report2!K1307</f>
        <v>S2/900</v>
      </c>
      <c r="J1299" s="82">
        <f>Report2!L1307</f>
        <v>4957</v>
      </c>
      <c r="K1299" s="82">
        <f>Report2!M1307</f>
        <v>243000</v>
      </c>
      <c r="L1299" s="82">
        <f>Report2!N1307</f>
        <v>1784592</v>
      </c>
      <c r="M1299" s="82">
        <f>Report2!P1307</f>
        <v>2027592</v>
      </c>
      <c r="N1299" s="82">
        <f>Report2!Q1307</f>
        <v>0</v>
      </c>
      <c r="O1299" s="82">
        <f>Report2!T1307</f>
        <v>0</v>
      </c>
      <c r="P1299" s="82">
        <f>Report2!U1307</f>
        <v>0</v>
      </c>
      <c r="Q1299" s="82">
        <f>Report2!W1307</f>
        <v>10138</v>
      </c>
      <c r="R1299" s="82">
        <f>Report2!X1307</f>
        <v>0</v>
      </c>
      <c r="S1299" s="82">
        <f>Report2!Y1307</f>
        <v>0</v>
      </c>
      <c r="T1299" s="82">
        <f>Report2!Z1307</f>
        <v>2037730</v>
      </c>
      <c r="U1299" s="82">
        <f>Report2!AB1307</f>
        <v>2037730</v>
      </c>
      <c r="V1299" s="82">
        <f>Report2!AC1307</f>
        <v>0</v>
      </c>
      <c r="W1299" s="36" t="str">
        <f>Report2!AD1307</f>
        <v>04/05/2023</v>
      </c>
      <c r="X1299" s="48" t="str">
        <f t="shared" si="165"/>
        <v>04</v>
      </c>
      <c r="Y1299" s="31" t="str">
        <f t="shared" si="166"/>
        <v>05</v>
      </c>
      <c r="Z1299" s="31" t="str">
        <f t="shared" si="167"/>
        <v>2023</v>
      </c>
      <c r="AA1299" s="45">
        <f t="shared" si="168"/>
        <v>45050</v>
      </c>
      <c r="AB1299" s="31" t="str">
        <f>Report2!AE1307</f>
        <v>5255342004975</v>
      </c>
      <c r="AC1299" s="45" t="str">
        <f>Report2!AF1307</f>
        <v>04/05/2023</v>
      </c>
      <c r="AD1299" s="31" t="str">
        <f>Report2!AH1307</f>
        <v>P2TL/52553/20230504/00003</v>
      </c>
      <c r="AE1299" s="31">
        <f t="shared" si="170"/>
        <v>52550</v>
      </c>
      <c r="AF1299" s="31" t="str">
        <f t="shared" si="169"/>
        <v>52553</v>
      </c>
    </row>
    <row r="1300" spans="1:32">
      <c r="A1300" s="30">
        <f>Report2!A1308</f>
        <v>34</v>
      </c>
      <c r="B1300" s="31" t="str">
        <f>Report2!B1308</f>
        <v>P2TL/52554/20230523/00021</v>
      </c>
      <c r="C1300" s="31" t="str">
        <f>Report2!D1308</f>
        <v>523071924120</v>
      </c>
      <c r="D1300" s="31" t="str">
        <f>Report2!E1308</f>
        <v>BADI</v>
      </c>
      <c r="E1300" s="31" t="str">
        <f>Report2!H1308</f>
        <v>K2</v>
      </c>
      <c r="F1300" s="31" t="str">
        <f>Report2!I1308</f>
        <v>DS SMBHARJO KALIS</v>
      </c>
      <c r="G1300" s="31" t="str">
        <f t="shared" si="163"/>
        <v>R1</v>
      </c>
      <c r="H1300" s="31">
        <f t="shared" si="164"/>
        <v>450</v>
      </c>
      <c r="I1300" s="31" t="str">
        <f>Report2!K1308</f>
        <v>R1/450</v>
      </c>
      <c r="J1300" s="82">
        <f>Report2!L1308</f>
        <v>513</v>
      </c>
      <c r="K1300" s="82">
        <f>Report2!M1308</f>
        <v>0</v>
      </c>
      <c r="L1300" s="82">
        <f>Report2!N1308</f>
        <v>253935</v>
      </c>
      <c r="M1300" s="82">
        <f>Report2!P1308</f>
        <v>253935</v>
      </c>
      <c r="N1300" s="82">
        <f>Report2!Q1308</f>
        <v>0</v>
      </c>
      <c r="O1300" s="82">
        <f>Report2!T1308</f>
        <v>0</v>
      </c>
      <c r="P1300" s="82">
        <f>Report2!U1308</f>
        <v>0</v>
      </c>
      <c r="Q1300" s="82">
        <f>Report2!W1308</f>
        <v>22854</v>
      </c>
      <c r="R1300" s="82">
        <f>Report2!X1308</f>
        <v>0</v>
      </c>
      <c r="S1300" s="82">
        <f>Report2!Y1308</f>
        <v>0</v>
      </c>
      <c r="T1300" s="82">
        <f>Report2!Z1308</f>
        <v>276789</v>
      </c>
      <c r="U1300" s="82">
        <f>Report2!AB1308</f>
        <v>23000</v>
      </c>
      <c r="V1300" s="82">
        <f>Report2!AC1308</f>
        <v>253789</v>
      </c>
      <c r="W1300" s="36" t="str">
        <f>Report2!AD1308</f>
        <v>24/05/2023</v>
      </c>
      <c r="X1300" s="48" t="str">
        <f t="shared" si="165"/>
        <v>24</v>
      </c>
      <c r="Y1300" s="31" t="str">
        <f t="shared" si="166"/>
        <v>05</v>
      </c>
      <c r="Z1300" s="31" t="str">
        <f t="shared" si="167"/>
        <v>2023</v>
      </c>
      <c r="AA1300" s="45">
        <f t="shared" si="168"/>
        <v>45070</v>
      </c>
      <c r="AB1300" s="31" t="str">
        <f>Report2!AE1308</f>
        <v>5255442006312</v>
      </c>
      <c r="AC1300" s="45" t="str">
        <f>Report2!AF1308</f>
        <v>24/05/2023</v>
      </c>
      <c r="AD1300" s="31" t="str">
        <f>Report2!AH1308</f>
        <v>P2TL/52554/20230523/00021</v>
      </c>
      <c r="AE1300" s="31">
        <f t="shared" si="170"/>
        <v>52550</v>
      </c>
      <c r="AF1300" s="31" t="str">
        <f t="shared" si="169"/>
        <v>52554</v>
      </c>
    </row>
    <row r="1301" spans="1:32">
      <c r="A1301" s="30">
        <f>Report2!A1309</f>
        <v>35</v>
      </c>
      <c r="B1301" s="31" t="str">
        <f>Report2!B1309</f>
        <v>P2TL/52551/20230508/00001</v>
      </c>
      <c r="C1301" s="31" t="str">
        <f>Report2!D1309</f>
        <v>523061439087</v>
      </c>
      <c r="D1301" s="31" t="str">
        <f>Report2!E1309</f>
        <v>ANASRULLAH</v>
      </c>
      <c r="E1301" s="31" t="str">
        <f>Report2!H1309</f>
        <v>K2</v>
      </c>
      <c r="F1301" s="31" t="str">
        <f>Report2!I1309</f>
        <v>DS TLOGOBOYO 0  RT</v>
      </c>
      <c r="G1301" s="31" t="str">
        <f t="shared" si="163"/>
        <v>R1</v>
      </c>
      <c r="H1301" s="31">
        <f t="shared" si="164"/>
        <v>900</v>
      </c>
      <c r="I1301" s="31" t="str">
        <f>Report2!K1309</f>
        <v>R1/900</v>
      </c>
      <c r="J1301" s="82">
        <f>Report2!L1309</f>
        <v>126</v>
      </c>
      <c r="K1301" s="82">
        <f>Report2!M1309</f>
        <v>0</v>
      </c>
      <c r="L1301" s="82">
        <f>Report2!N1309</f>
        <v>62370</v>
      </c>
      <c r="M1301" s="82">
        <f>Report2!P1309</f>
        <v>62370</v>
      </c>
      <c r="N1301" s="82">
        <f>Report2!Q1309</f>
        <v>0</v>
      </c>
      <c r="O1301" s="82">
        <f>Report2!T1309</f>
        <v>0</v>
      </c>
      <c r="P1301" s="82">
        <f>Report2!U1309</f>
        <v>0</v>
      </c>
      <c r="Q1301" s="82">
        <f>Report2!W1309</f>
        <v>5613</v>
      </c>
      <c r="R1301" s="82">
        <f>Report2!X1309</f>
        <v>0</v>
      </c>
      <c r="S1301" s="82">
        <f>Report2!Y1309</f>
        <v>0</v>
      </c>
      <c r="T1301" s="82">
        <f>Report2!Z1309</f>
        <v>67983</v>
      </c>
      <c r="U1301" s="82">
        <f>Report2!AB1309</f>
        <v>67983</v>
      </c>
      <c r="V1301" s="82">
        <f>Report2!AC1309</f>
        <v>0</v>
      </c>
      <c r="W1301" s="36" t="str">
        <f>Report2!AD1309</f>
        <v>08/05/2023</v>
      </c>
      <c r="X1301" s="48" t="str">
        <f t="shared" si="165"/>
        <v>08</v>
      </c>
      <c r="Y1301" s="31" t="str">
        <f t="shared" si="166"/>
        <v>05</v>
      </c>
      <c r="Z1301" s="31" t="str">
        <f t="shared" si="167"/>
        <v>2023</v>
      </c>
      <c r="AA1301" s="45">
        <f t="shared" si="168"/>
        <v>45054</v>
      </c>
      <c r="AB1301" s="31" t="str">
        <f>Report2!AE1309</f>
        <v>5255142005278</v>
      </c>
      <c r="AC1301" s="45" t="str">
        <f>Report2!AF1309</f>
        <v>08/05/2023</v>
      </c>
      <c r="AD1301" s="31" t="str">
        <f>Report2!AH1309</f>
        <v>P2TL/52551/20230508/00001</v>
      </c>
      <c r="AE1301" s="31">
        <f t="shared" si="170"/>
        <v>52550</v>
      </c>
      <c r="AF1301" s="31" t="str">
        <f t="shared" si="169"/>
        <v>52551</v>
      </c>
    </row>
    <row r="1302" spans="1:32">
      <c r="A1302" s="30">
        <f>Report2!A1310</f>
        <v>36</v>
      </c>
      <c r="B1302" s="31" t="str">
        <f>Report2!B1310</f>
        <v>P2TL/52553/20230526/00022</v>
      </c>
      <c r="C1302" s="31" t="str">
        <f>Report2!D1310</f>
        <v>523071502068</v>
      </c>
      <c r="D1302" s="31" t="str">
        <f>Report2!E1310</f>
        <v>SUWARTI</v>
      </c>
      <c r="E1302" s="31" t="str">
        <f>Report2!H1310</f>
        <v>K2</v>
      </c>
      <c r="F1302" s="31" t="str">
        <f>Report2!I1310</f>
        <v>DK  CUNGKUP RT20/5</v>
      </c>
      <c r="G1302" s="31" t="str">
        <f t="shared" si="163"/>
        <v>R1</v>
      </c>
      <c r="H1302" s="31">
        <f t="shared" si="164"/>
        <v>450</v>
      </c>
      <c r="I1302" s="31" t="str">
        <f>Report2!K1310</f>
        <v>R1/450</v>
      </c>
      <c r="J1302" s="82">
        <f>Report2!L1310</f>
        <v>450</v>
      </c>
      <c r="K1302" s="82">
        <f>Report2!M1310</f>
        <v>0</v>
      </c>
      <c r="L1302" s="82">
        <f>Report2!N1310</f>
        <v>222750</v>
      </c>
      <c r="M1302" s="82">
        <f>Report2!P1310</f>
        <v>222750</v>
      </c>
      <c r="N1302" s="82">
        <f>Report2!Q1310</f>
        <v>0</v>
      </c>
      <c r="O1302" s="82">
        <f>Report2!T1310</f>
        <v>0</v>
      </c>
      <c r="P1302" s="82">
        <f>Report2!U1310</f>
        <v>0</v>
      </c>
      <c r="Q1302" s="82">
        <f>Report2!W1310</f>
        <v>20048</v>
      </c>
      <c r="R1302" s="82">
        <f>Report2!X1310</f>
        <v>0</v>
      </c>
      <c r="S1302" s="82">
        <f>Report2!Y1310</f>
        <v>0</v>
      </c>
      <c r="T1302" s="82">
        <f>Report2!Z1310</f>
        <v>242798</v>
      </c>
      <c r="U1302" s="82">
        <f>Report2!AB1310</f>
        <v>20500</v>
      </c>
      <c r="V1302" s="82">
        <f>Report2!AC1310</f>
        <v>222298</v>
      </c>
      <c r="W1302" s="36" t="str">
        <f>Report2!AD1310</f>
        <v>27/05/2023</v>
      </c>
      <c r="X1302" s="48" t="str">
        <f t="shared" si="165"/>
        <v>27</v>
      </c>
      <c r="Y1302" s="31" t="str">
        <f t="shared" si="166"/>
        <v>05</v>
      </c>
      <c r="Z1302" s="31" t="str">
        <f t="shared" si="167"/>
        <v>2023</v>
      </c>
      <c r="AA1302" s="45">
        <f t="shared" si="168"/>
        <v>45073</v>
      </c>
      <c r="AB1302" s="31" t="str">
        <f>Report2!AE1310</f>
        <v>5255342005022</v>
      </c>
      <c r="AC1302" s="45" t="str">
        <f>Report2!AF1310</f>
        <v>27/05/2023</v>
      </c>
      <c r="AD1302" s="31" t="str">
        <f>Report2!AH1310</f>
        <v>P2TL/52553/20230526/00022</v>
      </c>
      <c r="AE1302" s="31">
        <f t="shared" si="170"/>
        <v>52550</v>
      </c>
      <c r="AF1302" s="31" t="str">
        <f t="shared" si="169"/>
        <v>52553</v>
      </c>
    </row>
    <row r="1303" spans="1:32">
      <c r="A1303" s="30">
        <f>Report2!A1311</f>
        <v>37</v>
      </c>
      <c r="B1303" s="31" t="str">
        <f>Report2!B1311</f>
        <v>P2TL/52553/20230531/00026</v>
      </c>
      <c r="C1303" s="31" t="str">
        <f>Report2!D1311</f>
        <v>523073030244</v>
      </c>
      <c r="D1303" s="31" t="str">
        <f>Report2!E1311</f>
        <v>PJU PEMDA TK II GRO</v>
      </c>
      <c r="E1303" s="31" t="str">
        <f>Report2!H1311</f>
        <v>K2</v>
      </c>
      <c r="F1303" s="31" t="str">
        <f>Report2!I1311</f>
        <v>JL RAYA PUTAT-GETA</v>
      </c>
      <c r="G1303" s="31" t="str">
        <f t="shared" si="163"/>
        <v>P3</v>
      </c>
      <c r="H1303" s="31">
        <f t="shared" si="164"/>
        <v>5500</v>
      </c>
      <c r="I1303" s="31" t="str">
        <f>Report2!K1311</f>
        <v>P3/5500</v>
      </c>
      <c r="J1303" s="82">
        <f>Report2!L1311</f>
        <v>2486</v>
      </c>
      <c r="K1303" s="82">
        <f>Report2!M1311</f>
        <v>0</v>
      </c>
      <c r="L1303" s="82">
        <f>Report2!N1311</f>
        <v>4225032</v>
      </c>
      <c r="M1303" s="82">
        <f>Report2!P1311</f>
        <v>4225032</v>
      </c>
      <c r="N1303" s="82">
        <f>Report2!Q1311</f>
        <v>0</v>
      </c>
      <c r="O1303" s="82">
        <f>Report2!T1311</f>
        <v>0</v>
      </c>
      <c r="P1303" s="82">
        <f>Report2!U1311</f>
        <v>0</v>
      </c>
      <c r="Q1303" s="82">
        <f>Report2!W1311</f>
        <v>0</v>
      </c>
      <c r="R1303" s="82">
        <f>Report2!X1311</f>
        <v>0</v>
      </c>
      <c r="S1303" s="82">
        <f>Report2!Y1311</f>
        <v>0</v>
      </c>
      <c r="T1303" s="82">
        <f>Report2!Z1311</f>
        <v>4225032</v>
      </c>
      <c r="U1303" s="82">
        <f>Report2!AB1311</f>
        <v>10000</v>
      </c>
      <c r="V1303" s="82">
        <f>Report2!AC1311</f>
        <v>4215032</v>
      </c>
      <c r="W1303" s="36" t="str">
        <f>Report2!AD1311</f>
        <v>31/05/2023</v>
      </c>
      <c r="X1303" s="48" t="str">
        <f t="shared" si="165"/>
        <v>31</v>
      </c>
      <c r="Y1303" s="31" t="str">
        <f t="shared" si="166"/>
        <v>05</v>
      </c>
      <c r="Z1303" s="31" t="str">
        <f t="shared" si="167"/>
        <v>2023</v>
      </c>
      <c r="AA1303" s="45">
        <f t="shared" si="168"/>
        <v>45077</v>
      </c>
      <c r="AB1303" s="31" t="str">
        <f>Report2!AE1311</f>
        <v>5255342005083</v>
      </c>
      <c r="AC1303" s="45" t="str">
        <f>Report2!AF1311</f>
        <v>31/05/2023</v>
      </c>
      <c r="AD1303" s="31" t="str">
        <f>Report2!AH1311</f>
        <v>P2TL/52553/20230531/00026</v>
      </c>
      <c r="AE1303" s="31">
        <f t="shared" si="170"/>
        <v>52550</v>
      </c>
      <c r="AF1303" s="31" t="str">
        <f t="shared" si="169"/>
        <v>52553</v>
      </c>
    </row>
    <row r="1304" spans="1:32">
      <c r="A1304" s="30">
        <f>Report2!A1312</f>
        <v>38</v>
      </c>
      <c r="B1304" s="31" t="str">
        <f>Report2!B1312</f>
        <v>P2TL/52553/20230519/00001</v>
      </c>
      <c r="C1304" s="31" t="str">
        <f>Report2!D1312</f>
        <v>523071677638</v>
      </c>
      <c r="D1304" s="31" t="str">
        <f>Report2!E1312</f>
        <v>MUSLIMAH</v>
      </c>
      <c r="E1304" s="31" t="str">
        <f>Report2!H1312</f>
        <v>P1</v>
      </c>
      <c r="F1304" s="31" t="str">
        <f>Report2!I1312</f>
        <v>DK KURIPAN     KURIP</v>
      </c>
      <c r="G1304" s="31" t="str">
        <f t="shared" si="163"/>
        <v>R1</v>
      </c>
      <c r="H1304" s="31">
        <f t="shared" si="164"/>
        <v>450</v>
      </c>
      <c r="I1304" s="31" t="str">
        <f>Report2!K1312</f>
        <v>R1/450</v>
      </c>
      <c r="J1304" s="82">
        <f>Report2!L1312</f>
        <v>0</v>
      </c>
      <c r="K1304" s="82">
        <f>Report2!M1312</f>
        <v>59400</v>
      </c>
      <c r="L1304" s="82">
        <f>Report2!N1312</f>
        <v>0</v>
      </c>
      <c r="M1304" s="82">
        <f>Report2!P1312</f>
        <v>59400</v>
      </c>
      <c r="N1304" s="82">
        <f>Report2!Q1312</f>
        <v>0</v>
      </c>
      <c r="O1304" s="82">
        <f>Report2!T1312</f>
        <v>76400</v>
      </c>
      <c r="P1304" s="82">
        <f>Report2!U1312</f>
        <v>0</v>
      </c>
      <c r="Q1304" s="82">
        <f>Report2!W1312</f>
        <v>891</v>
      </c>
      <c r="R1304" s="82">
        <f>Report2!X1312</f>
        <v>0</v>
      </c>
      <c r="S1304" s="82">
        <f>Report2!Y1312</f>
        <v>0</v>
      </c>
      <c r="T1304" s="82">
        <f>Report2!Z1312</f>
        <v>136691</v>
      </c>
      <c r="U1304" s="82">
        <f>Report2!AB1312</f>
        <v>136691</v>
      </c>
      <c r="V1304" s="82">
        <f>Report2!AC1312</f>
        <v>0</v>
      </c>
      <c r="W1304" s="36" t="str">
        <f>Report2!AD1312</f>
        <v>19/05/2023</v>
      </c>
      <c r="X1304" s="48" t="str">
        <f t="shared" si="165"/>
        <v>19</v>
      </c>
      <c r="Y1304" s="31" t="str">
        <f t="shared" si="166"/>
        <v>05</v>
      </c>
      <c r="Z1304" s="31" t="str">
        <f t="shared" si="167"/>
        <v>2023</v>
      </c>
      <c r="AA1304" s="45">
        <f t="shared" si="168"/>
        <v>45065</v>
      </c>
      <c r="AB1304" s="31" t="str">
        <f>Report2!AE1312</f>
        <v>5255342004992</v>
      </c>
      <c r="AC1304" s="45" t="str">
        <f>Report2!AF1312</f>
        <v>19/05/2023</v>
      </c>
      <c r="AD1304" s="31" t="str">
        <f>Report2!AH1312</f>
        <v>P2TL/52553/20230519/00001</v>
      </c>
      <c r="AE1304" s="31">
        <f t="shared" si="170"/>
        <v>52550</v>
      </c>
      <c r="AF1304" s="31" t="str">
        <f t="shared" si="169"/>
        <v>52553</v>
      </c>
    </row>
    <row r="1305" spans="1:32">
      <c r="A1305" s="30">
        <f>Report2!A1313</f>
        <v>39</v>
      </c>
      <c r="B1305" s="31" t="str">
        <f>Report2!B1313</f>
        <v>P2TL/52553/20230530/00001</v>
      </c>
      <c r="C1305" s="31" t="str">
        <f>Report2!D1313</f>
        <v>523071736773</v>
      </c>
      <c r="D1305" s="31" t="str">
        <f>Report2!E1313</f>
        <v>SANTOSO</v>
      </c>
      <c r="E1305" s="31" t="str">
        <f>Report2!H1313</f>
        <v>K2</v>
      </c>
      <c r="F1305" s="31" t="str">
        <f>Report2!I1313</f>
        <v>DS MENAWAN KLAMB</v>
      </c>
      <c r="G1305" s="31" t="str">
        <f t="shared" si="163"/>
        <v>R1</v>
      </c>
      <c r="H1305" s="31">
        <f t="shared" si="164"/>
        <v>450</v>
      </c>
      <c r="I1305" s="31" t="str">
        <f>Report2!K1313</f>
        <v>R1/450</v>
      </c>
      <c r="J1305" s="82">
        <f>Report2!L1313</f>
        <v>250</v>
      </c>
      <c r="K1305" s="82">
        <f>Report2!M1313</f>
        <v>0</v>
      </c>
      <c r="L1305" s="82">
        <f>Report2!N1313</f>
        <v>123750</v>
      </c>
      <c r="M1305" s="82">
        <f>Report2!P1313</f>
        <v>123750</v>
      </c>
      <c r="N1305" s="82">
        <f>Report2!Q1313</f>
        <v>0</v>
      </c>
      <c r="O1305" s="82">
        <f>Report2!T1313</f>
        <v>0</v>
      </c>
      <c r="P1305" s="82">
        <f>Report2!U1313</f>
        <v>0</v>
      </c>
      <c r="Q1305" s="82">
        <f>Report2!W1313</f>
        <v>11138</v>
      </c>
      <c r="R1305" s="82">
        <f>Report2!X1313</f>
        <v>0</v>
      </c>
      <c r="S1305" s="82">
        <f>Report2!Y1313</f>
        <v>0</v>
      </c>
      <c r="T1305" s="82">
        <f>Report2!Z1313</f>
        <v>134888</v>
      </c>
      <c r="U1305" s="82">
        <f>Report2!AB1313</f>
        <v>134888</v>
      </c>
      <c r="V1305" s="82">
        <f>Report2!AC1313</f>
        <v>0</v>
      </c>
      <c r="W1305" s="36" t="str">
        <f>Report2!AD1313</f>
        <v>31/05/2023</v>
      </c>
      <c r="X1305" s="48" t="str">
        <f t="shared" si="165"/>
        <v>31</v>
      </c>
      <c r="Y1305" s="31" t="str">
        <f t="shared" si="166"/>
        <v>05</v>
      </c>
      <c r="Z1305" s="31" t="str">
        <f t="shared" si="167"/>
        <v>2023</v>
      </c>
      <c r="AA1305" s="45">
        <f t="shared" si="168"/>
        <v>45077</v>
      </c>
      <c r="AB1305" s="31" t="str">
        <f>Report2!AE1313</f>
        <v>5255342005031</v>
      </c>
      <c r="AC1305" s="45" t="str">
        <f>Report2!AF1313</f>
        <v>31/05/2023</v>
      </c>
      <c r="AD1305" s="31" t="str">
        <f>Report2!AH1313</f>
        <v>P2TL/52553/20230530/00001</v>
      </c>
      <c r="AE1305" s="31">
        <f t="shared" si="170"/>
        <v>52550</v>
      </c>
      <c r="AF1305" s="31" t="str">
        <f t="shared" si="169"/>
        <v>52553</v>
      </c>
    </row>
    <row r="1306" spans="1:32">
      <c r="A1306" s="30">
        <f>Report2!A1314</f>
        <v>40</v>
      </c>
      <c r="B1306" s="31" t="str">
        <f>Report2!B1314</f>
        <v>P2TL/52553/20230508/00001</v>
      </c>
      <c r="C1306" s="31" t="str">
        <f>Report2!D1314</f>
        <v>523070846573</v>
      </c>
      <c r="D1306" s="31" t="str">
        <f>Report2!E1314</f>
        <v>SULARNO HABARUS</v>
      </c>
      <c r="E1306" s="31" t="str">
        <f>Report2!H1314</f>
        <v>P1</v>
      </c>
      <c r="F1306" s="31" t="str">
        <f>Report2!I1314</f>
        <v>GE NENG RAMBAT</v>
      </c>
      <c r="G1306" s="31" t="str">
        <f t="shared" si="163"/>
        <v>R1</v>
      </c>
      <c r="H1306" s="31">
        <f t="shared" si="164"/>
        <v>450</v>
      </c>
      <c r="I1306" s="31" t="str">
        <f>Report2!K1314</f>
        <v>R1/450</v>
      </c>
      <c r="J1306" s="82">
        <f>Report2!L1314</f>
        <v>0</v>
      </c>
      <c r="K1306" s="82">
        <f>Report2!M1314</f>
        <v>59400</v>
      </c>
      <c r="L1306" s="82">
        <f>Report2!N1314</f>
        <v>0</v>
      </c>
      <c r="M1306" s="82">
        <f>Report2!P1314</f>
        <v>59400</v>
      </c>
      <c r="N1306" s="82">
        <f>Report2!Q1314</f>
        <v>0</v>
      </c>
      <c r="O1306" s="82">
        <f>Report2!T1314</f>
        <v>0</v>
      </c>
      <c r="P1306" s="82">
        <f>Report2!U1314</f>
        <v>0</v>
      </c>
      <c r="Q1306" s="82">
        <f>Report2!W1314</f>
        <v>891</v>
      </c>
      <c r="R1306" s="82">
        <f>Report2!X1314</f>
        <v>13950</v>
      </c>
      <c r="S1306" s="82">
        <f>Report2!Y1314</f>
        <v>0</v>
      </c>
      <c r="T1306" s="82">
        <f>Report2!Z1314</f>
        <v>74241</v>
      </c>
      <c r="U1306" s="82">
        <f>Report2!AB1314</f>
        <v>74241</v>
      </c>
      <c r="V1306" s="82">
        <f>Report2!AC1314</f>
        <v>0</v>
      </c>
      <c r="W1306" s="36" t="str">
        <f>Report2!AD1314</f>
        <v>08/05/2023</v>
      </c>
      <c r="X1306" s="48" t="str">
        <f t="shared" si="165"/>
        <v>08</v>
      </c>
      <c r="Y1306" s="31" t="str">
        <f t="shared" si="166"/>
        <v>05</v>
      </c>
      <c r="Z1306" s="31" t="str">
        <f t="shared" si="167"/>
        <v>2023</v>
      </c>
      <c r="AA1306" s="45">
        <f t="shared" si="168"/>
        <v>45054</v>
      </c>
      <c r="AB1306" s="31" t="str">
        <f>Report2!AE1314</f>
        <v>5255342004980</v>
      </c>
      <c r="AC1306" s="45" t="str">
        <f>Report2!AF1314</f>
        <v>08/05/2023</v>
      </c>
      <c r="AD1306" s="31" t="str">
        <f>Report2!AH1314</f>
        <v>P2TL/52553/20230508/00001</v>
      </c>
      <c r="AE1306" s="31">
        <f t="shared" si="170"/>
        <v>52550</v>
      </c>
      <c r="AF1306" s="31" t="str">
        <f t="shared" si="169"/>
        <v>52553</v>
      </c>
    </row>
    <row r="1307" spans="1:32">
      <c r="A1307" s="30">
        <f>Report2!A1315</f>
        <v>41</v>
      </c>
      <c r="B1307" s="31" t="str">
        <f>Report2!B1315</f>
        <v>P2TL/52551/20230531/00010</v>
      </c>
      <c r="C1307" s="31" t="str">
        <f>Report2!D1315</f>
        <v>523061803939</v>
      </c>
      <c r="D1307" s="31" t="str">
        <f>Report2!E1315</f>
        <v>SUMASMINAH</v>
      </c>
      <c r="E1307" s="31" t="str">
        <f>Report2!H1315</f>
        <v>K2</v>
      </c>
      <c r="F1307" s="31" t="str">
        <f>Report2!I1315</f>
        <v>DS CANGKRING B KA</v>
      </c>
      <c r="G1307" s="31" t="str">
        <f t="shared" si="163"/>
        <v>R1T</v>
      </c>
      <c r="H1307" s="31">
        <f t="shared" si="164"/>
        <v>450</v>
      </c>
      <c r="I1307" s="31" t="str">
        <f>Report2!K1315</f>
        <v>R1T/450</v>
      </c>
      <c r="J1307" s="82">
        <f>Report2!L1315</f>
        <v>579</v>
      </c>
      <c r="K1307" s="82">
        <f>Report2!M1315</f>
        <v>0</v>
      </c>
      <c r="L1307" s="82">
        <f>Report2!N1315</f>
        <v>240285</v>
      </c>
      <c r="M1307" s="82">
        <f>Report2!P1315</f>
        <v>240285</v>
      </c>
      <c r="N1307" s="82">
        <f>Report2!Q1315</f>
        <v>0</v>
      </c>
      <c r="O1307" s="82">
        <f>Report2!T1315</f>
        <v>0</v>
      </c>
      <c r="P1307" s="82">
        <f>Report2!U1315</f>
        <v>0</v>
      </c>
      <c r="Q1307" s="82">
        <f>Report2!W1315</f>
        <v>21626</v>
      </c>
      <c r="R1307" s="82">
        <f>Report2!X1315</f>
        <v>0</v>
      </c>
      <c r="S1307" s="82">
        <f>Report2!Y1315</f>
        <v>0</v>
      </c>
      <c r="T1307" s="82">
        <f>Report2!Z1315</f>
        <v>261911</v>
      </c>
      <c r="U1307" s="82">
        <f>Report2!AB1315</f>
        <v>261911</v>
      </c>
      <c r="V1307" s="82">
        <f>Report2!AC1315</f>
        <v>0</v>
      </c>
      <c r="W1307" s="36" t="str">
        <f>Report2!AD1315</f>
        <v>31/05/2023</v>
      </c>
      <c r="X1307" s="48" t="str">
        <f t="shared" si="165"/>
        <v>31</v>
      </c>
      <c r="Y1307" s="31" t="str">
        <f t="shared" si="166"/>
        <v>05</v>
      </c>
      <c r="Z1307" s="31" t="str">
        <f t="shared" si="167"/>
        <v>2023</v>
      </c>
      <c r="AA1307" s="45">
        <f t="shared" si="168"/>
        <v>45077</v>
      </c>
      <c r="AB1307" s="31" t="str">
        <f>Report2!AE1315</f>
        <v>5255143005353</v>
      </c>
      <c r="AC1307" s="45" t="str">
        <f>Report2!AF1315</f>
        <v>31/05/2023</v>
      </c>
      <c r="AD1307" s="31" t="str">
        <f>Report2!AH1315</f>
        <v>P2TL/52551/20230531/00010</v>
      </c>
      <c r="AE1307" s="31">
        <f t="shared" si="170"/>
        <v>52550</v>
      </c>
      <c r="AF1307" s="31" t="str">
        <f t="shared" si="169"/>
        <v>52551</v>
      </c>
    </row>
    <row r="1308" spans="1:32">
      <c r="A1308" s="30">
        <f>Report2!A1316</f>
        <v>42</v>
      </c>
      <c r="B1308" s="31" t="str">
        <f>Report2!B1316</f>
        <v>P2TL/52551/20230516/00001</v>
      </c>
      <c r="C1308" s="31" t="str">
        <f>Report2!D1316</f>
        <v>523061063027</v>
      </c>
      <c r="D1308" s="31" t="str">
        <f>Report2!E1316</f>
        <v>SUJIAH</v>
      </c>
      <c r="E1308" s="31" t="str">
        <f>Report2!H1316</f>
        <v>K2</v>
      </c>
      <c r="F1308" s="31" t="str">
        <f>Report2!I1316</f>
        <v>DS SIDOGEMAH   RT.0</v>
      </c>
      <c r="G1308" s="31" t="str">
        <f t="shared" si="163"/>
        <v>R1M</v>
      </c>
      <c r="H1308" s="31">
        <f t="shared" si="164"/>
        <v>900</v>
      </c>
      <c r="I1308" s="31" t="str">
        <f>Report2!K1316</f>
        <v>R1M/900</v>
      </c>
      <c r="J1308" s="82">
        <f>Report2!L1316</f>
        <v>149</v>
      </c>
      <c r="K1308" s="82">
        <f>Report2!M1316</f>
        <v>0</v>
      </c>
      <c r="L1308" s="82">
        <f>Report2!N1316</f>
        <v>201448</v>
      </c>
      <c r="M1308" s="82">
        <f>Report2!P1316</f>
        <v>201448</v>
      </c>
      <c r="N1308" s="82">
        <f>Report2!Q1316</f>
        <v>0</v>
      </c>
      <c r="O1308" s="82">
        <f>Report2!T1316</f>
        <v>0</v>
      </c>
      <c r="P1308" s="82">
        <f>Report2!U1316</f>
        <v>0</v>
      </c>
      <c r="Q1308" s="82">
        <f>Report2!W1316</f>
        <v>18130</v>
      </c>
      <c r="R1308" s="82">
        <f>Report2!X1316</f>
        <v>0</v>
      </c>
      <c r="S1308" s="82">
        <f>Report2!Y1316</f>
        <v>0</v>
      </c>
      <c r="T1308" s="82">
        <f>Report2!Z1316</f>
        <v>219578</v>
      </c>
      <c r="U1308" s="82">
        <f>Report2!AB1316</f>
        <v>219578</v>
      </c>
      <c r="V1308" s="82">
        <f>Report2!AC1316</f>
        <v>0</v>
      </c>
      <c r="W1308" s="36" t="str">
        <f>Report2!AD1316</f>
        <v>16/05/2023</v>
      </c>
      <c r="X1308" s="48" t="str">
        <f t="shared" si="165"/>
        <v>16</v>
      </c>
      <c r="Y1308" s="31" t="str">
        <f t="shared" si="166"/>
        <v>05</v>
      </c>
      <c r="Z1308" s="31" t="str">
        <f t="shared" si="167"/>
        <v>2023</v>
      </c>
      <c r="AA1308" s="45">
        <f t="shared" si="168"/>
        <v>45062</v>
      </c>
      <c r="AB1308" s="31" t="str">
        <f>Report2!AE1316</f>
        <v>5255142005305</v>
      </c>
      <c r="AC1308" s="45" t="str">
        <f>Report2!AF1316</f>
        <v>16/05/2023</v>
      </c>
      <c r="AD1308" s="31" t="str">
        <f>Report2!AH1316</f>
        <v>P2TL/52551/20230516/00001</v>
      </c>
      <c r="AE1308" s="31">
        <f t="shared" si="170"/>
        <v>52550</v>
      </c>
      <c r="AF1308" s="31" t="str">
        <f t="shared" si="169"/>
        <v>52551</v>
      </c>
    </row>
    <row r="1309" spans="1:32">
      <c r="A1309" s="30">
        <f>Report2!A1317</f>
        <v>43</v>
      </c>
      <c r="B1309" s="31" t="str">
        <f>Report2!B1317</f>
        <v>P2TL/52553/20230515/00001</v>
      </c>
      <c r="C1309" s="31" t="str">
        <f>Report2!D1317</f>
        <v>523070329167</v>
      </c>
      <c r="D1309" s="31" t="str">
        <f>Report2!E1317</f>
        <v>MARMINAH</v>
      </c>
      <c r="E1309" s="31" t="str">
        <f>Report2!H1317</f>
        <v>K2</v>
      </c>
      <c r="F1309" s="31" t="str">
        <f>Report2!I1317</f>
        <v>CA NDISARI RT 02/05</v>
      </c>
      <c r="G1309" s="31" t="str">
        <f t="shared" si="163"/>
        <v>R1M</v>
      </c>
      <c r="H1309" s="31">
        <f t="shared" si="164"/>
        <v>900</v>
      </c>
      <c r="I1309" s="31" t="str">
        <f>Report2!K1317</f>
        <v>R1M/900</v>
      </c>
      <c r="J1309" s="82">
        <f>Report2!L1317</f>
        <v>599</v>
      </c>
      <c r="K1309" s="82">
        <f>Report2!M1317</f>
        <v>0</v>
      </c>
      <c r="L1309" s="82">
        <f>Report2!N1317</f>
        <v>809848</v>
      </c>
      <c r="M1309" s="82">
        <f>Report2!P1317</f>
        <v>809848</v>
      </c>
      <c r="N1309" s="82">
        <f>Report2!Q1317</f>
        <v>0</v>
      </c>
      <c r="O1309" s="82">
        <f>Report2!T1317</f>
        <v>0</v>
      </c>
      <c r="P1309" s="82">
        <f>Report2!U1317</f>
        <v>0</v>
      </c>
      <c r="Q1309" s="82">
        <f>Report2!W1317</f>
        <v>72886</v>
      </c>
      <c r="R1309" s="82">
        <f>Report2!X1317</f>
        <v>0</v>
      </c>
      <c r="S1309" s="82">
        <f>Report2!Y1317</f>
        <v>0</v>
      </c>
      <c r="T1309" s="82">
        <f>Report2!Z1317</f>
        <v>882734</v>
      </c>
      <c r="U1309" s="82">
        <f>Report2!AB1317</f>
        <v>882734</v>
      </c>
      <c r="V1309" s="82">
        <f>Report2!AC1317</f>
        <v>0</v>
      </c>
      <c r="W1309" s="36" t="str">
        <f>Report2!AD1317</f>
        <v>15/05/2023</v>
      </c>
      <c r="X1309" s="48" t="str">
        <f t="shared" si="165"/>
        <v>15</v>
      </c>
      <c r="Y1309" s="31" t="str">
        <f t="shared" si="166"/>
        <v>05</v>
      </c>
      <c r="Z1309" s="31" t="str">
        <f t="shared" si="167"/>
        <v>2023</v>
      </c>
      <c r="AA1309" s="45">
        <f t="shared" si="168"/>
        <v>45061</v>
      </c>
      <c r="AB1309" s="31" t="str">
        <f>Report2!AE1317</f>
        <v>5255342004988</v>
      </c>
      <c r="AC1309" s="45" t="str">
        <f>Report2!AF1317</f>
        <v>15/05/2023</v>
      </c>
      <c r="AD1309" s="31" t="str">
        <f>Report2!AH1317</f>
        <v>P2TL/52553/20230515/00001</v>
      </c>
      <c r="AE1309" s="31">
        <f t="shared" si="170"/>
        <v>52550</v>
      </c>
      <c r="AF1309" s="31" t="str">
        <f t="shared" si="169"/>
        <v>52553</v>
      </c>
    </row>
    <row r="1310" spans="1:32">
      <c r="A1310" s="30">
        <f>Report2!A1318</f>
        <v>44</v>
      </c>
      <c r="B1310" s="31" t="str">
        <f>Report2!B1318</f>
        <v>P2TL/52554/20230529/00001</v>
      </c>
      <c r="C1310" s="31" t="str">
        <f>Report2!D1318</f>
        <v>523070685011</v>
      </c>
      <c r="D1310" s="31" t="str">
        <f>Report2!E1318</f>
        <v>WARDI</v>
      </c>
      <c r="E1310" s="31" t="str">
        <f>Report2!H1318</f>
        <v>P3</v>
      </c>
      <c r="F1310" s="31" t="str">
        <f>Report2!I1318</f>
        <v>DK  NGAMBILAN REJO</v>
      </c>
      <c r="G1310" s="31" t="str">
        <f t="shared" si="163"/>
        <v>R1</v>
      </c>
      <c r="H1310" s="31">
        <f t="shared" si="164"/>
        <v>450</v>
      </c>
      <c r="I1310" s="31" t="str">
        <f>Report2!K1318</f>
        <v>R1/450</v>
      </c>
      <c r="J1310" s="82">
        <f>Report2!L1318</f>
        <v>2479</v>
      </c>
      <c r="K1310" s="82">
        <f>Report2!M1318</f>
        <v>59400</v>
      </c>
      <c r="L1310" s="82">
        <f>Report2!N1318</f>
        <v>1226907</v>
      </c>
      <c r="M1310" s="82">
        <f>Report2!P1318</f>
        <v>1286307</v>
      </c>
      <c r="N1310" s="82">
        <f>Report2!Q1318</f>
        <v>0</v>
      </c>
      <c r="O1310" s="82">
        <f>Report2!T1318</f>
        <v>76400</v>
      </c>
      <c r="P1310" s="82">
        <f>Report2!U1318</f>
        <v>273726</v>
      </c>
      <c r="Q1310" s="82">
        <f>Report2!W1318</f>
        <v>13160</v>
      </c>
      <c r="R1310" s="82">
        <f>Report2!X1318</f>
        <v>13950</v>
      </c>
      <c r="S1310" s="82">
        <f>Report2!Y1318</f>
        <v>0</v>
      </c>
      <c r="T1310" s="82">
        <f>Report2!Z1318</f>
        <v>1663543</v>
      </c>
      <c r="U1310" s="82">
        <f>Report2!AB1318</f>
        <v>1663543</v>
      </c>
      <c r="V1310" s="82">
        <f>Report2!AC1318</f>
        <v>0</v>
      </c>
      <c r="W1310" s="36" t="str">
        <f>Report2!AD1318</f>
        <v>29/05/2023</v>
      </c>
      <c r="X1310" s="48" t="str">
        <f t="shared" si="165"/>
        <v>29</v>
      </c>
      <c r="Y1310" s="31" t="str">
        <f t="shared" si="166"/>
        <v>05</v>
      </c>
      <c r="Z1310" s="31" t="str">
        <f t="shared" si="167"/>
        <v>2023</v>
      </c>
      <c r="AA1310" s="45">
        <f t="shared" si="168"/>
        <v>45075</v>
      </c>
      <c r="AB1310" s="31" t="str">
        <f>Report2!AE1318</f>
        <v>5255442006333</v>
      </c>
      <c r="AC1310" s="45" t="str">
        <f>Report2!AF1318</f>
        <v>29/05/2023</v>
      </c>
      <c r="AD1310" s="31" t="str">
        <f>Report2!AH1318</f>
        <v>P2TL/52554/20230529/00001</v>
      </c>
      <c r="AE1310" s="31">
        <f t="shared" si="170"/>
        <v>52550</v>
      </c>
      <c r="AF1310" s="31" t="str">
        <f t="shared" si="169"/>
        <v>52554</v>
      </c>
    </row>
    <row r="1311" spans="1:32">
      <c r="A1311" s="30">
        <f>Report2!A1319</f>
        <v>45</v>
      </c>
      <c r="B1311" s="31" t="str">
        <f>Report2!B1319</f>
        <v>P2TL/52553/20230509/00003</v>
      </c>
      <c r="C1311" s="31" t="str">
        <f>Report2!D1319</f>
        <v>523073026256</v>
      </c>
      <c r="D1311" s="31" t="str">
        <f>Report2!E1319</f>
        <v>SUWILAH</v>
      </c>
      <c r="E1311" s="31" t="str">
        <f>Report2!H1319</f>
        <v>K2</v>
      </c>
      <c r="F1311" s="31" t="str">
        <f>Report2!I1319</f>
        <v>DN TEGAL DS CINGKR</v>
      </c>
      <c r="G1311" s="31" t="str">
        <f t="shared" si="163"/>
        <v>R1T</v>
      </c>
      <c r="H1311" s="31">
        <f t="shared" si="164"/>
        <v>900</v>
      </c>
      <c r="I1311" s="31" t="str">
        <f>Report2!K1319</f>
        <v>R1T/900</v>
      </c>
      <c r="J1311" s="82">
        <f>Report2!L1319</f>
        <v>500</v>
      </c>
      <c r="K1311" s="82">
        <f>Report2!M1319</f>
        <v>0</v>
      </c>
      <c r="L1311" s="82">
        <f>Report2!N1319</f>
        <v>302500</v>
      </c>
      <c r="M1311" s="82">
        <f>Report2!P1319</f>
        <v>302500</v>
      </c>
      <c r="N1311" s="82">
        <f>Report2!Q1319</f>
        <v>0</v>
      </c>
      <c r="O1311" s="82">
        <f>Report2!T1319</f>
        <v>0</v>
      </c>
      <c r="P1311" s="82">
        <f>Report2!U1319</f>
        <v>0</v>
      </c>
      <c r="Q1311" s="82">
        <f>Report2!W1319</f>
        <v>27225</v>
      </c>
      <c r="R1311" s="82">
        <f>Report2!X1319</f>
        <v>0</v>
      </c>
      <c r="S1311" s="82">
        <f>Report2!Y1319</f>
        <v>0</v>
      </c>
      <c r="T1311" s="82">
        <f>Report2!Z1319</f>
        <v>329725</v>
      </c>
      <c r="U1311" s="82">
        <f>Report2!AB1319</f>
        <v>329725</v>
      </c>
      <c r="V1311" s="82">
        <f>Report2!AC1319</f>
        <v>0</v>
      </c>
      <c r="W1311" s="36" t="str">
        <f>Report2!AD1319</f>
        <v>09/05/2023</v>
      </c>
      <c r="X1311" s="48" t="str">
        <f t="shared" si="165"/>
        <v>09</v>
      </c>
      <c r="Y1311" s="31" t="str">
        <f t="shared" si="166"/>
        <v>05</v>
      </c>
      <c r="Z1311" s="31" t="str">
        <f t="shared" si="167"/>
        <v>2023</v>
      </c>
      <c r="AA1311" s="45">
        <f t="shared" si="168"/>
        <v>45055</v>
      </c>
      <c r="AB1311" s="31" t="str">
        <f>Report2!AE1319</f>
        <v>5255343004985</v>
      </c>
      <c r="AC1311" s="45" t="str">
        <f>Report2!AF1319</f>
        <v>09/05/2023</v>
      </c>
      <c r="AD1311" s="31" t="str">
        <f>Report2!AH1319</f>
        <v>P2TL/52553/20230509/00003</v>
      </c>
      <c r="AE1311" s="31">
        <f t="shared" si="170"/>
        <v>52550</v>
      </c>
      <c r="AF1311" s="31" t="str">
        <f t="shared" si="169"/>
        <v>52553</v>
      </c>
    </row>
    <row r="1312" spans="1:32">
      <c r="A1312" s="30">
        <f>Report2!A1320</f>
        <v>46</v>
      </c>
      <c r="B1312" s="31" t="str">
        <f>Report2!B1320</f>
        <v>P2TL/52551/20230524/00002</v>
      </c>
      <c r="C1312" s="31" t="str">
        <f>Report2!D1320</f>
        <v>523060821987</v>
      </c>
      <c r="D1312" s="31" t="str">
        <f>Report2!E1320</f>
        <v>MUSTAIN</v>
      </c>
      <c r="E1312" s="31" t="str">
        <f>Report2!H1320</f>
        <v>K2</v>
      </c>
      <c r="F1312" s="31" t="str">
        <f>Report2!I1320</f>
        <v>DS  KARANGSARI RT1</v>
      </c>
      <c r="G1312" s="31" t="str">
        <f t="shared" si="163"/>
        <v>R1M</v>
      </c>
      <c r="H1312" s="31">
        <f t="shared" si="164"/>
        <v>900</v>
      </c>
      <c r="I1312" s="31" t="str">
        <f>Report2!K1320</f>
        <v>R1M/900</v>
      </c>
      <c r="J1312" s="82">
        <f>Report2!L1320</f>
        <v>249</v>
      </c>
      <c r="K1312" s="82">
        <f>Report2!M1320</f>
        <v>0</v>
      </c>
      <c r="L1312" s="82">
        <f>Report2!N1320</f>
        <v>336648</v>
      </c>
      <c r="M1312" s="82">
        <f>Report2!P1320</f>
        <v>336648</v>
      </c>
      <c r="N1312" s="82">
        <f>Report2!Q1320</f>
        <v>0</v>
      </c>
      <c r="O1312" s="82">
        <f>Report2!T1320</f>
        <v>0</v>
      </c>
      <c r="P1312" s="82">
        <f>Report2!U1320</f>
        <v>0</v>
      </c>
      <c r="Q1312" s="82">
        <f>Report2!W1320</f>
        <v>30298</v>
      </c>
      <c r="R1312" s="82">
        <f>Report2!X1320</f>
        <v>0</v>
      </c>
      <c r="S1312" s="82">
        <f>Report2!Y1320</f>
        <v>0</v>
      </c>
      <c r="T1312" s="82">
        <f>Report2!Z1320</f>
        <v>366946</v>
      </c>
      <c r="U1312" s="82">
        <f>Report2!AB1320</f>
        <v>366946</v>
      </c>
      <c r="V1312" s="82">
        <f>Report2!AC1320</f>
        <v>0</v>
      </c>
      <c r="W1312" s="36" t="str">
        <f>Report2!AD1320</f>
        <v>24/05/2023</v>
      </c>
      <c r="X1312" s="48" t="str">
        <f t="shared" si="165"/>
        <v>24</v>
      </c>
      <c r="Y1312" s="31" t="str">
        <f t="shared" si="166"/>
        <v>05</v>
      </c>
      <c r="Z1312" s="31" t="str">
        <f t="shared" si="167"/>
        <v>2023</v>
      </c>
      <c r="AA1312" s="45">
        <f t="shared" si="168"/>
        <v>45070</v>
      </c>
      <c r="AB1312" s="31" t="str">
        <f>Report2!AE1320</f>
        <v>5255142005332</v>
      </c>
      <c r="AC1312" s="45" t="str">
        <f>Report2!AF1320</f>
        <v>24/05/2023</v>
      </c>
      <c r="AD1312" s="31" t="str">
        <f>Report2!AH1320</f>
        <v>P2TL/52551/20230524/00002</v>
      </c>
      <c r="AE1312" s="31">
        <f t="shared" si="170"/>
        <v>52550</v>
      </c>
      <c r="AF1312" s="31" t="str">
        <f t="shared" si="169"/>
        <v>52551</v>
      </c>
    </row>
    <row r="1313" spans="1:32">
      <c r="A1313" s="30">
        <f>Report2!A1321</f>
        <v>47</v>
      </c>
      <c r="B1313" s="31" t="str">
        <f>Report2!B1321</f>
        <v>P2TL/52554/20230523/00029</v>
      </c>
      <c r="C1313" s="31" t="str">
        <f>Report2!D1321</f>
        <v>523070664236</v>
      </c>
      <c r="D1313" s="31" t="str">
        <f>Report2!E1321</f>
        <v>SAMIN</v>
      </c>
      <c r="E1313" s="31" t="str">
        <f>Report2!H1321</f>
        <v>K2</v>
      </c>
      <c r="F1313" s="31" t="str">
        <f>Report2!I1321</f>
        <v>DS  KARANGREJO</v>
      </c>
      <c r="G1313" s="31" t="str">
        <f t="shared" si="163"/>
        <v>R1</v>
      </c>
      <c r="H1313" s="31">
        <f t="shared" si="164"/>
        <v>450</v>
      </c>
      <c r="I1313" s="31" t="str">
        <f>Report2!K1321</f>
        <v>R1/450</v>
      </c>
      <c r="J1313" s="82">
        <f>Report2!L1321</f>
        <v>513</v>
      </c>
      <c r="K1313" s="82">
        <f>Report2!M1321</f>
        <v>0</v>
      </c>
      <c r="L1313" s="82">
        <f>Report2!N1321</f>
        <v>253935</v>
      </c>
      <c r="M1313" s="82">
        <f>Report2!P1321</f>
        <v>253935</v>
      </c>
      <c r="N1313" s="82">
        <f>Report2!Q1321</f>
        <v>0</v>
      </c>
      <c r="O1313" s="82">
        <f>Report2!T1321</f>
        <v>0</v>
      </c>
      <c r="P1313" s="82">
        <f>Report2!U1321</f>
        <v>0</v>
      </c>
      <c r="Q1313" s="82">
        <f>Report2!W1321</f>
        <v>22854</v>
      </c>
      <c r="R1313" s="82">
        <f>Report2!X1321</f>
        <v>0</v>
      </c>
      <c r="S1313" s="82">
        <f>Report2!Y1321</f>
        <v>0</v>
      </c>
      <c r="T1313" s="82">
        <f>Report2!Z1321</f>
        <v>276789</v>
      </c>
      <c r="U1313" s="82">
        <f>Report2!AB1321</f>
        <v>23000</v>
      </c>
      <c r="V1313" s="82">
        <f>Report2!AC1321</f>
        <v>253789</v>
      </c>
      <c r="W1313" s="36" t="str">
        <f>Report2!AD1321</f>
        <v>24/05/2023</v>
      </c>
      <c r="X1313" s="48" t="str">
        <f t="shared" si="165"/>
        <v>24</v>
      </c>
      <c r="Y1313" s="31" t="str">
        <f t="shared" si="166"/>
        <v>05</v>
      </c>
      <c r="Z1313" s="31" t="str">
        <f t="shared" si="167"/>
        <v>2023</v>
      </c>
      <c r="AA1313" s="45">
        <f t="shared" si="168"/>
        <v>45070</v>
      </c>
      <c r="AB1313" s="31" t="str">
        <f>Report2!AE1321</f>
        <v>5255442006320</v>
      </c>
      <c r="AC1313" s="45" t="str">
        <f>Report2!AF1321</f>
        <v>24/05/2023</v>
      </c>
      <c r="AD1313" s="31" t="str">
        <f>Report2!AH1321</f>
        <v>P2TL/52554/20230523/00029</v>
      </c>
      <c r="AE1313" s="31">
        <f t="shared" si="170"/>
        <v>52550</v>
      </c>
      <c r="AF1313" s="31" t="str">
        <f t="shared" si="169"/>
        <v>52554</v>
      </c>
    </row>
    <row r="1314" spans="1:32">
      <c r="A1314" s="30">
        <f>Report2!A1322</f>
        <v>48</v>
      </c>
      <c r="B1314" s="31" t="str">
        <f>Report2!B1322</f>
        <v>P2TL/52551/20230510/00004</v>
      </c>
      <c r="C1314" s="31" t="str">
        <f>Report2!D1322</f>
        <v>523060155970</v>
      </c>
      <c r="D1314" s="31" t="str">
        <f>Report2!E1322</f>
        <v>SUWARNO</v>
      </c>
      <c r="E1314" s="31" t="str">
        <f>Report2!H1322</f>
        <v>K2</v>
      </c>
      <c r="F1314" s="31" t="str">
        <f>Report2!I1322</f>
        <v>GE NENG RT18/2</v>
      </c>
      <c r="G1314" s="31" t="str">
        <f t="shared" si="163"/>
        <v>R1MT</v>
      </c>
      <c r="H1314" s="31">
        <f t="shared" si="164"/>
        <v>900</v>
      </c>
      <c r="I1314" s="31" t="str">
        <f>Report2!K1322</f>
        <v>R1MT/900</v>
      </c>
      <c r="J1314" s="82">
        <f>Report2!L1322</f>
        <v>404</v>
      </c>
      <c r="K1314" s="82">
        <f>Report2!M1322</f>
        <v>0</v>
      </c>
      <c r="L1314" s="82">
        <f>Report2!N1322</f>
        <v>546208</v>
      </c>
      <c r="M1314" s="82">
        <f>Report2!P1322</f>
        <v>546208</v>
      </c>
      <c r="N1314" s="82">
        <f>Report2!Q1322</f>
        <v>0</v>
      </c>
      <c r="O1314" s="82">
        <f>Report2!T1322</f>
        <v>0</v>
      </c>
      <c r="P1314" s="82">
        <f>Report2!U1322</f>
        <v>0</v>
      </c>
      <c r="Q1314" s="82">
        <f>Report2!W1322</f>
        <v>49159</v>
      </c>
      <c r="R1314" s="82">
        <f>Report2!X1322</f>
        <v>0</v>
      </c>
      <c r="S1314" s="82">
        <f>Report2!Y1322</f>
        <v>0</v>
      </c>
      <c r="T1314" s="82">
        <f>Report2!Z1322</f>
        <v>595367</v>
      </c>
      <c r="U1314" s="82">
        <f>Report2!AB1322</f>
        <v>595367</v>
      </c>
      <c r="V1314" s="82">
        <f>Report2!AC1322</f>
        <v>0</v>
      </c>
      <c r="W1314" s="36" t="str">
        <f>Report2!AD1322</f>
        <v>10/05/2023</v>
      </c>
      <c r="X1314" s="48" t="str">
        <f t="shared" si="165"/>
        <v>10</v>
      </c>
      <c r="Y1314" s="31" t="str">
        <f t="shared" si="166"/>
        <v>05</v>
      </c>
      <c r="Z1314" s="31" t="str">
        <f t="shared" si="167"/>
        <v>2023</v>
      </c>
      <c r="AA1314" s="45">
        <f t="shared" si="168"/>
        <v>45056</v>
      </c>
      <c r="AB1314" s="31" t="str">
        <f>Report2!AE1322</f>
        <v>5255143005297</v>
      </c>
      <c r="AC1314" s="45" t="str">
        <f>Report2!AF1322</f>
        <v>10/05/2023</v>
      </c>
      <c r="AD1314" s="31" t="str">
        <f>Report2!AH1322</f>
        <v>P2TL/52551/20230510/00004</v>
      </c>
      <c r="AE1314" s="31">
        <f t="shared" si="170"/>
        <v>52550</v>
      </c>
      <c r="AF1314" s="31" t="str">
        <f t="shared" si="169"/>
        <v>52551</v>
      </c>
    </row>
    <row r="1315" spans="1:32">
      <c r="A1315" s="30">
        <f>Report2!A1323</f>
        <v>49</v>
      </c>
      <c r="B1315" s="31" t="str">
        <f>Report2!B1323</f>
        <v>P2TL/52554/20230523/00031</v>
      </c>
      <c r="C1315" s="31" t="str">
        <f>Report2!D1323</f>
        <v>523071430184</v>
      </c>
      <c r="D1315" s="31" t="str">
        <f>Report2!E1323</f>
        <v>SUTINI</v>
      </c>
      <c r="E1315" s="31" t="str">
        <f>Report2!H1323</f>
        <v>K2</v>
      </c>
      <c r="F1315" s="31" t="str">
        <f>Report2!I1323</f>
        <v>DK  BLIMBING RT16/5</v>
      </c>
      <c r="G1315" s="31" t="str">
        <f t="shared" si="163"/>
        <v>R1</v>
      </c>
      <c r="H1315" s="31">
        <f t="shared" si="164"/>
        <v>900</v>
      </c>
      <c r="I1315" s="31" t="str">
        <f>Report2!K1323</f>
        <v>R1/900</v>
      </c>
      <c r="J1315" s="82">
        <f>Report2!L1323</f>
        <v>513</v>
      </c>
      <c r="K1315" s="82">
        <f>Report2!M1323</f>
        <v>0</v>
      </c>
      <c r="L1315" s="82">
        <f>Report2!N1323</f>
        <v>253935</v>
      </c>
      <c r="M1315" s="82">
        <f>Report2!P1323</f>
        <v>253935</v>
      </c>
      <c r="N1315" s="82">
        <f>Report2!Q1323</f>
        <v>0</v>
      </c>
      <c r="O1315" s="82">
        <f>Report2!T1323</f>
        <v>0</v>
      </c>
      <c r="P1315" s="82">
        <f>Report2!U1323</f>
        <v>0</v>
      </c>
      <c r="Q1315" s="82">
        <f>Report2!W1323</f>
        <v>22854</v>
      </c>
      <c r="R1315" s="82">
        <f>Report2!X1323</f>
        <v>0</v>
      </c>
      <c r="S1315" s="82">
        <f>Report2!Y1323</f>
        <v>0</v>
      </c>
      <c r="T1315" s="82">
        <f>Report2!Z1323</f>
        <v>276789</v>
      </c>
      <c r="U1315" s="82">
        <f>Report2!AB1323</f>
        <v>23000</v>
      </c>
      <c r="V1315" s="82">
        <f>Report2!AC1323</f>
        <v>253789</v>
      </c>
      <c r="W1315" s="36" t="str">
        <f>Report2!AD1323</f>
        <v>24/05/2023</v>
      </c>
      <c r="X1315" s="48" t="str">
        <f t="shared" si="165"/>
        <v>24</v>
      </c>
      <c r="Y1315" s="31" t="str">
        <f t="shared" si="166"/>
        <v>05</v>
      </c>
      <c r="Z1315" s="31" t="str">
        <f t="shared" si="167"/>
        <v>2023</v>
      </c>
      <c r="AA1315" s="45">
        <f t="shared" si="168"/>
        <v>45070</v>
      </c>
      <c r="AB1315" s="31" t="str">
        <f>Report2!AE1323</f>
        <v>5255442006322</v>
      </c>
      <c r="AC1315" s="45" t="str">
        <f>Report2!AF1323</f>
        <v>24/05/2023</v>
      </c>
      <c r="AD1315" s="31" t="str">
        <f>Report2!AH1323</f>
        <v>P2TL/52554/20230523/00031</v>
      </c>
      <c r="AE1315" s="31">
        <f t="shared" si="170"/>
        <v>52550</v>
      </c>
      <c r="AF1315" s="31" t="str">
        <f t="shared" si="169"/>
        <v>52554</v>
      </c>
    </row>
    <row r="1316" spans="1:32">
      <c r="A1316" s="30">
        <f>Report2!A1324</f>
        <v>50</v>
      </c>
      <c r="B1316" s="31" t="str">
        <f>Report2!B1324</f>
        <v>P2TL/52554/20230524/00002</v>
      </c>
      <c r="C1316" s="31" t="str">
        <f>Report2!D1324</f>
        <v>523072451362</v>
      </c>
      <c r="D1316" s="31" t="str">
        <f>Report2!E1324</f>
        <v>SUPARMIN</v>
      </c>
      <c r="E1316" s="31" t="str">
        <f>Report2!H1324</f>
        <v>P3</v>
      </c>
      <c r="F1316" s="31" t="str">
        <f>Report2!I1324</f>
        <v>DS NGASEM ASEMRU</v>
      </c>
      <c r="G1316" s="31" t="str">
        <f t="shared" si="163"/>
        <v>R1T</v>
      </c>
      <c r="H1316" s="31">
        <f t="shared" si="164"/>
        <v>900</v>
      </c>
      <c r="I1316" s="31" t="str">
        <f>Report2!K1324</f>
        <v>R1T/900</v>
      </c>
      <c r="J1316" s="82">
        <f>Report2!L1324</f>
        <v>4957</v>
      </c>
      <c r="K1316" s="82">
        <f>Report2!M1324</f>
        <v>216000</v>
      </c>
      <c r="L1316" s="82">
        <f>Report2!N1324</f>
        <v>2453814</v>
      </c>
      <c r="M1316" s="82">
        <f>Report2!P1324</f>
        <v>2669814</v>
      </c>
      <c r="N1316" s="82">
        <f>Report2!Q1324</f>
        <v>0</v>
      </c>
      <c r="O1316" s="82">
        <f>Report2!T1324</f>
        <v>76400</v>
      </c>
      <c r="P1316" s="82">
        <f>Report2!U1324</f>
        <v>500</v>
      </c>
      <c r="Q1316" s="82">
        <f>Report2!W1324</f>
        <v>27778</v>
      </c>
      <c r="R1316" s="82">
        <f>Report2!X1324</f>
        <v>0</v>
      </c>
      <c r="S1316" s="82">
        <f>Report2!Y1324</f>
        <v>0</v>
      </c>
      <c r="T1316" s="82">
        <f>Report2!Z1324</f>
        <v>2774492</v>
      </c>
      <c r="U1316" s="82">
        <f>Report2!AB1324</f>
        <v>2774492</v>
      </c>
      <c r="V1316" s="82">
        <f>Report2!AC1324</f>
        <v>0</v>
      </c>
      <c r="W1316" s="36" t="str">
        <f>Report2!AD1324</f>
        <v>25/05/2023</v>
      </c>
      <c r="X1316" s="48" t="str">
        <f t="shared" si="165"/>
        <v>25</v>
      </c>
      <c r="Y1316" s="31" t="str">
        <f t="shared" si="166"/>
        <v>05</v>
      </c>
      <c r="Z1316" s="31" t="str">
        <f t="shared" si="167"/>
        <v>2023</v>
      </c>
      <c r="AA1316" s="45">
        <f t="shared" si="168"/>
        <v>45071</v>
      </c>
      <c r="AB1316" s="31" t="str">
        <f>Report2!AE1324</f>
        <v>5255443006328</v>
      </c>
      <c r="AC1316" s="45" t="str">
        <f>Report2!AF1324</f>
        <v>25/05/2023</v>
      </c>
      <c r="AD1316" s="31" t="str">
        <f>Report2!AH1324</f>
        <v>P2TL/52554/20230524/00002</v>
      </c>
      <c r="AE1316" s="31">
        <f t="shared" si="170"/>
        <v>52550</v>
      </c>
      <c r="AF1316" s="31" t="str">
        <f t="shared" si="169"/>
        <v>52554</v>
      </c>
    </row>
    <row r="1317" spans="1:32">
      <c r="A1317" s="30">
        <f>Report2!A1325</f>
        <v>51</v>
      </c>
      <c r="B1317" s="31" t="str">
        <f>Report2!B1325</f>
        <v>P2TL/52551/20230531/00006</v>
      </c>
      <c r="C1317" s="31" t="str">
        <f>Report2!D1325</f>
        <v>523061785987</v>
      </c>
      <c r="D1317" s="31" t="str">
        <f>Report2!E1325</f>
        <v>SHOLIKHATUN</v>
      </c>
      <c r="E1317" s="31" t="str">
        <f>Report2!H1325</f>
        <v>K2</v>
      </c>
      <c r="F1317" s="31" t="str">
        <f>Report2!I1325</f>
        <v>DS WONOKETINGAL 0</v>
      </c>
      <c r="G1317" s="31" t="str">
        <f t="shared" si="163"/>
        <v>R1T</v>
      </c>
      <c r="H1317" s="31">
        <f t="shared" si="164"/>
        <v>900</v>
      </c>
      <c r="I1317" s="31" t="str">
        <f>Report2!K1325</f>
        <v>R1T/900</v>
      </c>
      <c r="J1317" s="82">
        <f>Report2!L1325</f>
        <v>30</v>
      </c>
      <c r="K1317" s="82">
        <f>Report2!M1325</f>
        <v>0</v>
      </c>
      <c r="L1317" s="82">
        <f>Report2!N1325</f>
        <v>18150</v>
      </c>
      <c r="M1317" s="82">
        <f>Report2!P1325</f>
        <v>18150</v>
      </c>
      <c r="N1317" s="82">
        <f>Report2!Q1325</f>
        <v>0</v>
      </c>
      <c r="O1317" s="82">
        <f>Report2!T1325</f>
        <v>0</v>
      </c>
      <c r="P1317" s="82">
        <f>Report2!U1325</f>
        <v>0</v>
      </c>
      <c r="Q1317" s="82">
        <f>Report2!W1325</f>
        <v>1634</v>
      </c>
      <c r="R1317" s="82">
        <f>Report2!X1325</f>
        <v>0</v>
      </c>
      <c r="S1317" s="82">
        <f>Report2!Y1325</f>
        <v>0</v>
      </c>
      <c r="T1317" s="82">
        <f>Report2!Z1325</f>
        <v>19784</v>
      </c>
      <c r="U1317" s="82">
        <f>Report2!AB1325</f>
        <v>19784</v>
      </c>
      <c r="V1317" s="82">
        <f>Report2!AC1325</f>
        <v>0</v>
      </c>
      <c r="W1317" s="36" t="str">
        <f>Report2!AD1325</f>
        <v>31/05/2023</v>
      </c>
      <c r="X1317" s="48" t="str">
        <f t="shared" si="165"/>
        <v>31</v>
      </c>
      <c r="Y1317" s="31" t="str">
        <f t="shared" si="166"/>
        <v>05</v>
      </c>
      <c r="Z1317" s="31" t="str">
        <f t="shared" si="167"/>
        <v>2023</v>
      </c>
      <c r="AA1317" s="45">
        <f t="shared" si="168"/>
        <v>45077</v>
      </c>
      <c r="AB1317" s="31" t="str">
        <f>Report2!AE1325</f>
        <v>5255143005349</v>
      </c>
      <c r="AC1317" s="45" t="str">
        <f>Report2!AF1325</f>
        <v>31/05/2023</v>
      </c>
      <c r="AD1317" s="31" t="str">
        <f>Report2!AH1325</f>
        <v>P2TL/52551/20230531/00006</v>
      </c>
      <c r="AE1317" s="31">
        <f t="shared" si="170"/>
        <v>52550</v>
      </c>
      <c r="AF1317" s="31" t="str">
        <f t="shared" si="169"/>
        <v>52551</v>
      </c>
    </row>
    <row r="1318" spans="1:32">
      <c r="A1318" s="30">
        <f>Report2!A1326</f>
        <v>52</v>
      </c>
      <c r="B1318" s="31" t="str">
        <f>Report2!B1326</f>
        <v>P2TL/52553/20230530/00014</v>
      </c>
      <c r="C1318" s="31" t="str">
        <f>Report2!D1326</f>
        <v>523072045787</v>
      </c>
      <c r="D1318" s="31" t="str">
        <f>Report2!E1326</f>
        <v>PJU PEMDA KAB GRO</v>
      </c>
      <c r="E1318" s="31" t="str">
        <f>Report2!H1326</f>
        <v>K2</v>
      </c>
      <c r="F1318" s="31" t="str">
        <f>Report2!I1326</f>
        <v>JL KOMPLEK RSS PW</v>
      </c>
      <c r="G1318" s="31" t="str">
        <f t="shared" si="163"/>
        <v>P3</v>
      </c>
      <c r="H1318" s="31">
        <f t="shared" si="164"/>
        <v>7700</v>
      </c>
      <c r="I1318" s="31" t="str">
        <f>Report2!K1326</f>
        <v>P3/7700</v>
      </c>
      <c r="J1318" s="82">
        <f>Report2!L1326</f>
        <v>2010</v>
      </c>
      <c r="K1318" s="82">
        <f>Report2!M1326</f>
        <v>0</v>
      </c>
      <c r="L1318" s="82">
        <f>Report2!N1326</f>
        <v>3416055</v>
      </c>
      <c r="M1318" s="82">
        <f>Report2!P1326</f>
        <v>3416055</v>
      </c>
      <c r="N1318" s="82">
        <f>Report2!Q1326</f>
        <v>0</v>
      </c>
      <c r="O1318" s="82">
        <f>Report2!T1326</f>
        <v>0</v>
      </c>
      <c r="P1318" s="82">
        <f>Report2!U1326</f>
        <v>0</v>
      </c>
      <c r="Q1318" s="82">
        <f>Report2!W1326</f>
        <v>0</v>
      </c>
      <c r="R1318" s="82">
        <f>Report2!X1326</f>
        <v>0</v>
      </c>
      <c r="S1318" s="82">
        <f>Report2!Y1326</f>
        <v>0</v>
      </c>
      <c r="T1318" s="82">
        <f>Report2!Z1326</f>
        <v>3416055</v>
      </c>
      <c r="U1318" s="82">
        <f>Report2!AB1326</f>
        <v>10000</v>
      </c>
      <c r="V1318" s="82">
        <f>Report2!AC1326</f>
        <v>3406055</v>
      </c>
      <c r="W1318" s="36" t="str">
        <f>Report2!AD1326</f>
        <v>31/05/2023</v>
      </c>
      <c r="X1318" s="48" t="str">
        <f t="shared" si="165"/>
        <v>31</v>
      </c>
      <c r="Y1318" s="31" t="str">
        <f t="shared" si="166"/>
        <v>05</v>
      </c>
      <c r="Z1318" s="31" t="str">
        <f t="shared" si="167"/>
        <v>2023</v>
      </c>
      <c r="AA1318" s="45">
        <f t="shared" si="168"/>
        <v>45077</v>
      </c>
      <c r="AB1318" s="31" t="str">
        <f>Report2!AE1326</f>
        <v>5255342005044</v>
      </c>
      <c r="AC1318" s="45" t="str">
        <f>Report2!AF1326</f>
        <v>31/05/2023</v>
      </c>
      <c r="AD1318" s="31" t="str">
        <f>Report2!AH1326</f>
        <v>P2TL/52553/20230530/00014</v>
      </c>
      <c r="AE1318" s="31">
        <f t="shared" si="170"/>
        <v>52550</v>
      </c>
      <c r="AF1318" s="31" t="str">
        <f t="shared" si="169"/>
        <v>52553</v>
      </c>
    </row>
    <row r="1319" spans="1:32">
      <c r="A1319" s="30">
        <f>Report2!A1327</f>
        <v>53</v>
      </c>
      <c r="B1319" s="31" t="str">
        <f>Report2!B1327</f>
        <v>P2TL/52554/20230519/00003</v>
      </c>
      <c r="C1319" s="31" t="str">
        <f>Report2!D1327</f>
        <v>523072543866</v>
      </c>
      <c r="D1319" s="31" t="str">
        <f>Report2!E1327</f>
        <v>TOKO BAROKAH</v>
      </c>
      <c r="E1319" s="31" t="str">
        <f>Report2!H1327</f>
        <v>P2</v>
      </c>
      <c r="F1319" s="31" t="str">
        <f>Report2!I1327</f>
        <v>DK SULUR 0  RT.4 RW.</v>
      </c>
      <c r="G1319" s="31" t="str">
        <f t="shared" si="163"/>
        <v>B1T</v>
      </c>
      <c r="H1319" s="31">
        <f t="shared" si="164"/>
        <v>900</v>
      </c>
      <c r="I1319" s="31" t="str">
        <f>Report2!K1327</f>
        <v>B1T/900</v>
      </c>
      <c r="J1319" s="82">
        <f>Report2!L1327</f>
        <v>4957</v>
      </c>
      <c r="K1319" s="82">
        <f>Report2!M1327</f>
        <v>0</v>
      </c>
      <c r="L1319" s="82">
        <f>Report2!N1327</f>
        <v>2305098</v>
      </c>
      <c r="M1319" s="82">
        <f>Report2!P1327</f>
        <v>2305098</v>
      </c>
      <c r="N1319" s="82">
        <f>Report2!Q1327</f>
        <v>0</v>
      </c>
      <c r="O1319" s="82">
        <f>Report2!T1327</f>
        <v>76400</v>
      </c>
      <c r="P1319" s="82">
        <f>Report2!U1327</f>
        <v>402198</v>
      </c>
      <c r="Q1319" s="82">
        <f>Report2!W1327</f>
        <v>23051</v>
      </c>
      <c r="R1319" s="82">
        <f>Report2!X1327</f>
        <v>0</v>
      </c>
      <c r="S1319" s="82">
        <f>Report2!Y1327</f>
        <v>0</v>
      </c>
      <c r="T1319" s="82">
        <f>Report2!Z1327</f>
        <v>2806747</v>
      </c>
      <c r="U1319" s="82">
        <f>Report2!AB1327</f>
        <v>850000</v>
      </c>
      <c r="V1319" s="82">
        <f>Report2!AC1327</f>
        <v>1956747</v>
      </c>
      <c r="W1319" s="36" t="str">
        <f>Report2!AD1327</f>
        <v>25/05/2023</v>
      </c>
      <c r="X1319" s="48" t="str">
        <f t="shared" si="165"/>
        <v>25</v>
      </c>
      <c r="Y1319" s="31" t="str">
        <f t="shared" si="166"/>
        <v>05</v>
      </c>
      <c r="Z1319" s="31" t="str">
        <f t="shared" si="167"/>
        <v>2023</v>
      </c>
      <c r="AA1319" s="45">
        <f t="shared" si="168"/>
        <v>45071</v>
      </c>
      <c r="AB1319" s="31" t="str">
        <f>Report2!AE1327</f>
        <v>5255443006286</v>
      </c>
      <c r="AC1319" s="45" t="str">
        <f>Report2!AF1327</f>
        <v>25/05/2023</v>
      </c>
      <c r="AD1319" s="31" t="str">
        <f>Report2!AH1327</f>
        <v>P2TL/52554/20230519/00003</v>
      </c>
      <c r="AE1319" s="31">
        <f t="shared" si="170"/>
        <v>52550</v>
      </c>
      <c r="AF1319" s="31" t="str">
        <f t="shared" si="169"/>
        <v>52554</v>
      </c>
    </row>
    <row r="1320" spans="1:32">
      <c r="A1320" s="30">
        <f>Report2!A1328</f>
        <v>54</v>
      </c>
      <c r="B1320" s="31" t="str">
        <f>Report2!B1328</f>
        <v>P2TL/52551/20230526/00001</v>
      </c>
      <c r="C1320" s="31" t="str">
        <f>Report2!D1328</f>
        <v>NONPELANG</v>
      </c>
      <c r="D1320" s="31" t="str">
        <f>Report2!E1328</f>
        <v>ASRORI</v>
      </c>
      <c r="E1320" s="31" t="str">
        <f>Report2!H1328</f>
        <v>P4</v>
      </c>
      <c r="F1320" s="31" t="str">
        <f>Report2!I1328</f>
        <v>DS.JOGOLOYO RT1 R</v>
      </c>
      <c r="G1320" s="31" t="str">
        <f t="shared" si="163"/>
        <v>R1</v>
      </c>
      <c r="H1320" s="31">
        <f t="shared" si="164"/>
        <v>450</v>
      </c>
      <c r="I1320" s="31" t="str">
        <f>Report2!K1328</f>
        <v>R1/450</v>
      </c>
      <c r="J1320" s="82">
        <f>Report2!L1328</f>
        <v>2479</v>
      </c>
      <c r="K1320" s="82">
        <f>Report2!M1328</f>
        <v>89100</v>
      </c>
      <c r="L1320" s="82">
        <f>Report2!N1328</f>
        <v>1226907</v>
      </c>
      <c r="M1320" s="82">
        <f>Report2!P1328</f>
        <v>1316007</v>
      </c>
      <c r="N1320" s="82">
        <f>Report2!Q1328</f>
        <v>0</v>
      </c>
      <c r="O1320" s="82">
        <f>Report2!T1328</f>
        <v>0</v>
      </c>
      <c r="P1320" s="82">
        <f>Report2!U1328</f>
        <v>0</v>
      </c>
      <c r="Q1320" s="82">
        <f>Report2!W1328</f>
        <v>6580</v>
      </c>
      <c r="R1320" s="82">
        <f>Report2!X1328</f>
        <v>0</v>
      </c>
      <c r="S1320" s="82">
        <f>Report2!Y1328</f>
        <v>0</v>
      </c>
      <c r="T1320" s="82">
        <f>Report2!Z1328</f>
        <v>1322587</v>
      </c>
      <c r="U1320" s="82">
        <f>Report2!AB1328</f>
        <v>1322587</v>
      </c>
      <c r="V1320" s="82">
        <f>Report2!AC1328</f>
        <v>0</v>
      </c>
      <c r="W1320" s="36" t="str">
        <f>Report2!AD1328</f>
        <v>26/05/2023</v>
      </c>
      <c r="X1320" s="48" t="str">
        <f t="shared" si="165"/>
        <v>26</v>
      </c>
      <c r="Y1320" s="31" t="str">
        <f t="shared" si="166"/>
        <v>05</v>
      </c>
      <c r="Z1320" s="31" t="str">
        <f t="shared" si="167"/>
        <v>2023</v>
      </c>
      <c r="AA1320" s="45">
        <f t="shared" si="168"/>
        <v>45072</v>
      </c>
      <c r="AB1320" s="31" t="str">
        <f>Report2!AE1328</f>
        <v>5255142005337</v>
      </c>
      <c r="AC1320" s="45" t="str">
        <f>Report2!AF1328</f>
        <v>26/05/2023</v>
      </c>
      <c r="AD1320" s="31" t="str">
        <f>Report2!AH1328</f>
        <v>P2TL/52551/20230526/00001</v>
      </c>
      <c r="AE1320" s="31">
        <f t="shared" si="170"/>
        <v>52550</v>
      </c>
      <c r="AF1320" s="31" t="str">
        <f t="shared" si="169"/>
        <v>52551</v>
      </c>
    </row>
    <row r="1321" spans="1:32">
      <c r="A1321" s="30">
        <f>Report2!A1329</f>
        <v>55</v>
      </c>
      <c r="B1321" s="31" t="str">
        <f>Report2!B1329</f>
        <v>P2TL/52553/20230531/00028</v>
      </c>
      <c r="C1321" s="31" t="str">
        <f>Report2!D1329</f>
        <v>523071937669</v>
      </c>
      <c r="D1321" s="31" t="str">
        <f>Report2!E1329</f>
        <v>DKP TK II GROBOGAN</v>
      </c>
      <c r="E1321" s="31" t="str">
        <f>Report2!H1329</f>
        <v>K2</v>
      </c>
      <c r="F1321" s="31" t="str">
        <f>Report2!I1329</f>
        <v>JL MT HARYONO PWD</v>
      </c>
      <c r="G1321" s="31" t="str">
        <f t="shared" si="163"/>
        <v>P3</v>
      </c>
      <c r="H1321" s="31">
        <f t="shared" si="164"/>
        <v>5500</v>
      </c>
      <c r="I1321" s="31" t="str">
        <f>Report2!K1329</f>
        <v>P3/5500</v>
      </c>
      <c r="J1321" s="82">
        <f>Report2!L1329</f>
        <v>2200</v>
      </c>
      <c r="K1321" s="82">
        <f>Report2!M1329</f>
        <v>0</v>
      </c>
      <c r="L1321" s="82">
        <f>Report2!N1329</f>
        <v>3738966</v>
      </c>
      <c r="M1321" s="82">
        <f>Report2!P1329</f>
        <v>3738966</v>
      </c>
      <c r="N1321" s="82">
        <f>Report2!Q1329</f>
        <v>0</v>
      </c>
      <c r="O1321" s="82">
        <f>Report2!T1329</f>
        <v>0</v>
      </c>
      <c r="P1321" s="82">
        <f>Report2!U1329</f>
        <v>0</v>
      </c>
      <c r="Q1321" s="82">
        <f>Report2!W1329</f>
        <v>0</v>
      </c>
      <c r="R1321" s="82">
        <f>Report2!X1329</f>
        <v>0</v>
      </c>
      <c r="S1321" s="82">
        <f>Report2!Y1329</f>
        <v>0</v>
      </c>
      <c r="T1321" s="82">
        <f>Report2!Z1329</f>
        <v>3738966</v>
      </c>
      <c r="U1321" s="82">
        <f>Report2!AB1329</f>
        <v>10000</v>
      </c>
      <c r="V1321" s="82">
        <f>Report2!AC1329</f>
        <v>3728966</v>
      </c>
      <c r="W1321" s="36" t="str">
        <f>Report2!AD1329</f>
        <v>31/05/2023</v>
      </c>
      <c r="X1321" s="48" t="str">
        <f t="shared" si="165"/>
        <v>31</v>
      </c>
      <c r="Y1321" s="31" t="str">
        <f t="shared" si="166"/>
        <v>05</v>
      </c>
      <c r="Z1321" s="31" t="str">
        <f t="shared" si="167"/>
        <v>2023</v>
      </c>
      <c r="AA1321" s="45">
        <f t="shared" si="168"/>
        <v>45077</v>
      </c>
      <c r="AB1321" s="31" t="str">
        <f>Report2!AE1329</f>
        <v>5255342005085</v>
      </c>
      <c r="AC1321" s="45" t="str">
        <f>Report2!AF1329</f>
        <v>31/05/2023</v>
      </c>
      <c r="AD1321" s="31" t="str">
        <f>Report2!AH1329</f>
        <v>P2TL/52553/20230531/00028</v>
      </c>
      <c r="AE1321" s="31">
        <f t="shared" si="170"/>
        <v>52550</v>
      </c>
      <c r="AF1321" s="31" t="str">
        <f t="shared" si="169"/>
        <v>52553</v>
      </c>
    </row>
    <row r="1322" spans="1:32">
      <c r="A1322" s="30">
        <f>Report2!A1330</f>
        <v>56</v>
      </c>
      <c r="B1322" s="31" t="str">
        <f>Report2!B1330</f>
        <v>P2TL/52554/20230523/00005</v>
      </c>
      <c r="C1322" s="31" t="str">
        <f>Report2!D1330</f>
        <v>523071011265</v>
      </c>
      <c r="D1322" s="31" t="str">
        <f>Report2!E1330</f>
        <v>WAJI</v>
      </c>
      <c r="E1322" s="31" t="str">
        <f>Report2!H1330</f>
        <v>K2</v>
      </c>
      <c r="F1322" s="31" t="str">
        <f>Report2!I1330</f>
        <v>DK  PONDOK RT3/3 SU</v>
      </c>
      <c r="G1322" s="31" t="str">
        <f t="shared" si="163"/>
        <v>R1</v>
      </c>
      <c r="H1322" s="31">
        <f t="shared" si="164"/>
        <v>450</v>
      </c>
      <c r="I1322" s="31" t="str">
        <f>Report2!K1330</f>
        <v>R1/450</v>
      </c>
      <c r="J1322" s="82">
        <f>Report2!L1330</f>
        <v>513</v>
      </c>
      <c r="K1322" s="82">
        <f>Report2!M1330</f>
        <v>0</v>
      </c>
      <c r="L1322" s="82">
        <f>Report2!N1330</f>
        <v>253935</v>
      </c>
      <c r="M1322" s="82">
        <f>Report2!P1330</f>
        <v>253935</v>
      </c>
      <c r="N1322" s="82">
        <f>Report2!Q1330</f>
        <v>0</v>
      </c>
      <c r="O1322" s="82">
        <f>Report2!T1330</f>
        <v>0</v>
      </c>
      <c r="P1322" s="82">
        <f>Report2!U1330</f>
        <v>0</v>
      </c>
      <c r="Q1322" s="82">
        <f>Report2!W1330</f>
        <v>22854</v>
      </c>
      <c r="R1322" s="82">
        <f>Report2!X1330</f>
        <v>0</v>
      </c>
      <c r="S1322" s="82">
        <f>Report2!Y1330</f>
        <v>0</v>
      </c>
      <c r="T1322" s="82">
        <f>Report2!Z1330</f>
        <v>276789</v>
      </c>
      <c r="U1322" s="82">
        <f>Report2!AB1330</f>
        <v>23000</v>
      </c>
      <c r="V1322" s="82">
        <f>Report2!AC1330</f>
        <v>253789</v>
      </c>
      <c r="W1322" s="36" t="str">
        <f>Report2!AD1330</f>
        <v>24/05/2023</v>
      </c>
      <c r="X1322" s="48" t="str">
        <f t="shared" si="165"/>
        <v>24</v>
      </c>
      <c r="Y1322" s="31" t="str">
        <f t="shared" si="166"/>
        <v>05</v>
      </c>
      <c r="Z1322" s="31" t="str">
        <f t="shared" si="167"/>
        <v>2023</v>
      </c>
      <c r="AA1322" s="45">
        <f t="shared" si="168"/>
        <v>45070</v>
      </c>
      <c r="AB1322" s="31" t="str">
        <f>Report2!AE1330</f>
        <v>5255442006296</v>
      </c>
      <c r="AC1322" s="45" t="str">
        <f>Report2!AF1330</f>
        <v>24/05/2023</v>
      </c>
      <c r="AD1322" s="31" t="str">
        <f>Report2!AH1330</f>
        <v>P2TL/52554/20230523/00005</v>
      </c>
      <c r="AE1322" s="31">
        <f t="shared" si="170"/>
        <v>52550</v>
      </c>
      <c r="AF1322" s="31" t="str">
        <f t="shared" si="169"/>
        <v>52554</v>
      </c>
    </row>
    <row r="1323" spans="1:32">
      <c r="A1323" s="30">
        <f>Report2!A1331</f>
        <v>57</v>
      </c>
      <c r="B1323" s="31" t="str">
        <f>Report2!B1331</f>
        <v>P2TL/52551/20230524/00001</v>
      </c>
      <c r="C1323" s="31" t="str">
        <f>Report2!D1331</f>
        <v>523060433183</v>
      </c>
      <c r="D1323" s="31" t="str">
        <f>Report2!E1331</f>
        <v>M SODIK</v>
      </c>
      <c r="E1323" s="31" t="str">
        <f>Report2!H1331</f>
        <v>K2</v>
      </c>
      <c r="F1323" s="31" t="str">
        <f>Report2!I1331</f>
        <v>KA RNAGSARI RT3/1 K</v>
      </c>
      <c r="G1323" s="31" t="str">
        <f t="shared" si="163"/>
        <v>R1</v>
      </c>
      <c r="H1323" s="31">
        <f t="shared" si="164"/>
        <v>900</v>
      </c>
      <c r="I1323" s="31" t="str">
        <f>Report2!K1331</f>
        <v>R1/900</v>
      </c>
      <c r="J1323" s="82">
        <f>Report2!L1331</f>
        <v>754</v>
      </c>
      <c r="K1323" s="82">
        <f>Report2!M1331</f>
        <v>0</v>
      </c>
      <c r="L1323" s="82">
        <f>Report2!N1331</f>
        <v>373230</v>
      </c>
      <c r="M1323" s="82">
        <f>Report2!P1331</f>
        <v>373230</v>
      </c>
      <c r="N1323" s="82">
        <f>Report2!Q1331</f>
        <v>0</v>
      </c>
      <c r="O1323" s="82">
        <f>Report2!T1331</f>
        <v>0</v>
      </c>
      <c r="P1323" s="82">
        <f>Report2!U1331</f>
        <v>0</v>
      </c>
      <c r="Q1323" s="82">
        <f>Report2!W1331</f>
        <v>33591</v>
      </c>
      <c r="R1323" s="82">
        <f>Report2!X1331</f>
        <v>0</v>
      </c>
      <c r="S1323" s="82">
        <f>Report2!Y1331</f>
        <v>0</v>
      </c>
      <c r="T1323" s="82">
        <f>Report2!Z1331</f>
        <v>406821</v>
      </c>
      <c r="U1323" s="82">
        <f>Report2!AB1331</f>
        <v>406821</v>
      </c>
      <c r="V1323" s="82">
        <f>Report2!AC1331</f>
        <v>0</v>
      </c>
      <c r="W1323" s="36" t="str">
        <f>Report2!AD1331</f>
        <v>24/05/2023</v>
      </c>
      <c r="X1323" s="48" t="str">
        <f t="shared" si="165"/>
        <v>24</v>
      </c>
      <c r="Y1323" s="31" t="str">
        <f t="shared" si="166"/>
        <v>05</v>
      </c>
      <c r="Z1323" s="31" t="str">
        <f t="shared" si="167"/>
        <v>2023</v>
      </c>
      <c r="AA1323" s="45">
        <f t="shared" si="168"/>
        <v>45070</v>
      </c>
      <c r="AB1323" s="31" t="str">
        <f>Report2!AE1331</f>
        <v>5255142005331</v>
      </c>
      <c r="AC1323" s="45" t="str">
        <f>Report2!AF1331</f>
        <v>24/05/2023</v>
      </c>
      <c r="AD1323" s="31" t="str">
        <f>Report2!AH1331</f>
        <v>P2TL/52551/20230524/00001</v>
      </c>
      <c r="AE1323" s="31">
        <f t="shared" si="170"/>
        <v>52550</v>
      </c>
      <c r="AF1323" s="31" t="str">
        <f t="shared" si="169"/>
        <v>52551</v>
      </c>
    </row>
    <row r="1324" spans="1:32">
      <c r="A1324" s="30">
        <f>Report2!A1332</f>
        <v>58</v>
      </c>
      <c r="B1324" s="31" t="str">
        <f>Report2!B1332</f>
        <v>P2TL/52551/20230510/00001</v>
      </c>
      <c r="C1324" s="31" t="str">
        <f>Report2!D1332</f>
        <v>523061782247</v>
      </c>
      <c r="D1324" s="31" t="str">
        <f>Report2!E1332</f>
        <v>SUDADI</v>
      </c>
      <c r="E1324" s="31" t="str">
        <f>Report2!H1332</f>
        <v>K2</v>
      </c>
      <c r="F1324" s="31" t="str">
        <f>Report2!I1332</f>
        <v>DS SIDOREJO    RT.3</v>
      </c>
      <c r="G1324" s="31" t="str">
        <f t="shared" si="163"/>
        <v>R1T</v>
      </c>
      <c r="H1324" s="31">
        <f t="shared" si="164"/>
        <v>450</v>
      </c>
      <c r="I1324" s="31" t="str">
        <f>Report2!K1332</f>
        <v>R1T/450</v>
      </c>
      <c r="J1324" s="82">
        <f>Report2!L1332</f>
        <v>579</v>
      </c>
      <c r="K1324" s="82">
        <f>Report2!M1332</f>
        <v>0</v>
      </c>
      <c r="L1324" s="82">
        <f>Report2!N1332</f>
        <v>240285</v>
      </c>
      <c r="M1324" s="82">
        <f>Report2!P1332</f>
        <v>240285</v>
      </c>
      <c r="N1324" s="82">
        <f>Report2!Q1332</f>
        <v>0</v>
      </c>
      <c r="O1324" s="82">
        <f>Report2!T1332</f>
        <v>0</v>
      </c>
      <c r="P1324" s="82">
        <f>Report2!U1332</f>
        <v>0</v>
      </c>
      <c r="Q1324" s="82">
        <f>Report2!W1332</f>
        <v>21626</v>
      </c>
      <c r="R1324" s="82">
        <f>Report2!X1332</f>
        <v>0</v>
      </c>
      <c r="S1324" s="82">
        <f>Report2!Y1332</f>
        <v>0</v>
      </c>
      <c r="T1324" s="82">
        <f>Report2!Z1332</f>
        <v>261911</v>
      </c>
      <c r="U1324" s="82">
        <f>Report2!AB1332</f>
        <v>261911</v>
      </c>
      <c r="V1324" s="82">
        <f>Report2!AC1332</f>
        <v>0</v>
      </c>
      <c r="W1324" s="36" t="str">
        <f>Report2!AD1332</f>
        <v>10/05/2023</v>
      </c>
      <c r="X1324" s="48" t="str">
        <f t="shared" si="165"/>
        <v>10</v>
      </c>
      <c r="Y1324" s="31" t="str">
        <f t="shared" si="166"/>
        <v>05</v>
      </c>
      <c r="Z1324" s="31" t="str">
        <f t="shared" si="167"/>
        <v>2023</v>
      </c>
      <c r="AA1324" s="45">
        <f t="shared" si="168"/>
        <v>45056</v>
      </c>
      <c r="AB1324" s="31" t="str">
        <f>Report2!AE1332</f>
        <v>5255143005294</v>
      </c>
      <c r="AC1324" s="45" t="str">
        <f>Report2!AF1332</f>
        <v>10/05/2023</v>
      </c>
      <c r="AD1324" s="31" t="str">
        <f>Report2!AH1332</f>
        <v>P2TL/52551/20230510/00001</v>
      </c>
      <c r="AE1324" s="31">
        <f t="shared" si="170"/>
        <v>52550</v>
      </c>
      <c r="AF1324" s="31" t="str">
        <f t="shared" si="169"/>
        <v>52551</v>
      </c>
    </row>
    <row r="1325" spans="1:32">
      <c r="A1325" s="30">
        <f>Report2!A1333</f>
        <v>59</v>
      </c>
      <c r="B1325" s="31" t="str">
        <f>Report2!B1333</f>
        <v>P2TL/52551/20230516/00006</v>
      </c>
      <c r="C1325" s="31" t="str">
        <f>Report2!D1333</f>
        <v>NONPELANG</v>
      </c>
      <c r="D1325" s="31" t="str">
        <f>Report2!E1333</f>
        <v>FATEKUL HUDA</v>
      </c>
      <c r="E1325" s="31" t="str">
        <f>Report2!H1333</f>
        <v>P4</v>
      </c>
      <c r="F1325" s="31" t="str">
        <f>Report2!I1333</f>
        <v>DK.KRAJAN PONCOHA</v>
      </c>
      <c r="G1325" s="31" t="str">
        <f t="shared" si="163"/>
        <v>B1</v>
      </c>
      <c r="H1325" s="31">
        <f t="shared" si="164"/>
        <v>450</v>
      </c>
      <c r="I1325" s="31" t="str">
        <f>Report2!K1333</f>
        <v>B1/450</v>
      </c>
      <c r="J1325" s="82">
        <f>Report2!L1333</f>
        <v>2479</v>
      </c>
      <c r="K1325" s="82">
        <f>Report2!M1333</f>
        <v>190350</v>
      </c>
      <c r="L1325" s="82">
        <f>Report2!N1333</f>
        <v>1041012</v>
      </c>
      <c r="M1325" s="82">
        <f>Report2!P1333</f>
        <v>1231362</v>
      </c>
      <c r="N1325" s="82">
        <f>Report2!Q1333</f>
        <v>0</v>
      </c>
      <c r="O1325" s="82">
        <f>Report2!T1333</f>
        <v>0</v>
      </c>
      <c r="P1325" s="82">
        <f>Report2!U1333</f>
        <v>0</v>
      </c>
      <c r="Q1325" s="82">
        <f>Report2!W1333</f>
        <v>6157</v>
      </c>
      <c r="R1325" s="82">
        <f>Report2!X1333</f>
        <v>0</v>
      </c>
      <c r="S1325" s="82">
        <f>Report2!Y1333</f>
        <v>0</v>
      </c>
      <c r="T1325" s="82">
        <f>Report2!Z1333</f>
        <v>1237519</v>
      </c>
      <c r="U1325" s="82">
        <f>Report2!AB1333</f>
        <v>1237519</v>
      </c>
      <c r="V1325" s="82">
        <f>Report2!AC1333</f>
        <v>0</v>
      </c>
      <c r="W1325" s="36" t="str">
        <f>Report2!AD1333</f>
        <v>16/05/2023</v>
      </c>
      <c r="X1325" s="48" t="str">
        <f t="shared" si="165"/>
        <v>16</v>
      </c>
      <c r="Y1325" s="31" t="str">
        <f t="shared" si="166"/>
        <v>05</v>
      </c>
      <c r="Z1325" s="31" t="str">
        <f t="shared" si="167"/>
        <v>2023</v>
      </c>
      <c r="AA1325" s="45">
        <f t="shared" si="168"/>
        <v>45062</v>
      </c>
      <c r="AB1325" s="31" t="str">
        <f>Report2!AE1333</f>
        <v>5255142005310</v>
      </c>
      <c r="AC1325" s="45" t="str">
        <f>Report2!AF1333</f>
        <v>16/05/2023</v>
      </c>
      <c r="AD1325" s="31" t="str">
        <f>Report2!AH1333</f>
        <v>P2TL/52551/20230516/00006</v>
      </c>
      <c r="AE1325" s="31">
        <f t="shared" si="170"/>
        <v>52550</v>
      </c>
      <c r="AF1325" s="31" t="str">
        <f t="shared" si="169"/>
        <v>52551</v>
      </c>
    </row>
    <row r="1326" spans="1:32">
      <c r="A1326" s="30">
        <f>Report2!A1334</f>
        <v>60</v>
      </c>
      <c r="B1326" s="31" t="str">
        <f>Report2!B1334</f>
        <v>P2TL/52551/20230526/00006</v>
      </c>
      <c r="C1326" s="31" t="str">
        <f>Report2!D1334</f>
        <v>523060727498</v>
      </c>
      <c r="D1326" s="31" t="str">
        <f>Report2!E1334</f>
        <v>MOCH FUNDHI</v>
      </c>
      <c r="E1326" s="31" t="str">
        <f>Report2!H1334</f>
        <v>K2</v>
      </c>
      <c r="F1326" s="31" t="str">
        <f>Report2!I1334</f>
        <v>KO NDANG PASAR RT</v>
      </c>
      <c r="G1326" s="31" t="str">
        <f t="shared" si="163"/>
        <v>R1</v>
      </c>
      <c r="H1326" s="31">
        <f t="shared" si="164"/>
        <v>450</v>
      </c>
      <c r="I1326" s="31" t="str">
        <f>Report2!K1334</f>
        <v>R1/450</v>
      </c>
      <c r="J1326" s="82">
        <f>Report2!L1334</f>
        <v>551</v>
      </c>
      <c r="K1326" s="82">
        <f>Report2!M1334</f>
        <v>0</v>
      </c>
      <c r="L1326" s="82">
        <f>Report2!N1334</f>
        <v>272745</v>
      </c>
      <c r="M1326" s="82">
        <f>Report2!P1334</f>
        <v>272745</v>
      </c>
      <c r="N1326" s="82">
        <f>Report2!Q1334</f>
        <v>0</v>
      </c>
      <c r="O1326" s="82">
        <f>Report2!T1334</f>
        <v>0</v>
      </c>
      <c r="P1326" s="82">
        <f>Report2!U1334</f>
        <v>0</v>
      </c>
      <c r="Q1326" s="82">
        <f>Report2!W1334</f>
        <v>24547</v>
      </c>
      <c r="R1326" s="82">
        <f>Report2!X1334</f>
        <v>0</v>
      </c>
      <c r="S1326" s="82">
        <f>Report2!Y1334</f>
        <v>0</v>
      </c>
      <c r="T1326" s="82">
        <f>Report2!Z1334</f>
        <v>297292</v>
      </c>
      <c r="U1326" s="82">
        <f>Report2!AB1334</f>
        <v>297292</v>
      </c>
      <c r="V1326" s="82">
        <f>Report2!AC1334</f>
        <v>0</v>
      </c>
      <c r="W1326" s="36" t="str">
        <f>Report2!AD1334</f>
        <v>26/05/2023</v>
      </c>
      <c r="X1326" s="48" t="str">
        <f t="shared" si="165"/>
        <v>26</v>
      </c>
      <c r="Y1326" s="31" t="str">
        <f t="shared" si="166"/>
        <v>05</v>
      </c>
      <c r="Z1326" s="31" t="str">
        <f t="shared" si="167"/>
        <v>2023</v>
      </c>
      <c r="AA1326" s="45">
        <f t="shared" si="168"/>
        <v>45072</v>
      </c>
      <c r="AB1326" s="31" t="str">
        <f>Report2!AE1334</f>
        <v>5255142005342</v>
      </c>
      <c r="AC1326" s="45" t="str">
        <f>Report2!AF1334</f>
        <v>26/05/2023</v>
      </c>
      <c r="AD1326" s="31" t="str">
        <f>Report2!AH1334</f>
        <v>P2TL/52551/20230526/00006</v>
      </c>
      <c r="AE1326" s="31">
        <f t="shared" si="170"/>
        <v>52550</v>
      </c>
      <c r="AF1326" s="31" t="str">
        <f t="shared" si="169"/>
        <v>52551</v>
      </c>
    </row>
    <row r="1327" spans="1:32">
      <c r="A1327" s="30">
        <f>Report2!A1335</f>
        <v>61</v>
      </c>
      <c r="B1327" s="31" t="str">
        <f>Report2!B1335</f>
        <v>P2TL/52553/20230531/00001</v>
      </c>
      <c r="C1327" s="31" t="str">
        <f>Report2!D1335</f>
        <v>525530098562</v>
      </c>
      <c r="D1327" s="31" t="str">
        <f>Report2!E1335</f>
        <v>NGADIYEM</v>
      </c>
      <c r="E1327" s="31" t="str">
        <f>Report2!H1335</f>
        <v>K2</v>
      </c>
      <c r="F1327" s="31" t="str">
        <f>Report2!I1335</f>
        <v>DK BULAKREJO DS. N</v>
      </c>
      <c r="G1327" s="31" t="str">
        <f t="shared" si="163"/>
        <v>R1</v>
      </c>
      <c r="H1327" s="31">
        <f t="shared" si="164"/>
        <v>900</v>
      </c>
      <c r="I1327" s="31" t="str">
        <f>Report2!K1335</f>
        <v>R1/900</v>
      </c>
      <c r="J1327" s="82">
        <f>Report2!L1335</f>
        <v>678</v>
      </c>
      <c r="K1327" s="82">
        <f>Report2!M1335</f>
        <v>0</v>
      </c>
      <c r="L1327" s="82">
        <f>Report2!N1335</f>
        <v>335610</v>
      </c>
      <c r="M1327" s="82">
        <f>Report2!P1335</f>
        <v>335610</v>
      </c>
      <c r="N1327" s="82">
        <f>Report2!Q1335</f>
        <v>0</v>
      </c>
      <c r="O1327" s="82">
        <f>Report2!T1335</f>
        <v>0</v>
      </c>
      <c r="P1327" s="82">
        <f>Report2!U1335</f>
        <v>0</v>
      </c>
      <c r="Q1327" s="82">
        <f>Report2!W1335</f>
        <v>30205</v>
      </c>
      <c r="R1327" s="82">
        <f>Report2!X1335</f>
        <v>0</v>
      </c>
      <c r="S1327" s="82">
        <f>Report2!Y1335</f>
        <v>0</v>
      </c>
      <c r="T1327" s="82">
        <f>Report2!Z1335</f>
        <v>365815</v>
      </c>
      <c r="U1327" s="82">
        <f>Report2!AB1335</f>
        <v>365815</v>
      </c>
      <c r="V1327" s="82">
        <f>Report2!AC1335</f>
        <v>0</v>
      </c>
      <c r="W1327" s="36" t="str">
        <f>Report2!AD1335</f>
        <v>31/05/2023</v>
      </c>
      <c r="X1327" s="48" t="str">
        <f t="shared" si="165"/>
        <v>31</v>
      </c>
      <c r="Y1327" s="31" t="str">
        <f t="shared" si="166"/>
        <v>05</v>
      </c>
      <c r="Z1327" s="31" t="str">
        <f t="shared" si="167"/>
        <v>2023</v>
      </c>
      <c r="AA1327" s="45">
        <f t="shared" si="168"/>
        <v>45077</v>
      </c>
      <c r="AB1327" s="31" t="str">
        <f>Report2!AE1335</f>
        <v>5255342005058</v>
      </c>
      <c r="AC1327" s="45" t="str">
        <f>Report2!AF1335</f>
        <v>31/05/2023</v>
      </c>
      <c r="AD1327" s="31" t="str">
        <f>Report2!AH1335</f>
        <v>P2TL/52553/20230531/00001</v>
      </c>
      <c r="AE1327" s="31">
        <f t="shared" si="170"/>
        <v>52550</v>
      </c>
      <c r="AF1327" s="31" t="str">
        <f t="shared" si="169"/>
        <v>52553</v>
      </c>
    </row>
    <row r="1328" spans="1:32">
      <c r="A1328" s="30">
        <f>Report2!A1336</f>
        <v>62</v>
      </c>
      <c r="B1328" s="31" t="str">
        <f>Report2!B1336</f>
        <v>P2TL/52552/20230510/00002</v>
      </c>
      <c r="C1328" s="31" t="str">
        <f>Report2!D1336</f>
        <v>523080321593</v>
      </c>
      <c r="D1328" s="31" t="str">
        <f>Report2!E1336</f>
        <v>MUNUK FEBRUSUHAR</v>
      </c>
      <c r="E1328" s="31" t="str">
        <f>Report2!H1336</f>
        <v>P2</v>
      </c>
      <c r="F1328" s="31" t="str">
        <f>Report2!I1336</f>
        <v>GU NUNG WULAN RT7</v>
      </c>
      <c r="G1328" s="31" t="str">
        <f t="shared" si="163"/>
        <v>R1</v>
      </c>
      <c r="H1328" s="31">
        <f t="shared" si="164"/>
        <v>450</v>
      </c>
      <c r="I1328" s="31" t="str">
        <f>Report2!K1336</f>
        <v>R1/450</v>
      </c>
      <c r="J1328" s="82">
        <f>Report2!L1336</f>
        <v>2479</v>
      </c>
      <c r="K1328" s="82">
        <f>Report2!M1336</f>
        <v>0</v>
      </c>
      <c r="L1328" s="82">
        <f>Report2!N1336</f>
        <v>1226907</v>
      </c>
      <c r="M1328" s="82">
        <f>Report2!P1336</f>
        <v>1226907</v>
      </c>
      <c r="N1328" s="82">
        <f>Report2!Q1336</f>
        <v>0</v>
      </c>
      <c r="O1328" s="82">
        <f>Report2!T1336</f>
        <v>0</v>
      </c>
      <c r="P1328" s="82">
        <f>Report2!U1336</f>
        <v>188171</v>
      </c>
      <c r="Q1328" s="82">
        <f>Report2!W1336</f>
        <v>12269</v>
      </c>
      <c r="R1328" s="82">
        <f>Report2!X1336</f>
        <v>13950</v>
      </c>
      <c r="S1328" s="82">
        <f>Report2!Y1336</f>
        <v>0</v>
      </c>
      <c r="T1328" s="82">
        <f>Report2!Z1336</f>
        <v>1441297</v>
      </c>
      <c r="U1328" s="82">
        <f>Report2!AB1336</f>
        <v>1441297</v>
      </c>
      <c r="V1328" s="82">
        <f>Report2!AC1336</f>
        <v>0</v>
      </c>
      <c r="W1328" s="36" t="str">
        <f>Report2!AD1336</f>
        <v>10/05/2023</v>
      </c>
      <c r="X1328" s="48" t="str">
        <f t="shared" si="165"/>
        <v>10</v>
      </c>
      <c r="Y1328" s="31" t="str">
        <f t="shared" si="166"/>
        <v>05</v>
      </c>
      <c r="Z1328" s="31" t="str">
        <f t="shared" si="167"/>
        <v>2023</v>
      </c>
      <c r="AA1328" s="45">
        <f t="shared" si="168"/>
        <v>45056</v>
      </c>
      <c r="AB1328" s="31" t="str">
        <f>Report2!AE1336</f>
        <v>5255242005045</v>
      </c>
      <c r="AC1328" s="45" t="str">
        <f>Report2!AF1336</f>
        <v>10/05/2023</v>
      </c>
      <c r="AD1328" s="31" t="str">
        <f>Report2!AH1336</f>
        <v>P2TL/52552/20230510/00002</v>
      </c>
      <c r="AE1328" s="31">
        <f t="shared" si="170"/>
        <v>52550</v>
      </c>
      <c r="AF1328" s="31" t="str">
        <f t="shared" si="169"/>
        <v>52552</v>
      </c>
    </row>
    <row r="1329" spans="1:32">
      <c r="A1329" s="30">
        <f>Report2!A1337</f>
        <v>63</v>
      </c>
      <c r="B1329" s="31" t="str">
        <f>Report2!B1337</f>
        <v>P2TL/52553/20230509/00001</v>
      </c>
      <c r="C1329" s="31" t="str">
        <f>Report2!D1337</f>
        <v>523070077077</v>
      </c>
      <c r="D1329" s="31" t="str">
        <f>Report2!E1337</f>
        <v>DARSONO</v>
      </c>
      <c r="E1329" s="31" t="str">
        <f>Report2!H1337</f>
        <v>K2</v>
      </c>
      <c r="F1329" s="31" t="str">
        <f>Report2!I1337</f>
        <v>JL  PANGKALAN GG2</v>
      </c>
      <c r="G1329" s="31" t="str">
        <f t="shared" si="163"/>
        <v>R1</v>
      </c>
      <c r="H1329" s="31">
        <f t="shared" si="164"/>
        <v>450</v>
      </c>
      <c r="I1329" s="31" t="str">
        <f>Report2!K1337</f>
        <v>R1/450</v>
      </c>
      <c r="J1329" s="82">
        <f>Report2!L1337</f>
        <v>225</v>
      </c>
      <c r="K1329" s="82">
        <f>Report2!M1337</f>
        <v>0</v>
      </c>
      <c r="L1329" s="82">
        <f>Report2!N1337</f>
        <v>111375</v>
      </c>
      <c r="M1329" s="82">
        <f>Report2!P1337</f>
        <v>111375</v>
      </c>
      <c r="N1329" s="82">
        <f>Report2!Q1337</f>
        <v>0</v>
      </c>
      <c r="O1329" s="82">
        <f>Report2!T1337</f>
        <v>0</v>
      </c>
      <c r="P1329" s="82">
        <f>Report2!U1337</f>
        <v>0</v>
      </c>
      <c r="Q1329" s="82">
        <f>Report2!W1337</f>
        <v>10024</v>
      </c>
      <c r="R1329" s="82">
        <f>Report2!X1337</f>
        <v>0</v>
      </c>
      <c r="S1329" s="82">
        <f>Report2!Y1337</f>
        <v>0</v>
      </c>
      <c r="T1329" s="82">
        <f>Report2!Z1337</f>
        <v>121399</v>
      </c>
      <c r="U1329" s="82">
        <f>Report2!AB1337</f>
        <v>121399</v>
      </c>
      <c r="V1329" s="82">
        <f>Report2!AC1337</f>
        <v>0</v>
      </c>
      <c r="W1329" s="36" t="str">
        <f>Report2!AD1337</f>
        <v>09/05/2023</v>
      </c>
      <c r="X1329" s="48" t="str">
        <f t="shared" si="165"/>
        <v>09</v>
      </c>
      <c r="Y1329" s="31" t="str">
        <f t="shared" si="166"/>
        <v>05</v>
      </c>
      <c r="Z1329" s="31" t="str">
        <f t="shared" si="167"/>
        <v>2023</v>
      </c>
      <c r="AA1329" s="45">
        <f t="shared" si="168"/>
        <v>45055</v>
      </c>
      <c r="AB1329" s="31" t="str">
        <f>Report2!AE1337</f>
        <v>5255342004983</v>
      </c>
      <c r="AC1329" s="45" t="str">
        <f>Report2!AF1337</f>
        <v>09/05/2023</v>
      </c>
      <c r="AD1329" s="31" t="str">
        <f>Report2!AH1337</f>
        <v>P2TL/52553/20230509/00001</v>
      </c>
      <c r="AE1329" s="31">
        <f t="shared" si="170"/>
        <v>52550</v>
      </c>
      <c r="AF1329" s="31" t="str">
        <f t="shared" si="169"/>
        <v>52553</v>
      </c>
    </row>
    <row r="1330" spans="1:32">
      <c r="A1330" s="30">
        <f>Report2!A1338</f>
        <v>64</v>
      </c>
      <c r="B1330" s="31" t="str">
        <f>Report2!B1338</f>
        <v>P2TL/52551/20230525/00002</v>
      </c>
      <c r="C1330" s="31" t="str">
        <f>Report2!D1338</f>
        <v>NONPELANG</v>
      </c>
      <c r="D1330" s="31" t="str">
        <f>Report2!E1338</f>
        <v>PJ SURATMAN</v>
      </c>
      <c r="E1330" s="31" t="str">
        <f>Report2!H1338</f>
        <v>P4</v>
      </c>
      <c r="F1330" s="31" t="str">
        <f>Report2!I1338</f>
        <v>DK.BILUTAN REJOSAR</v>
      </c>
      <c r="G1330" s="31" t="str">
        <f t="shared" si="163"/>
        <v>S2</v>
      </c>
      <c r="H1330" s="31">
        <f t="shared" si="164"/>
        <v>450</v>
      </c>
      <c r="I1330" s="31" t="str">
        <f>Report2!K1338</f>
        <v>S2/450</v>
      </c>
      <c r="J1330" s="82">
        <f>Report2!L1338</f>
        <v>2479</v>
      </c>
      <c r="K1330" s="82">
        <f>Report2!M1338</f>
        <v>81000</v>
      </c>
      <c r="L1330" s="82">
        <f>Report2!N1338</f>
        <v>892296</v>
      </c>
      <c r="M1330" s="82">
        <f>Report2!P1338</f>
        <v>973296</v>
      </c>
      <c r="N1330" s="82">
        <f>Report2!Q1338</f>
        <v>0</v>
      </c>
      <c r="O1330" s="82">
        <f>Report2!T1338</f>
        <v>0</v>
      </c>
      <c r="P1330" s="82">
        <f>Report2!U1338</f>
        <v>0</v>
      </c>
      <c r="Q1330" s="82">
        <f>Report2!W1338</f>
        <v>4866</v>
      </c>
      <c r="R1330" s="82">
        <f>Report2!X1338</f>
        <v>0</v>
      </c>
      <c r="S1330" s="82">
        <f>Report2!Y1338</f>
        <v>0</v>
      </c>
      <c r="T1330" s="82">
        <f>Report2!Z1338</f>
        <v>978162</v>
      </c>
      <c r="U1330" s="82">
        <f>Report2!AB1338</f>
        <v>978162</v>
      </c>
      <c r="V1330" s="82">
        <f>Report2!AC1338</f>
        <v>0</v>
      </c>
      <c r="W1330" s="36" t="str">
        <f>Report2!AD1338</f>
        <v>25/05/2023</v>
      </c>
      <c r="X1330" s="48" t="str">
        <f t="shared" si="165"/>
        <v>25</v>
      </c>
      <c r="Y1330" s="31" t="str">
        <f t="shared" si="166"/>
        <v>05</v>
      </c>
      <c r="Z1330" s="31" t="str">
        <f t="shared" si="167"/>
        <v>2023</v>
      </c>
      <c r="AA1330" s="45">
        <f t="shared" si="168"/>
        <v>45071</v>
      </c>
      <c r="AB1330" s="31" t="str">
        <f>Report2!AE1338</f>
        <v>5255142005334</v>
      </c>
      <c r="AC1330" s="45" t="str">
        <f>Report2!AF1338</f>
        <v>25/05/2023</v>
      </c>
      <c r="AD1330" s="31" t="str">
        <f>Report2!AH1338</f>
        <v>P2TL/52551/20230525/00002</v>
      </c>
      <c r="AE1330" s="31">
        <f t="shared" si="170"/>
        <v>52550</v>
      </c>
      <c r="AF1330" s="31" t="str">
        <f t="shared" si="169"/>
        <v>52551</v>
      </c>
    </row>
    <row r="1331" spans="1:32">
      <c r="A1331" s="30">
        <f>Report2!A1339</f>
        <v>65</v>
      </c>
      <c r="B1331" s="31" t="str">
        <f>Report2!B1339</f>
        <v>P2TL/52553/20230530/00004</v>
      </c>
      <c r="C1331" s="31" t="str">
        <f>Report2!D1339</f>
        <v>523071695266</v>
      </c>
      <c r="D1331" s="31" t="str">
        <f>Report2!E1339</f>
        <v>DKP KAB GROBOGAN</v>
      </c>
      <c r="E1331" s="31" t="str">
        <f>Report2!H1339</f>
        <v>K2</v>
      </c>
      <c r="F1331" s="31" t="str">
        <f>Report2!I1339</f>
        <v>JL KOMP ALUN ALUN</v>
      </c>
      <c r="G1331" s="31" t="str">
        <f t="shared" si="163"/>
        <v>P3</v>
      </c>
      <c r="H1331" s="31">
        <f t="shared" si="164"/>
        <v>11000</v>
      </c>
      <c r="I1331" s="31" t="str">
        <f>Report2!K1339</f>
        <v>P3/11000</v>
      </c>
      <c r="J1331" s="82">
        <f>Report2!L1339</f>
        <v>3003</v>
      </c>
      <c r="K1331" s="82">
        <f>Report2!M1339</f>
        <v>0</v>
      </c>
      <c r="L1331" s="82">
        <f>Report2!N1339</f>
        <v>5103689</v>
      </c>
      <c r="M1331" s="82">
        <f>Report2!P1339</f>
        <v>5103689</v>
      </c>
      <c r="N1331" s="82">
        <f>Report2!Q1339</f>
        <v>10000</v>
      </c>
      <c r="O1331" s="82">
        <f>Report2!T1339</f>
        <v>0</v>
      </c>
      <c r="P1331" s="82">
        <f>Report2!U1339</f>
        <v>0</v>
      </c>
      <c r="Q1331" s="82">
        <f>Report2!W1339</f>
        <v>0</v>
      </c>
      <c r="R1331" s="82">
        <f>Report2!X1339</f>
        <v>0</v>
      </c>
      <c r="S1331" s="82">
        <f>Report2!Y1339</f>
        <v>0</v>
      </c>
      <c r="T1331" s="82">
        <f>Report2!Z1339</f>
        <v>5113689</v>
      </c>
      <c r="U1331" s="82">
        <f>Report2!AB1339</f>
        <v>10000</v>
      </c>
      <c r="V1331" s="82">
        <f>Report2!AC1339</f>
        <v>5103689</v>
      </c>
      <c r="W1331" s="36" t="str">
        <f>Report2!AD1339</f>
        <v>31/05/2023</v>
      </c>
      <c r="X1331" s="48" t="str">
        <f t="shared" si="165"/>
        <v>31</v>
      </c>
      <c r="Y1331" s="31" t="str">
        <f t="shared" si="166"/>
        <v>05</v>
      </c>
      <c r="Z1331" s="31" t="str">
        <f t="shared" si="167"/>
        <v>2023</v>
      </c>
      <c r="AA1331" s="45">
        <f t="shared" si="168"/>
        <v>45077</v>
      </c>
      <c r="AB1331" s="31" t="str">
        <f>Report2!AE1339</f>
        <v>5255342005034</v>
      </c>
      <c r="AC1331" s="45" t="str">
        <f>Report2!AF1339</f>
        <v>31/05/2023</v>
      </c>
      <c r="AD1331" s="31" t="str">
        <f>Report2!AH1339</f>
        <v>P2TL/52553/20230530/00004</v>
      </c>
      <c r="AE1331" s="31">
        <f t="shared" si="170"/>
        <v>52550</v>
      </c>
      <c r="AF1331" s="31" t="str">
        <f t="shared" si="169"/>
        <v>52553</v>
      </c>
    </row>
    <row r="1332" spans="1:32">
      <c r="A1332" s="30">
        <f>Report2!A1340</f>
        <v>66</v>
      </c>
      <c r="B1332" s="31" t="str">
        <f>Report2!B1340</f>
        <v>P2TL/52554/20230511/00001</v>
      </c>
      <c r="C1332" s="31" t="str">
        <f>Report2!D1340</f>
        <v>523071140482</v>
      </c>
      <c r="D1332" s="31" t="str">
        <f>Report2!E1340</f>
        <v>NGADIMIN</v>
      </c>
      <c r="E1332" s="31" t="str">
        <f>Report2!H1340</f>
        <v>P2</v>
      </c>
      <c r="F1332" s="31" t="str">
        <f>Report2!I1340</f>
        <v>DK  LENGKONG RT3/R</v>
      </c>
      <c r="G1332" s="31" t="str">
        <f t="shared" si="163"/>
        <v>R1</v>
      </c>
      <c r="H1332" s="31">
        <f t="shared" si="164"/>
        <v>450</v>
      </c>
      <c r="I1332" s="31" t="str">
        <f>Report2!K1340</f>
        <v>R1/450</v>
      </c>
      <c r="J1332" s="82">
        <f>Report2!L1340</f>
        <v>2479</v>
      </c>
      <c r="K1332" s="82">
        <f>Report2!M1340</f>
        <v>0</v>
      </c>
      <c r="L1332" s="82">
        <f>Report2!N1340</f>
        <v>1226907</v>
      </c>
      <c r="M1332" s="82">
        <f>Report2!P1340</f>
        <v>1226907</v>
      </c>
      <c r="N1332" s="82">
        <f>Report2!Q1340</f>
        <v>0</v>
      </c>
      <c r="O1332" s="82">
        <f>Report2!T1340</f>
        <v>76400</v>
      </c>
      <c r="P1332" s="82">
        <f>Report2!U1340</f>
        <v>156912</v>
      </c>
      <c r="Q1332" s="82">
        <f>Report2!W1340</f>
        <v>12269</v>
      </c>
      <c r="R1332" s="82">
        <f>Report2!X1340</f>
        <v>900</v>
      </c>
      <c r="S1332" s="82">
        <f>Report2!Y1340</f>
        <v>0</v>
      </c>
      <c r="T1332" s="82">
        <f>Report2!Z1340</f>
        <v>1473388</v>
      </c>
      <c r="U1332" s="82">
        <f>Report2!AB1340</f>
        <v>1473388</v>
      </c>
      <c r="V1332" s="82">
        <f>Report2!AC1340</f>
        <v>0</v>
      </c>
      <c r="W1332" s="36" t="str">
        <f>Report2!AD1340</f>
        <v>11/05/2023</v>
      </c>
      <c r="X1332" s="48" t="str">
        <f t="shared" si="165"/>
        <v>11</v>
      </c>
      <c r="Y1332" s="31" t="str">
        <f t="shared" si="166"/>
        <v>05</v>
      </c>
      <c r="Z1332" s="31" t="str">
        <f t="shared" si="167"/>
        <v>2023</v>
      </c>
      <c r="AA1332" s="45">
        <f t="shared" si="168"/>
        <v>45057</v>
      </c>
      <c r="AB1332" s="31" t="str">
        <f>Report2!AE1340</f>
        <v>5255442006270</v>
      </c>
      <c r="AC1332" s="45" t="str">
        <f>Report2!AF1340</f>
        <v>11/05/2023</v>
      </c>
      <c r="AD1332" s="31" t="str">
        <f>Report2!AH1340</f>
        <v>P2TL/52554/20230511/00001</v>
      </c>
      <c r="AE1332" s="31">
        <f t="shared" si="170"/>
        <v>52550</v>
      </c>
      <c r="AF1332" s="31" t="str">
        <f t="shared" si="169"/>
        <v>52554</v>
      </c>
    </row>
    <row r="1333" spans="1:32">
      <c r="A1333" s="30">
        <f>Report2!A1341</f>
        <v>67</v>
      </c>
      <c r="B1333" s="31" t="str">
        <f>Report2!B1341</f>
        <v>P2TL/52551/20230508/00002</v>
      </c>
      <c r="C1333" s="31" t="str">
        <f>Report2!D1341</f>
        <v>523061543367</v>
      </c>
      <c r="D1333" s="31" t="str">
        <f>Report2!E1341</f>
        <v>SUPARMIN</v>
      </c>
      <c r="E1333" s="31" t="str">
        <f>Report2!H1341</f>
        <v>P3</v>
      </c>
      <c r="F1333" s="31" t="str">
        <f>Report2!I1341</f>
        <v>DS TRENGGULI 0  RT.</v>
      </c>
      <c r="G1333" s="31" t="str">
        <f t="shared" si="163"/>
        <v>R1T</v>
      </c>
      <c r="H1333" s="31">
        <f t="shared" si="164"/>
        <v>1300</v>
      </c>
      <c r="I1333" s="31" t="str">
        <f>Report2!K1341</f>
        <v>R1T/1300</v>
      </c>
      <c r="J1333" s="82">
        <f>Report2!L1341</f>
        <v>7160</v>
      </c>
      <c r="K1333" s="82">
        <f>Report2!M1341</f>
        <v>901493</v>
      </c>
      <c r="L1333" s="82">
        <f>Report2!N1341</f>
        <v>10344630</v>
      </c>
      <c r="M1333" s="82">
        <f>Report2!P1341</f>
        <v>11246123</v>
      </c>
      <c r="N1333" s="82">
        <f>Report2!Q1341</f>
        <v>10000</v>
      </c>
      <c r="O1333" s="82">
        <f>Report2!T1341</f>
        <v>76400</v>
      </c>
      <c r="P1333" s="82">
        <f>Report2!U1341</f>
        <v>492052</v>
      </c>
      <c r="Q1333" s="82">
        <f>Report2!W1341</f>
        <v>116969</v>
      </c>
      <c r="R1333" s="82">
        <f>Report2!X1341</f>
        <v>0</v>
      </c>
      <c r="S1333" s="82">
        <f>Report2!Y1341</f>
        <v>0</v>
      </c>
      <c r="T1333" s="82">
        <f>Report2!Z1341</f>
        <v>11941544</v>
      </c>
      <c r="U1333" s="82">
        <f>Report2!AB1341</f>
        <v>2500000</v>
      </c>
      <c r="V1333" s="82">
        <f>Report2!AC1341</f>
        <v>9441544</v>
      </c>
      <c r="W1333" s="36" t="str">
        <f>Report2!AD1341</f>
        <v>08/05/2023</v>
      </c>
      <c r="X1333" s="48" t="str">
        <f t="shared" si="165"/>
        <v>08</v>
      </c>
      <c r="Y1333" s="31" t="str">
        <f t="shared" si="166"/>
        <v>05</v>
      </c>
      <c r="Z1333" s="31" t="str">
        <f t="shared" si="167"/>
        <v>2023</v>
      </c>
      <c r="AA1333" s="45">
        <f t="shared" si="168"/>
        <v>45054</v>
      </c>
      <c r="AB1333" s="31" t="str">
        <f>Report2!AE1341</f>
        <v>5255143005279</v>
      </c>
      <c r="AC1333" s="45" t="str">
        <f>Report2!AF1341</f>
        <v>08/05/2023</v>
      </c>
      <c r="AD1333" s="31" t="str">
        <f>Report2!AH1341</f>
        <v>P2TL/52551/20230508/00002</v>
      </c>
      <c r="AE1333" s="31">
        <f t="shared" si="170"/>
        <v>52550</v>
      </c>
      <c r="AF1333" s="31" t="str">
        <f t="shared" si="169"/>
        <v>52551</v>
      </c>
    </row>
    <row r="1334" spans="1:32">
      <c r="A1334" s="30">
        <f>Report2!A1342</f>
        <v>68</v>
      </c>
      <c r="B1334" s="31" t="str">
        <f>Report2!B1342</f>
        <v>P2TL/52553/20230526/00020</v>
      </c>
      <c r="C1334" s="31" t="str">
        <f>Report2!D1342</f>
        <v>523071491307</v>
      </c>
      <c r="D1334" s="31" t="str">
        <f>Report2!E1342</f>
        <v>SUWARNO WARSBI</v>
      </c>
      <c r="E1334" s="31" t="str">
        <f>Report2!H1342</f>
        <v>K2</v>
      </c>
      <c r="F1334" s="31" t="str">
        <f>Report2!I1342</f>
        <v>DK  TAHUNAN RT4/5 N</v>
      </c>
      <c r="G1334" s="31" t="str">
        <f t="shared" si="163"/>
        <v>R1</v>
      </c>
      <c r="H1334" s="31">
        <f t="shared" si="164"/>
        <v>450</v>
      </c>
      <c r="I1334" s="31" t="str">
        <f>Report2!K1342</f>
        <v>R1/450</v>
      </c>
      <c r="J1334" s="82">
        <f>Report2!L1342</f>
        <v>450</v>
      </c>
      <c r="K1334" s="82">
        <f>Report2!M1342</f>
        <v>0</v>
      </c>
      <c r="L1334" s="82">
        <f>Report2!N1342</f>
        <v>222750</v>
      </c>
      <c r="M1334" s="82">
        <f>Report2!P1342</f>
        <v>222750</v>
      </c>
      <c r="N1334" s="82">
        <f>Report2!Q1342</f>
        <v>0</v>
      </c>
      <c r="O1334" s="82">
        <f>Report2!T1342</f>
        <v>0</v>
      </c>
      <c r="P1334" s="82">
        <f>Report2!U1342</f>
        <v>0</v>
      </c>
      <c r="Q1334" s="82">
        <f>Report2!W1342</f>
        <v>20048</v>
      </c>
      <c r="R1334" s="82">
        <f>Report2!X1342</f>
        <v>0</v>
      </c>
      <c r="S1334" s="82">
        <f>Report2!Y1342</f>
        <v>0</v>
      </c>
      <c r="T1334" s="82">
        <f>Report2!Z1342</f>
        <v>242798</v>
      </c>
      <c r="U1334" s="82">
        <f>Report2!AB1342</f>
        <v>20500</v>
      </c>
      <c r="V1334" s="82">
        <f>Report2!AC1342</f>
        <v>222298</v>
      </c>
      <c r="W1334" s="36" t="str">
        <f>Report2!AD1342</f>
        <v>27/05/2023</v>
      </c>
      <c r="X1334" s="48" t="str">
        <f t="shared" si="165"/>
        <v>27</v>
      </c>
      <c r="Y1334" s="31" t="str">
        <f t="shared" si="166"/>
        <v>05</v>
      </c>
      <c r="Z1334" s="31" t="str">
        <f t="shared" si="167"/>
        <v>2023</v>
      </c>
      <c r="AA1334" s="45">
        <f t="shared" si="168"/>
        <v>45073</v>
      </c>
      <c r="AB1334" s="31" t="str">
        <f>Report2!AE1342</f>
        <v>5255342005020</v>
      </c>
      <c r="AC1334" s="45" t="str">
        <f>Report2!AF1342</f>
        <v>27/05/2023</v>
      </c>
      <c r="AD1334" s="31" t="str">
        <f>Report2!AH1342</f>
        <v>P2TL/52553/20230526/00020</v>
      </c>
      <c r="AE1334" s="31">
        <f t="shared" si="170"/>
        <v>52550</v>
      </c>
      <c r="AF1334" s="31" t="str">
        <f t="shared" si="169"/>
        <v>52553</v>
      </c>
    </row>
    <row r="1335" spans="1:32">
      <c r="A1335" s="30">
        <f>Report2!A1343</f>
        <v>69</v>
      </c>
      <c r="B1335" s="31" t="str">
        <f>Report2!B1343</f>
        <v>P2TL/52552/20230523/00001</v>
      </c>
      <c r="C1335" s="31" t="str">
        <f>Report2!D1343</f>
        <v>523080854691</v>
      </c>
      <c r="D1335" s="31" t="str">
        <f>Report2!E1343</f>
        <v>RUMTIAH</v>
      </c>
      <c r="E1335" s="31" t="str">
        <f>Report2!H1343</f>
        <v>P2</v>
      </c>
      <c r="F1335" s="31" t="str">
        <f>Report2!I1343</f>
        <v>DS BENDUNGAN   RT.</v>
      </c>
      <c r="G1335" s="31" t="str">
        <f t="shared" si="163"/>
        <v>R1</v>
      </c>
      <c r="H1335" s="31">
        <f t="shared" si="164"/>
        <v>450</v>
      </c>
      <c r="I1335" s="31" t="str">
        <f>Report2!K1343</f>
        <v>R1/450</v>
      </c>
      <c r="J1335" s="82">
        <f>Report2!L1343</f>
        <v>2479</v>
      </c>
      <c r="K1335" s="82">
        <f>Report2!M1343</f>
        <v>0</v>
      </c>
      <c r="L1335" s="82">
        <f>Report2!N1343</f>
        <v>1226907</v>
      </c>
      <c r="M1335" s="82">
        <f>Report2!P1343</f>
        <v>1226907</v>
      </c>
      <c r="N1335" s="82">
        <f>Report2!Q1343</f>
        <v>0</v>
      </c>
      <c r="O1335" s="82">
        <f>Report2!T1343</f>
        <v>0</v>
      </c>
      <c r="P1335" s="82">
        <f>Report2!U1343</f>
        <v>188171</v>
      </c>
      <c r="Q1335" s="82">
        <f>Report2!W1343</f>
        <v>12269</v>
      </c>
      <c r="R1335" s="82">
        <f>Report2!X1343</f>
        <v>0</v>
      </c>
      <c r="S1335" s="82">
        <f>Report2!Y1343</f>
        <v>0</v>
      </c>
      <c r="T1335" s="82">
        <f>Report2!Z1343</f>
        <v>1427347</v>
      </c>
      <c r="U1335" s="82">
        <f>Report2!AB1343</f>
        <v>1427347</v>
      </c>
      <c r="V1335" s="82">
        <f>Report2!AC1343</f>
        <v>0</v>
      </c>
      <c r="W1335" s="36" t="str">
        <f>Report2!AD1343</f>
        <v>23/05/2023</v>
      </c>
      <c r="X1335" s="48" t="str">
        <f t="shared" si="165"/>
        <v>23</v>
      </c>
      <c r="Y1335" s="31" t="str">
        <f t="shared" si="166"/>
        <v>05</v>
      </c>
      <c r="Z1335" s="31" t="str">
        <f t="shared" si="167"/>
        <v>2023</v>
      </c>
      <c r="AA1335" s="45">
        <f t="shared" si="168"/>
        <v>45069</v>
      </c>
      <c r="AB1335" s="31" t="str">
        <f>Report2!AE1343</f>
        <v>5255242005049</v>
      </c>
      <c r="AC1335" s="45" t="str">
        <f>Report2!AF1343</f>
        <v>23/05/2023</v>
      </c>
      <c r="AD1335" s="31" t="str">
        <f>Report2!AH1343</f>
        <v>P2TL/52552/20230523/00001</v>
      </c>
      <c r="AE1335" s="31">
        <f t="shared" si="170"/>
        <v>52550</v>
      </c>
      <c r="AF1335" s="31" t="str">
        <f t="shared" si="169"/>
        <v>52552</v>
      </c>
    </row>
    <row r="1336" spans="1:32">
      <c r="A1336" s="30">
        <f>Report2!A1344</f>
        <v>70</v>
      </c>
      <c r="B1336" s="31" t="str">
        <f>Report2!B1344</f>
        <v>P2TL/52554/20230509/00002</v>
      </c>
      <c r="C1336" s="31" t="str">
        <f>Report2!D1344</f>
        <v>523072161168</v>
      </c>
      <c r="D1336" s="31" t="str">
        <f>Report2!E1344</f>
        <v>SUWARTI</v>
      </c>
      <c r="E1336" s="31" t="str">
        <f>Report2!H1344</f>
        <v>P2</v>
      </c>
      <c r="F1336" s="31" t="str">
        <f>Report2!I1344</f>
        <v>DS CANGKRING TGLR</v>
      </c>
      <c r="G1336" s="31" t="str">
        <f t="shared" si="163"/>
        <v>R1</v>
      </c>
      <c r="H1336" s="31">
        <f t="shared" si="164"/>
        <v>1300</v>
      </c>
      <c r="I1336" s="31" t="str">
        <f>Report2!K1344</f>
        <v>R1/1300</v>
      </c>
      <c r="J1336" s="82">
        <f>Report2!L1344</f>
        <v>7160</v>
      </c>
      <c r="K1336" s="82">
        <f>Report2!M1344</f>
        <v>0</v>
      </c>
      <c r="L1336" s="82">
        <f>Report2!N1344</f>
        <v>10344630</v>
      </c>
      <c r="M1336" s="82">
        <f>Report2!P1344</f>
        <v>10344630</v>
      </c>
      <c r="N1336" s="82">
        <f>Report2!Q1344</f>
        <v>10000</v>
      </c>
      <c r="O1336" s="82">
        <f>Report2!T1344</f>
        <v>76400</v>
      </c>
      <c r="P1336" s="82">
        <f>Report2!U1344</f>
        <v>156912</v>
      </c>
      <c r="Q1336" s="82">
        <f>Report2!W1344</f>
        <v>103446</v>
      </c>
      <c r="R1336" s="82">
        <f>Report2!X1344</f>
        <v>41600</v>
      </c>
      <c r="S1336" s="82">
        <f>Report2!Y1344</f>
        <v>0</v>
      </c>
      <c r="T1336" s="82">
        <f>Report2!Z1344</f>
        <v>10732988</v>
      </c>
      <c r="U1336" s="82">
        <f>Report2!AB1344</f>
        <v>6500000</v>
      </c>
      <c r="V1336" s="82">
        <f>Report2!AC1344</f>
        <v>4232988</v>
      </c>
      <c r="W1336" s="36" t="str">
        <f>Report2!AD1344</f>
        <v>10/05/2023</v>
      </c>
      <c r="X1336" s="48" t="str">
        <f t="shared" si="165"/>
        <v>10</v>
      </c>
      <c r="Y1336" s="31" t="str">
        <f t="shared" si="166"/>
        <v>05</v>
      </c>
      <c r="Z1336" s="31" t="str">
        <f t="shared" si="167"/>
        <v>2023</v>
      </c>
      <c r="AA1336" s="45">
        <f t="shared" si="168"/>
        <v>45056</v>
      </c>
      <c r="AB1336" s="31" t="str">
        <f>Report2!AE1344</f>
        <v>5255442006266</v>
      </c>
      <c r="AC1336" s="45" t="str">
        <f>Report2!AF1344</f>
        <v>10/05/2023</v>
      </c>
      <c r="AD1336" s="31" t="str">
        <f>Report2!AH1344</f>
        <v>P2TL/52554/20230509/00002</v>
      </c>
      <c r="AE1336" s="31">
        <f t="shared" si="170"/>
        <v>52550</v>
      </c>
      <c r="AF1336" s="31" t="str">
        <f t="shared" si="169"/>
        <v>52554</v>
      </c>
    </row>
    <row r="1337" spans="1:32">
      <c r="A1337" s="30">
        <f>Report2!A1345</f>
        <v>71</v>
      </c>
      <c r="B1337" s="31" t="str">
        <f>Report2!B1345</f>
        <v>P2TL/52554/20230523/00012</v>
      </c>
      <c r="C1337" s="31" t="str">
        <f>Report2!D1345</f>
        <v>523070378925</v>
      </c>
      <c r="D1337" s="31" t="str">
        <f>Report2!E1345</f>
        <v>SANPURO SUPARDJO</v>
      </c>
      <c r="E1337" s="31" t="str">
        <f>Report2!H1345</f>
        <v>K2</v>
      </c>
      <c r="F1337" s="31" t="str">
        <f>Report2!I1345</f>
        <v>GE BYAR CREWEK</v>
      </c>
      <c r="G1337" s="31" t="str">
        <f t="shared" si="163"/>
        <v>R1</v>
      </c>
      <c r="H1337" s="31">
        <f t="shared" si="164"/>
        <v>450</v>
      </c>
      <c r="I1337" s="31" t="str">
        <f>Report2!K1345</f>
        <v>R1/450</v>
      </c>
      <c r="J1337" s="82">
        <f>Report2!L1345</f>
        <v>513</v>
      </c>
      <c r="K1337" s="82">
        <f>Report2!M1345</f>
        <v>0</v>
      </c>
      <c r="L1337" s="82">
        <f>Report2!N1345</f>
        <v>253935</v>
      </c>
      <c r="M1337" s="82">
        <f>Report2!P1345</f>
        <v>253935</v>
      </c>
      <c r="N1337" s="82">
        <f>Report2!Q1345</f>
        <v>0</v>
      </c>
      <c r="O1337" s="82">
        <f>Report2!T1345</f>
        <v>0</v>
      </c>
      <c r="P1337" s="82">
        <f>Report2!U1345</f>
        <v>0</v>
      </c>
      <c r="Q1337" s="82">
        <f>Report2!W1345</f>
        <v>22854</v>
      </c>
      <c r="R1337" s="82">
        <f>Report2!X1345</f>
        <v>0</v>
      </c>
      <c r="S1337" s="82">
        <f>Report2!Y1345</f>
        <v>0</v>
      </c>
      <c r="T1337" s="82">
        <f>Report2!Z1345</f>
        <v>276789</v>
      </c>
      <c r="U1337" s="82">
        <f>Report2!AB1345</f>
        <v>23000</v>
      </c>
      <c r="V1337" s="82">
        <f>Report2!AC1345</f>
        <v>253789</v>
      </c>
      <c r="W1337" s="36" t="str">
        <f>Report2!AD1345</f>
        <v>24/05/2023</v>
      </c>
      <c r="X1337" s="48" t="str">
        <f t="shared" si="165"/>
        <v>24</v>
      </c>
      <c r="Y1337" s="31" t="str">
        <f t="shared" si="166"/>
        <v>05</v>
      </c>
      <c r="Z1337" s="31" t="str">
        <f t="shared" si="167"/>
        <v>2023</v>
      </c>
      <c r="AA1337" s="45">
        <f t="shared" si="168"/>
        <v>45070</v>
      </c>
      <c r="AB1337" s="31" t="str">
        <f>Report2!AE1345</f>
        <v>5255442006303</v>
      </c>
      <c r="AC1337" s="45" t="str">
        <f>Report2!AF1345</f>
        <v>24/05/2023</v>
      </c>
      <c r="AD1337" s="31" t="str">
        <f>Report2!AH1345</f>
        <v>P2TL/52554/20230523/00012</v>
      </c>
      <c r="AE1337" s="31">
        <f t="shared" si="170"/>
        <v>52550</v>
      </c>
      <c r="AF1337" s="31" t="str">
        <f t="shared" si="169"/>
        <v>52554</v>
      </c>
    </row>
    <row r="1338" spans="1:32">
      <c r="A1338" s="30">
        <f>Report2!A1346</f>
        <v>72</v>
      </c>
      <c r="B1338" s="31" t="str">
        <f>Report2!B1346</f>
        <v>P2TL/52551/20230522/00001</v>
      </c>
      <c r="C1338" s="31" t="str">
        <f>Report2!D1346</f>
        <v>523061796087</v>
      </c>
      <c r="D1338" s="31" t="str">
        <f>Report2!E1346</f>
        <v>MUNASIR</v>
      </c>
      <c r="E1338" s="31" t="str">
        <f>Report2!H1346</f>
        <v>K2</v>
      </c>
      <c r="F1338" s="31" t="str">
        <f>Report2!I1346</f>
        <v>DS TURIREJO    RT.2 R</v>
      </c>
      <c r="G1338" s="31" t="str">
        <f t="shared" si="163"/>
        <v>R1T</v>
      </c>
      <c r="H1338" s="31">
        <f t="shared" si="164"/>
        <v>450</v>
      </c>
      <c r="I1338" s="31" t="str">
        <f>Report2!K1346</f>
        <v>R1T/450</v>
      </c>
      <c r="J1338" s="82">
        <f>Report2!L1346</f>
        <v>623</v>
      </c>
      <c r="K1338" s="82">
        <f>Report2!M1346</f>
        <v>0</v>
      </c>
      <c r="L1338" s="82">
        <f>Report2!N1346</f>
        <v>258545</v>
      </c>
      <c r="M1338" s="82">
        <f>Report2!P1346</f>
        <v>258545</v>
      </c>
      <c r="N1338" s="82">
        <f>Report2!Q1346</f>
        <v>0</v>
      </c>
      <c r="O1338" s="82">
        <f>Report2!T1346</f>
        <v>0</v>
      </c>
      <c r="P1338" s="82">
        <f>Report2!U1346</f>
        <v>0</v>
      </c>
      <c r="Q1338" s="82">
        <f>Report2!W1346</f>
        <v>23269</v>
      </c>
      <c r="R1338" s="82">
        <f>Report2!X1346</f>
        <v>0</v>
      </c>
      <c r="S1338" s="82">
        <f>Report2!Y1346</f>
        <v>0</v>
      </c>
      <c r="T1338" s="82">
        <f>Report2!Z1346</f>
        <v>281814</v>
      </c>
      <c r="U1338" s="82">
        <f>Report2!AB1346</f>
        <v>281814</v>
      </c>
      <c r="V1338" s="82">
        <f>Report2!AC1346</f>
        <v>0</v>
      </c>
      <c r="W1338" s="36" t="str">
        <f>Report2!AD1346</f>
        <v>22/05/2023</v>
      </c>
      <c r="X1338" s="48" t="str">
        <f t="shared" si="165"/>
        <v>22</v>
      </c>
      <c r="Y1338" s="31" t="str">
        <f t="shared" si="166"/>
        <v>05</v>
      </c>
      <c r="Z1338" s="31" t="str">
        <f t="shared" si="167"/>
        <v>2023</v>
      </c>
      <c r="AA1338" s="45">
        <f t="shared" si="168"/>
        <v>45068</v>
      </c>
      <c r="AB1338" s="31" t="str">
        <f>Report2!AE1346</f>
        <v>5255143005319</v>
      </c>
      <c r="AC1338" s="45" t="str">
        <f>Report2!AF1346</f>
        <v>22/05/2023</v>
      </c>
      <c r="AD1338" s="31" t="str">
        <f>Report2!AH1346</f>
        <v>P2TL/52551/20230522/00001</v>
      </c>
      <c r="AE1338" s="31">
        <f t="shared" si="170"/>
        <v>52550</v>
      </c>
      <c r="AF1338" s="31" t="str">
        <f t="shared" si="169"/>
        <v>52551</v>
      </c>
    </row>
    <row r="1339" spans="1:32">
      <c r="A1339" s="30">
        <f>Report2!A1347</f>
        <v>73</v>
      </c>
      <c r="B1339" s="31" t="str">
        <f>Report2!B1347</f>
        <v>P2TL/52553/20230508/00002</v>
      </c>
      <c r="C1339" s="31" t="str">
        <f>Report2!D1347</f>
        <v>NONPELANG</v>
      </c>
      <c r="D1339" s="31" t="str">
        <f>Report2!E1347</f>
        <v>SITI ASIYAH</v>
      </c>
      <c r="E1339" s="31" t="str">
        <f>Report2!H1347</f>
        <v>P4</v>
      </c>
      <c r="F1339" s="31" t="str">
        <f>Report2!I1347</f>
        <v>DESA SANGGIH RT 03</v>
      </c>
      <c r="G1339" s="31" t="str">
        <f t="shared" si="163"/>
        <v>R1</v>
      </c>
      <c r="H1339" s="31">
        <f t="shared" si="164"/>
        <v>450</v>
      </c>
      <c r="I1339" s="31" t="str">
        <f>Report2!K1347</f>
        <v>R1/450</v>
      </c>
      <c r="J1339" s="82">
        <f>Report2!L1347</f>
        <v>2479</v>
      </c>
      <c r="K1339" s="82">
        <f>Report2!M1347</f>
        <v>89100</v>
      </c>
      <c r="L1339" s="82">
        <f>Report2!N1347</f>
        <v>1226907</v>
      </c>
      <c r="M1339" s="82">
        <f>Report2!P1347</f>
        <v>1316007</v>
      </c>
      <c r="N1339" s="82">
        <f>Report2!Q1347</f>
        <v>0</v>
      </c>
      <c r="O1339" s="82">
        <f>Report2!T1347</f>
        <v>0</v>
      </c>
      <c r="P1339" s="82">
        <f>Report2!U1347</f>
        <v>0</v>
      </c>
      <c r="Q1339" s="82">
        <f>Report2!W1347</f>
        <v>6580</v>
      </c>
      <c r="R1339" s="82">
        <f>Report2!X1347</f>
        <v>0</v>
      </c>
      <c r="S1339" s="82">
        <f>Report2!Y1347</f>
        <v>0</v>
      </c>
      <c r="T1339" s="82">
        <f>Report2!Z1347</f>
        <v>1322587</v>
      </c>
      <c r="U1339" s="82">
        <f>Report2!AB1347</f>
        <v>1322587</v>
      </c>
      <c r="V1339" s="82">
        <f>Report2!AC1347</f>
        <v>0</v>
      </c>
      <c r="W1339" s="36" t="str">
        <f>Report2!AD1347</f>
        <v>08/05/2023</v>
      </c>
      <c r="X1339" s="48" t="str">
        <f t="shared" si="165"/>
        <v>08</v>
      </c>
      <c r="Y1339" s="31" t="str">
        <f t="shared" si="166"/>
        <v>05</v>
      </c>
      <c r="Z1339" s="31" t="str">
        <f t="shared" si="167"/>
        <v>2023</v>
      </c>
      <c r="AA1339" s="45">
        <f t="shared" si="168"/>
        <v>45054</v>
      </c>
      <c r="AB1339" s="31" t="str">
        <f>Report2!AE1347</f>
        <v>5255342004981</v>
      </c>
      <c r="AC1339" s="45" t="str">
        <f>Report2!AF1347</f>
        <v>08/05/2023</v>
      </c>
      <c r="AD1339" s="31" t="str">
        <f>Report2!AH1347</f>
        <v>P2TL/52553/20230508/00002</v>
      </c>
      <c r="AE1339" s="31">
        <f t="shared" si="170"/>
        <v>52550</v>
      </c>
      <c r="AF1339" s="31" t="str">
        <f t="shared" si="169"/>
        <v>52553</v>
      </c>
    </row>
    <row r="1340" spans="1:32">
      <c r="A1340" s="30">
        <f>Report2!A1348</f>
        <v>74</v>
      </c>
      <c r="B1340" s="31" t="str">
        <f>Report2!B1348</f>
        <v>P2TL/52553/20230504/00004</v>
      </c>
      <c r="C1340" s="31" t="str">
        <f>Report2!D1348</f>
        <v>523073043805</v>
      </c>
      <c r="D1340" s="31" t="str">
        <f>Report2!E1348</f>
        <v>MOH NUR ARIFIN</v>
      </c>
      <c r="E1340" s="31" t="str">
        <f>Report2!H1348</f>
        <v>K2</v>
      </c>
      <c r="F1340" s="31" t="str">
        <f>Report2!I1348</f>
        <v>DN TERPONO    RT.3 R</v>
      </c>
      <c r="G1340" s="31" t="str">
        <f t="shared" si="163"/>
        <v>R1MT</v>
      </c>
      <c r="H1340" s="31">
        <f t="shared" si="164"/>
        <v>900</v>
      </c>
      <c r="I1340" s="31" t="str">
        <f>Report2!K1348</f>
        <v>R1MT/900</v>
      </c>
      <c r="J1340" s="82">
        <f>Report2!L1348</f>
        <v>40</v>
      </c>
      <c r="K1340" s="82">
        <f>Report2!M1348</f>
        <v>0</v>
      </c>
      <c r="L1340" s="82">
        <f>Report2!N1348</f>
        <v>54080</v>
      </c>
      <c r="M1340" s="82">
        <f>Report2!P1348</f>
        <v>54080</v>
      </c>
      <c r="N1340" s="82">
        <f>Report2!Q1348</f>
        <v>0</v>
      </c>
      <c r="O1340" s="82">
        <f>Report2!T1348</f>
        <v>0</v>
      </c>
      <c r="P1340" s="82">
        <f>Report2!U1348</f>
        <v>0</v>
      </c>
      <c r="Q1340" s="82">
        <f>Report2!W1348</f>
        <v>4867</v>
      </c>
      <c r="R1340" s="82">
        <f>Report2!X1348</f>
        <v>0</v>
      </c>
      <c r="S1340" s="82">
        <f>Report2!Y1348</f>
        <v>0</v>
      </c>
      <c r="T1340" s="82">
        <f>Report2!Z1348</f>
        <v>58947</v>
      </c>
      <c r="U1340" s="82">
        <f>Report2!AB1348</f>
        <v>58947</v>
      </c>
      <c r="V1340" s="82">
        <f>Report2!AC1348</f>
        <v>0</v>
      </c>
      <c r="W1340" s="36" t="str">
        <f>Report2!AD1348</f>
        <v>04/05/2023</v>
      </c>
      <c r="X1340" s="48" t="str">
        <f t="shared" si="165"/>
        <v>04</v>
      </c>
      <c r="Y1340" s="31" t="str">
        <f t="shared" si="166"/>
        <v>05</v>
      </c>
      <c r="Z1340" s="31" t="str">
        <f t="shared" si="167"/>
        <v>2023</v>
      </c>
      <c r="AA1340" s="45">
        <f t="shared" si="168"/>
        <v>45050</v>
      </c>
      <c r="AB1340" s="31" t="str">
        <f>Report2!AE1348</f>
        <v>5255343004976</v>
      </c>
      <c r="AC1340" s="45" t="str">
        <f>Report2!AF1348</f>
        <v>04/05/2023</v>
      </c>
      <c r="AD1340" s="31" t="str">
        <f>Report2!AH1348</f>
        <v>P2TL/52553/20230504/00004</v>
      </c>
      <c r="AE1340" s="31">
        <f t="shared" si="170"/>
        <v>52550</v>
      </c>
      <c r="AF1340" s="31" t="str">
        <f t="shared" si="169"/>
        <v>52553</v>
      </c>
    </row>
    <row r="1341" spans="1:32">
      <c r="A1341" s="30">
        <f>Report2!A1349</f>
        <v>75</v>
      </c>
      <c r="B1341" s="31" t="str">
        <f>Report2!B1349</f>
        <v>P2TL/52554/20230510/00003</v>
      </c>
      <c r="C1341" s="31" t="str">
        <f>Report2!D1349</f>
        <v>523072166790</v>
      </c>
      <c r="D1341" s="31" t="str">
        <f>Report2!E1349</f>
        <v>SUKARSIH</v>
      </c>
      <c r="E1341" s="31" t="str">
        <f>Report2!H1349</f>
        <v>K2</v>
      </c>
      <c r="F1341" s="31" t="str">
        <f>Report2!I1349</f>
        <v>DS CANGKRING TGLR</v>
      </c>
      <c r="G1341" s="31" t="str">
        <f t="shared" si="163"/>
        <v>R1T</v>
      </c>
      <c r="H1341" s="31">
        <f t="shared" si="164"/>
        <v>1300</v>
      </c>
      <c r="I1341" s="31" t="str">
        <f>Report2!K1349</f>
        <v>R1T/1300</v>
      </c>
      <c r="J1341" s="82">
        <f>Report2!L1349</f>
        <v>188</v>
      </c>
      <c r="K1341" s="82">
        <f>Report2!M1349</f>
        <v>0</v>
      </c>
      <c r="L1341" s="82">
        <f>Report2!N1349</f>
        <v>271604</v>
      </c>
      <c r="M1341" s="82">
        <f>Report2!P1349</f>
        <v>271604</v>
      </c>
      <c r="N1341" s="82">
        <f>Report2!Q1349</f>
        <v>0</v>
      </c>
      <c r="O1341" s="82">
        <f>Report2!T1349</f>
        <v>0</v>
      </c>
      <c r="P1341" s="82">
        <f>Report2!U1349</f>
        <v>0</v>
      </c>
      <c r="Q1341" s="82">
        <f>Report2!W1349</f>
        <v>24444</v>
      </c>
      <c r="R1341" s="82">
        <f>Report2!X1349</f>
        <v>0</v>
      </c>
      <c r="S1341" s="82">
        <f>Report2!Y1349</f>
        <v>0</v>
      </c>
      <c r="T1341" s="82">
        <f>Report2!Z1349</f>
        <v>296048</v>
      </c>
      <c r="U1341" s="82">
        <f>Report2!AB1349</f>
        <v>296048</v>
      </c>
      <c r="V1341" s="82">
        <f>Report2!AC1349</f>
        <v>0</v>
      </c>
      <c r="W1341" s="36" t="str">
        <f>Report2!AD1349</f>
        <v>10/05/2023</v>
      </c>
      <c r="X1341" s="48" t="str">
        <f t="shared" si="165"/>
        <v>10</v>
      </c>
      <c r="Y1341" s="31" t="str">
        <f t="shared" si="166"/>
        <v>05</v>
      </c>
      <c r="Z1341" s="31" t="str">
        <f t="shared" si="167"/>
        <v>2023</v>
      </c>
      <c r="AA1341" s="45">
        <f t="shared" si="168"/>
        <v>45056</v>
      </c>
      <c r="AB1341" s="31" t="str">
        <f>Report2!AE1349</f>
        <v>5255443006269</v>
      </c>
      <c r="AC1341" s="45" t="str">
        <f>Report2!AF1349</f>
        <v>10/05/2023</v>
      </c>
      <c r="AD1341" s="31" t="str">
        <f>Report2!AH1349</f>
        <v>P2TL/52554/20230510/00003</v>
      </c>
      <c r="AE1341" s="31">
        <f t="shared" si="170"/>
        <v>52550</v>
      </c>
      <c r="AF1341" s="31" t="str">
        <f t="shared" si="169"/>
        <v>52554</v>
      </c>
    </row>
    <row r="1342" spans="1:32">
      <c r="A1342" s="30">
        <f>Report2!A1350</f>
        <v>76</v>
      </c>
      <c r="B1342" s="31" t="str">
        <f>Report2!B1350</f>
        <v>P2TL/52553/20230531/00015</v>
      </c>
      <c r="C1342" s="31" t="str">
        <f>Report2!D1350</f>
        <v>523071693382</v>
      </c>
      <c r="D1342" s="31" t="str">
        <f>Report2!E1350</f>
        <v>DKP KAB GROBOGAN</v>
      </c>
      <c r="E1342" s="31" t="str">
        <f>Report2!H1350</f>
        <v>K2</v>
      </c>
      <c r="F1342" s="31" t="str">
        <f>Report2!I1350</f>
        <v>JL GAJAHMADA PWD</v>
      </c>
      <c r="G1342" s="31" t="str">
        <f t="shared" si="163"/>
        <v>P3</v>
      </c>
      <c r="H1342" s="31">
        <f t="shared" si="164"/>
        <v>7700</v>
      </c>
      <c r="I1342" s="31" t="str">
        <f>Report2!K1350</f>
        <v>P3/7700</v>
      </c>
      <c r="J1342" s="82">
        <f>Report2!L1350</f>
        <v>3080</v>
      </c>
      <c r="K1342" s="82">
        <f>Report2!M1350</f>
        <v>0</v>
      </c>
      <c r="L1342" s="82">
        <f>Report2!N1350</f>
        <v>5234552</v>
      </c>
      <c r="M1342" s="82">
        <f>Report2!P1350</f>
        <v>5234552</v>
      </c>
      <c r="N1342" s="82">
        <f>Report2!Q1350</f>
        <v>10000</v>
      </c>
      <c r="O1342" s="82">
        <f>Report2!T1350</f>
        <v>0</v>
      </c>
      <c r="P1342" s="82">
        <f>Report2!U1350</f>
        <v>0</v>
      </c>
      <c r="Q1342" s="82">
        <f>Report2!W1350</f>
        <v>0</v>
      </c>
      <c r="R1342" s="82">
        <f>Report2!X1350</f>
        <v>0</v>
      </c>
      <c r="S1342" s="82">
        <f>Report2!Y1350</f>
        <v>0</v>
      </c>
      <c r="T1342" s="82">
        <f>Report2!Z1350</f>
        <v>5244552</v>
      </c>
      <c r="U1342" s="82">
        <f>Report2!AB1350</f>
        <v>10000</v>
      </c>
      <c r="V1342" s="82">
        <f>Report2!AC1350</f>
        <v>5234552</v>
      </c>
      <c r="W1342" s="36" t="str">
        <f>Report2!AD1350</f>
        <v>31/05/2023</v>
      </c>
      <c r="X1342" s="48" t="str">
        <f t="shared" si="165"/>
        <v>31</v>
      </c>
      <c r="Y1342" s="31" t="str">
        <f t="shared" si="166"/>
        <v>05</v>
      </c>
      <c r="Z1342" s="31" t="str">
        <f t="shared" si="167"/>
        <v>2023</v>
      </c>
      <c r="AA1342" s="45">
        <f t="shared" si="168"/>
        <v>45077</v>
      </c>
      <c r="AB1342" s="31" t="str">
        <f>Report2!AE1350</f>
        <v>5255342005072</v>
      </c>
      <c r="AC1342" s="45" t="str">
        <f>Report2!AF1350</f>
        <v>31/05/2023</v>
      </c>
      <c r="AD1342" s="31" t="str">
        <f>Report2!AH1350</f>
        <v>P2TL/52553/20230531/00015</v>
      </c>
      <c r="AE1342" s="31">
        <f t="shared" si="170"/>
        <v>52550</v>
      </c>
      <c r="AF1342" s="31" t="str">
        <f t="shared" si="169"/>
        <v>52553</v>
      </c>
    </row>
    <row r="1343" spans="1:32">
      <c r="A1343" s="30">
        <f>Report2!A1351</f>
        <v>77</v>
      </c>
      <c r="B1343" s="31" t="str">
        <f>Report2!B1351</f>
        <v>5255105723053100309</v>
      </c>
      <c r="C1343" s="31" t="str">
        <f>Report2!D1351</f>
        <v>523061253077</v>
      </c>
      <c r="D1343" s="31" t="str">
        <f>Report2!E1351</f>
        <v>HCPT _ 110414</v>
      </c>
      <c r="E1343" s="31">
        <f>Report2!H1351</f>
        <v>0</v>
      </c>
      <c r="F1343" s="31" t="str">
        <f>Report2!I1351</f>
        <v>DS BAKUNG     MIJEN</v>
      </c>
      <c r="G1343" s="31" t="str">
        <f t="shared" si="163"/>
        <v>B2</v>
      </c>
      <c r="H1343" s="31">
        <f t="shared" si="164"/>
        <v>7700</v>
      </c>
      <c r="I1343" s="31" t="str">
        <f>Report2!K1351</f>
        <v>B2/7700</v>
      </c>
      <c r="J1343" s="82">
        <f>Report2!L1351</f>
        <v>70</v>
      </c>
      <c r="K1343" s="82">
        <f>Report2!M1351</f>
        <v>0</v>
      </c>
      <c r="L1343" s="82">
        <f>Report2!N1351</f>
        <v>101129</v>
      </c>
      <c r="M1343" s="82">
        <f>Report2!P1351</f>
        <v>101129</v>
      </c>
      <c r="N1343" s="82">
        <f>Report2!Q1351</f>
        <v>0</v>
      </c>
      <c r="O1343" s="82">
        <f>Report2!T1351</f>
        <v>0</v>
      </c>
      <c r="P1343" s="82">
        <f>Report2!U1351</f>
        <v>0</v>
      </c>
      <c r="Q1343" s="82">
        <f>Report2!W1351</f>
        <v>0</v>
      </c>
      <c r="R1343" s="82">
        <f>Report2!X1351</f>
        <v>0</v>
      </c>
      <c r="S1343" s="82">
        <f>Report2!Y1351</f>
        <v>0</v>
      </c>
      <c r="T1343" s="82">
        <f>Report2!Z1351</f>
        <v>101129</v>
      </c>
      <c r="U1343" s="82">
        <f>Report2!AB1351</f>
        <v>0</v>
      </c>
      <c r="V1343" s="82">
        <f>Report2!AC1351</f>
        <v>101129</v>
      </c>
      <c r="W1343" s="36" t="str">
        <f>Report2!AD1351</f>
        <v>31/05/2023</v>
      </c>
      <c r="X1343" s="48" t="str">
        <f t="shared" si="165"/>
        <v>31</v>
      </c>
      <c r="Y1343" s="31" t="str">
        <f t="shared" si="166"/>
        <v>05</v>
      </c>
      <c r="Z1343" s="31" t="str">
        <f t="shared" si="167"/>
        <v>2023</v>
      </c>
      <c r="AA1343" s="45">
        <f t="shared" si="168"/>
        <v>45077</v>
      </c>
      <c r="AB1343" s="31" t="str">
        <f>Report2!AE1351</f>
        <v>5255134000309</v>
      </c>
      <c r="AC1343" s="45" t="str">
        <f>Report2!AF1351</f>
        <v>31/05/2023</v>
      </c>
      <c r="AD1343" s="31" t="str">
        <f>Report2!AH1351</f>
        <v>5255105723053100309</v>
      </c>
      <c r="AE1343" s="31">
        <f t="shared" si="170"/>
        <v>52550</v>
      </c>
      <c r="AF1343" s="31" t="str">
        <f t="shared" si="169"/>
        <v>52551</v>
      </c>
    </row>
    <row r="1344" spans="1:32">
      <c r="A1344" s="30">
        <f>Report2!A1352</f>
        <v>78</v>
      </c>
      <c r="B1344" s="31" t="str">
        <f>Report2!B1352</f>
        <v>P2TL/52553/20230508/00003</v>
      </c>
      <c r="C1344" s="31" t="str">
        <f>Report2!D1352</f>
        <v>NONPELANG</v>
      </c>
      <c r="D1344" s="31" t="str">
        <f>Report2!E1352</f>
        <v>PARTO YAHMIN</v>
      </c>
      <c r="E1344" s="31" t="str">
        <f>Report2!H1352</f>
        <v>P4</v>
      </c>
      <c r="F1344" s="31" t="str">
        <f>Report2!I1352</f>
        <v>DS KANGKUNGAN KE</v>
      </c>
      <c r="G1344" s="31" t="str">
        <f t="shared" si="163"/>
        <v>S2</v>
      </c>
      <c r="H1344" s="31">
        <f t="shared" si="164"/>
        <v>900</v>
      </c>
      <c r="I1344" s="31" t="str">
        <f>Report2!K1352</f>
        <v>S2/900</v>
      </c>
      <c r="J1344" s="82">
        <f>Report2!L1352</f>
        <v>4957</v>
      </c>
      <c r="K1344" s="82">
        <f>Report2!M1352</f>
        <v>243000</v>
      </c>
      <c r="L1344" s="82">
        <f>Report2!N1352</f>
        <v>1784592</v>
      </c>
      <c r="M1344" s="82">
        <f>Report2!P1352</f>
        <v>2027592</v>
      </c>
      <c r="N1344" s="82">
        <f>Report2!Q1352</f>
        <v>0</v>
      </c>
      <c r="O1344" s="82">
        <f>Report2!T1352</f>
        <v>0</v>
      </c>
      <c r="P1344" s="82">
        <f>Report2!U1352</f>
        <v>0</v>
      </c>
      <c r="Q1344" s="82">
        <f>Report2!W1352</f>
        <v>10138</v>
      </c>
      <c r="R1344" s="82">
        <f>Report2!X1352</f>
        <v>0</v>
      </c>
      <c r="S1344" s="82">
        <f>Report2!Y1352</f>
        <v>0</v>
      </c>
      <c r="T1344" s="82">
        <f>Report2!Z1352</f>
        <v>2037730</v>
      </c>
      <c r="U1344" s="82">
        <f>Report2!AB1352</f>
        <v>2037730</v>
      </c>
      <c r="V1344" s="82">
        <f>Report2!AC1352</f>
        <v>0</v>
      </c>
      <c r="W1344" s="36" t="str">
        <f>Report2!AD1352</f>
        <v>09/05/2023</v>
      </c>
      <c r="X1344" s="48" t="str">
        <f t="shared" si="165"/>
        <v>09</v>
      </c>
      <c r="Y1344" s="31" t="str">
        <f t="shared" si="166"/>
        <v>05</v>
      </c>
      <c r="Z1344" s="31" t="str">
        <f t="shared" si="167"/>
        <v>2023</v>
      </c>
      <c r="AA1344" s="45">
        <f t="shared" si="168"/>
        <v>45055</v>
      </c>
      <c r="AB1344" s="31" t="str">
        <f>Report2!AE1352</f>
        <v>5255342004982</v>
      </c>
      <c r="AC1344" s="45" t="str">
        <f>Report2!AF1352</f>
        <v>09/05/2023</v>
      </c>
      <c r="AD1344" s="31" t="str">
        <f>Report2!AH1352</f>
        <v>P2TL/52553/20230508/00003</v>
      </c>
      <c r="AE1344" s="31">
        <f t="shared" si="170"/>
        <v>52550</v>
      </c>
      <c r="AF1344" s="31" t="str">
        <f t="shared" si="169"/>
        <v>52553</v>
      </c>
    </row>
    <row r="1345" spans="1:32">
      <c r="A1345" s="30">
        <f>Report2!A1353</f>
        <v>79</v>
      </c>
      <c r="B1345" s="31" t="str">
        <f>Report2!B1353</f>
        <v>P2TL/52551/20230502/00001</v>
      </c>
      <c r="C1345" s="31" t="str">
        <f>Report2!D1353</f>
        <v>523060468158</v>
      </c>
      <c r="D1345" s="31" t="str">
        <f>Report2!E1353</f>
        <v>MANJAJERI</v>
      </c>
      <c r="E1345" s="31" t="str">
        <f>Report2!H1353</f>
        <v>K2</v>
      </c>
      <c r="F1345" s="31" t="str">
        <f>Report2!I1353</f>
        <v>DK  AGUNGBOYO RT2</v>
      </c>
      <c r="G1345" s="31" t="str">
        <f t="shared" si="163"/>
        <v>R1</v>
      </c>
      <c r="H1345" s="31">
        <f t="shared" si="164"/>
        <v>450</v>
      </c>
      <c r="I1345" s="31" t="str">
        <f>Report2!K1353</f>
        <v>R1/450</v>
      </c>
      <c r="J1345" s="82">
        <f>Report2!L1353</f>
        <v>563</v>
      </c>
      <c r="K1345" s="82">
        <f>Report2!M1353</f>
        <v>0</v>
      </c>
      <c r="L1345" s="82">
        <f>Report2!N1353</f>
        <v>278685</v>
      </c>
      <c r="M1345" s="82">
        <f>Report2!P1353</f>
        <v>278685</v>
      </c>
      <c r="N1345" s="82">
        <f>Report2!Q1353</f>
        <v>0</v>
      </c>
      <c r="O1345" s="82">
        <f>Report2!T1353</f>
        <v>0</v>
      </c>
      <c r="P1345" s="82">
        <f>Report2!U1353</f>
        <v>0</v>
      </c>
      <c r="Q1345" s="82">
        <f>Report2!W1353</f>
        <v>25082</v>
      </c>
      <c r="R1345" s="82">
        <f>Report2!X1353</f>
        <v>0</v>
      </c>
      <c r="S1345" s="82">
        <f>Report2!Y1353</f>
        <v>0</v>
      </c>
      <c r="T1345" s="82">
        <f>Report2!Z1353</f>
        <v>303767</v>
      </c>
      <c r="U1345" s="82">
        <f>Report2!AB1353</f>
        <v>303767</v>
      </c>
      <c r="V1345" s="82">
        <f>Report2!AC1353</f>
        <v>0</v>
      </c>
      <c r="W1345" s="36" t="str">
        <f>Report2!AD1353</f>
        <v>02/05/2023</v>
      </c>
      <c r="X1345" s="48" t="str">
        <f t="shared" si="165"/>
        <v>02</v>
      </c>
      <c r="Y1345" s="31" t="str">
        <f t="shared" si="166"/>
        <v>05</v>
      </c>
      <c r="Z1345" s="31" t="str">
        <f t="shared" si="167"/>
        <v>2023</v>
      </c>
      <c r="AA1345" s="45">
        <f t="shared" si="168"/>
        <v>45048</v>
      </c>
      <c r="AB1345" s="31" t="str">
        <f>Report2!AE1353</f>
        <v>5255142005274</v>
      </c>
      <c r="AC1345" s="45" t="str">
        <f>Report2!AF1353</f>
        <v>02/05/2023</v>
      </c>
      <c r="AD1345" s="31" t="str">
        <f>Report2!AH1353</f>
        <v>P2TL/52551/20230502/00001</v>
      </c>
      <c r="AE1345" s="31">
        <f t="shared" si="170"/>
        <v>52550</v>
      </c>
      <c r="AF1345" s="31" t="str">
        <f t="shared" si="169"/>
        <v>52551</v>
      </c>
    </row>
    <row r="1346" spans="1:32">
      <c r="A1346" s="30">
        <f>Report2!A1354</f>
        <v>80</v>
      </c>
      <c r="B1346" s="31" t="str">
        <f>Report2!B1354</f>
        <v>P2TL/52551/20230522/00003</v>
      </c>
      <c r="C1346" s="31" t="str">
        <f>Report2!D1354</f>
        <v>523060486110</v>
      </c>
      <c r="D1346" s="31" t="str">
        <f>Report2!E1354</f>
        <v>MUH ZAEDI</v>
      </c>
      <c r="E1346" s="31" t="str">
        <f>Report2!H1354</f>
        <v>K2</v>
      </c>
      <c r="F1346" s="31" t="str">
        <f>Report2!I1354</f>
        <v>SI DOGEMAH SAYUNG</v>
      </c>
      <c r="G1346" s="31" t="str">
        <f t="shared" si="163"/>
        <v>R1T</v>
      </c>
      <c r="H1346" s="31">
        <f t="shared" si="164"/>
        <v>2200</v>
      </c>
      <c r="I1346" s="31" t="str">
        <f>Report2!K1354</f>
        <v>R1T/2200</v>
      </c>
      <c r="J1346" s="82">
        <f>Report2!L1354</f>
        <v>25</v>
      </c>
      <c r="K1346" s="82">
        <f>Report2!M1354</f>
        <v>0</v>
      </c>
      <c r="L1346" s="82">
        <f>Report2!N1354</f>
        <v>36118</v>
      </c>
      <c r="M1346" s="82">
        <f>Report2!P1354</f>
        <v>36118</v>
      </c>
      <c r="N1346" s="82">
        <f>Report2!Q1354</f>
        <v>0</v>
      </c>
      <c r="O1346" s="82">
        <f>Report2!T1354</f>
        <v>0</v>
      </c>
      <c r="P1346" s="82">
        <f>Report2!U1354</f>
        <v>0</v>
      </c>
      <c r="Q1346" s="82">
        <f>Report2!W1354</f>
        <v>3251</v>
      </c>
      <c r="R1346" s="82">
        <f>Report2!X1354</f>
        <v>0</v>
      </c>
      <c r="S1346" s="82">
        <f>Report2!Y1354</f>
        <v>0</v>
      </c>
      <c r="T1346" s="82">
        <f>Report2!Z1354</f>
        <v>39369</v>
      </c>
      <c r="U1346" s="82">
        <f>Report2!AB1354</f>
        <v>39369</v>
      </c>
      <c r="V1346" s="82">
        <f>Report2!AC1354</f>
        <v>0</v>
      </c>
      <c r="W1346" s="36" t="str">
        <f>Report2!AD1354</f>
        <v>22/05/2023</v>
      </c>
      <c r="X1346" s="48" t="str">
        <f t="shared" si="165"/>
        <v>22</v>
      </c>
      <c r="Y1346" s="31" t="str">
        <f t="shared" si="166"/>
        <v>05</v>
      </c>
      <c r="Z1346" s="31" t="str">
        <f t="shared" si="167"/>
        <v>2023</v>
      </c>
      <c r="AA1346" s="45">
        <f t="shared" si="168"/>
        <v>45068</v>
      </c>
      <c r="AB1346" s="31" t="str">
        <f>Report2!AE1354</f>
        <v>5255143005321</v>
      </c>
      <c r="AC1346" s="45" t="str">
        <f>Report2!AF1354</f>
        <v>22/05/2023</v>
      </c>
      <c r="AD1346" s="31" t="str">
        <f>Report2!AH1354</f>
        <v>P2TL/52551/20230522/00003</v>
      </c>
      <c r="AE1346" s="31">
        <f t="shared" si="170"/>
        <v>52550</v>
      </c>
      <c r="AF1346" s="31" t="str">
        <f t="shared" si="169"/>
        <v>52551</v>
      </c>
    </row>
    <row r="1347" spans="1:32">
      <c r="A1347" s="30">
        <f>Report2!A1355</f>
        <v>81</v>
      </c>
      <c r="B1347" s="31" t="str">
        <f>Report2!B1355</f>
        <v>P2TL/52553/20230529/00002</v>
      </c>
      <c r="C1347" s="31" t="str">
        <f>Report2!D1355</f>
        <v>523070070220</v>
      </c>
      <c r="D1347" s="31" t="str">
        <f>Report2!E1355</f>
        <v>MASRAN</v>
      </c>
      <c r="E1347" s="31" t="str">
        <f>Report2!H1355</f>
        <v>P2</v>
      </c>
      <c r="F1347" s="31" t="str">
        <f>Report2!I1355</f>
        <v>BU GEL RT4 RK3</v>
      </c>
      <c r="G1347" s="31" t="str">
        <f t="shared" ref="G1347:G1410" si="171">LEFT(I1347,FIND("/",I1347)-1)</f>
        <v>R1</v>
      </c>
      <c r="H1347" s="31">
        <f t="shared" ref="H1347:H1410" si="172">_xlfn.NUMBERVALUE(MID(I1347,FIND("/",I1347,1)+1,99))</f>
        <v>900</v>
      </c>
      <c r="I1347" s="31" t="str">
        <f>Report2!K1355</f>
        <v>R1/900</v>
      </c>
      <c r="J1347" s="82">
        <f>Report2!L1355</f>
        <v>4957</v>
      </c>
      <c r="K1347" s="82">
        <f>Report2!M1355</f>
        <v>0</v>
      </c>
      <c r="L1347" s="82">
        <f>Report2!N1355</f>
        <v>2453814</v>
      </c>
      <c r="M1347" s="82">
        <f>Report2!P1355</f>
        <v>2453814</v>
      </c>
      <c r="N1347" s="82">
        <f>Report2!Q1355</f>
        <v>0</v>
      </c>
      <c r="O1347" s="82">
        <f>Report2!T1355</f>
        <v>0</v>
      </c>
      <c r="P1347" s="82">
        <f>Report2!U1355</f>
        <v>0</v>
      </c>
      <c r="Q1347" s="82">
        <f>Report2!W1355</f>
        <v>24538</v>
      </c>
      <c r="R1347" s="82">
        <f>Report2!X1355</f>
        <v>0</v>
      </c>
      <c r="S1347" s="82">
        <f>Report2!Y1355</f>
        <v>0</v>
      </c>
      <c r="T1347" s="82">
        <f>Report2!Z1355</f>
        <v>2478352</v>
      </c>
      <c r="U1347" s="82">
        <f>Report2!AB1355</f>
        <v>1000000</v>
      </c>
      <c r="V1347" s="82">
        <f>Report2!AC1355</f>
        <v>1478352</v>
      </c>
      <c r="W1347" s="36" t="str">
        <f>Report2!AD1355</f>
        <v>29/05/2023</v>
      </c>
      <c r="X1347" s="48" t="str">
        <f t="shared" ref="X1347:X1410" si="173">LEFT(W1347,2)</f>
        <v>29</v>
      </c>
      <c r="Y1347" s="31" t="str">
        <f t="shared" ref="Y1347:Y1410" si="174">MID(W1347,FIND("/",W1347,1)+1,2)</f>
        <v>05</v>
      </c>
      <c r="Z1347" s="31" t="str">
        <f t="shared" ref="Z1347:Z1410" si="175">RIGHT(W1347,4)</f>
        <v>2023</v>
      </c>
      <c r="AA1347" s="45">
        <f t="shared" ref="AA1347:AA1410" si="176">DATE(Z1347,Y1347,X1347)</f>
        <v>45075</v>
      </c>
      <c r="AB1347" s="31" t="str">
        <f>Report2!AE1355</f>
        <v>5255342005027</v>
      </c>
      <c r="AC1347" s="45" t="str">
        <f>Report2!AF1355</f>
        <v>29/05/2023</v>
      </c>
      <c r="AD1347" s="31" t="str">
        <f>Report2!AH1355</f>
        <v>P2TL/52553/20230529/00002</v>
      </c>
      <c r="AE1347" s="31">
        <f t="shared" si="170"/>
        <v>52550</v>
      </c>
      <c r="AF1347" s="31" t="str">
        <f t="shared" ref="AF1347:AF1410" si="177">_xlfn.IFS(LEN(AD1347)=19,LEFT(AD1347,5),LEN(AD1347)=25,MID(AD1347,6,5))</f>
        <v>52553</v>
      </c>
    </row>
    <row r="1348" spans="1:32">
      <c r="A1348" s="30">
        <f>Report2!A1356</f>
        <v>82</v>
      </c>
      <c r="B1348" s="31" t="str">
        <f>Report2!B1356</f>
        <v>P2TL/52554/20230523/00008</v>
      </c>
      <c r="C1348" s="31" t="str">
        <f>Report2!D1356</f>
        <v>523071169121</v>
      </c>
      <c r="D1348" s="31" t="str">
        <f>Report2!E1356</f>
        <v>SADIYEM</v>
      </c>
      <c r="E1348" s="31" t="str">
        <f>Report2!H1356</f>
        <v>K2</v>
      </c>
      <c r="F1348" s="31" t="str">
        <f>Report2!I1356</f>
        <v>KR AJAN 6/3 DS SELO</v>
      </c>
      <c r="G1348" s="31" t="str">
        <f t="shared" si="171"/>
        <v>R1</v>
      </c>
      <c r="H1348" s="31">
        <f t="shared" si="172"/>
        <v>450</v>
      </c>
      <c r="I1348" s="31" t="str">
        <f>Report2!K1356</f>
        <v>R1/450</v>
      </c>
      <c r="J1348" s="82">
        <f>Report2!L1356</f>
        <v>513</v>
      </c>
      <c r="K1348" s="82">
        <f>Report2!M1356</f>
        <v>0</v>
      </c>
      <c r="L1348" s="82">
        <f>Report2!N1356</f>
        <v>253935</v>
      </c>
      <c r="M1348" s="82">
        <f>Report2!P1356</f>
        <v>253935</v>
      </c>
      <c r="N1348" s="82">
        <f>Report2!Q1356</f>
        <v>0</v>
      </c>
      <c r="O1348" s="82">
        <f>Report2!T1356</f>
        <v>0</v>
      </c>
      <c r="P1348" s="82">
        <f>Report2!U1356</f>
        <v>0</v>
      </c>
      <c r="Q1348" s="82">
        <f>Report2!W1356</f>
        <v>22854</v>
      </c>
      <c r="R1348" s="82">
        <f>Report2!X1356</f>
        <v>0</v>
      </c>
      <c r="S1348" s="82">
        <f>Report2!Y1356</f>
        <v>0</v>
      </c>
      <c r="T1348" s="82">
        <f>Report2!Z1356</f>
        <v>276789</v>
      </c>
      <c r="U1348" s="82">
        <f>Report2!AB1356</f>
        <v>23000</v>
      </c>
      <c r="V1348" s="82">
        <f>Report2!AC1356</f>
        <v>253789</v>
      </c>
      <c r="W1348" s="36" t="str">
        <f>Report2!AD1356</f>
        <v>24/05/2023</v>
      </c>
      <c r="X1348" s="48" t="str">
        <f t="shared" si="173"/>
        <v>24</v>
      </c>
      <c r="Y1348" s="31" t="str">
        <f t="shared" si="174"/>
        <v>05</v>
      </c>
      <c r="Z1348" s="31" t="str">
        <f t="shared" si="175"/>
        <v>2023</v>
      </c>
      <c r="AA1348" s="45">
        <f t="shared" si="176"/>
        <v>45070</v>
      </c>
      <c r="AB1348" s="31" t="str">
        <f>Report2!AE1356</f>
        <v>5255442006299</v>
      </c>
      <c r="AC1348" s="45" t="str">
        <f>Report2!AF1356</f>
        <v>24/05/2023</v>
      </c>
      <c r="AD1348" s="31" t="str">
        <f>Report2!AH1356</f>
        <v>P2TL/52554/20230523/00008</v>
      </c>
      <c r="AE1348" s="31">
        <f t="shared" ref="AE1348:AE1411" si="178">AE1347</f>
        <v>52550</v>
      </c>
      <c r="AF1348" s="31" t="str">
        <f t="shared" si="177"/>
        <v>52554</v>
      </c>
    </row>
    <row r="1349" spans="1:32">
      <c r="A1349" s="30">
        <f>Report2!A1357</f>
        <v>83</v>
      </c>
      <c r="B1349" s="31" t="str">
        <f>Report2!B1357</f>
        <v>P2TL/52554/20230523/00007</v>
      </c>
      <c r="C1349" s="31" t="str">
        <f>Report2!D1357</f>
        <v>523071289205</v>
      </c>
      <c r="D1349" s="31" t="str">
        <f>Report2!E1357</f>
        <v>MUSLICH</v>
      </c>
      <c r="E1349" s="31" t="str">
        <f>Report2!H1357</f>
        <v>K2</v>
      </c>
      <c r="F1349" s="31" t="str">
        <f>Report2!I1357</f>
        <v>DK . KEBONDALEM SE</v>
      </c>
      <c r="G1349" s="31" t="str">
        <f t="shared" si="171"/>
        <v>R1</v>
      </c>
      <c r="H1349" s="31">
        <f t="shared" si="172"/>
        <v>450</v>
      </c>
      <c r="I1349" s="31" t="str">
        <f>Report2!K1357</f>
        <v>R1/450</v>
      </c>
      <c r="J1349" s="82">
        <f>Report2!L1357</f>
        <v>513</v>
      </c>
      <c r="K1349" s="82">
        <f>Report2!M1357</f>
        <v>0</v>
      </c>
      <c r="L1349" s="82">
        <f>Report2!N1357</f>
        <v>253935</v>
      </c>
      <c r="M1349" s="82">
        <f>Report2!P1357</f>
        <v>253935</v>
      </c>
      <c r="N1349" s="82">
        <f>Report2!Q1357</f>
        <v>0</v>
      </c>
      <c r="O1349" s="82">
        <f>Report2!T1357</f>
        <v>0</v>
      </c>
      <c r="P1349" s="82">
        <f>Report2!U1357</f>
        <v>0</v>
      </c>
      <c r="Q1349" s="82">
        <f>Report2!W1357</f>
        <v>22854</v>
      </c>
      <c r="R1349" s="82">
        <f>Report2!X1357</f>
        <v>0</v>
      </c>
      <c r="S1349" s="82">
        <f>Report2!Y1357</f>
        <v>0</v>
      </c>
      <c r="T1349" s="82">
        <f>Report2!Z1357</f>
        <v>276789</v>
      </c>
      <c r="U1349" s="82">
        <f>Report2!AB1357</f>
        <v>23000</v>
      </c>
      <c r="V1349" s="82">
        <f>Report2!AC1357</f>
        <v>253789</v>
      </c>
      <c r="W1349" s="36" t="str">
        <f>Report2!AD1357</f>
        <v>24/05/2023</v>
      </c>
      <c r="X1349" s="48" t="str">
        <f t="shared" si="173"/>
        <v>24</v>
      </c>
      <c r="Y1349" s="31" t="str">
        <f t="shared" si="174"/>
        <v>05</v>
      </c>
      <c r="Z1349" s="31" t="str">
        <f t="shared" si="175"/>
        <v>2023</v>
      </c>
      <c r="AA1349" s="45">
        <f t="shared" si="176"/>
        <v>45070</v>
      </c>
      <c r="AB1349" s="31" t="str">
        <f>Report2!AE1357</f>
        <v>5255442006298</v>
      </c>
      <c r="AC1349" s="45" t="str">
        <f>Report2!AF1357</f>
        <v>24/05/2023</v>
      </c>
      <c r="AD1349" s="31" t="str">
        <f>Report2!AH1357</f>
        <v>P2TL/52554/20230523/00007</v>
      </c>
      <c r="AE1349" s="31">
        <f t="shared" si="178"/>
        <v>52550</v>
      </c>
      <c r="AF1349" s="31" t="str">
        <f t="shared" si="177"/>
        <v>52554</v>
      </c>
    </row>
    <row r="1350" spans="1:32">
      <c r="A1350" s="30">
        <f>Report2!A1358</f>
        <v>84</v>
      </c>
      <c r="B1350" s="31" t="str">
        <f>Report2!B1358</f>
        <v>P2TL/52553/20230530/00019</v>
      </c>
      <c r="C1350" s="31" t="str">
        <f>Report2!D1358</f>
        <v>523072159126</v>
      </c>
      <c r="D1350" s="31" t="str">
        <f>Report2!E1358</f>
        <v>PJU PEMDA TK II GRO</v>
      </c>
      <c r="E1350" s="31" t="str">
        <f>Report2!H1358</f>
        <v>K2</v>
      </c>
      <c r="F1350" s="31" t="str">
        <f>Report2!I1358</f>
        <v>JL P DIPONEGORO KL</v>
      </c>
      <c r="G1350" s="31" t="str">
        <f t="shared" si="171"/>
        <v>P3</v>
      </c>
      <c r="H1350" s="31">
        <f t="shared" si="172"/>
        <v>7700</v>
      </c>
      <c r="I1350" s="31" t="str">
        <f>Report2!K1358</f>
        <v>P3/7700</v>
      </c>
      <c r="J1350" s="82">
        <f>Report2!L1358</f>
        <v>1848</v>
      </c>
      <c r="K1350" s="82">
        <f>Report2!M1358</f>
        <v>0</v>
      </c>
      <c r="L1350" s="82">
        <f>Report2!N1358</f>
        <v>3140731</v>
      </c>
      <c r="M1350" s="82">
        <f>Report2!P1358</f>
        <v>3140731</v>
      </c>
      <c r="N1350" s="82">
        <f>Report2!Q1358</f>
        <v>0</v>
      </c>
      <c r="O1350" s="82">
        <f>Report2!T1358</f>
        <v>0</v>
      </c>
      <c r="P1350" s="82">
        <f>Report2!U1358</f>
        <v>0</v>
      </c>
      <c r="Q1350" s="82">
        <f>Report2!W1358</f>
        <v>0</v>
      </c>
      <c r="R1350" s="82">
        <f>Report2!X1358</f>
        <v>0</v>
      </c>
      <c r="S1350" s="82">
        <f>Report2!Y1358</f>
        <v>0</v>
      </c>
      <c r="T1350" s="82">
        <f>Report2!Z1358</f>
        <v>3140731</v>
      </c>
      <c r="U1350" s="82">
        <f>Report2!AB1358</f>
        <v>10000</v>
      </c>
      <c r="V1350" s="82">
        <f>Report2!AC1358</f>
        <v>3130731</v>
      </c>
      <c r="W1350" s="36" t="str">
        <f>Report2!AD1358</f>
        <v>31/05/2023</v>
      </c>
      <c r="X1350" s="48" t="str">
        <f t="shared" si="173"/>
        <v>31</v>
      </c>
      <c r="Y1350" s="31" t="str">
        <f t="shared" si="174"/>
        <v>05</v>
      </c>
      <c r="Z1350" s="31" t="str">
        <f t="shared" si="175"/>
        <v>2023</v>
      </c>
      <c r="AA1350" s="45">
        <f t="shared" si="176"/>
        <v>45077</v>
      </c>
      <c r="AB1350" s="31" t="str">
        <f>Report2!AE1358</f>
        <v>5255342005049</v>
      </c>
      <c r="AC1350" s="45" t="str">
        <f>Report2!AF1358</f>
        <v>31/05/2023</v>
      </c>
      <c r="AD1350" s="31" t="str">
        <f>Report2!AH1358</f>
        <v>P2TL/52553/20230530/00019</v>
      </c>
      <c r="AE1350" s="31">
        <f t="shared" si="178"/>
        <v>52550</v>
      </c>
      <c r="AF1350" s="31" t="str">
        <f t="shared" si="177"/>
        <v>52553</v>
      </c>
    </row>
    <row r="1351" spans="1:32">
      <c r="A1351" s="30">
        <f>Report2!A1359</f>
        <v>85</v>
      </c>
      <c r="B1351" s="31" t="str">
        <f>Report2!B1359</f>
        <v>P2TL/52553/20230526/00005</v>
      </c>
      <c r="C1351" s="31" t="str">
        <f>Report2!D1359</f>
        <v>523070398893</v>
      </c>
      <c r="D1351" s="31" t="str">
        <f>Report2!E1359</f>
        <v>HARNOTO</v>
      </c>
      <c r="E1351" s="31" t="str">
        <f>Report2!H1359</f>
        <v>K2</v>
      </c>
      <c r="F1351" s="31" t="str">
        <f>Report2!I1359</f>
        <v>DS  WERDOYO DEMP</v>
      </c>
      <c r="G1351" s="31" t="str">
        <f t="shared" si="171"/>
        <v>R1</v>
      </c>
      <c r="H1351" s="31">
        <f t="shared" si="172"/>
        <v>450</v>
      </c>
      <c r="I1351" s="31" t="str">
        <f>Report2!K1359</f>
        <v>R1/450</v>
      </c>
      <c r="J1351" s="82">
        <f>Report2!L1359</f>
        <v>450</v>
      </c>
      <c r="K1351" s="82">
        <f>Report2!M1359</f>
        <v>0</v>
      </c>
      <c r="L1351" s="82">
        <f>Report2!N1359</f>
        <v>222750</v>
      </c>
      <c r="M1351" s="82">
        <f>Report2!P1359</f>
        <v>222750</v>
      </c>
      <c r="N1351" s="82">
        <f>Report2!Q1359</f>
        <v>0</v>
      </c>
      <c r="O1351" s="82">
        <f>Report2!T1359</f>
        <v>0</v>
      </c>
      <c r="P1351" s="82">
        <f>Report2!U1359</f>
        <v>0</v>
      </c>
      <c r="Q1351" s="82">
        <f>Report2!W1359</f>
        <v>20048</v>
      </c>
      <c r="R1351" s="82">
        <f>Report2!X1359</f>
        <v>0</v>
      </c>
      <c r="S1351" s="82">
        <f>Report2!Y1359</f>
        <v>0</v>
      </c>
      <c r="T1351" s="82">
        <f>Report2!Z1359</f>
        <v>242798</v>
      </c>
      <c r="U1351" s="82">
        <f>Report2!AB1359</f>
        <v>20500</v>
      </c>
      <c r="V1351" s="82">
        <f>Report2!AC1359</f>
        <v>222298</v>
      </c>
      <c r="W1351" s="36" t="str">
        <f>Report2!AD1359</f>
        <v>26/05/2023</v>
      </c>
      <c r="X1351" s="48" t="str">
        <f t="shared" si="173"/>
        <v>26</v>
      </c>
      <c r="Y1351" s="31" t="str">
        <f t="shared" si="174"/>
        <v>05</v>
      </c>
      <c r="Z1351" s="31" t="str">
        <f t="shared" si="175"/>
        <v>2023</v>
      </c>
      <c r="AA1351" s="45">
        <f t="shared" si="176"/>
        <v>45072</v>
      </c>
      <c r="AB1351" s="31" t="str">
        <f>Report2!AE1359</f>
        <v>5255342005005</v>
      </c>
      <c r="AC1351" s="45" t="str">
        <f>Report2!AF1359</f>
        <v>26/05/2023</v>
      </c>
      <c r="AD1351" s="31" t="str">
        <f>Report2!AH1359</f>
        <v>P2TL/52553/20230526/00005</v>
      </c>
      <c r="AE1351" s="31">
        <f t="shared" si="178"/>
        <v>52550</v>
      </c>
      <c r="AF1351" s="31" t="str">
        <f t="shared" si="177"/>
        <v>52553</v>
      </c>
    </row>
    <row r="1352" spans="1:32">
      <c r="A1352" s="30">
        <f>Report2!A1360</f>
        <v>86</v>
      </c>
      <c r="B1352" s="31" t="str">
        <f>Report2!B1360</f>
        <v>P2TL/52554/20230504/00001</v>
      </c>
      <c r="C1352" s="31" t="str">
        <f>Report2!D1360</f>
        <v>NONPELANG</v>
      </c>
      <c r="D1352" s="31" t="str">
        <f>Report2!E1360</f>
        <v>YATIN</v>
      </c>
      <c r="E1352" s="31" t="str">
        <f>Report2!H1360</f>
        <v>P4</v>
      </c>
      <c r="F1352" s="31" t="str">
        <f>Report2!I1360</f>
        <v>JL SENDANGHARJO R</v>
      </c>
      <c r="G1352" s="31" t="str">
        <f t="shared" si="171"/>
        <v>B1</v>
      </c>
      <c r="H1352" s="31">
        <f t="shared" si="172"/>
        <v>900</v>
      </c>
      <c r="I1352" s="31" t="str">
        <f>Report2!K1360</f>
        <v>B1/900</v>
      </c>
      <c r="J1352" s="82">
        <f>Report2!L1360</f>
        <v>4957</v>
      </c>
      <c r="K1352" s="82">
        <f>Report2!M1360</f>
        <v>429300</v>
      </c>
      <c r="L1352" s="82">
        <f>Report2!N1360</f>
        <v>257028</v>
      </c>
      <c r="M1352" s="82">
        <f>Report2!P1360</f>
        <v>686328</v>
      </c>
      <c r="N1352" s="82">
        <f>Report2!Q1360</f>
        <v>0</v>
      </c>
      <c r="O1352" s="82">
        <f>Report2!T1360</f>
        <v>0</v>
      </c>
      <c r="P1352" s="82">
        <f>Report2!U1360</f>
        <v>0</v>
      </c>
      <c r="Q1352" s="82">
        <f>Report2!W1360</f>
        <v>13672</v>
      </c>
      <c r="R1352" s="82">
        <f>Report2!X1360</f>
        <v>0</v>
      </c>
      <c r="S1352" s="82">
        <f>Report2!Y1360</f>
        <v>0</v>
      </c>
      <c r="T1352" s="82">
        <f>Report2!Z1360</f>
        <v>700000</v>
      </c>
      <c r="U1352" s="82">
        <f>Report2!AB1360</f>
        <v>700000</v>
      </c>
      <c r="V1352" s="82">
        <f>Report2!AC1360</f>
        <v>0</v>
      </c>
      <c r="W1352" s="36" t="str">
        <f>Report2!AD1360</f>
        <v>05/05/2023</v>
      </c>
      <c r="X1352" s="48" t="str">
        <f t="shared" si="173"/>
        <v>05</v>
      </c>
      <c r="Y1352" s="31" t="str">
        <f t="shared" si="174"/>
        <v>05</v>
      </c>
      <c r="Z1352" s="31" t="str">
        <f t="shared" si="175"/>
        <v>2023</v>
      </c>
      <c r="AA1352" s="45">
        <f t="shared" si="176"/>
        <v>45051</v>
      </c>
      <c r="AB1352" s="31" t="str">
        <f>Report2!AE1360</f>
        <v>5255442006258</v>
      </c>
      <c r="AC1352" s="45" t="str">
        <f>Report2!AF1360</f>
        <v>05/05/2023</v>
      </c>
      <c r="AD1352" s="31" t="str">
        <f>Report2!AH1360</f>
        <v>P2TL/52554/20230504/00001</v>
      </c>
      <c r="AE1352" s="31">
        <f t="shared" si="178"/>
        <v>52550</v>
      </c>
      <c r="AF1352" s="31" t="str">
        <f t="shared" si="177"/>
        <v>52554</v>
      </c>
    </row>
    <row r="1353" spans="1:32">
      <c r="A1353" s="30">
        <f>Report2!A1361</f>
        <v>87</v>
      </c>
      <c r="B1353" s="31" t="str">
        <f>Report2!B1361</f>
        <v>P2TL/52551/20230522/00004</v>
      </c>
      <c r="C1353" s="31" t="str">
        <f>Report2!D1361</f>
        <v>523061772679</v>
      </c>
      <c r="D1353" s="31" t="str">
        <f>Report2!E1361</f>
        <v>SUBCI</v>
      </c>
      <c r="E1353" s="31" t="str">
        <f>Report2!H1361</f>
        <v>K2</v>
      </c>
      <c r="F1353" s="31" t="str">
        <f>Report2!I1361</f>
        <v>DS BETAHWALANG 00</v>
      </c>
      <c r="G1353" s="31" t="str">
        <f t="shared" si="171"/>
        <v>R1T</v>
      </c>
      <c r="H1353" s="31">
        <f t="shared" si="172"/>
        <v>450</v>
      </c>
      <c r="I1353" s="31" t="str">
        <f>Report2!K1361</f>
        <v>R1T/450</v>
      </c>
      <c r="J1353" s="82">
        <f>Report2!L1361</f>
        <v>201</v>
      </c>
      <c r="K1353" s="82">
        <f>Report2!M1361</f>
        <v>0</v>
      </c>
      <c r="L1353" s="82">
        <f>Report2!N1361</f>
        <v>83415</v>
      </c>
      <c r="M1353" s="82">
        <f>Report2!P1361</f>
        <v>83415</v>
      </c>
      <c r="N1353" s="82">
        <f>Report2!Q1361</f>
        <v>0</v>
      </c>
      <c r="O1353" s="82">
        <f>Report2!T1361</f>
        <v>0</v>
      </c>
      <c r="P1353" s="82">
        <f>Report2!U1361</f>
        <v>0</v>
      </c>
      <c r="Q1353" s="82">
        <f>Report2!W1361</f>
        <v>7507</v>
      </c>
      <c r="R1353" s="82">
        <f>Report2!X1361</f>
        <v>0</v>
      </c>
      <c r="S1353" s="82">
        <f>Report2!Y1361</f>
        <v>0</v>
      </c>
      <c r="T1353" s="82">
        <f>Report2!Z1361</f>
        <v>90922</v>
      </c>
      <c r="U1353" s="82">
        <f>Report2!AB1361</f>
        <v>90922</v>
      </c>
      <c r="V1353" s="82">
        <f>Report2!AC1361</f>
        <v>0</v>
      </c>
      <c r="W1353" s="36" t="str">
        <f>Report2!AD1361</f>
        <v>22/05/2023</v>
      </c>
      <c r="X1353" s="48" t="str">
        <f t="shared" si="173"/>
        <v>22</v>
      </c>
      <c r="Y1353" s="31" t="str">
        <f t="shared" si="174"/>
        <v>05</v>
      </c>
      <c r="Z1353" s="31" t="str">
        <f t="shared" si="175"/>
        <v>2023</v>
      </c>
      <c r="AA1353" s="45">
        <f t="shared" si="176"/>
        <v>45068</v>
      </c>
      <c r="AB1353" s="31" t="str">
        <f>Report2!AE1361</f>
        <v>5255143005322</v>
      </c>
      <c r="AC1353" s="45" t="str">
        <f>Report2!AF1361</f>
        <v>22/05/2023</v>
      </c>
      <c r="AD1353" s="31" t="str">
        <f>Report2!AH1361</f>
        <v>P2TL/52551/20230522/00004</v>
      </c>
      <c r="AE1353" s="31">
        <f t="shared" si="178"/>
        <v>52550</v>
      </c>
      <c r="AF1353" s="31" t="str">
        <f t="shared" si="177"/>
        <v>52551</v>
      </c>
    </row>
    <row r="1354" spans="1:32">
      <c r="A1354" s="30">
        <f>Report2!A1362</f>
        <v>88</v>
      </c>
      <c r="B1354" s="31" t="str">
        <f>Report2!B1362</f>
        <v>P2TL/52552/20230509/00001</v>
      </c>
      <c r="C1354" s="31" t="str">
        <f>Report2!D1362</f>
        <v>523080321847</v>
      </c>
      <c r="D1354" s="31" t="str">
        <f>Report2!E1362</f>
        <v>NYAMAN SUMO SUWI</v>
      </c>
      <c r="E1354" s="31" t="str">
        <f>Report2!H1362</f>
        <v>P3</v>
      </c>
      <c r="F1354" s="31" t="str">
        <f>Report2!I1362</f>
        <v>GU NUNG WULAN RT3</v>
      </c>
      <c r="G1354" s="31" t="str">
        <f t="shared" si="171"/>
        <v>R1</v>
      </c>
      <c r="H1354" s="31">
        <f t="shared" si="172"/>
        <v>450</v>
      </c>
      <c r="I1354" s="31" t="str">
        <f>Report2!K1362</f>
        <v>R1/450</v>
      </c>
      <c r="J1354" s="82">
        <f>Report2!L1362</f>
        <v>2479</v>
      </c>
      <c r="K1354" s="82">
        <f>Report2!M1362</f>
        <v>59400</v>
      </c>
      <c r="L1354" s="82">
        <f>Report2!N1362</f>
        <v>1226907</v>
      </c>
      <c r="M1354" s="82">
        <f>Report2!P1362</f>
        <v>1286307</v>
      </c>
      <c r="N1354" s="82">
        <f>Report2!Q1362</f>
        <v>0</v>
      </c>
      <c r="O1354" s="82">
        <f>Report2!T1362</f>
        <v>0</v>
      </c>
      <c r="P1354" s="82">
        <f>Report2!U1362</f>
        <v>156912</v>
      </c>
      <c r="Q1354" s="82">
        <f>Report2!W1362</f>
        <v>13160</v>
      </c>
      <c r="R1354" s="82">
        <f>Report2!X1362</f>
        <v>13950</v>
      </c>
      <c r="S1354" s="82">
        <f>Report2!Y1362</f>
        <v>0</v>
      </c>
      <c r="T1354" s="82">
        <f>Report2!Z1362</f>
        <v>1470329</v>
      </c>
      <c r="U1354" s="82">
        <f>Report2!AB1362</f>
        <v>500000</v>
      </c>
      <c r="V1354" s="82">
        <f>Report2!AC1362</f>
        <v>970329</v>
      </c>
      <c r="W1354" s="36" t="str">
        <f>Report2!AD1362</f>
        <v>09/05/2023</v>
      </c>
      <c r="X1354" s="48" t="str">
        <f t="shared" si="173"/>
        <v>09</v>
      </c>
      <c r="Y1354" s="31" t="str">
        <f t="shared" si="174"/>
        <v>05</v>
      </c>
      <c r="Z1354" s="31" t="str">
        <f t="shared" si="175"/>
        <v>2023</v>
      </c>
      <c r="AA1354" s="45">
        <f t="shared" si="176"/>
        <v>45055</v>
      </c>
      <c r="AB1354" s="31" t="str">
        <f>Report2!AE1362</f>
        <v>5255242005043</v>
      </c>
      <c r="AC1354" s="45" t="str">
        <f>Report2!AF1362</f>
        <v>09/05/2023</v>
      </c>
      <c r="AD1354" s="31" t="str">
        <f>Report2!AH1362</f>
        <v>P2TL/52552/20230509/00001</v>
      </c>
      <c r="AE1354" s="31">
        <f t="shared" si="178"/>
        <v>52550</v>
      </c>
      <c r="AF1354" s="31" t="str">
        <f t="shared" si="177"/>
        <v>52552</v>
      </c>
    </row>
    <row r="1355" spans="1:32">
      <c r="A1355" s="30">
        <f>Report2!A1363</f>
        <v>89</v>
      </c>
      <c r="B1355" s="31" t="str">
        <f>Report2!B1363</f>
        <v>P2TL/52554/20230522/00002</v>
      </c>
      <c r="C1355" s="31" t="str">
        <f>Report2!D1363</f>
        <v>523071148927</v>
      </c>
      <c r="D1355" s="31" t="str">
        <f>Report2!E1363</f>
        <v>SADI BIN SARPAN</v>
      </c>
      <c r="E1355" s="31" t="str">
        <f>Report2!H1363</f>
        <v>K2</v>
      </c>
      <c r="F1355" s="31" t="str">
        <f>Report2!I1363</f>
        <v>DK  LENGKONG RT4/V</v>
      </c>
      <c r="G1355" s="31" t="str">
        <f t="shared" si="171"/>
        <v>R1</v>
      </c>
      <c r="H1355" s="31">
        <f t="shared" si="172"/>
        <v>450</v>
      </c>
      <c r="I1355" s="31" t="str">
        <f>Report2!K1363</f>
        <v>R1/450</v>
      </c>
      <c r="J1355" s="82">
        <f>Report2!L1363</f>
        <v>200</v>
      </c>
      <c r="K1355" s="82">
        <f>Report2!M1363</f>
        <v>0</v>
      </c>
      <c r="L1355" s="82">
        <f>Report2!N1363</f>
        <v>99000</v>
      </c>
      <c r="M1355" s="82">
        <f>Report2!P1363</f>
        <v>99000</v>
      </c>
      <c r="N1355" s="82">
        <f>Report2!Q1363</f>
        <v>0</v>
      </c>
      <c r="O1355" s="82">
        <f>Report2!T1363</f>
        <v>0</v>
      </c>
      <c r="P1355" s="82">
        <f>Report2!U1363</f>
        <v>0</v>
      </c>
      <c r="Q1355" s="82">
        <f>Report2!W1363</f>
        <v>8910</v>
      </c>
      <c r="R1355" s="82">
        <f>Report2!X1363</f>
        <v>0</v>
      </c>
      <c r="S1355" s="82">
        <f>Report2!Y1363</f>
        <v>0</v>
      </c>
      <c r="T1355" s="82">
        <f>Report2!Z1363</f>
        <v>107910</v>
      </c>
      <c r="U1355" s="82">
        <f>Report2!AB1363</f>
        <v>107910</v>
      </c>
      <c r="V1355" s="82">
        <f>Report2!AC1363</f>
        <v>0</v>
      </c>
      <c r="W1355" s="36" t="str">
        <f>Report2!AD1363</f>
        <v>22/05/2023</v>
      </c>
      <c r="X1355" s="48" t="str">
        <f t="shared" si="173"/>
        <v>22</v>
      </c>
      <c r="Y1355" s="31" t="str">
        <f t="shared" si="174"/>
        <v>05</v>
      </c>
      <c r="Z1355" s="31" t="str">
        <f t="shared" si="175"/>
        <v>2023</v>
      </c>
      <c r="AA1355" s="45">
        <f t="shared" si="176"/>
        <v>45068</v>
      </c>
      <c r="AB1355" s="31" t="str">
        <f>Report2!AE1363</f>
        <v>5255442006291</v>
      </c>
      <c r="AC1355" s="45" t="str">
        <f>Report2!AF1363</f>
        <v>22/05/2023</v>
      </c>
      <c r="AD1355" s="31" t="str">
        <f>Report2!AH1363</f>
        <v>P2TL/52554/20230522/00002</v>
      </c>
      <c r="AE1355" s="31">
        <f t="shared" si="178"/>
        <v>52550</v>
      </c>
      <c r="AF1355" s="31" t="str">
        <f t="shared" si="177"/>
        <v>52554</v>
      </c>
    </row>
    <row r="1356" spans="1:32">
      <c r="A1356" s="30">
        <f>Report2!A1364</f>
        <v>90</v>
      </c>
      <c r="B1356" s="31" t="str">
        <f>Report2!B1364</f>
        <v>P2TL/52553/20230531/00021</v>
      </c>
      <c r="C1356" s="31" t="str">
        <f>Report2!D1364</f>
        <v>523072064933</v>
      </c>
      <c r="D1356" s="31" t="str">
        <f>Report2!E1364</f>
        <v>PJU DK WARENG</v>
      </c>
      <c r="E1356" s="31" t="str">
        <f>Report2!H1364</f>
        <v>K2</v>
      </c>
      <c r="F1356" s="31" t="str">
        <f>Report2!I1364</f>
        <v>DS KEBUN AGUNG DE</v>
      </c>
      <c r="G1356" s="31" t="str">
        <f t="shared" si="171"/>
        <v>P3</v>
      </c>
      <c r="H1356" s="31">
        <f t="shared" si="172"/>
        <v>4400</v>
      </c>
      <c r="I1356" s="31" t="str">
        <f>Report2!K1364</f>
        <v>P3/4400</v>
      </c>
      <c r="J1356" s="82">
        <f>Report2!L1364</f>
        <v>2200</v>
      </c>
      <c r="K1356" s="82">
        <f>Report2!M1364</f>
        <v>0</v>
      </c>
      <c r="L1356" s="82">
        <f>Report2!N1364</f>
        <v>3738966</v>
      </c>
      <c r="M1356" s="82">
        <f>Report2!P1364</f>
        <v>3738966</v>
      </c>
      <c r="N1356" s="82">
        <f>Report2!Q1364</f>
        <v>0</v>
      </c>
      <c r="O1356" s="82">
        <f>Report2!T1364</f>
        <v>0</v>
      </c>
      <c r="P1356" s="82">
        <f>Report2!U1364</f>
        <v>0</v>
      </c>
      <c r="Q1356" s="82">
        <f>Report2!W1364</f>
        <v>0</v>
      </c>
      <c r="R1356" s="82">
        <f>Report2!X1364</f>
        <v>0</v>
      </c>
      <c r="S1356" s="82">
        <f>Report2!Y1364</f>
        <v>0</v>
      </c>
      <c r="T1356" s="82">
        <f>Report2!Z1364</f>
        <v>3738966</v>
      </c>
      <c r="U1356" s="82">
        <f>Report2!AB1364</f>
        <v>10000</v>
      </c>
      <c r="V1356" s="82">
        <f>Report2!AC1364</f>
        <v>3728966</v>
      </c>
      <c r="W1356" s="36" t="str">
        <f>Report2!AD1364</f>
        <v>31/05/2023</v>
      </c>
      <c r="X1356" s="48" t="str">
        <f t="shared" si="173"/>
        <v>31</v>
      </c>
      <c r="Y1356" s="31" t="str">
        <f t="shared" si="174"/>
        <v>05</v>
      </c>
      <c r="Z1356" s="31" t="str">
        <f t="shared" si="175"/>
        <v>2023</v>
      </c>
      <c r="AA1356" s="45">
        <f t="shared" si="176"/>
        <v>45077</v>
      </c>
      <c r="AB1356" s="31" t="str">
        <f>Report2!AE1364</f>
        <v>5255342005078</v>
      </c>
      <c r="AC1356" s="45" t="str">
        <f>Report2!AF1364</f>
        <v>31/05/2023</v>
      </c>
      <c r="AD1356" s="31" t="str">
        <f>Report2!AH1364</f>
        <v>P2TL/52553/20230531/00021</v>
      </c>
      <c r="AE1356" s="31">
        <f t="shared" si="178"/>
        <v>52550</v>
      </c>
      <c r="AF1356" s="31" t="str">
        <f t="shared" si="177"/>
        <v>52553</v>
      </c>
    </row>
    <row r="1357" spans="1:32">
      <c r="A1357" s="30">
        <f>Report2!A1365</f>
        <v>91</v>
      </c>
      <c r="B1357" s="31" t="str">
        <f>Report2!B1365</f>
        <v>P2TL/52554/20230524/00001</v>
      </c>
      <c r="C1357" s="31" t="str">
        <f>Report2!D1365</f>
        <v>523070674873</v>
      </c>
      <c r="D1357" s="31" t="str">
        <f>Report2!E1365</f>
        <v>SUNARTO</v>
      </c>
      <c r="E1357" s="31" t="str">
        <f>Report2!H1365</f>
        <v>K2</v>
      </c>
      <c r="F1357" s="31" t="str">
        <f>Report2!I1365</f>
        <v>DK  SENGGOT JAMBO</v>
      </c>
      <c r="G1357" s="31" t="str">
        <f t="shared" si="171"/>
        <v>R1M</v>
      </c>
      <c r="H1357" s="31">
        <f t="shared" si="172"/>
        <v>900</v>
      </c>
      <c r="I1357" s="31" t="str">
        <f>Report2!K1365</f>
        <v>R1M/900</v>
      </c>
      <c r="J1357" s="82">
        <f>Report2!L1365</f>
        <v>100</v>
      </c>
      <c r="K1357" s="82">
        <f>Report2!M1365</f>
        <v>0</v>
      </c>
      <c r="L1357" s="82">
        <f>Report2!N1365</f>
        <v>135200</v>
      </c>
      <c r="M1357" s="82">
        <f>Report2!P1365</f>
        <v>135200</v>
      </c>
      <c r="N1357" s="82">
        <f>Report2!Q1365</f>
        <v>0</v>
      </c>
      <c r="O1357" s="82">
        <f>Report2!T1365</f>
        <v>0</v>
      </c>
      <c r="P1357" s="82">
        <f>Report2!U1365</f>
        <v>0</v>
      </c>
      <c r="Q1357" s="82">
        <f>Report2!W1365</f>
        <v>12168</v>
      </c>
      <c r="R1357" s="82">
        <f>Report2!X1365</f>
        <v>0</v>
      </c>
      <c r="S1357" s="82">
        <f>Report2!Y1365</f>
        <v>0</v>
      </c>
      <c r="T1357" s="82">
        <f>Report2!Z1365</f>
        <v>147368</v>
      </c>
      <c r="U1357" s="82">
        <f>Report2!AB1365</f>
        <v>147368</v>
      </c>
      <c r="V1357" s="82">
        <f>Report2!AC1365</f>
        <v>0</v>
      </c>
      <c r="W1357" s="36" t="str">
        <f>Report2!AD1365</f>
        <v>24/05/2023</v>
      </c>
      <c r="X1357" s="48" t="str">
        <f t="shared" si="173"/>
        <v>24</v>
      </c>
      <c r="Y1357" s="31" t="str">
        <f t="shared" si="174"/>
        <v>05</v>
      </c>
      <c r="Z1357" s="31" t="str">
        <f t="shared" si="175"/>
        <v>2023</v>
      </c>
      <c r="AA1357" s="45">
        <f t="shared" si="176"/>
        <v>45070</v>
      </c>
      <c r="AB1357" s="31" t="str">
        <f>Report2!AE1365</f>
        <v>5255442006327</v>
      </c>
      <c r="AC1357" s="45" t="str">
        <f>Report2!AF1365</f>
        <v>24/05/2023</v>
      </c>
      <c r="AD1357" s="31" t="str">
        <f>Report2!AH1365</f>
        <v>P2TL/52554/20230524/00001</v>
      </c>
      <c r="AE1357" s="31">
        <f t="shared" si="178"/>
        <v>52550</v>
      </c>
      <c r="AF1357" s="31" t="str">
        <f t="shared" si="177"/>
        <v>52554</v>
      </c>
    </row>
    <row r="1358" spans="1:32">
      <c r="A1358" s="30">
        <f>Report2!A1366</f>
        <v>92</v>
      </c>
      <c r="B1358" s="31" t="str">
        <f>Report2!B1366</f>
        <v>P2TL/52553/20230526/00012</v>
      </c>
      <c r="C1358" s="31" t="str">
        <f>Report2!D1366</f>
        <v>523070788767</v>
      </c>
      <c r="D1358" s="31" t="str">
        <f>Report2!E1366</f>
        <v>SUTARDJO</v>
      </c>
      <c r="E1358" s="31" t="str">
        <f>Report2!H1366</f>
        <v>K2</v>
      </c>
      <c r="F1358" s="31" t="str">
        <f>Report2!I1366</f>
        <v>DA WURI PENGKOL</v>
      </c>
      <c r="G1358" s="31" t="str">
        <f t="shared" si="171"/>
        <v>R1</v>
      </c>
      <c r="H1358" s="31">
        <f t="shared" si="172"/>
        <v>450</v>
      </c>
      <c r="I1358" s="31" t="str">
        <f>Report2!K1366</f>
        <v>R1/450</v>
      </c>
      <c r="J1358" s="82">
        <f>Report2!L1366</f>
        <v>450</v>
      </c>
      <c r="K1358" s="82">
        <f>Report2!M1366</f>
        <v>0</v>
      </c>
      <c r="L1358" s="82">
        <f>Report2!N1366</f>
        <v>222750</v>
      </c>
      <c r="M1358" s="82">
        <f>Report2!P1366</f>
        <v>222750</v>
      </c>
      <c r="N1358" s="82">
        <f>Report2!Q1366</f>
        <v>0</v>
      </c>
      <c r="O1358" s="82">
        <f>Report2!T1366</f>
        <v>0</v>
      </c>
      <c r="P1358" s="82">
        <f>Report2!U1366</f>
        <v>0</v>
      </c>
      <c r="Q1358" s="82">
        <f>Report2!W1366</f>
        <v>20048</v>
      </c>
      <c r="R1358" s="82">
        <f>Report2!X1366</f>
        <v>0</v>
      </c>
      <c r="S1358" s="82">
        <f>Report2!Y1366</f>
        <v>0</v>
      </c>
      <c r="T1358" s="82">
        <f>Report2!Z1366</f>
        <v>242798</v>
      </c>
      <c r="U1358" s="82">
        <f>Report2!AB1366</f>
        <v>20500</v>
      </c>
      <c r="V1358" s="82">
        <f>Report2!AC1366</f>
        <v>222298</v>
      </c>
      <c r="W1358" s="36" t="str">
        <f>Report2!AD1366</f>
        <v>27/05/2023</v>
      </c>
      <c r="X1358" s="48" t="str">
        <f t="shared" si="173"/>
        <v>27</v>
      </c>
      <c r="Y1358" s="31" t="str">
        <f t="shared" si="174"/>
        <v>05</v>
      </c>
      <c r="Z1358" s="31" t="str">
        <f t="shared" si="175"/>
        <v>2023</v>
      </c>
      <c r="AA1358" s="45">
        <f t="shared" si="176"/>
        <v>45073</v>
      </c>
      <c r="AB1358" s="31" t="str">
        <f>Report2!AE1366</f>
        <v>5255342005012</v>
      </c>
      <c r="AC1358" s="45" t="str">
        <f>Report2!AF1366</f>
        <v>27/05/2023</v>
      </c>
      <c r="AD1358" s="31" t="str">
        <f>Report2!AH1366</f>
        <v>P2TL/52553/20230526/00012</v>
      </c>
      <c r="AE1358" s="31">
        <f t="shared" si="178"/>
        <v>52550</v>
      </c>
      <c r="AF1358" s="31" t="str">
        <f t="shared" si="177"/>
        <v>52553</v>
      </c>
    </row>
    <row r="1359" spans="1:32">
      <c r="A1359" s="30">
        <f>Report2!A1367</f>
        <v>93</v>
      </c>
      <c r="B1359" s="31" t="str">
        <f>Report2!B1367</f>
        <v>P2TL/52551/20230531/00002</v>
      </c>
      <c r="C1359" s="31" t="str">
        <f>Report2!D1367</f>
        <v>NONPELANG</v>
      </c>
      <c r="D1359" s="31" t="str">
        <f>Report2!E1367</f>
        <v>KB PERMATA CERIA (</v>
      </c>
      <c r="E1359" s="31" t="str">
        <f>Report2!H1367</f>
        <v>P4</v>
      </c>
      <c r="F1359" s="31" t="str">
        <f>Report2!I1367</f>
        <v>JL.PERUM WONOWOS</v>
      </c>
      <c r="G1359" s="31" t="str">
        <f t="shared" si="171"/>
        <v>S2</v>
      </c>
      <c r="H1359" s="31">
        <f t="shared" si="172"/>
        <v>900</v>
      </c>
      <c r="I1359" s="31" t="str">
        <f>Report2!K1367</f>
        <v>S2/900</v>
      </c>
      <c r="J1359" s="82">
        <f>Report2!L1367</f>
        <v>4957</v>
      </c>
      <c r="K1359" s="82">
        <f>Report2!M1367</f>
        <v>243000</v>
      </c>
      <c r="L1359" s="82">
        <f>Report2!N1367</f>
        <v>1784592</v>
      </c>
      <c r="M1359" s="82">
        <f>Report2!P1367</f>
        <v>2027592</v>
      </c>
      <c r="N1359" s="82">
        <f>Report2!Q1367</f>
        <v>0</v>
      </c>
      <c r="O1359" s="82">
        <f>Report2!T1367</f>
        <v>0</v>
      </c>
      <c r="P1359" s="82">
        <f>Report2!U1367</f>
        <v>0</v>
      </c>
      <c r="Q1359" s="82">
        <f>Report2!W1367</f>
        <v>10138</v>
      </c>
      <c r="R1359" s="82">
        <f>Report2!X1367</f>
        <v>0</v>
      </c>
      <c r="S1359" s="82">
        <f>Report2!Y1367</f>
        <v>0</v>
      </c>
      <c r="T1359" s="82">
        <f>Report2!Z1367</f>
        <v>2037730</v>
      </c>
      <c r="U1359" s="82">
        <f>Report2!AB1367</f>
        <v>2037730</v>
      </c>
      <c r="V1359" s="82">
        <f>Report2!AC1367</f>
        <v>0</v>
      </c>
      <c r="W1359" s="36" t="str">
        <f>Report2!AD1367</f>
        <v>31/05/2023</v>
      </c>
      <c r="X1359" s="48" t="str">
        <f t="shared" si="173"/>
        <v>31</v>
      </c>
      <c r="Y1359" s="31" t="str">
        <f t="shared" si="174"/>
        <v>05</v>
      </c>
      <c r="Z1359" s="31" t="str">
        <f t="shared" si="175"/>
        <v>2023</v>
      </c>
      <c r="AA1359" s="45">
        <f t="shared" si="176"/>
        <v>45077</v>
      </c>
      <c r="AB1359" s="31" t="str">
        <f>Report2!AE1367</f>
        <v>5255142005345</v>
      </c>
      <c r="AC1359" s="45" t="str">
        <f>Report2!AF1367</f>
        <v>31/05/2023</v>
      </c>
      <c r="AD1359" s="31" t="str">
        <f>Report2!AH1367</f>
        <v>P2TL/52551/20230531/00002</v>
      </c>
      <c r="AE1359" s="31">
        <f t="shared" si="178"/>
        <v>52550</v>
      </c>
      <c r="AF1359" s="31" t="str">
        <f t="shared" si="177"/>
        <v>52551</v>
      </c>
    </row>
    <row r="1360" spans="1:32">
      <c r="A1360" s="30">
        <f>Report2!A1368</f>
        <v>94</v>
      </c>
      <c r="B1360" s="31" t="str">
        <f>Report2!B1368</f>
        <v>P2TL/52551/20230515/00004</v>
      </c>
      <c r="C1360" s="31" t="str">
        <f>Report2!D1368</f>
        <v>523061651311</v>
      </c>
      <c r="D1360" s="31" t="str">
        <f>Report2!E1368</f>
        <v>ANDRI SUPRIYANTO</v>
      </c>
      <c r="E1360" s="31" t="str">
        <f>Report2!H1368</f>
        <v>K2</v>
      </c>
      <c r="F1360" s="31" t="str">
        <f>Report2!I1368</f>
        <v>DS SEDO    RT.3 RW.2</v>
      </c>
      <c r="G1360" s="31" t="str">
        <f t="shared" si="171"/>
        <v>R1MT</v>
      </c>
      <c r="H1360" s="31">
        <f t="shared" si="172"/>
        <v>900</v>
      </c>
      <c r="I1360" s="31" t="str">
        <f>Report2!K1368</f>
        <v>R1MT/900</v>
      </c>
      <c r="J1360" s="82">
        <f>Report2!L1368</f>
        <v>128</v>
      </c>
      <c r="K1360" s="82">
        <f>Report2!M1368</f>
        <v>0</v>
      </c>
      <c r="L1360" s="82">
        <f>Report2!N1368</f>
        <v>173056</v>
      </c>
      <c r="M1360" s="82">
        <f>Report2!P1368</f>
        <v>173056</v>
      </c>
      <c r="N1360" s="82">
        <f>Report2!Q1368</f>
        <v>0</v>
      </c>
      <c r="O1360" s="82">
        <f>Report2!T1368</f>
        <v>0</v>
      </c>
      <c r="P1360" s="82">
        <f>Report2!U1368</f>
        <v>0</v>
      </c>
      <c r="Q1360" s="82">
        <f>Report2!W1368</f>
        <v>15575</v>
      </c>
      <c r="R1360" s="82">
        <f>Report2!X1368</f>
        <v>0</v>
      </c>
      <c r="S1360" s="82">
        <f>Report2!Y1368</f>
        <v>0</v>
      </c>
      <c r="T1360" s="82">
        <f>Report2!Z1368</f>
        <v>188631</v>
      </c>
      <c r="U1360" s="82">
        <f>Report2!AB1368</f>
        <v>188631</v>
      </c>
      <c r="V1360" s="82">
        <f>Report2!AC1368</f>
        <v>0</v>
      </c>
      <c r="W1360" s="36" t="str">
        <f>Report2!AD1368</f>
        <v>15/05/2023</v>
      </c>
      <c r="X1360" s="48" t="str">
        <f t="shared" si="173"/>
        <v>15</v>
      </c>
      <c r="Y1360" s="31" t="str">
        <f t="shared" si="174"/>
        <v>05</v>
      </c>
      <c r="Z1360" s="31" t="str">
        <f t="shared" si="175"/>
        <v>2023</v>
      </c>
      <c r="AA1360" s="45">
        <f t="shared" si="176"/>
        <v>45061</v>
      </c>
      <c r="AB1360" s="31" t="str">
        <f>Report2!AE1368</f>
        <v>5255143005303</v>
      </c>
      <c r="AC1360" s="45" t="str">
        <f>Report2!AF1368</f>
        <v>15/05/2023</v>
      </c>
      <c r="AD1360" s="31" t="str">
        <f>Report2!AH1368</f>
        <v>P2TL/52551/20230515/00004</v>
      </c>
      <c r="AE1360" s="31">
        <f t="shared" si="178"/>
        <v>52550</v>
      </c>
      <c r="AF1360" s="31" t="str">
        <f t="shared" si="177"/>
        <v>52551</v>
      </c>
    </row>
    <row r="1361" spans="1:32">
      <c r="A1361" s="30">
        <f>Report2!A1369</f>
        <v>95</v>
      </c>
      <c r="B1361" s="31" t="str">
        <f>Report2!B1369</f>
        <v>P2TL/52553/20230531/00011</v>
      </c>
      <c r="C1361" s="31" t="str">
        <f>Report2!D1369</f>
        <v>523072044154</v>
      </c>
      <c r="D1361" s="31" t="str">
        <f>Report2!E1369</f>
        <v>PJU PEMDA KAB GRO</v>
      </c>
      <c r="E1361" s="31" t="str">
        <f>Report2!H1369</f>
        <v>K2</v>
      </c>
      <c r="F1361" s="31" t="str">
        <f>Report2!I1369</f>
        <v>JL GAJAH MADA PWD</v>
      </c>
      <c r="G1361" s="31" t="str">
        <f t="shared" si="171"/>
        <v>P3</v>
      </c>
      <c r="H1361" s="31">
        <f t="shared" si="172"/>
        <v>4400</v>
      </c>
      <c r="I1361" s="31" t="str">
        <f>Report2!K1369</f>
        <v>P3/4400</v>
      </c>
      <c r="J1361" s="82">
        <f>Report2!L1369</f>
        <v>2860</v>
      </c>
      <c r="K1361" s="82">
        <f>Report2!M1369</f>
        <v>0</v>
      </c>
      <c r="L1361" s="82">
        <f>Report2!N1369</f>
        <v>4860656</v>
      </c>
      <c r="M1361" s="82">
        <f>Report2!P1369</f>
        <v>4860656</v>
      </c>
      <c r="N1361" s="82">
        <f>Report2!Q1369</f>
        <v>0</v>
      </c>
      <c r="O1361" s="82">
        <f>Report2!T1369</f>
        <v>0</v>
      </c>
      <c r="P1361" s="82">
        <f>Report2!U1369</f>
        <v>0</v>
      </c>
      <c r="Q1361" s="82">
        <f>Report2!W1369</f>
        <v>0</v>
      </c>
      <c r="R1361" s="82">
        <f>Report2!X1369</f>
        <v>0</v>
      </c>
      <c r="S1361" s="82">
        <f>Report2!Y1369</f>
        <v>0</v>
      </c>
      <c r="T1361" s="82">
        <f>Report2!Z1369</f>
        <v>4860656</v>
      </c>
      <c r="U1361" s="82">
        <f>Report2!AB1369</f>
        <v>10000</v>
      </c>
      <c r="V1361" s="82">
        <f>Report2!AC1369</f>
        <v>4850656</v>
      </c>
      <c r="W1361" s="36" t="str">
        <f>Report2!AD1369</f>
        <v>31/05/2023</v>
      </c>
      <c r="X1361" s="48" t="str">
        <f t="shared" si="173"/>
        <v>31</v>
      </c>
      <c r="Y1361" s="31" t="str">
        <f t="shared" si="174"/>
        <v>05</v>
      </c>
      <c r="Z1361" s="31" t="str">
        <f t="shared" si="175"/>
        <v>2023</v>
      </c>
      <c r="AA1361" s="45">
        <f t="shared" si="176"/>
        <v>45077</v>
      </c>
      <c r="AB1361" s="31" t="str">
        <f>Report2!AE1369</f>
        <v>5255342005068</v>
      </c>
      <c r="AC1361" s="45" t="str">
        <f>Report2!AF1369</f>
        <v>31/05/2023</v>
      </c>
      <c r="AD1361" s="31" t="str">
        <f>Report2!AH1369</f>
        <v>P2TL/52553/20230531/00011</v>
      </c>
      <c r="AE1361" s="31">
        <f t="shared" si="178"/>
        <v>52550</v>
      </c>
      <c r="AF1361" s="31" t="str">
        <f t="shared" si="177"/>
        <v>52553</v>
      </c>
    </row>
    <row r="1362" spans="1:32">
      <c r="A1362" s="30">
        <f>Report2!A1370</f>
        <v>96</v>
      </c>
      <c r="B1362" s="31" t="str">
        <f>Report2!B1370</f>
        <v>P2TL/52554/20230523/00011</v>
      </c>
      <c r="C1362" s="31" t="str">
        <f>Report2!D1370</f>
        <v>523070261516</v>
      </c>
      <c r="D1362" s="31" t="str">
        <f>Report2!E1370</f>
        <v>KASNO</v>
      </c>
      <c r="E1362" s="31" t="str">
        <f>Report2!H1370</f>
        <v>K2</v>
      </c>
      <c r="F1362" s="31" t="str">
        <f>Report2!I1370</f>
        <v>SO NO RT02/RW06 BA</v>
      </c>
      <c r="G1362" s="31" t="str">
        <f t="shared" si="171"/>
        <v>R1</v>
      </c>
      <c r="H1362" s="31">
        <f t="shared" si="172"/>
        <v>450</v>
      </c>
      <c r="I1362" s="31" t="str">
        <f>Report2!K1370</f>
        <v>R1/450</v>
      </c>
      <c r="J1362" s="82">
        <f>Report2!L1370</f>
        <v>513</v>
      </c>
      <c r="K1362" s="82">
        <f>Report2!M1370</f>
        <v>0</v>
      </c>
      <c r="L1362" s="82">
        <f>Report2!N1370</f>
        <v>253935</v>
      </c>
      <c r="M1362" s="82">
        <f>Report2!P1370</f>
        <v>253935</v>
      </c>
      <c r="N1362" s="82">
        <f>Report2!Q1370</f>
        <v>0</v>
      </c>
      <c r="O1362" s="82">
        <f>Report2!T1370</f>
        <v>0</v>
      </c>
      <c r="P1362" s="82">
        <f>Report2!U1370</f>
        <v>0</v>
      </c>
      <c r="Q1362" s="82">
        <f>Report2!W1370</f>
        <v>22854</v>
      </c>
      <c r="R1362" s="82">
        <f>Report2!X1370</f>
        <v>0</v>
      </c>
      <c r="S1362" s="82">
        <f>Report2!Y1370</f>
        <v>0</v>
      </c>
      <c r="T1362" s="82">
        <f>Report2!Z1370</f>
        <v>276789</v>
      </c>
      <c r="U1362" s="82">
        <f>Report2!AB1370</f>
        <v>23000</v>
      </c>
      <c r="V1362" s="82">
        <f>Report2!AC1370</f>
        <v>253789</v>
      </c>
      <c r="W1362" s="36" t="str">
        <f>Report2!AD1370</f>
        <v>24/05/2023</v>
      </c>
      <c r="X1362" s="48" t="str">
        <f t="shared" si="173"/>
        <v>24</v>
      </c>
      <c r="Y1362" s="31" t="str">
        <f t="shared" si="174"/>
        <v>05</v>
      </c>
      <c r="Z1362" s="31" t="str">
        <f t="shared" si="175"/>
        <v>2023</v>
      </c>
      <c r="AA1362" s="45">
        <f t="shared" si="176"/>
        <v>45070</v>
      </c>
      <c r="AB1362" s="31" t="str">
        <f>Report2!AE1370</f>
        <v>5255442006302</v>
      </c>
      <c r="AC1362" s="45" t="str">
        <f>Report2!AF1370</f>
        <v>24/05/2023</v>
      </c>
      <c r="AD1362" s="31" t="str">
        <f>Report2!AH1370</f>
        <v>P2TL/52554/20230523/00011</v>
      </c>
      <c r="AE1362" s="31">
        <f t="shared" si="178"/>
        <v>52550</v>
      </c>
      <c r="AF1362" s="31" t="str">
        <f t="shared" si="177"/>
        <v>52554</v>
      </c>
    </row>
    <row r="1363" spans="1:32">
      <c r="A1363" s="30">
        <f>Report2!A1371</f>
        <v>97</v>
      </c>
      <c r="B1363" s="31" t="str">
        <f>Report2!B1371</f>
        <v>P2TL/52551/20230516/00002</v>
      </c>
      <c r="C1363" s="31" t="str">
        <f>Report2!D1371</f>
        <v>NONPELANG</v>
      </c>
      <c r="D1363" s="31" t="str">
        <f>Report2!E1371</f>
        <v>PJ KHOIRUL ANNAM</v>
      </c>
      <c r="E1363" s="31" t="str">
        <f>Report2!H1371</f>
        <v>P4</v>
      </c>
      <c r="F1363" s="31" t="str">
        <f>Report2!I1371</f>
        <v>DS.BETAHWALANG B</v>
      </c>
      <c r="G1363" s="31" t="str">
        <f t="shared" si="171"/>
        <v>S2</v>
      </c>
      <c r="H1363" s="31">
        <f t="shared" si="172"/>
        <v>900</v>
      </c>
      <c r="I1363" s="31" t="str">
        <f>Report2!K1371</f>
        <v>S2/900</v>
      </c>
      <c r="J1363" s="82">
        <f>Report2!L1371</f>
        <v>4957</v>
      </c>
      <c r="K1363" s="82">
        <f>Report2!M1371</f>
        <v>243000</v>
      </c>
      <c r="L1363" s="82">
        <f>Report2!N1371</f>
        <v>1784592</v>
      </c>
      <c r="M1363" s="82">
        <f>Report2!P1371</f>
        <v>2027592</v>
      </c>
      <c r="N1363" s="82">
        <f>Report2!Q1371</f>
        <v>0</v>
      </c>
      <c r="O1363" s="82">
        <f>Report2!T1371</f>
        <v>0</v>
      </c>
      <c r="P1363" s="82">
        <f>Report2!U1371</f>
        <v>0</v>
      </c>
      <c r="Q1363" s="82">
        <f>Report2!W1371</f>
        <v>10138</v>
      </c>
      <c r="R1363" s="82">
        <f>Report2!X1371</f>
        <v>0</v>
      </c>
      <c r="S1363" s="82">
        <f>Report2!Y1371</f>
        <v>0</v>
      </c>
      <c r="T1363" s="82">
        <f>Report2!Z1371</f>
        <v>2037730</v>
      </c>
      <c r="U1363" s="82">
        <f>Report2!AB1371</f>
        <v>2037730</v>
      </c>
      <c r="V1363" s="82">
        <f>Report2!AC1371</f>
        <v>0</v>
      </c>
      <c r="W1363" s="36" t="str">
        <f>Report2!AD1371</f>
        <v>16/05/2023</v>
      </c>
      <c r="X1363" s="48" t="str">
        <f t="shared" si="173"/>
        <v>16</v>
      </c>
      <c r="Y1363" s="31" t="str">
        <f t="shared" si="174"/>
        <v>05</v>
      </c>
      <c r="Z1363" s="31" t="str">
        <f t="shared" si="175"/>
        <v>2023</v>
      </c>
      <c r="AA1363" s="45">
        <f t="shared" si="176"/>
        <v>45062</v>
      </c>
      <c r="AB1363" s="31" t="str">
        <f>Report2!AE1371</f>
        <v>5255142005306</v>
      </c>
      <c r="AC1363" s="45" t="str">
        <f>Report2!AF1371</f>
        <v>16/05/2023</v>
      </c>
      <c r="AD1363" s="31" t="str">
        <f>Report2!AH1371</f>
        <v>P2TL/52551/20230516/00002</v>
      </c>
      <c r="AE1363" s="31">
        <f t="shared" si="178"/>
        <v>52550</v>
      </c>
      <c r="AF1363" s="31" t="str">
        <f t="shared" si="177"/>
        <v>52551</v>
      </c>
    </row>
    <row r="1364" spans="1:32">
      <c r="A1364" s="30">
        <f>Report2!A1372</f>
        <v>98</v>
      </c>
      <c r="B1364" s="31" t="str">
        <f>Report2!B1372</f>
        <v>P2TL/52553/20230531/00014</v>
      </c>
      <c r="C1364" s="31" t="str">
        <f>Report2!D1372</f>
        <v>523072906359</v>
      </c>
      <c r="D1364" s="31" t="str">
        <f>Report2!E1372</f>
        <v>PJU KAB GROBOGAN</v>
      </c>
      <c r="E1364" s="31" t="str">
        <f>Report2!H1372</f>
        <v>K2</v>
      </c>
      <c r="F1364" s="31" t="str">
        <f>Report2!I1372</f>
        <v>JL RAYA LINGK.NGUR</v>
      </c>
      <c r="G1364" s="31" t="str">
        <f t="shared" si="171"/>
        <v>P3</v>
      </c>
      <c r="H1364" s="31">
        <f t="shared" si="172"/>
        <v>5500</v>
      </c>
      <c r="I1364" s="31" t="str">
        <f>Report2!K1372</f>
        <v>P3/5500</v>
      </c>
      <c r="J1364" s="82">
        <f>Report2!L1372</f>
        <v>2750</v>
      </c>
      <c r="K1364" s="82">
        <f>Report2!M1372</f>
        <v>0</v>
      </c>
      <c r="L1364" s="82">
        <f>Report2!N1372</f>
        <v>4673708</v>
      </c>
      <c r="M1364" s="82">
        <f>Report2!P1372</f>
        <v>4673708</v>
      </c>
      <c r="N1364" s="82">
        <f>Report2!Q1372</f>
        <v>0</v>
      </c>
      <c r="O1364" s="82">
        <f>Report2!T1372</f>
        <v>0</v>
      </c>
      <c r="P1364" s="82">
        <f>Report2!U1372</f>
        <v>0</v>
      </c>
      <c r="Q1364" s="82">
        <f>Report2!W1372</f>
        <v>0</v>
      </c>
      <c r="R1364" s="82">
        <f>Report2!X1372</f>
        <v>0</v>
      </c>
      <c r="S1364" s="82">
        <f>Report2!Y1372</f>
        <v>0</v>
      </c>
      <c r="T1364" s="82">
        <f>Report2!Z1372</f>
        <v>4673708</v>
      </c>
      <c r="U1364" s="82">
        <f>Report2!AB1372</f>
        <v>10000</v>
      </c>
      <c r="V1364" s="82">
        <f>Report2!AC1372</f>
        <v>4663708</v>
      </c>
      <c r="W1364" s="36" t="str">
        <f>Report2!AD1372</f>
        <v>31/05/2023</v>
      </c>
      <c r="X1364" s="48" t="str">
        <f t="shared" si="173"/>
        <v>31</v>
      </c>
      <c r="Y1364" s="31" t="str">
        <f t="shared" si="174"/>
        <v>05</v>
      </c>
      <c r="Z1364" s="31" t="str">
        <f t="shared" si="175"/>
        <v>2023</v>
      </c>
      <c r="AA1364" s="45">
        <f t="shared" si="176"/>
        <v>45077</v>
      </c>
      <c r="AB1364" s="31" t="str">
        <f>Report2!AE1372</f>
        <v>5255342005071</v>
      </c>
      <c r="AC1364" s="45" t="str">
        <f>Report2!AF1372</f>
        <v>31/05/2023</v>
      </c>
      <c r="AD1364" s="31" t="str">
        <f>Report2!AH1372</f>
        <v>P2TL/52553/20230531/00014</v>
      </c>
      <c r="AE1364" s="31">
        <f t="shared" si="178"/>
        <v>52550</v>
      </c>
      <c r="AF1364" s="31" t="str">
        <f t="shared" si="177"/>
        <v>52553</v>
      </c>
    </row>
    <row r="1365" spans="1:32">
      <c r="A1365" s="30">
        <f>Report2!A1373</f>
        <v>99</v>
      </c>
      <c r="B1365" s="31" t="str">
        <f>Report2!B1373</f>
        <v>P2TL/52553/20230526/00008</v>
      </c>
      <c r="C1365" s="31" t="str">
        <f>Report2!D1373</f>
        <v>523070613437</v>
      </c>
      <c r="D1365" s="31" t="str">
        <f>Report2!E1373</f>
        <v>KASMURI</v>
      </c>
      <c r="E1365" s="31" t="str">
        <f>Report2!H1373</f>
        <v>K2</v>
      </c>
      <c r="F1365" s="31" t="str">
        <f>Report2!I1373</f>
        <v>DS  TEMON GROBOG</v>
      </c>
      <c r="G1365" s="31" t="str">
        <f t="shared" si="171"/>
        <v>R1</v>
      </c>
      <c r="H1365" s="31">
        <f t="shared" si="172"/>
        <v>450</v>
      </c>
      <c r="I1365" s="31" t="str">
        <f>Report2!K1373</f>
        <v>R1/450</v>
      </c>
      <c r="J1365" s="82">
        <f>Report2!L1373</f>
        <v>450</v>
      </c>
      <c r="K1365" s="82">
        <f>Report2!M1373</f>
        <v>0</v>
      </c>
      <c r="L1365" s="82">
        <f>Report2!N1373</f>
        <v>222750</v>
      </c>
      <c r="M1365" s="82">
        <f>Report2!P1373</f>
        <v>222750</v>
      </c>
      <c r="N1365" s="82">
        <f>Report2!Q1373</f>
        <v>0</v>
      </c>
      <c r="O1365" s="82">
        <f>Report2!T1373</f>
        <v>0</v>
      </c>
      <c r="P1365" s="82">
        <f>Report2!U1373</f>
        <v>0</v>
      </c>
      <c r="Q1365" s="82">
        <f>Report2!W1373</f>
        <v>20048</v>
      </c>
      <c r="R1365" s="82">
        <f>Report2!X1373</f>
        <v>0</v>
      </c>
      <c r="S1365" s="82">
        <f>Report2!Y1373</f>
        <v>0</v>
      </c>
      <c r="T1365" s="82">
        <f>Report2!Z1373</f>
        <v>242798</v>
      </c>
      <c r="U1365" s="82">
        <f>Report2!AB1373</f>
        <v>20500</v>
      </c>
      <c r="V1365" s="82">
        <f>Report2!AC1373</f>
        <v>222298</v>
      </c>
      <c r="W1365" s="36" t="str">
        <f>Report2!AD1373</f>
        <v>26/05/2023</v>
      </c>
      <c r="X1365" s="48" t="str">
        <f t="shared" si="173"/>
        <v>26</v>
      </c>
      <c r="Y1365" s="31" t="str">
        <f t="shared" si="174"/>
        <v>05</v>
      </c>
      <c r="Z1365" s="31" t="str">
        <f t="shared" si="175"/>
        <v>2023</v>
      </c>
      <c r="AA1365" s="45">
        <f t="shared" si="176"/>
        <v>45072</v>
      </c>
      <c r="AB1365" s="31" t="str">
        <f>Report2!AE1373</f>
        <v>5255342005008</v>
      </c>
      <c r="AC1365" s="45" t="str">
        <f>Report2!AF1373</f>
        <v>26/05/2023</v>
      </c>
      <c r="AD1365" s="31" t="str">
        <f>Report2!AH1373</f>
        <v>P2TL/52553/20230526/00008</v>
      </c>
      <c r="AE1365" s="31">
        <f t="shared" si="178"/>
        <v>52550</v>
      </c>
      <c r="AF1365" s="31" t="str">
        <f t="shared" si="177"/>
        <v>52553</v>
      </c>
    </row>
    <row r="1366" spans="1:32">
      <c r="A1366" s="30">
        <f>Report2!A1374</f>
        <v>100</v>
      </c>
      <c r="B1366" s="31" t="str">
        <f>Report2!B1374</f>
        <v>P2TL/52553/20230526/00009</v>
      </c>
      <c r="C1366" s="31" t="str">
        <f>Report2!D1374</f>
        <v>523070614129</v>
      </c>
      <c r="D1366" s="31" t="str">
        <f>Report2!E1374</f>
        <v>SUWARNO</v>
      </c>
      <c r="E1366" s="31" t="str">
        <f>Report2!H1374</f>
        <v>K2</v>
      </c>
      <c r="F1366" s="31" t="str">
        <f>Report2!I1374</f>
        <v>NG RIGO TEMON GRO</v>
      </c>
      <c r="G1366" s="31" t="str">
        <f t="shared" si="171"/>
        <v>R1</v>
      </c>
      <c r="H1366" s="31">
        <f t="shared" si="172"/>
        <v>450</v>
      </c>
      <c r="I1366" s="31" t="str">
        <f>Report2!K1374</f>
        <v>R1/450</v>
      </c>
      <c r="J1366" s="82">
        <f>Report2!L1374</f>
        <v>450</v>
      </c>
      <c r="K1366" s="82">
        <f>Report2!M1374</f>
        <v>0</v>
      </c>
      <c r="L1366" s="82">
        <f>Report2!N1374</f>
        <v>222750</v>
      </c>
      <c r="M1366" s="82">
        <f>Report2!P1374</f>
        <v>222750</v>
      </c>
      <c r="N1366" s="82">
        <f>Report2!Q1374</f>
        <v>0</v>
      </c>
      <c r="O1366" s="82">
        <f>Report2!T1374</f>
        <v>0</v>
      </c>
      <c r="P1366" s="82">
        <f>Report2!U1374</f>
        <v>0</v>
      </c>
      <c r="Q1366" s="82">
        <f>Report2!W1374</f>
        <v>20048</v>
      </c>
      <c r="R1366" s="82">
        <f>Report2!X1374</f>
        <v>0</v>
      </c>
      <c r="S1366" s="82">
        <f>Report2!Y1374</f>
        <v>0</v>
      </c>
      <c r="T1366" s="82">
        <f>Report2!Z1374</f>
        <v>242798</v>
      </c>
      <c r="U1366" s="82">
        <f>Report2!AB1374</f>
        <v>20500</v>
      </c>
      <c r="V1366" s="82">
        <f>Report2!AC1374</f>
        <v>222298</v>
      </c>
      <c r="W1366" s="36" t="str">
        <f>Report2!AD1374</f>
        <v>26/05/2023</v>
      </c>
      <c r="X1366" s="48" t="str">
        <f t="shared" si="173"/>
        <v>26</v>
      </c>
      <c r="Y1366" s="31" t="str">
        <f t="shared" si="174"/>
        <v>05</v>
      </c>
      <c r="Z1366" s="31" t="str">
        <f t="shared" si="175"/>
        <v>2023</v>
      </c>
      <c r="AA1366" s="45">
        <f t="shared" si="176"/>
        <v>45072</v>
      </c>
      <c r="AB1366" s="31" t="str">
        <f>Report2!AE1374</f>
        <v>5255342005009</v>
      </c>
      <c r="AC1366" s="45" t="str">
        <f>Report2!AF1374</f>
        <v>26/05/2023</v>
      </c>
      <c r="AD1366" s="31" t="str">
        <f>Report2!AH1374</f>
        <v>P2TL/52553/20230526/00009</v>
      </c>
      <c r="AE1366" s="31">
        <f t="shared" si="178"/>
        <v>52550</v>
      </c>
      <c r="AF1366" s="31" t="str">
        <f t="shared" si="177"/>
        <v>52553</v>
      </c>
    </row>
    <row r="1367" spans="1:32">
      <c r="A1367" s="30">
        <f>Report2!A1375</f>
        <v>101</v>
      </c>
      <c r="B1367" s="31" t="str">
        <f>Report2!B1375</f>
        <v>P2TL/52554/20230523/00006</v>
      </c>
      <c r="C1367" s="31" t="str">
        <f>Report2!D1375</f>
        <v>523070696706</v>
      </c>
      <c r="D1367" s="31" t="str">
        <f>Report2!E1375</f>
        <v>MARMAN BIN NADI</v>
      </c>
      <c r="E1367" s="31" t="str">
        <f>Report2!H1375</f>
        <v>K2</v>
      </c>
      <c r="F1367" s="31" t="str">
        <f>Report2!I1375</f>
        <v>DK  SARIP RT02/04 WI</v>
      </c>
      <c r="G1367" s="31" t="str">
        <f t="shared" si="171"/>
        <v>R1</v>
      </c>
      <c r="H1367" s="31">
        <f t="shared" si="172"/>
        <v>450</v>
      </c>
      <c r="I1367" s="31" t="str">
        <f>Report2!K1375</f>
        <v>R1/450</v>
      </c>
      <c r="J1367" s="82">
        <f>Report2!L1375</f>
        <v>513</v>
      </c>
      <c r="K1367" s="82">
        <f>Report2!M1375</f>
        <v>0</v>
      </c>
      <c r="L1367" s="82">
        <f>Report2!N1375</f>
        <v>253935</v>
      </c>
      <c r="M1367" s="82">
        <f>Report2!P1375</f>
        <v>253935</v>
      </c>
      <c r="N1367" s="82">
        <f>Report2!Q1375</f>
        <v>0</v>
      </c>
      <c r="O1367" s="82">
        <f>Report2!T1375</f>
        <v>0</v>
      </c>
      <c r="P1367" s="82">
        <f>Report2!U1375</f>
        <v>0</v>
      </c>
      <c r="Q1367" s="82">
        <f>Report2!W1375</f>
        <v>22854</v>
      </c>
      <c r="R1367" s="82">
        <f>Report2!X1375</f>
        <v>0</v>
      </c>
      <c r="S1367" s="82">
        <f>Report2!Y1375</f>
        <v>0</v>
      </c>
      <c r="T1367" s="82">
        <f>Report2!Z1375</f>
        <v>276789</v>
      </c>
      <c r="U1367" s="82">
        <f>Report2!AB1375</f>
        <v>23000</v>
      </c>
      <c r="V1367" s="82">
        <f>Report2!AC1375</f>
        <v>253789</v>
      </c>
      <c r="W1367" s="36" t="str">
        <f>Report2!AD1375</f>
        <v>24/05/2023</v>
      </c>
      <c r="X1367" s="48" t="str">
        <f t="shared" si="173"/>
        <v>24</v>
      </c>
      <c r="Y1367" s="31" t="str">
        <f t="shared" si="174"/>
        <v>05</v>
      </c>
      <c r="Z1367" s="31" t="str">
        <f t="shared" si="175"/>
        <v>2023</v>
      </c>
      <c r="AA1367" s="45">
        <f t="shared" si="176"/>
        <v>45070</v>
      </c>
      <c r="AB1367" s="31" t="str">
        <f>Report2!AE1375</f>
        <v>5255442006297</v>
      </c>
      <c r="AC1367" s="45" t="str">
        <f>Report2!AF1375</f>
        <v>24/05/2023</v>
      </c>
      <c r="AD1367" s="31" t="str">
        <f>Report2!AH1375</f>
        <v>P2TL/52554/20230523/00006</v>
      </c>
      <c r="AE1367" s="31">
        <f t="shared" si="178"/>
        <v>52550</v>
      </c>
      <c r="AF1367" s="31" t="str">
        <f t="shared" si="177"/>
        <v>52554</v>
      </c>
    </row>
    <row r="1368" spans="1:32">
      <c r="A1368" s="30">
        <f>Report2!A1376</f>
        <v>102</v>
      </c>
      <c r="B1368" s="31" t="str">
        <f>Report2!B1376</f>
        <v>P2TL/52553/20230530/00021</v>
      </c>
      <c r="C1368" s="31" t="str">
        <f>Report2!D1376</f>
        <v>523072719150</v>
      </c>
      <c r="D1368" s="31" t="str">
        <f>Report2!E1376</f>
        <v>PEMKAB GROBOGAN</v>
      </c>
      <c r="E1368" s="31" t="str">
        <f>Report2!H1376</f>
        <v>K2</v>
      </c>
      <c r="F1368" s="31" t="str">
        <f>Report2!I1376</f>
        <v>DN SUKOREJO 0    PU</v>
      </c>
      <c r="G1368" s="31" t="str">
        <f t="shared" si="171"/>
        <v>P3</v>
      </c>
      <c r="H1368" s="31">
        <f t="shared" si="172"/>
        <v>7700</v>
      </c>
      <c r="I1368" s="31" t="str">
        <f>Report2!K1376</f>
        <v>P3/7700</v>
      </c>
      <c r="J1368" s="82">
        <f>Report2!L1376</f>
        <v>1840</v>
      </c>
      <c r="K1368" s="82">
        <f>Report2!M1376</f>
        <v>0</v>
      </c>
      <c r="L1368" s="82">
        <f>Report2!N1376</f>
        <v>3127135</v>
      </c>
      <c r="M1368" s="82">
        <f>Report2!P1376</f>
        <v>3127135</v>
      </c>
      <c r="N1368" s="82">
        <f>Report2!Q1376</f>
        <v>0</v>
      </c>
      <c r="O1368" s="82">
        <f>Report2!T1376</f>
        <v>0</v>
      </c>
      <c r="P1368" s="82">
        <f>Report2!U1376</f>
        <v>0</v>
      </c>
      <c r="Q1368" s="82">
        <f>Report2!W1376</f>
        <v>0</v>
      </c>
      <c r="R1368" s="82">
        <f>Report2!X1376</f>
        <v>0</v>
      </c>
      <c r="S1368" s="82">
        <f>Report2!Y1376</f>
        <v>0</v>
      </c>
      <c r="T1368" s="82">
        <f>Report2!Z1376</f>
        <v>3127135</v>
      </c>
      <c r="U1368" s="82">
        <f>Report2!AB1376</f>
        <v>10000</v>
      </c>
      <c r="V1368" s="82">
        <f>Report2!AC1376</f>
        <v>3117135</v>
      </c>
      <c r="W1368" s="36" t="str">
        <f>Report2!AD1376</f>
        <v>31/05/2023</v>
      </c>
      <c r="X1368" s="48" t="str">
        <f t="shared" si="173"/>
        <v>31</v>
      </c>
      <c r="Y1368" s="31" t="str">
        <f t="shared" si="174"/>
        <v>05</v>
      </c>
      <c r="Z1368" s="31" t="str">
        <f t="shared" si="175"/>
        <v>2023</v>
      </c>
      <c r="AA1368" s="45">
        <f t="shared" si="176"/>
        <v>45077</v>
      </c>
      <c r="AB1368" s="31" t="str">
        <f>Report2!AE1376</f>
        <v>5255342005051</v>
      </c>
      <c r="AC1368" s="45" t="str">
        <f>Report2!AF1376</f>
        <v>31/05/2023</v>
      </c>
      <c r="AD1368" s="31" t="str">
        <f>Report2!AH1376</f>
        <v>P2TL/52553/20230530/00021</v>
      </c>
      <c r="AE1368" s="31">
        <f t="shared" si="178"/>
        <v>52550</v>
      </c>
      <c r="AF1368" s="31" t="str">
        <f t="shared" si="177"/>
        <v>52553</v>
      </c>
    </row>
    <row r="1369" spans="1:32">
      <c r="A1369" s="30">
        <f>Report2!A1377</f>
        <v>103</v>
      </c>
      <c r="B1369" s="31" t="str">
        <f>Report2!B1377</f>
        <v>P2TL/52553/20230530/00012</v>
      </c>
      <c r="C1369" s="31" t="str">
        <f>Report2!D1377</f>
        <v>523072719205</v>
      </c>
      <c r="D1369" s="31" t="str">
        <f>Report2!E1377</f>
        <v>PEMKAB GROBOGAN</v>
      </c>
      <c r="E1369" s="31" t="str">
        <f>Report2!H1377</f>
        <v>K2</v>
      </c>
      <c r="F1369" s="31" t="str">
        <f>Report2!I1377</f>
        <v>JL RAYA WANDAN KE</v>
      </c>
      <c r="G1369" s="31" t="str">
        <f t="shared" si="171"/>
        <v>P3</v>
      </c>
      <c r="H1369" s="31">
        <f t="shared" si="172"/>
        <v>7700</v>
      </c>
      <c r="I1369" s="31" t="str">
        <f>Report2!K1377</f>
        <v>P3/7700</v>
      </c>
      <c r="J1369" s="82">
        <f>Report2!L1377</f>
        <v>2064</v>
      </c>
      <c r="K1369" s="82">
        <f>Report2!M1377</f>
        <v>0</v>
      </c>
      <c r="L1369" s="82">
        <f>Report2!N1377</f>
        <v>3507830</v>
      </c>
      <c r="M1369" s="82">
        <f>Report2!P1377</f>
        <v>3507830</v>
      </c>
      <c r="N1369" s="82">
        <f>Report2!Q1377</f>
        <v>0</v>
      </c>
      <c r="O1369" s="82">
        <f>Report2!T1377</f>
        <v>0</v>
      </c>
      <c r="P1369" s="82">
        <f>Report2!U1377</f>
        <v>0</v>
      </c>
      <c r="Q1369" s="82">
        <f>Report2!W1377</f>
        <v>0</v>
      </c>
      <c r="R1369" s="82">
        <f>Report2!X1377</f>
        <v>0</v>
      </c>
      <c r="S1369" s="82">
        <f>Report2!Y1377</f>
        <v>0</v>
      </c>
      <c r="T1369" s="82">
        <f>Report2!Z1377</f>
        <v>3507830</v>
      </c>
      <c r="U1369" s="82">
        <f>Report2!AB1377</f>
        <v>10000</v>
      </c>
      <c r="V1369" s="82">
        <f>Report2!AC1377</f>
        <v>3497830</v>
      </c>
      <c r="W1369" s="36" t="str">
        <f>Report2!AD1377</f>
        <v>31/05/2023</v>
      </c>
      <c r="X1369" s="48" t="str">
        <f t="shared" si="173"/>
        <v>31</v>
      </c>
      <c r="Y1369" s="31" t="str">
        <f t="shared" si="174"/>
        <v>05</v>
      </c>
      <c r="Z1369" s="31" t="str">
        <f t="shared" si="175"/>
        <v>2023</v>
      </c>
      <c r="AA1369" s="45">
        <f t="shared" si="176"/>
        <v>45077</v>
      </c>
      <c r="AB1369" s="31" t="str">
        <f>Report2!AE1377</f>
        <v>5255342005042</v>
      </c>
      <c r="AC1369" s="45" t="str">
        <f>Report2!AF1377</f>
        <v>31/05/2023</v>
      </c>
      <c r="AD1369" s="31" t="str">
        <f>Report2!AH1377</f>
        <v>P2TL/52553/20230530/00012</v>
      </c>
      <c r="AE1369" s="31">
        <f t="shared" si="178"/>
        <v>52550</v>
      </c>
      <c r="AF1369" s="31" t="str">
        <f t="shared" si="177"/>
        <v>52553</v>
      </c>
    </row>
    <row r="1370" spans="1:32">
      <c r="A1370" s="30">
        <f>Report2!A1378</f>
        <v>104</v>
      </c>
      <c r="B1370" s="31" t="str">
        <f>Report2!B1378</f>
        <v>P2TL/52554/20230504/00001</v>
      </c>
      <c r="C1370" s="31" t="str">
        <f>Report2!D1378</f>
        <v>525540252283</v>
      </c>
      <c r="D1370" s="31" t="str">
        <f>Report2!E1378</f>
        <v>YATIN</v>
      </c>
      <c r="E1370" s="31" t="str">
        <f>Report2!H1378</f>
        <v>P4</v>
      </c>
      <c r="F1370" s="31" t="str">
        <f>Report2!I1378</f>
        <v>JL SENDANGHARJO R</v>
      </c>
      <c r="G1370" s="31" t="str">
        <f t="shared" si="171"/>
        <v>R1MT</v>
      </c>
      <c r="H1370" s="31">
        <f t="shared" si="172"/>
        <v>900</v>
      </c>
      <c r="I1370" s="31" t="str">
        <f>Report2!K1378</f>
        <v>R1MT/900</v>
      </c>
      <c r="J1370" s="82">
        <f>Report2!L1378</f>
        <v>0</v>
      </c>
      <c r="K1370" s="82">
        <f>Report2!M1378</f>
        <v>0</v>
      </c>
      <c r="L1370" s="82">
        <f>Report2!N1378</f>
        <v>2048070</v>
      </c>
      <c r="M1370" s="82">
        <f>Report2!P1378</f>
        <v>2048070</v>
      </c>
      <c r="N1370" s="82">
        <f>Report2!Q1378</f>
        <v>0</v>
      </c>
      <c r="O1370" s="82">
        <f>Report2!T1378</f>
        <v>0</v>
      </c>
      <c r="P1370" s="82">
        <f>Report2!U1378</f>
        <v>0</v>
      </c>
      <c r="Q1370" s="82">
        <f>Report2!W1378</f>
        <v>0</v>
      </c>
      <c r="R1370" s="82">
        <f>Report2!X1378</f>
        <v>0</v>
      </c>
      <c r="S1370" s="82">
        <f>Report2!Y1378</f>
        <v>0</v>
      </c>
      <c r="T1370" s="82">
        <f>Report2!Z1378</f>
        <v>2048070</v>
      </c>
      <c r="U1370" s="82">
        <f>Report2!AB1378</f>
        <v>0</v>
      </c>
      <c r="V1370" s="82">
        <f>Report2!AC1378</f>
        <v>2048070</v>
      </c>
      <c r="W1370" s="36" t="str">
        <f>Report2!AD1378</f>
        <v>05/05/2023</v>
      </c>
      <c r="X1370" s="48" t="str">
        <f t="shared" si="173"/>
        <v>05</v>
      </c>
      <c r="Y1370" s="31" t="str">
        <f t="shared" si="174"/>
        <v>05</v>
      </c>
      <c r="Z1370" s="31" t="str">
        <f t="shared" si="175"/>
        <v>2023</v>
      </c>
      <c r="AA1370" s="45">
        <f t="shared" si="176"/>
        <v>45051</v>
      </c>
      <c r="AB1370" s="31" t="str">
        <f>Report2!AE1378</f>
        <v>5255442006258</v>
      </c>
      <c r="AC1370" s="45" t="str">
        <f>Report2!AF1378</f>
        <v>05/05/2023</v>
      </c>
      <c r="AD1370" s="31" t="str">
        <f>Report2!AH1378</f>
        <v>P2TL/52554/20230504/00001</v>
      </c>
      <c r="AE1370" s="31">
        <f t="shared" si="178"/>
        <v>52550</v>
      </c>
      <c r="AF1370" s="31" t="str">
        <f t="shared" si="177"/>
        <v>52554</v>
      </c>
    </row>
    <row r="1371" spans="1:32">
      <c r="A1371" s="30">
        <f>Report2!A1379</f>
        <v>105</v>
      </c>
      <c r="B1371" s="31" t="str">
        <f>Report2!B1379</f>
        <v>P2TL/52551/20230519/00001</v>
      </c>
      <c r="C1371" s="31" t="str">
        <f>Report2!D1379</f>
        <v>523060539851</v>
      </c>
      <c r="D1371" s="31" t="str">
        <f>Report2!E1379</f>
        <v>KUSLAN</v>
      </c>
      <c r="E1371" s="31" t="str">
        <f>Report2!H1379</f>
        <v>K2</v>
      </c>
      <c r="F1371" s="31" t="str">
        <f>Report2!I1379</f>
        <v>DS  PONCOHARJO RT</v>
      </c>
      <c r="G1371" s="31" t="str">
        <f t="shared" si="171"/>
        <v>R1</v>
      </c>
      <c r="H1371" s="31">
        <f t="shared" si="172"/>
        <v>450</v>
      </c>
      <c r="I1371" s="31" t="str">
        <f>Report2!K1379</f>
        <v>R1/450</v>
      </c>
      <c r="J1371" s="82">
        <f>Report2!L1379</f>
        <v>579</v>
      </c>
      <c r="K1371" s="82">
        <f>Report2!M1379</f>
        <v>0</v>
      </c>
      <c r="L1371" s="82">
        <f>Report2!N1379</f>
        <v>286605</v>
      </c>
      <c r="M1371" s="82">
        <f>Report2!P1379</f>
        <v>286605</v>
      </c>
      <c r="N1371" s="82">
        <f>Report2!Q1379</f>
        <v>0</v>
      </c>
      <c r="O1371" s="82">
        <f>Report2!T1379</f>
        <v>0</v>
      </c>
      <c r="P1371" s="82">
        <f>Report2!U1379</f>
        <v>0</v>
      </c>
      <c r="Q1371" s="82">
        <f>Report2!W1379</f>
        <v>25794</v>
      </c>
      <c r="R1371" s="82">
        <f>Report2!X1379</f>
        <v>0</v>
      </c>
      <c r="S1371" s="82">
        <f>Report2!Y1379</f>
        <v>0</v>
      </c>
      <c r="T1371" s="82">
        <f>Report2!Z1379</f>
        <v>312399</v>
      </c>
      <c r="U1371" s="82">
        <f>Report2!AB1379</f>
        <v>312399</v>
      </c>
      <c r="V1371" s="82">
        <f>Report2!AC1379</f>
        <v>0</v>
      </c>
      <c r="W1371" s="36" t="str">
        <f>Report2!AD1379</f>
        <v>19/05/2023</v>
      </c>
      <c r="X1371" s="48" t="str">
        <f t="shared" si="173"/>
        <v>19</v>
      </c>
      <c r="Y1371" s="31" t="str">
        <f t="shared" si="174"/>
        <v>05</v>
      </c>
      <c r="Z1371" s="31" t="str">
        <f t="shared" si="175"/>
        <v>2023</v>
      </c>
      <c r="AA1371" s="45">
        <f t="shared" si="176"/>
        <v>45065</v>
      </c>
      <c r="AB1371" s="31" t="str">
        <f>Report2!AE1379</f>
        <v>5255142005316</v>
      </c>
      <c r="AC1371" s="45" t="str">
        <f>Report2!AF1379</f>
        <v>19/05/2023</v>
      </c>
      <c r="AD1371" s="31" t="str">
        <f>Report2!AH1379</f>
        <v>P2TL/52551/20230519/00001</v>
      </c>
      <c r="AE1371" s="31">
        <f t="shared" si="178"/>
        <v>52550</v>
      </c>
      <c r="AF1371" s="31" t="str">
        <f t="shared" si="177"/>
        <v>52551</v>
      </c>
    </row>
    <row r="1372" spans="1:32">
      <c r="A1372" s="30">
        <f>Report2!A1380</f>
        <v>106</v>
      </c>
      <c r="B1372" s="31" t="str">
        <f>Report2!B1380</f>
        <v>P2TL/52551/20230515/00001</v>
      </c>
      <c r="C1372" s="31" t="str">
        <f>Report2!D1380</f>
        <v>523061787838</v>
      </c>
      <c r="D1372" s="31" t="str">
        <f>Report2!E1380</f>
        <v>FADKUL MUNIR</v>
      </c>
      <c r="E1372" s="31" t="str">
        <f>Report2!H1380</f>
        <v>K2</v>
      </c>
      <c r="F1372" s="31" t="str">
        <f>Report2!I1380</f>
        <v>DK NGLEKOK TRIMUL</v>
      </c>
      <c r="G1372" s="31" t="str">
        <f t="shared" si="171"/>
        <v>R1T</v>
      </c>
      <c r="H1372" s="31">
        <f t="shared" si="172"/>
        <v>450</v>
      </c>
      <c r="I1372" s="31" t="str">
        <f>Report2!K1380</f>
        <v>R1T/450</v>
      </c>
      <c r="J1372" s="82">
        <f>Report2!L1380</f>
        <v>579</v>
      </c>
      <c r="K1372" s="82">
        <f>Report2!M1380</f>
        <v>0</v>
      </c>
      <c r="L1372" s="82">
        <f>Report2!N1380</f>
        <v>240285</v>
      </c>
      <c r="M1372" s="82">
        <f>Report2!P1380</f>
        <v>240285</v>
      </c>
      <c r="N1372" s="82">
        <f>Report2!Q1380</f>
        <v>0</v>
      </c>
      <c r="O1372" s="82">
        <f>Report2!T1380</f>
        <v>0</v>
      </c>
      <c r="P1372" s="82">
        <f>Report2!U1380</f>
        <v>0</v>
      </c>
      <c r="Q1372" s="82">
        <f>Report2!W1380</f>
        <v>21626</v>
      </c>
      <c r="R1372" s="82">
        <f>Report2!X1380</f>
        <v>0</v>
      </c>
      <c r="S1372" s="82">
        <f>Report2!Y1380</f>
        <v>0</v>
      </c>
      <c r="T1372" s="82">
        <f>Report2!Z1380</f>
        <v>261911</v>
      </c>
      <c r="U1372" s="82">
        <f>Report2!AB1380</f>
        <v>261911</v>
      </c>
      <c r="V1372" s="82">
        <f>Report2!AC1380</f>
        <v>0</v>
      </c>
      <c r="W1372" s="36" t="str">
        <f>Report2!AD1380</f>
        <v>15/05/2023</v>
      </c>
      <c r="X1372" s="48" t="str">
        <f t="shared" si="173"/>
        <v>15</v>
      </c>
      <c r="Y1372" s="31" t="str">
        <f t="shared" si="174"/>
        <v>05</v>
      </c>
      <c r="Z1372" s="31" t="str">
        <f t="shared" si="175"/>
        <v>2023</v>
      </c>
      <c r="AA1372" s="45">
        <f t="shared" si="176"/>
        <v>45061</v>
      </c>
      <c r="AB1372" s="31" t="str">
        <f>Report2!AE1380</f>
        <v>5255143005300</v>
      </c>
      <c r="AC1372" s="45" t="str">
        <f>Report2!AF1380</f>
        <v>15/05/2023</v>
      </c>
      <c r="AD1372" s="31" t="str">
        <f>Report2!AH1380</f>
        <v>P2TL/52551/20230515/00001</v>
      </c>
      <c r="AE1372" s="31">
        <f t="shared" si="178"/>
        <v>52550</v>
      </c>
      <c r="AF1372" s="31" t="str">
        <f t="shared" si="177"/>
        <v>52551</v>
      </c>
    </row>
    <row r="1373" spans="1:32">
      <c r="A1373" s="30">
        <f>Report2!A1381</f>
        <v>107</v>
      </c>
      <c r="B1373" s="31" t="str">
        <f>Report2!B1381</f>
        <v>P2TL/52551/20230522/00010</v>
      </c>
      <c r="C1373" s="31" t="str">
        <f>Report2!D1381</f>
        <v>NONPELANG</v>
      </c>
      <c r="D1373" s="31" t="str">
        <f>Report2!E1381</f>
        <v>PJ BUDI AGUS SETIYA</v>
      </c>
      <c r="E1373" s="31" t="str">
        <f>Report2!H1381</f>
        <v>P4</v>
      </c>
      <c r="F1373" s="31" t="str">
        <f>Report2!I1381</f>
        <v>DS.BOTOREJO WONO</v>
      </c>
      <c r="G1373" s="31" t="str">
        <f t="shared" si="171"/>
        <v>S2</v>
      </c>
      <c r="H1373" s="31">
        <f t="shared" si="172"/>
        <v>900</v>
      </c>
      <c r="I1373" s="31" t="str">
        <f>Report2!K1381</f>
        <v>S2/900</v>
      </c>
      <c r="J1373" s="82">
        <f>Report2!L1381</f>
        <v>4957</v>
      </c>
      <c r="K1373" s="82">
        <f>Report2!M1381</f>
        <v>243000</v>
      </c>
      <c r="L1373" s="82">
        <f>Report2!N1381</f>
        <v>1784592</v>
      </c>
      <c r="M1373" s="82">
        <f>Report2!P1381</f>
        <v>2027592</v>
      </c>
      <c r="N1373" s="82">
        <f>Report2!Q1381</f>
        <v>0</v>
      </c>
      <c r="O1373" s="82">
        <f>Report2!T1381</f>
        <v>0</v>
      </c>
      <c r="P1373" s="82">
        <f>Report2!U1381</f>
        <v>0</v>
      </c>
      <c r="Q1373" s="82">
        <f>Report2!W1381</f>
        <v>10138</v>
      </c>
      <c r="R1373" s="82">
        <f>Report2!X1381</f>
        <v>0</v>
      </c>
      <c r="S1373" s="82">
        <f>Report2!Y1381</f>
        <v>0</v>
      </c>
      <c r="T1373" s="82">
        <f>Report2!Z1381</f>
        <v>2037730</v>
      </c>
      <c r="U1373" s="82">
        <f>Report2!AB1381</f>
        <v>2037730</v>
      </c>
      <c r="V1373" s="82">
        <f>Report2!AC1381</f>
        <v>0</v>
      </c>
      <c r="W1373" s="36" t="str">
        <f>Report2!AD1381</f>
        <v>22/05/2023</v>
      </c>
      <c r="X1373" s="48" t="str">
        <f t="shared" si="173"/>
        <v>22</v>
      </c>
      <c r="Y1373" s="31" t="str">
        <f t="shared" si="174"/>
        <v>05</v>
      </c>
      <c r="Z1373" s="31" t="str">
        <f t="shared" si="175"/>
        <v>2023</v>
      </c>
      <c r="AA1373" s="45">
        <f t="shared" si="176"/>
        <v>45068</v>
      </c>
      <c r="AB1373" s="31" t="str">
        <f>Report2!AE1381</f>
        <v>5255142005328</v>
      </c>
      <c r="AC1373" s="45" t="str">
        <f>Report2!AF1381</f>
        <v>22/05/2023</v>
      </c>
      <c r="AD1373" s="31" t="str">
        <f>Report2!AH1381</f>
        <v>P2TL/52551/20230522/00010</v>
      </c>
      <c r="AE1373" s="31">
        <f t="shared" si="178"/>
        <v>52550</v>
      </c>
      <c r="AF1373" s="31" t="str">
        <f t="shared" si="177"/>
        <v>52551</v>
      </c>
    </row>
    <row r="1374" spans="1:32">
      <c r="A1374" s="30">
        <f>Report2!A1382</f>
        <v>108</v>
      </c>
      <c r="B1374" s="31" t="str">
        <f>Report2!B1382</f>
        <v>P2TL/52553/20230530/00008</v>
      </c>
      <c r="C1374" s="31" t="str">
        <f>Report2!D1382</f>
        <v>523072045720</v>
      </c>
      <c r="D1374" s="31" t="str">
        <f>Report2!E1382</f>
        <v>PJU PEMDA KAB GRO</v>
      </c>
      <c r="E1374" s="31" t="str">
        <f>Report2!H1382</f>
        <v>K2</v>
      </c>
      <c r="F1374" s="31" t="str">
        <f>Report2!I1382</f>
        <v>JL BLORA GETAS REJ</v>
      </c>
      <c r="G1374" s="31" t="str">
        <f t="shared" si="171"/>
        <v>P3</v>
      </c>
      <c r="H1374" s="31">
        <f t="shared" si="172"/>
        <v>7700</v>
      </c>
      <c r="I1374" s="31" t="str">
        <f>Report2!K1382</f>
        <v>P3/7700</v>
      </c>
      <c r="J1374" s="82">
        <f>Report2!L1382</f>
        <v>2248</v>
      </c>
      <c r="K1374" s="82">
        <f>Report2!M1382</f>
        <v>0</v>
      </c>
      <c r="L1374" s="82">
        <f>Report2!N1382</f>
        <v>3820543</v>
      </c>
      <c r="M1374" s="82">
        <f>Report2!P1382</f>
        <v>3820543</v>
      </c>
      <c r="N1374" s="82">
        <f>Report2!Q1382</f>
        <v>0</v>
      </c>
      <c r="O1374" s="82">
        <f>Report2!T1382</f>
        <v>0</v>
      </c>
      <c r="P1374" s="82">
        <f>Report2!U1382</f>
        <v>0</v>
      </c>
      <c r="Q1374" s="82">
        <f>Report2!W1382</f>
        <v>0</v>
      </c>
      <c r="R1374" s="82">
        <f>Report2!X1382</f>
        <v>0</v>
      </c>
      <c r="S1374" s="82">
        <f>Report2!Y1382</f>
        <v>0</v>
      </c>
      <c r="T1374" s="82">
        <f>Report2!Z1382</f>
        <v>3820543</v>
      </c>
      <c r="U1374" s="82">
        <f>Report2!AB1382</f>
        <v>10000</v>
      </c>
      <c r="V1374" s="82">
        <f>Report2!AC1382</f>
        <v>3810543</v>
      </c>
      <c r="W1374" s="36" t="str">
        <f>Report2!AD1382</f>
        <v>31/05/2023</v>
      </c>
      <c r="X1374" s="48" t="str">
        <f t="shared" si="173"/>
        <v>31</v>
      </c>
      <c r="Y1374" s="31" t="str">
        <f t="shared" si="174"/>
        <v>05</v>
      </c>
      <c r="Z1374" s="31" t="str">
        <f t="shared" si="175"/>
        <v>2023</v>
      </c>
      <c r="AA1374" s="45">
        <f t="shared" si="176"/>
        <v>45077</v>
      </c>
      <c r="AB1374" s="31" t="str">
        <f>Report2!AE1382</f>
        <v>5255342005038</v>
      </c>
      <c r="AC1374" s="45" t="str">
        <f>Report2!AF1382</f>
        <v>31/05/2023</v>
      </c>
      <c r="AD1374" s="31" t="str">
        <f>Report2!AH1382</f>
        <v>P2TL/52553/20230530/00008</v>
      </c>
      <c r="AE1374" s="31">
        <f t="shared" si="178"/>
        <v>52550</v>
      </c>
      <c r="AF1374" s="31" t="str">
        <f t="shared" si="177"/>
        <v>52553</v>
      </c>
    </row>
    <row r="1375" spans="1:32">
      <c r="A1375" s="30">
        <f>Report2!A1383</f>
        <v>109</v>
      </c>
      <c r="B1375" s="31" t="str">
        <f>Report2!B1383</f>
        <v>P2TL/52553/20230502/00002</v>
      </c>
      <c r="C1375" s="31" t="str">
        <f>Report2!D1383</f>
        <v>523073014183</v>
      </c>
      <c r="D1375" s="31" t="str">
        <f>Report2!E1383</f>
        <v>EKO BUDI CAHYONO</v>
      </c>
      <c r="E1375" s="31" t="str">
        <f>Report2!H1383</f>
        <v>K2</v>
      </c>
      <c r="F1375" s="31" t="str">
        <f>Report2!I1383</f>
        <v>DN PULOGENDOL    R</v>
      </c>
      <c r="G1375" s="31" t="str">
        <f t="shared" si="171"/>
        <v>R1MT</v>
      </c>
      <c r="H1375" s="31">
        <f t="shared" si="172"/>
        <v>900</v>
      </c>
      <c r="I1375" s="31" t="str">
        <f>Report2!K1383</f>
        <v>R1MT/900</v>
      </c>
      <c r="J1375" s="82">
        <f>Report2!L1383</f>
        <v>389</v>
      </c>
      <c r="K1375" s="82">
        <f>Report2!M1383</f>
        <v>0</v>
      </c>
      <c r="L1375" s="82">
        <f>Report2!N1383</f>
        <v>525928</v>
      </c>
      <c r="M1375" s="82">
        <f>Report2!P1383</f>
        <v>525928</v>
      </c>
      <c r="N1375" s="82">
        <f>Report2!Q1383</f>
        <v>0</v>
      </c>
      <c r="O1375" s="82">
        <f>Report2!T1383</f>
        <v>0</v>
      </c>
      <c r="P1375" s="82">
        <f>Report2!U1383</f>
        <v>0</v>
      </c>
      <c r="Q1375" s="82">
        <f>Report2!W1383</f>
        <v>47334</v>
      </c>
      <c r="R1375" s="82">
        <f>Report2!X1383</f>
        <v>0</v>
      </c>
      <c r="S1375" s="82">
        <f>Report2!Y1383</f>
        <v>0</v>
      </c>
      <c r="T1375" s="82">
        <f>Report2!Z1383</f>
        <v>573262</v>
      </c>
      <c r="U1375" s="82">
        <f>Report2!AB1383</f>
        <v>573262</v>
      </c>
      <c r="V1375" s="82">
        <f>Report2!AC1383</f>
        <v>0</v>
      </c>
      <c r="W1375" s="36" t="str">
        <f>Report2!AD1383</f>
        <v>02/05/2023</v>
      </c>
      <c r="X1375" s="48" t="str">
        <f t="shared" si="173"/>
        <v>02</v>
      </c>
      <c r="Y1375" s="31" t="str">
        <f t="shared" si="174"/>
        <v>05</v>
      </c>
      <c r="Z1375" s="31" t="str">
        <f t="shared" si="175"/>
        <v>2023</v>
      </c>
      <c r="AA1375" s="45">
        <f t="shared" si="176"/>
        <v>45048</v>
      </c>
      <c r="AB1375" s="31" t="str">
        <f>Report2!AE1383</f>
        <v>5255343004971</v>
      </c>
      <c r="AC1375" s="45" t="str">
        <f>Report2!AF1383</f>
        <v>02/05/2023</v>
      </c>
      <c r="AD1375" s="31" t="str">
        <f>Report2!AH1383</f>
        <v>P2TL/52553/20230502/00002</v>
      </c>
      <c r="AE1375" s="31">
        <f t="shared" si="178"/>
        <v>52550</v>
      </c>
      <c r="AF1375" s="31" t="str">
        <f t="shared" si="177"/>
        <v>52553</v>
      </c>
    </row>
    <row r="1376" spans="1:32">
      <c r="A1376" s="30">
        <f>Report2!A1384</f>
        <v>110</v>
      </c>
      <c r="B1376" s="31" t="str">
        <f>Report2!B1384</f>
        <v>P2TL/52553/20230530/00005</v>
      </c>
      <c r="C1376" s="31" t="str">
        <f>Report2!D1384</f>
        <v>525530002421</v>
      </c>
      <c r="D1376" s="31" t="str">
        <f>Report2!E1384</f>
        <v>PJU ALUN-ALUN PUR</v>
      </c>
      <c r="E1376" s="31" t="str">
        <f>Report2!H1384</f>
        <v>K2</v>
      </c>
      <c r="F1376" s="31" t="str">
        <f>Report2!I1384</f>
        <v>JL JENDRAL SUDIRMA</v>
      </c>
      <c r="G1376" s="31" t="str">
        <f t="shared" si="171"/>
        <v>P3</v>
      </c>
      <c r="H1376" s="31">
        <f t="shared" si="172"/>
        <v>11000</v>
      </c>
      <c r="I1376" s="31" t="str">
        <f>Report2!K1384</f>
        <v>P3/11000</v>
      </c>
      <c r="J1376" s="82">
        <f>Report2!L1384</f>
        <v>2684</v>
      </c>
      <c r="K1376" s="82">
        <f>Report2!M1384</f>
        <v>0</v>
      </c>
      <c r="L1376" s="82">
        <f>Report2!N1384</f>
        <v>4561539</v>
      </c>
      <c r="M1376" s="82">
        <f>Report2!P1384</f>
        <v>4561539</v>
      </c>
      <c r="N1376" s="82">
        <f>Report2!Q1384</f>
        <v>0</v>
      </c>
      <c r="O1376" s="82">
        <f>Report2!T1384</f>
        <v>0</v>
      </c>
      <c r="P1376" s="82">
        <f>Report2!U1384</f>
        <v>0</v>
      </c>
      <c r="Q1376" s="82">
        <f>Report2!W1384</f>
        <v>0</v>
      </c>
      <c r="R1376" s="82">
        <f>Report2!X1384</f>
        <v>0</v>
      </c>
      <c r="S1376" s="82">
        <f>Report2!Y1384</f>
        <v>0</v>
      </c>
      <c r="T1376" s="82">
        <f>Report2!Z1384</f>
        <v>4561539</v>
      </c>
      <c r="U1376" s="82">
        <f>Report2!AB1384</f>
        <v>10000</v>
      </c>
      <c r="V1376" s="82">
        <f>Report2!AC1384</f>
        <v>4551539</v>
      </c>
      <c r="W1376" s="36" t="str">
        <f>Report2!AD1384</f>
        <v>31/05/2023</v>
      </c>
      <c r="X1376" s="48" t="str">
        <f t="shared" si="173"/>
        <v>31</v>
      </c>
      <c r="Y1376" s="31" t="str">
        <f t="shared" si="174"/>
        <v>05</v>
      </c>
      <c r="Z1376" s="31" t="str">
        <f t="shared" si="175"/>
        <v>2023</v>
      </c>
      <c r="AA1376" s="45">
        <f t="shared" si="176"/>
        <v>45077</v>
      </c>
      <c r="AB1376" s="31" t="str">
        <f>Report2!AE1384</f>
        <v>5255342005035</v>
      </c>
      <c r="AC1376" s="45" t="str">
        <f>Report2!AF1384</f>
        <v>31/05/2023</v>
      </c>
      <c r="AD1376" s="31" t="str">
        <f>Report2!AH1384</f>
        <v>P2TL/52553/20230530/00005</v>
      </c>
      <c r="AE1376" s="31">
        <f t="shared" si="178"/>
        <v>52550</v>
      </c>
      <c r="AF1376" s="31" t="str">
        <f t="shared" si="177"/>
        <v>52553</v>
      </c>
    </row>
    <row r="1377" spans="1:32">
      <c r="A1377" s="30">
        <f>Report2!A1385</f>
        <v>111</v>
      </c>
      <c r="B1377" s="31" t="str">
        <f>Report2!B1385</f>
        <v>P2TL/52551/20230531/00011</v>
      </c>
      <c r="C1377" s="31" t="str">
        <f>Report2!D1385</f>
        <v>523061531841</v>
      </c>
      <c r="D1377" s="31" t="str">
        <f>Report2!E1385</f>
        <v>IMAM SOFYAN</v>
      </c>
      <c r="E1377" s="31" t="str">
        <f>Report2!H1385</f>
        <v>K2</v>
      </c>
      <c r="F1377" s="31" t="str">
        <f>Report2!I1385</f>
        <v>DS CANGKRING    RT.</v>
      </c>
      <c r="G1377" s="31" t="str">
        <f t="shared" si="171"/>
        <v>R1MT</v>
      </c>
      <c r="H1377" s="31">
        <f t="shared" si="172"/>
        <v>900</v>
      </c>
      <c r="I1377" s="31" t="str">
        <f>Report2!K1385</f>
        <v>R1MT/900</v>
      </c>
      <c r="J1377" s="82">
        <f>Report2!L1385</f>
        <v>604</v>
      </c>
      <c r="K1377" s="82">
        <f>Report2!M1385</f>
        <v>0</v>
      </c>
      <c r="L1377" s="82">
        <f>Report2!N1385</f>
        <v>816608</v>
      </c>
      <c r="M1377" s="82">
        <f>Report2!P1385</f>
        <v>816608</v>
      </c>
      <c r="N1377" s="82">
        <f>Report2!Q1385</f>
        <v>0</v>
      </c>
      <c r="O1377" s="82">
        <f>Report2!T1385</f>
        <v>0</v>
      </c>
      <c r="P1377" s="82">
        <f>Report2!U1385</f>
        <v>0</v>
      </c>
      <c r="Q1377" s="82">
        <f>Report2!W1385</f>
        <v>73495</v>
      </c>
      <c r="R1377" s="82">
        <f>Report2!X1385</f>
        <v>0</v>
      </c>
      <c r="S1377" s="82">
        <f>Report2!Y1385</f>
        <v>0</v>
      </c>
      <c r="T1377" s="82">
        <f>Report2!Z1385</f>
        <v>890103</v>
      </c>
      <c r="U1377" s="82">
        <f>Report2!AB1385</f>
        <v>890103</v>
      </c>
      <c r="V1377" s="82">
        <f>Report2!AC1385</f>
        <v>0</v>
      </c>
      <c r="W1377" s="36" t="str">
        <f>Report2!AD1385</f>
        <v>31/05/2023</v>
      </c>
      <c r="X1377" s="48" t="str">
        <f t="shared" si="173"/>
        <v>31</v>
      </c>
      <c r="Y1377" s="31" t="str">
        <f t="shared" si="174"/>
        <v>05</v>
      </c>
      <c r="Z1377" s="31" t="str">
        <f t="shared" si="175"/>
        <v>2023</v>
      </c>
      <c r="AA1377" s="45">
        <f t="shared" si="176"/>
        <v>45077</v>
      </c>
      <c r="AB1377" s="31" t="str">
        <f>Report2!AE1385</f>
        <v>5255143005354</v>
      </c>
      <c r="AC1377" s="45" t="str">
        <f>Report2!AF1385</f>
        <v>31/05/2023</v>
      </c>
      <c r="AD1377" s="31" t="str">
        <f>Report2!AH1385</f>
        <v>P2TL/52551/20230531/00011</v>
      </c>
      <c r="AE1377" s="31">
        <f t="shared" si="178"/>
        <v>52550</v>
      </c>
      <c r="AF1377" s="31" t="str">
        <f t="shared" si="177"/>
        <v>52551</v>
      </c>
    </row>
    <row r="1378" spans="1:32">
      <c r="A1378" s="30">
        <f>Report2!A1386</f>
        <v>112</v>
      </c>
      <c r="B1378" s="31" t="str">
        <f>Report2!B1386</f>
        <v>P2TL/52553/20230531/00027</v>
      </c>
      <c r="C1378" s="31" t="str">
        <f>Report2!D1386</f>
        <v>523072159100</v>
      </c>
      <c r="D1378" s="31" t="str">
        <f>Report2!E1386</f>
        <v>PJU PEMDA TKII GRO</v>
      </c>
      <c r="E1378" s="31" t="str">
        <f>Report2!H1386</f>
        <v>K2</v>
      </c>
      <c r="F1378" s="31" t="str">
        <f>Report2!I1386</f>
        <v>JL A YANI KURIPAN</v>
      </c>
      <c r="G1378" s="31" t="str">
        <f t="shared" si="171"/>
        <v>P3</v>
      </c>
      <c r="H1378" s="31">
        <f t="shared" si="172"/>
        <v>5500</v>
      </c>
      <c r="I1378" s="31" t="str">
        <f>Report2!K1386</f>
        <v>P3/5500</v>
      </c>
      <c r="J1378" s="82">
        <f>Report2!L1386</f>
        <v>2200</v>
      </c>
      <c r="K1378" s="82">
        <f>Report2!M1386</f>
        <v>0</v>
      </c>
      <c r="L1378" s="82">
        <f>Report2!N1386</f>
        <v>3738966</v>
      </c>
      <c r="M1378" s="82">
        <f>Report2!P1386</f>
        <v>3738966</v>
      </c>
      <c r="N1378" s="82">
        <f>Report2!Q1386</f>
        <v>0</v>
      </c>
      <c r="O1378" s="82">
        <f>Report2!T1386</f>
        <v>0</v>
      </c>
      <c r="P1378" s="82">
        <f>Report2!U1386</f>
        <v>0</v>
      </c>
      <c r="Q1378" s="82">
        <f>Report2!W1386</f>
        <v>0</v>
      </c>
      <c r="R1378" s="82">
        <f>Report2!X1386</f>
        <v>0</v>
      </c>
      <c r="S1378" s="82">
        <f>Report2!Y1386</f>
        <v>0</v>
      </c>
      <c r="T1378" s="82">
        <f>Report2!Z1386</f>
        <v>3738966</v>
      </c>
      <c r="U1378" s="82">
        <f>Report2!AB1386</f>
        <v>10000</v>
      </c>
      <c r="V1378" s="82">
        <f>Report2!AC1386</f>
        <v>3728966</v>
      </c>
      <c r="W1378" s="36" t="str">
        <f>Report2!AD1386</f>
        <v>31/05/2023</v>
      </c>
      <c r="X1378" s="48" t="str">
        <f t="shared" si="173"/>
        <v>31</v>
      </c>
      <c r="Y1378" s="31" t="str">
        <f t="shared" si="174"/>
        <v>05</v>
      </c>
      <c r="Z1378" s="31" t="str">
        <f t="shared" si="175"/>
        <v>2023</v>
      </c>
      <c r="AA1378" s="45">
        <f t="shared" si="176"/>
        <v>45077</v>
      </c>
      <c r="AB1378" s="31" t="str">
        <f>Report2!AE1386</f>
        <v>5255342005084</v>
      </c>
      <c r="AC1378" s="45" t="str">
        <f>Report2!AF1386</f>
        <v>31/05/2023</v>
      </c>
      <c r="AD1378" s="31" t="str">
        <f>Report2!AH1386</f>
        <v>P2TL/52553/20230531/00027</v>
      </c>
      <c r="AE1378" s="31">
        <f t="shared" si="178"/>
        <v>52550</v>
      </c>
      <c r="AF1378" s="31" t="str">
        <f t="shared" si="177"/>
        <v>52553</v>
      </c>
    </row>
    <row r="1379" spans="1:32">
      <c r="A1379" s="30">
        <f>Report2!A1387</f>
        <v>113</v>
      </c>
      <c r="B1379" s="31" t="str">
        <f>Report2!B1387</f>
        <v>P2TL/52554/20230510/00002</v>
      </c>
      <c r="C1379" s="31" t="str">
        <f>Report2!D1387</f>
        <v>523071765902</v>
      </c>
      <c r="D1379" s="31" t="str">
        <f>Report2!E1387</f>
        <v>BALAI DESA GEDANG</v>
      </c>
      <c r="E1379" s="31" t="str">
        <f>Report2!H1387</f>
        <v>P3</v>
      </c>
      <c r="F1379" s="31" t="str">
        <f>Report2!I1387</f>
        <v>DS GEDANGAN WRS</v>
      </c>
      <c r="G1379" s="31" t="str">
        <f t="shared" si="171"/>
        <v>S2</v>
      </c>
      <c r="H1379" s="31">
        <f t="shared" si="172"/>
        <v>900</v>
      </c>
      <c r="I1379" s="31" t="str">
        <f>Report2!K1387</f>
        <v>S2/900</v>
      </c>
      <c r="J1379" s="82">
        <f>Report2!L1387</f>
        <v>4957</v>
      </c>
      <c r="K1379" s="82">
        <f>Report2!M1387</f>
        <v>162000</v>
      </c>
      <c r="L1379" s="82">
        <f>Report2!N1387</f>
        <v>1784592</v>
      </c>
      <c r="M1379" s="82">
        <f>Report2!P1387</f>
        <v>1946592</v>
      </c>
      <c r="N1379" s="82">
        <f>Report2!Q1387</f>
        <v>0</v>
      </c>
      <c r="O1379" s="82">
        <f>Report2!T1387</f>
        <v>76400</v>
      </c>
      <c r="P1379" s="82">
        <f>Report2!U1387</f>
        <v>188171</v>
      </c>
      <c r="Q1379" s="82">
        <f>Report2!W1387</f>
        <v>20276</v>
      </c>
      <c r="R1379" s="82">
        <f>Report2!X1387</f>
        <v>0</v>
      </c>
      <c r="S1379" s="82">
        <f>Report2!Y1387</f>
        <v>0</v>
      </c>
      <c r="T1379" s="82">
        <f>Report2!Z1387</f>
        <v>2231439</v>
      </c>
      <c r="U1379" s="82">
        <f>Report2!AB1387</f>
        <v>2231439</v>
      </c>
      <c r="V1379" s="82">
        <f>Report2!AC1387</f>
        <v>0</v>
      </c>
      <c r="W1379" s="36" t="str">
        <f>Report2!AD1387</f>
        <v>10/05/2023</v>
      </c>
      <c r="X1379" s="48" t="str">
        <f t="shared" si="173"/>
        <v>10</v>
      </c>
      <c r="Y1379" s="31" t="str">
        <f t="shared" si="174"/>
        <v>05</v>
      </c>
      <c r="Z1379" s="31" t="str">
        <f t="shared" si="175"/>
        <v>2023</v>
      </c>
      <c r="AA1379" s="45">
        <f t="shared" si="176"/>
        <v>45056</v>
      </c>
      <c r="AB1379" s="31" t="str">
        <f>Report2!AE1387</f>
        <v>5255442006268</v>
      </c>
      <c r="AC1379" s="45" t="str">
        <f>Report2!AF1387</f>
        <v>10/05/2023</v>
      </c>
      <c r="AD1379" s="31" t="str">
        <f>Report2!AH1387</f>
        <v>P2TL/52554/20230510/00002</v>
      </c>
      <c r="AE1379" s="31">
        <f t="shared" si="178"/>
        <v>52550</v>
      </c>
      <c r="AF1379" s="31" t="str">
        <f t="shared" si="177"/>
        <v>52554</v>
      </c>
    </row>
    <row r="1380" spans="1:32">
      <c r="A1380" s="30">
        <f>Report2!A1388</f>
        <v>114</v>
      </c>
      <c r="B1380" s="31" t="str">
        <f>Report2!B1388</f>
        <v>P2TL/52554/20230529/00005</v>
      </c>
      <c r="C1380" s="31" t="str">
        <f>Report2!D1388</f>
        <v>523072243416</v>
      </c>
      <c r="D1380" s="31" t="str">
        <f>Report2!E1388</f>
        <v>SUPRIYATI</v>
      </c>
      <c r="E1380" s="31" t="str">
        <f>Report2!H1388</f>
        <v>P3</v>
      </c>
      <c r="F1380" s="31" t="str">
        <f>Report2!I1388</f>
        <v>DS DALON KRANGAN</v>
      </c>
      <c r="G1380" s="31" t="str">
        <f t="shared" si="171"/>
        <v>R1T</v>
      </c>
      <c r="H1380" s="31">
        <f t="shared" si="172"/>
        <v>900</v>
      </c>
      <c r="I1380" s="31" t="str">
        <f>Report2!K1388</f>
        <v>R1T/900</v>
      </c>
      <c r="J1380" s="82">
        <f>Report2!L1388</f>
        <v>4957</v>
      </c>
      <c r="K1380" s="82">
        <f>Report2!M1388</f>
        <v>216000</v>
      </c>
      <c r="L1380" s="82">
        <f>Report2!N1388</f>
        <v>2453814</v>
      </c>
      <c r="M1380" s="82">
        <f>Report2!P1388</f>
        <v>2669814</v>
      </c>
      <c r="N1380" s="82">
        <f>Report2!Q1388</f>
        <v>0</v>
      </c>
      <c r="O1380" s="82">
        <f>Report2!T1388</f>
        <v>76400</v>
      </c>
      <c r="P1380" s="82">
        <f>Report2!U1388</f>
        <v>253266</v>
      </c>
      <c r="Q1380" s="82">
        <f>Report2!W1388</f>
        <v>27778</v>
      </c>
      <c r="R1380" s="82">
        <f>Report2!X1388</f>
        <v>0</v>
      </c>
      <c r="S1380" s="82">
        <f>Report2!Y1388</f>
        <v>0</v>
      </c>
      <c r="T1380" s="82">
        <f>Report2!Z1388</f>
        <v>3027258</v>
      </c>
      <c r="U1380" s="82">
        <f>Report2!AB1388</f>
        <v>1500000</v>
      </c>
      <c r="V1380" s="82">
        <f>Report2!AC1388</f>
        <v>1527258</v>
      </c>
      <c r="W1380" s="36" t="str">
        <f>Report2!AD1388</f>
        <v>29/05/2023</v>
      </c>
      <c r="X1380" s="48" t="str">
        <f t="shared" si="173"/>
        <v>29</v>
      </c>
      <c r="Y1380" s="31" t="str">
        <f t="shared" si="174"/>
        <v>05</v>
      </c>
      <c r="Z1380" s="31" t="str">
        <f t="shared" si="175"/>
        <v>2023</v>
      </c>
      <c r="AA1380" s="45">
        <f t="shared" si="176"/>
        <v>45075</v>
      </c>
      <c r="AB1380" s="31" t="str">
        <f>Report2!AE1388</f>
        <v>5255443006337</v>
      </c>
      <c r="AC1380" s="45" t="str">
        <f>Report2!AF1388</f>
        <v>29/05/2023</v>
      </c>
      <c r="AD1380" s="31" t="str">
        <f>Report2!AH1388</f>
        <v>P2TL/52554/20230529/00005</v>
      </c>
      <c r="AE1380" s="31">
        <f t="shared" si="178"/>
        <v>52550</v>
      </c>
      <c r="AF1380" s="31" t="str">
        <f t="shared" si="177"/>
        <v>52554</v>
      </c>
    </row>
    <row r="1381" spans="1:32">
      <c r="A1381" s="30">
        <f>Report2!A1389</f>
        <v>115</v>
      </c>
      <c r="B1381" s="31" t="str">
        <f>Report2!B1389</f>
        <v>P2TL/52551/20230526/00005</v>
      </c>
      <c r="C1381" s="31" t="str">
        <f>Report2!D1389</f>
        <v>523060727498</v>
      </c>
      <c r="D1381" s="31" t="str">
        <f>Report2!E1389</f>
        <v>MOCH FUNDHI</v>
      </c>
      <c r="E1381" s="31" t="str">
        <f>Report2!H1389</f>
        <v>K2</v>
      </c>
      <c r="F1381" s="31" t="str">
        <f>Report2!I1389</f>
        <v>KO NDANG PASAR RT</v>
      </c>
      <c r="G1381" s="31" t="str">
        <f t="shared" si="171"/>
        <v>R1</v>
      </c>
      <c r="H1381" s="31">
        <f t="shared" si="172"/>
        <v>450</v>
      </c>
      <c r="I1381" s="31" t="str">
        <f>Report2!K1389</f>
        <v>R1/450</v>
      </c>
      <c r="J1381" s="82">
        <f>Report2!L1389</f>
        <v>579</v>
      </c>
      <c r="K1381" s="82">
        <f>Report2!M1389</f>
        <v>0</v>
      </c>
      <c r="L1381" s="82">
        <f>Report2!N1389</f>
        <v>286605</v>
      </c>
      <c r="M1381" s="82">
        <f>Report2!P1389</f>
        <v>286605</v>
      </c>
      <c r="N1381" s="82">
        <f>Report2!Q1389</f>
        <v>0</v>
      </c>
      <c r="O1381" s="82">
        <f>Report2!T1389</f>
        <v>0</v>
      </c>
      <c r="P1381" s="82">
        <f>Report2!U1389</f>
        <v>0</v>
      </c>
      <c r="Q1381" s="82">
        <f>Report2!W1389</f>
        <v>25794</v>
      </c>
      <c r="R1381" s="82">
        <f>Report2!X1389</f>
        <v>0</v>
      </c>
      <c r="S1381" s="82">
        <f>Report2!Y1389</f>
        <v>0</v>
      </c>
      <c r="T1381" s="82">
        <f>Report2!Z1389</f>
        <v>312399</v>
      </c>
      <c r="U1381" s="82">
        <f>Report2!AB1389</f>
        <v>312399</v>
      </c>
      <c r="V1381" s="82">
        <f>Report2!AC1389</f>
        <v>0</v>
      </c>
      <c r="W1381" s="36" t="str">
        <f>Report2!AD1389</f>
        <v>26/05/2023</v>
      </c>
      <c r="X1381" s="48" t="str">
        <f t="shared" si="173"/>
        <v>26</v>
      </c>
      <c r="Y1381" s="31" t="str">
        <f t="shared" si="174"/>
        <v>05</v>
      </c>
      <c r="Z1381" s="31" t="str">
        <f t="shared" si="175"/>
        <v>2023</v>
      </c>
      <c r="AA1381" s="45">
        <f t="shared" si="176"/>
        <v>45072</v>
      </c>
      <c r="AB1381" s="31" t="str">
        <f>Report2!AE1389</f>
        <v>5255142005341</v>
      </c>
      <c r="AC1381" s="45" t="str">
        <f>Report2!AF1389</f>
        <v>26/05/2023</v>
      </c>
      <c r="AD1381" s="31" t="str">
        <f>Report2!AH1389</f>
        <v>P2TL/52551/20230526/00005</v>
      </c>
      <c r="AE1381" s="31">
        <f t="shared" si="178"/>
        <v>52550</v>
      </c>
      <c r="AF1381" s="31" t="str">
        <f t="shared" si="177"/>
        <v>52551</v>
      </c>
    </row>
    <row r="1382" spans="1:32">
      <c r="A1382" s="30">
        <f>Report2!A1390</f>
        <v>116</v>
      </c>
      <c r="B1382" s="31" t="str">
        <f>Report2!B1390</f>
        <v>P2TL/52551/20230526/00003</v>
      </c>
      <c r="C1382" s="31" t="str">
        <f>Report2!D1390</f>
        <v>NONPELANG</v>
      </c>
      <c r="D1382" s="31" t="str">
        <f>Report2!E1390</f>
        <v>PJ LIA ARDIANI</v>
      </c>
      <c r="E1382" s="31" t="str">
        <f>Report2!H1390</f>
        <v>P4</v>
      </c>
      <c r="F1382" s="31" t="str">
        <f>Report2!I1390</f>
        <v>DS.KUNCIR WONOSAL</v>
      </c>
      <c r="G1382" s="31" t="str">
        <f t="shared" si="171"/>
        <v>S2</v>
      </c>
      <c r="H1382" s="31">
        <f t="shared" si="172"/>
        <v>900</v>
      </c>
      <c r="I1382" s="31" t="str">
        <f>Report2!K1390</f>
        <v>S2/900</v>
      </c>
      <c r="J1382" s="82">
        <f>Report2!L1390</f>
        <v>4957</v>
      </c>
      <c r="K1382" s="82">
        <f>Report2!M1390</f>
        <v>243000</v>
      </c>
      <c r="L1382" s="82">
        <f>Report2!N1390</f>
        <v>1784592</v>
      </c>
      <c r="M1382" s="82">
        <f>Report2!P1390</f>
        <v>2027592</v>
      </c>
      <c r="N1382" s="82">
        <f>Report2!Q1390</f>
        <v>0</v>
      </c>
      <c r="O1382" s="82">
        <f>Report2!T1390</f>
        <v>0</v>
      </c>
      <c r="P1382" s="82">
        <f>Report2!U1390</f>
        <v>0</v>
      </c>
      <c r="Q1382" s="82">
        <f>Report2!W1390</f>
        <v>10138</v>
      </c>
      <c r="R1382" s="82">
        <f>Report2!X1390</f>
        <v>0</v>
      </c>
      <c r="S1382" s="82">
        <f>Report2!Y1390</f>
        <v>0</v>
      </c>
      <c r="T1382" s="82">
        <f>Report2!Z1390</f>
        <v>2037730</v>
      </c>
      <c r="U1382" s="82">
        <f>Report2!AB1390</f>
        <v>2037730</v>
      </c>
      <c r="V1382" s="82">
        <f>Report2!AC1390</f>
        <v>0</v>
      </c>
      <c r="W1382" s="36" t="str">
        <f>Report2!AD1390</f>
        <v>26/05/2023</v>
      </c>
      <c r="X1382" s="48" t="str">
        <f t="shared" si="173"/>
        <v>26</v>
      </c>
      <c r="Y1382" s="31" t="str">
        <f t="shared" si="174"/>
        <v>05</v>
      </c>
      <c r="Z1382" s="31" t="str">
        <f t="shared" si="175"/>
        <v>2023</v>
      </c>
      <c r="AA1382" s="45">
        <f t="shared" si="176"/>
        <v>45072</v>
      </c>
      <c r="AB1382" s="31" t="str">
        <f>Report2!AE1390</f>
        <v>5255142005339</v>
      </c>
      <c r="AC1382" s="45" t="str">
        <f>Report2!AF1390</f>
        <v>26/05/2023</v>
      </c>
      <c r="AD1382" s="31" t="str">
        <f>Report2!AH1390</f>
        <v>P2TL/52551/20230526/00003</v>
      </c>
      <c r="AE1382" s="31">
        <f t="shared" si="178"/>
        <v>52550</v>
      </c>
      <c r="AF1382" s="31" t="str">
        <f t="shared" si="177"/>
        <v>52551</v>
      </c>
    </row>
    <row r="1383" spans="1:32">
      <c r="A1383" s="30">
        <f>Report2!A1391</f>
        <v>117</v>
      </c>
      <c r="B1383" s="31" t="str">
        <f>Report2!B1391</f>
        <v>P2TL/52553/20230531/00012</v>
      </c>
      <c r="C1383" s="31" t="str">
        <f>Report2!D1391</f>
        <v>525530191469</v>
      </c>
      <c r="D1383" s="31" t="str">
        <f>Report2!E1391</f>
        <v>PJU GEYER</v>
      </c>
      <c r="E1383" s="31" t="str">
        <f>Report2!H1391</f>
        <v>K2</v>
      </c>
      <c r="F1383" s="31" t="str">
        <f>Report2!I1391</f>
        <v>JL KALISOGO-GEYER</v>
      </c>
      <c r="G1383" s="31" t="str">
        <f t="shared" si="171"/>
        <v>P3</v>
      </c>
      <c r="H1383" s="31">
        <f t="shared" si="172"/>
        <v>5500</v>
      </c>
      <c r="I1383" s="31" t="str">
        <f>Report2!K1391</f>
        <v>P3/5500</v>
      </c>
      <c r="J1383" s="82">
        <f>Report2!L1391</f>
        <v>2888</v>
      </c>
      <c r="K1383" s="82">
        <f>Report2!M1391</f>
        <v>0</v>
      </c>
      <c r="L1383" s="82">
        <f>Report2!N1391</f>
        <v>4908243</v>
      </c>
      <c r="M1383" s="82">
        <f>Report2!P1391</f>
        <v>4908243</v>
      </c>
      <c r="N1383" s="82">
        <f>Report2!Q1391</f>
        <v>0</v>
      </c>
      <c r="O1383" s="82">
        <f>Report2!T1391</f>
        <v>0</v>
      </c>
      <c r="P1383" s="82">
        <f>Report2!U1391</f>
        <v>0</v>
      </c>
      <c r="Q1383" s="82">
        <f>Report2!W1391</f>
        <v>0</v>
      </c>
      <c r="R1383" s="82">
        <f>Report2!X1391</f>
        <v>0</v>
      </c>
      <c r="S1383" s="82">
        <f>Report2!Y1391</f>
        <v>0</v>
      </c>
      <c r="T1383" s="82">
        <f>Report2!Z1391</f>
        <v>4908243</v>
      </c>
      <c r="U1383" s="82">
        <f>Report2!AB1391</f>
        <v>10000</v>
      </c>
      <c r="V1383" s="82">
        <f>Report2!AC1391</f>
        <v>4898243</v>
      </c>
      <c r="W1383" s="36" t="str">
        <f>Report2!AD1391</f>
        <v>31/05/2023</v>
      </c>
      <c r="X1383" s="48" t="str">
        <f t="shared" si="173"/>
        <v>31</v>
      </c>
      <c r="Y1383" s="31" t="str">
        <f t="shared" si="174"/>
        <v>05</v>
      </c>
      <c r="Z1383" s="31" t="str">
        <f t="shared" si="175"/>
        <v>2023</v>
      </c>
      <c r="AA1383" s="45">
        <f t="shared" si="176"/>
        <v>45077</v>
      </c>
      <c r="AB1383" s="31" t="str">
        <f>Report2!AE1391</f>
        <v>5255342005069</v>
      </c>
      <c r="AC1383" s="45" t="str">
        <f>Report2!AF1391</f>
        <v>31/05/2023</v>
      </c>
      <c r="AD1383" s="31" t="str">
        <f>Report2!AH1391</f>
        <v>P2TL/52553/20230531/00012</v>
      </c>
      <c r="AE1383" s="31">
        <f t="shared" si="178"/>
        <v>52550</v>
      </c>
      <c r="AF1383" s="31" t="str">
        <f t="shared" si="177"/>
        <v>52553</v>
      </c>
    </row>
    <row r="1384" spans="1:32">
      <c r="A1384" s="30">
        <f>Report2!A1392</f>
        <v>118</v>
      </c>
      <c r="B1384" s="31" t="str">
        <f>Report2!B1392</f>
        <v>P2TL/52554/20230523/00016</v>
      </c>
      <c r="C1384" s="31" t="str">
        <f>Report2!D1392</f>
        <v>523072158788</v>
      </c>
      <c r="D1384" s="31" t="str">
        <f>Report2!E1392</f>
        <v>SUGENG</v>
      </c>
      <c r="E1384" s="31" t="str">
        <f>Report2!H1392</f>
        <v>K2</v>
      </c>
      <c r="F1384" s="31" t="str">
        <f>Report2!I1392</f>
        <v>DS TANJUNGSARI   RT</v>
      </c>
      <c r="G1384" s="31" t="str">
        <f t="shared" si="171"/>
        <v>R1</v>
      </c>
      <c r="H1384" s="31">
        <f t="shared" si="172"/>
        <v>450</v>
      </c>
      <c r="I1384" s="31" t="str">
        <f>Report2!K1392</f>
        <v>R1/450</v>
      </c>
      <c r="J1384" s="82">
        <f>Report2!L1392</f>
        <v>513</v>
      </c>
      <c r="K1384" s="82">
        <f>Report2!M1392</f>
        <v>0</v>
      </c>
      <c r="L1384" s="82">
        <f>Report2!N1392</f>
        <v>253935</v>
      </c>
      <c r="M1384" s="82">
        <f>Report2!P1392</f>
        <v>253935</v>
      </c>
      <c r="N1384" s="82">
        <f>Report2!Q1392</f>
        <v>0</v>
      </c>
      <c r="O1384" s="82">
        <f>Report2!T1392</f>
        <v>0</v>
      </c>
      <c r="P1384" s="82">
        <f>Report2!U1392</f>
        <v>0</v>
      </c>
      <c r="Q1384" s="82">
        <f>Report2!W1392</f>
        <v>22854</v>
      </c>
      <c r="R1384" s="82">
        <f>Report2!X1392</f>
        <v>0</v>
      </c>
      <c r="S1384" s="82">
        <f>Report2!Y1392</f>
        <v>0</v>
      </c>
      <c r="T1384" s="82">
        <f>Report2!Z1392</f>
        <v>276789</v>
      </c>
      <c r="U1384" s="82">
        <f>Report2!AB1392</f>
        <v>23000</v>
      </c>
      <c r="V1384" s="82">
        <f>Report2!AC1392</f>
        <v>253789</v>
      </c>
      <c r="W1384" s="36" t="str">
        <f>Report2!AD1392</f>
        <v>24/05/2023</v>
      </c>
      <c r="X1384" s="48" t="str">
        <f t="shared" si="173"/>
        <v>24</v>
      </c>
      <c r="Y1384" s="31" t="str">
        <f t="shared" si="174"/>
        <v>05</v>
      </c>
      <c r="Z1384" s="31" t="str">
        <f t="shared" si="175"/>
        <v>2023</v>
      </c>
      <c r="AA1384" s="45">
        <f t="shared" si="176"/>
        <v>45070</v>
      </c>
      <c r="AB1384" s="31" t="str">
        <f>Report2!AE1392</f>
        <v>5255442006307</v>
      </c>
      <c r="AC1384" s="45" t="str">
        <f>Report2!AF1392</f>
        <v>24/05/2023</v>
      </c>
      <c r="AD1384" s="31" t="str">
        <f>Report2!AH1392</f>
        <v>P2TL/52554/20230523/00016</v>
      </c>
      <c r="AE1384" s="31">
        <f t="shared" si="178"/>
        <v>52550</v>
      </c>
      <c r="AF1384" s="31" t="str">
        <f t="shared" si="177"/>
        <v>52554</v>
      </c>
    </row>
    <row r="1385" spans="1:32">
      <c r="A1385" s="30">
        <f>Report2!A1393</f>
        <v>119</v>
      </c>
      <c r="B1385" s="31" t="str">
        <f>Report2!B1393</f>
        <v>P2TL/52553/20230515/00002</v>
      </c>
      <c r="C1385" s="31" t="str">
        <f>Report2!D1393</f>
        <v>523070465560</v>
      </c>
      <c r="D1385" s="31" t="str">
        <f>Report2!E1393</f>
        <v>NYOMO BIN MONO</v>
      </c>
      <c r="E1385" s="31" t="str">
        <f>Report2!H1393</f>
        <v>K2</v>
      </c>
      <c r="F1385" s="31" t="str">
        <f>Report2!I1393</f>
        <v>DK  PUCANG TAMBIRJ</v>
      </c>
      <c r="G1385" s="31" t="str">
        <f t="shared" si="171"/>
        <v>R1M</v>
      </c>
      <c r="H1385" s="31">
        <f t="shared" si="172"/>
        <v>900</v>
      </c>
      <c r="I1385" s="31" t="str">
        <f>Report2!K1393</f>
        <v>R1M/900</v>
      </c>
      <c r="J1385" s="82">
        <f>Report2!L1393</f>
        <v>200</v>
      </c>
      <c r="K1385" s="82">
        <f>Report2!M1393</f>
        <v>0</v>
      </c>
      <c r="L1385" s="82">
        <f>Report2!N1393</f>
        <v>270400</v>
      </c>
      <c r="M1385" s="82">
        <f>Report2!P1393</f>
        <v>270400</v>
      </c>
      <c r="N1385" s="82">
        <f>Report2!Q1393</f>
        <v>0</v>
      </c>
      <c r="O1385" s="82">
        <f>Report2!T1393</f>
        <v>0</v>
      </c>
      <c r="P1385" s="82">
        <f>Report2!U1393</f>
        <v>0</v>
      </c>
      <c r="Q1385" s="82">
        <f>Report2!W1393</f>
        <v>24336</v>
      </c>
      <c r="R1385" s="82">
        <f>Report2!X1393</f>
        <v>0</v>
      </c>
      <c r="S1385" s="82">
        <f>Report2!Y1393</f>
        <v>0</v>
      </c>
      <c r="T1385" s="82">
        <f>Report2!Z1393</f>
        <v>294736</v>
      </c>
      <c r="U1385" s="82">
        <f>Report2!AB1393</f>
        <v>294736</v>
      </c>
      <c r="V1385" s="82">
        <f>Report2!AC1393</f>
        <v>0</v>
      </c>
      <c r="W1385" s="36" t="str">
        <f>Report2!AD1393</f>
        <v>15/05/2023</v>
      </c>
      <c r="X1385" s="48" t="str">
        <f t="shared" si="173"/>
        <v>15</v>
      </c>
      <c r="Y1385" s="31" t="str">
        <f t="shared" si="174"/>
        <v>05</v>
      </c>
      <c r="Z1385" s="31" t="str">
        <f t="shared" si="175"/>
        <v>2023</v>
      </c>
      <c r="AA1385" s="45">
        <f t="shared" si="176"/>
        <v>45061</v>
      </c>
      <c r="AB1385" s="31" t="str">
        <f>Report2!AE1393</f>
        <v>5255342004989</v>
      </c>
      <c r="AC1385" s="45" t="str">
        <f>Report2!AF1393</f>
        <v>15/05/2023</v>
      </c>
      <c r="AD1385" s="31" t="str">
        <f>Report2!AH1393</f>
        <v>P2TL/52553/20230515/00002</v>
      </c>
      <c r="AE1385" s="31">
        <f t="shared" si="178"/>
        <v>52550</v>
      </c>
      <c r="AF1385" s="31" t="str">
        <f t="shared" si="177"/>
        <v>52553</v>
      </c>
    </row>
    <row r="1386" spans="1:32">
      <c r="A1386" s="30">
        <f>Report2!A1394</f>
        <v>120</v>
      </c>
      <c r="B1386" s="31" t="str">
        <f>Report2!B1394</f>
        <v>P2TL/52554/20230523/00004</v>
      </c>
      <c r="C1386" s="31" t="str">
        <f>Report2!D1394</f>
        <v>523070909174</v>
      </c>
      <c r="D1386" s="31" t="str">
        <f>Report2!E1394</f>
        <v>NGATMO</v>
      </c>
      <c r="E1386" s="31" t="str">
        <f>Report2!H1394</f>
        <v>K2</v>
      </c>
      <c r="F1386" s="31" t="str">
        <f>Report2!I1394</f>
        <v>DK  POJOK GODAH</v>
      </c>
      <c r="G1386" s="31" t="str">
        <f t="shared" si="171"/>
        <v>R1</v>
      </c>
      <c r="H1386" s="31">
        <f t="shared" si="172"/>
        <v>450</v>
      </c>
      <c r="I1386" s="31" t="str">
        <f>Report2!K1394</f>
        <v>R1/450</v>
      </c>
      <c r="J1386" s="82">
        <f>Report2!L1394</f>
        <v>513</v>
      </c>
      <c r="K1386" s="82">
        <f>Report2!M1394</f>
        <v>0</v>
      </c>
      <c r="L1386" s="82">
        <f>Report2!N1394</f>
        <v>253935</v>
      </c>
      <c r="M1386" s="82">
        <f>Report2!P1394</f>
        <v>253935</v>
      </c>
      <c r="N1386" s="82">
        <f>Report2!Q1394</f>
        <v>0</v>
      </c>
      <c r="O1386" s="82">
        <f>Report2!T1394</f>
        <v>0</v>
      </c>
      <c r="P1386" s="82">
        <f>Report2!U1394</f>
        <v>0</v>
      </c>
      <c r="Q1386" s="82">
        <f>Report2!W1394</f>
        <v>22854</v>
      </c>
      <c r="R1386" s="82">
        <f>Report2!X1394</f>
        <v>0</v>
      </c>
      <c r="S1386" s="82">
        <f>Report2!Y1394</f>
        <v>0</v>
      </c>
      <c r="T1386" s="82">
        <f>Report2!Z1394</f>
        <v>276789</v>
      </c>
      <c r="U1386" s="82">
        <f>Report2!AB1394</f>
        <v>23000</v>
      </c>
      <c r="V1386" s="82">
        <f>Report2!AC1394</f>
        <v>253789</v>
      </c>
      <c r="W1386" s="36" t="str">
        <f>Report2!AD1394</f>
        <v>24/05/2023</v>
      </c>
      <c r="X1386" s="48" t="str">
        <f t="shared" si="173"/>
        <v>24</v>
      </c>
      <c r="Y1386" s="31" t="str">
        <f t="shared" si="174"/>
        <v>05</v>
      </c>
      <c r="Z1386" s="31" t="str">
        <f t="shared" si="175"/>
        <v>2023</v>
      </c>
      <c r="AA1386" s="45">
        <f t="shared" si="176"/>
        <v>45070</v>
      </c>
      <c r="AB1386" s="31" t="str">
        <f>Report2!AE1394</f>
        <v>5255442006295</v>
      </c>
      <c r="AC1386" s="45" t="str">
        <f>Report2!AF1394</f>
        <v>24/05/2023</v>
      </c>
      <c r="AD1386" s="31" t="str">
        <f>Report2!AH1394</f>
        <v>P2TL/52554/20230523/00004</v>
      </c>
      <c r="AE1386" s="31">
        <f t="shared" si="178"/>
        <v>52550</v>
      </c>
      <c r="AF1386" s="31" t="str">
        <f t="shared" si="177"/>
        <v>52554</v>
      </c>
    </row>
    <row r="1387" spans="1:32">
      <c r="A1387" s="30">
        <f>Report2!A1395</f>
        <v>121</v>
      </c>
      <c r="B1387" s="31" t="str">
        <f>Report2!B1395</f>
        <v>P2TL/52554/20230523/00013</v>
      </c>
      <c r="C1387" s="31" t="str">
        <f>Report2!D1395</f>
        <v>523071123233</v>
      </c>
      <c r="D1387" s="31" t="str">
        <f>Report2!E1395</f>
        <v>KASIMUN</v>
      </c>
      <c r="E1387" s="31" t="str">
        <f>Report2!H1395</f>
        <v>K2</v>
      </c>
      <c r="F1387" s="31" t="str">
        <f>Report2!I1395</f>
        <v>DS  KALANGLUNDO R</v>
      </c>
      <c r="G1387" s="31" t="str">
        <f t="shared" si="171"/>
        <v>R1</v>
      </c>
      <c r="H1387" s="31">
        <f t="shared" si="172"/>
        <v>450</v>
      </c>
      <c r="I1387" s="31" t="str">
        <f>Report2!K1395</f>
        <v>R1/450</v>
      </c>
      <c r="J1387" s="82">
        <f>Report2!L1395</f>
        <v>513</v>
      </c>
      <c r="K1387" s="82">
        <f>Report2!M1395</f>
        <v>0</v>
      </c>
      <c r="L1387" s="82">
        <f>Report2!N1395</f>
        <v>253935</v>
      </c>
      <c r="M1387" s="82">
        <f>Report2!P1395</f>
        <v>253935</v>
      </c>
      <c r="N1387" s="82">
        <f>Report2!Q1395</f>
        <v>0</v>
      </c>
      <c r="O1387" s="82">
        <f>Report2!T1395</f>
        <v>0</v>
      </c>
      <c r="P1387" s="82">
        <f>Report2!U1395</f>
        <v>0</v>
      </c>
      <c r="Q1387" s="82">
        <f>Report2!W1395</f>
        <v>22854</v>
      </c>
      <c r="R1387" s="82">
        <f>Report2!X1395</f>
        <v>0</v>
      </c>
      <c r="S1387" s="82">
        <f>Report2!Y1395</f>
        <v>0</v>
      </c>
      <c r="T1387" s="82">
        <f>Report2!Z1395</f>
        <v>276789</v>
      </c>
      <c r="U1387" s="82">
        <f>Report2!AB1395</f>
        <v>23000</v>
      </c>
      <c r="V1387" s="82">
        <f>Report2!AC1395</f>
        <v>253789</v>
      </c>
      <c r="W1387" s="36" t="str">
        <f>Report2!AD1395</f>
        <v>24/05/2023</v>
      </c>
      <c r="X1387" s="48" t="str">
        <f t="shared" si="173"/>
        <v>24</v>
      </c>
      <c r="Y1387" s="31" t="str">
        <f t="shared" si="174"/>
        <v>05</v>
      </c>
      <c r="Z1387" s="31" t="str">
        <f t="shared" si="175"/>
        <v>2023</v>
      </c>
      <c r="AA1387" s="45">
        <f t="shared" si="176"/>
        <v>45070</v>
      </c>
      <c r="AB1387" s="31" t="str">
        <f>Report2!AE1395</f>
        <v>5255442006304</v>
      </c>
      <c r="AC1387" s="45" t="str">
        <f>Report2!AF1395</f>
        <v>24/05/2023</v>
      </c>
      <c r="AD1387" s="31" t="str">
        <f>Report2!AH1395</f>
        <v>P2TL/52554/20230523/00013</v>
      </c>
      <c r="AE1387" s="31">
        <f t="shared" si="178"/>
        <v>52550</v>
      </c>
      <c r="AF1387" s="31" t="str">
        <f t="shared" si="177"/>
        <v>52554</v>
      </c>
    </row>
    <row r="1388" spans="1:32">
      <c r="A1388" s="30">
        <f>Report2!A1396</f>
        <v>122</v>
      </c>
      <c r="B1388" s="31" t="str">
        <f>Report2!B1396</f>
        <v>P2TL/52554/20230523/00009</v>
      </c>
      <c r="C1388" s="31" t="str">
        <f>Report2!D1396</f>
        <v>523070633739</v>
      </c>
      <c r="D1388" s="31" t="str">
        <f>Report2!E1396</f>
        <v>SUWARTI SAIMIN</v>
      </c>
      <c r="E1388" s="31" t="str">
        <f>Report2!H1396</f>
        <v>K2</v>
      </c>
      <c r="F1388" s="31" t="str">
        <f>Report2!I1396</f>
        <v>DS  KALIREJO</v>
      </c>
      <c r="G1388" s="31" t="str">
        <f t="shared" si="171"/>
        <v>R1</v>
      </c>
      <c r="H1388" s="31">
        <f t="shared" si="172"/>
        <v>450</v>
      </c>
      <c r="I1388" s="31" t="str">
        <f>Report2!K1396</f>
        <v>R1/450</v>
      </c>
      <c r="J1388" s="82">
        <f>Report2!L1396</f>
        <v>513</v>
      </c>
      <c r="K1388" s="82">
        <f>Report2!M1396</f>
        <v>0</v>
      </c>
      <c r="L1388" s="82">
        <f>Report2!N1396</f>
        <v>253935</v>
      </c>
      <c r="M1388" s="82">
        <f>Report2!P1396</f>
        <v>253935</v>
      </c>
      <c r="N1388" s="82">
        <f>Report2!Q1396</f>
        <v>0</v>
      </c>
      <c r="O1388" s="82">
        <f>Report2!T1396</f>
        <v>0</v>
      </c>
      <c r="P1388" s="82">
        <f>Report2!U1396</f>
        <v>0</v>
      </c>
      <c r="Q1388" s="82">
        <f>Report2!W1396</f>
        <v>22854</v>
      </c>
      <c r="R1388" s="82">
        <f>Report2!X1396</f>
        <v>0</v>
      </c>
      <c r="S1388" s="82">
        <f>Report2!Y1396</f>
        <v>0</v>
      </c>
      <c r="T1388" s="82">
        <f>Report2!Z1396</f>
        <v>276789</v>
      </c>
      <c r="U1388" s="82">
        <f>Report2!AB1396</f>
        <v>23000</v>
      </c>
      <c r="V1388" s="82">
        <f>Report2!AC1396</f>
        <v>253789</v>
      </c>
      <c r="W1388" s="36" t="str">
        <f>Report2!AD1396</f>
        <v>24/05/2023</v>
      </c>
      <c r="X1388" s="48" t="str">
        <f t="shared" si="173"/>
        <v>24</v>
      </c>
      <c r="Y1388" s="31" t="str">
        <f t="shared" si="174"/>
        <v>05</v>
      </c>
      <c r="Z1388" s="31" t="str">
        <f t="shared" si="175"/>
        <v>2023</v>
      </c>
      <c r="AA1388" s="45">
        <f t="shared" si="176"/>
        <v>45070</v>
      </c>
      <c r="AB1388" s="31" t="str">
        <f>Report2!AE1396</f>
        <v>5255442006300</v>
      </c>
      <c r="AC1388" s="45" t="str">
        <f>Report2!AF1396</f>
        <v>24/05/2023</v>
      </c>
      <c r="AD1388" s="31" t="str">
        <f>Report2!AH1396</f>
        <v>P2TL/52554/20230523/00009</v>
      </c>
      <c r="AE1388" s="31">
        <f t="shared" si="178"/>
        <v>52550</v>
      </c>
      <c r="AF1388" s="31" t="str">
        <f t="shared" si="177"/>
        <v>52554</v>
      </c>
    </row>
    <row r="1389" spans="1:32">
      <c r="A1389" s="30">
        <f>Report2!A1397</f>
        <v>123</v>
      </c>
      <c r="B1389" s="31" t="str">
        <f>Report2!B1397</f>
        <v>P2TL/52551/20230523/00002</v>
      </c>
      <c r="C1389" s="31" t="str">
        <f>Report2!D1397</f>
        <v>523060877641</v>
      </c>
      <c r="D1389" s="31" t="str">
        <f>Report2!E1397</f>
        <v>KAMDUN</v>
      </c>
      <c r="E1389" s="31" t="str">
        <f>Report2!H1397</f>
        <v>K2</v>
      </c>
      <c r="F1389" s="31" t="str">
        <f>Report2!I1397</f>
        <v>DS  WONOSARI RT 1/1</v>
      </c>
      <c r="G1389" s="31" t="str">
        <f t="shared" si="171"/>
        <v>R1T</v>
      </c>
      <c r="H1389" s="31">
        <f t="shared" si="172"/>
        <v>900</v>
      </c>
      <c r="I1389" s="31" t="str">
        <f>Report2!K1397</f>
        <v>R1T/900</v>
      </c>
      <c r="J1389" s="82">
        <f>Report2!L1397</f>
        <v>754</v>
      </c>
      <c r="K1389" s="82">
        <f>Report2!M1397</f>
        <v>0</v>
      </c>
      <c r="L1389" s="82">
        <f>Report2!N1397</f>
        <v>456170</v>
      </c>
      <c r="M1389" s="82">
        <f>Report2!P1397</f>
        <v>456170</v>
      </c>
      <c r="N1389" s="82">
        <f>Report2!Q1397</f>
        <v>0</v>
      </c>
      <c r="O1389" s="82">
        <f>Report2!T1397</f>
        <v>0</v>
      </c>
      <c r="P1389" s="82">
        <f>Report2!U1397</f>
        <v>0</v>
      </c>
      <c r="Q1389" s="82">
        <f>Report2!W1397</f>
        <v>41055</v>
      </c>
      <c r="R1389" s="82">
        <f>Report2!X1397</f>
        <v>0</v>
      </c>
      <c r="S1389" s="82">
        <f>Report2!Y1397</f>
        <v>0</v>
      </c>
      <c r="T1389" s="82">
        <f>Report2!Z1397</f>
        <v>497225</v>
      </c>
      <c r="U1389" s="82">
        <f>Report2!AB1397</f>
        <v>497225</v>
      </c>
      <c r="V1389" s="82">
        <f>Report2!AC1397</f>
        <v>0</v>
      </c>
      <c r="W1389" s="36" t="str">
        <f>Report2!AD1397</f>
        <v>23/05/2023</v>
      </c>
      <c r="X1389" s="48" t="str">
        <f t="shared" si="173"/>
        <v>23</v>
      </c>
      <c r="Y1389" s="31" t="str">
        <f t="shared" si="174"/>
        <v>05</v>
      </c>
      <c r="Z1389" s="31" t="str">
        <f t="shared" si="175"/>
        <v>2023</v>
      </c>
      <c r="AA1389" s="45">
        <f t="shared" si="176"/>
        <v>45069</v>
      </c>
      <c r="AB1389" s="31" t="str">
        <f>Report2!AE1397</f>
        <v>5255143005330</v>
      </c>
      <c r="AC1389" s="45" t="str">
        <f>Report2!AF1397</f>
        <v>23/05/2023</v>
      </c>
      <c r="AD1389" s="31" t="str">
        <f>Report2!AH1397</f>
        <v>P2TL/52551/20230523/00002</v>
      </c>
      <c r="AE1389" s="31">
        <f t="shared" si="178"/>
        <v>52550</v>
      </c>
      <c r="AF1389" s="31" t="str">
        <f t="shared" si="177"/>
        <v>52551</v>
      </c>
    </row>
    <row r="1390" spans="1:32">
      <c r="A1390" s="30">
        <f>Report2!A1398</f>
        <v>124</v>
      </c>
      <c r="B1390" s="31" t="str">
        <f>Report2!B1398</f>
        <v>P2TL/52554/20230523/00033</v>
      </c>
      <c r="C1390" s="31" t="str">
        <f>Report2!D1398</f>
        <v>525540070861</v>
      </c>
      <c r="D1390" s="31" t="str">
        <f>Report2!E1398</f>
        <v>SUGI</v>
      </c>
      <c r="E1390" s="31" t="str">
        <f>Report2!H1398</f>
        <v>K2</v>
      </c>
      <c r="F1390" s="31" t="str">
        <f>Report2!I1398</f>
        <v>DN WUNI DS KEYONG</v>
      </c>
      <c r="G1390" s="31" t="str">
        <f t="shared" si="171"/>
        <v>R1</v>
      </c>
      <c r="H1390" s="31">
        <f t="shared" si="172"/>
        <v>900</v>
      </c>
      <c r="I1390" s="31" t="str">
        <f>Report2!K1398</f>
        <v>R1/900</v>
      </c>
      <c r="J1390" s="82">
        <f>Report2!L1398</f>
        <v>513</v>
      </c>
      <c r="K1390" s="82">
        <f>Report2!M1398</f>
        <v>0</v>
      </c>
      <c r="L1390" s="82">
        <f>Report2!N1398</f>
        <v>253935</v>
      </c>
      <c r="M1390" s="82">
        <f>Report2!P1398</f>
        <v>253935</v>
      </c>
      <c r="N1390" s="82">
        <f>Report2!Q1398</f>
        <v>0</v>
      </c>
      <c r="O1390" s="82">
        <f>Report2!T1398</f>
        <v>0</v>
      </c>
      <c r="P1390" s="82">
        <f>Report2!U1398</f>
        <v>0</v>
      </c>
      <c r="Q1390" s="82">
        <f>Report2!W1398</f>
        <v>22854</v>
      </c>
      <c r="R1390" s="82">
        <f>Report2!X1398</f>
        <v>0</v>
      </c>
      <c r="S1390" s="82">
        <f>Report2!Y1398</f>
        <v>0</v>
      </c>
      <c r="T1390" s="82">
        <f>Report2!Z1398</f>
        <v>276789</v>
      </c>
      <c r="U1390" s="82">
        <f>Report2!AB1398</f>
        <v>23000</v>
      </c>
      <c r="V1390" s="82">
        <f>Report2!AC1398</f>
        <v>253789</v>
      </c>
      <c r="W1390" s="36" t="str">
        <f>Report2!AD1398</f>
        <v>24/05/2023</v>
      </c>
      <c r="X1390" s="48" t="str">
        <f t="shared" si="173"/>
        <v>24</v>
      </c>
      <c r="Y1390" s="31" t="str">
        <f t="shared" si="174"/>
        <v>05</v>
      </c>
      <c r="Z1390" s="31" t="str">
        <f t="shared" si="175"/>
        <v>2023</v>
      </c>
      <c r="AA1390" s="45">
        <f t="shared" si="176"/>
        <v>45070</v>
      </c>
      <c r="AB1390" s="31" t="str">
        <f>Report2!AE1398</f>
        <v>5255442006324</v>
      </c>
      <c r="AC1390" s="45" t="str">
        <f>Report2!AF1398</f>
        <v>24/05/2023</v>
      </c>
      <c r="AD1390" s="31" t="str">
        <f>Report2!AH1398</f>
        <v>P2TL/52554/20230523/00033</v>
      </c>
      <c r="AE1390" s="31">
        <f t="shared" si="178"/>
        <v>52550</v>
      </c>
      <c r="AF1390" s="31" t="str">
        <f t="shared" si="177"/>
        <v>52554</v>
      </c>
    </row>
    <row r="1391" spans="1:32">
      <c r="A1391" s="30">
        <f>Report2!A1399</f>
        <v>125</v>
      </c>
      <c r="B1391" s="31" t="str">
        <f>Report2!B1399</f>
        <v>P2TL/52554/20230523/00028</v>
      </c>
      <c r="C1391" s="31" t="str">
        <f>Report2!D1399</f>
        <v>523071519972</v>
      </c>
      <c r="D1391" s="31" t="str">
        <f>Report2!E1399</f>
        <v>ALI MARWAN</v>
      </c>
      <c r="E1391" s="31" t="str">
        <f>Report2!H1399</f>
        <v>K2</v>
      </c>
      <c r="F1391" s="31" t="str">
        <f>Report2!I1399</f>
        <v>DS  TANJUNGHARJO</v>
      </c>
      <c r="G1391" s="31" t="str">
        <f t="shared" si="171"/>
        <v>R1</v>
      </c>
      <c r="H1391" s="31">
        <f t="shared" si="172"/>
        <v>450</v>
      </c>
      <c r="I1391" s="31" t="str">
        <f>Report2!K1399</f>
        <v>R1/450</v>
      </c>
      <c r="J1391" s="82">
        <f>Report2!L1399</f>
        <v>513</v>
      </c>
      <c r="K1391" s="82">
        <f>Report2!M1399</f>
        <v>0</v>
      </c>
      <c r="L1391" s="82">
        <f>Report2!N1399</f>
        <v>253935</v>
      </c>
      <c r="M1391" s="82">
        <f>Report2!P1399</f>
        <v>253935</v>
      </c>
      <c r="N1391" s="82">
        <f>Report2!Q1399</f>
        <v>0</v>
      </c>
      <c r="O1391" s="82">
        <f>Report2!T1399</f>
        <v>0</v>
      </c>
      <c r="P1391" s="82">
        <f>Report2!U1399</f>
        <v>0</v>
      </c>
      <c r="Q1391" s="82">
        <f>Report2!W1399</f>
        <v>22854</v>
      </c>
      <c r="R1391" s="82">
        <f>Report2!X1399</f>
        <v>0</v>
      </c>
      <c r="S1391" s="82">
        <f>Report2!Y1399</f>
        <v>0</v>
      </c>
      <c r="T1391" s="82">
        <f>Report2!Z1399</f>
        <v>276789</v>
      </c>
      <c r="U1391" s="82">
        <f>Report2!AB1399</f>
        <v>23000</v>
      </c>
      <c r="V1391" s="82">
        <f>Report2!AC1399</f>
        <v>253789</v>
      </c>
      <c r="W1391" s="36" t="str">
        <f>Report2!AD1399</f>
        <v>24/05/2023</v>
      </c>
      <c r="X1391" s="48" t="str">
        <f t="shared" si="173"/>
        <v>24</v>
      </c>
      <c r="Y1391" s="31" t="str">
        <f t="shared" si="174"/>
        <v>05</v>
      </c>
      <c r="Z1391" s="31" t="str">
        <f t="shared" si="175"/>
        <v>2023</v>
      </c>
      <c r="AA1391" s="45">
        <f t="shared" si="176"/>
        <v>45070</v>
      </c>
      <c r="AB1391" s="31" t="str">
        <f>Report2!AE1399</f>
        <v>5255442006319</v>
      </c>
      <c r="AC1391" s="45" t="str">
        <f>Report2!AF1399</f>
        <v>24/05/2023</v>
      </c>
      <c r="AD1391" s="31" t="str">
        <f>Report2!AH1399</f>
        <v>P2TL/52554/20230523/00028</v>
      </c>
      <c r="AE1391" s="31">
        <f t="shared" si="178"/>
        <v>52550</v>
      </c>
      <c r="AF1391" s="31" t="str">
        <f t="shared" si="177"/>
        <v>52554</v>
      </c>
    </row>
    <row r="1392" spans="1:32">
      <c r="A1392" s="30">
        <f>Report2!A1400</f>
        <v>126</v>
      </c>
      <c r="B1392" s="31" t="str">
        <f>Report2!B1400</f>
        <v>P2TL/52553/20230530/00016</v>
      </c>
      <c r="C1392" s="31" t="str">
        <f>Report2!D1400</f>
        <v>523071937749</v>
      </c>
      <c r="D1392" s="31" t="str">
        <f>Report2!E1400</f>
        <v>DKP TK II GROBOGAN</v>
      </c>
      <c r="E1392" s="31" t="str">
        <f>Report2!H1400</f>
        <v>K2</v>
      </c>
      <c r="F1392" s="31" t="str">
        <f>Report2!I1400</f>
        <v>JL P DIPONEGORO P</v>
      </c>
      <c r="G1392" s="31" t="str">
        <f t="shared" si="171"/>
        <v>P3</v>
      </c>
      <c r="H1392" s="31">
        <f t="shared" si="172"/>
        <v>7700</v>
      </c>
      <c r="I1392" s="31" t="str">
        <f>Report2!K1400</f>
        <v>P3/7700</v>
      </c>
      <c r="J1392" s="82">
        <f>Report2!L1400</f>
        <v>1948</v>
      </c>
      <c r="K1392" s="82">
        <f>Report2!M1400</f>
        <v>0</v>
      </c>
      <c r="L1392" s="82">
        <f>Report2!N1400</f>
        <v>3310684</v>
      </c>
      <c r="M1392" s="82">
        <f>Report2!P1400</f>
        <v>3310684</v>
      </c>
      <c r="N1392" s="82">
        <f>Report2!Q1400</f>
        <v>0</v>
      </c>
      <c r="O1392" s="82">
        <f>Report2!T1400</f>
        <v>0</v>
      </c>
      <c r="P1392" s="82">
        <f>Report2!U1400</f>
        <v>0</v>
      </c>
      <c r="Q1392" s="82">
        <f>Report2!W1400</f>
        <v>0</v>
      </c>
      <c r="R1392" s="82">
        <f>Report2!X1400</f>
        <v>0</v>
      </c>
      <c r="S1392" s="82">
        <f>Report2!Y1400</f>
        <v>0</v>
      </c>
      <c r="T1392" s="82">
        <f>Report2!Z1400</f>
        <v>3310684</v>
      </c>
      <c r="U1392" s="82">
        <f>Report2!AB1400</f>
        <v>10000</v>
      </c>
      <c r="V1392" s="82">
        <f>Report2!AC1400</f>
        <v>3300684</v>
      </c>
      <c r="W1392" s="36" t="str">
        <f>Report2!AD1400</f>
        <v>31/05/2023</v>
      </c>
      <c r="X1392" s="48" t="str">
        <f t="shared" si="173"/>
        <v>31</v>
      </c>
      <c r="Y1392" s="31" t="str">
        <f t="shared" si="174"/>
        <v>05</v>
      </c>
      <c r="Z1392" s="31" t="str">
        <f t="shared" si="175"/>
        <v>2023</v>
      </c>
      <c r="AA1392" s="45">
        <f t="shared" si="176"/>
        <v>45077</v>
      </c>
      <c r="AB1392" s="31" t="str">
        <f>Report2!AE1400</f>
        <v>5255342005046</v>
      </c>
      <c r="AC1392" s="45" t="str">
        <f>Report2!AF1400</f>
        <v>31/05/2023</v>
      </c>
      <c r="AD1392" s="31" t="str">
        <f>Report2!AH1400</f>
        <v>P2TL/52553/20230530/00016</v>
      </c>
      <c r="AE1392" s="31">
        <f t="shared" si="178"/>
        <v>52550</v>
      </c>
      <c r="AF1392" s="31" t="str">
        <f t="shared" si="177"/>
        <v>52553</v>
      </c>
    </row>
    <row r="1393" spans="1:32">
      <c r="A1393" s="30">
        <f>Report2!A1401</f>
        <v>127</v>
      </c>
      <c r="B1393" s="31" t="str">
        <f>Report2!B1401</f>
        <v>P2TL/52554/20230517/00003</v>
      </c>
      <c r="C1393" s="31" t="str">
        <f>Report2!D1401</f>
        <v>NONPELANG</v>
      </c>
      <c r="D1393" s="31" t="str">
        <f>Report2!E1401</f>
        <v>JOKO SRI RAHYONO</v>
      </c>
      <c r="E1393" s="31" t="str">
        <f>Report2!H1401</f>
        <v>P4</v>
      </c>
      <c r="F1393" s="31" t="str">
        <f>Report2!I1401</f>
        <v>DSN MAMBUNG JATIH</v>
      </c>
      <c r="G1393" s="31" t="str">
        <f t="shared" si="171"/>
        <v>B1</v>
      </c>
      <c r="H1393" s="31">
        <f t="shared" si="172"/>
        <v>900</v>
      </c>
      <c r="I1393" s="31" t="str">
        <f>Report2!K1401</f>
        <v>B1/900</v>
      </c>
      <c r="J1393" s="82">
        <f>Report2!L1401</f>
        <v>4957</v>
      </c>
      <c r="K1393" s="82">
        <f>Report2!M1401</f>
        <v>429300</v>
      </c>
      <c r="L1393" s="82">
        <f>Report2!N1401</f>
        <v>2305098</v>
      </c>
      <c r="M1393" s="82">
        <f>Report2!P1401</f>
        <v>2734398</v>
      </c>
      <c r="N1393" s="82">
        <f>Report2!Q1401</f>
        <v>0</v>
      </c>
      <c r="O1393" s="82">
        <f>Report2!T1401</f>
        <v>0</v>
      </c>
      <c r="P1393" s="82">
        <f>Report2!U1401</f>
        <v>0</v>
      </c>
      <c r="Q1393" s="82">
        <f>Report2!W1401</f>
        <v>13672</v>
      </c>
      <c r="R1393" s="82">
        <f>Report2!X1401</f>
        <v>0</v>
      </c>
      <c r="S1393" s="82">
        <f>Report2!Y1401</f>
        <v>0</v>
      </c>
      <c r="T1393" s="82">
        <f>Report2!Z1401</f>
        <v>2748070</v>
      </c>
      <c r="U1393" s="82">
        <f>Report2!AB1401</f>
        <v>2748070</v>
      </c>
      <c r="V1393" s="82">
        <f>Report2!AC1401</f>
        <v>0</v>
      </c>
      <c r="W1393" s="36" t="str">
        <f>Report2!AD1401</f>
        <v>17/05/2023</v>
      </c>
      <c r="X1393" s="48" t="str">
        <f t="shared" si="173"/>
        <v>17</v>
      </c>
      <c r="Y1393" s="31" t="str">
        <f t="shared" si="174"/>
        <v>05</v>
      </c>
      <c r="Z1393" s="31" t="str">
        <f t="shared" si="175"/>
        <v>2023</v>
      </c>
      <c r="AA1393" s="45">
        <f t="shared" si="176"/>
        <v>45063</v>
      </c>
      <c r="AB1393" s="31" t="str">
        <f>Report2!AE1401</f>
        <v>5255442006282</v>
      </c>
      <c r="AC1393" s="45" t="str">
        <f>Report2!AF1401</f>
        <v>17/05/2023</v>
      </c>
      <c r="AD1393" s="31" t="str">
        <f>Report2!AH1401</f>
        <v>P2TL/52554/20230517/00003</v>
      </c>
      <c r="AE1393" s="31">
        <f t="shared" si="178"/>
        <v>52550</v>
      </c>
      <c r="AF1393" s="31" t="str">
        <f t="shared" si="177"/>
        <v>52554</v>
      </c>
    </row>
    <row r="1394" spans="1:32">
      <c r="A1394" s="30">
        <f>Report2!A1402</f>
        <v>128</v>
      </c>
      <c r="B1394" s="31" t="str">
        <f>Report2!B1402</f>
        <v>P2TL/52553/20230526/00010</v>
      </c>
      <c r="C1394" s="31" t="str">
        <f>Report2!D1402</f>
        <v>523070683471</v>
      </c>
      <c r="D1394" s="31" t="str">
        <f>Report2!E1402</f>
        <v>MOKIRAN</v>
      </c>
      <c r="E1394" s="31" t="str">
        <f>Report2!H1402</f>
        <v>K2</v>
      </c>
      <c r="F1394" s="31" t="str">
        <f>Report2!I1402</f>
        <v>DK  PLOSO NAMPU RT</v>
      </c>
      <c r="G1394" s="31" t="str">
        <f t="shared" si="171"/>
        <v>R1</v>
      </c>
      <c r="H1394" s="31">
        <f t="shared" si="172"/>
        <v>450</v>
      </c>
      <c r="I1394" s="31" t="str">
        <f>Report2!K1402</f>
        <v>R1/450</v>
      </c>
      <c r="J1394" s="82">
        <f>Report2!L1402</f>
        <v>450</v>
      </c>
      <c r="K1394" s="82">
        <f>Report2!M1402</f>
        <v>0</v>
      </c>
      <c r="L1394" s="82">
        <f>Report2!N1402</f>
        <v>222750</v>
      </c>
      <c r="M1394" s="82">
        <f>Report2!P1402</f>
        <v>222750</v>
      </c>
      <c r="N1394" s="82">
        <f>Report2!Q1402</f>
        <v>0</v>
      </c>
      <c r="O1394" s="82">
        <f>Report2!T1402</f>
        <v>0</v>
      </c>
      <c r="P1394" s="82">
        <f>Report2!U1402</f>
        <v>0</v>
      </c>
      <c r="Q1394" s="82">
        <f>Report2!W1402</f>
        <v>20048</v>
      </c>
      <c r="R1394" s="82">
        <f>Report2!X1402</f>
        <v>0</v>
      </c>
      <c r="S1394" s="82">
        <f>Report2!Y1402</f>
        <v>0</v>
      </c>
      <c r="T1394" s="82">
        <f>Report2!Z1402</f>
        <v>242798</v>
      </c>
      <c r="U1394" s="82">
        <f>Report2!AB1402</f>
        <v>20500</v>
      </c>
      <c r="V1394" s="82">
        <f>Report2!AC1402</f>
        <v>222298</v>
      </c>
      <c r="W1394" s="36" t="str">
        <f>Report2!AD1402</f>
        <v>26/05/2023</v>
      </c>
      <c r="X1394" s="48" t="str">
        <f t="shared" si="173"/>
        <v>26</v>
      </c>
      <c r="Y1394" s="31" t="str">
        <f t="shared" si="174"/>
        <v>05</v>
      </c>
      <c r="Z1394" s="31" t="str">
        <f t="shared" si="175"/>
        <v>2023</v>
      </c>
      <c r="AA1394" s="45">
        <f t="shared" si="176"/>
        <v>45072</v>
      </c>
      <c r="AB1394" s="31" t="str">
        <f>Report2!AE1402</f>
        <v>5255342005010</v>
      </c>
      <c r="AC1394" s="45" t="str">
        <f>Report2!AF1402</f>
        <v>26/05/2023</v>
      </c>
      <c r="AD1394" s="31" t="str">
        <f>Report2!AH1402</f>
        <v>P2TL/52553/20230526/00010</v>
      </c>
      <c r="AE1394" s="31">
        <f t="shared" si="178"/>
        <v>52550</v>
      </c>
      <c r="AF1394" s="31" t="str">
        <f t="shared" si="177"/>
        <v>52553</v>
      </c>
    </row>
    <row r="1395" spans="1:32">
      <c r="A1395" s="30">
        <f>Report2!A1403</f>
        <v>129</v>
      </c>
      <c r="B1395" s="31" t="str">
        <f>Report2!B1403</f>
        <v>P2TL/52553/20230526/00017</v>
      </c>
      <c r="C1395" s="31" t="str">
        <f>Report2!D1403</f>
        <v>523071378514</v>
      </c>
      <c r="D1395" s="31" t="str">
        <f>Report2!E1403</f>
        <v>SUNARTI</v>
      </c>
      <c r="E1395" s="31" t="str">
        <f>Report2!H1403</f>
        <v>K2</v>
      </c>
      <c r="F1395" s="31" t="str">
        <f>Report2!I1403</f>
        <v>KU RIPAN RT5/10 NAM</v>
      </c>
      <c r="G1395" s="31" t="str">
        <f t="shared" si="171"/>
        <v>R1</v>
      </c>
      <c r="H1395" s="31">
        <f t="shared" si="172"/>
        <v>450</v>
      </c>
      <c r="I1395" s="31" t="str">
        <f>Report2!K1403</f>
        <v>R1/450</v>
      </c>
      <c r="J1395" s="82">
        <f>Report2!L1403</f>
        <v>450</v>
      </c>
      <c r="K1395" s="82">
        <f>Report2!M1403</f>
        <v>0</v>
      </c>
      <c r="L1395" s="82">
        <f>Report2!N1403</f>
        <v>222750</v>
      </c>
      <c r="M1395" s="82">
        <f>Report2!P1403</f>
        <v>222750</v>
      </c>
      <c r="N1395" s="82">
        <f>Report2!Q1403</f>
        <v>0</v>
      </c>
      <c r="O1395" s="82">
        <f>Report2!T1403</f>
        <v>0</v>
      </c>
      <c r="P1395" s="82">
        <f>Report2!U1403</f>
        <v>0</v>
      </c>
      <c r="Q1395" s="82">
        <f>Report2!W1403</f>
        <v>20048</v>
      </c>
      <c r="R1395" s="82">
        <f>Report2!X1403</f>
        <v>0</v>
      </c>
      <c r="S1395" s="82">
        <f>Report2!Y1403</f>
        <v>0</v>
      </c>
      <c r="T1395" s="82">
        <f>Report2!Z1403</f>
        <v>242798</v>
      </c>
      <c r="U1395" s="82">
        <f>Report2!AB1403</f>
        <v>20500</v>
      </c>
      <c r="V1395" s="82">
        <f>Report2!AC1403</f>
        <v>222298</v>
      </c>
      <c r="W1395" s="36" t="str">
        <f>Report2!AD1403</f>
        <v>27/05/2023</v>
      </c>
      <c r="X1395" s="48" t="str">
        <f t="shared" si="173"/>
        <v>27</v>
      </c>
      <c r="Y1395" s="31" t="str">
        <f t="shared" si="174"/>
        <v>05</v>
      </c>
      <c r="Z1395" s="31" t="str">
        <f t="shared" si="175"/>
        <v>2023</v>
      </c>
      <c r="AA1395" s="45">
        <f t="shared" si="176"/>
        <v>45073</v>
      </c>
      <c r="AB1395" s="31" t="str">
        <f>Report2!AE1403</f>
        <v>5255342005017</v>
      </c>
      <c r="AC1395" s="45" t="str">
        <f>Report2!AF1403</f>
        <v>27/05/2023</v>
      </c>
      <c r="AD1395" s="31" t="str">
        <f>Report2!AH1403</f>
        <v>P2TL/52553/20230526/00017</v>
      </c>
      <c r="AE1395" s="31">
        <f t="shared" si="178"/>
        <v>52550</v>
      </c>
      <c r="AF1395" s="31" t="str">
        <f t="shared" si="177"/>
        <v>52553</v>
      </c>
    </row>
    <row r="1396" spans="1:32">
      <c r="A1396" s="30">
        <f>Report2!A1404</f>
        <v>130</v>
      </c>
      <c r="B1396" s="31" t="str">
        <f>Report2!B1404</f>
        <v>P2TL/52554/20230531/00002</v>
      </c>
      <c r="C1396" s="31" t="str">
        <f>Report2!D1404</f>
        <v>NONPELANG</v>
      </c>
      <c r="D1396" s="31" t="str">
        <f>Report2!E1404</f>
        <v>SUWARTO</v>
      </c>
      <c r="E1396" s="31" t="str">
        <f>Report2!H1404</f>
        <v>P4</v>
      </c>
      <c r="F1396" s="31" t="str">
        <f>Report2!I1404</f>
        <v>KARANGANYAR</v>
      </c>
      <c r="G1396" s="31" t="str">
        <f t="shared" si="171"/>
        <v>B1</v>
      </c>
      <c r="H1396" s="31">
        <f t="shared" si="172"/>
        <v>900</v>
      </c>
      <c r="I1396" s="31" t="str">
        <f>Report2!K1404</f>
        <v>B1/900</v>
      </c>
      <c r="J1396" s="82">
        <f>Report2!L1404</f>
        <v>4957</v>
      </c>
      <c r="K1396" s="82">
        <f>Report2!M1404</f>
        <v>429300</v>
      </c>
      <c r="L1396" s="82">
        <f>Report2!N1404</f>
        <v>2305098</v>
      </c>
      <c r="M1396" s="82">
        <f>Report2!P1404</f>
        <v>2734398</v>
      </c>
      <c r="N1396" s="82">
        <f>Report2!Q1404</f>
        <v>0</v>
      </c>
      <c r="O1396" s="82">
        <f>Report2!T1404</f>
        <v>0</v>
      </c>
      <c r="P1396" s="82">
        <f>Report2!U1404</f>
        <v>0</v>
      </c>
      <c r="Q1396" s="82">
        <f>Report2!W1404</f>
        <v>13672</v>
      </c>
      <c r="R1396" s="82">
        <f>Report2!X1404</f>
        <v>0</v>
      </c>
      <c r="S1396" s="82">
        <f>Report2!Y1404</f>
        <v>0</v>
      </c>
      <c r="T1396" s="82">
        <f>Report2!Z1404</f>
        <v>2748070</v>
      </c>
      <c r="U1396" s="82">
        <f>Report2!AB1404</f>
        <v>2748070</v>
      </c>
      <c r="V1396" s="82">
        <f>Report2!AC1404</f>
        <v>0</v>
      </c>
      <c r="W1396" s="36" t="str">
        <f>Report2!AD1404</f>
        <v>31/05/2023</v>
      </c>
      <c r="X1396" s="48" t="str">
        <f t="shared" si="173"/>
        <v>31</v>
      </c>
      <c r="Y1396" s="31" t="str">
        <f t="shared" si="174"/>
        <v>05</v>
      </c>
      <c r="Z1396" s="31" t="str">
        <f t="shared" si="175"/>
        <v>2023</v>
      </c>
      <c r="AA1396" s="45">
        <f t="shared" si="176"/>
        <v>45077</v>
      </c>
      <c r="AB1396" s="31" t="str">
        <f>Report2!AE1404</f>
        <v>5255442006365</v>
      </c>
      <c r="AC1396" s="45" t="str">
        <f>Report2!AF1404</f>
        <v>31/05/2023</v>
      </c>
      <c r="AD1396" s="31" t="str">
        <f>Report2!AH1404</f>
        <v>P2TL/52554/20230531/00002</v>
      </c>
      <c r="AE1396" s="31">
        <f t="shared" si="178"/>
        <v>52550</v>
      </c>
      <c r="AF1396" s="31" t="str">
        <f t="shared" si="177"/>
        <v>52554</v>
      </c>
    </row>
    <row r="1397" spans="1:32">
      <c r="A1397" s="30">
        <f>Report2!A1405</f>
        <v>131</v>
      </c>
      <c r="B1397" s="31" t="str">
        <f>Report2!B1405</f>
        <v>P2TL/52552/20230515/00001</v>
      </c>
      <c r="C1397" s="31" t="str">
        <f>Report2!D1405</f>
        <v>523080589383</v>
      </c>
      <c r="D1397" s="31" t="str">
        <f>Report2!E1405</f>
        <v>ALI JUPRI</v>
      </c>
      <c r="E1397" s="31" t="str">
        <f>Report2!H1405</f>
        <v>P2</v>
      </c>
      <c r="F1397" s="31" t="str">
        <f>Report2!I1405</f>
        <v>JL  BUNTU RT 5/1 KEM</v>
      </c>
      <c r="G1397" s="31" t="str">
        <f t="shared" si="171"/>
        <v>R1</v>
      </c>
      <c r="H1397" s="31">
        <f t="shared" si="172"/>
        <v>450</v>
      </c>
      <c r="I1397" s="31" t="str">
        <f>Report2!K1405</f>
        <v>R1/450</v>
      </c>
      <c r="J1397" s="82">
        <f>Report2!L1405</f>
        <v>2479</v>
      </c>
      <c r="K1397" s="82">
        <f>Report2!M1405</f>
        <v>0</v>
      </c>
      <c r="L1397" s="82">
        <f>Report2!N1405</f>
        <v>1226907</v>
      </c>
      <c r="M1397" s="82">
        <f>Report2!P1405</f>
        <v>1226907</v>
      </c>
      <c r="N1397" s="82">
        <f>Report2!Q1405</f>
        <v>0</v>
      </c>
      <c r="O1397" s="82">
        <f>Report2!T1405</f>
        <v>0</v>
      </c>
      <c r="P1397" s="82">
        <f>Report2!U1405</f>
        <v>188171</v>
      </c>
      <c r="Q1397" s="82">
        <f>Report2!W1405</f>
        <v>12269</v>
      </c>
      <c r="R1397" s="82">
        <f>Report2!X1405</f>
        <v>900</v>
      </c>
      <c r="S1397" s="82">
        <f>Report2!Y1405</f>
        <v>0</v>
      </c>
      <c r="T1397" s="82">
        <f>Report2!Z1405</f>
        <v>1428247</v>
      </c>
      <c r="U1397" s="82">
        <f>Report2!AB1405</f>
        <v>1428247</v>
      </c>
      <c r="V1397" s="82">
        <f>Report2!AC1405</f>
        <v>0</v>
      </c>
      <c r="W1397" s="36" t="str">
        <f>Report2!AD1405</f>
        <v>15/05/2023</v>
      </c>
      <c r="X1397" s="48" t="str">
        <f t="shared" si="173"/>
        <v>15</v>
      </c>
      <c r="Y1397" s="31" t="str">
        <f t="shared" si="174"/>
        <v>05</v>
      </c>
      <c r="Z1397" s="31" t="str">
        <f t="shared" si="175"/>
        <v>2023</v>
      </c>
      <c r="AA1397" s="45">
        <f t="shared" si="176"/>
        <v>45061</v>
      </c>
      <c r="AB1397" s="31" t="str">
        <f>Report2!AE1405</f>
        <v>5255242005047</v>
      </c>
      <c r="AC1397" s="45" t="str">
        <f>Report2!AF1405</f>
        <v>15/05/2023</v>
      </c>
      <c r="AD1397" s="31" t="str">
        <f>Report2!AH1405</f>
        <v>P2TL/52552/20230515/00001</v>
      </c>
      <c r="AE1397" s="31">
        <f t="shared" si="178"/>
        <v>52550</v>
      </c>
      <c r="AF1397" s="31" t="str">
        <f t="shared" si="177"/>
        <v>52552</v>
      </c>
    </row>
    <row r="1398" spans="1:32">
      <c r="A1398" s="30">
        <f>Report2!A1406</f>
        <v>132</v>
      </c>
      <c r="B1398" s="31" t="str">
        <f>Report2!B1406</f>
        <v>P2TL/52554/20230509/00001</v>
      </c>
      <c r="C1398" s="31" t="str">
        <f>Report2!D1406</f>
        <v>523070798860</v>
      </c>
      <c r="D1398" s="31" t="str">
        <f>Report2!E1406</f>
        <v>AGUS SALIM PARJAN</v>
      </c>
      <c r="E1398" s="31" t="str">
        <f>Report2!H1406</f>
        <v>K2</v>
      </c>
      <c r="F1398" s="31" t="str">
        <f>Report2!I1406</f>
        <v>TU NGGULREJO RT1/3</v>
      </c>
      <c r="G1398" s="31" t="str">
        <f t="shared" si="171"/>
        <v>R2</v>
      </c>
      <c r="H1398" s="31">
        <f t="shared" si="172"/>
        <v>3500</v>
      </c>
      <c r="I1398" s="31" t="str">
        <f>Report2!K1406</f>
        <v>R2/3500</v>
      </c>
      <c r="J1398" s="82">
        <f>Report2!L1406</f>
        <v>200</v>
      </c>
      <c r="K1398" s="82">
        <f>Report2!M1406</f>
        <v>0</v>
      </c>
      <c r="L1398" s="82">
        <f>Report2!N1406</f>
        <v>339906</v>
      </c>
      <c r="M1398" s="82">
        <f>Report2!P1406</f>
        <v>339906</v>
      </c>
      <c r="N1398" s="82">
        <f>Report2!Q1406</f>
        <v>0</v>
      </c>
      <c r="O1398" s="82">
        <f>Report2!T1406</f>
        <v>0</v>
      </c>
      <c r="P1398" s="82">
        <f>Report2!U1406</f>
        <v>500</v>
      </c>
      <c r="Q1398" s="82">
        <f>Report2!W1406</f>
        <v>30592</v>
      </c>
      <c r="R1398" s="82">
        <f>Report2!X1406</f>
        <v>0</v>
      </c>
      <c r="S1398" s="82">
        <f>Report2!Y1406</f>
        <v>0</v>
      </c>
      <c r="T1398" s="82">
        <f>Report2!Z1406</f>
        <v>370998</v>
      </c>
      <c r="U1398" s="82">
        <f>Report2!AB1406</f>
        <v>200000</v>
      </c>
      <c r="V1398" s="82">
        <f>Report2!AC1406</f>
        <v>170998</v>
      </c>
      <c r="W1398" s="36" t="str">
        <f>Report2!AD1406</f>
        <v>09/05/2023</v>
      </c>
      <c r="X1398" s="48" t="str">
        <f t="shared" si="173"/>
        <v>09</v>
      </c>
      <c r="Y1398" s="31" t="str">
        <f t="shared" si="174"/>
        <v>05</v>
      </c>
      <c r="Z1398" s="31" t="str">
        <f t="shared" si="175"/>
        <v>2023</v>
      </c>
      <c r="AA1398" s="45">
        <f t="shared" si="176"/>
        <v>45055</v>
      </c>
      <c r="AB1398" s="31" t="str">
        <f>Report2!AE1406</f>
        <v>5255442006265</v>
      </c>
      <c r="AC1398" s="45" t="str">
        <f>Report2!AF1406</f>
        <v>09/05/2023</v>
      </c>
      <c r="AD1398" s="31" t="str">
        <f>Report2!AH1406</f>
        <v>P2TL/52554/20230509/00001</v>
      </c>
      <c r="AE1398" s="31">
        <f t="shared" si="178"/>
        <v>52550</v>
      </c>
      <c r="AF1398" s="31" t="str">
        <f t="shared" si="177"/>
        <v>52554</v>
      </c>
    </row>
    <row r="1399" spans="1:32">
      <c r="A1399" s="30">
        <f>Report2!A1407</f>
        <v>133</v>
      </c>
      <c r="B1399" s="31" t="str">
        <f>Report2!B1407</f>
        <v>P2TL/52551/20230531/00009</v>
      </c>
      <c r="C1399" s="31" t="str">
        <f>Report2!D1407</f>
        <v>523061841135</v>
      </c>
      <c r="D1399" s="31" t="str">
        <f>Report2!E1407</f>
        <v>LPJU PEMDA</v>
      </c>
      <c r="E1399" s="31" t="str">
        <f>Report2!H1407</f>
        <v>K2</v>
      </c>
      <c r="F1399" s="31" t="str">
        <f>Report2!I1407</f>
        <v>JL RAYA BAKUNG 0</v>
      </c>
      <c r="G1399" s="31" t="str">
        <f t="shared" si="171"/>
        <v>P3</v>
      </c>
      <c r="H1399" s="31">
        <f t="shared" si="172"/>
        <v>4400</v>
      </c>
      <c r="I1399" s="31" t="str">
        <f>Report2!K1407</f>
        <v>P3/4400</v>
      </c>
      <c r="J1399" s="82">
        <f>Report2!L1407</f>
        <v>2496</v>
      </c>
      <c r="K1399" s="82">
        <f>Report2!M1407</f>
        <v>0</v>
      </c>
      <c r="L1399" s="82">
        <f>Report2!N1407</f>
        <v>4248825</v>
      </c>
      <c r="M1399" s="82">
        <f>Report2!P1407</f>
        <v>4248825</v>
      </c>
      <c r="N1399" s="82">
        <f>Report2!Q1407</f>
        <v>0</v>
      </c>
      <c r="O1399" s="82">
        <f>Report2!T1407</f>
        <v>0</v>
      </c>
      <c r="P1399" s="82">
        <f>Report2!U1407</f>
        <v>0</v>
      </c>
      <c r="Q1399" s="82">
        <f>Report2!W1407</f>
        <v>0</v>
      </c>
      <c r="R1399" s="82">
        <f>Report2!X1407</f>
        <v>0</v>
      </c>
      <c r="S1399" s="82">
        <f>Report2!Y1407</f>
        <v>0</v>
      </c>
      <c r="T1399" s="82">
        <f>Report2!Z1407</f>
        <v>4248825</v>
      </c>
      <c r="U1399" s="82">
        <f>Report2!AB1407</f>
        <v>0</v>
      </c>
      <c r="V1399" s="82">
        <f>Report2!AC1407</f>
        <v>4248825</v>
      </c>
      <c r="W1399" s="36" t="str">
        <f>Report2!AD1407</f>
        <v>31/05/2023</v>
      </c>
      <c r="X1399" s="48" t="str">
        <f t="shared" si="173"/>
        <v>31</v>
      </c>
      <c r="Y1399" s="31" t="str">
        <f t="shared" si="174"/>
        <v>05</v>
      </c>
      <c r="Z1399" s="31" t="str">
        <f t="shared" si="175"/>
        <v>2023</v>
      </c>
      <c r="AA1399" s="45">
        <f t="shared" si="176"/>
        <v>45077</v>
      </c>
      <c r="AB1399" s="31" t="str">
        <f>Report2!AE1407</f>
        <v>5255142005352</v>
      </c>
      <c r="AC1399" s="45" t="str">
        <f>Report2!AF1407</f>
        <v>31/05/2023</v>
      </c>
      <c r="AD1399" s="31" t="str">
        <f>Report2!AH1407</f>
        <v>P2TL/52551/20230531/00009</v>
      </c>
      <c r="AE1399" s="31">
        <f t="shared" si="178"/>
        <v>52550</v>
      </c>
      <c r="AF1399" s="31" t="str">
        <f t="shared" si="177"/>
        <v>52551</v>
      </c>
    </row>
    <row r="1400" spans="1:32">
      <c r="A1400" s="30">
        <f>Report2!A1408</f>
        <v>134</v>
      </c>
      <c r="B1400" s="31" t="str">
        <f>Report2!B1408</f>
        <v>P2TL/52553/20230502/00001</v>
      </c>
      <c r="C1400" s="31" t="str">
        <f>Report2!D1408</f>
        <v>525530089096</v>
      </c>
      <c r="D1400" s="31" t="str">
        <f>Report2!E1408</f>
        <v>AGUS SUPRIYADI</v>
      </c>
      <c r="E1400" s="31" t="str">
        <f>Report2!H1408</f>
        <v>P3</v>
      </c>
      <c r="F1400" s="31" t="str">
        <f>Report2!I1408</f>
        <v>DS WERU WERDOYO</v>
      </c>
      <c r="G1400" s="31" t="str">
        <f t="shared" si="171"/>
        <v>B2T</v>
      </c>
      <c r="H1400" s="31">
        <f t="shared" si="172"/>
        <v>11000</v>
      </c>
      <c r="I1400" s="31" t="str">
        <f>Report2!K1408</f>
        <v>B2T/11000</v>
      </c>
      <c r="J1400" s="82">
        <f>Report2!L1408</f>
        <v>60588</v>
      </c>
      <c r="K1400" s="82">
        <f>Report2!M1408</f>
        <v>7628016</v>
      </c>
      <c r="L1400" s="82">
        <f>Report2!N1408</f>
        <v>87531484</v>
      </c>
      <c r="M1400" s="82">
        <f>Report2!P1408</f>
        <v>95159500</v>
      </c>
      <c r="N1400" s="82">
        <f>Report2!Q1408</f>
        <v>10000</v>
      </c>
      <c r="O1400" s="82">
        <f>Report2!T1408</f>
        <v>0</v>
      </c>
      <c r="P1400" s="82">
        <f>Report2!U1408</f>
        <v>0</v>
      </c>
      <c r="Q1400" s="82">
        <f>Report2!W1408</f>
        <v>989735</v>
      </c>
      <c r="R1400" s="82">
        <f>Report2!X1408</f>
        <v>0</v>
      </c>
      <c r="S1400" s="82">
        <f>Report2!Y1408</f>
        <v>0</v>
      </c>
      <c r="T1400" s="82">
        <f>Report2!Z1408</f>
        <v>96159235</v>
      </c>
      <c r="U1400" s="82">
        <f>Report2!AB1408</f>
        <v>40000000</v>
      </c>
      <c r="V1400" s="82">
        <f>Report2!AC1408</f>
        <v>56159235</v>
      </c>
      <c r="W1400" s="36" t="str">
        <f>Report2!AD1408</f>
        <v>02/05/2023</v>
      </c>
      <c r="X1400" s="48" t="str">
        <f t="shared" si="173"/>
        <v>02</v>
      </c>
      <c r="Y1400" s="31" t="str">
        <f t="shared" si="174"/>
        <v>05</v>
      </c>
      <c r="Z1400" s="31" t="str">
        <f t="shared" si="175"/>
        <v>2023</v>
      </c>
      <c r="AA1400" s="45">
        <f t="shared" si="176"/>
        <v>45048</v>
      </c>
      <c r="AB1400" s="31" t="str">
        <f>Report2!AE1408</f>
        <v>5255343004959</v>
      </c>
      <c r="AC1400" s="45" t="str">
        <f>Report2!AF1408</f>
        <v>02/05/2023</v>
      </c>
      <c r="AD1400" s="31" t="str">
        <f>Report2!AH1408</f>
        <v>P2TL/52553/20230502/00001</v>
      </c>
      <c r="AE1400" s="31">
        <f t="shared" si="178"/>
        <v>52550</v>
      </c>
      <c r="AF1400" s="31" t="str">
        <f t="shared" si="177"/>
        <v>52553</v>
      </c>
    </row>
    <row r="1401" spans="1:32">
      <c r="A1401" s="30">
        <f>Report2!A1409</f>
        <v>135</v>
      </c>
      <c r="B1401" s="31" t="str">
        <f>Report2!B1409</f>
        <v>P2TL/52553/20230417/00001</v>
      </c>
      <c r="C1401" s="31" t="str">
        <f>Report2!D1409</f>
        <v>523070439219</v>
      </c>
      <c r="D1401" s="31" t="str">
        <f>Report2!E1409</f>
        <v>TARNI</v>
      </c>
      <c r="E1401" s="31" t="str">
        <f>Report2!H1409</f>
        <v>K2</v>
      </c>
      <c r="F1401" s="31" t="str">
        <f>Report2!I1409</f>
        <v>AN GGASWANGI GOD</v>
      </c>
      <c r="G1401" s="31" t="str">
        <f t="shared" si="171"/>
        <v>R1T</v>
      </c>
      <c r="H1401" s="31">
        <f t="shared" si="172"/>
        <v>900</v>
      </c>
      <c r="I1401" s="31" t="str">
        <f>Report2!K1409</f>
        <v>R1T/900</v>
      </c>
      <c r="J1401" s="82">
        <f>Report2!L1409</f>
        <v>658</v>
      </c>
      <c r="K1401" s="82">
        <f>Report2!M1409</f>
        <v>0</v>
      </c>
      <c r="L1401" s="82">
        <f>Report2!N1409</f>
        <v>398090</v>
      </c>
      <c r="M1401" s="82">
        <f>Report2!P1409</f>
        <v>398090</v>
      </c>
      <c r="N1401" s="82">
        <f>Report2!Q1409</f>
        <v>0</v>
      </c>
      <c r="O1401" s="82">
        <f>Report2!T1409</f>
        <v>0</v>
      </c>
      <c r="P1401" s="82">
        <f>Report2!U1409</f>
        <v>0</v>
      </c>
      <c r="Q1401" s="82">
        <f>Report2!W1409</f>
        <v>35828</v>
      </c>
      <c r="R1401" s="82">
        <f>Report2!X1409</f>
        <v>0</v>
      </c>
      <c r="S1401" s="82">
        <f>Report2!Y1409</f>
        <v>0</v>
      </c>
      <c r="T1401" s="82">
        <f>Report2!Z1409</f>
        <v>433918</v>
      </c>
      <c r="U1401" s="82">
        <f>Report2!AB1409</f>
        <v>433918</v>
      </c>
      <c r="V1401" s="82">
        <f>Report2!AC1409</f>
        <v>0</v>
      </c>
      <c r="W1401" s="36" t="str">
        <f>Report2!AD1409</f>
        <v>08/05/2023</v>
      </c>
      <c r="X1401" s="48" t="str">
        <f t="shared" si="173"/>
        <v>08</v>
      </c>
      <c r="Y1401" s="31" t="str">
        <f t="shared" si="174"/>
        <v>05</v>
      </c>
      <c r="Z1401" s="31" t="str">
        <f t="shared" si="175"/>
        <v>2023</v>
      </c>
      <c r="AA1401" s="45">
        <f t="shared" si="176"/>
        <v>45054</v>
      </c>
      <c r="AB1401" s="31" t="str">
        <f>Report2!AE1409</f>
        <v>5255343004953</v>
      </c>
      <c r="AC1401" s="45" t="str">
        <f>Report2!AF1409</f>
        <v>08/05/2023</v>
      </c>
      <c r="AD1401" s="31" t="str">
        <f>Report2!AH1409</f>
        <v>P2TL/52553/20230417/00001</v>
      </c>
      <c r="AE1401" s="31">
        <f t="shared" si="178"/>
        <v>52550</v>
      </c>
      <c r="AF1401" s="31" t="str">
        <f t="shared" si="177"/>
        <v>52553</v>
      </c>
    </row>
    <row r="1402" spans="1:32">
      <c r="A1402" s="30">
        <f>Report2!A1410</f>
        <v>136</v>
      </c>
      <c r="B1402" s="31" t="str">
        <f>Report2!B1410</f>
        <v>P2TL/52554/20230523/00023</v>
      </c>
      <c r="C1402" s="31" t="str">
        <f>Report2!D1410</f>
        <v>523070990771</v>
      </c>
      <c r="D1402" s="31" t="str">
        <f>Report2!E1410</f>
        <v>SARU</v>
      </c>
      <c r="E1402" s="31" t="str">
        <f>Report2!H1410</f>
        <v>K2</v>
      </c>
      <c r="F1402" s="31" t="str">
        <f>Report2!I1410</f>
        <v>DK  DOWO 3/7 SUMBE</v>
      </c>
      <c r="G1402" s="31" t="str">
        <f t="shared" si="171"/>
        <v>R1</v>
      </c>
      <c r="H1402" s="31">
        <f t="shared" si="172"/>
        <v>450</v>
      </c>
      <c r="I1402" s="31" t="str">
        <f>Report2!K1410</f>
        <v>R1/450</v>
      </c>
      <c r="J1402" s="82">
        <f>Report2!L1410</f>
        <v>513</v>
      </c>
      <c r="K1402" s="82">
        <f>Report2!M1410</f>
        <v>0</v>
      </c>
      <c r="L1402" s="82">
        <f>Report2!N1410</f>
        <v>253935</v>
      </c>
      <c r="M1402" s="82">
        <f>Report2!P1410</f>
        <v>253935</v>
      </c>
      <c r="N1402" s="82">
        <f>Report2!Q1410</f>
        <v>0</v>
      </c>
      <c r="O1402" s="82">
        <f>Report2!T1410</f>
        <v>0</v>
      </c>
      <c r="P1402" s="82">
        <f>Report2!U1410</f>
        <v>0</v>
      </c>
      <c r="Q1402" s="82">
        <f>Report2!W1410</f>
        <v>22854</v>
      </c>
      <c r="R1402" s="82">
        <f>Report2!X1410</f>
        <v>0</v>
      </c>
      <c r="S1402" s="82">
        <f>Report2!Y1410</f>
        <v>0</v>
      </c>
      <c r="T1402" s="82">
        <f>Report2!Z1410</f>
        <v>276789</v>
      </c>
      <c r="U1402" s="82">
        <f>Report2!AB1410</f>
        <v>23000</v>
      </c>
      <c r="V1402" s="82">
        <f>Report2!AC1410</f>
        <v>253789</v>
      </c>
      <c r="W1402" s="36" t="str">
        <f>Report2!AD1410</f>
        <v>24/05/2023</v>
      </c>
      <c r="X1402" s="48" t="str">
        <f t="shared" si="173"/>
        <v>24</v>
      </c>
      <c r="Y1402" s="31" t="str">
        <f t="shared" si="174"/>
        <v>05</v>
      </c>
      <c r="Z1402" s="31" t="str">
        <f t="shared" si="175"/>
        <v>2023</v>
      </c>
      <c r="AA1402" s="45">
        <f t="shared" si="176"/>
        <v>45070</v>
      </c>
      <c r="AB1402" s="31" t="str">
        <f>Report2!AE1410</f>
        <v>5255442006314</v>
      </c>
      <c r="AC1402" s="45" t="str">
        <f>Report2!AF1410</f>
        <v>24/05/2023</v>
      </c>
      <c r="AD1402" s="31" t="str">
        <f>Report2!AH1410</f>
        <v>P2TL/52554/20230523/00023</v>
      </c>
      <c r="AE1402" s="31">
        <f t="shared" si="178"/>
        <v>52550</v>
      </c>
      <c r="AF1402" s="31" t="str">
        <f t="shared" si="177"/>
        <v>52554</v>
      </c>
    </row>
    <row r="1403" spans="1:32">
      <c r="A1403" s="30">
        <f>Report2!A1411</f>
        <v>137</v>
      </c>
      <c r="B1403" s="31" t="str">
        <f>Report2!B1411</f>
        <v>P2TL/52554/20230523/00020</v>
      </c>
      <c r="C1403" s="31" t="str">
        <f>Report2!D1411</f>
        <v>523070375354</v>
      </c>
      <c r="D1403" s="31" t="str">
        <f>Report2!E1411</f>
        <v>SONO SIMIN</v>
      </c>
      <c r="E1403" s="31" t="str">
        <f>Report2!H1411</f>
        <v>K2</v>
      </c>
      <c r="F1403" s="31" t="str">
        <f>Report2!I1411</f>
        <v>KR AJAN REJOSARI</v>
      </c>
      <c r="G1403" s="31" t="str">
        <f t="shared" si="171"/>
        <v>R1</v>
      </c>
      <c r="H1403" s="31">
        <f t="shared" si="172"/>
        <v>450</v>
      </c>
      <c r="I1403" s="31" t="str">
        <f>Report2!K1411</f>
        <v>R1/450</v>
      </c>
      <c r="J1403" s="82">
        <f>Report2!L1411</f>
        <v>513</v>
      </c>
      <c r="K1403" s="82">
        <f>Report2!M1411</f>
        <v>0</v>
      </c>
      <c r="L1403" s="82">
        <f>Report2!N1411</f>
        <v>253935</v>
      </c>
      <c r="M1403" s="82">
        <f>Report2!P1411</f>
        <v>253935</v>
      </c>
      <c r="N1403" s="82">
        <f>Report2!Q1411</f>
        <v>0</v>
      </c>
      <c r="O1403" s="82">
        <f>Report2!T1411</f>
        <v>0</v>
      </c>
      <c r="P1403" s="82">
        <f>Report2!U1411</f>
        <v>0</v>
      </c>
      <c r="Q1403" s="82">
        <f>Report2!W1411</f>
        <v>22854</v>
      </c>
      <c r="R1403" s="82">
        <f>Report2!X1411</f>
        <v>0</v>
      </c>
      <c r="S1403" s="82">
        <f>Report2!Y1411</f>
        <v>0</v>
      </c>
      <c r="T1403" s="82">
        <f>Report2!Z1411</f>
        <v>276789</v>
      </c>
      <c r="U1403" s="82">
        <f>Report2!AB1411</f>
        <v>23000</v>
      </c>
      <c r="V1403" s="82">
        <f>Report2!AC1411</f>
        <v>253789</v>
      </c>
      <c r="W1403" s="36" t="str">
        <f>Report2!AD1411</f>
        <v>24/05/2023</v>
      </c>
      <c r="X1403" s="48" t="str">
        <f t="shared" si="173"/>
        <v>24</v>
      </c>
      <c r="Y1403" s="31" t="str">
        <f t="shared" si="174"/>
        <v>05</v>
      </c>
      <c r="Z1403" s="31" t="str">
        <f t="shared" si="175"/>
        <v>2023</v>
      </c>
      <c r="AA1403" s="45">
        <f t="shared" si="176"/>
        <v>45070</v>
      </c>
      <c r="AB1403" s="31" t="str">
        <f>Report2!AE1411</f>
        <v>5255442006311</v>
      </c>
      <c r="AC1403" s="45" t="str">
        <f>Report2!AF1411</f>
        <v>24/05/2023</v>
      </c>
      <c r="AD1403" s="31" t="str">
        <f>Report2!AH1411</f>
        <v>P2TL/52554/20230523/00020</v>
      </c>
      <c r="AE1403" s="31">
        <f t="shared" si="178"/>
        <v>52550</v>
      </c>
      <c r="AF1403" s="31" t="str">
        <f t="shared" si="177"/>
        <v>52554</v>
      </c>
    </row>
    <row r="1404" spans="1:32">
      <c r="A1404" s="30">
        <f>Report2!A1412</f>
        <v>138</v>
      </c>
      <c r="B1404" s="31" t="str">
        <f>Report2!B1412</f>
        <v>P2TL/52553/20230531/00019</v>
      </c>
      <c r="C1404" s="31" t="str">
        <f>Report2!D1412</f>
        <v>523072159167</v>
      </c>
      <c r="D1404" s="31" t="str">
        <f>Report2!E1412</f>
        <v>PJU PEMDA TK II GRO</v>
      </c>
      <c r="E1404" s="31" t="str">
        <f>Report2!H1412</f>
        <v>K2</v>
      </c>
      <c r="F1404" s="31" t="str">
        <f>Report2!I1412</f>
        <v>JL P DIPONEGORO KL</v>
      </c>
      <c r="G1404" s="31" t="str">
        <f t="shared" si="171"/>
        <v>P3</v>
      </c>
      <c r="H1404" s="31">
        <f t="shared" si="172"/>
        <v>7700</v>
      </c>
      <c r="I1404" s="31" t="str">
        <f>Report2!K1412</f>
        <v>P3/7700</v>
      </c>
      <c r="J1404" s="82">
        <f>Report2!L1412</f>
        <v>2695</v>
      </c>
      <c r="K1404" s="82">
        <f>Report2!M1412</f>
        <v>0</v>
      </c>
      <c r="L1404" s="82">
        <f>Report2!N1412</f>
        <v>4580233</v>
      </c>
      <c r="M1404" s="82">
        <f>Report2!P1412</f>
        <v>4580233</v>
      </c>
      <c r="N1404" s="82">
        <f>Report2!Q1412</f>
        <v>0</v>
      </c>
      <c r="O1404" s="82">
        <f>Report2!T1412</f>
        <v>0</v>
      </c>
      <c r="P1404" s="82">
        <f>Report2!U1412</f>
        <v>0</v>
      </c>
      <c r="Q1404" s="82">
        <f>Report2!W1412</f>
        <v>0</v>
      </c>
      <c r="R1404" s="82">
        <f>Report2!X1412</f>
        <v>0</v>
      </c>
      <c r="S1404" s="82">
        <f>Report2!Y1412</f>
        <v>0</v>
      </c>
      <c r="T1404" s="82">
        <f>Report2!Z1412</f>
        <v>4580233</v>
      </c>
      <c r="U1404" s="82">
        <f>Report2!AB1412</f>
        <v>10000</v>
      </c>
      <c r="V1404" s="82">
        <f>Report2!AC1412</f>
        <v>4570233</v>
      </c>
      <c r="W1404" s="36" t="str">
        <f>Report2!AD1412</f>
        <v>31/05/2023</v>
      </c>
      <c r="X1404" s="48" t="str">
        <f t="shared" si="173"/>
        <v>31</v>
      </c>
      <c r="Y1404" s="31" t="str">
        <f t="shared" si="174"/>
        <v>05</v>
      </c>
      <c r="Z1404" s="31" t="str">
        <f t="shared" si="175"/>
        <v>2023</v>
      </c>
      <c r="AA1404" s="45">
        <f t="shared" si="176"/>
        <v>45077</v>
      </c>
      <c r="AB1404" s="31" t="str">
        <f>Report2!AE1412</f>
        <v>5255342005076</v>
      </c>
      <c r="AC1404" s="45" t="str">
        <f>Report2!AF1412</f>
        <v>31/05/2023</v>
      </c>
      <c r="AD1404" s="31" t="str">
        <f>Report2!AH1412</f>
        <v>P2TL/52553/20230531/00019</v>
      </c>
      <c r="AE1404" s="31">
        <f t="shared" si="178"/>
        <v>52550</v>
      </c>
      <c r="AF1404" s="31" t="str">
        <f t="shared" si="177"/>
        <v>52553</v>
      </c>
    </row>
    <row r="1405" spans="1:32">
      <c r="A1405" s="30">
        <f>Report2!A1413</f>
        <v>139</v>
      </c>
      <c r="B1405" s="31" t="str">
        <f>Report2!B1413</f>
        <v>P2TL/52554/20230526/00001</v>
      </c>
      <c r="C1405" s="31" t="str">
        <f>Report2!D1413</f>
        <v>NONPELANG</v>
      </c>
      <c r="D1405" s="31" t="str">
        <f>Report2!E1413</f>
        <v>SADIMIN / LUKLUIL</v>
      </c>
      <c r="E1405" s="31" t="str">
        <f>Report2!H1413</f>
        <v>P4</v>
      </c>
      <c r="F1405" s="31" t="str">
        <f>Report2!I1413</f>
        <v>DSN GEBYAR RT 1 RW</v>
      </c>
      <c r="G1405" s="31" t="str">
        <f t="shared" si="171"/>
        <v>R1</v>
      </c>
      <c r="H1405" s="31">
        <f t="shared" si="172"/>
        <v>450</v>
      </c>
      <c r="I1405" s="31" t="str">
        <f>Report2!K1413</f>
        <v>R1/450</v>
      </c>
      <c r="J1405" s="82">
        <f>Report2!L1413</f>
        <v>2479</v>
      </c>
      <c r="K1405" s="82">
        <f>Report2!M1413</f>
        <v>89100</v>
      </c>
      <c r="L1405" s="82">
        <f>Report2!N1413</f>
        <v>554320</v>
      </c>
      <c r="M1405" s="82">
        <f>Report2!P1413</f>
        <v>643420</v>
      </c>
      <c r="N1405" s="82">
        <f>Report2!Q1413</f>
        <v>0</v>
      </c>
      <c r="O1405" s="82">
        <f>Report2!T1413</f>
        <v>0</v>
      </c>
      <c r="P1405" s="82">
        <f>Report2!U1413</f>
        <v>0</v>
      </c>
      <c r="Q1405" s="82">
        <f>Report2!W1413</f>
        <v>6580</v>
      </c>
      <c r="R1405" s="82">
        <f>Report2!X1413</f>
        <v>0</v>
      </c>
      <c r="S1405" s="82">
        <f>Report2!Y1413</f>
        <v>0</v>
      </c>
      <c r="T1405" s="82">
        <f>Report2!Z1413</f>
        <v>650000</v>
      </c>
      <c r="U1405" s="82">
        <f>Report2!AB1413</f>
        <v>650000</v>
      </c>
      <c r="V1405" s="82">
        <f>Report2!AC1413</f>
        <v>0</v>
      </c>
      <c r="W1405" s="36" t="str">
        <f>Report2!AD1413</f>
        <v>26/05/2023</v>
      </c>
      <c r="X1405" s="48" t="str">
        <f t="shared" si="173"/>
        <v>26</v>
      </c>
      <c r="Y1405" s="31" t="str">
        <f t="shared" si="174"/>
        <v>05</v>
      </c>
      <c r="Z1405" s="31" t="str">
        <f t="shared" si="175"/>
        <v>2023</v>
      </c>
      <c r="AA1405" s="45">
        <f t="shared" si="176"/>
        <v>45072</v>
      </c>
      <c r="AB1405" s="31" t="str">
        <f>Report2!AE1413</f>
        <v>5255442006332</v>
      </c>
      <c r="AC1405" s="45" t="str">
        <f>Report2!AF1413</f>
        <v>26/05/2023</v>
      </c>
      <c r="AD1405" s="31" t="str">
        <f>Report2!AH1413</f>
        <v>P2TL/52554/20230526/00001</v>
      </c>
      <c r="AE1405" s="31">
        <f t="shared" si="178"/>
        <v>52550</v>
      </c>
      <c r="AF1405" s="31" t="str">
        <f t="shared" si="177"/>
        <v>52554</v>
      </c>
    </row>
    <row r="1406" spans="1:32">
      <c r="A1406" s="30">
        <f>Report2!A1414</f>
        <v>140</v>
      </c>
      <c r="B1406" s="31" t="str">
        <f>Report2!B1414</f>
        <v>P2TL/52553/20230530/00003</v>
      </c>
      <c r="C1406" s="31" t="str">
        <f>Report2!D1414</f>
        <v>523071938687</v>
      </c>
      <c r="D1406" s="31" t="str">
        <f>Report2!E1414</f>
        <v>DKP TK II GROBOGAN</v>
      </c>
      <c r="E1406" s="31" t="str">
        <f>Report2!H1414</f>
        <v>K2</v>
      </c>
      <c r="F1406" s="31" t="str">
        <f>Report2!I1414</f>
        <v>JL SISWOMIHARJO P</v>
      </c>
      <c r="G1406" s="31" t="str">
        <f t="shared" si="171"/>
        <v>P3</v>
      </c>
      <c r="H1406" s="31">
        <f t="shared" si="172"/>
        <v>11000</v>
      </c>
      <c r="I1406" s="31" t="str">
        <f>Report2!K1414</f>
        <v>P3/11000</v>
      </c>
      <c r="J1406" s="82">
        <f>Report2!L1414</f>
        <v>3179</v>
      </c>
      <c r="K1406" s="82">
        <f>Report2!M1414</f>
        <v>0</v>
      </c>
      <c r="L1406" s="82">
        <f>Report2!N1414</f>
        <v>5402806</v>
      </c>
      <c r="M1406" s="82">
        <f>Report2!P1414</f>
        <v>5402806</v>
      </c>
      <c r="N1406" s="82">
        <f>Report2!Q1414</f>
        <v>10000</v>
      </c>
      <c r="O1406" s="82">
        <f>Report2!T1414</f>
        <v>0</v>
      </c>
      <c r="P1406" s="82">
        <f>Report2!U1414</f>
        <v>0</v>
      </c>
      <c r="Q1406" s="82">
        <f>Report2!W1414</f>
        <v>0</v>
      </c>
      <c r="R1406" s="82">
        <f>Report2!X1414</f>
        <v>0</v>
      </c>
      <c r="S1406" s="82">
        <f>Report2!Y1414</f>
        <v>0</v>
      </c>
      <c r="T1406" s="82">
        <f>Report2!Z1414</f>
        <v>5412806</v>
      </c>
      <c r="U1406" s="82">
        <f>Report2!AB1414</f>
        <v>10000</v>
      </c>
      <c r="V1406" s="82">
        <f>Report2!AC1414</f>
        <v>5402806</v>
      </c>
      <c r="W1406" s="36" t="str">
        <f>Report2!AD1414</f>
        <v>31/05/2023</v>
      </c>
      <c r="X1406" s="48" t="str">
        <f t="shared" si="173"/>
        <v>31</v>
      </c>
      <c r="Y1406" s="31" t="str">
        <f t="shared" si="174"/>
        <v>05</v>
      </c>
      <c r="Z1406" s="31" t="str">
        <f t="shared" si="175"/>
        <v>2023</v>
      </c>
      <c r="AA1406" s="45">
        <f t="shared" si="176"/>
        <v>45077</v>
      </c>
      <c r="AB1406" s="31" t="str">
        <f>Report2!AE1414</f>
        <v>5255342005033</v>
      </c>
      <c r="AC1406" s="45" t="str">
        <f>Report2!AF1414</f>
        <v>31/05/2023</v>
      </c>
      <c r="AD1406" s="31" t="str">
        <f>Report2!AH1414</f>
        <v>P2TL/52553/20230530/00003</v>
      </c>
      <c r="AE1406" s="31">
        <f t="shared" si="178"/>
        <v>52550</v>
      </c>
      <c r="AF1406" s="31" t="str">
        <f t="shared" si="177"/>
        <v>52553</v>
      </c>
    </row>
    <row r="1407" spans="1:32">
      <c r="A1407" s="30">
        <f>Report2!A1415</f>
        <v>141</v>
      </c>
      <c r="B1407" s="31" t="str">
        <f>Report2!B1415</f>
        <v>P2TL/52552/20230530/00001</v>
      </c>
      <c r="C1407" s="31" t="str">
        <f>Report2!D1415</f>
        <v>523081311062</v>
      </c>
      <c r="D1407" s="31" t="str">
        <f>Report2!E1415</f>
        <v>MURHAYANTO</v>
      </c>
      <c r="E1407" s="31" t="str">
        <f>Report2!H1415</f>
        <v>K2</v>
      </c>
      <c r="F1407" s="31" t="str">
        <f>Report2!I1415</f>
        <v>JL RAYA KEMBANGAR</v>
      </c>
      <c r="G1407" s="31" t="str">
        <f t="shared" si="171"/>
        <v>R1MT</v>
      </c>
      <c r="H1407" s="31">
        <f t="shared" si="172"/>
        <v>900</v>
      </c>
      <c r="I1407" s="31" t="str">
        <f>Report2!K1415</f>
        <v>R1MT/900</v>
      </c>
      <c r="J1407" s="82">
        <f>Report2!L1415</f>
        <v>584</v>
      </c>
      <c r="K1407" s="82">
        <f>Report2!M1415</f>
        <v>0</v>
      </c>
      <c r="L1407" s="82">
        <f>Report2!N1415</f>
        <v>789568</v>
      </c>
      <c r="M1407" s="82">
        <f>Report2!P1415</f>
        <v>789568</v>
      </c>
      <c r="N1407" s="82">
        <f>Report2!Q1415</f>
        <v>0</v>
      </c>
      <c r="O1407" s="82">
        <f>Report2!T1415</f>
        <v>0</v>
      </c>
      <c r="P1407" s="82">
        <f>Report2!U1415</f>
        <v>0</v>
      </c>
      <c r="Q1407" s="82">
        <f>Report2!W1415</f>
        <v>71061</v>
      </c>
      <c r="R1407" s="82">
        <f>Report2!X1415</f>
        <v>0</v>
      </c>
      <c r="S1407" s="82">
        <f>Report2!Y1415</f>
        <v>0</v>
      </c>
      <c r="T1407" s="82">
        <f>Report2!Z1415</f>
        <v>860629</v>
      </c>
      <c r="U1407" s="82">
        <f>Report2!AB1415</f>
        <v>860629</v>
      </c>
      <c r="V1407" s="82">
        <f>Report2!AC1415</f>
        <v>0</v>
      </c>
      <c r="W1407" s="36" t="str">
        <f>Report2!AD1415</f>
        <v>30/05/2023</v>
      </c>
      <c r="X1407" s="48" t="str">
        <f t="shared" si="173"/>
        <v>30</v>
      </c>
      <c r="Y1407" s="31" t="str">
        <f t="shared" si="174"/>
        <v>05</v>
      </c>
      <c r="Z1407" s="31" t="str">
        <f t="shared" si="175"/>
        <v>2023</v>
      </c>
      <c r="AA1407" s="45">
        <f t="shared" si="176"/>
        <v>45076</v>
      </c>
      <c r="AB1407" s="31" t="str">
        <f>Report2!AE1415</f>
        <v>5255243005054</v>
      </c>
      <c r="AC1407" s="45" t="str">
        <f>Report2!AF1415</f>
        <v>30/05/2023</v>
      </c>
      <c r="AD1407" s="31" t="str">
        <f>Report2!AH1415</f>
        <v>P2TL/52552/20230530/00001</v>
      </c>
      <c r="AE1407" s="31">
        <f t="shared" si="178"/>
        <v>52550</v>
      </c>
      <c r="AF1407" s="31" t="str">
        <f t="shared" si="177"/>
        <v>52552</v>
      </c>
    </row>
    <row r="1408" spans="1:32">
      <c r="A1408" s="30">
        <f>Report2!A1416</f>
        <v>142</v>
      </c>
      <c r="B1408" s="31" t="str">
        <f>Report2!B1416</f>
        <v>P2TL/52554/20230511/00002</v>
      </c>
      <c r="C1408" s="31" t="str">
        <f>Report2!D1416</f>
        <v>523072255229</v>
      </c>
      <c r="D1408" s="31" t="str">
        <f>Report2!E1416</f>
        <v>RASIDI</v>
      </c>
      <c r="E1408" s="31" t="str">
        <f>Report2!H1416</f>
        <v>P2</v>
      </c>
      <c r="F1408" s="31" t="str">
        <f>Report2!I1416</f>
        <v>DS PULO PULOKULON</v>
      </c>
      <c r="G1408" s="31" t="str">
        <f t="shared" si="171"/>
        <v>R1M</v>
      </c>
      <c r="H1408" s="31">
        <f t="shared" si="172"/>
        <v>900</v>
      </c>
      <c r="I1408" s="31" t="str">
        <f>Report2!K1416</f>
        <v>R1M/900</v>
      </c>
      <c r="J1408" s="82">
        <f>Report2!L1416</f>
        <v>4957</v>
      </c>
      <c r="K1408" s="82">
        <f>Report2!M1416</f>
        <v>0</v>
      </c>
      <c r="L1408" s="82">
        <f>Report2!N1416</f>
        <v>6702134</v>
      </c>
      <c r="M1408" s="82">
        <f>Report2!P1416</f>
        <v>6702134</v>
      </c>
      <c r="N1408" s="82">
        <f>Report2!Q1416</f>
        <v>10000</v>
      </c>
      <c r="O1408" s="82">
        <f>Report2!T1416</f>
        <v>76400</v>
      </c>
      <c r="P1408" s="82">
        <f>Report2!U1416</f>
        <v>156912</v>
      </c>
      <c r="Q1408" s="82">
        <f>Report2!W1416</f>
        <v>67021</v>
      </c>
      <c r="R1408" s="82">
        <f>Report2!X1416</f>
        <v>0</v>
      </c>
      <c r="S1408" s="82">
        <f>Report2!Y1416</f>
        <v>0</v>
      </c>
      <c r="T1408" s="82">
        <f>Report2!Z1416</f>
        <v>7012467</v>
      </c>
      <c r="U1408" s="82">
        <f>Report2!AB1416</f>
        <v>3500000</v>
      </c>
      <c r="V1408" s="82">
        <f>Report2!AC1416</f>
        <v>3512467</v>
      </c>
      <c r="W1408" s="36" t="str">
        <f>Report2!AD1416</f>
        <v>12/05/2023</v>
      </c>
      <c r="X1408" s="48" t="str">
        <f t="shared" si="173"/>
        <v>12</v>
      </c>
      <c r="Y1408" s="31" t="str">
        <f t="shared" si="174"/>
        <v>05</v>
      </c>
      <c r="Z1408" s="31" t="str">
        <f t="shared" si="175"/>
        <v>2023</v>
      </c>
      <c r="AA1408" s="45">
        <f t="shared" si="176"/>
        <v>45058</v>
      </c>
      <c r="AB1408" s="31" t="str">
        <f>Report2!AE1416</f>
        <v>5255442006271</v>
      </c>
      <c r="AC1408" s="45" t="str">
        <f>Report2!AF1416</f>
        <v>12/05/2023</v>
      </c>
      <c r="AD1408" s="31" t="str">
        <f>Report2!AH1416</f>
        <v>P2TL/52554/20230511/00002</v>
      </c>
      <c r="AE1408" s="31">
        <f t="shared" si="178"/>
        <v>52550</v>
      </c>
      <c r="AF1408" s="31" t="str">
        <f t="shared" si="177"/>
        <v>52554</v>
      </c>
    </row>
    <row r="1409" spans="1:32">
      <c r="A1409" s="30">
        <f>Report2!A1417</f>
        <v>143</v>
      </c>
      <c r="B1409" s="31" t="str">
        <f>Report2!B1417</f>
        <v>P2TL/52553/20230530/00011</v>
      </c>
      <c r="C1409" s="31" t="str">
        <f>Report2!D1417</f>
        <v>523071693341</v>
      </c>
      <c r="D1409" s="31" t="str">
        <f>Report2!E1417</f>
        <v>DKP KAB GROBOGAN</v>
      </c>
      <c r="E1409" s="31" t="str">
        <f>Report2!H1417</f>
        <v>K2</v>
      </c>
      <c r="F1409" s="31" t="str">
        <f>Report2!I1417</f>
        <v>JL GAJAHMADA PWD</v>
      </c>
      <c r="G1409" s="31" t="str">
        <f t="shared" si="171"/>
        <v>P3</v>
      </c>
      <c r="H1409" s="31">
        <f t="shared" si="172"/>
        <v>7700</v>
      </c>
      <c r="I1409" s="31" t="str">
        <f>Report2!K1417</f>
        <v>P3/7700</v>
      </c>
      <c r="J1409" s="82">
        <f>Report2!L1417</f>
        <v>2133</v>
      </c>
      <c r="K1409" s="82">
        <f>Report2!M1417</f>
        <v>0</v>
      </c>
      <c r="L1409" s="82">
        <f>Report2!N1417</f>
        <v>3625097</v>
      </c>
      <c r="M1409" s="82">
        <f>Report2!P1417</f>
        <v>3625097</v>
      </c>
      <c r="N1409" s="82">
        <f>Report2!Q1417</f>
        <v>0</v>
      </c>
      <c r="O1409" s="82">
        <f>Report2!T1417</f>
        <v>0</v>
      </c>
      <c r="P1409" s="82">
        <f>Report2!U1417</f>
        <v>0</v>
      </c>
      <c r="Q1409" s="82">
        <f>Report2!W1417</f>
        <v>0</v>
      </c>
      <c r="R1409" s="82">
        <f>Report2!X1417</f>
        <v>0</v>
      </c>
      <c r="S1409" s="82">
        <f>Report2!Y1417</f>
        <v>0</v>
      </c>
      <c r="T1409" s="82">
        <f>Report2!Z1417</f>
        <v>3625097</v>
      </c>
      <c r="U1409" s="82">
        <f>Report2!AB1417</f>
        <v>10000</v>
      </c>
      <c r="V1409" s="82">
        <f>Report2!AC1417</f>
        <v>3615097</v>
      </c>
      <c r="W1409" s="36" t="str">
        <f>Report2!AD1417</f>
        <v>31/05/2023</v>
      </c>
      <c r="X1409" s="48" t="str">
        <f t="shared" si="173"/>
        <v>31</v>
      </c>
      <c r="Y1409" s="31" t="str">
        <f t="shared" si="174"/>
        <v>05</v>
      </c>
      <c r="Z1409" s="31" t="str">
        <f t="shared" si="175"/>
        <v>2023</v>
      </c>
      <c r="AA1409" s="45">
        <f t="shared" si="176"/>
        <v>45077</v>
      </c>
      <c r="AB1409" s="31" t="str">
        <f>Report2!AE1417</f>
        <v>5255342005041</v>
      </c>
      <c r="AC1409" s="45" t="str">
        <f>Report2!AF1417</f>
        <v>31/05/2023</v>
      </c>
      <c r="AD1409" s="31" t="str">
        <f>Report2!AH1417</f>
        <v>P2TL/52553/20230530/00011</v>
      </c>
      <c r="AE1409" s="31">
        <f t="shared" si="178"/>
        <v>52550</v>
      </c>
      <c r="AF1409" s="31" t="str">
        <f t="shared" si="177"/>
        <v>52553</v>
      </c>
    </row>
    <row r="1410" spans="1:32">
      <c r="A1410" s="30">
        <f>Report2!A1418</f>
        <v>144</v>
      </c>
      <c r="B1410" s="31" t="str">
        <f>Report2!B1418</f>
        <v>P2TL/52554/20230529/00009</v>
      </c>
      <c r="C1410" s="31" t="str">
        <f>Report2!D1418</f>
        <v>523070404572</v>
      </c>
      <c r="D1410" s="31" t="str">
        <f>Report2!E1418</f>
        <v>JASMAN S</v>
      </c>
      <c r="E1410" s="31" t="str">
        <f>Report2!H1418</f>
        <v>K2</v>
      </c>
      <c r="F1410" s="31" t="str">
        <f>Report2!I1418</f>
        <v>NG RAMPAAN SELO</v>
      </c>
      <c r="G1410" s="31" t="str">
        <f t="shared" si="171"/>
        <v>R1</v>
      </c>
      <c r="H1410" s="31">
        <f t="shared" si="172"/>
        <v>450</v>
      </c>
      <c r="I1410" s="31" t="str">
        <f>Report2!K1418</f>
        <v>R1/450</v>
      </c>
      <c r="J1410" s="82">
        <f>Report2!L1418</f>
        <v>123</v>
      </c>
      <c r="K1410" s="82">
        <f>Report2!M1418</f>
        <v>0</v>
      </c>
      <c r="L1410" s="82">
        <f>Report2!N1418</f>
        <v>60885</v>
      </c>
      <c r="M1410" s="82">
        <f>Report2!P1418</f>
        <v>60885</v>
      </c>
      <c r="N1410" s="82">
        <f>Report2!Q1418</f>
        <v>0</v>
      </c>
      <c r="O1410" s="82">
        <f>Report2!T1418</f>
        <v>0</v>
      </c>
      <c r="P1410" s="82">
        <f>Report2!U1418</f>
        <v>500</v>
      </c>
      <c r="Q1410" s="82">
        <f>Report2!W1418</f>
        <v>5480</v>
      </c>
      <c r="R1410" s="82">
        <f>Report2!X1418</f>
        <v>0</v>
      </c>
      <c r="S1410" s="82">
        <f>Report2!Y1418</f>
        <v>0</v>
      </c>
      <c r="T1410" s="82">
        <f>Report2!Z1418</f>
        <v>66865</v>
      </c>
      <c r="U1410" s="82">
        <f>Report2!AB1418</f>
        <v>5980</v>
      </c>
      <c r="V1410" s="82">
        <f>Report2!AC1418</f>
        <v>60885</v>
      </c>
      <c r="W1410" s="36" t="str">
        <f>Report2!AD1418</f>
        <v>30/05/2023</v>
      </c>
      <c r="X1410" s="48" t="str">
        <f t="shared" si="173"/>
        <v>30</v>
      </c>
      <c r="Y1410" s="31" t="str">
        <f t="shared" si="174"/>
        <v>05</v>
      </c>
      <c r="Z1410" s="31" t="str">
        <f t="shared" si="175"/>
        <v>2023</v>
      </c>
      <c r="AA1410" s="45">
        <f t="shared" si="176"/>
        <v>45076</v>
      </c>
      <c r="AB1410" s="31" t="str">
        <f>Report2!AE1418</f>
        <v>5255442006348</v>
      </c>
      <c r="AC1410" s="45" t="str">
        <f>Report2!AF1418</f>
        <v>30/05/2023</v>
      </c>
      <c r="AD1410" s="31" t="str">
        <f>Report2!AH1418</f>
        <v>P2TL/52554/20230529/00009</v>
      </c>
      <c r="AE1410" s="31">
        <f t="shared" si="178"/>
        <v>52550</v>
      </c>
      <c r="AF1410" s="31" t="str">
        <f t="shared" si="177"/>
        <v>52554</v>
      </c>
    </row>
    <row r="1411" spans="1:32">
      <c r="A1411" s="30">
        <f>Report2!A1419</f>
        <v>145</v>
      </c>
      <c r="B1411" s="31" t="str">
        <f>Report2!B1419</f>
        <v>P2TL/52553/20230530/00023</v>
      </c>
      <c r="C1411" s="31" t="str">
        <f>Report2!D1419</f>
        <v>523072719143</v>
      </c>
      <c r="D1411" s="31" t="str">
        <f>Report2!E1419</f>
        <v>PEMKAB GROBOGAN</v>
      </c>
      <c r="E1411" s="31" t="str">
        <f>Report2!H1419</f>
        <v>K2</v>
      </c>
      <c r="F1411" s="31" t="str">
        <f>Report2!I1419</f>
        <v>DN PUTAT PENGANTE</v>
      </c>
      <c r="G1411" s="31" t="str">
        <f t="shared" ref="G1411:G1474" si="179">LEFT(I1411,FIND("/",I1411)-1)</f>
        <v>P3</v>
      </c>
      <c r="H1411" s="31">
        <f t="shared" ref="H1411:H1474" si="180">_xlfn.NUMBERVALUE(MID(I1411,FIND("/",I1411,1)+1,99))</f>
        <v>7700</v>
      </c>
      <c r="I1411" s="31" t="str">
        <f>Report2!K1419</f>
        <v>P3/7700</v>
      </c>
      <c r="J1411" s="82">
        <f>Report2!L1419</f>
        <v>1763</v>
      </c>
      <c r="K1411" s="82">
        <f>Report2!M1419</f>
        <v>0</v>
      </c>
      <c r="L1411" s="82">
        <f>Report2!N1419</f>
        <v>2996271</v>
      </c>
      <c r="M1411" s="82">
        <f>Report2!P1419</f>
        <v>2996271</v>
      </c>
      <c r="N1411" s="82">
        <f>Report2!Q1419</f>
        <v>0</v>
      </c>
      <c r="O1411" s="82">
        <f>Report2!T1419</f>
        <v>0</v>
      </c>
      <c r="P1411" s="82">
        <f>Report2!U1419</f>
        <v>0</v>
      </c>
      <c r="Q1411" s="82">
        <f>Report2!W1419</f>
        <v>0</v>
      </c>
      <c r="R1411" s="82">
        <f>Report2!X1419</f>
        <v>0</v>
      </c>
      <c r="S1411" s="82">
        <f>Report2!Y1419</f>
        <v>0</v>
      </c>
      <c r="T1411" s="82">
        <f>Report2!Z1419</f>
        <v>2996271</v>
      </c>
      <c r="U1411" s="82">
        <f>Report2!AB1419</f>
        <v>10000</v>
      </c>
      <c r="V1411" s="82">
        <f>Report2!AC1419</f>
        <v>2986271</v>
      </c>
      <c r="W1411" s="36" t="str">
        <f>Report2!AD1419</f>
        <v>30/05/2023</v>
      </c>
      <c r="X1411" s="48" t="str">
        <f t="shared" ref="X1411:X1474" si="181">LEFT(W1411,2)</f>
        <v>30</v>
      </c>
      <c r="Y1411" s="31" t="str">
        <f t="shared" ref="Y1411:Y1474" si="182">MID(W1411,FIND("/",W1411,1)+1,2)</f>
        <v>05</v>
      </c>
      <c r="Z1411" s="31" t="str">
        <f t="shared" ref="Z1411:Z1474" si="183">RIGHT(W1411,4)</f>
        <v>2023</v>
      </c>
      <c r="AA1411" s="45">
        <f t="shared" ref="AA1411:AA1474" si="184">DATE(Z1411,Y1411,X1411)</f>
        <v>45076</v>
      </c>
      <c r="AB1411" s="31" t="str">
        <f>Report2!AE1419</f>
        <v>5255342005053</v>
      </c>
      <c r="AC1411" s="45" t="str">
        <f>Report2!AF1419</f>
        <v>30/05/2023</v>
      </c>
      <c r="AD1411" s="31" t="str">
        <f>Report2!AH1419</f>
        <v>P2TL/52553/20230530/00023</v>
      </c>
      <c r="AE1411" s="31">
        <f t="shared" si="178"/>
        <v>52550</v>
      </c>
      <c r="AF1411" s="31" t="str">
        <f t="shared" ref="AF1411:AF1474" si="185">_xlfn.IFS(LEN(AD1411)=19,LEFT(AD1411,5),LEN(AD1411)=25,MID(AD1411,6,5))</f>
        <v>52553</v>
      </c>
    </row>
    <row r="1412" spans="1:32">
      <c r="A1412" s="30">
        <f>Report2!A1420</f>
        <v>146</v>
      </c>
      <c r="B1412" s="31" t="str">
        <f>Report2!B1420</f>
        <v>P2TL/52552/20230525/00001</v>
      </c>
      <c r="C1412" s="31" t="str">
        <f>Report2!D1420</f>
        <v>523081299924</v>
      </c>
      <c r="D1412" s="31" t="str">
        <f>Report2!E1420</f>
        <v>EKO ARIF WIDYANTO</v>
      </c>
      <c r="E1412" s="31" t="str">
        <f>Report2!H1420</f>
        <v>K2</v>
      </c>
      <c r="F1412" s="31" t="str">
        <f>Report2!I1420</f>
        <v>DS PRANTEN    RT.1 R</v>
      </c>
      <c r="G1412" s="31" t="str">
        <f t="shared" si="179"/>
        <v>R1T</v>
      </c>
      <c r="H1412" s="31">
        <f t="shared" si="180"/>
        <v>1300</v>
      </c>
      <c r="I1412" s="31" t="str">
        <f>Report2!K1420</f>
        <v>R1T/1300</v>
      </c>
      <c r="J1412" s="82">
        <f>Report2!L1420</f>
        <v>415</v>
      </c>
      <c r="K1412" s="82">
        <f>Report2!M1420</f>
        <v>0</v>
      </c>
      <c r="L1412" s="82">
        <f>Report2!N1420</f>
        <v>599551</v>
      </c>
      <c r="M1412" s="82">
        <f>Report2!P1420</f>
        <v>599551</v>
      </c>
      <c r="N1412" s="82">
        <f>Report2!Q1420</f>
        <v>0</v>
      </c>
      <c r="O1412" s="82">
        <f>Report2!T1420</f>
        <v>0</v>
      </c>
      <c r="P1412" s="82">
        <f>Report2!U1420</f>
        <v>0</v>
      </c>
      <c r="Q1412" s="82">
        <f>Report2!W1420</f>
        <v>53960</v>
      </c>
      <c r="R1412" s="82">
        <f>Report2!X1420</f>
        <v>0</v>
      </c>
      <c r="S1412" s="82">
        <f>Report2!Y1420</f>
        <v>0</v>
      </c>
      <c r="T1412" s="82">
        <f>Report2!Z1420</f>
        <v>653511</v>
      </c>
      <c r="U1412" s="82">
        <f>Report2!AB1420</f>
        <v>653511</v>
      </c>
      <c r="V1412" s="82">
        <f>Report2!AC1420</f>
        <v>0</v>
      </c>
      <c r="W1412" s="36" t="str">
        <f>Report2!AD1420</f>
        <v>25/05/2023</v>
      </c>
      <c r="X1412" s="48" t="str">
        <f t="shared" si="181"/>
        <v>25</v>
      </c>
      <c r="Y1412" s="31" t="str">
        <f t="shared" si="182"/>
        <v>05</v>
      </c>
      <c r="Z1412" s="31" t="str">
        <f t="shared" si="183"/>
        <v>2023</v>
      </c>
      <c r="AA1412" s="45">
        <f t="shared" si="184"/>
        <v>45071</v>
      </c>
      <c r="AB1412" s="31" t="str">
        <f>Report2!AE1420</f>
        <v>5255243005053</v>
      </c>
      <c r="AC1412" s="45" t="str">
        <f>Report2!AF1420</f>
        <v>25/05/2023</v>
      </c>
      <c r="AD1412" s="31" t="str">
        <f>Report2!AH1420</f>
        <v>P2TL/52552/20230525/00001</v>
      </c>
      <c r="AE1412" s="31">
        <f t="shared" ref="AE1412:AE1475" si="186">AE1411</f>
        <v>52550</v>
      </c>
      <c r="AF1412" s="31" t="str">
        <f t="shared" si="185"/>
        <v>52552</v>
      </c>
    </row>
    <row r="1413" spans="1:32">
      <c r="A1413" s="30">
        <f>Report2!A1421</f>
        <v>147</v>
      </c>
      <c r="B1413" s="31" t="str">
        <f>Report2!B1421</f>
        <v>P2TL/52554/20230529/00008</v>
      </c>
      <c r="C1413" s="31" t="str">
        <f>Report2!D1421</f>
        <v>NONPELANG</v>
      </c>
      <c r="D1413" s="31" t="str">
        <f>Report2!E1421</f>
        <v>ISMARI/HARYATI</v>
      </c>
      <c r="E1413" s="31" t="str">
        <f>Report2!H1421</f>
        <v>P4</v>
      </c>
      <c r="F1413" s="31" t="str">
        <f>Report2!I1421</f>
        <v>DSN NGANCAR DS KE</v>
      </c>
      <c r="G1413" s="31" t="str">
        <f t="shared" si="179"/>
        <v>B1</v>
      </c>
      <c r="H1413" s="31">
        <f t="shared" si="180"/>
        <v>900</v>
      </c>
      <c r="I1413" s="31" t="str">
        <f>Report2!K1421</f>
        <v>B1/900</v>
      </c>
      <c r="J1413" s="82">
        <f>Report2!L1421</f>
        <v>4957</v>
      </c>
      <c r="K1413" s="82">
        <f>Report2!M1421</f>
        <v>429300</v>
      </c>
      <c r="L1413" s="82">
        <f>Report2!N1421</f>
        <v>307028</v>
      </c>
      <c r="M1413" s="82">
        <f>Report2!P1421</f>
        <v>736328</v>
      </c>
      <c r="N1413" s="82">
        <f>Report2!Q1421</f>
        <v>0</v>
      </c>
      <c r="O1413" s="82">
        <f>Report2!T1421</f>
        <v>0</v>
      </c>
      <c r="P1413" s="82">
        <f>Report2!U1421</f>
        <v>0</v>
      </c>
      <c r="Q1413" s="82">
        <f>Report2!W1421</f>
        <v>13672</v>
      </c>
      <c r="R1413" s="82">
        <f>Report2!X1421</f>
        <v>0</v>
      </c>
      <c r="S1413" s="82">
        <f>Report2!Y1421</f>
        <v>0</v>
      </c>
      <c r="T1413" s="82">
        <f>Report2!Z1421</f>
        <v>750000</v>
      </c>
      <c r="U1413" s="82">
        <f>Report2!AB1421</f>
        <v>750000</v>
      </c>
      <c r="V1413" s="82">
        <f>Report2!AC1421</f>
        <v>0</v>
      </c>
      <c r="W1413" s="36" t="str">
        <f>Report2!AD1421</f>
        <v>29/05/2023</v>
      </c>
      <c r="X1413" s="48" t="str">
        <f t="shared" si="181"/>
        <v>29</v>
      </c>
      <c r="Y1413" s="31" t="str">
        <f t="shared" si="182"/>
        <v>05</v>
      </c>
      <c r="Z1413" s="31" t="str">
        <f t="shared" si="183"/>
        <v>2023</v>
      </c>
      <c r="AA1413" s="45">
        <f t="shared" si="184"/>
        <v>45075</v>
      </c>
      <c r="AB1413" s="31" t="str">
        <f>Report2!AE1421</f>
        <v>5255442006346</v>
      </c>
      <c r="AC1413" s="45" t="str">
        <f>Report2!AF1421</f>
        <v>29/05/2023</v>
      </c>
      <c r="AD1413" s="31" t="str">
        <f>Report2!AH1421</f>
        <v>P2TL/52554/20230529/00008</v>
      </c>
      <c r="AE1413" s="31">
        <f t="shared" si="186"/>
        <v>52550</v>
      </c>
      <c r="AF1413" s="31" t="str">
        <f t="shared" si="185"/>
        <v>52554</v>
      </c>
    </row>
    <row r="1414" spans="1:32">
      <c r="A1414" s="30">
        <f>Report2!A1422</f>
        <v>148</v>
      </c>
      <c r="B1414" s="31" t="str">
        <f>Report2!B1422</f>
        <v>P2TL/52551/20230512/00002</v>
      </c>
      <c r="C1414" s="31" t="str">
        <f>Report2!D1422</f>
        <v>523060587766</v>
      </c>
      <c r="D1414" s="31" t="str">
        <f>Report2!E1422</f>
        <v>SOLEKAH HARSO</v>
      </c>
      <c r="E1414" s="31" t="str">
        <f>Report2!H1422</f>
        <v>K2</v>
      </c>
      <c r="F1414" s="31" t="str">
        <f>Report2!I1422</f>
        <v>SR EKAN 08/02 MEGO</v>
      </c>
      <c r="G1414" s="31" t="str">
        <f t="shared" si="179"/>
        <v>R1</v>
      </c>
      <c r="H1414" s="31">
        <f t="shared" si="180"/>
        <v>450</v>
      </c>
      <c r="I1414" s="31" t="str">
        <f>Report2!K1422</f>
        <v>R1/450</v>
      </c>
      <c r="J1414" s="82">
        <f>Report2!L1422</f>
        <v>579</v>
      </c>
      <c r="K1414" s="82">
        <f>Report2!M1422</f>
        <v>0</v>
      </c>
      <c r="L1414" s="82">
        <f>Report2!N1422</f>
        <v>286605</v>
      </c>
      <c r="M1414" s="82">
        <f>Report2!P1422</f>
        <v>286605</v>
      </c>
      <c r="N1414" s="82">
        <f>Report2!Q1422</f>
        <v>0</v>
      </c>
      <c r="O1414" s="82">
        <f>Report2!T1422</f>
        <v>0</v>
      </c>
      <c r="P1414" s="82">
        <f>Report2!U1422</f>
        <v>0</v>
      </c>
      <c r="Q1414" s="82">
        <f>Report2!W1422</f>
        <v>25794</v>
      </c>
      <c r="R1414" s="82">
        <f>Report2!X1422</f>
        <v>0</v>
      </c>
      <c r="S1414" s="82">
        <f>Report2!Y1422</f>
        <v>0</v>
      </c>
      <c r="T1414" s="82">
        <f>Report2!Z1422</f>
        <v>312399</v>
      </c>
      <c r="U1414" s="82">
        <f>Report2!AB1422</f>
        <v>312399</v>
      </c>
      <c r="V1414" s="82">
        <f>Report2!AC1422</f>
        <v>0</v>
      </c>
      <c r="W1414" s="36" t="str">
        <f>Report2!AD1422</f>
        <v>12/05/2023</v>
      </c>
      <c r="X1414" s="48" t="str">
        <f t="shared" si="181"/>
        <v>12</v>
      </c>
      <c r="Y1414" s="31" t="str">
        <f t="shared" si="182"/>
        <v>05</v>
      </c>
      <c r="Z1414" s="31" t="str">
        <f t="shared" si="183"/>
        <v>2023</v>
      </c>
      <c r="AA1414" s="45">
        <f t="shared" si="184"/>
        <v>45058</v>
      </c>
      <c r="AB1414" s="31" t="str">
        <f>Report2!AE1422</f>
        <v>5255142005299</v>
      </c>
      <c r="AC1414" s="45" t="str">
        <f>Report2!AF1422</f>
        <v>12/05/2023</v>
      </c>
      <c r="AD1414" s="31" t="str">
        <f>Report2!AH1422</f>
        <v>P2TL/52551/20230512/00002</v>
      </c>
      <c r="AE1414" s="31">
        <f t="shared" si="186"/>
        <v>52550</v>
      </c>
      <c r="AF1414" s="31" t="str">
        <f t="shared" si="185"/>
        <v>52551</v>
      </c>
    </row>
    <row r="1415" spans="1:32">
      <c r="A1415" s="30">
        <f>Report2!A1423</f>
        <v>149</v>
      </c>
      <c r="B1415" s="31" t="str">
        <f>Report2!B1423</f>
        <v>P2TL/52551/20230517/00004</v>
      </c>
      <c r="C1415" s="31" t="str">
        <f>Report2!D1423</f>
        <v>523060819873</v>
      </c>
      <c r="D1415" s="31" t="str">
        <f>Report2!E1423</f>
        <v>RUSTINAH</v>
      </c>
      <c r="E1415" s="31" t="str">
        <f>Report2!H1423</f>
        <v>P3</v>
      </c>
      <c r="F1415" s="31" t="str">
        <f>Report2!I1423</f>
        <v>DS  BOTOSENGON RT</v>
      </c>
      <c r="G1415" s="31" t="str">
        <f t="shared" si="179"/>
        <v>R1T</v>
      </c>
      <c r="H1415" s="31">
        <f t="shared" si="180"/>
        <v>450</v>
      </c>
      <c r="I1415" s="31" t="str">
        <f>Report2!K1423</f>
        <v>R1T/450</v>
      </c>
      <c r="J1415" s="82">
        <f>Report2!L1423</f>
        <v>2479</v>
      </c>
      <c r="K1415" s="82">
        <f>Report2!M1423</f>
        <v>59400</v>
      </c>
      <c r="L1415" s="82">
        <f>Report2!N1423</f>
        <v>1226907</v>
      </c>
      <c r="M1415" s="82">
        <f>Report2!P1423</f>
        <v>1286307</v>
      </c>
      <c r="N1415" s="82">
        <f>Report2!Q1423</f>
        <v>0</v>
      </c>
      <c r="O1415" s="82">
        <f>Report2!T1423</f>
        <v>76400</v>
      </c>
      <c r="P1415" s="82">
        <f>Report2!U1423</f>
        <v>433957</v>
      </c>
      <c r="Q1415" s="82">
        <f>Report2!W1423</f>
        <v>13160</v>
      </c>
      <c r="R1415" s="82">
        <f>Report2!X1423</f>
        <v>0</v>
      </c>
      <c r="S1415" s="82">
        <f>Report2!Y1423</f>
        <v>0</v>
      </c>
      <c r="T1415" s="82">
        <f>Report2!Z1423</f>
        <v>1809824</v>
      </c>
      <c r="U1415" s="82">
        <f>Report2!AB1423</f>
        <v>1809824</v>
      </c>
      <c r="V1415" s="82">
        <f>Report2!AC1423</f>
        <v>0</v>
      </c>
      <c r="W1415" s="36" t="str">
        <f>Report2!AD1423</f>
        <v>17/05/2023</v>
      </c>
      <c r="X1415" s="48" t="str">
        <f t="shared" si="181"/>
        <v>17</v>
      </c>
      <c r="Y1415" s="31" t="str">
        <f t="shared" si="182"/>
        <v>05</v>
      </c>
      <c r="Z1415" s="31" t="str">
        <f t="shared" si="183"/>
        <v>2023</v>
      </c>
      <c r="AA1415" s="45">
        <f t="shared" si="184"/>
        <v>45063</v>
      </c>
      <c r="AB1415" s="31" t="str">
        <f>Report2!AE1423</f>
        <v>5255143005314</v>
      </c>
      <c r="AC1415" s="45" t="str">
        <f>Report2!AF1423</f>
        <v>17/05/2023</v>
      </c>
      <c r="AD1415" s="31" t="str">
        <f>Report2!AH1423</f>
        <v>P2TL/52551/20230517/00004</v>
      </c>
      <c r="AE1415" s="31">
        <f t="shared" si="186"/>
        <v>52550</v>
      </c>
      <c r="AF1415" s="31" t="str">
        <f t="shared" si="185"/>
        <v>52551</v>
      </c>
    </row>
    <row r="1416" spans="1:32">
      <c r="A1416" s="30">
        <f>Report2!A1424</f>
        <v>150</v>
      </c>
      <c r="B1416" s="31" t="str">
        <f>Report2!B1424</f>
        <v>P2TL/52553/20230530/00022</v>
      </c>
      <c r="C1416" s="31" t="str">
        <f>Report2!D1424</f>
        <v>523072719168</v>
      </c>
      <c r="D1416" s="31" t="str">
        <f>Report2!E1424</f>
        <v>PEMKAB GROBOGAN</v>
      </c>
      <c r="E1416" s="31" t="str">
        <f>Report2!H1424</f>
        <v>K2</v>
      </c>
      <c r="F1416" s="31" t="str">
        <f>Report2!I1424</f>
        <v>DN SUKOREJO 2 0    P</v>
      </c>
      <c r="G1416" s="31" t="str">
        <f t="shared" si="179"/>
        <v>P3</v>
      </c>
      <c r="H1416" s="31">
        <f t="shared" si="180"/>
        <v>7700</v>
      </c>
      <c r="I1416" s="31" t="str">
        <f>Report2!K1424</f>
        <v>P3/7700</v>
      </c>
      <c r="J1416" s="82">
        <f>Report2!L1424</f>
        <v>1810</v>
      </c>
      <c r="K1416" s="82">
        <f>Report2!M1424</f>
        <v>0</v>
      </c>
      <c r="L1416" s="82">
        <f>Report2!N1424</f>
        <v>3076149</v>
      </c>
      <c r="M1416" s="82">
        <f>Report2!P1424</f>
        <v>3076149</v>
      </c>
      <c r="N1416" s="82">
        <f>Report2!Q1424</f>
        <v>0</v>
      </c>
      <c r="O1416" s="82">
        <f>Report2!T1424</f>
        <v>0</v>
      </c>
      <c r="P1416" s="82">
        <f>Report2!U1424</f>
        <v>0</v>
      </c>
      <c r="Q1416" s="82">
        <f>Report2!W1424</f>
        <v>0</v>
      </c>
      <c r="R1416" s="82">
        <f>Report2!X1424</f>
        <v>0</v>
      </c>
      <c r="S1416" s="82">
        <f>Report2!Y1424</f>
        <v>0</v>
      </c>
      <c r="T1416" s="82">
        <f>Report2!Z1424</f>
        <v>3076149</v>
      </c>
      <c r="U1416" s="82">
        <f>Report2!AB1424</f>
        <v>10000</v>
      </c>
      <c r="V1416" s="82">
        <f>Report2!AC1424</f>
        <v>3066149</v>
      </c>
      <c r="W1416" s="36" t="str">
        <f>Report2!AD1424</f>
        <v>30/05/2023</v>
      </c>
      <c r="X1416" s="48" t="str">
        <f t="shared" si="181"/>
        <v>30</v>
      </c>
      <c r="Y1416" s="31" t="str">
        <f t="shared" si="182"/>
        <v>05</v>
      </c>
      <c r="Z1416" s="31" t="str">
        <f t="shared" si="183"/>
        <v>2023</v>
      </c>
      <c r="AA1416" s="45">
        <f t="shared" si="184"/>
        <v>45076</v>
      </c>
      <c r="AB1416" s="31" t="str">
        <f>Report2!AE1424</f>
        <v>5255342005052</v>
      </c>
      <c r="AC1416" s="45" t="str">
        <f>Report2!AF1424</f>
        <v>30/05/2023</v>
      </c>
      <c r="AD1416" s="31" t="str">
        <f>Report2!AH1424</f>
        <v>P2TL/52553/20230530/00022</v>
      </c>
      <c r="AE1416" s="31">
        <f t="shared" si="186"/>
        <v>52550</v>
      </c>
      <c r="AF1416" s="31" t="str">
        <f t="shared" si="185"/>
        <v>52553</v>
      </c>
    </row>
    <row r="1417" spans="1:32">
      <c r="A1417" s="30">
        <f>Report2!A1425</f>
        <v>151</v>
      </c>
      <c r="B1417" s="31" t="str">
        <f>Report2!B1425</f>
        <v>P2TL/52551/20230508/00003</v>
      </c>
      <c r="C1417" s="31" t="str">
        <f>Report2!D1425</f>
        <v>523060615733</v>
      </c>
      <c r="D1417" s="31" t="str">
        <f>Report2!E1425</f>
        <v>ZAMIN</v>
      </c>
      <c r="E1417" s="31" t="str">
        <f>Report2!H1425</f>
        <v>K2</v>
      </c>
      <c r="F1417" s="31" t="str">
        <f>Report2!I1425</f>
        <v>DS  JUNGPASIR</v>
      </c>
      <c r="G1417" s="31" t="str">
        <f t="shared" si="179"/>
        <v>R1T</v>
      </c>
      <c r="H1417" s="31">
        <f t="shared" si="180"/>
        <v>900</v>
      </c>
      <c r="I1417" s="31" t="str">
        <f>Report2!K1425</f>
        <v>R1T/900</v>
      </c>
      <c r="J1417" s="82">
        <f>Report2!L1425</f>
        <v>268</v>
      </c>
      <c r="K1417" s="82">
        <f>Report2!M1425</f>
        <v>0</v>
      </c>
      <c r="L1417" s="82">
        <f>Report2!N1425</f>
        <v>162140</v>
      </c>
      <c r="M1417" s="82">
        <f>Report2!P1425</f>
        <v>162140</v>
      </c>
      <c r="N1417" s="82">
        <f>Report2!Q1425</f>
        <v>0</v>
      </c>
      <c r="O1417" s="82">
        <f>Report2!T1425</f>
        <v>0</v>
      </c>
      <c r="P1417" s="82">
        <f>Report2!U1425</f>
        <v>0</v>
      </c>
      <c r="Q1417" s="82">
        <f>Report2!W1425</f>
        <v>14593</v>
      </c>
      <c r="R1417" s="82">
        <f>Report2!X1425</f>
        <v>0</v>
      </c>
      <c r="S1417" s="82">
        <f>Report2!Y1425</f>
        <v>0</v>
      </c>
      <c r="T1417" s="82">
        <f>Report2!Z1425</f>
        <v>176733</v>
      </c>
      <c r="U1417" s="82">
        <f>Report2!AB1425</f>
        <v>176733</v>
      </c>
      <c r="V1417" s="82">
        <f>Report2!AC1425</f>
        <v>0</v>
      </c>
      <c r="W1417" s="36" t="str">
        <f>Report2!AD1425</f>
        <v>08/05/2023</v>
      </c>
      <c r="X1417" s="48" t="str">
        <f t="shared" si="181"/>
        <v>08</v>
      </c>
      <c r="Y1417" s="31" t="str">
        <f t="shared" si="182"/>
        <v>05</v>
      </c>
      <c r="Z1417" s="31" t="str">
        <f t="shared" si="183"/>
        <v>2023</v>
      </c>
      <c r="AA1417" s="45">
        <f t="shared" si="184"/>
        <v>45054</v>
      </c>
      <c r="AB1417" s="31" t="str">
        <f>Report2!AE1425</f>
        <v>5255143005287</v>
      </c>
      <c r="AC1417" s="45" t="str">
        <f>Report2!AF1425</f>
        <v>08/05/2023</v>
      </c>
      <c r="AD1417" s="31" t="str">
        <f>Report2!AH1425</f>
        <v>P2TL/52551/20230508/00003</v>
      </c>
      <c r="AE1417" s="31">
        <f t="shared" si="186"/>
        <v>52550</v>
      </c>
      <c r="AF1417" s="31" t="str">
        <f t="shared" si="185"/>
        <v>52551</v>
      </c>
    </row>
    <row r="1418" spans="1:32">
      <c r="A1418" s="30">
        <f>Report2!A1426</f>
        <v>152</v>
      </c>
      <c r="B1418" s="31" t="str">
        <f>Report2!B1426</f>
        <v>P2TL/52552/20230512/00001</v>
      </c>
      <c r="C1418" s="31" t="str">
        <f>Report2!D1426</f>
        <v>523081354941</v>
      </c>
      <c r="D1418" s="31" t="str">
        <f>Report2!E1426</f>
        <v>MUJIONO</v>
      </c>
      <c r="E1418" s="31" t="str">
        <f>Report2!H1426</f>
        <v>P2</v>
      </c>
      <c r="F1418" s="31" t="str">
        <f>Report2!I1426</f>
        <v>DS KURIPAN 0  RT.3 R</v>
      </c>
      <c r="G1418" s="31" t="str">
        <f t="shared" si="179"/>
        <v>R1T</v>
      </c>
      <c r="H1418" s="31">
        <f t="shared" si="180"/>
        <v>900</v>
      </c>
      <c r="I1418" s="31" t="str">
        <f>Report2!K1426</f>
        <v>R1T/900</v>
      </c>
      <c r="J1418" s="82">
        <f>Report2!L1426</f>
        <v>4957</v>
      </c>
      <c r="K1418" s="82">
        <f>Report2!M1426</f>
        <v>0</v>
      </c>
      <c r="L1418" s="82">
        <f>Report2!N1426</f>
        <v>2453814</v>
      </c>
      <c r="M1418" s="82">
        <f>Report2!P1426</f>
        <v>2453814</v>
      </c>
      <c r="N1418" s="82">
        <f>Report2!Q1426</f>
        <v>0</v>
      </c>
      <c r="O1418" s="82">
        <f>Report2!T1426</f>
        <v>0</v>
      </c>
      <c r="P1418" s="82">
        <f>Report2!U1426</f>
        <v>0</v>
      </c>
      <c r="Q1418" s="82">
        <f>Report2!W1426</f>
        <v>24538</v>
      </c>
      <c r="R1418" s="82">
        <f>Report2!X1426</f>
        <v>0</v>
      </c>
      <c r="S1418" s="82">
        <f>Report2!Y1426</f>
        <v>0</v>
      </c>
      <c r="T1418" s="82">
        <f>Report2!Z1426</f>
        <v>2478352</v>
      </c>
      <c r="U1418" s="82">
        <f>Report2!AB1426</f>
        <v>2478352</v>
      </c>
      <c r="V1418" s="82">
        <f>Report2!AC1426</f>
        <v>0</v>
      </c>
      <c r="W1418" s="36" t="str">
        <f>Report2!AD1426</f>
        <v>13/05/2023</v>
      </c>
      <c r="X1418" s="48" t="str">
        <f t="shared" si="181"/>
        <v>13</v>
      </c>
      <c r="Y1418" s="31" t="str">
        <f t="shared" si="182"/>
        <v>05</v>
      </c>
      <c r="Z1418" s="31" t="str">
        <f t="shared" si="183"/>
        <v>2023</v>
      </c>
      <c r="AA1418" s="45">
        <f t="shared" si="184"/>
        <v>45059</v>
      </c>
      <c r="AB1418" s="31" t="str">
        <f>Report2!AE1426</f>
        <v>5255243005046</v>
      </c>
      <c r="AC1418" s="45" t="str">
        <f>Report2!AF1426</f>
        <v>13/05/2023</v>
      </c>
      <c r="AD1418" s="31" t="str">
        <f>Report2!AH1426</f>
        <v>P2TL/52552/20230512/00001</v>
      </c>
      <c r="AE1418" s="31">
        <f t="shared" si="186"/>
        <v>52550</v>
      </c>
      <c r="AF1418" s="31" t="str">
        <f t="shared" si="185"/>
        <v>52552</v>
      </c>
    </row>
    <row r="1419" spans="1:32">
      <c r="A1419" s="30">
        <f>Report2!A1427</f>
        <v>153</v>
      </c>
      <c r="B1419" s="31" t="str">
        <f>Report2!B1427</f>
        <v>P2TL/52553/20230510/00001</v>
      </c>
      <c r="C1419" s="31" t="str">
        <f>Report2!D1427</f>
        <v>523072379888</v>
      </c>
      <c r="D1419" s="31" t="str">
        <f>Report2!E1427</f>
        <v>SABAR NARIMO</v>
      </c>
      <c r="E1419" s="31" t="str">
        <f>Report2!H1427</f>
        <v>K2</v>
      </c>
      <c r="F1419" s="31" t="str">
        <f>Report2!I1427</f>
        <v>DS JATILOR GODONG</v>
      </c>
      <c r="G1419" s="31" t="str">
        <f t="shared" si="179"/>
        <v>R1</v>
      </c>
      <c r="H1419" s="31">
        <f t="shared" si="180"/>
        <v>900</v>
      </c>
      <c r="I1419" s="31" t="str">
        <f>Report2!K1427</f>
        <v>R1/900</v>
      </c>
      <c r="J1419" s="82">
        <f>Report2!L1427</f>
        <v>678</v>
      </c>
      <c r="K1419" s="82">
        <f>Report2!M1427</f>
        <v>0</v>
      </c>
      <c r="L1419" s="82">
        <f>Report2!N1427</f>
        <v>335610</v>
      </c>
      <c r="M1419" s="82">
        <f>Report2!P1427</f>
        <v>335610</v>
      </c>
      <c r="N1419" s="82">
        <f>Report2!Q1427</f>
        <v>0</v>
      </c>
      <c r="O1419" s="82">
        <f>Report2!T1427</f>
        <v>0</v>
      </c>
      <c r="P1419" s="82">
        <f>Report2!U1427</f>
        <v>0</v>
      </c>
      <c r="Q1419" s="82">
        <f>Report2!W1427</f>
        <v>30205</v>
      </c>
      <c r="R1419" s="82">
        <f>Report2!X1427</f>
        <v>0</v>
      </c>
      <c r="S1419" s="82">
        <f>Report2!Y1427</f>
        <v>0</v>
      </c>
      <c r="T1419" s="82">
        <f>Report2!Z1427</f>
        <v>365815</v>
      </c>
      <c r="U1419" s="82">
        <f>Report2!AB1427</f>
        <v>365815</v>
      </c>
      <c r="V1419" s="82">
        <f>Report2!AC1427</f>
        <v>0</v>
      </c>
      <c r="W1419" s="36" t="str">
        <f>Report2!AD1427</f>
        <v>11/05/2023</v>
      </c>
      <c r="X1419" s="48" t="str">
        <f t="shared" si="181"/>
        <v>11</v>
      </c>
      <c r="Y1419" s="31" t="str">
        <f t="shared" si="182"/>
        <v>05</v>
      </c>
      <c r="Z1419" s="31" t="str">
        <f t="shared" si="183"/>
        <v>2023</v>
      </c>
      <c r="AA1419" s="45">
        <f t="shared" si="184"/>
        <v>45057</v>
      </c>
      <c r="AB1419" s="31" t="str">
        <f>Report2!AE1427</f>
        <v>5255342004987</v>
      </c>
      <c r="AC1419" s="45" t="str">
        <f>Report2!AF1427</f>
        <v>11/05/2023</v>
      </c>
      <c r="AD1419" s="31" t="str">
        <f>Report2!AH1427</f>
        <v>P2TL/52553/20230510/00001</v>
      </c>
      <c r="AE1419" s="31">
        <f t="shared" si="186"/>
        <v>52550</v>
      </c>
      <c r="AF1419" s="31" t="str">
        <f t="shared" si="185"/>
        <v>52553</v>
      </c>
    </row>
    <row r="1420" spans="1:32">
      <c r="A1420" s="30">
        <f>Report2!A1428</f>
        <v>154</v>
      </c>
      <c r="B1420" s="31" t="str">
        <f>Report2!B1428</f>
        <v>P2TL/52553/20230526/00013</v>
      </c>
      <c r="C1420" s="31" t="str">
        <f>Report2!D1428</f>
        <v>523070811056</v>
      </c>
      <c r="D1420" s="31" t="str">
        <f>Report2!E1428</f>
        <v>NASRIKAN</v>
      </c>
      <c r="E1420" s="31" t="str">
        <f>Report2!H1428</f>
        <v>K2</v>
      </c>
      <c r="F1420" s="31" t="str">
        <f>Report2!I1428</f>
        <v>KA RANGPAING RT3/3</v>
      </c>
      <c r="G1420" s="31" t="str">
        <f t="shared" si="179"/>
        <v>R1</v>
      </c>
      <c r="H1420" s="31">
        <f t="shared" si="180"/>
        <v>450</v>
      </c>
      <c r="I1420" s="31" t="str">
        <f>Report2!K1428</f>
        <v>R1/450</v>
      </c>
      <c r="J1420" s="82">
        <f>Report2!L1428</f>
        <v>450</v>
      </c>
      <c r="K1420" s="82">
        <f>Report2!M1428</f>
        <v>0</v>
      </c>
      <c r="L1420" s="82">
        <f>Report2!N1428</f>
        <v>222750</v>
      </c>
      <c r="M1420" s="82">
        <f>Report2!P1428</f>
        <v>222750</v>
      </c>
      <c r="N1420" s="82">
        <f>Report2!Q1428</f>
        <v>0</v>
      </c>
      <c r="O1420" s="82">
        <f>Report2!T1428</f>
        <v>0</v>
      </c>
      <c r="P1420" s="82">
        <f>Report2!U1428</f>
        <v>0</v>
      </c>
      <c r="Q1420" s="82">
        <f>Report2!W1428</f>
        <v>20048</v>
      </c>
      <c r="R1420" s="82">
        <f>Report2!X1428</f>
        <v>0</v>
      </c>
      <c r="S1420" s="82">
        <f>Report2!Y1428</f>
        <v>0</v>
      </c>
      <c r="T1420" s="82">
        <f>Report2!Z1428</f>
        <v>242798</v>
      </c>
      <c r="U1420" s="82">
        <f>Report2!AB1428</f>
        <v>20500</v>
      </c>
      <c r="V1420" s="82">
        <f>Report2!AC1428</f>
        <v>222298</v>
      </c>
      <c r="W1420" s="36" t="str">
        <f>Report2!AD1428</f>
        <v>27/05/2023</v>
      </c>
      <c r="X1420" s="48" t="str">
        <f t="shared" si="181"/>
        <v>27</v>
      </c>
      <c r="Y1420" s="31" t="str">
        <f t="shared" si="182"/>
        <v>05</v>
      </c>
      <c r="Z1420" s="31" t="str">
        <f t="shared" si="183"/>
        <v>2023</v>
      </c>
      <c r="AA1420" s="45">
        <f t="shared" si="184"/>
        <v>45073</v>
      </c>
      <c r="AB1420" s="31" t="str">
        <f>Report2!AE1428</f>
        <v>5255342005013</v>
      </c>
      <c r="AC1420" s="45" t="str">
        <f>Report2!AF1428</f>
        <v>27/05/2023</v>
      </c>
      <c r="AD1420" s="31" t="str">
        <f>Report2!AH1428</f>
        <v>P2TL/52553/20230526/00013</v>
      </c>
      <c r="AE1420" s="31">
        <f t="shared" si="186"/>
        <v>52550</v>
      </c>
      <c r="AF1420" s="31" t="str">
        <f t="shared" si="185"/>
        <v>52553</v>
      </c>
    </row>
    <row r="1421" spans="1:32">
      <c r="A1421" s="30">
        <f>Report2!A1429</f>
        <v>155</v>
      </c>
      <c r="B1421" s="31" t="str">
        <f>Report2!B1429</f>
        <v>P2TL/52553/20230526/00002</v>
      </c>
      <c r="C1421" s="31" t="str">
        <f>Report2!D1429</f>
        <v>523070263360</v>
      </c>
      <c r="D1421" s="31" t="str">
        <f>Report2!E1429</f>
        <v>TASLIMAH SUPAR</v>
      </c>
      <c r="E1421" s="31" t="str">
        <f>Report2!H1429</f>
        <v>K2</v>
      </c>
      <c r="F1421" s="31" t="str">
        <f>Report2!I1429</f>
        <v>DS  WEDORO RT08/02</v>
      </c>
      <c r="G1421" s="31" t="str">
        <f t="shared" si="179"/>
        <v>R1</v>
      </c>
      <c r="H1421" s="31">
        <f t="shared" si="180"/>
        <v>450</v>
      </c>
      <c r="I1421" s="31" t="str">
        <f>Report2!K1429</f>
        <v>R1/450</v>
      </c>
      <c r="J1421" s="82">
        <f>Report2!L1429</f>
        <v>450</v>
      </c>
      <c r="K1421" s="82">
        <f>Report2!M1429</f>
        <v>0</v>
      </c>
      <c r="L1421" s="82">
        <f>Report2!N1429</f>
        <v>222750</v>
      </c>
      <c r="M1421" s="82">
        <f>Report2!P1429</f>
        <v>222750</v>
      </c>
      <c r="N1421" s="82">
        <f>Report2!Q1429</f>
        <v>0</v>
      </c>
      <c r="O1421" s="82">
        <f>Report2!T1429</f>
        <v>0</v>
      </c>
      <c r="P1421" s="82">
        <f>Report2!U1429</f>
        <v>0</v>
      </c>
      <c r="Q1421" s="82">
        <f>Report2!W1429</f>
        <v>20048</v>
      </c>
      <c r="R1421" s="82">
        <f>Report2!X1429</f>
        <v>0</v>
      </c>
      <c r="S1421" s="82">
        <f>Report2!Y1429</f>
        <v>0</v>
      </c>
      <c r="T1421" s="82">
        <f>Report2!Z1429</f>
        <v>242798</v>
      </c>
      <c r="U1421" s="82">
        <f>Report2!AB1429</f>
        <v>20500</v>
      </c>
      <c r="V1421" s="82">
        <f>Report2!AC1429</f>
        <v>222298</v>
      </c>
      <c r="W1421" s="36" t="str">
        <f>Report2!AD1429</f>
        <v>26/05/2023</v>
      </c>
      <c r="X1421" s="48" t="str">
        <f t="shared" si="181"/>
        <v>26</v>
      </c>
      <c r="Y1421" s="31" t="str">
        <f t="shared" si="182"/>
        <v>05</v>
      </c>
      <c r="Z1421" s="31" t="str">
        <f t="shared" si="183"/>
        <v>2023</v>
      </c>
      <c r="AA1421" s="45">
        <f t="shared" si="184"/>
        <v>45072</v>
      </c>
      <c r="AB1421" s="31" t="str">
        <f>Report2!AE1429</f>
        <v>5255342005002</v>
      </c>
      <c r="AC1421" s="45" t="str">
        <f>Report2!AF1429</f>
        <v>26/05/2023</v>
      </c>
      <c r="AD1421" s="31" t="str">
        <f>Report2!AH1429</f>
        <v>P2TL/52553/20230526/00002</v>
      </c>
      <c r="AE1421" s="31">
        <f t="shared" si="186"/>
        <v>52550</v>
      </c>
      <c r="AF1421" s="31" t="str">
        <f t="shared" si="185"/>
        <v>52553</v>
      </c>
    </row>
    <row r="1422" spans="1:32">
      <c r="A1422" s="30">
        <f>Report2!A1430</f>
        <v>156</v>
      </c>
      <c r="B1422" s="31" t="str">
        <f>Report2!B1430</f>
        <v>P2TL/52553/20230526/00023</v>
      </c>
      <c r="C1422" s="31" t="str">
        <f>Report2!D1430</f>
        <v>523071640364</v>
      </c>
      <c r="D1422" s="31" t="str">
        <f>Report2!E1430</f>
        <v>JASERI</v>
      </c>
      <c r="E1422" s="31" t="str">
        <f>Report2!H1430</f>
        <v>K2</v>
      </c>
      <c r="F1422" s="31" t="str">
        <f>Report2!I1430</f>
        <v>DS JETIS KR RAYUNG</v>
      </c>
      <c r="G1422" s="31" t="str">
        <f t="shared" si="179"/>
        <v>R1</v>
      </c>
      <c r="H1422" s="31">
        <f t="shared" si="180"/>
        <v>450</v>
      </c>
      <c r="I1422" s="31" t="str">
        <f>Report2!K1430</f>
        <v>R1/450</v>
      </c>
      <c r="J1422" s="82">
        <f>Report2!L1430</f>
        <v>450</v>
      </c>
      <c r="K1422" s="82">
        <f>Report2!M1430</f>
        <v>0</v>
      </c>
      <c r="L1422" s="82">
        <f>Report2!N1430</f>
        <v>222750</v>
      </c>
      <c r="M1422" s="82">
        <f>Report2!P1430</f>
        <v>222750</v>
      </c>
      <c r="N1422" s="82">
        <f>Report2!Q1430</f>
        <v>0</v>
      </c>
      <c r="O1422" s="82">
        <f>Report2!T1430</f>
        <v>0</v>
      </c>
      <c r="P1422" s="82">
        <f>Report2!U1430</f>
        <v>0</v>
      </c>
      <c r="Q1422" s="82">
        <f>Report2!W1430</f>
        <v>20048</v>
      </c>
      <c r="R1422" s="82">
        <f>Report2!X1430</f>
        <v>0</v>
      </c>
      <c r="S1422" s="82">
        <f>Report2!Y1430</f>
        <v>0</v>
      </c>
      <c r="T1422" s="82">
        <f>Report2!Z1430</f>
        <v>242798</v>
      </c>
      <c r="U1422" s="82">
        <f>Report2!AB1430</f>
        <v>20500</v>
      </c>
      <c r="V1422" s="82">
        <f>Report2!AC1430</f>
        <v>222298</v>
      </c>
      <c r="W1422" s="36" t="str">
        <f>Report2!AD1430</f>
        <v>27/05/2023</v>
      </c>
      <c r="X1422" s="48" t="str">
        <f t="shared" si="181"/>
        <v>27</v>
      </c>
      <c r="Y1422" s="31" t="str">
        <f t="shared" si="182"/>
        <v>05</v>
      </c>
      <c r="Z1422" s="31" t="str">
        <f t="shared" si="183"/>
        <v>2023</v>
      </c>
      <c r="AA1422" s="45">
        <f t="shared" si="184"/>
        <v>45073</v>
      </c>
      <c r="AB1422" s="31" t="str">
        <f>Report2!AE1430</f>
        <v>5255342005023</v>
      </c>
      <c r="AC1422" s="45" t="str">
        <f>Report2!AF1430</f>
        <v>27/05/2023</v>
      </c>
      <c r="AD1422" s="31" t="str">
        <f>Report2!AH1430</f>
        <v>P2TL/52553/20230526/00023</v>
      </c>
      <c r="AE1422" s="31">
        <f t="shared" si="186"/>
        <v>52550</v>
      </c>
      <c r="AF1422" s="31" t="str">
        <f t="shared" si="185"/>
        <v>52553</v>
      </c>
    </row>
    <row r="1423" spans="1:32">
      <c r="A1423" s="30">
        <f>Report2!A1431</f>
        <v>157</v>
      </c>
      <c r="B1423" s="31" t="str">
        <f>Report2!B1431</f>
        <v>P2TL/52553/20230530/00010</v>
      </c>
      <c r="C1423" s="31" t="str">
        <f>Report2!D1431</f>
        <v>523071938612</v>
      </c>
      <c r="D1423" s="31" t="str">
        <f>Report2!E1431</f>
        <v>DKP TK II GROBOGAN</v>
      </c>
      <c r="E1423" s="31" t="str">
        <f>Report2!H1431</f>
        <v>K2</v>
      </c>
      <c r="F1423" s="31" t="str">
        <f>Report2!I1431</f>
        <v>JL AHMAD YANI PWD</v>
      </c>
      <c r="G1423" s="31" t="str">
        <f t="shared" si="179"/>
        <v>P3</v>
      </c>
      <c r="H1423" s="31">
        <f t="shared" si="180"/>
        <v>7700</v>
      </c>
      <c r="I1423" s="31" t="str">
        <f>Report2!K1431</f>
        <v>P3/7700</v>
      </c>
      <c r="J1423" s="82">
        <f>Report2!L1431</f>
        <v>2241</v>
      </c>
      <c r="K1423" s="82">
        <f>Report2!M1431</f>
        <v>0</v>
      </c>
      <c r="L1423" s="82">
        <f>Report2!N1431</f>
        <v>3808647</v>
      </c>
      <c r="M1423" s="82">
        <f>Report2!P1431</f>
        <v>3808647</v>
      </c>
      <c r="N1423" s="82">
        <f>Report2!Q1431</f>
        <v>0</v>
      </c>
      <c r="O1423" s="82">
        <f>Report2!T1431</f>
        <v>0</v>
      </c>
      <c r="P1423" s="82">
        <f>Report2!U1431</f>
        <v>0</v>
      </c>
      <c r="Q1423" s="82">
        <f>Report2!W1431</f>
        <v>0</v>
      </c>
      <c r="R1423" s="82">
        <f>Report2!X1431</f>
        <v>0</v>
      </c>
      <c r="S1423" s="82">
        <f>Report2!Y1431</f>
        <v>0</v>
      </c>
      <c r="T1423" s="82">
        <f>Report2!Z1431</f>
        <v>3808647</v>
      </c>
      <c r="U1423" s="82">
        <f>Report2!AB1431</f>
        <v>10000</v>
      </c>
      <c r="V1423" s="82">
        <f>Report2!AC1431</f>
        <v>3798647</v>
      </c>
      <c r="W1423" s="36" t="str">
        <f>Report2!AD1431</f>
        <v>31/05/2023</v>
      </c>
      <c r="X1423" s="48" t="str">
        <f t="shared" si="181"/>
        <v>31</v>
      </c>
      <c r="Y1423" s="31" t="str">
        <f t="shared" si="182"/>
        <v>05</v>
      </c>
      <c r="Z1423" s="31" t="str">
        <f t="shared" si="183"/>
        <v>2023</v>
      </c>
      <c r="AA1423" s="45">
        <f t="shared" si="184"/>
        <v>45077</v>
      </c>
      <c r="AB1423" s="31" t="str">
        <f>Report2!AE1431</f>
        <v>5255342005040</v>
      </c>
      <c r="AC1423" s="45" t="str">
        <f>Report2!AF1431</f>
        <v>31/05/2023</v>
      </c>
      <c r="AD1423" s="31" t="str">
        <f>Report2!AH1431</f>
        <v>P2TL/52553/20230530/00010</v>
      </c>
      <c r="AE1423" s="31">
        <f t="shared" si="186"/>
        <v>52550</v>
      </c>
      <c r="AF1423" s="31" t="str">
        <f t="shared" si="185"/>
        <v>52553</v>
      </c>
    </row>
    <row r="1424" spans="1:32">
      <c r="A1424" s="30">
        <f>Report2!A1432</f>
        <v>158</v>
      </c>
      <c r="B1424" s="31" t="str">
        <f>Report2!B1432</f>
        <v>P2TL/52553/20230505/00002</v>
      </c>
      <c r="C1424" s="31" t="str">
        <f>Report2!D1432</f>
        <v>523072350578</v>
      </c>
      <c r="D1424" s="31" t="str">
        <f>Report2!E1432</f>
        <v>ANDI RUSHADI</v>
      </c>
      <c r="E1424" s="31" t="str">
        <f>Report2!H1432</f>
        <v>K2</v>
      </c>
      <c r="F1424" s="31" t="str">
        <f>Report2!I1432</f>
        <v>DS MLATI MANGGARM</v>
      </c>
      <c r="G1424" s="31" t="str">
        <f t="shared" si="179"/>
        <v>R1M</v>
      </c>
      <c r="H1424" s="31">
        <f t="shared" si="180"/>
        <v>900</v>
      </c>
      <c r="I1424" s="31" t="str">
        <f>Report2!K1432</f>
        <v>R1M/900</v>
      </c>
      <c r="J1424" s="82">
        <f>Report2!L1432</f>
        <v>582</v>
      </c>
      <c r="K1424" s="82">
        <f>Report2!M1432</f>
        <v>0</v>
      </c>
      <c r="L1424" s="82">
        <f>Report2!N1432</f>
        <v>786864</v>
      </c>
      <c r="M1424" s="82">
        <f>Report2!P1432</f>
        <v>786864</v>
      </c>
      <c r="N1424" s="82">
        <f>Report2!Q1432</f>
        <v>0</v>
      </c>
      <c r="O1424" s="82">
        <f>Report2!T1432</f>
        <v>0</v>
      </c>
      <c r="P1424" s="82">
        <f>Report2!U1432</f>
        <v>0</v>
      </c>
      <c r="Q1424" s="82">
        <f>Report2!W1432</f>
        <v>70818</v>
      </c>
      <c r="R1424" s="82">
        <f>Report2!X1432</f>
        <v>0</v>
      </c>
      <c r="S1424" s="82">
        <f>Report2!Y1432</f>
        <v>0</v>
      </c>
      <c r="T1424" s="82">
        <f>Report2!Z1432</f>
        <v>857682</v>
      </c>
      <c r="U1424" s="82">
        <f>Report2!AB1432</f>
        <v>450000</v>
      </c>
      <c r="V1424" s="82">
        <f>Report2!AC1432</f>
        <v>407682</v>
      </c>
      <c r="W1424" s="36" t="str">
        <f>Report2!AD1432</f>
        <v>05/05/2023</v>
      </c>
      <c r="X1424" s="48" t="str">
        <f t="shared" si="181"/>
        <v>05</v>
      </c>
      <c r="Y1424" s="31" t="str">
        <f t="shared" si="182"/>
        <v>05</v>
      </c>
      <c r="Z1424" s="31" t="str">
        <f t="shared" si="183"/>
        <v>2023</v>
      </c>
      <c r="AA1424" s="45">
        <f t="shared" si="184"/>
        <v>45051</v>
      </c>
      <c r="AB1424" s="31" t="str">
        <f>Report2!AE1432</f>
        <v>5255342004979</v>
      </c>
      <c r="AC1424" s="45" t="str">
        <f>Report2!AF1432</f>
        <v>05/05/2023</v>
      </c>
      <c r="AD1424" s="31" t="str">
        <f>Report2!AH1432</f>
        <v>P2TL/52553/20230505/00002</v>
      </c>
      <c r="AE1424" s="31">
        <f t="shared" si="186"/>
        <v>52550</v>
      </c>
      <c r="AF1424" s="31" t="str">
        <f t="shared" si="185"/>
        <v>52553</v>
      </c>
    </row>
    <row r="1425" spans="1:32">
      <c r="A1425" s="30">
        <f>Report2!A1433</f>
        <v>159</v>
      </c>
      <c r="B1425" s="31" t="str">
        <f>Report2!B1433</f>
        <v>P2TL/52553/20230526/00015</v>
      </c>
      <c r="C1425" s="31" t="str">
        <f>Report2!D1433</f>
        <v>523071075808</v>
      </c>
      <c r="D1425" s="31" t="str">
        <f>Report2!E1433</f>
        <v>SARIDIN</v>
      </c>
      <c r="E1425" s="31" t="str">
        <f>Report2!H1433</f>
        <v>K2</v>
      </c>
      <c r="F1425" s="31" t="str">
        <f>Report2!I1433</f>
        <v>DK  KUTHO DS DIMOR</v>
      </c>
      <c r="G1425" s="31" t="str">
        <f t="shared" si="179"/>
        <v>R1</v>
      </c>
      <c r="H1425" s="31">
        <f t="shared" si="180"/>
        <v>450</v>
      </c>
      <c r="I1425" s="31" t="str">
        <f>Report2!K1433</f>
        <v>R1/450</v>
      </c>
      <c r="J1425" s="82">
        <f>Report2!L1433</f>
        <v>450</v>
      </c>
      <c r="K1425" s="82">
        <f>Report2!M1433</f>
        <v>0</v>
      </c>
      <c r="L1425" s="82">
        <f>Report2!N1433</f>
        <v>222750</v>
      </c>
      <c r="M1425" s="82">
        <f>Report2!P1433</f>
        <v>222750</v>
      </c>
      <c r="N1425" s="82">
        <f>Report2!Q1433</f>
        <v>0</v>
      </c>
      <c r="O1425" s="82">
        <f>Report2!T1433</f>
        <v>0</v>
      </c>
      <c r="P1425" s="82">
        <f>Report2!U1433</f>
        <v>0</v>
      </c>
      <c r="Q1425" s="82">
        <f>Report2!W1433</f>
        <v>20048</v>
      </c>
      <c r="R1425" s="82">
        <f>Report2!X1433</f>
        <v>0</v>
      </c>
      <c r="S1425" s="82">
        <f>Report2!Y1433</f>
        <v>0</v>
      </c>
      <c r="T1425" s="82">
        <f>Report2!Z1433</f>
        <v>242798</v>
      </c>
      <c r="U1425" s="82">
        <f>Report2!AB1433</f>
        <v>20500</v>
      </c>
      <c r="V1425" s="82">
        <f>Report2!AC1433</f>
        <v>222298</v>
      </c>
      <c r="W1425" s="36" t="str">
        <f>Report2!AD1433</f>
        <v>27/05/2023</v>
      </c>
      <c r="X1425" s="48" t="str">
        <f t="shared" si="181"/>
        <v>27</v>
      </c>
      <c r="Y1425" s="31" t="str">
        <f t="shared" si="182"/>
        <v>05</v>
      </c>
      <c r="Z1425" s="31" t="str">
        <f t="shared" si="183"/>
        <v>2023</v>
      </c>
      <c r="AA1425" s="45">
        <f t="shared" si="184"/>
        <v>45073</v>
      </c>
      <c r="AB1425" s="31" t="str">
        <f>Report2!AE1433</f>
        <v>5255342005015</v>
      </c>
      <c r="AC1425" s="45" t="str">
        <f>Report2!AF1433</f>
        <v>27/05/2023</v>
      </c>
      <c r="AD1425" s="31" t="str">
        <f>Report2!AH1433</f>
        <v>P2TL/52553/20230526/00015</v>
      </c>
      <c r="AE1425" s="31">
        <f t="shared" si="186"/>
        <v>52550</v>
      </c>
      <c r="AF1425" s="31" t="str">
        <f t="shared" si="185"/>
        <v>52553</v>
      </c>
    </row>
    <row r="1426" spans="1:32">
      <c r="A1426" s="30">
        <f>Report2!A1434</f>
        <v>160</v>
      </c>
      <c r="B1426" s="31" t="str">
        <f>Report2!B1434</f>
        <v>P2TL/52553/20230526/00016</v>
      </c>
      <c r="C1426" s="31" t="str">
        <f>Report2!D1434</f>
        <v>523071142318</v>
      </c>
      <c r="D1426" s="31" t="str">
        <f>Report2!E1434</f>
        <v>SUMO NGADIMAN</v>
      </c>
      <c r="E1426" s="31" t="str">
        <f>Report2!H1434</f>
        <v>K2</v>
      </c>
      <c r="F1426" s="31" t="str">
        <f>Report2!I1434</f>
        <v>DK  SECANG RT3/7</v>
      </c>
      <c r="G1426" s="31" t="str">
        <f t="shared" si="179"/>
        <v>R1</v>
      </c>
      <c r="H1426" s="31">
        <f t="shared" si="180"/>
        <v>450</v>
      </c>
      <c r="I1426" s="31" t="str">
        <f>Report2!K1434</f>
        <v>R1/450</v>
      </c>
      <c r="J1426" s="82">
        <f>Report2!L1434</f>
        <v>450</v>
      </c>
      <c r="K1426" s="82">
        <f>Report2!M1434</f>
        <v>0</v>
      </c>
      <c r="L1426" s="82">
        <f>Report2!N1434</f>
        <v>222750</v>
      </c>
      <c r="M1426" s="82">
        <f>Report2!P1434</f>
        <v>222750</v>
      </c>
      <c r="N1426" s="82">
        <f>Report2!Q1434</f>
        <v>0</v>
      </c>
      <c r="O1426" s="82">
        <f>Report2!T1434</f>
        <v>0</v>
      </c>
      <c r="P1426" s="82">
        <f>Report2!U1434</f>
        <v>0</v>
      </c>
      <c r="Q1426" s="82">
        <f>Report2!W1434</f>
        <v>20048</v>
      </c>
      <c r="R1426" s="82">
        <f>Report2!X1434</f>
        <v>0</v>
      </c>
      <c r="S1426" s="82">
        <f>Report2!Y1434</f>
        <v>0</v>
      </c>
      <c r="T1426" s="82">
        <f>Report2!Z1434</f>
        <v>242798</v>
      </c>
      <c r="U1426" s="82">
        <f>Report2!AB1434</f>
        <v>20500</v>
      </c>
      <c r="V1426" s="82">
        <f>Report2!AC1434</f>
        <v>222298</v>
      </c>
      <c r="W1426" s="36" t="str">
        <f>Report2!AD1434</f>
        <v>27/05/2023</v>
      </c>
      <c r="X1426" s="48" t="str">
        <f t="shared" si="181"/>
        <v>27</v>
      </c>
      <c r="Y1426" s="31" t="str">
        <f t="shared" si="182"/>
        <v>05</v>
      </c>
      <c r="Z1426" s="31" t="str">
        <f t="shared" si="183"/>
        <v>2023</v>
      </c>
      <c r="AA1426" s="45">
        <f t="shared" si="184"/>
        <v>45073</v>
      </c>
      <c r="AB1426" s="31" t="str">
        <f>Report2!AE1434</f>
        <v>5255342005016</v>
      </c>
      <c r="AC1426" s="45" t="str">
        <f>Report2!AF1434</f>
        <v>27/05/2023</v>
      </c>
      <c r="AD1426" s="31" t="str">
        <f>Report2!AH1434</f>
        <v>P2TL/52553/20230526/00016</v>
      </c>
      <c r="AE1426" s="31">
        <f t="shared" si="186"/>
        <v>52550</v>
      </c>
      <c r="AF1426" s="31" t="str">
        <f t="shared" si="185"/>
        <v>52553</v>
      </c>
    </row>
    <row r="1427" spans="1:32">
      <c r="A1427" s="30">
        <f>Report2!A1435</f>
        <v>161</v>
      </c>
      <c r="B1427" s="31" t="str">
        <f>Report2!B1435</f>
        <v>P2TL/52554/20230515/00003</v>
      </c>
      <c r="C1427" s="31" t="str">
        <f>Report2!D1435</f>
        <v>NONPELANG</v>
      </c>
      <c r="D1427" s="31" t="str">
        <f>Report2!E1435</f>
        <v>WAHONO</v>
      </c>
      <c r="E1427" s="31" t="str">
        <f>Report2!H1435</f>
        <v>P4</v>
      </c>
      <c r="F1427" s="31" t="str">
        <f>Report2!I1435</f>
        <v>DSN KUNIRAN RT 2/3</v>
      </c>
      <c r="G1427" s="31" t="str">
        <f t="shared" si="179"/>
        <v>S2</v>
      </c>
      <c r="H1427" s="31">
        <f t="shared" si="180"/>
        <v>450</v>
      </c>
      <c r="I1427" s="31" t="str">
        <f>Report2!K1435</f>
        <v>S2/450</v>
      </c>
      <c r="J1427" s="82">
        <f>Report2!L1435</f>
        <v>2479</v>
      </c>
      <c r="K1427" s="82">
        <f>Report2!M1435</f>
        <v>81000</v>
      </c>
      <c r="L1427" s="82">
        <f>Report2!N1435</f>
        <v>892296</v>
      </c>
      <c r="M1427" s="82">
        <f>Report2!P1435</f>
        <v>973296</v>
      </c>
      <c r="N1427" s="82">
        <f>Report2!Q1435</f>
        <v>0</v>
      </c>
      <c r="O1427" s="82">
        <f>Report2!T1435</f>
        <v>0</v>
      </c>
      <c r="P1427" s="82">
        <f>Report2!U1435</f>
        <v>0</v>
      </c>
      <c r="Q1427" s="82">
        <f>Report2!W1435</f>
        <v>4866</v>
      </c>
      <c r="R1427" s="82">
        <f>Report2!X1435</f>
        <v>0</v>
      </c>
      <c r="S1427" s="82">
        <f>Report2!Y1435</f>
        <v>0</v>
      </c>
      <c r="T1427" s="82">
        <f>Report2!Z1435</f>
        <v>978162</v>
      </c>
      <c r="U1427" s="82">
        <f>Report2!AB1435</f>
        <v>978162</v>
      </c>
      <c r="V1427" s="82">
        <f>Report2!AC1435</f>
        <v>0</v>
      </c>
      <c r="W1427" s="36" t="str">
        <f>Report2!AD1435</f>
        <v>15/05/2023</v>
      </c>
      <c r="X1427" s="48" t="str">
        <f t="shared" si="181"/>
        <v>15</v>
      </c>
      <c r="Y1427" s="31" t="str">
        <f t="shared" si="182"/>
        <v>05</v>
      </c>
      <c r="Z1427" s="31" t="str">
        <f t="shared" si="183"/>
        <v>2023</v>
      </c>
      <c r="AA1427" s="45">
        <f t="shared" si="184"/>
        <v>45061</v>
      </c>
      <c r="AB1427" s="31" t="str">
        <f>Report2!AE1435</f>
        <v>5255442006276</v>
      </c>
      <c r="AC1427" s="45" t="str">
        <f>Report2!AF1435</f>
        <v>15/05/2023</v>
      </c>
      <c r="AD1427" s="31" t="str">
        <f>Report2!AH1435</f>
        <v>P2TL/52554/20230515/00003</v>
      </c>
      <c r="AE1427" s="31">
        <f t="shared" si="186"/>
        <v>52550</v>
      </c>
      <c r="AF1427" s="31" t="str">
        <f t="shared" si="185"/>
        <v>52554</v>
      </c>
    </row>
    <row r="1428" spans="1:32">
      <c r="A1428" s="30">
        <f>Report2!A1436</f>
        <v>162</v>
      </c>
      <c r="B1428" s="31" t="str">
        <f>Report2!B1436</f>
        <v>P2TL/52554/20230517/00002</v>
      </c>
      <c r="C1428" s="31" t="str">
        <f>Report2!D1436</f>
        <v>NONPELANG</v>
      </c>
      <c r="D1428" s="31" t="str">
        <f>Report2!E1436</f>
        <v>LETUT/ISTINAH</v>
      </c>
      <c r="E1428" s="31" t="str">
        <f>Report2!H1436</f>
        <v>P4</v>
      </c>
      <c r="F1428" s="31" t="str">
        <f>Report2!I1436</f>
        <v>DUSUN JETAK RT 2/4</v>
      </c>
      <c r="G1428" s="31" t="str">
        <f t="shared" si="179"/>
        <v>S2</v>
      </c>
      <c r="H1428" s="31">
        <f t="shared" si="180"/>
        <v>450</v>
      </c>
      <c r="I1428" s="31" t="str">
        <f>Report2!K1436</f>
        <v>S2/450</v>
      </c>
      <c r="J1428" s="82">
        <f>Report2!L1436</f>
        <v>2479</v>
      </c>
      <c r="K1428" s="82">
        <f>Report2!M1436</f>
        <v>81000</v>
      </c>
      <c r="L1428" s="82">
        <f>Report2!N1436</f>
        <v>892296</v>
      </c>
      <c r="M1428" s="82">
        <f>Report2!P1436</f>
        <v>973296</v>
      </c>
      <c r="N1428" s="82">
        <f>Report2!Q1436</f>
        <v>0</v>
      </c>
      <c r="O1428" s="82">
        <f>Report2!T1436</f>
        <v>0</v>
      </c>
      <c r="P1428" s="82">
        <f>Report2!U1436</f>
        <v>0</v>
      </c>
      <c r="Q1428" s="82">
        <f>Report2!W1436</f>
        <v>4866</v>
      </c>
      <c r="R1428" s="82">
        <f>Report2!X1436</f>
        <v>0</v>
      </c>
      <c r="S1428" s="82">
        <f>Report2!Y1436</f>
        <v>0</v>
      </c>
      <c r="T1428" s="82">
        <f>Report2!Z1436</f>
        <v>978162</v>
      </c>
      <c r="U1428" s="82">
        <f>Report2!AB1436</f>
        <v>978162</v>
      </c>
      <c r="V1428" s="82">
        <f>Report2!AC1436</f>
        <v>0</v>
      </c>
      <c r="W1428" s="36" t="str">
        <f>Report2!AD1436</f>
        <v>17/05/2023</v>
      </c>
      <c r="X1428" s="48" t="str">
        <f t="shared" si="181"/>
        <v>17</v>
      </c>
      <c r="Y1428" s="31" t="str">
        <f t="shared" si="182"/>
        <v>05</v>
      </c>
      <c r="Z1428" s="31" t="str">
        <f t="shared" si="183"/>
        <v>2023</v>
      </c>
      <c r="AA1428" s="45">
        <f t="shared" si="184"/>
        <v>45063</v>
      </c>
      <c r="AB1428" s="31" t="str">
        <f>Report2!AE1436</f>
        <v>5255442006281</v>
      </c>
      <c r="AC1428" s="45" t="str">
        <f>Report2!AF1436</f>
        <v>17/05/2023</v>
      </c>
      <c r="AD1428" s="31" t="str">
        <f>Report2!AH1436</f>
        <v>P2TL/52554/20230517/00002</v>
      </c>
      <c r="AE1428" s="31">
        <f t="shared" si="186"/>
        <v>52550</v>
      </c>
      <c r="AF1428" s="31" t="str">
        <f t="shared" si="185"/>
        <v>52554</v>
      </c>
    </row>
    <row r="1429" spans="1:32">
      <c r="A1429" s="30">
        <f>Report2!A1437</f>
        <v>163</v>
      </c>
      <c r="B1429" s="31" t="str">
        <f>Report2!B1437</f>
        <v>P2TL/52553/20230531/00008</v>
      </c>
      <c r="C1429" s="31" t="str">
        <f>Report2!D1437</f>
        <v>523072159142</v>
      </c>
      <c r="D1429" s="31" t="str">
        <f>Report2!E1437</f>
        <v>PJU PEMDA TK II GRO</v>
      </c>
      <c r="E1429" s="31" t="str">
        <f>Report2!H1437</f>
        <v>K2</v>
      </c>
      <c r="F1429" s="31" t="str">
        <f>Report2!I1437</f>
        <v>JL P DIPONEGORO KL</v>
      </c>
      <c r="G1429" s="31" t="str">
        <f t="shared" si="179"/>
        <v>P3</v>
      </c>
      <c r="H1429" s="31">
        <f t="shared" si="180"/>
        <v>7700</v>
      </c>
      <c r="I1429" s="31" t="str">
        <f>Report2!K1437</f>
        <v>P3/7700</v>
      </c>
      <c r="J1429" s="82">
        <f>Report2!L1437</f>
        <v>3658</v>
      </c>
      <c r="K1429" s="82">
        <f>Report2!M1437</f>
        <v>0</v>
      </c>
      <c r="L1429" s="82">
        <f>Report2!N1437</f>
        <v>6216881</v>
      </c>
      <c r="M1429" s="82">
        <f>Report2!P1437</f>
        <v>6216881</v>
      </c>
      <c r="N1429" s="82">
        <f>Report2!Q1437</f>
        <v>10000</v>
      </c>
      <c r="O1429" s="82">
        <f>Report2!T1437</f>
        <v>0</v>
      </c>
      <c r="P1429" s="82">
        <f>Report2!U1437</f>
        <v>0</v>
      </c>
      <c r="Q1429" s="82">
        <f>Report2!W1437</f>
        <v>0</v>
      </c>
      <c r="R1429" s="82">
        <f>Report2!X1437</f>
        <v>0</v>
      </c>
      <c r="S1429" s="82">
        <f>Report2!Y1437</f>
        <v>0</v>
      </c>
      <c r="T1429" s="82">
        <f>Report2!Z1437</f>
        <v>6226881</v>
      </c>
      <c r="U1429" s="82">
        <f>Report2!AB1437</f>
        <v>10000</v>
      </c>
      <c r="V1429" s="82">
        <f>Report2!AC1437</f>
        <v>6216881</v>
      </c>
      <c r="W1429" s="36" t="str">
        <f>Report2!AD1437</f>
        <v>31/05/2023</v>
      </c>
      <c r="X1429" s="48" t="str">
        <f t="shared" si="181"/>
        <v>31</v>
      </c>
      <c r="Y1429" s="31" t="str">
        <f t="shared" si="182"/>
        <v>05</v>
      </c>
      <c r="Z1429" s="31" t="str">
        <f t="shared" si="183"/>
        <v>2023</v>
      </c>
      <c r="AA1429" s="45">
        <f t="shared" si="184"/>
        <v>45077</v>
      </c>
      <c r="AB1429" s="31" t="str">
        <f>Report2!AE1437</f>
        <v>5255342005065</v>
      </c>
      <c r="AC1429" s="45" t="str">
        <f>Report2!AF1437</f>
        <v>31/05/2023</v>
      </c>
      <c r="AD1429" s="31" t="str">
        <f>Report2!AH1437</f>
        <v>P2TL/52553/20230531/00008</v>
      </c>
      <c r="AE1429" s="31">
        <f t="shared" si="186"/>
        <v>52550</v>
      </c>
      <c r="AF1429" s="31" t="str">
        <f t="shared" si="185"/>
        <v>52553</v>
      </c>
    </row>
    <row r="1430" spans="1:32">
      <c r="A1430" s="30">
        <f>Report2!A1438</f>
        <v>164</v>
      </c>
      <c r="B1430" s="31" t="str">
        <f>Report2!B1438</f>
        <v>P2TL/52553/20230526/00004</v>
      </c>
      <c r="C1430" s="31" t="str">
        <f>Report2!D1438</f>
        <v>523070297781</v>
      </c>
      <c r="D1430" s="31" t="str">
        <f>Report2!E1438</f>
        <v>SUYANTO B SUKASDI</v>
      </c>
      <c r="E1430" s="31" t="str">
        <f>Report2!H1438</f>
        <v>K2</v>
      </c>
      <c r="F1430" s="31" t="str">
        <f>Report2!I1438</f>
        <v>KA RANGSARI RT05/02</v>
      </c>
      <c r="G1430" s="31" t="str">
        <f t="shared" si="179"/>
        <v>R1</v>
      </c>
      <c r="H1430" s="31">
        <f t="shared" si="180"/>
        <v>450</v>
      </c>
      <c r="I1430" s="31" t="str">
        <f>Report2!K1438</f>
        <v>R1/450</v>
      </c>
      <c r="J1430" s="82">
        <f>Report2!L1438</f>
        <v>450</v>
      </c>
      <c r="K1430" s="82">
        <f>Report2!M1438</f>
        <v>0</v>
      </c>
      <c r="L1430" s="82">
        <f>Report2!N1438</f>
        <v>222750</v>
      </c>
      <c r="M1430" s="82">
        <f>Report2!P1438</f>
        <v>222750</v>
      </c>
      <c r="N1430" s="82">
        <f>Report2!Q1438</f>
        <v>0</v>
      </c>
      <c r="O1430" s="82">
        <f>Report2!T1438</f>
        <v>0</v>
      </c>
      <c r="P1430" s="82">
        <f>Report2!U1438</f>
        <v>0</v>
      </c>
      <c r="Q1430" s="82">
        <f>Report2!W1438</f>
        <v>20048</v>
      </c>
      <c r="R1430" s="82">
        <f>Report2!X1438</f>
        <v>0</v>
      </c>
      <c r="S1430" s="82">
        <f>Report2!Y1438</f>
        <v>0</v>
      </c>
      <c r="T1430" s="82">
        <f>Report2!Z1438</f>
        <v>242798</v>
      </c>
      <c r="U1430" s="82">
        <f>Report2!AB1438</f>
        <v>20500</v>
      </c>
      <c r="V1430" s="82">
        <f>Report2!AC1438</f>
        <v>222298</v>
      </c>
      <c r="W1430" s="36" t="str">
        <f>Report2!AD1438</f>
        <v>26/05/2023</v>
      </c>
      <c r="X1430" s="48" t="str">
        <f t="shared" si="181"/>
        <v>26</v>
      </c>
      <c r="Y1430" s="31" t="str">
        <f t="shared" si="182"/>
        <v>05</v>
      </c>
      <c r="Z1430" s="31" t="str">
        <f t="shared" si="183"/>
        <v>2023</v>
      </c>
      <c r="AA1430" s="45">
        <f t="shared" si="184"/>
        <v>45072</v>
      </c>
      <c r="AB1430" s="31" t="str">
        <f>Report2!AE1438</f>
        <v>5255342005004</v>
      </c>
      <c r="AC1430" s="45" t="str">
        <f>Report2!AF1438</f>
        <v>26/05/2023</v>
      </c>
      <c r="AD1430" s="31" t="str">
        <f>Report2!AH1438</f>
        <v>P2TL/52553/20230526/00004</v>
      </c>
      <c r="AE1430" s="31">
        <f t="shared" si="186"/>
        <v>52550</v>
      </c>
      <c r="AF1430" s="31" t="str">
        <f t="shared" si="185"/>
        <v>52553</v>
      </c>
    </row>
    <row r="1431" spans="1:32">
      <c r="A1431" s="30">
        <f>Report2!A1439</f>
        <v>165</v>
      </c>
      <c r="B1431" s="31" t="str">
        <f>Report2!B1439</f>
        <v>P2TL/52553/20230522/00003</v>
      </c>
      <c r="C1431" s="31" t="str">
        <f>Report2!D1439</f>
        <v>525530146968</v>
      </c>
      <c r="D1431" s="31" t="str">
        <f>Report2!E1439</f>
        <v>BONDAN AGUNG UTO</v>
      </c>
      <c r="E1431" s="31" t="str">
        <f>Report2!H1439</f>
        <v>P3</v>
      </c>
      <c r="F1431" s="31" t="str">
        <f>Report2!I1439</f>
        <v>DN DALISAN    RT.3 R</v>
      </c>
      <c r="G1431" s="31" t="str">
        <f t="shared" si="179"/>
        <v>R1MT</v>
      </c>
      <c r="H1431" s="31">
        <f t="shared" si="180"/>
        <v>900</v>
      </c>
      <c r="I1431" s="31" t="str">
        <f>Report2!K1439</f>
        <v>R1MT/900</v>
      </c>
      <c r="J1431" s="82">
        <f>Report2!L1439</f>
        <v>4957</v>
      </c>
      <c r="K1431" s="82">
        <f>Report2!M1439</f>
        <v>584064</v>
      </c>
      <c r="L1431" s="82">
        <f>Report2!N1439</f>
        <v>6702134</v>
      </c>
      <c r="M1431" s="82">
        <f>Report2!P1439</f>
        <v>7286198</v>
      </c>
      <c r="N1431" s="82">
        <f>Report2!Q1439</f>
        <v>10000</v>
      </c>
      <c r="O1431" s="82">
        <f>Report2!T1439</f>
        <v>0</v>
      </c>
      <c r="P1431" s="82">
        <f>Report2!U1439</f>
        <v>0</v>
      </c>
      <c r="Q1431" s="82">
        <f>Report2!W1439</f>
        <v>75782</v>
      </c>
      <c r="R1431" s="82">
        <f>Report2!X1439</f>
        <v>0</v>
      </c>
      <c r="S1431" s="82">
        <f>Report2!Y1439</f>
        <v>0</v>
      </c>
      <c r="T1431" s="82">
        <f>Report2!Z1439</f>
        <v>7371980</v>
      </c>
      <c r="U1431" s="82">
        <f>Report2!AB1439</f>
        <v>7371980</v>
      </c>
      <c r="V1431" s="82">
        <f>Report2!AC1439</f>
        <v>0</v>
      </c>
      <c r="W1431" s="36" t="str">
        <f>Report2!AD1439</f>
        <v>22/05/2023</v>
      </c>
      <c r="X1431" s="48" t="str">
        <f t="shared" si="181"/>
        <v>22</v>
      </c>
      <c r="Y1431" s="31" t="str">
        <f t="shared" si="182"/>
        <v>05</v>
      </c>
      <c r="Z1431" s="31" t="str">
        <f t="shared" si="183"/>
        <v>2023</v>
      </c>
      <c r="AA1431" s="45">
        <f t="shared" si="184"/>
        <v>45068</v>
      </c>
      <c r="AB1431" s="31" t="str">
        <f>Report2!AE1439</f>
        <v>5255343004999</v>
      </c>
      <c r="AC1431" s="45" t="str">
        <f>Report2!AF1439</f>
        <v>22/05/2023</v>
      </c>
      <c r="AD1431" s="31" t="str">
        <f>Report2!AH1439</f>
        <v>P2TL/52553/20230522/00003</v>
      </c>
      <c r="AE1431" s="31">
        <f t="shared" si="186"/>
        <v>52550</v>
      </c>
      <c r="AF1431" s="31" t="str">
        <f t="shared" si="185"/>
        <v>52553</v>
      </c>
    </row>
    <row r="1432" spans="1:32">
      <c r="A1432" s="30">
        <f>Report2!A1440</f>
        <v>166</v>
      </c>
      <c r="B1432" s="31" t="str">
        <f>Report2!B1440</f>
        <v>P2TL/52551/20230503/00001</v>
      </c>
      <c r="C1432" s="31" t="str">
        <f>Report2!D1440</f>
        <v>523061842448</v>
      </c>
      <c r="D1432" s="31" t="str">
        <f>Report2!E1440</f>
        <v>TEMPAT PEMAKAMAN</v>
      </c>
      <c r="E1432" s="31" t="str">
        <f>Report2!H1440</f>
        <v>K2</v>
      </c>
      <c r="F1432" s="31" t="str">
        <f>Report2!I1440</f>
        <v>DK KLEGO SIDOHARJ</v>
      </c>
      <c r="G1432" s="31" t="str">
        <f t="shared" si="179"/>
        <v>S2T</v>
      </c>
      <c r="H1432" s="31">
        <f t="shared" si="180"/>
        <v>900</v>
      </c>
      <c r="I1432" s="31" t="str">
        <f>Report2!K1440</f>
        <v>S2T/900</v>
      </c>
      <c r="J1432" s="82">
        <f>Report2!L1440</f>
        <v>599</v>
      </c>
      <c r="K1432" s="82">
        <f>Report2!M1440</f>
        <v>0</v>
      </c>
      <c r="L1432" s="82">
        <f>Report2!N1440</f>
        <v>272545</v>
      </c>
      <c r="M1432" s="82">
        <f>Report2!P1440</f>
        <v>272545</v>
      </c>
      <c r="N1432" s="82">
        <f>Report2!Q1440</f>
        <v>0</v>
      </c>
      <c r="O1432" s="82">
        <f>Report2!T1440</f>
        <v>0</v>
      </c>
      <c r="P1432" s="82">
        <f>Report2!U1440</f>
        <v>0</v>
      </c>
      <c r="Q1432" s="82">
        <f>Report2!W1440</f>
        <v>24529</v>
      </c>
      <c r="R1432" s="82">
        <f>Report2!X1440</f>
        <v>0</v>
      </c>
      <c r="S1432" s="82">
        <f>Report2!Y1440</f>
        <v>0</v>
      </c>
      <c r="T1432" s="82">
        <f>Report2!Z1440</f>
        <v>297074</v>
      </c>
      <c r="U1432" s="82">
        <f>Report2!AB1440</f>
        <v>297074</v>
      </c>
      <c r="V1432" s="82">
        <f>Report2!AC1440</f>
        <v>0</v>
      </c>
      <c r="W1432" s="36" t="str">
        <f>Report2!AD1440</f>
        <v>03/05/2023</v>
      </c>
      <c r="X1432" s="48" t="str">
        <f t="shared" si="181"/>
        <v>03</v>
      </c>
      <c r="Y1432" s="31" t="str">
        <f t="shared" si="182"/>
        <v>05</v>
      </c>
      <c r="Z1432" s="31" t="str">
        <f t="shared" si="183"/>
        <v>2023</v>
      </c>
      <c r="AA1432" s="45">
        <f t="shared" si="184"/>
        <v>45049</v>
      </c>
      <c r="AB1432" s="31" t="str">
        <f>Report2!AE1440</f>
        <v>5255143005276</v>
      </c>
      <c r="AC1432" s="45" t="str">
        <f>Report2!AF1440</f>
        <v>03/05/2023</v>
      </c>
      <c r="AD1432" s="31" t="str">
        <f>Report2!AH1440</f>
        <v>P2TL/52551/20230503/00001</v>
      </c>
      <c r="AE1432" s="31">
        <f t="shared" si="186"/>
        <v>52550</v>
      </c>
      <c r="AF1432" s="31" t="str">
        <f t="shared" si="185"/>
        <v>52551</v>
      </c>
    </row>
    <row r="1433" spans="1:32">
      <c r="A1433" s="30">
        <f>Report2!A1441</f>
        <v>167</v>
      </c>
      <c r="B1433" s="31" t="str">
        <f>Report2!B1441</f>
        <v>P2TL/52554/20230523/00001</v>
      </c>
      <c r="C1433" s="31" t="str">
        <f>Report2!D1441</f>
        <v>523071506424</v>
      </c>
      <c r="D1433" s="31" t="str">
        <f>Report2!E1441</f>
        <v>TRISNO</v>
      </c>
      <c r="E1433" s="31" t="str">
        <f>Report2!H1441</f>
        <v>K2</v>
      </c>
      <c r="F1433" s="31" t="str">
        <f>Report2!I1441</f>
        <v>DK  BENDO RT1/7 MLO</v>
      </c>
      <c r="G1433" s="31" t="str">
        <f t="shared" si="179"/>
        <v>R1</v>
      </c>
      <c r="H1433" s="31">
        <f t="shared" si="180"/>
        <v>450</v>
      </c>
      <c r="I1433" s="31" t="str">
        <f>Report2!K1441</f>
        <v>R1/450</v>
      </c>
      <c r="J1433" s="82">
        <f>Report2!L1441</f>
        <v>513</v>
      </c>
      <c r="K1433" s="82">
        <f>Report2!M1441</f>
        <v>0</v>
      </c>
      <c r="L1433" s="82">
        <f>Report2!N1441</f>
        <v>253935</v>
      </c>
      <c r="M1433" s="82">
        <f>Report2!P1441</f>
        <v>253935</v>
      </c>
      <c r="N1433" s="82">
        <f>Report2!Q1441</f>
        <v>0</v>
      </c>
      <c r="O1433" s="82">
        <f>Report2!T1441</f>
        <v>0</v>
      </c>
      <c r="P1433" s="82">
        <f>Report2!U1441</f>
        <v>0</v>
      </c>
      <c r="Q1433" s="82">
        <f>Report2!W1441</f>
        <v>22854</v>
      </c>
      <c r="R1433" s="82">
        <f>Report2!X1441</f>
        <v>0</v>
      </c>
      <c r="S1433" s="82">
        <f>Report2!Y1441</f>
        <v>0</v>
      </c>
      <c r="T1433" s="82">
        <f>Report2!Z1441</f>
        <v>276789</v>
      </c>
      <c r="U1433" s="82">
        <f>Report2!AB1441</f>
        <v>23000</v>
      </c>
      <c r="V1433" s="82">
        <f>Report2!AC1441</f>
        <v>253789</v>
      </c>
      <c r="W1433" s="36" t="str">
        <f>Report2!AD1441</f>
        <v>24/05/2023</v>
      </c>
      <c r="X1433" s="48" t="str">
        <f t="shared" si="181"/>
        <v>24</v>
      </c>
      <c r="Y1433" s="31" t="str">
        <f t="shared" si="182"/>
        <v>05</v>
      </c>
      <c r="Z1433" s="31" t="str">
        <f t="shared" si="183"/>
        <v>2023</v>
      </c>
      <c r="AA1433" s="45">
        <f t="shared" si="184"/>
        <v>45070</v>
      </c>
      <c r="AB1433" s="31" t="str">
        <f>Report2!AE1441</f>
        <v>5255442006292</v>
      </c>
      <c r="AC1433" s="45" t="str">
        <f>Report2!AF1441</f>
        <v>24/05/2023</v>
      </c>
      <c r="AD1433" s="31" t="str">
        <f>Report2!AH1441</f>
        <v>P2TL/52554/20230523/00001</v>
      </c>
      <c r="AE1433" s="31">
        <f t="shared" si="186"/>
        <v>52550</v>
      </c>
      <c r="AF1433" s="31" t="str">
        <f t="shared" si="185"/>
        <v>52554</v>
      </c>
    </row>
    <row r="1434" spans="1:32">
      <c r="A1434" s="30">
        <f>Report2!A1442</f>
        <v>168</v>
      </c>
      <c r="B1434" s="31" t="str">
        <f>Report2!B1442</f>
        <v>P2TL/52551/20230517/00003</v>
      </c>
      <c r="C1434" s="31" t="str">
        <f>Report2!D1442</f>
        <v>NONPELANG</v>
      </c>
      <c r="D1434" s="31" t="str">
        <f>Report2!E1442</f>
        <v>MUHAMMAD JAMALUD</v>
      </c>
      <c r="E1434" s="31" t="str">
        <f>Report2!H1442</f>
        <v>P4</v>
      </c>
      <c r="F1434" s="31" t="str">
        <f>Report2!I1442</f>
        <v>DK.SODONG SIDOGE</v>
      </c>
      <c r="G1434" s="31" t="str">
        <f t="shared" si="179"/>
        <v>B1</v>
      </c>
      <c r="H1434" s="31">
        <f t="shared" si="180"/>
        <v>900</v>
      </c>
      <c r="I1434" s="31" t="str">
        <f>Report2!K1442</f>
        <v>B1/900</v>
      </c>
      <c r="J1434" s="82">
        <f>Report2!L1442</f>
        <v>4957</v>
      </c>
      <c r="K1434" s="82">
        <f>Report2!M1442</f>
        <v>429300</v>
      </c>
      <c r="L1434" s="82">
        <f>Report2!N1442</f>
        <v>2305098</v>
      </c>
      <c r="M1434" s="82">
        <f>Report2!P1442</f>
        <v>2734398</v>
      </c>
      <c r="N1434" s="82">
        <f>Report2!Q1442</f>
        <v>0</v>
      </c>
      <c r="O1434" s="82">
        <f>Report2!T1442</f>
        <v>0</v>
      </c>
      <c r="P1434" s="82">
        <f>Report2!U1442</f>
        <v>0</v>
      </c>
      <c r="Q1434" s="82">
        <f>Report2!W1442</f>
        <v>13672</v>
      </c>
      <c r="R1434" s="82">
        <f>Report2!X1442</f>
        <v>0</v>
      </c>
      <c r="S1434" s="82">
        <f>Report2!Y1442</f>
        <v>0</v>
      </c>
      <c r="T1434" s="82">
        <f>Report2!Z1442</f>
        <v>2748070</v>
      </c>
      <c r="U1434" s="82">
        <f>Report2!AB1442</f>
        <v>2748070</v>
      </c>
      <c r="V1434" s="82">
        <f>Report2!AC1442</f>
        <v>0</v>
      </c>
      <c r="W1434" s="36" t="str">
        <f>Report2!AD1442</f>
        <v>17/05/2023</v>
      </c>
      <c r="X1434" s="48" t="str">
        <f t="shared" si="181"/>
        <v>17</v>
      </c>
      <c r="Y1434" s="31" t="str">
        <f t="shared" si="182"/>
        <v>05</v>
      </c>
      <c r="Z1434" s="31" t="str">
        <f t="shared" si="183"/>
        <v>2023</v>
      </c>
      <c r="AA1434" s="45">
        <f t="shared" si="184"/>
        <v>45063</v>
      </c>
      <c r="AB1434" s="31" t="str">
        <f>Report2!AE1442</f>
        <v>5255142005313</v>
      </c>
      <c r="AC1434" s="45" t="str">
        <f>Report2!AF1442</f>
        <v>17/05/2023</v>
      </c>
      <c r="AD1434" s="31" t="str">
        <f>Report2!AH1442</f>
        <v>P2TL/52551/20230517/00003</v>
      </c>
      <c r="AE1434" s="31">
        <f t="shared" si="186"/>
        <v>52550</v>
      </c>
      <c r="AF1434" s="31" t="str">
        <f t="shared" si="185"/>
        <v>52551</v>
      </c>
    </row>
    <row r="1435" spans="1:32">
      <c r="A1435" s="30">
        <f>Report2!A1443</f>
        <v>169</v>
      </c>
      <c r="B1435" s="31" t="str">
        <f>Report2!B1443</f>
        <v>P2TL/52551/20230517/00002</v>
      </c>
      <c r="C1435" s="31" t="str">
        <f>Report2!D1443</f>
        <v>523060539851</v>
      </c>
      <c r="D1435" s="31" t="str">
        <f>Report2!E1443</f>
        <v>KUSLAN</v>
      </c>
      <c r="E1435" s="31" t="str">
        <f>Report2!H1443</f>
        <v>K2</v>
      </c>
      <c r="F1435" s="31" t="str">
        <f>Report2!I1443</f>
        <v>DS  PONCOHARJO RT</v>
      </c>
      <c r="G1435" s="31" t="str">
        <f t="shared" si="179"/>
        <v>R1</v>
      </c>
      <c r="H1435" s="31">
        <f t="shared" si="180"/>
        <v>450</v>
      </c>
      <c r="I1435" s="31" t="str">
        <f>Report2!K1443</f>
        <v>R1/450</v>
      </c>
      <c r="J1435" s="82">
        <f>Report2!L1443</f>
        <v>579</v>
      </c>
      <c r="K1435" s="82">
        <f>Report2!M1443</f>
        <v>0</v>
      </c>
      <c r="L1435" s="82">
        <f>Report2!N1443</f>
        <v>286605</v>
      </c>
      <c r="M1435" s="82">
        <f>Report2!P1443</f>
        <v>286605</v>
      </c>
      <c r="N1435" s="82">
        <f>Report2!Q1443</f>
        <v>0</v>
      </c>
      <c r="O1435" s="82">
        <f>Report2!T1443</f>
        <v>0</v>
      </c>
      <c r="P1435" s="82">
        <f>Report2!U1443</f>
        <v>0</v>
      </c>
      <c r="Q1435" s="82">
        <f>Report2!W1443</f>
        <v>25794</v>
      </c>
      <c r="R1435" s="82">
        <f>Report2!X1443</f>
        <v>0</v>
      </c>
      <c r="S1435" s="82">
        <f>Report2!Y1443</f>
        <v>0</v>
      </c>
      <c r="T1435" s="82">
        <f>Report2!Z1443</f>
        <v>312399</v>
      </c>
      <c r="U1435" s="82">
        <f>Report2!AB1443</f>
        <v>312399</v>
      </c>
      <c r="V1435" s="82">
        <f>Report2!AC1443</f>
        <v>0</v>
      </c>
      <c r="W1435" s="36" t="str">
        <f>Report2!AD1443</f>
        <v>17/05/2023</v>
      </c>
      <c r="X1435" s="48" t="str">
        <f t="shared" si="181"/>
        <v>17</v>
      </c>
      <c r="Y1435" s="31" t="str">
        <f t="shared" si="182"/>
        <v>05</v>
      </c>
      <c r="Z1435" s="31" t="str">
        <f t="shared" si="183"/>
        <v>2023</v>
      </c>
      <c r="AA1435" s="45">
        <f t="shared" si="184"/>
        <v>45063</v>
      </c>
      <c r="AB1435" s="31" t="str">
        <f>Report2!AE1443</f>
        <v>5255142005312</v>
      </c>
      <c r="AC1435" s="45" t="str">
        <f>Report2!AF1443</f>
        <v>17/05/2023</v>
      </c>
      <c r="AD1435" s="31" t="str">
        <f>Report2!AH1443</f>
        <v>P2TL/52551/20230517/00002</v>
      </c>
      <c r="AE1435" s="31">
        <f t="shared" si="186"/>
        <v>52550</v>
      </c>
      <c r="AF1435" s="31" t="str">
        <f t="shared" si="185"/>
        <v>52551</v>
      </c>
    </row>
    <row r="1436" spans="1:32">
      <c r="A1436" s="30">
        <f>Report2!A1444</f>
        <v>170</v>
      </c>
      <c r="B1436" s="31" t="str">
        <f>Report2!B1444</f>
        <v>P2TL/52554/20230524/00005</v>
      </c>
      <c r="C1436" s="31" t="str">
        <f>Report2!D1444</f>
        <v>523070628334</v>
      </c>
      <c r="D1436" s="31" t="str">
        <f>Report2!E1444</f>
        <v>SALAM</v>
      </c>
      <c r="E1436" s="31" t="str">
        <f>Report2!H1444</f>
        <v>P2</v>
      </c>
      <c r="F1436" s="31" t="str">
        <f>Report2!I1444</f>
        <v>CA LUK POJOK PULO</v>
      </c>
      <c r="G1436" s="31" t="str">
        <f t="shared" si="179"/>
        <v>R1</v>
      </c>
      <c r="H1436" s="31">
        <f t="shared" si="180"/>
        <v>450</v>
      </c>
      <c r="I1436" s="31" t="str">
        <f>Report2!K1444</f>
        <v>R1/450</v>
      </c>
      <c r="J1436" s="82">
        <f>Report2!L1444</f>
        <v>2479</v>
      </c>
      <c r="K1436" s="82">
        <f>Report2!M1444</f>
        <v>0</v>
      </c>
      <c r="L1436" s="82">
        <f>Report2!N1444</f>
        <v>1226907</v>
      </c>
      <c r="M1436" s="82">
        <f>Report2!P1444</f>
        <v>1226907</v>
      </c>
      <c r="N1436" s="82">
        <f>Report2!Q1444</f>
        <v>0</v>
      </c>
      <c r="O1436" s="82">
        <f>Report2!T1444</f>
        <v>76400</v>
      </c>
      <c r="P1436" s="82">
        <f>Report2!U1444</f>
        <v>156912</v>
      </c>
      <c r="Q1436" s="82">
        <f>Report2!W1444</f>
        <v>12269</v>
      </c>
      <c r="R1436" s="82">
        <f>Report2!X1444</f>
        <v>16650</v>
      </c>
      <c r="S1436" s="82">
        <f>Report2!Y1444</f>
        <v>0</v>
      </c>
      <c r="T1436" s="82">
        <f>Report2!Z1444</f>
        <v>1489138</v>
      </c>
      <c r="U1436" s="82">
        <f>Report2!AB1444</f>
        <v>1489138</v>
      </c>
      <c r="V1436" s="82">
        <f>Report2!AC1444</f>
        <v>0</v>
      </c>
      <c r="W1436" s="36" t="str">
        <f>Report2!AD1444</f>
        <v>24/05/2023</v>
      </c>
      <c r="X1436" s="48" t="str">
        <f t="shared" si="181"/>
        <v>24</v>
      </c>
      <c r="Y1436" s="31" t="str">
        <f t="shared" si="182"/>
        <v>05</v>
      </c>
      <c r="Z1436" s="31" t="str">
        <f t="shared" si="183"/>
        <v>2023</v>
      </c>
      <c r="AA1436" s="45">
        <f t="shared" si="184"/>
        <v>45070</v>
      </c>
      <c r="AB1436" s="31" t="str">
        <f>Report2!AE1444</f>
        <v>5255442006331</v>
      </c>
      <c r="AC1436" s="45" t="str">
        <f>Report2!AF1444</f>
        <v>24/05/2023</v>
      </c>
      <c r="AD1436" s="31" t="str">
        <f>Report2!AH1444</f>
        <v>P2TL/52554/20230524/00005</v>
      </c>
      <c r="AE1436" s="31">
        <f t="shared" si="186"/>
        <v>52550</v>
      </c>
      <c r="AF1436" s="31" t="str">
        <f t="shared" si="185"/>
        <v>52554</v>
      </c>
    </row>
    <row r="1437" spans="1:32">
      <c r="A1437" s="30">
        <f>Report2!A1445</f>
        <v>171</v>
      </c>
      <c r="B1437" s="31" t="str">
        <f>Report2!B1445</f>
        <v>P2TL/52554/20230523/00030</v>
      </c>
      <c r="C1437" s="31" t="str">
        <f>Report2!D1445</f>
        <v>523071461708</v>
      </c>
      <c r="D1437" s="31" t="str">
        <f>Report2!E1445</f>
        <v>SUTARDJI</v>
      </c>
      <c r="E1437" s="31" t="str">
        <f>Report2!H1445</f>
        <v>K2</v>
      </c>
      <c r="F1437" s="31" t="str">
        <f>Report2!I1445</f>
        <v>DS  PENGKOL TIMUR</v>
      </c>
      <c r="G1437" s="31" t="str">
        <f t="shared" si="179"/>
        <v>R1</v>
      </c>
      <c r="H1437" s="31">
        <f t="shared" si="180"/>
        <v>900</v>
      </c>
      <c r="I1437" s="31" t="str">
        <f>Report2!K1445</f>
        <v>R1/900</v>
      </c>
      <c r="J1437" s="82">
        <f>Report2!L1445</f>
        <v>513</v>
      </c>
      <c r="K1437" s="82">
        <f>Report2!M1445</f>
        <v>0</v>
      </c>
      <c r="L1437" s="82">
        <f>Report2!N1445</f>
        <v>253935</v>
      </c>
      <c r="M1437" s="82">
        <f>Report2!P1445</f>
        <v>253935</v>
      </c>
      <c r="N1437" s="82">
        <f>Report2!Q1445</f>
        <v>0</v>
      </c>
      <c r="O1437" s="82">
        <f>Report2!T1445</f>
        <v>0</v>
      </c>
      <c r="P1437" s="82">
        <f>Report2!U1445</f>
        <v>0</v>
      </c>
      <c r="Q1437" s="82">
        <f>Report2!W1445</f>
        <v>22854</v>
      </c>
      <c r="R1437" s="82">
        <f>Report2!X1445</f>
        <v>0</v>
      </c>
      <c r="S1437" s="82">
        <f>Report2!Y1445</f>
        <v>0</v>
      </c>
      <c r="T1437" s="82">
        <f>Report2!Z1445</f>
        <v>276789</v>
      </c>
      <c r="U1437" s="82">
        <f>Report2!AB1445</f>
        <v>23000</v>
      </c>
      <c r="V1437" s="82">
        <f>Report2!AC1445</f>
        <v>253789</v>
      </c>
      <c r="W1437" s="36" t="str">
        <f>Report2!AD1445</f>
        <v>24/05/2023</v>
      </c>
      <c r="X1437" s="48" t="str">
        <f t="shared" si="181"/>
        <v>24</v>
      </c>
      <c r="Y1437" s="31" t="str">
        <f t="shared" si="182"/>
        <v>05</v>
      </c>
      <c r="Z1437" s="31" t="str">
        <f t="shared" si="183"/>
        <v>2023</v>
      </c>
      <c r="AA1437" s="45">
        <f t="shared" si="184"/>
        <v>45070</v>
      </c>
      <c r="AB1437" s="31" t="str">
        <f>Report2!AE1445</f>
        <v>5255442006321</v>
      </c>
      <c r="AC1437" s="45" t="str">
        <f>Report2!AF1445</f>
        <v>24/05/2023</v>
      </c>
      <c r="AD1437" s="31" t="str">
        <f>Report2!AH1445</f>
        <v>P2TL/52554/20230523/00030</v>
      </c>
      <c r="AE1437" s="31">
        <f t="shared" si="186"/>
        <v>52550</v>
      </c>
      <c r="AF1437" s="31" t="str">
        <f t="shared" si="185"/>
        <v>52554</v>
      </c>
    </row>
    <row r="1438" spans="1:32">
      <c r="A1438" s="30">
        <f>Report2!A1446</f>
        <v>172</v>
      </c>
      <c r="B1438" s="31" t="str">
        <f>Report2!B1446</f>
        <v>P2TL/52554/20230523/00010</v>
      </c>
      <c r="C1438" s="31" t="str">
        <f>Report2!D1446</f>
        <v>523070225670</v>
      </c>
      <c r="D1438" s="31" t="str">
        <f>Report2!E1446</f>
        <v>SUMARNI SALIMIN</v>
      </c>
      <c r="E1438" s="31" t="str">
        <f>Report2!H1446</f>
        <v>K2</v>
      </c>
      <c r="F1438" s="31" t="str">
        <f>Report2!I1446</f>
        <v>KA UMAN SELO</v>
      </c>
      <c r="G1438" s="31" t="str">
        <f t="shared" si="179"/>
        <v>R1</v>
      </c>
      <c r="H1438" s="31">
        <f t="shared" si="180"/>
        <v>450</v>
      </c>
      <c r="I1438" s="31" t="str">
        <f>Report2!K1446</f>
        <v>R1/450</v>
      </c>
      <c r="J1438" s="82">
        <f>Report2!L1446</f>
        <v>513</v>
      </c>
      <c r="K1438" s="82">
        <f>Report2!M1446</f>
        <v>0</v>
      </c>
      <c r="L1438" s="82">
        <f>Report2!N1446</f>
        <v>253935</v>
      </c>
      <c r="M1438" s="82">
        <f>Report2!P1446</f>
        <v>253935</v>
      </c>
      <c r="N1438" s="82">
        <f>Report2!Q1446</f>
        <v>0</v>
      </c>
      <c r="O1438" s="82">
        <f>Report2!T1446</f>
        <v>0</v>
      </c>
      <c r="P1438" s="82">
        <f>Report2!U1446</f>
        <v>0</v>
      </c>
      <c r="Q1438" s="82">
        <f>Report2!W1446</f>
        <v>22854</v>
      </c>
      <c r="R1438" s="82">
        <f>Report2!X1446</f>
        <v>0</v>
      </c>
      <c r="S1438" s="82">
        <f>Report2!Y1446</f>
        <v>0</v>
      </c>
      <c r="T1438" s="82">
        <f>Report2!Z1446</f>
        <v>276789</v>
      </c>
      <c r="U1438" s="82">
        <f>Report2!AB1446</f>
        <v>23000</v>
      </c>
      <c r="V1438" s="82">
        <f>Report2!AC1446</f>
        <v>253789</v>
      </c>
      <c r="W1438" s="36" t="str">
        <f>Report2!AD1446</f>
        <v>24/05/2023</v>
      </c>
      <c r="X1438" s="48" t="str">
        <f t="shared" si="181"/>
        <v>24</v>
      </c>
      <c r="Y1438" s="31" t="str">
        <f t="shared" si="182"/>
        <v>05</v>
      </c>
      <c r="Z1438" s="31" t="str">
        <f t="shared" si="183"/>
        <v>2023</v>
      </c>
      <c r="AA1438" s="45">
        <f t="shared" si="184"/>
        <v>45070</v>
      </c>
      <c r="AB1438" s="31" t="str">
        <f>Report2!AE1446</f>
        <v>5255442006301</v>
      </c>
      <c r="AC1438" s="45" t="str">
        <f>Report2!AF1446</f>
        <v>24/05/2023</v>
      </c>
      <c r="AD1438" s="31" t="str">
        <f>Report2!AH1446</f>
        <v>P2TL/52554/20230523/00010</v>
      </c>
      <c r="AE1438" s="31">
        <f t="shared" si="186"/>
        <v>52550</v>
      </c>
      <c r="AF1438" s="31" t="str">
        <f t="shared" si="185"/>
        <v>52554</v>
      </c>
    </row>
    <row r="1439" spans="1:32">
      <c r="A1439" s="30">
        <f>Report2!A1447</f>
        <v>173</v>
      </c>
      <c r="B1439" s="31" t="str">
        <f>Report2!B1447</f>
        <v>P2TL/52553/20230530/00013</v>
      </c>
      <c r="C1439" s="31" t="str">
        <f>Report2!D1447</f>
        <v>523071633759</v>
      </c>
      <c r="D1439" s="31" t="str">
        <f>Report2!E1447</f>
        <v>PJU LAMPU HIAS</v>
      </c>
      <c r="E1439" s="31" t="str">
        <f>Report2!H1447</f>
        <v>K2</v>
      </c>
      <c r="F1439" s="31" t="str">
        <f>Report2!I1447</f>
        <v>JL R.SUPRAPTO PWD</v>
      </c>
      <c r="G1439" s="31" t="str">
        <f t="shared" si="179"/>
        <v>P3</v>
      </c>
      <c r="H1439" s="31">
        <f t="shared" si="180"/>
        <v>7700</v>
      </c>
      <c r="I1439" s="31" t="str">
        <f>Report2!K1447</f>
        <v>P3/7700</v>
      </c>
      <c r="J1439" s="82">
        <f>Report2!L1447</f>
        <v>2025</v>
      </c>
      <c r="K1439" s="82">
        <f>Report2!M1447</f>
        <v>0</v>
      </c>
      <c r="L1439" s="82">
        <f>Report2!N1447</f>
        <v>3441548</v>
      </c>
      <c r="M1439" s="82">
        <f>Report2!P1447</f>
        <v>3441548</v>
      </c>
      <c r="N1439" s="82">
        <f>Report2!Q1447</f>
        <v>0</v>
      </c>
      <c r="O1439" s="82">
        <f>Report2!T1447</f>
        <v>0</v>
      </c>
      <c r="P1439" s="82">
        <f>Report2!U1447</f>
        <v>0</v>
      </c>
      <c r="Q1439" s="82">
        <f>Report2!W1447</f>
        <v>0</v>
      </c>
      <c r="R1439" s="82">
        <f>Report2!X1447</f>
        <v>0</v>
      </c>
      <c r="S1439" s="82">
        <f>Report2!Y1447</f>
        <v>0</v>
      </c>
      <c r="T1439" s="82">
        <f>Report2!Z1447</f>
        <v>3441548</v>
      </c>
      <c r="U1439" s="82">
        <f>Report2!AB1447</f>
        <v>10000</v>
      </c>
      <c r="V1439" s="82">
        <f>Report2!AC1447</f>
        <v>3431548</v>
      </c>
      <c r="W1439" s="36" t="str">
        <f>Report2!AD1447</f>
        <v>31/05/2023</v>
      </c>
      <c r="X1439" s="48" t="str">
        <f t="shared" si="181"/>
        <v>31</v>
      </c>
      <c r="Y1439" s="31" t="str">
        <f t="shared" si="182"/>
        <v>05</v>
      </c>
      <c r="Z1439" s="31" t="str">
        <f t="shared" si="183"/>
        <v>2023</v>
      </c>
      <c r="AA1439" s="45">
        <f t="shared" si="184"/>
        <v>45077</v>
      </c>
      <c r="AB1439" s="31" t="str">
        <f>Report2!AE1447</f>
        <v>5255342005043</v>
      </c>
      <c r="AC1439" s="45" t="str">
        <f>Report2!AF1447</f>
        <v>31/05/2023</v>
      </c>
      <c r="AD1439" s="31" t="str">
        <f>Report2!AH1447</f>
        <v>P2TL/52553/20230530/00013</v>
      </c>
      <c r="AE1439" s="31">
        <f t="shared" si="186"/>
        <v>52550</v>
      </c>
      <c r="AF1439" s="31" t="str">
        <f t="shared" si="185"/>
        <v>52553</v>
      </c>
    </row>
    <row r="1440" spans="1:32">
      <c r="A1440" s="30">
        <f>Report2!A1448</f>
        <v>174</v>
      </c>
      <c r="B1440" s="31" t="str">
        <f>Report2!B1448</f>
        <v>P2TL/52554/20230522/00001</v>
      </c>
      <c r="C1440" s="31" t="str">
        <f>Report2!D1448</f>
        <v>523072294767</v>
      </c>
      <c r="D1440" s="31" t="str">
        <f>Report2!E1448</f>
        <v>KUN APIT ROFII</v>
      </c>
      <c r="E1440" s="31" t="str">
        <f>Report2!H1448</f>
        <v>P4</v>
      </c>
      <c r="F1440" s="31" t="str">
        <f>Report2!I1448</f>
        <v>DS MANGSULAN JAMB</v>
      </c>
      <c r="G1440" s="31" t="str">
        <f t="shared" si="179"/>
        <v>R1</v>
      </c>
      <c r="H1440" s="31">
        <f t="shared" si="180"/>
        <v>1300</v>
      </c>
      <c r="I1440" s="31" t="str">
        <f>Report2!K1448</f>
        <v>R1/1300</v>
      </c>
      <c r="J1440" s="82">
        <f>Report2!L1448</f>
        <v>0</v>
      </c>
      <c r="K1440" s="82">
        <f>Report2!M1448</f>
        <v>0</v>
      </c>
      <c r="L1440" s="82">
        <f>Report2!N1448</f>
        <v>478162</v>
      </c>
      <c r="M1440" s="82">
        <f>Report2!P1448</f>
        <v>478162</v>
      </c>
      <c r="N1440" s="82">
        <f>Report2!Q1448</f>
        <v>0</v>
      </c>
      <c r="O1440" s="82">
        <f>Report2!T1448</f>
        <v>0</v>
      </c>
      <c r="P1440" s="82">
        <f>Report2!U1448</f>
        <v>0</v>
      </c>
      <c r="Q1440" s="82">
        <f>Report2!W1448</f>
        <v>0</v>
      </c>
      <c r="R1440" s="82">
        <f>Report2!X1448</f>
        <v>0</v>
      </c>
      <c r="S1440" s="82">
        <f>Report2!Y1448</f>
        <v>0</v>
      </c>
      <c r="T1440" s="82">
        <f>Report2!Z1448</f>
        <v>478162</v>
      </c>
      <c r="U1440" s="82">
        <f>Report2!AB1448</f>
        <v>0</v>
      </c>
      <c r="V1440" s="82">
        <f>Report2!AC1448</f>
        <v>478162</v>
      </c>
      <c r="W1440" s="36" t="str">
        <f>Report2!AD1448</f>
        <v>22/05/2023</v>
      </c>
      <c r="X1440" s="48" t="str">
        <f t="shared" si="181"/>
        <v>22</v>
      </c>
      <c r="Y1440" s="31" t="str">
        <f t="shared" si="182"/>
        <v>05</v>
      </c>
      <c r="Z1440" s="31" t="str">
        <f t="shared" si="183"/>
        <v>2023</v>
      </c>
      <c r="AA1440" s="45">
        <f t="shared" si="184"/>
        <v>45068</v>
      </c>
      <c r="AB1440" s="31" t="str">
        <f>Report2!AE1448</f>
        <v>5255442006290</v>
      </c>
      <c r="AC1440" s="45" t="str">
        <f>Report2!AF1448</f>
        <v>22/05/2023</v>
      </c>
      <c r="AD1440" s="31" t="str">
        <f>Report2!AH1448</f>
        <v>P2TL/52554/20230522/00001</v>
      </c>
      <c r="AE1440" s="31">
        <f t="shared" si="186"/>
        <v>52550</v>
      </c>
      <c r="AF1440" s="31" t="str">
        <f t="shared" si="185"/>
        <v>52554</v>
      </c>
    </row>
    <row r="1441" spans="1:32">
      <c r="A1441" s="30">
        <f>Report2!A1449</f>
        <v>175</v>
      </c>
      <c r="B1441" s="31" t="str">
        <f>Report2!B1449</f>
        <v>P2TL/52551/20230525/00004</v>
      </c>
      <c r="C1441" s="31" t="str">
        <f>Report2!D1449</f>
        <v>523060897026</v>
      </c>
      <c r="D1441" s="31" t="str">
        <f>Report2!E1449</f>
        <v>MASINAH</v>
      </c>
      <c r="E1441" s="31" t="str">
        <f>Report2!H1449</f>
        <v>K2</v>
      </c>
      <c r="F1441" s="31" t="str">
        <f>Report2!I1449</f>
        <v>DS .GETAS RT 5/5</v>
      </c>
      <c r="G1441" s="31" t="str">
        <f t="shared" si="179"/>
        <v>R1M</v>
      </c>
      <c r="H1441" s="31">
        <f t="shared" si="180"/>
        <v>900</v>
      </c>
      <c r="I1441" s="31" t="str">
        <f>Report2!K1449</f>
        <v>R1M/900</v>
      </c>
      <c r="J1441" s="82">
        <f>Report2!L1449</f>
        <v>243</v>
      </c>
      <c r="K1441" s="82">
        <f>Report2!M1449</f>
        <v>0</v>
      </c>
      <c r="L1441" s="82">
        <f>Report2!N1449</f>
        <v>328536</v>
      </c>
      <c r="M1441" s="82">
        <f>Report2!P1449</f>
        <v>328536</v>
      </c>
      <c r="N1441" s="82">
        <f>Report2!Q1449</f>
        <v>0</v>
      </c>
      <c r="O1441" s="82">
        <f>Report2!T1449</f>
        <v>0</v>
      </c>
      <c r="P1441" s="82">
        <f>Report2!U1449</f>
        <v>0</v>
      </c>
      <c r="Q1441" s="82">
        <f>Report2!W1449</f>
        <v>29568</v>
      </c>
      <c r="R1441" s="82">
        <f>Report2!X1449</f>
        <v>0</v>
      </c>
      <c r="S1441" s="82">
        <f>Report2!Y1449</f>
        <v>0</v>
      </c>
      <c r="T1441" s="82">
        <f>Report2!Z1449</f>
        <v>358104</v>
      </c>
      <c r="U1441" s="82">
        <f>Report2!AB1449</f>
        <v>358104</v>
      </c>
      <c r="V1441" s="82">
        <f>Report2!AC1449</f>
        <v>0</v>
      </c>
      <c r="W1441" s="36" t="str">
        <f>Report2!AD1449</f>
        <v>25/05/2023</v>
      </c>
      <c r="X1441" s="48" t="str">
        <f t="shared" si="181"/>
        <v>25</v>
      </c>
      <c r="Y1441" s="31" t="str">
        <f t="shared" si="182"/>
        <v>05</v>
      </c>
      <c r="Z1441" s="31" t="str">
        <f t="shared" si="183"/>
        <v>2023</v>
      </c>
      <c r="AA1441" s="45">
        <f t="shared" si="184"/>
        <v>45071</v>
      </c>
      <c r="AB1441" s="31" t="str">
        <f>Report2!AE1449</f>
        <v>5255142005336</v>
      </c>
      <c r="AC1441" s="45" t="str">
        <f>Report2!AF1449</f>
        <v>25/05/2023</v>
      </c>
      <c r="AD1441" s="31" t="str">
        <f>Report2!AH1449</f>
        <v>P2TL/52551/20230525/00004</v>
      </c>
      <c r="AE1441" s="31">
        <f t="shared" si="186"/>
        <v>52550</v>
      </c>
      <c r="AF1441" s="31" t="str">
        <f t="shared" si="185"/>
        <v>52551</v>
      </c>
    </row>
    <row r="1442" spans="1:32">
      <c r="A1442" s="30">
        <f>Report2!A1450</f>
        <v>176</v>
      </c>
      <c r="B1442" s="31" t="str">
        <f>Report2!B1450</f>
        <v>P2TL/52553/20230531/00009</v>
      </c>
      <c r="C1442" s="31" t="str">
        <f>Report2!D1450</f>
        <v>523072138850</v>
      </c>
      <c r="D1442" s="31" t="str">
        <f>Report2!E1450</f>
        <v>PJU PEMDA KAB GRO</v>
      </c>
      <c r="E1442" s="31" t="str">
        <f>Report2!H1450</f>
        <v>K2</v>
      </c>
      <c r="F1442" s="31" t="str">
        <f>Report2!I1450</f>
        <v>JL RAYA KEC BRATI</v>
      </c>
      <c r="G1442" s="31" t="str">
        <f t="shared" si="179"/>
        <v>P3</v>
      </c>
      <c r="H1442" s="31">
        <f t="shared" si="180"/>
        <v>5500</v>
      </c>
      <c r="I1442" s="31" t="str">
        <f>Report2!K1450</f>
        <v>P3/5500</v>
      </c>
      <c r="J1442" s="82">
        <f>Report2!L1450</f>
        <v>2877</v>
      </c>
      <c r="K1442" s="82">
        <f>Report2!M1450</f>
        <v>0</v>
      </c>
      <c r="L1442" s="82">
        <f>Report2!N1450</f>
        <v>4889548</v>
      </c>
      <c r="M1442" s="82">
        <f>Report2!P1450</f>
        <v>4889548</v>
      </c>
      <c r="N1442" s="82">
        <f>Report2!Q1450</f>
        <v>0</v>
      </c>
      <c r="O1442" s="82">
        <f>Report2!T1450</f>
        <v>0</v>
      </c>
      <c r="P1442" s="82">
        <f>Report2!U1450</f>
        <v>0</v>
      </c>
      <c r="Q1442" s="82">
        <f>Report2!W1450</f>
        <v>0</v>
      </c>
      <c r="R1442" s="82">
        <f>Report2!X1450</f>
        <v>0</v>
      </c>
      <c r="S1442" s="82">
        <f>Report2!Y1450</f>
        <v>0</v>
      </c>
      <c r="T1442" s="82">
        <f>Report2!Z1450</f>
        <v>4889548</v>
      </c>
      <c r="U1442" s="82">
        <f>Report2!AB1450</f>
        <v>10000</v>
      </c>
      <c r="V1442" s="82">
        <f>Report2!AC1450</f>
        <v>4879548</v>
      </c>
      <c r="W1442" s="36" t="str">
        <f>Report2!AD1450</f>
        <v>31/05/2023</v>
      </c>
      <c r="X1442" s="48" t="str">
        <f t="shared" si="181"/>
        <v>31</v>
      </c>
      <c r="Y1442" s="31" t="str">
        <f t="shared" si="182"/>
        <v>05</v>
      </c>
      <c r="Z1442" s="31" t="str">
        <f t="shared" si="183"/>
        <v>2023</v>
      </c>
      <c r="AA1442" s="45">
        <f t="shared" si="184"/>
        <v>45077</v>
      </c>
      <c r="AB1442" s="31" t="str">
        <f>Report2!AE1450</f>
        <v>5255342005066</v>
      </c>
      <c r="AC1442" s="45" t="str">
        <f>Report2!AF1450</f>
        <v>31/05/2023</v>
      </c>
      <c r="AD1442" s="31" t="str">
        <f>Report2!AH1450</f>
        <v>P2TL/52553/20230531/00009</v>
      </c>
      <c r="AE1442" s="31">
        <f t="shared" si="186"/>
        <v>52550</v>
      </c>
      <c r="AF1442" s="31" t="str">
        <f t="shared" si="185"/>
        <v>52553</v>
      </c>
    </row>
    <row r="1443" spans="1:32">
      <c r="A1443" s="30">
        <f>Report2!A1451</f>
        <v>177</v>
      </c>
      <c r="B1443" s="31" t="str">
        <f>Report2!B1451</f>
        <v>P2TL/52551/20230517/00005</v>
      </c>
      <c r="C1443" s="31" t="str">
        <f>Report2!D1451</f>
        <v>523060531160</v>
      </c>
      <c r="D1443" s="31" t="str">
        <f>Report2!E1451</f>
        <v>SUROWIRYO B SARDI</v>
      </c>
      <c r="E1443" s="31" t="str">
        <f>Report2!H1451</f>
        <v>K2</v>
      </c>
      <c r="F1443" s="31" t="str">
        <f>Report2!I1451</f>
        <v>DS  WONOSARI RT4/3</v>
      </c>
      <c r="G1443" s="31" t="str">
        <f t="shared" si="179"/>
        <v>R1</v>
      </c>
      <c r="H1443" s="31">
        <f t="shared" si="180"/>
        <v>450</v>
      </c>
      <c r="I1443" s="31" t="str">
        <f>Report2!K1451</f>
        <v>R1/450</v>
      </c>
      <c r="J1443" s="82">
        <f>Report2!L1451</f>
        <v>579</v>
      </c>
      <c r="K1443" s="82">
        <f>Report2!M1451</f>
        <v>0</v>
      </c>
      <c r="L1443" s="82">
        <f>Report2!N1451</f>
        <v>286605</v>
      </c>
      <c r="M1443" s="82">
        <f>Report2!P1451</f>
        <v>286605</v>
      </c>
      <c r="N1443" s="82">
        <f>Report2!Q1451</f>
        <v>0</v>
      </c>
      <c r="O1443" s="82">
        <f>Report2!T1451</f>
        <v>0</v>
      </c>
      <c r="P1443" s="82">
        <f>Report2!U1451</f>
        <v>0</v>
      </c>
      <c r="Q1443" s="82">
        <f>Report2!W1451</f>
        <v>25794</v>
      </c>
      <c r="R1443" s="82">
        <f>Report2!X1451</f>
        <v>0</v>
      </c>
      <c r="S1443" s="82">
        <f>Report2!Y1451</f>
        <v>0</v>
      </c>
      <c r="T1443" s="82">
        <f>Report2!Z1451</f>
        <v>312399</v>
      </c>
      <c r="U1443" s="82">
        <f>Report2!AB1451</f>
        <v>312399</v>
      </c>
      <c r="V1443" s="82">
        <f>Report2!AC1451</f>
        <v>0</v>
      </c>
      <c r="W1443" s="36" t="str">
        <f>Report2!AD1451</f>
        <v>17/05/2023</v>
      </c>
      <c r="X1443" s="48" t="str">
        <f t="shared" si="181"/>
        <v>17</v>
      </c>
      <c r="Y1443" s="31" t="str">
        <f t="shared" si="182"/>
        <v>05</v>
      </c>
      <c r="Z1443" s="31" t="str">
        <f t="shared" si="183"/>
        <v>2023</v>
      </c>
      <c r="AA1443" s="45">
        <f t="shared" si="184"/>
        <v>45063</v>
      </c>
      <c r="AB1443" s="31" t="str">
        <f>Report2!AE1451</f>
        <v>5255142005315</v>
      </c>
      <c r="AC1443" s="45" t="str">
        <f>Report2!AF1451</f>
        <v>17/05/2023</v>
      </c>
      <c r="AD1443" s="31" t="str">
        <f>Report2!AH1451</f>
        <v>P2TL/52551/20230517/00005</v>
      </c>
      <c r="AE1443" s="31">
        <f t="shared" si="186"/>
        <v>52550</v>
      </c>
      <c r="AF1443" s="31" t="str">
        <f t="shared" si="185"/>
        <v>52551</v>
      </c>
    </row>
    <row r="1444" spans="1:32">
      <c r="A1444" s="30">
        <f>Report2!A1452</f>
        <v>178</v>
      </c>
      <c r="B1444" s="31" t="str">
        <f>Report2!B1452</f>
        <v>P2TL/52554/20230508/00002</v>
      </c>
      <c r="C1444" s="31" t="str">
        <f>Report2!D1452</f>
        <v>523070895302</v>
      </c>
      <c r="D1444" s="31" t="str">
        <f>Report2!E1452</f>
        <v>SUYADI</v>
      </c>
      <c r="E1444" s="31" t="str">
        <f>Report2!H1452</f>
        <v>K2</v>
      </c>
      <c r="F1444" s="31" t="str">
        <f>Report2!I1452</f>
        <v>DK  BEKU GEDANGAN</v>
      </c>
      <c r="G1444" s="31" t="str">
        <f t="shared" si="179"/>
        <v>R1</v>
      </c>
      <c r="H1444" s="31">
        <f t="shared" si="180"/>
        <v>450</v>
      </c>
      <c r="I1444" s="31" t="str">
        <f>Report2!K1452</f>
        <v>R1/450</v>
      </c>
      <c r="J1444" s="82">
        <f>Report2!L1452</f>
        <v>513</v>
      </c>
      <c r="K1444" s="82">
        <f>Report2!M1452</f>
        <v>0</v>
      </c>
      <c r="L1444" s="82">
        <f>Report2!N1452</f>
        <v>253935</v>
      </c>
      <c r="M1444" s="82">
        <f>Report2!P1452</f>
        <v>253935</v>
      </c>
      <c r="N1444" s="82">
        <f>Report2!Q1452</f>
        <v>0</v>
      </c>
      <c r="O1444" s="82">
        <f>Report2!T1452</f>
        <v>0</v>
      </c>
      <c r="P1444" s="82">
        <f>Report2!U1452</f>
        <v>0</v>
      </c>
      <c r="Q1444" s="82">
        <f>Report2!W1452</f>
        <v>22854</v>
      </c>
      <c r="R1444" s="82">
        <f>Report2!X1452</f>
        <v>0</v>
      </c>
      <c r="S1444" s="82">
        <f>Report2!Y1452</f>
        <v>0</v>
      </c>
      <c r="T1444" s="82">
        <f>Report2!Z1452</f>
        <v>276789</v>
      </c>
      <c r="U1444" s="82">
        <f>Report2!AB1452</f>
        <v>22854</v>
      </c>
      <c r="V1444" s="82">
        <f>Report2!AC1452</f>
        <v>253935</v>
      </c>
      <c r="W1444" s="36" t="str">
        <f>Report2!AD1452</f>
        <v>08/05/2023</v>
      </c>
      <c r="X1444" s="48" t="str">
        <f t="shared" si="181"/>
        <v>08</v>
      </c>
      <c r="Y1444" s="31" t="str">
        <f t="shared" si="182"/>
        <v>05</v>
      </c>
      <c r="Z1444" s="31" t="str">
        <f t="shared" si="183"/>
        <v>2023</v>
      </c>
      <c r="AA1444" s="45">
        <f t="shared" si="184"/>
        <v>45054</v>
      </c>
      <c r="AB1444" s="31" t="str">
        <f>Report2!AE1452</f>
        <v>5255442006264</v>
      </c>
      <c r="AC1444" s="45" t="str">
        <f>Report2!AF1452</f>
        <v>08/05/2023</v>
      </c>
      <c r="AD1444" s="31" t="str">
        <f>Report2!AH1452</f>
        <v>P2TL/52554/20230508/00002</v>
      </c>
      <c r="AE1444" s="31">
        <f t="shared" si="186"/>
        <v>52550</v>
      </c>
      <c r="AF1444" s="31" t="str">
        <f t="shared" si="185"/>
        <v>52554</v>
      </c>
    </row>
    <row r="1445" spans="1:32">
      <c r="A1445" s="30">
        <f>Report2!A1453</f>
        <v>179</v>
      </c>
      <c r="B1445" s="31" t="str">
        <f>Report2!B1453</f>
        <v>P2TL/52552/20230524/00002</v>
      </c>
      <c r="C1445" s="31" t="str">
        <f>Report2!D1453</f>
        <v>523080390153</v>
      </c>
      <c r="D1445" s="31" t="str">
        <f>Report2!E1453</f>
        <v>KARDJAN B DARSI</v>
      </c>
      <c r="E1445" s="31" t="str">
        <f>Report2!H1453</f>
        <v>P3</v>
      </c>
      <c r="F1445" s="31" t="str">
        <f>Report2!I1453</f>
        <v>DS  LUKAS RT6RW1KA</v>
      </c>
      <c r="G1445" s="31" t="str">
        <f t="shared" si="179"/>
        <v>R1</v>
      </c>
      <c r="H1445" s="31">
        <f t="shared" si="180"/>
        <v>450</v>
      </c>
      <c r="I1445" s="31" t="str">
        <f>Report2!K1453</f>
        <v>R1/450</v>
      </c>
      <c r="J1445" s="82">
        <f>Report2!L1453</f>
        <v>2479</v>
      </c>
      <c r="K1445" s="82">
        <f>Report2!M1453</f>
        <v>59400</v>
      </c>
      <c r="L1445" s="82">
        <f>Report2!N1453</f>
        <v>1226907</v>
      </c>
      <c r="M1445" s="82">
        <f>Report2!P1453</f>
        <v>1286307</v>
      </c>
      <c r="N1445" s="82">
        <f>Report2!Q1453</f>
        <v>0</v>
      </c>
      <c r="O1445" s="82">
        <f>Report2!T1453</f>
        <v>0</v>
      </c>
      <c r="P1445" s="82">
        <f>Report2!U1453</f>
        <v>188171</v>
      </c>
      <c r="Q1445" s="82">
        <f>Report2!W1453</f>
        <v>13160</v>
      </c>
      <c r="R1445" s="82">
        <f>Report2!X1453</f>
        <v>13950</v>
      </c>
      <c r="S1445" s="82">
        <f>Report2!Y1453</f>
        <v>0</v>
      </c>
      <c r="T1445" s="82">
        <f>Report2!Z1453</f>
        <v>1501588</v>
      </c>
      <c r="U1445" s="82">
        <f>Report2!AB1453</f>
        <v>1501588</v>
      </c>
      <c r="V1445" s="82">
        <f>Report2!AC1453</f>
        <v>0</v>
      </c>
      <c r="W1445" s="36" t="str">
        <f>Report2!AD1453</f>
        <v>24/05/2023</v>
      </c>
      <c r="X1445" s="48" t="str">
        <f t="shared" si="181"/>
        <v>24</v>
      </c>
      <c r="Y1445" s="31" t="str">
        <f t="shared" si="182"/>
        <v>05</v>
      </c>
      <c r="Z1445" s="31" t="str">
        <f t="shared" si="183"/>
        <v>2023</v>
      </c>
      <c r="AA1445" s="45">
        <f t="shared" si="184"/>
        <v>45070</v>
      </c>
      <c r="AB1445" s="31" t="str">
        <f>Report2!AE1453</f>
        <v>5255242005051</v>
      </c>
      <c r="AC1445" s="45" t="str">
        <f>Report2!AF1453</f>
        <v>24/05/2023</v>
      </c>
      <c r="AD1445" s="31" t="str">
        <f>Report2!AH1453</f>
        <v>P2TL/52552/20230524/00002</v>
      </c>
      <c r="AE1445" s="31">
        <f t="shared" si="186"/>
        <v>52550</v>
      </c>
      <c r="AF1445" s="31" t="str">
        <f t="shared" si="185"/>
        <v>52552</v>
      </c>
    </row>
    <row r="1446" spans="1:32">
      <c r="A1446" s="30">
        <f>Report2!A1454</f>
        <v>180</v>
      </c>
      <c r="B1446" s="31" t="str">
        <f>Report2!B1454</f>
        <v>P2TL/52552/20230524/00003</v>
      </c>
      <c r="C1446" s="31" t="str">
        <f>Report2!D1454</f>
        <v>523080706244</v>
      </c>
      <c r="D1446" s="31" t="str">
        <f>Report2!E1454</f>
        <v>NUR IMAN TEGUH SA</v>
      </c>
      <c r="E1446" s="31" t="str">
        <f>Report2!H1454</f>
        <v>P2</v>
      </c>
      <c r="F1446" s="31" t="str">
        <f>Report2!I1454</f>
        <v>DS LUKAS KALIMARO</v>
      </c>
      <c r="G1446" s="31" t="str">
        <f t="shared" si="179"/>
        <v>B1</v>
      </c>
      <c r="H1446" s="31">
        <f t="shared" si="180"/>
        <v>2200</v>
      </c>
      <c r="I1446" s="31" t="str">
        <f>Report2!K1454</f>
        <v>B1/2200</v>
      </c>
      <c r="J1446" s="82">
        <f>Report2!L1454</f>
        <v>12118</v>
      </c>
      <c r="K1446" s="82">
        <f>Report2!M1454</f>
        <v>0</v>
      </c>
      <c r="L1446" s="82">
        <f>Report2!N1454</f>
        <v>13329360</v>
      </c>
      <c r="M1446" s="82">
        <f>Report2!P1454</f>
        <v>13329360</v>
      </c>
      <c r="N1446" s="82">
        <f>Report2!Q1454</f>
        <v>10000</v>
      </c>
      <c r="O1446" s="82">
        <f>Report2!T1454</f>
        <v>0</v>
      </c>
      <c r="P1446" s="82">
        <f>Report2!U1454</f>
        <v>188171</v>
      </c>
      <c r="Q1446" s="82">
        <f>Report2!W1454</f>
        <v>133294</v>
      </c>
      <c r="R1446" s="82">
        <f>Report2!X1454</f>
        <v>11000</v>
      </c>
      <c r="S1446" s="82">
        <f>Report2!Y1454</f>
        <v>0</v>
      </c>
      <c r="T1446" s="82">
        <f>Report2!Z1454</f>
        <v>13671825</v>
      </c>
      <c r="U1446" s="82">
        <f>Report2!AB1454</f>
        <v>13671825</v>
      </c>
      <c r="V1446" s="82">
        <f>Report2!AC1454</f>
        <v>0</v>
      </c>
      <c r="W1446" s="36" t="str">
        <f>Report2!AD1454</f>
        <v>24/05/2023</v>
      </c>
      <c r="X1446" s="48" t="str">
        <f t="shared" si="181"/>
        <v>24</v>
      </c>
      <c r="Y1446" s="31" t="str">
        <f t="shared" si="182"/>
        <v>05</v>
      </c>
      <c r="Z1446" s="31" t="str">
        <f t="shared" si="183"/>
        <v>2023</v>
      </c>
      <c r="AA1446" s="45">
        <f t="shared" si="184"/>
        <v>45070</v>
      </c>
      <c r="AB1446" s="31" t="str">
        <f>Report2!AE1454</f>
        <v>5255242005052</v>
      </c>
      <c r="AC1446" s="45" t="str">
        <f>Report2!AF1454</f>
        <v>24/05/2023</v>
      </c>
      <c r="AD1446" s="31" t="str">
        <f>Report2!AH1454</f>
        <v>P2TL/52552/20230524/00003</v>
      </c>
      <c r="AE1446" s="31">
        <f t="shared" si="186"/>
        <v>52550</v>
      </c>
      <c r="AF1446" s="31" t="str">
        <f t="shared" si="185"/>
        <v>52552</v>
      </c>
    </row>
    <row r="1447" spans="1:32">
      <c r="A1447" s="30">
        <f>Report2!A1455</f>
        <v>181</v>
      </c>
      <c r="B1447" s="31" t="str">
        <f>Report2!B1455</f>
        <v>P2TL/52553/20230505/00001</v>
      </c>
      <c r="C1447" s="31" t="str">
        <f>Report2!D1455</f>
        <v>523070955897</v>
      </c>
      <c r="D1447" s="31" t="str">
        <f>Report2!E1455</f>
        <v>KAMTO DASLAN</v>
      </c>
      <c r="E1447" s="31" t="str">
        <f>Report2!H1455</f>
        <v>K2</v>
      </c>
      <c r="F1447" s="31" t="str">
        <f>Report2!I1455</f>
        <v>DS  RAMBAT</v>
      </c>
      <c r="G1447" s="31" t="str">
        <f t="shared" si="179"/>
        <v>R1M</v>
      </c>
      <c r="H1447" s="31">
        <f t="shared" si="180"/>
        <v>900</v>
      </c>
      <c r="I1447" s="31" t="str">
        <f>Report2!K1455</f>
        <v>R1M/900</v>
      </c>
      <c r="J1447" s="82">
        <f>Report2!L1455</f>
        <v>599</v>
      </c>
      <c r="K1447" s="82">
        <f>Report2!M1455</f>
        <v>0</v>
      </c>
      <c r="L1447" s="82">
        <f>Report2!N1455</f>
        <v>809848</v>
      </c>
      <c r="M1447" s="82">
        <f>Report2!P1455</f>
        <v>809848</v>
      </c>
      <c r="N1447" s="82">
        <f>Report2!Q1455</f>
        <v>0</v>
      </c>
      <c r="O1447" s="82">
        <f>Report2!T1455</f>
        <v>0</v>
      </c>
      <c r="P1447" s="82">
        <f>Report2!U1455</f>
        <v>0</v>
      </c>
      <c r="Q1447" s="82">
        <f>Report2!W1455</f>
        <v>72886</v>
      </c>
      <c r="R1447" s="82">
        <f>Report2!X1455</f>
        <v>0</v>
      </c>
      <c r="S1447" s="82">
        <f>Report2!Y1455</f>
        <v>0</v>
      </c>
      <c r="T1447" s="82">
        <f>Report2!Z1455</f>
        <v>882734</v>
      </c>
      <c r="U1447" s="82">
        <f>Report2!AB1455</f>
        <v>882734</v>
      </c>
      <c r="V1447" s="82">
        <f>Report2!AC1455</f>
        <v>0</v>
      </c>
      <c r="W1447" s="36" t="str">
        <f>Report2!AD1455</f>
        <v>05/05/2023</v>
      </c>
      <c r="X1447" s="48" t="str">
        <f t="shared" si="181"/>
        <v>05</v>
      </c>
      <c r="Y1447" s="31" t="str">
        <f t="shared" si="182"/>
        <v>05</v>
      </c>
      <c r="Z1447" s="31" t="str">
        <f t="shared" si="183"/>
        <v>2023</v>
      </c>
      <c r="AA1447" s="45">
        <f t="shared" si="184"/>
        <v>45051</v>
      </c>
      <c r="AB1447" s="31" t="str">
        <f>Report2!AE1455</f>
        <v>5255342004978</v>
      </c>
      <c r="AC1447" s="45" t="str">
        <f>Report2!AF1455</f>
        <v>05/05/2023</v>
      </c>
      <c r="AD1447" s="31" t="str">
        <f>Report2!AH1455</f>
        <v>P2TL/52553/20230505/00001</v>
      </c>
      <c r="AE1447" s="31">
        <f t="shared" si="186"/>
        <v>52550</v>
      </c>
      <c r="AF1447" s="31" t="str">
        <f t="shared" si="185"/>
        <v>52553</v>
      </c>
    </row>
    <row r="1448" spans="1:32">
      <c r="A1448" s="30">
        <f>Report2!A1456</f>
        <v>182</v>
      </c>
      <c r="B1448" s="31" t="str">
        <f>Report2!B1456</f>
        <v>P2TL/52554/20230503/00001</v>
      </c>
      <c r="C1448" s="31" t="str">
        <f>Report2!D1456</f>
        <v>523072080541</v>
      </c>
      <c r="D1448" s="31" t="str">
        <f>Report2!E1456</f>
        <v>BAMBANG PUJIYANTO</v>
      </c>
      <c r="E1448" s="31" t="str">
        <f>Report2!H1456</f>
        <v>P3</v>
      </c>
      <c r="F1448" s="31" t="str">
        <f>Report2!I1456</f>
        <v>DK SEMEN PULOKULO</v>
      </c>
      <c r="G1448" s="31" t="str">
        <f t="shared" si="179"/>
        <v>R1M</v>
      </c>
      <c r="H1448" s="31">
        <f t="shared" si="180"/>
        <v>900</v>
      </c>
      <c r="I1448" s="31" t="str">
        <f>Report2!K1456</f>
        <v>R1M/900</v>
      </c>
      <c r="J1448" s="82">
        <f>Report2!L1456</f>
        <v>4957</v>
      </c>
      <c r="K1448" s="82">
        <f>Report2!M1456</f>
        <v>584064</v>
      </c>
      <c r="L1448" s="82">
        <f>Report2!N1456</f>
        <v>6702134</v>
      </c>
      <c r="M1448" s="82">
        <f>Report2!P1456</f>
        <v>7286198</v>
      </c>
      <c r="N1448" s="82">
        <f>Report2!Q1456</f>
        <v>10000</v>
      </c>
      <c r="O1448" s="82">
        <f>Report2!T1456</f>
        <v>76400</v>
      </c>
      <c r="P1448" s="82">
        <f>Report2!U1456</f>
        <v>188171</v>
      </c>
      <c r="Q1448" s="82">
        <f>Report2!W1456</f>
        <v>75782</v>
      </c>
      <c r="R1448" s="82">
        <f>Report2!X1456</f>
        <v>0</v>
      </c>
      <c r="S1448" s="82">
        <f>Report2!Y1456</f>
        <v>0</v>
      </c>
      <c r="T1448" s="82">
        <f>Report2!Z1456</f>
        <v>7636551</v>
      </c>
      <c r="U1448" s="82">
        <f>Report2!AB1456</f>
        <v>4500000</v>
      </c>
      <c r="V1448" s="82">
        <f>Report2!AC1456</f>
        <v>3136551</v>
      </c>
      <c r="W1448" s="36" t="str">
        <f>Report2!AD1456</f>
        <v>10/05/2023</v>
      </c>
      <c r="X1448" s="48" t="str">
        <f t="shared" si="181"/>
        <v>10</v>
      </c>
      <c r="Y1448" s="31" t="str">
        <f t="shared" si="182"/>
        <v>05</v>
      </c>
      <c r="Z1448" s="31" t="str">
        <f t="shared" si="183"/>
        <v>2023</v>
      </c>
      <c r="AA1448" s="45">
        <f t="shared" si="184"/>
        <v>45056</v>
      </c>
      <c r="AB1448" s="31" t="str">
        <f>Report2!AE1456</f>
        <v>5255442006257</v>
      </c>
      <c r="AC1448" s="45" t="str">
        <f>Report2!AF1456</f>
        <v>10/05/2023</v>
      </c>
      <c r="AD1448" s="31" t="str">
        <f>Report2!AH1456</f>
        <v>P2TL/52554/20230503/00001</v>
      </c>
      <c r="AE1448" s="31">
        <f t="shared" si="186"/>
        <v>52550</v>
      </c>
      <c r="AF1448" s="31" t="str">
        <f t="shared" si="185"/>
        <v>52554</v>
      </c>
    </row>
    <row r="1449" spans="1:32">
      <c r="A1449" s="30">
        <f>Report2!A1457</f>
        <v>183</v>
      </c>
      <c r="B1449" s="31" t="str">
        <f>Report2!B1457</f>
        <v>P2TL/52553/20230522/00001</v>
      </c>
      <c r="C1449" s="31" t="str">
        <f>Report2!D1457</f>
        <v>523072532937</v>
      </c>
      <c r="D1449" s="31" t="str">
        <f>Report2!E1457</f>
        <v>MUSLIH</v>
      </c>
      <c r="E1449" s="31" t="str">
        <f>Report2!H1457</f>
        <v>P2</v>
      </c>
      <c r="F1449" s="31" t="str">
        <f>Report2!I1457</f>
        <v>DK PEDAK LEYANGAN</v>
      </c>
      <c r="G1449" s="31" t="str">
        <f t="shared" si="179"/>
        <v>R1T</v>
      </c>
      <c r="H1449" s="31">
        <f t="shared" si="180"/>
        <v>450</v>
      </c>
      <c r="I1449" s="31" t="str">
        <f>Report2!K1457</f>
        <v>R1T/450</v>
      </c>
      <c r="J1449" s="82">
        <f>Report2!L1457</f>
        <v>2479</v>
      </c>
      <c r="K1449" s="82">
        <f>Report2!M1457</f>
        <v>0</v>
      </c>
      <c r="L1449" s="82">
        <f>Report2!N1457</f>
        <v>1226907</v>
      </c>
      <c r="M1449" s="82">
        <f>Report2!P1457</f>
        <v>1226907</v>
      </c>
      <c r="N1449" s="82">
        <f>Report2!Q1457</f>
        <v>0</v>
      </c>
      <c r="O1449" s="82">
        <f>Report2!T1457</f>
        <v>0</v>
      </c>
      <c r="P1449" s="82">
        <f>Report2!U1457</f>
        <v>0</v>
      </c>
      <c r="Q1449" s="82">
        <f>Report2!W1457</f>
        <v>12269</v>
      </c>
      <c r="R1449" s="82">
        <f>Report2!X1457</f>
        <v>0</v>
      </c>
      <c r="S1449" s="82">
        <f>Report2!Y1457</f>
        <v>0</v>
      </c>
      <c r="T1449" s="82">
        <f>Report2!Z1457</f>
        <v>1239176</v>
      </c>
      <c r="U1449" s="82">
        <f>Report2!AB1457</f>
        <v>600000</v>
      </c>
      <c r="V1449" s="82">
        <f>Report2!AC1457</f>
        <v>639176</v>
      </c>
      <c r="W1449" s="36" t="str">
        <f>Report2!AD1457</f>
        <v>22/05/2023</v>
      </c>
      <c r="X1449" s="48" t="str">
        <f t="shared" si="181"/>
        <v>22</v>
      </c>
      <c r="Y1449" s="31" t="str">
        <f t="shared" si="182"/>
        <v>05</v>
      </c>
      <c r="Z1449" s="31" t="str">
        <f t="shared" si="183"/>
        <v>2023</v>
      </c>
      <c r="AA1449" s="45">
        <f t="shared" si="184"/>
        <v>45068</v>
      </c>
      <c r="AB1449" s="31" t="str">
        <f>Report2!AE1457</f>
        <v>5255343004993</v>
      </c>
      <c r="AC1449" s="45" t="str">
        <f>Report2!AF1457</f>
        <v>22/05/2023</v>
      </c>
      <c r="AD1449" s="31" t="str">
        <f>Report2!AH1457</f>
        <v>P2TL/52553/20230522/00001</v>
      </c>
      <c r="AE1449" s="31">
        <f t="shared" si="186"/>
        <v>52550</v>
      </c>
      <c r="AF1449" s="31" t="str">
        <f t="shared" si="185"/>
        <v>52553</v>
      </c>
    </row>
    <row r="1450" spans="1:32">
      <c r="A1450" s="30">
        <f>Report2!A1458</f>
        <v>184</v>
      </c>
      <c r="B1450" s="31" t="str">
        <f>Report2!B1458</f>
        <v>P2TL/52553/20230531/00002</v>
      </c>
      <c r="C1450" s="31" t="str">
        <f>Report2!D1458</f>
        <v>NONPELANG</v>
      </c>
      <c r="D1450" s="31" t="str">
        <f>Report2!E1458</f>
        <v>SUGIYANTO</v>
      </c>
      <c r="E1450" s="31" t="str">
        <f>Report2!H1458</f>
        <v>P4</v>
      </c>
      <c r="F1450" s="31" t="str">
        <f>Report2!I1458</f>
        <v>DS TEGALSUMUR   RT</v>
      </c>
      <c r="G1450" s="31" t="str">
        <f t="shared" si="179"/>
        <v>B1</v>
      </c>
      <c r="H1450" s="31">
        <f t="shared" si="180"/>
        <v>900</v>
      </c>
      <c r="I1450" s="31" t="str">
        <f>Report2!K1458</f>
        <v>B1/900</v>
      </c>
      <c r="J1450" s="82">
        <f>Report2!L1458</f>
        <v>4957</v>
      </c>
      <c r="K1450" s="82">
        <f>Report2!M1458</f>
        <v>429300</v>
      </c>
      <c r="L1450" s="82">
        <f>Report2!N1458</f>
        <v>2305098</v>
      </c>
      <c r="M1450" s="82">
        <f>Report2!P1458</f>
        <v>2734398</v>
      </c>
      <c r="N1450" s="82">
        <f>Report2!Q1458</f>
        <v>0</v>
      </c>
      <c r="O1450" s="82">
        <f>Report2!T1458</f>
        <v>0</v>
      </c>
      <c r="P1450" s="82">
        <f>Report2!U1458</f>
        <v>0</v>
      </c>
      <c r="Q1450" s="82">
        <f>Report2!W1458</f>
        <v>13672</v>
      </c>
      <c r="R1450" s="82">
        <f>Report2!X1458</f>
        <v>0</v>
      </c>
      <c r="S1450" s="82">
        <f>Report2!Y1458</f>
        <v>0</v>
      </c>
      <c r="T1450" s="82">
        <f>Report2!Z1458</f>
        <v>2748070</v>
      </c>
      <c r="U1450" s="82">
        <f>Report2!AB1458</f>
        <v>2748070</v>
      </c>
      <c r="V1450" s="82">
        <f>Report2!AC1458</f>
        <v>0</v>
      </c>
      <c r="W1450" s="36" t="str">
        <f>Report2!AD1458</f>
        <v>31/05/2023</v>
      </c>
      <c r="X1450" s="48" t="str">
        <f t="shared" si="181"/>
        <v>31</v>
      </c>
      <c r="Y1450" s="31" t="str">
        <f t="shared" si="182"/>
        <v>05</v>
      </c>
      <c r="Z1450" s="31" t="str">
        <f t="shared" si="183"/>
        <v>2023</v>
      </c>
      <c r="AA1450" s="45">
        <f t="shared" si="184"/>
        <v>45077</v>
      </c>
      <c r="AB1450" s="31" t="str">
        <f>Report2!AE1458</f>
        <v>5255342005059</v>
      </c>
      <c r="AC1450" s="45" t="str">
        <f>Report2!AF1458</f>
        <v>31/05/2023</v>
      </c>
      <c r="AD1450" s="31" t="str">
        <f>Report2!AH1458</f>
        <v>P2TL/52553/20230531/00002</v>
      </c>
      <c r="AE1450" s="31">
        <f t="shared" si="186"/>
        <v>52550</v>
      </c>
      <c r="AF1450" s="31" t="str">
        <f t="shared" si="185"/>
        <v>52553</v>
      </c>
    </row>
    <row r="1451" spans="1:32">
      <c r="A1451" s="30">
        <f>Report2!A1459</f>
        <v>185</v>
      </c>
      <c r="B1451" s="31" t="str">
        <f>Report2!B1459</f>
        <v>P2TL/52551/20230522/00005</v>
      </c>
      <c r="C1451" s="31" t="str">
        <f>Report2!D1459</f>
        <v>523061800222</v>
      </c>
      <c r="D1451" s="31" t="str">
        <f>Report2!E1459</f>
        <v>MUHAMMAD MUSA</v>
      </c>
      <c r="E1451" s="31" t="str">
        <f>Report2!H1459</f>
        <v>K2</v>
      </c>
      <c r="F1451" s="31" t="str">
        <f>Report2!I1459</f>
        <v>DS KEDONDONG 0  RT</v>
      </c>
      <c r="G1451" s="31" t="str">
        <f t="shared" si="179"/>
        <v>R2T</v>
      </c>
      <c r="H1451" s="31">
        <f t="shared" si="180"/>
        <v>3500</v>
      </c>
      <c r="I1451" s="31" t="str">
        <f>Report2!K1459</f>
        <v>R2T/3500</v>
      </c>
      <c r="J1451" s="82">
        <f>Report2!L1459</f>
        <v>1292</v>
      </c>
      <c r="K1451" s="82">
        <f>Report2!M1459</f>
        <v>0</v>
      </c>
      <c r="L1451" s="82">
        <f>Report2!N1459</f>
        <v>2195793</v>
      </c>
      <c r="M1451" s="82">
        <f>Report2!P1459</f>
        <v>2195793</v>
      </c>
      <c r="N1451" s="82">
        <f>Report2!Q1459</f>
        <v>0</v>
      </c>
      <c r="O1451" s="82">
        <f>Report2!T1459</f>
        <v>0</v>
      </c>
      <c r="P1451" s="82">
        <f>Report2!U1459</f>
        <v>0</v>
      </c>
      <c r="Q1451" s="82">
        <f>Report2!W1459</f>
        <v>197621</v>
      </c>
      <c r="R1451" s="82">
        <f>Report2!X1459</f>
        <v>0</v>
      </c>
      <c r="S1451" s="82">
        <f>Report2!Y1459</f>
        <v>0</v>
      </c>
      <c r="T1451" s="82">
        <f>Report2!Z1459</f>
        <v>2393414</v>
      </c>
      <c r="U1451" s="82">
        <f>Report2!AB1459</f>
        <v>2393414</v>
      </c>
      <c r="V1451" s="82">
        <f>Report2!AC1459</f>
        <v>0</v>
      </c>
      <c r="W1451" s="36" t="str">
        <f>Report2!AD1459</f>
        <v>22/05/2023</v>
      </c>
      <c r="X1451" s="48" t="str">
        <f t="shared" si="181"/>
        <v>22</v>
      </c>
      <c r="Y1451" s="31" t="str">
        <f t="shared" si="182"/>
        <v>05</v>
      </c>
      <c r="Z1451" s="31" t="str">
        <f t="shared" si="183"/>
        <v>2023</v>
      </c>
      <c r="AA1451" s="45">
        <f t="shared" si="184"/>
        <v>45068</v>
      </c>
      <c r="AB1451" s="31" t="str">
        <f>Report2!AE1459</f>
        <v>5255143005323</v>
      </c>
      <c r="AC1451" s="45" t="str">
        <f>Report2!AF1459</f>
        <v>22/05/2023</v>
      </c>
      <c r="AD1451" s="31" t="str">
        <f>Report2!AH1459</f>
        <v>P2TL/52551/20230522/00005</v>
      </c>
      <c r="AE1451" s="31">
        <f t="shared" si="186"/>
        <v>52550</v>
      </c>
      <c r="AF1451" s="31" t="str">
        <f t="shared" si="185"/>
        <v>52551</v>
      </c>
    </row>
    <row r="1452" spans="1:32">
      <c r="A1452" s="30">
        <f>Report2!A1460</f>
        <v>186</v>
      </c>
      <c r="B1452" s="31" t="str">
        <f>Report2!B1460</f>
        <v>P2TL/52553/20230530/00018</v>
      </c>
      <c r="C1452" s="31" t="str">
        <f>Report2!D1460</f>
        <v>523073159361</v>
      </c>
      <c r="D1452" s="31" t="str">
        <f>Report2!E1460</f>
        <v>TAMAN P2KH</v>
      </c>
      <c r="E1452" s="31" t="str">
        <f>Report2!H1460</f>
        <v>K2</v>
      </c>
      <c r="F1452" s="31" t="str">
        <f>Report2!I1460</f>
        <v>JL DR SUTOMO GG II</v>
      </c>
      <c r="G1452" s="31" t="str">
        <f t="shared" si="179"/>
        <v>P3</v>
      </c>
      <c r="H1452" s="31">
        <f t="shared" si="180"/>
        <v>7700</v>
      </c>
      <c r="I1452" s="31" t="str">
        <f>Report2!K1460</f>
        <v>P3/7700</v>
      </c>
      <c r="J1452" s="82">
        <f>Report2!L1460</f>
        <v>1871</v>
      </c>
      <c r="K1452" s="82">
        <f>Report2!M1460</f>
        <v>0</v>
      </c>
      <c r="L1452" s="82">
        <f>Report2!N1460</f>
        <v>3179821</v>
      </c>
      <c r="M1452" s="82">
        <f>Report2!P1460</f>
        <v>3179821</v>
      </c>
      <c r="N1452" s="82">
        <f>Report2!Q1460</f>
        <v>0</v>
      </c>
      <c r="O1452" s="82">
        <f>Report2!T1460</f>
        <v>0</v>
      </c>
      <c r="P1452" s="82">
        <f>Report2!U1460</f>
        <v>0</v>
      </c>
      <c r="Q1452" s="82">
        <f>Report2!W1460</f>
        <v>0</v>
      </c>
      <c r="R1452" s="82">
        <f>Report2!X1460</f>
        <v>0</v>
      </c>
      <c r="S1452" s="82">
        <f>Report2!Y1460</f>
        <v>0</v>
      </c>
      <c r="T1452" s="82">
        <f>Report2!Z1460</f>
        <v>3179821</v>
      </c>
      <c r="U1452" s="82">
        <f>Report2!AB1460</f>
        <v>10000</v>
      </c>
      <c r="V1452" s="82">
        <f>Report2!AC1460</f>
        <v>3169821</v>
      </c>
      <c r="W1452" s="36" t="str">
        <f>Report2!AD1460</f>
        <v>31/05/2023</v>
      </c>
      <c r="X1452" s="48" t="str">
        <f t="shared" si="181"/>
        <v>31</v>
      </c>
      <c r="Y1452" s="31" t="str">
        <f t="shared" si="182"/>
        <v>05</v>
      </c>
      <c r="Z1452" s="31" t="str">
        <f t="shared" si="183"/>
        <v>2023</v>
      </c>
      <c r="AA1452" s="45">
        <f t="shared" si="184"/>
        <v>45077</v>
      </c>
      <c r="AB1452" s="31" t="str">
        <f>Report2!AE1460</f>
        <v>5255342005048</v>
      </c>
      <c r="AC1452" s="45" t="str">
        <f>Report2!AF1460</f>
        <v>31/05/2023</v>
      </c>
      <c r="AD1452" s="31" t="str">
        <f>Report2!AH1460</f>
        <v>P2TL/52553/20230530/00018</v>
      </c>
      <c r="AE1452" s="31">
        <f t="shared" si="186"/>
        <v>52550</v>
      </c>
      <c r="AF1452" s="31" t="str">
        <f t="shared" si="185"/>
        <v>52553</v>
      </c>
    </row>
    <row r="1453" spans="1:32">
      <c r="A1453" s="30">
        <f>Report2!A1461</f>
        <v>187</v>
      </c>
      <c r="B1453" s="31" t="str">
        <f>Report2!B1461</f>
        <v>P2TL/52551/20230515/00002</v>
      </c>
      <c r="C1453" s="31" t="str">
        <f>Report2!D1461</f>
        <v>523061740906</v>
      </c>
      <c r="D1453" s="31" t="str">
        <f>Report2!E1461</f>
        <v>AHMAD JUMARI</v>
      </c>
      <c r="E1453" s="31" t="str">
        <f>Report2!H1461</f>
        <v>K2</v>
      </c>
      <c r="F1453" s="31" t="str">
        <f>Report2!I1461</f>
        <v>DK SAMPIT KEL.SIDO</v>
      </c>
      <c r="G1453" s="31" t="str">
        <f t="shared" si="179"/>
        <v>R2T</v>
      </c>
      <c r="H1453" s="31">
        <f t="shared" si="180"/>
        <v>4400</v>
      </c>
      <c r="I1453" s="31" t="str">
        <f>Report2!K1461</f>
        <v>R2T/4400</v>
      </c>
      <c r="J1453" s="82">
        <f>Report2!L1461</f>
        <v>500</v>
      </c>
      <c r="K1453" s="82">
        <f>Report2!M1461</f>
        <v>0</v>
      </c>
      <c r="L1453" s="82">
        <f>Report2!N1461</f>
        <v>849765</v>
      </c>
      <c r="M1453" s="82">
        <f>Report2!P1461</f>
        <v>849765</v>
      </c>
      <c r="N1453" s="82">
        <f>Report2!Q1461</f>
        <v>0</v>
      </c>
      <c r="O1453" s="82">
        <f>Report2!T1461</f>
        <v>76400</v>
      </c>
      <c r="P1453" s="82">
        <f>Report2!U1461</f>
        <v>32259</v>
      </c>
      <c r="Q1453" s="82">
        <f>Report2!W1461</f>
        <v>76479</v>
      </c>
      <c r="R1453" s="82">
        <f>Report2!X1461</f>
        <v>0</v>
      </c>
      <c r="S1453" s="82">
        <f>Report2!Y1461</f>
        <v>0</v>
      </c>
      <c r="T1453" s="82">
        <f>Report2!Z1461</f>
        <v>1034903</v>
      </c>
      <c r="U1453" s="82">
        <f>Report2!AB1461</f>
        <v>1034903</v>
      </c>
      <c r="V1453" s="82">
        <f>Report2!AC1461</f>
        <v>0</v>
      </c>
      <c r="W1453" s="36" t="str">
        <f>Report2!AD1461</f>
        <v>15/05/2023</v>
      </c>
      <c r="X1453" s="48" t="str">
        <f t="shared" si="181"/>
        <v>15</v>
      </c>
      <c r="Y1453" s="31" t="str">
        <f t="shared" si="182"/>
        <v>05</v>
      </c>
      <c r="Z1453" s="31" t="str">
        <f t="shared" si="183"/>
        <v>2023</v>
      </c>
      <c r="AA1453" s="45">
        <f t="shared" si="184"/>
        <v>45061</v>
      </c>
      <c r="AB1453" s="31" t="str">
        <f>Report2!AE1461</f>
        <v>5255143005301</v>
      </c>
      <c r="AC1453" s="45" t="str">
        <f>Report2!AF1461</f>
        <v>15/05/2023</v>
      </c>
      <c r="AD1453" s="31" t="str">
        <f>Report2!AH1461</f>
        <v>P2TL/52551/20230515/00002</v>
      </c>
      <c r="AE1453" s="31">
        <f t="shared" si="186"/>
        <v>52550</v>
      </c>
      <c r="AF1453" s="31" t="str">
        <f t="shared" si="185"/>
        <v>52551</v>
      </c>
    </row>
    <row r="1454" spans="1:32">
      <c r="A1454" s="30">
        <f>Report2!A1462</f>
        <v>188</v>
      </c>
      <c r="B1454" s="31" t="str">
        <f>Report2!B1462</f>
        <v>P2TL/52553/20230531/00004</v>
      </c>
      <c r="C1454" s="31" t="str">
        <f>Report2!D1462</f>
        <v>523073033889</v>
      </c>
      <c r="D1454" s="31" t="str">
        <f>Report2!E1462</f>
        <v>PJU KABUPATEN GRO</v>
      </c>
      <c r="E1454" s="31" t="str">
        <f>Report2!H1462</f>
        <v>K2</v>
      </c>
      <c r="F1454" s="31" t="str">
        <f>Report2!I1462</f>
        <v>JL GLUGU 0    PURWO</v>
      </c>
      <c r="G1454" s="31" t="str">
        <f t="shared" si="179"/>
        <v>P3</v>
      </c>
      <c r="H1454" s="31">
        <f t="shared" si="180"/>
        <v>7700</v>
      </c>
      <c r="I1454" s="31" t="str">
        <f>Report2!K1462</f>
        <v>P3/7700</v>
      </c>
      <c r="J1454" s="82">
        <f>Report2!L1462</f>
        <v>3850</v>
      </c>
      <c r="K1454" s="82">
        <f>Report2!M1462</f>
        <v>0</v>
      </c>
      <c r="L1454" s="82">
        <f>Report2!N1462</f>
        <v>6543191</v>
      </c>
      <c r="M1454" s="82">
        <f>Report2!P1462</f>
        <v>6543191</v>
      </c>
      <c r="N1454" s="82">
        <f>Report2!Q1462</f>
        <v>10000</v>
      </c>
      <c r="O1454" s="82">
        <f>Report2!T1462</f>
        <v>0</v>
      </c>
      <c r="P1454" s="82">
        <f>Report2!U1462</f>
        <v>0</v>
      </c>
      <c r="Q1454" s="82">
        <f>Report2!W1462</f>
        <v>0</v>
      </c>
      <c r="R1454" s="82">
        <f>Report2!X1462</f>
        <v>0</v>
      </c>
      <c r="S1454" s="82">
        <f>Report2!Y1462</f>
        <v>0</v>
      </c>
      <c r="T1454" s="82">
        <f>Report2!Z1462</f>
        <v>6553191</v>
      </c>
      <c r="U1454" s="82">
        <f>Report2!AB1462</f>
        <v>10000</v>
      </c>
      <c r="V1454" s="82">
        <f>Report2!AC1462</f>
        <v>6543191</v>
      </c>
      <c r="W1454" s="36" t="str">
        <f>Report2!AD1462</f>
        <v>31/05/2023</v>
      </c>
      <c r="X1454" s="48" t="str">
        <f t="shared" si="181"/>
        <v>31</v>
      </c>
      <c r="Y1454" s="31" t="str">
        <f t="shared" si="182"/>
        <v>05</v>
      </c>
      <c r="Z1454" s="31" t="str">
        <f t="shared" si="183"/>
        <v>2023</v>
      </c>
      <c r="AA1454" s="45">
        <f t="shared" si="184"/>
        <v>45077</v>
      </c>
      <c r="AB1454" s="31" t="str">
        <f>Report2!AE1462</f>
        <v>5255342005061</v>
      </c>
      <c r="AC1454" s="45" t="str">
        <f>Report2!AF1462</f>
        <v>31/05/2023</v>
      </c>
      <c r="AD1454" s="31" t="str">
        <f>Report2!AH1462</f>
        <v>P2TL/52553/20230531/00004</v>
      </c>
      <c r="AE1454" s="31">
        <f t="shared" si="186"/>
        <v>52550</v>
      </c>
      <c r="AF1454" s="31" t="str">
        <f t="shared" si="185"/>
        <v>52553</v>
      </c>
    </row>
    <row r="1455" spans="1:32">
      <c r="A1455" s="30">
        <f>Report2!A1463</f>
        <v>189</v>
      </c>
      <c r="B1455" s="31" t="str">
        <f>Report2!B1463</f>
        <v>P2TL/52553/20230531/00023</v>
      </c>
      <c r="C1455" s="31" t="str">
        <f>Report2!D1463</f>
        <v>523071937819</v>
      </c>
      <c r="D1455" s="31" t="str">
        <f>Report2!E1463</f>
        <v>DKP TK II GROBOGAN</v>
      </c>
      <c r="E1455" s="31" t="str">
        <f>Report2!H1463</f>
        <v>K2</v>
      </c>
      <c r="F1455" s="31" t="str">
        <f>Report2!I1463</f>
        <v>JL S PARMAN TAMAN</v>
      </c>
      <c r="G1455" s="31" t="str">
        <f t="shared" si="179"/>
        <v>P3</v>
      </c>
      <c r="H1455" s="31">
        <f t="shared" si="180"/>
        <v>7700</v>
      </c>
      <c r="I1455" s="31" t="str">
        <f>Report2!K1463</f>
        <v>P3/7700</v>
      </c>
      <c r="J1455" s="82">
        <f>Report2!L1463</f>
        <v>2695</v>
      </c>
      <c r="K1455" s="82">
        <f>Report2!M1463</f>
        <v>0</v>
      </c>
      <c r="L1455" s="82">
        <f>Report2!N1463</f>
        <v>4580233</v>
      </c>
      <c r="M1455" s="82">
        <f>Report2!P1463</f>
        <v>4580233</v>
      </c>
      <c r="N1455" s="82">
        <f>Report2!Q1463</f>
        <v>0</v>
      </c>
      <c r="O1455" s="82">
        <f>Report2!T1463</f>
        <v>0</v>
      </c>
      <c r="P1455" s="82">
        <f>Report2!U1463</f>
        <v>0</v>
      </c>
      <c r="Q1455" s="82">
        <f>Report2!W1463</f>
        <v>0</v>
      </c>
      <c r="R1455" s="82">
        <f>Report2!X1463</f>
        <v>0</v>
      </c>
      <c r="S1455" s="82">
        <f>Report2!Y1463</f>
        <v>0</v>
      </c>
      <c r="T1455" s="82">
        <f>Report2!Z1463</f>
        <v>4580233</v>
      </c>
      <c r="U1455" s="82">
        <f>Report2!AB1463</f>
        <v>10000</v>
      </c>
      <c r="V1455" s="82">
        <f>Report2!AC1463</f>
        <v>4570233</v>
      </c>
      <c r="W1455" s="36" t="str">
        <f>Report2!AD1463</f>
        <v>31/05/2023</v>
      </c>
      <c r="X1455" s="48" t="str">
        <f t="shared" si="181"/>
        <v>31</v>
      </c>
      <c r="Y1455" s="31" t="str">
        <f t="shared" si="182"/>
        <v>05</v>
      </c>
      <c r="Z1455" s="31" t="str">
        <f t="shared" si="183"/>
        <v>2023</v>
      </c>
      <c r="AA1455" s="45">
        <f t="shared" si="184"/>
        <v>45077</v>
      </c>
      <c r="AB1455" s="31" t="str">
        <f>Report2!AE1463</f>
        <v>5255342005080</v>
      </c>
      <c r="AC1455" s="45" t="str">
        <f>Report2!AF1463</f>
        <v>31/05/2023</v>
      </c>
      <c r="AD1455" s="31" t="str">
        <f>Report2!AH1463</f>
        <v>P2TL/52553/20230531/00023</v>
      </c>
      <c r="AE1455" s="31">
        <f t="shared" si="186"/>
        <v>52550</v>
      </c>
      <c r="AF1455" s="31" t="str">
        <f t="shared" si="185"/>
        <v>52553</v>
      </c>
    </row>
    <row r="1456" spans="1:32">
      <c r="A1456" s="30">
        <f>Report2!A1464</f>
        <v>190</v>
      </c>
      <c r="B1456" s="31" t="str">
        <f>Report2!B1464</f>
        <v>P2TL/52553/20230531/00016</v>
      </c>
      <c r="C1456" s="31" t="str">
        <f>Report2!D1464</f>
        <v>523072870263</v>
      </c>
      <c r="D1456" s="31" t="str">
        <f>Report2!E1464</f>
        <v>PJU KAB GROBOGAN</v>
      </c>
      <c r="E1456" s="31" t="str">
        <f>Report2!H1464</f>
        <v>K2</v>
      </c>
      <c r="F1456" s="31" t="str">
        <f>Report2!I1464</f>
        <v>JL RAYA PURWODADI-</v>
      </c>
      <c r="G1456" s="31" t="str">
        <f t="shared" si="179"/>
        <v>P3</v>
      </c>
      <c r="H1456" s="31">
        <f t="shared" si="180"/>
        <v>5500</v>
      </c>
      <c r="I1456" s="31" t="str">
        <f>Report2!K1464</f>
        <v>P3/5500</v>
      </c>
      <c r="J1456" s="82">
        <f>Report2!L1464</f>
        <v>2750</v>
      </c>
      <c r="K1456" s="82">
        <f>Report2!M1464</f>
        <v>0</v>
      </c>
      <c r="L1456" s="82">
        <f>Report2!N1464</f>
        <v>4673708</v>
      </c>
      <c r="M1456" s="82">
        <f>Report2!P1464</f>
        <v>4673708</v>
      </c>
      <c r="N1456" s="82">
        <f>Report2!Q1464</f>
        <v>0</v>
      </c>
      <c r="O1456" s="82">
        <f>Report2!T1464</f>
        <v>0</v>
      </c>
      <c r="P1456" s="82">
        <f>Report2!U1464</f>
        <v>0</v>
      </c>
      <c r="Q1456" s="82">
        <f>Report2!W1464</f>
        <v>0</v>
      </c>
      <c r="R1456" s="82">
        <f>Report2!X1464</f>
        <v>0</v>
      </c>
      <c r="S1456" s="82">
        <f>Report2!Y1464</f>
        <v>0</v>
      </c>
      <c r="T1456" s="82">
        <f>Report2!Z1464</f>
        <v>4673708</v>
      </c>
      <c r="U1456" s="82">
        <f>Report2!AB1464</f>
        <v>10000</v>
      </c>
      <c r="V1456" s="82">
        <f>Report2!AC1464</f>
        <v>4663708</v>
      </c>
      <c r="W1456" s="36" t="str">
        <f>Report2!AD1464</f>
        <v>31/05/2023</v>
      </c>
      <c r="X1456" s="48" t="str">
        <f t="shared" si="181"/>
        <v>31</v>
      </c>
      <c r="Y1456" s="31" t="str">
        <f t="shared" si="182"/>
        <v>05</v>
      </c>
      <c r="Z1456" s="31" t="str">
        <f t="shared" si="183"/>
        <v>2023</v>
      </c>
      <c r="AA1456" s="45">
        <f t="shared" si="184"/>
        <v>45077</v>
      </c>
      <c r="AB1456" s="31" t="str">
        <f>Report2!AE1464</f>
        <v>5255342005073</v>
      </c>
      <c r="AC1456" s="45" t="str">
        <f>Report2!AF1464</f>
        <v>31/05/2023</v>
      </c>
      <c r="AD1456" s="31" t="str">
        <f>Report2!AH1464</f>
        <v>P2TL/52553/20230531/00016</v>
      </c>
      <c r="AE1456" s="31">
        <f t="shared" si="186"/>
        <v>52550</v>
      </c>
      <c r="AF1456" s="31" t="str">
        <f t="shared" si="185"/>
        <v>52553</v>
      </c>
    </row>
    <row r="1457" spans="1:32">
      <c r="A1457" s="30">
        <f>Report2!A1465</f>
        <v>191</v>
      </c>
      <c r="B1457" s="31" t="str">
        <f>Report2!B1465</f>
        <v>P2TL/52552/20230522/00001</v>
      </c>
      <c r="C1457" s="31" t="str">
        <f>Report2!D1465</f>
        <v>523080853992</v>
      </c>
      <c r="D1457" s="31" t="str">
        <f>Report2!E1465</f>
        <v>SUKENI</v>
      </c>
      <c r="E1457" s="31" t="str">
        <f>Report2!H1465</f>
        <v>P2</v>
      </c>
      <c r="F1457" s="31" t="str">
        <f>Report2!I1465</f>
        <v>DS BENDUNGAN   RT.</v>
      </c>
      <c r="G1457" s="31" t="str">
        <f t="shared" si="179"/>
        <v>R1</v>
      </c>
      <c r="H1457" s="31">
        <f t="shared" si="180"/>
        <v>450</v>
      </c>
      <c r="I1457" s="31" t="str">
        <f>Report2!K1465</f>
        <v>R1/450</v>
      </c>
      <c r="J1457" s="82">
        <f>Report2!L1465</f>
        <v>2479</v>
      </c>
      <c r="K1457" s="82">
        <f>Report2!M1465</f>
        <v>0</v>
      </c>
      <c r="L1457" s="82">
        <f>Report2!N1465</f>
        <v>1226907</v>
      </c>
      <c r="M1457" s="82">
        <f>Report2!P1465</f>
        <v>1226907</v>
      </c>
      <c r="N1457" s="82">
        <f>Report2!Q1465</f>
        <v>0</v>
      </c>
      <c r="O1457" s="82">
        <f>Report2!T1465</f>
        <v>0</v>
      </c>
      <c r="P1457" s="82">
        <f>Report2!U1465</f>
        <v>188171</v>
      </c>
      <c r="Q1457" s="82">
        <f>Report2!W1465</f>
        <v>12269</v>
      </c>
      <c r="R1457" s="82">
        <f>Report2!X1465</f>
        <v>0</v>
      </c>
      <c r="S1457" s="82">
        <f>Report2!Y1465</f>
        <v>0</v>
      </c>
      <c r="T1457" s="82">
        <f>Report2!Z1465</f>
        <v>1427347</v>
      </c>
      <c r="U1457" s="82">
        <f>Report2!AB1465</f>
        <v>1427347</v>
      </c>
      <c r="V1457" s="82">
        <f>Report2!AC1465</f>
        <v>0</v>
      </c>
      <c r="W1457" s="36" t="str">
        <f>Report2!AD1465</f>
        <v>22/05/2023</v>
      </c>
      <c r="X1457" s="48" t="str">
        <f t="shared" si="181"/>
        <v>22</v>
      </c>
      <c r="Y1457" s="31" t="str">
        <f t="shared" si="182"/>
        <v>05</v>
      </c>
      <c r="Z1457" s="31" t="str">
        <f t="shared" si="183"/>
        <v>2023</v>
      </c>
      <c r="AA1457" s="45">
        <f t="shared" si="184"/>
        <v>45068</v>
      </c>
      <c r="AB1457" s="31" t="str">
        <f>Report2!AE1465</f>
        <v>5255242005048</v>
      </c>
      <c r="AC1457" s="45" t="str">
        <f>Report2!AF1465</f>
        <v>22/05/2023</v>
      </c>
      <c r="AD1457" s="31" t="str">
        <f>Report2!AH1465</f>
        <v>P2TL/52552/20230522/00001</v>
      </c>
      <c r="AE1457" s="31">
        <f t="shared" si="186"/>
        <v>52550</v>
      </c>
      <c r="AF1457" s="31" t="str">
        <f t="shared" si="185"/>
        <v>52552</v>
      </c>
    </row>
    <row r="1458" spans="1:32">
      <c r="A1458" s="30">
        <f>Report2!A1466</f>
        <v>192</v>
      </c>
      <c r="B1458" s="31" t="str">
        <f>Report2!B1466</f>
        <v>P2TL/52551/20230531/00003</v>
      </c>
      <c r="C1458" s="31" t="str">
        <f>Report2!D1466</f>
        <v>NONPELANG</v>
      </c>
      <c r="D1458" s="31" t="str">
        <f>Report2!E1466</f>
        <v>KB PERMATA CERIA (</v>
      </c>
      <c r="E1458" s="31" t="str">
        <f>Report2!H1466</f>
        <v>P4</v>
      </c>
      <c r="F1458" s="31" t="str">
        <f>Report2!I1466</f>
        <v>JL.PERUM WONOWOS</v>
      </c>
      <c r="G1458" s="31" t="str">
        <f t="shared" si="179"/>
        <v>S2</v>
      </c>
      <c r="H1458" s="31">
        <f t="shared" si="180"/>
        <v>900</v>
      </c>
      <c r="I1458" s="31" t="str">
        <f>Report2!K1466</f>
        <v>S2/900</v>
      </c>
      <c r="J1458" s="82">
        <f>Report2!L1466</f>
        <v>4957</v>
      </c>
      <c r="K1458" s="82">
        <f>Report2!M1466</f>
        <v>243000</v>
      </c>
      <c r="L1458" s="82">
        <f>Report2!N1466</f>
        <v>1784592</v>
      </c>
      <c r="M1458" s="82">
        <f>Report2!P1466</f>
        <v>2027592</v>
      </c>
      <c r="N1458" s="82">
        <f>Report2!Q1466</f>
        <v>0</v>
      </c>
      <c r="O1458" s="82">
        <f>Report2!T1466</f>
        <v>0</v>
      </c>
      <c r="P1458" s="82">
        <f>Report2!U1466</f>
        <v>0</v>
      </c>
      <c r="Q1458" s="82">
        <f>Report2!W1466</f>
        <v>10138</v>
      </c>
      <c r="R1458" s="82">
        <f>Report2!X1466</f>
        <v>0</v>
      </c>
      <c r="S1458" s="82">
        <f>Report2!Y1466</f>
        <v>0</v>
      </c>
      <c r="T1458" s="82">
        <f>Report2!Z1466</f>
        <v>2037730</v>
      </c>
      <c r="U1458" s="82">
        <f>Report2!AB1466</f>
        <v>2037730</v>
      </c>
      <c r="V1458" s="82">
        <f>Report2!AC1466</f>
        <v>0</v>
      </c>
      <c r="W1458" s="36" t="str">
        <f>Report2!AD1466</f>
        <v>31/05/2023</v>
      </c>
      <c r="X1458" s="48" t="str">
        <f t="shared" si="181"/>
        <v>31</v>
      </c>
      <c r="Y1458" s="31" t="str">
        <f t="shared" si="182"/>
        <v>05</v>
      </c>
      <c r="Z1458" s="31" t="str">
        <f t="shared" si="183"/>
        <v>2023</v>
      </c>
      <c r="AA1458" s="45">
        <f t="shared" si="184"/>
        <v>45077</v>
      </c>
      <c r="AB1458" s="31" t="str">
        <f>Report2!AE1466</f>
        <v>5255142005346</v>
      </c>
      <c r="AC1458" s="45" t="str">
        <f>Report2!AF1466</f>
        <v>31/05/2023</v>
      </c>
      <c r="AD1458" s="31" t="str">
        <f>Report2!AH1466</f>
        <v>P2TL/52551/20230531/00003</v>
      </c>
      <c r="AE1458" s="31">
        <f t="shared" si="186"/>
        <v>52550</v>
      </c>
      <c r="AF1458" s="31" t="str">
        <f t="shared" si="185"/>
        <v>52551</v>
      </c>
    </row>
    <row r="1459" spans="1:32">
      <c r="A1459" s="30">
        <f>Report2!A1467</f>
        <v>193</v>
      </c>
      <c r="B1459" s="31" t="str">
        <f>Report2!B1467</f>
        <v>P2TL/52554/20230523/00015</v>
      </c>
      <c r="C1459" s="31" t="str">
        <f>Report2!D1467</f>
        <v>523071229475</v>
      </c>
      <c r="D1459" s="31" t="str">
        <f>Report2!E1467</f>
        <v>SUPENO</v>
      </c>
      <c r="E1459" s="31" t="str">
        <f>Report2!H1467</f>
        <v>K2</v>
      </c>
      <c r="F1459" s="31" t="str">
        <f>Report2!I1467</f>
        <v>DS  DOKORO RT1J/4</v>
      </c>
      <c r="G1459" s="31" t="str">
        <f t="shared" si="179"/>
        <v>R1</v>
      </c>
      <c r="H1459" s="31">
        <f t="shared" si="180"/>
        <v>450</v>
      </c>
      <c r="I1459" s="31" t="str">
        <f>Report2!K1467</f>
        <v>R1/450</v>
      </c>
      <c r="J1459" s="82">
        <f>Report2!L1467</f>
        <v>513</v>
      </c>
      <c r="K1459" s="82">
        <f>Report2!M1467</f>
        <v>0</v>
      </c>
      <c r="L1459" s="82">
        <f>Report2!N1467</f>
        <v>253935</v>
      </c>
      <c r="M1459" s="82">
        <f>Report2!P1467</f>
        <v>253935</v>
      </c>
      <c r="N1459" s="82">
        <f>Report2!Q1467</f>
        <v>0</v>
      </c>
      <c r="O1459" s="82">
        <f>Report2!T1467</f>
        <v>0</v>
      </c>
      <c r="P1459" s="82">
        <f>Report2!U1467</f>
        <v>0</v>
      </c>
      <c r="Q1459" s="82">
        <f>Report2!W1467</f>
        <v>22854</v>
      </c>
      <c r="R1459" s="82">
        <f>Report2!X1467</f>
        <v>0</v>
      </c>
      <c r="S1459" s="82">
        <f>Report2!Y1467</f>
        <v>0</v>
      </c>
      <c r="T1459" s="82">
        <f>Report2!Z1467</f>
        <v>276789</v>
      </c>
      <c r="U1459" s="82">
        <f>Report2!AB1467</f>
        <v>23000</v>
      </c>
      <c r="V1459" s="82">
        <f>Report2!AC1467</f>
        <v>253789</v>
      </c>
      <c r="W1459" s="36" t="str">
        <f>Report2!AD1467</f>
        <v>24/05/2023</v>
      </c>
      <c r="X1459" s="48" t="str">
        <f t="shared" si="181"/>
        <v>24</v>
      </c>
      <c r="Y1459" s="31" t="str">
        <f t="shared" si="182"/>
        <v>05</v>
      </c>
      <c r="Z1459" s="31" t="str">
        <f t="shared" si="183"/>
        <v>2023</v>
      </c>
      <c r="AA1459" s="45">
        <f t="shared" si="184"/>
        <v>45070</v>
      </c>
      <c r="AB1459" s="31" t="str">
        <f>Report2!AE1467</f>
        <v>5255442006306</v>
      </c>
      <c r="AC1459" s="45" t="str">
        <f>Report2!AF1467</f>
        <v>24/05/2023</v>
      </c>
      <c r="AD1459" s="31" t="str">
        <f>Report2!AH1467</f>
        <v>P2TL/52554/20230523/00015</v>
      </c>
      <c r="AE1459" s="31">
        <f t="shared" si="186"/>
        <v>52550</v>
      </c>
      <c r="AF1459" s="31" t="str">
        <f t="shared" si="185"/>
        <v>52554</v>
      </c>
    </row>
    <row r="1460" spans="1:32">
      <c r="A1460" s="30">
        <f>Report2!A1468</f>
        <v>194</v>
      </c>
      <c r="B1460" s="31" t="str">
        <f>Report2!B1468</f>
        <v>P2TL/52554/20230519/00002</v>
      </c>
      <c r="C1460" s="31" t="str">
        <f>Report2!D1468</f>
        <v>523070674475</v>
      </c>
      <c r="D1460" s="31" t="str">
        <f>Report2!E1468</f>
        <v>SAYO</v>
      </c>
      <c r="E1460" s="31" t="str">
        <f>Report2!H1468</f>
        <v>P3</v>
      </c>
      <c r="F1460" s="31" t="str">
        <f>Report2!I1468</f>
        <v>DK  NGRIJO JAMBON</v>
      </c>
      <c r="G1460" s="31" t="str">
        <f t="shared" si="179"/>
        <v>R1</v>
      </c>
      <c r="H1460" s="31">
        <f t="shared" si="180"/>
        <v>450</v>
      </c>
      <c r="I1460" s="31" t="str">
        <f>Report2!K1468</f>
        <v>R1/450</v>
      </c>
      <c r="J1460" s="82">
        <f>Report2!L1468</f>
        <v>2479</v>
      </c>
      <c r="K1460" s="82">
        <f>Report2!M1468</f>
        <v>59400</v>
      </c>
      <c r="L1460" s="82">
        <f>Report2!N1468</f>
        <v>1226907</v>
      </c>
      <c r="M1460" s="82">
        <f>Report2!P1468</f>
        <v>1286307</v>
      </c>
      <c r="N1460" s="82">
        <f>Report2!Q1468</f>
        <v>0</v>
      </c>
      <c r="O1460" s="82">
        <f>Report2!T1468</f>
        <v>76400</v>
      </c>
      <c r="P1460" s="82">
        <f>Report2!U1468</f>
        <v>274226</v>
      </c>
      <c r="Q1460" s="82">
        <f>Report2!W1468</f>
        <v>13160</v>
      </c>
      <c r="R1460" s="82">
        <f>Report2!X1468</f>
        <v>16650</v>
      </c>
      <c r="S1460" s="82">
        <f>Report2!Y1468</f>
        <v>0</v>
      </c>
      <c r="T1460" s="82">
        <f>Report2!Z1468</f>
        <v>1666743</v>
      </c>
      <c r="U1460" s="82">
        <f>Report2!AB1468</f>
        <v>1000000</v>
      </c>
      <c r="V1460" s="82">
        <f>Report2!AC1468</f>
        <v>666743</v>
      </c>
      <c r="W1460" s="36" t="str">
        <f>Report2!AD1468</f>
        <v>19/05/2023</v>
      </c>
      <c r="X1460" s="48" t="str">
        <f t="shared" si="181"/>
        <v>19</v>
      </c>
      <c r="Y1460" s="31" t="str">
        <f t="shared" si="182"/>
        <v>05</v>
      </c>
      <c r="Z1460" s="31" t="str">
        <f t="shared" si="183"/>
        <v>2023</v>
      </c>
      <c r="AA1460" s="45">
        <f t="shared" si="184"/>
        <v>45065</v>
      </c>
      <c r="AB1460" s="31" t="str">
        <f>Report2!AE1468</f>
        <v>5255442006285</v>
      </c>
      <c r="AC1460" s="45" t="str">
        <f>Report2!AF1468</f>
        <v>19/05/2023</v>
      </c>
      <c r="AD1460" s="31" t="str">
        <f>Report2!AH1468</f>
        <v>P2TL/52554/20230519/00002</v>
      </c>
      <c r="AE1460" s="31">
        <f t="shared" si="186"/>
        <v>52550</v>
      </c>
      <c r="AF1460" s="31" t="str">
        <f t="shared" si="185"/>
        <v>52554</v>
      </c>
    </row>
    <row r="1461" spans="1:32">
      <c r="A1461" s="30">
        <f>Report2!A1469</f>
        <v>195</v>
      </c>
      <c r="B1461" s="31" t="str">
        <f>Report2!B1469</f>
        <v>P2TL/52554/20230529/00004</v>
      </c>
      <c r="C1461" s="31" t="str">
        <f>Report2!D1469</f>
        <v>523072212595</v>
      </c>
      <c r="D1461" s="31" t="str">
        <f>Report2!E1469</f>
        <v>HARSINI</v>
      </c>
      <c r="E1461" s="31" t="str">
        <f>Report2!H1469</f>
        <v>P2</v>
      </c>
      <c r="F1461" s="31" t="str">
        <f>Report2!I1469</f>
        <v>DS LEGUNDI KRGHAR</v>
      </c>
      <c r="G1461" s="31" t="str">
        <f t="shared" si="179"/>
        <v>R1</v>
      </c>
      <c r="H1461" s="31">
        <f t="shared" si="180"/>
        <v>900</v>
      </c>
      <c r="I1461" s="31" t="str">
        <f>Report2!K1469</f>
        <v>R1/900</v>
      </c>
      <c r="J1461" s="82">
        <f>Report2!L1469</f>
        <v>4957</v>
      </c>
      <c r="K1461" s="82">
        <f>Report2!M1469</f>
        <v>0</v>
      </c>
      <c r="L1461" s="82">
        <f>Report2!N1469</f>
        <v>2453814</v>
      </c>
      <c r="M1461" s="82">
        <f>Report2!P1469</f>
        <v>2453814</v>
      </c>
      <c r="N1461" s="82">
        <f>Report2!Q1469</f>
        <v>0</v>
      </c>
      <c r="O1461" s="82">
        <f>Report2!T1469</f>
        <v>76400</v>
      </c>
      <c r="P1461" s="82">
        <f>Report2!U1469</f>
        <v>156912</v>
      </c>
      <c r="Q1461" s="82">
        <f>Report2!W1469</f>
        <v>24538</v>
      </c>
      <c r="R1461" s="82">
        <f>Report2!X1469</f>
        <v>0</v>
      </c>
      <c r="S1461" s="82">
        <f>Report2!Y1469</f>
        <v>0</v>
      </c>
      <c r="T1461" s="82">
        <f>Report2!Z1469</f>
        <v>2711664</v>
      </c>
      <c r="U1461" s="82">
        <f>Report2!AB1469</f>
        <v>500000</v>
      </c>
      <c r="V1461" s="82">
        <f>Report2!AC1469</f>
        <v>2211664</v>
      </c>
      <c r="W1461" s="36" t="str">
        <f>Report2!AD1469</f>
        <v>29/05/2023</v>
      </c>
      <c r="X1461" s="48" t="str">
        <f t="shared" si="181"/>
        <v>29</v>
      </c>
      <c r="Y1461" s="31" t="str">
        <f t="shared" si="182"/>
        <v>05</v>
      </c>
      <c r="Z1461" s="31" t="str">
        <f t="shared" si="183"/>
        <v>2023</v>
      </c>
      <c r="AA1461" s="45">
        <f t="shared" si="184"/>
        <v>45075</v>
      </c>
      <c r="AB1461" s="31" t="str">
        <f>Report2!AE1469</f>
        <v>5255442006336</v>
      </c>
      <c r="AC1461" s="45" t="str">
        <f>Report2!AF1469</f>
        <v>29/05/2023</v>
      </c>
      <c r="AD1461" s="31" t="str">
        <f>Report2!AH1469</f>
        <v>P2TL/52554/20230529/00004</v>
      </c>
      <c r="AE1461" s="31">
        <f t="shared" si="186"/>
        <v>52550</v>
      </c>
      <c r="AF1461" s="31" t="str">
        <f t="shared" si="185"/>
        <v>52554</v>
      </c>
    </row>
    <row r="1462" spans="1:32">
      <c r="A1462" s="30">
        <f>Report2!A1470</f>
        <v>196</v>
      </c>
      <c r="B1462" s="31" t="str">
        <f>Report2!B1470</f>
        <v>P2TL/52553/20230529/00004</v>
      </c>
      <c r="C1462" s="31" t="str">
        <f>Report2!D1470</f>
        <v>NONPELANG</v>
      </c>
      <c r="D1462" s="31" t="str">
        <f>Report2!E1470</f>
        <v>SASTRO RADIMIN</v>
      </c>
      <c r="E1462" s="31" t="str">
        <f>Report2!H1470</f>
        <v>P4</v>
      </c>
      <c r="F1462" s="31" t="str">
        <f>Report2!I1470</f>
        <v>DN SEMBUKAN DS KR</v>
      </c>
      <c r="G1462" s="31" t="str">
        <f t="shared" si="179"/>
        <v>S2</v>
      </c>
      <c r="H1462" s="31">
        <f t="shared" si="180"/>
        <v>900</v>
      </c>
      <c r="I1462" s="31" t="str">
        <f>Report2!K1470</f>
        <v>S2/900</v>
      </c>
      <c r="J1462" s="82">
        <f>Report2!L1470</f>
        <v>4957</v>
      </c>
      <c r="K1462" s="82">
        <f>Report2!M1470</f>
        <v>243000</v>
      </c>
      <c r="L1462" s="82">
        <f>Report2!N1470</f>
        <v>1784592</v>
      </c>
      <c r="M1462" s="82">
        <f>Report2!P1470</f>
        <v>2027592</v>
      </c>
      <c r="N1462" s="82">
        <f>Report2!Q1470</f>
        <v>0</v>
      </c>
      <c r="O1462" s="82">
        <f>Report2!T1470</f>
        <v>0</v>
      </c>
      <c r="P1462" s="82">
        <f>Report2!U1470</f>
        <v>0</v>
      </c>
      <c r="Q1462" s="82">
        <f>Report2!W1470</f>
        <v>10138</v>
      </c>
      <c r="R1462" s="82">
        <f>Report2!X1470</f>
        <v>0</v>
      </c>
      <c r="S1462" s="82">
        <f>Report2!Y1470</f>
        <v>0</v>
      </c>
      <c r="T1462" s="82">
        <f>Report2!Z1470</f>
        <v>2037730</v>
      </c>
      <c r="U1462" s="82">
        <f>Report2!AB1470</f>
        <v>2037730</v>
      </c>
      <c r="V1462" s="82">
        <f>Report2!AC1470</f>
        <v>0</v>
      </c>
      <c r="W1462" s="36" t="str">
        <f>Report2!AD1470</f>
        <v>29/05/2023</v>
      </c>
      <c r="X1462" s="48" t="str">
        <f t="shared" si="181"/>
        <v>29</v>
      </c>
      <c r="Y1462" s="31" t="str">
        <f t="shared" si="182"/>
        <v>05</v>
      </c>
      <c r="Z1462" s="31" t="str">
        <f t="shared" si="183"/>
        <v>2023</v>
      </c>
      <c r="AA1462" s="45">
        <f t="shared" si="184"/>
        <v>45075</v>
      </c>
      <c r="AB1462" s="31" t="str">
        <f>Report2!AE1470</f>
        <v>5255342005029</v>
      </c>
      <c r="AC1462" s="45" t="str">
        <f>Report2!AF1470</f>
        <v>29/05/2023</v>
      </c>
      <c r="AD1462" s="31" t="str">
        <f>Report2!AH1470</f>
        <v>P2TL/52553/20230529/00004</v>
      </c>
      <c r="AE1462" s="31">
        <f t="shared" si="186"/>
        <v>52550</v>
      </c>
      <c r="AF1462" s="31" t="str">
        <f t="shared" si="185"/>
        <v>52553</v>
      </c>
    </row>
    <row r="1463" spans="1:32">
      <c r="A1463" s="30">
        <f>Report2!A1471</f>
        <v>197</v>
      </c>
      <c r="B1463" s="31" t="str">
        <f>Report2!B1471</f>
        <v>P2TL/52554/20230523/00019</v>
      </c>
      <c r="C1463" s="31" t="str">
        <f>Report2!D1471</f>
        <v>523071523849</v>
      </c>
      <c r="D1463" s="31" t="str">
        <f>Report2!E1471</f>
        <v>DASAR</v>
      </c>
      <c r="E1463" s="31" t="str">
        <f>Report2!H1471</f>
        <v>K2</v>
      </c>
      <c r="F1463" s="31" t="str">
        <f>Report2!I1471</f>
        <v>DS  REJOSARI</v>
      </c>
      <c r="G1463" s="31" t="str">
        <f t="shared" si="179"/>
        <v>R1</v>
      </c>
      <c r="H1463" s="31">
        <f t="shared" si="180"/>
        <v>450</v>
      </c>
      <c r="I1463" s="31" t="str">
        <f>Report2!K1471</f>
        <v>R1/450</v>
      </c>
      <c r="J1463" s="82">
        <f>Report2!L1471</f>
        <v>513</v>
      </c>
      <c r="K1463" s="82">
        <f>Report2!M1471</f>
        <v>0</v>
      </c>
      <c r="L1463" s="82">
        <f>Report2!N1471</f>
        <v>253935</v>
      </c>
      <c r="M1463" s="82">
        <f>Report2!P1471</f>
        <v>253935</v>
      </c>
      <c r="N1463" s="82">
        <f>Report2!Q1471</f>
        <v>0</v>
      </c>
      <c r="O1463" s="82">
        <f>Report2!T1471</f>
        <v>0</v>
      </c>
      <c r="P1463" s="82">
        <f>Report2!U1471</f>
        <v>0</v>
      </c>
      <c r="Q1463" s="82">
        <f>Report2!W1471</f>
        <v>22854</v>
      </c>
      <c r="R1463" s="82">
        <f>Report2!X1471</f>
        <v>0</v>
      </c>
      <c r="S1463" s="82">
        <f>Report2!Y1471</f>
        <v>0</v>
      </c>
      <c r="T1463" s="82">
        <f>Report2!Z1471</f>
        <v>276789</v>
      </c>
      <c r="U1463" s="82">
        <f>Report2!AB1471</f>
        <v>23000</v>
      </c>
      <c r="V1463" s="82">
        <f>Report2!AC1471</f>
        <v>253789</v>
      </c>
      <c r="W1463" s="36" t="str">
        <f>Report2!AD1471</f>
        <v>24/05/2023</v>
      </c>
      <c r="X1463" s="48" t="str">
        <f t="shared" si="181"/>
        <v>24</v>
      </c>
      <c r="Y1463" s="31" t="str">
        <f t="shared" si="182"/>
        <v>05</v>
      </c>
      <c r="Z1463" s="31" t="str">
        <f t="shared" si="183"/>
        <v>2023</v>
      </c>
      <c r="AA1463" s="45">
        <f t="shared" si="184"/>
        <v>45070</v>
      </c>
      <c r="AB1463" s="31" t="str">
        <f>Report2!AE1471</f>
        <v>5255442006310</v>
      </c>
      <c r="AC1463" s="45" t="str">
        <f>Report2!AF1471</f>
        <v>24/05/2023</v>
      </c>
      <c r="AD1463" s="31" t="str">
        <f>Report2!AH1471</f>
        <v>P2TL/52554/20230523/00019</v>
      </c>
      <c r="AE1463" s="31">
        <f t="shared" si="186"/>
        <v>52550</v>
      </c>
      <c r="AF1463" s="31" t="str">
        <f t="shared" si="185"/>
        <v>52554</v>
      </c>
    </row>
    <row r="1464" spans="1:32">
      <c r="A1464" s="30">
        <f>Report2!A1472</f>
        <v>198</v>
      </c>
      <c r="B1464" s="31" t="str">
        <f>Report2!B1472</f>
        <v>P2TL/52551/20230508/00004</v>
      </c>
      <c r="C1464" s="31" t="str">
        <f>Report2!D1472</f>
        <v>523061104990</v>
      </c>
      <c r="D1464" s="31" t="str">
        <f>Report2!E1472</f>
        <v>ALI MAS AD</v>
      </c>
      <c r="E1464" s="31" t="str">
        <f>Report2!H1472</f>
        <v>K2</v>
      </c>
      <c r="F1464" s="31" t="str">
        <f>Report2!I1472</f>
        <v>DS TLOGOBOYO   RT.</v>
      </c>
      <c r="G1464" s="31" t="str">
        <f t="shared" si="179"/>
        <v>R1T</v>
      </c>
      <c r="H1464" s="31">
        <f t="shared" si="180"/>
        <v>450</v>
      </c>
      <c r="I1464" s="31" t="str">
        <f>Report2!K1472</f>
        <v>R1T/450</v>
      </c>
      <c r="J1464" s="82">
        <f>Report2!L1472</f>
        <v>579</v>
      </c>
      <c r="K1464" s="82">
        <f>Report2!M1472</f>
        <v>0</v>
      </c>
      <c r="L1464" s="82">
        <f>Report2!N1472</f>
        <v>240285</v>
      </c>
      <c r="M1464" s="82">
        <f>Report2!P1472</f>
        <v>240285</v>
      </c>
      <c r="N1464" s="82">
        <f>Report2!Q1472</f>
        <v>0</v>
      </c>
      <c r="O1464" s="82">
        <f>Report2!T1472</f>
        <v>0</v>
      </c>
      <c r="P1464" s="82">
        <f>Report2!U1472</f>
        <v>0</v>
      </c>
      <c r="Q1464" s="82">
        <f>Report2!W1472</f>
        <v>21626</v>
      </c>
      <c r="R1464" s="82">
        <f>Report2!X1472</f>
        <v>0</v>
      </c>
      <c r="S1464" s="82">
        <f>Report2!Y1472</f>
        <v>0</v>
      </c>
      <c r="T1464" s="82">
        <f>Report2!Z1472</f>
        <v>261911</v>
      </c>
      <c r="U1464" s="82">
        <f>Report2!AB1472</f>
        <v>261911</v>
      </c>
      <c r="V1464" s="82">
        <f>Report2!AC1472</f>
        <v>0</v>
      </c>
      <c r="W1464" s="36" t="str">
        <f>Report2!AD1472</f>
        <v>08/05/2023</v>
      </c>
      <c r="X1464" s="48" t="str">
        <f t="shared" si="181"/>
        <v>08</v>
      </c>
      <c r="Y1464" s="31" t="str">
        <f t="shared" si="182"/>
        <v>05</v>
      </c>
      <c r="Z1464" s="31" t="str">
        <f t="shared" si="183"/>
        <v>2023</v>
      </c>
      <c r="AA1464" s="45">
        <f t="shared" si="184"/>
        <v>45054</v>
      </c>
      <c r="AB1464" s="31" t="str">
        <f>Report2!AE1472</f>
        <v>5255143005288</v>
      </c>
      <c r="AC1464" s="45" t="str">
        <f>Report2!AF1472</f>
        <v>08/05/2023</v>
      </c>
      <c r="AD1464" s="31" t="str">
        <f>Report2!AH1472</f>
        <v>P2TL/52551/20230508/00004</v>
      </c>
      <c r="AE1464" s="31">
        <f t="shared" si="186"/>
        <v>52550</v>
      </c>
      <c r="AF1464" s="31" t="str">
        <f t="shared" si="185"/>
        <v>52551</v>
      </c>
    </row>
    <row r="1465" spans="1:32">
      <c r="A1465" s="30">
        <f>Report2!A1473</f>
        <v>199</v>
      </c>
      <c r="B1465" s="31" t="str">
        <f>Report2!B1473</f>
        <v>P2TL/52553/20230515/00004</v>
      </c>
      <c r="C1465" s="31" t="str">
        <f>Report2!D1473</f>
        <v>NONPELANG</v>
      </c>
      <c r="D1465" s="31" t="str">
        <f>Report2!E1473</f>
        <v>DJALDULI</v>
      </c>
      <c r="E1465" s="31" t="str">
        <f>Report2!H1473</f>
        <v>P4</v>
      </c>
      <c r="F1465" s="31" t="str">
        <f>Report2!I1473</f>
        <v>DN MOJO DS  MOJOA</v>
      </c>
      <c r="G1465" s="31" t="str">
        <f t="shared" si="179"/>
        <v>B1</v>
      </c>
      <c r="H1465" s="31">
        <f t="shared" si="180"/>
        <v>450</v>
      </c>
      <c r="I1465" s="31" t="str">
        <f>Report2!K1473</f>
        <v>B1/450</v>
      </c>
      <c r="J1465" s="82">
        <f>Report2!L1473</f>
        <v>2479</v>
      </c>
      <c r="K1465" s="82">
        <f>Report2!M1473</f>
        <v>190350</v>
      </c>
      <c r="L1465" s="82">
        <f>Report2!N1473</f>
        <v>1041012</v>
      </c>
      <c r="M1465" s="82">
        <f>Report2!P1473</f>
        <v>1231362</v>
      </c>
      <c r="N1465" s="82">
        <f>Report2!Q1473</f>
        <v>0</v>
      </c>
      <c r="O1465" s="82">
        <f>Report2!T1473</f>
        <v>0</v>
      </c>
      <c r="P1465" s="82">
        <f>Report2!U1473</f>
        <v>0</v>
      </c>
      <c r="Q1465" s="82">
        <f>Report2!W1473</f>
        <v>6157</v>
      </c>
      <c r="R1465" s="82">
        <f>Report2!X1473</f>
        <v>0</v>
      </c>
      <c r="S1465" s="82">
        <f>Report2!Y1473</f>
        <v>0</v>
      </c>
      <c r="T1465" s="82">
        <f>Report2!Z1473</f>
        <v>1237519</v>
      </c>
      <c r="U1465" s="82">
        <f>Report2!AB1473</f>
        <v>1237519</v>
      </c>
      <c r="V1465" s="82">
        <f>Report2!AC1473</f>
        <v>0</v>
      </c>
      <c r="W1465" s="36" t="str">
        <f>Report2!AD1473</f>
        <v>15/05/2023</v>
      </c>
      <c r="X1465" s="48" t="str">
        <f t="shared" si="181"/>
        <v>15</v>
      </c>
      <c r="Y1465" s="31" t="str">
        <f t="shared" si="182"/>
        <v>05</v>
      </c>
      <c r="Z1465" s="31" t="str">
        <f t="shared" si="183"/>
        <v>2023</v>
      </c>
      <c r="AA1465" s="45">
        <f t="shared" si="184"/>
        <v>45061</v>
      </c>
      <c r="AB1465" s="31" t="str">
        <f>Report2!AE1473</f>
        <v>5255342004991</v>
      </c>
      <c r="AC1465" s="45" t="str">
        <f>Report2!AF1473</f>
        <v>15/05/2023</v>
      </c>
      <c r="AD1465" s="31" t="str">
        <f>Report2!AH1473</f>
        <v>P2TL/52553/20230515/00004</v>
      </c>
      <c r="AE1465" s="31">
        <f t="shared" si="186"/>
        <v>52550</v>
      </c>
      <c r="AF1465" s="31" t="str">
        <f t="shared" si="185"/>
        <v>52553</v>
      </c>
    </row>
    <row r="1466" spans="1:32">
      <c r="A1466" s="30">
        <f>Report2!A1474</f>
        <v>200</v>
      </c>
      <c r="B1466" s="31" t="str">
        <f>Report2!B1474</f>
        <v>P2TL/52553/20230526/00001</v>
      </c>
      <c r="C1466" s="31" t="str">
        <f>Report2!D1474</f>
        <v>523070212306</v>
      </c>
      <c r="D1466" s="31" t="str">
        <f>Report2!E1474</f>
        <v>TJIPTO UTOMO</v>
      </c>
      <c r="E1466" s="31" t="str">
        <f>Report2!H1474</f>
        <v>K2</v>
      </c>
      <c r="F1466" s="31" t="str">
        <f>Report2!I1474</f>
        <v>TA NJUNGAN RT 26 N</v>
      </c>
      <c r="G1466" s="31" t="str">
        <f t="shared" si="179"/>
        <v>R1</v>
      </c>
      <c r="H1466" s="31">
        <f t="shared" si="180"/>
        <v>450</v>
      </c>
      <c r="I1466" s="31" t="str">
        <f>Report2!K1474</f>
        <v>R1/450</v>
      </c>
      <c r="J1466" s="82">
        <f>Report2!L1474</f>
        <v>450</v>
      </c>
      <c r="K1466" s="82">
        <f>Report2!M1474</f>
        <v>0</v>
      </c>
      <c r="L1466" s="82">
        <f>Report2!N1474</f>
        <v>222750</v>
      </c>
      <c r="M1466" s="82">
        <f>Report2!P1474</f>
        <v>222750</v>
      </c>
      <c r="N1466" s="82">
        <f>Report2!Q1474</f>
        <v>0</v>
      </c>
      <c r="O1466" s="82">
        <f>Report2!T1474</f>
        <v>0</v>
      </c>
      <c r="P1466" s="82">
        <f>Report2!U1474</f>
        <v>0</v>
      </c>
      <c r="Q1466" s="82">
        <f>Report2!W1474</f>
        <v>20048</v>
      </c>
      <c r="R1466" s="82">
        <f>Report2!X1474</f>
        <v>0</v>
      </c>
      <c r="S1466" s="82">
        <f>Report2!Y1474</f>
        <v>0</v>
      </c>
      <c r="T1466" s="82">
        <f>Report2!Z1474</f>
        <v>242798</v>
      </c>
      <c r="U1466" s="82">
        <f>Report2!AB1474</f>
        <v>20500</v>
      </c>
      <c r="V1466" s="82">
        <f>Report2!AC1474</f>
        <v>222298</v>
      </c>
      <c r="W1466" s="36" t="str">
        <f>Report2!AD1474</f>
        <v>26/05/2023</v>
      </c>
      <c r="X1466" s="48" t="str">
        <f t="shared" si="181"/>
        <v>26</v>
      </c>
      <c r="Y1466" s="31" t="str">
        <f t="shared" si="182"/>
        <v>05</v>
      </c>
      <c r="Z1466" s="31" t="str">
        <f t="shared" si="183"/>
        <v>2023</v>
      </c>
      <c r="AA1466" s="45">
        <f t="shared" si="184"/>
        <v>45072</v>
      </c>
      <c r="AB1466" s="31" t="str">
        <f>Report2!AE1474</f>
        <v>5255342005001</v>
      </c>
      <c r="AC1466" s="45" t="str">
        <f>Report2!AF1474</f>
        <v>26/05/2023</v>
      </c>
      <c r="AD1466" s="31" t="str">
        <f>Report2!AH1474</f>
        <v>P2TL/52553/20230526/00001</v>
      </c>
      <c r="AE1466" s="31">
        <f t="shared" si="186"/>
        <v>52550</v>
      </c>
      <c r="AF1466" s="31" t="str">
        <f t="shared" si="185"/>
        <v>52553</v>
      </c>
    </row>
    <row r="1467" spans="1:32">
      <c r="A1467" s="30">
        <f>Report2!A1475</f>
        <v>201</v>
      </c>
      <c r="B1467" s="31" t="str">
        <f>Report2!B1475</f>
        <v>P2TL/52554/20230512/00001</v>
      </c>
      <c r="C1467" s="31" t="str">
        <f>Report2!D1475</f>
        <v>523070489255</v>
      </c>
      <c r="D1467" s="31" t="str">
        <f>Report2!E1475</f>
        <v>SADIN NGASRI</v>
      </c>
      <c r="E1467" s="31" t="str">
        <f>Report2!H1475</f>
        <v>P3</v>
      </c>
      <c r="F1467" s="31" t="str">
        <f>Report2!I1475</f>
        <v>NG EGONG REJOSARI</v>
      </c>
      <c r="G1467" s="31" t="str">
        <f t="shared" si="179"/>
        <v>R1</v>
      </c>
      <c r="H1467" s="31">
        <f t="shared" si="180"/>
        <v>450</v>
      </c>
      <c r="I1467" s="31" t="str">
        <f>Report2!K1475</f>
        <v>R1/450</v>
      </c>
      <c r="J1467" s="82">
        <f>Report2!L1475</f>
        <v>2479</v>
      </c>
      <c r="K1467" s="82">
        <f>Report2!M1475</f>
        <v>59400</v>
      </c>
      <c r="L1467" s="82">
        <f>Report2!N1475</f>
        <v>1226907</v>
      </c>
      <c r="M1467" s="82">
        <f>Report2!P1475</f>
        <v>1286307</v>
      </c>
      <c r="N1467" s="82">
        <f>Report2!Q1475</f>
        <v>0</v>
      </c>
      <c r="O1467" s="82">
        <f>Report2!T1475</f>
        <v>76400</v>
      </c>
      <c r="P1467" s="82">
        <f>Report2!U1475</f>
        <v>86555</v>
      </c>
      <c r="Q1467" s="82">
        <f>Report2!W1475</f>
        <v>13160</v>
      </c>
      <c r="R1467" s="82">
        <f>Report2!X1475</f>
        <v>16650</v>
      </c>
      <c r="S1467" s="82">
        <f>Report2!Y1475</f>
        <v>0</v>
      </c>
      <c r="T1467" s="82">
        <f>Report2!Z1475</f>
        <v>1479072</v>
      </c>
      <c r="U1467" s="82">
        <f>Report2!AB1475</f>
        <v>1479072</v>
      </c>
      <c r="V1467" s="82">
        <f>Report2!AC1475</f>
        <v>0</v>
      </c>
      <c r="W1467" s="36" t="str">
        <f>Report2!AD1475</f>
        <v>13/05/2023</v>
      </c>
      <c r="X1467" s="48" t="str">
        <f t="shared" si="181"/>
        <v>13</v>
      </c>
      <c r="Y1467" s="31" t="str">
        <f t="shared" si="182"/>
        <v>05</v>
      </c>
      <c r="Z1467" s="31" t="str">
        <f t="shared" si="183"/>
        <v>2023</v>
      </c>
      <c r="AA1467" s="45">
        <f t="shared" si="184"/>
        <v>45059</v>
      </c>
      <c r="AB1467" s="31" t="str">
        <f>Report2!AE1475</f>
        <v>5255442006272</v>
      </c>
      <c r="AC1467" s="45" t="str">
        <f>Report2!AF1475</f>
        <v>13/05/2023</v>
      </c>
      <c r="AD1467" s="31" t="str">
        <f>Report2!AH1475</f>
        <v>P2TL/52554/20230512/00001</v>
      </c>
      <c r="AE1467" s="31">
        <f t="shared" si="186"/>
        <v>52550</v>
      </c>
      <c r="AF1467" s="31" t="str">
        <f t="shared" si="185"/>
        <v>52554</v>
      </c>
    </row>
    <row r="1468" spans="1:32">
      <c r="A1468" s="30">
        <f>Report2!A1476</f>
        <v>202</v>
      </c>
      <c r="B1468" s="31" t="str">
        <f>Report2!B1476</f>
        <v>P2TL/52551/20230509/00004</v>
      </c>
      <c r="C1468" s="31" t="str">
        <f>Report2!D1476</f>
        <v>525510161173</v>
      </c>
      <c r="D1468" s="31" t="str">
        <f>Report2!E1476</f>
        <v>MASRIPAH</v>
      </c>
      <c r="E1468" s="31" t="str">
        <f>Report2!H1476</f>
        <v>K2</v>
      </c>
      <c r="F1468" s="31" t="str">
        <f>Report2!I1476</f>
        <v>DS KEDONDONG, GAJ</v>
      </c>
      <c r="G1468" s="31" t="str">
        <f t="shared" si="179"/>
        <v>R1M</v>
      </c>
      <c r="H1468" s="31">
        <f t="shared" si="180"/>
        <v>900</v>
      </c>
      <c r="I1468" s="31" t="str">
        <f>Report2!K1476</f>
        <v>R1M/900</v>
      </c>
      <c r="J1468" s="82">
        <f>Report2!L1476</f>
        <v>514</v>
      </c>
      <c r="K1468" s="82">
        <f>Report2!M1476</f>
        <v>0</v>
      </c>
      <c r="L1468" s="82">
        <f>Report2!N1476</f>
        <v>694928</v>
      </c>
      <c r="M1468" s="82">
        <f>Report2!P1476</f>
        <v>694928</v>
      </c>
      <c r="N1468" s="82">
        <f>Report2!Q1476</f>
        <v>0</v>
      </c>
      <c r="O1468" s="82">
        <f>Report2!T1476</f>
        <v>0</v>
      </c>
      <c r="P1468" s="82">
        <f>Report2!U1476</f>
        <v>0</v>
      </c>
      <c r="Q1468" s="82">
        <f>Report2!W1476</f>
        <v>62544</v>
      </c>
      <c r="R1468" s="82">
        <f>Report2!X1476</f>
        <v>0</v>
      </c>
      <c r="S1468" s="82">
        <f>Report2!Y1476</f>
        <v>0</v>
      </c>
      <c r="T1468" s="82">
        <f>Report2!Z1476</f>
        <v>757472</v>
      </c>
      <c r="U1468" s="82">
        <f>Report2!AB1476</f>
        <v>757472</v>
      </c>
      <c r="V1468" s="82">
        <f>Report2!AC1476</f>
        <v>0</v>
      </c>
      <c r="W1468" s="36" t="str">
        <f>Report2!AD1476</f>
        <v>09/05/2023</v>
      </c>
      <c r="X1468" s="48" t="str">
        <f t="shared" si="181"/>
        <v>09</v>
      </c>
      <c r="Y1468" s="31" t="str">
        <f t="shared" si="182"/>
        <v>05</v>
      </c>
      <c r="Z1468" s="31" t="str">
        <f t="shared" si="183"/>
        <v>2023</v>
      </c>
      <c r="AA1468" s="45">
        <f t="shared" si="184"/>
        <v>45055</v>
      </c>
      <c r="AB1468" s="31" t="str">
        <f>Report2!AE1476</f>
        <v>5255142005293</v>
      </c>
      <c r="AC1468" s="45" t="str">
        <f>Report2!AF1476</f>
        <v>09/05/2023</v>
      </c>
      <c r="AD1468" s="31" t="str">
        <f>Report2!AH1476</f>
        <v>P2TL/52551/20230509/00004</v>
      </c>
      <c r="AE1468" s="31">
        <f t="shared" si="186"/>
        <v>52550</v>
      </c>
      <c r="AF1468" s="31" t="str">
        <f t="shared" si="185"/>
        <v>52551</v>
      </c>
    </row>
    <row r="1469" spans="1:32">
      <c r="A1469" s="30">
        <f>Report2!A1477</f>
        <v>203</v>
      </c>
      <c r="B1469" s="31" t="str">
        <f>Report2!B1477</f>
        <v>P2TL/52551/20230531/00012</v>
      </c>
      <c r="C1469" s="31" t="str">
        <f>Report2!D1477</f>
        <v>523061148124</v>
      </c>
      <c r="D1469" s="31" t="str">
        <f>Report2!E1477</f>
        <v>PT PUMA SATIA PERK</v>
      </c>
      <c r="E1469" s="31" t="str">
        <f>Report2!H1477</f>
        <v>K2</v>
      </c>
      <c r="F1469" s="31" t="str">
        <f>Report2!I1477</f>
        <v>JL GRIA WN WOSO 2</v>
      </c>
      <c r="G1469" s="31" t="str">
        <f t="shared" si="179"/>
        <v>R1M</v>
      </c>
      <c r="H1469" s="31">
        <f t="shared" si="180"/>
        <v>900</v>
      </c>
      <c r="I1469" s="31" t="str">
        <f>Report2!K1477</f>
        <v>R1M/900</v>
      </c>
      <c r="J1469" s="82">
        <f>Report2!L1477</f>
        <v>15</v>
      </c>
      <c r="K1469" s="82">
        <f>Report2!M1477</f>
        <v>0</v>
      </c>
      <c r="L1469" s="82">
        <f>Report2!N1477</f>
        <v>20280</v>
      </c>
      <c r="M1469" s="82">
        <f>Report2!P1477</f>
        <v>20280</v>
      </c>
      <c r="N1469" s="82">
        <f>Report2!Q1477</f>
        <v>0</v>
      </c>
      <c r="O1469" s="82">
        <f>Report2!T1477</f>
        <v>0</v>
      </c>
      <c r="P1469" s="82">
        <f>Report2!U1477</f>
        <v>0</v>
      </c>
      <c r="Q1469" s="82">
        <f>Report2!W1477</f>
        <v>1825</v>
      </c>
      <c r="R1469" s="82">
        <f>Report2!X1477</f>
        <v>0</v>
      </c>
      <c r="S1469" s="82">
        <f>Report2!Y1477</f>
        <v>0</v>
      </c>
      <c r="T1469" s="82">
        <f>Report2!Z1477</f>
        <v>22105</v>
      </c>
      <c r="U1469" s="82">
        <f>Report2!AB1477</f>
        <v>22105</v>
      </c>
      <c r="V1469" s="82">
        <f>Report2!AC1477</f>
        <v>0</v>
      </c>
      <c r="W1469" s="36" t="str">
        <f>Report2!AD1477</f>
        <v>31/05/2023</v>
      </c>
      <c r="X1469" s="48" t="str">
        <f t="shared" si="181"/>
        <v>31</v>
      </c>
      <c r="Y1469" s="31" t="str">
        <f t="shared" si="182"/>
        <v>05</v>
      </c>
      <c r="Z1469" s="31" t="str">
        <f t="shared" si="183"/>
        <v>2023</v>
      </c>
      <c r="AA1469" s="45">
        <f t="shared" si="184"/>
        <v>45077</v>
      </c>
      <c r="AB1469" s="31" t="str">
        <f>Report2!AE1477</f>
        <v>5255142005355</v>
      </c>
      <c r="AC1469" s="45" t="str">
        <f>Report2!AF1477</f>
        <v>31/05/2023</v>
      </c>
      <c r="AD1469" s="31" t="str">
        <f>Report2!AH1477</f>
        <v>P2TL/52551/20230531/00012</v>
      </c>
      <c r="AE1469" s="31">
        <f t="shared" si="186"/>
        <v>52550</v>
      </c>
      <c r="AF1469" s="31" t="str">
        <f t="shared" si="185"/>
        <v>52551</v>
      </c>
    </row>
    <row r="1470" spans="1:32">
      <c r="A1470" s="30">
        <f>Report2!A1478</f>
        <v>204</v>
      </c>
      <c r="B1470" s="31" t="str">
        <f>Report2!B1478</f>
        <v>P2TL/52551/20230531/00004</v>
      </c>
      <c r="C1470" s="31" t="str">
        <f>Report2!D1478</f>
        <v>NONPELANG</v>
      </c>
      <c r="D1470" s="31" t="str">
        <f>Report2!E1478</f>
        <v>KB.PERMATA CERIA (</v>
      </c>
      <c r="E1470" s="31" t="str">
        <f>Report2!H1478</f>
        <v>P4</v>
      </c>
      <c r="F1470" s="31" t="str">
        <f>Report2!I1478</f>
        <v>JL.PERUM WONOWOS</v>
      </c>
      <c r="G1470" s="31" t="str">
        <f t="shared" si="179"/>
        <v>S2</v>
      </c>
      <c r="H1470" s="31">
        <f t="shared" si="180"/>
        <v>450</v>
      </c>
      <c r="I1470" s="31" t="str">
        <f>Report2!K1478</f>
        <v>S2/450</v>
      </c>
      <c r="J1470" s="82">
        <f>Report2!L1478</f>
        <v>2479</v>
      </c>
      <c r="K1470" s="82">
        <f>Report2!M1478</f>
        <v>81000</v>
      </c>
      <c r="L1470" s="82">
        <f>Report2!N1478</f>
        <v>892296</v>
      </c>
      <c r="M1470" s="82">
        <f>Report2!P1478</f>
        <v>973296</v>
      </c>
      <c r="N1470" s="82">
        <f>Report2!Q1478</f>
        <v>0</v>
      </c>
      <c r="O1470" s="82">
        <f>Report2!T1478</f>
        <v>0</v>
      </c>
      <c r="P1470" s="82">
        <f>Report2!U1478</f>
        <v>0</v>
      </c>
      <c r="Q1470" s="82">
        <f>Report2!W1478</f>
        <v>4866</v>
      </c>
      <c r="R1470" s="82">
        <f>Report2!X1478</f>
        <v>0</v>
      </c>
      <c r="S1470" s="82">
        <f>Report2!Y1478</f>
        <v>0</v>
      </c>
      <c r="T1470" s="82">
        <f>Report2!Z1478</f>
        <v>978162</v>
      </c>
      <c r="U1470" s="82">
        <f>Report2!AB1478</f>
        <v>978162</v>
      </c>
      <c r="V1470" s="82">
        <f>Report2!AC1478</f>
        <v>0</v>
      </c>
      <c r="W1470" s="36" t="str">
        <f>Report2!AD1478</f>
        <v>31/05/2023</v>
      </c>
      <c r="X1470" s="48" t="str">
        <f t="shared" si="181"/>
        <v>31</v>
      </c>
      <c r="Y1470" s="31" t="str">
        <f t="shared" si="182"/>
        <v>05</v>
      </c>
      <c r="Z1470" s="31" t="str">
        <f t="shared" si="183"/>
        <v>2023</v>
      </c>
      <c r="AA1470" s="45">
        <f t="shared" si="184"/>
        <v>45077</v>
      </c>
      <c r="AB1470" s="31" t="str">
        <f>Report2!AE1478</f>
        <v>5255142005347</v>
      </c>
      <c r="AC1470" s="45" t="str">
        <f>Report2!AF1478</f>
        <v>31/05/2023</v>
      </c>
      <c r="AD1470" s="31" t="str">
        <f>Report2!AH1478</f>
        <v>P2TL/52551/20230531/00004</v>
      </c>
      <c r="AE1470" s="31">
        <f t="shared" si="186"/>
        <v>52550</v>
      </c>
      <c r="AF1470" s="31" t="str">
        <f t="shared" si="185"/>
        <v>52551</v>
      </c>
    </row>
    <row r="1471" spans="1:32">
      <c r="A1471" s="30">
        <f>Report2!A1479</f>
        <v>205</v>
      </c>
      <c r="B1471" s="31" t="str">
        <f>Report2!B1479</f>
        <v>P2TL/52551/20230526/00004</v>
      </c>
      <c r="C1471" s="31" t="str">
        <f>Report2!D1479</f>
        <v>NONPELANG</v>
      </c>
      <c r="D1471" s="31" t="str">
        <f>Report2!E1479</f>
        <v>PJ LIA ARDIANI</v>
      </c>
      <c r="E1471" s="31" t="str">
        <f>Report2!H1479</f>
        <v>P4</v>
      </c>
      <c r="F1471" s="31" t="str">
        <f>Report2!I1479</f>
        <v>DS.KUNCIR WONOSAL</v>
      </c>
      <c r="G1471" s="31" t="str">
        <f t="shared" si="179"/>
        <v>S2</v>
      </c>
      <c r="H1471" s="31">
        <f t="shared" si="180"/>
        <v>900</v>
      </c>
      <c r="I1471" s="31" t="str">
        <f>Report2!K1479</f>
        <v>S2/900</v>
      </c>
      <c r="J1471" s="82">
        <f>Report2!L1479</f>
        <v>4957</v>
      </c>
      <c r="K1471" s="82">
        <f>Report2!M1479</f>
        <v>243000</v>
      </c>
      <c r="L1471" s="82">
        <f>Report2!N1479</f>
        <v>1784592</v>
      </c>
      <c r="M1471" s="82">
        <f>Report2!P1479</f>
        <v>2027592</v>
      </c>
      <c r="N1471" s="82">
        <f>Report2!Q1479</f>
        <v>0</v>
      </c>
      <c r="O1471" s="82">
        <f>Report2!T1479</f>
        <v>0</v>
      </c>
      <c r="P1471" s="82">
        <f>Report2!U1479</f>
        <v>0</v>
      </c>
      <c r="Q1471" s="82">
        <f>Report2!W1479</f>
        <v>10138</v>
      </c>
      <c r="R1471" s="82">
        <f>Report2!X1479</f>
        <v>0</v>
      </c>
      <c r="S1471" s="82">
        <f>Report2!Y1479</f>
        <v>0</v>
      </c>
      <c r="T1471" s="82">
        <f>Report2!Z1479</f>
        <v>2037730</v>
      </c>
      <c r="U1471" s="82">
        <f>Report2!AB1479</f>
        <v>2037730</v>
      </c>
      <c r="V1471" s="82">
        <f>Report2!AC1479</f>
        <v>0</v>
      </c>
      <c r="W1471" s="36" t="str">
        <f>Report2!AD1479</f>
        <v>26/05/2023</v>
      </c>
      <c r="X1471" s="48" t="str">
        <f t="shared" si="181"/>
        <v>26</v>
      </c>
      <c r="Y1471" s="31" t="str">
        <f t="shared" si="182"/>
        <v>05</v>
      </c>
      <c r="Z1471" s="31" t="str">
        <f t="shared" si="183"/>
        <v>2023</v>
      </c>
      <c r="AA1471" s="45">
        <f t="shared" si="184"/>
        <v>45072</v>
      </c>
      <c r="AB1471" s="31" t="str">
        <f>Report2!AE1479</f>
        <v>5255142005340</v>
      </c>
      <c r="AC1471" s="45" t="str">
        <f>Report2!AF1479</f>
        <v>26/05/2023</v>
      </c>
      <c r="AD1471" s="31" t="str">
        <f>Report2!AH1479</f>
        <v>P2TL/52551/20230526/00004</v>
      </c>
      <c r="AE1471" s="31">
        <f t="shared" si="186"/>
        <v>52550</v>
      </c>
      <c r="AF1471" s="31" t="str">
        <f t="shared" si="185"/>
        <v>52551</v>
      </c>
    </row>
    <row r="1472" spans="1:32">
      <c r="A1472" s="30">
        <f>Report2!A1480</f>
        <v>206</v>
      </c>
      <c r="B1472" s="31" t="str">
        <f>Report2!B1480</f>
        <v>P2TL/52553/20230515/00003</v>
      </c>
      <c r="C1472" s="31" t="str">
        <f>Report2!D1480</f>
        <v>523070299751</v>
      </c>
      <c r="D1472" s="31" t="str">
        <f>Report2!E1480</f>
        <v>SUWARDI IMAM</v>
      </c>
      <c r="E1472" s="31" t="str">
        <f>Report2!H1480</f>
        <v>K2</v>
      </c>
      <c r="F1472" s="31" t="str">
        <f>Report2!I1480</f>
        <v>TE MPEL RT01/VII BOL</v>
      </c>
      <c r="G1472" s="31" t="str">
        <f t="shared" si="179"/>
        <v>R1</v>
      </c>
      <c r="H1472" s="31">
        <f t="shared" si="180"/>
        <v>450</v>
      </c>
      <c r="I1472" s="31" t="str">
        <f>Report2!K1480</f>
        <v>R1/450</v>
      </c>
      <c r="J1472" s="82">
        <f>Report2!L1480</f>
        <v>560</v>
      </c>
      <c r="K1472" s="82">
        <f>Report2!M1480</f>
        <v>0</v>
      </c>
      <c r="L1472" s="82">
        <f>Report2!N1480</f>
        <v>277200</v>
      </c>
      <c r="M1472" s="82">
        <f>Report2!P1480</f>
        <v>277200</v>
      </c>
      <c r="N1472" s="82">
        <f>Report2!Q1480</f>
        <v>0</v>
      </c>
      <c r="O1472" s="82">
        <f>Report2!T1480</f>
        <v>0</v>
      </c>
      <c r="P1472" s="82">
        <f>Report2!U1480</f>
        <v>0</v>
      </c>
      <c r="Q1472" s="82">
        <f>Report2!W1480</f>
        <v>24948</v>
      </c>
      <c r="R1472" s="82">
        <f>Report2!X1480</f>
        <v>0</v>
      </c>
      <c r="S1472" s="82">
        <f>Report2!Y1480</f>
        <v>0</v>
      </c>
      <c r="T1472" s="82">
        <f>Report2!Z1480</f>
        <v>302148</v>
      </c>
      <c r="U1472" s="82">
        <f>Report2!AB1480</f>
        <v>302148</v>
      </c>
      <c r="V1472" s="82">
        <f>Report2!AC1480</f>
        <v>0</v>
      </c>
      <c r="W1472" s="36" t="str">
        <f>Report2!AD1480</f>
        <v>15/05/2023</v>
      </c>
      <c r="X1472" s="48" t="str">
        <f t="shared" si="181"/>
        <v>15</v>
      </c>
      <c r="Y1472" s="31" t="str">
        <f t="shared" si="182"/>
        <v>05</v>
      </c>
      <c r="Z1472" s="31" t="str">
        <f t="shared" si="183"/>
        <v>2023</v>
      </c>
      <c r="AA1472" s="45">
        <f t="shared" si="184"/>
        <v>45061</v>
      </c>
      <c r="AB1472" s="31" t="str">
        <f>Report2!AE1480</f>
        <v>5255342004990</v>
      </c>
      <c r="AC1472" s="45" t="str">
        <f>Report2!AF1480</f>
        <v>15/05/2023</v>
      </c>
      <c r="AD1472" s="31" t="str">
        <f>Report2!AH1480</f>
        <v>P2TL/52553/20230515/00003</v>
      </c>
      <c r="AE1472" s="31">
        <f t="shared" si="186"/>
        <v>52550</v>
      </c>
      <c r="AF1472" s="31" t="str">
        <f t="shared" si="185"/>
        <v>52553</v>
      </c>
    </row>
    <row r="1473" spans="1:32">
      <c r="A1473" s="30">
        <f>Report2!A1481</f>
        <v>207</v>
      </c>
      <c r="B1473" s="31" t="str">
        <f>Report2!B1481</f>
        <v>P2TL/52551/20230516/00005</v>
      </c>
      <c r="C1473" s="31" t="str">
        <f>Report2!D1481</f>
        <v>523060427446</v>
      </c>
      <c r="D1473" s="31" t="str">
        <f>Report2!E1481</f>
        <v>SARYANI</v>
      </c>
      <c r="E1473" s="31" t="str">
        <f>Report2!H1481</f>
        <v>P2</v>
      </c>
      <c r="F1473" s="31" t="str">
        <f>Report2!I1481</f>
        <v>WO NOSARI BONANG</v>
      </c>
      <c r="G1473" s="31" t="str">
        <f t="shared" si="179"/>
        <v>R1M</v>
      </c>
      <c r="H1473" s="31">
        <f t="shared" si="180"/>
        <v>900</v>
      </c>
      <c r="I1473" s="31" t="str">
        <f>Report2!K1481</f>
        <v>R1M/900</v>
      </c>
      <c r="J1473" s="82">
        <f>Report2!L1481</f>
        <v>4957</v>
      </c>
      <c r="K1473" s="82">
        <f>Report2!M1481</f>
        <v>0</v>
      </c>
      <c r="L1473" s="82">
        <f>Report2!N1481</f>
        <v>6702134</v>
      </c>
      <c r="M1473" s="82">
        <f>Report2!P1481</f>
        <v>6702134</v>
      </c>
      <c r="N1473" s="82">
        <f>Report2!Q1481</f>
        <v>10000</v>
      </c>
      <c r="O1473" s="82">
        <f>Report2!T1481</f>
        <v>76400</v>
      </c>
      <c r="P1473" s="82">
        <f>Report2!U1481</f>
        <v>188671</v>
      </c>
      <c r="Q1473" s="82">
        <f>Report2!W1481</f>
        <v>67021</v>
      </c>
      <c r="R1473" s="82">
        <f>Report2!X1481</f>
        <v>0</v>
      </c>
      <c r="S1473" s="82">
        <f>Report2!Y1481</f>
        <v>0</v>
      </c>
      <c r="T1473" s="82">
        <f>Report2!Z1481</f>
        <v>7044226</v>
      </c>
      <c r="U1473" s="82">
        <f>Report2!AB1481</f>
        <v>7044226</v>
      </c>
      <c r="V1473" s="82">
        <f>Report2!AC1481</f>
        <v>0</v>
      </c>
      <c r="W1473" s="36" t="str">
        <f>Report2!AD1481</f>
        <v>16/05/2023</v>
      </c>
      <c r="X1473" s="48" t="str">
        <f t="shared" si="181"/>
        <v>16</v>
      </c>
      <c r="Y1473" s="31" t="str">
        <f t="shared" si="182"/>
        <v>05</v>
      </c>
      <c r="Z1473" s="31" t="str">
        <f t="shared" si="183"/>
        <v>2023</v>
      </c>
      <c r="AA1473" s="45">
        <f t="shared" si="184"/>
        <v>45062</v>
      </c>
      <c r="AB1473" s="31" t="str">
        <f>Report2!AE1481</f>
        <v>5255142005309</v>
      </c>
      <c r="AC1473" s="45" t="str">
        <f>Report2!AF1481</f>
        <v>16/05/2023</v>
      </c>
      <c r="AD1473" s="31" t="str">
        <f>Report2!AH1481</f>
        <v>P2TL/52551/20230516/00005</v>
      </c>
      <c r="AE1473" s="31">
        <f t="shared" si="186"/>
        <v>52550</v>
      </c>
      <c r="AF1473" s="31" t="str">
        <f t="shared" si="185"/>
        <v>52551</v>
      </c>
    </row>
    <row r="1474" spans="1:32">
      <c r="A1474" s="30">
        <f>Report2!A1482</f>
        <v>208</v>
      </c>
      <c r="B1474" s="31" t="str">
        <f>Report2!B1482</f>
        <v>P2TL/52551/20230505/00001</v>
      </c>
      <c r="C1474" s="31" t="str">
        <f>Report2!D1482</f>
        <v>523061157274</v>
      </c>
      <c r="D1474" s="31" t="str">
        <f>Report2!E1482</f>
        <v>SUHARDI B RUKANI</v>
      </c>
      <c r="E1474" s="31" t="str">
        <f>Report2!H1482</f>
        <v>K2</v>
      </c>
      <c r="F1474" s="31" t="str">
        <f>Report2!I1482</f>
        <v>DS KENDALDOYONG</v>
      </c>
      <c r="G1474" s="31" t="str">
        <f t="shared" si="179"/>
        <v>R1M</v>
      </c>
      <c r="H1474" s="31">
        <f t="shared" si="180"/>
        <v>900</v>
      </c>
      <c r="I1474" s="31" t="str">
        <f>Report2!K1482</f>
        <v>R1M/900</v>
      </c>
      <c r="J1474" s="82">
        <f>Report2!L1482</f>
        <v>95</v>
      </c>
      <c r="K1474" s="82">
        <f>Report2!M1482</f>
        <v>0</v>
      </c>
      <c r="L1474" s="82">
        <f>Report2!N1482</f>
        <v>128440</v>
      </c>
      <c r="M1474" s="82">
        <f>Report2!P1482</f>
        <v>128440</v>
      </c>
      <c r="N1474" s="82">
        <f>Report2!Q1482</f>
        <v>0</v>
      </c>
      <c r="O1474" s="82">
        <f>Report2!T1482</f>
        <v>0</v>
      </c>
      <c r="P1474" s="82">
        <f>Report2!U1482</f>
        <v>0</v>
      </c>
      <c r="Q1474" s="82">
        <f>Report2!W1482</f>
        <v>11560</v>
      </c>
      <c r="R1474" s="82">
        <f>Report2!X1482</f>
        <v>0</v>
      </c>
      <c r="S1474" s="82">
        <f>Report2!Y1482</f>
        <v>0</v>
      </c>
      <c r="T1474" s="82">
        <f>Report2!Z1482</f>
        <v>140000</v>
      </c>
      <c r="U1474" s="82">
        <f>Report2!AB1482</f>
        <v>140000</v>
      </c>
      <c r="V1474" s="82">
        <f>Report2!AC1482</f>
        <v>0</v>
      </c>
      <c r="W1474" s="36" t="str">
        <f>Report2!AD1482</f>
        <v>05/05/2023</v>
      </c>
      <c r="X1474" s="48" t="str">
        <f t="shared" si="181"/>
        <v>05</v>
      </c>
      <c r="Y1474" s="31" t="str">
        <f t="shared" si="182"/>
        <v>05</v>
      </c>
      <c r="Z1474" s="31" t="str">
        <f t="shared" si="183"/>
        <v>2023</v>
      </c>
      <c r="AA1474" s="45">
        <f t="shared" si="184"/>
        <v>45051</v>
      </c>
      <c r="AB1474" s="31" t="str">
        <f>Report2!AE1482</f>
        <v>5255142005277</v>
      </c>
      <c r="AC1474" s="45" t="str">
        <f>Report2!AF1482</f>
        <v>05/05/2023</v>
      </c>
      <c r="AD1474" s="31" t="str">
        <f>Report2!AH1482</f>
        <v>P2TL/52551/20230505/00001</v>
      </c>
      <c r="AE1474" s="31">
        <f t="shared" si="186"/>
        <v>52550</v>
      </c>
      <c r="AF1474" s="31" t="str">
        <f t="shared" si="185"/>
        <v>52551</v>
      </c>
    </row>
    <row r="1475" spans="1:32">
      <c r="A1475" s="30">
        <f>Report2!A1483</f>
        <v>209</v>
      </c>
      <c r="B1475" s="31" t="str">
        <f>Report2!B1483</f>
        <v>P2TL/52554/20230510/00001</v>
      </c>
      <c r="C1475" s="31" t="str">
        <f>Report2!D1483</f>
        <v>NONPELANG</v>
      </c>
      <c r="D1475" s="31" t="str">
        <f>Report2!E1483</f>
        <v>SUWOYO</v>
      </c>
      <c r="E1475" s="31" t="str">
        <f>Report2!H1483</f>
        <v>P4</v>
      </c>
      <c r="F1475" s="31" t="str">
        <f>Report2!I1483</f>
        <v>PELEM RT 07 RW 02 G</v>
      </c>
      <c r="G1475" s="31" t="str">
        <f t="shared" ref="G1475:G1499" si="187">LEFT(I1475,FIND("/",I1475)-1)</f>
        <v>S2</v>
      </c>
      <c r="H1475" s="31">
        <f t="shared" ref="H1475:H1538" si="188">_xlfn.NUMBERVALUE(MID(I1475,FIND("/",I1475,1)+1,99))</f>
        <v>450</v>
      </c>
      <c r="I1475" s="31" t="str">
        <f>Report2!K1483</f>
        <v>S2/450</v>
      </c>
      <c r="J1475" s="82">
        <f>Report2!L1483</f>
        <v>2479</v>
      </c>
      <c r="K1475" s="82">
        <f>Report2!M1483</f>
        <v>81000</v>
      </c>
      <c r="L1475" s="82">
        <f>Report2!N1483</f>
        <v>892296</v>
      </c>
      <c r="M1475" s="82">
        <f>Report2!P1483</f>
        <v>973296</v>
      </c>
      <c r="N1475" s="82">
        <f>Report2!Q1483</f>
        <v>0</v>
      </c>
      <c r="O1475" s="82">
        <f>Report2!T1483</f>
        <v>0</v>
      </c>
      <c r="P1475" s="82">
        <f>Report2!U1483</f>
        <v>0</v>
      </c>
      <c r="Q1475" s="82">
        <f>Report2!W1483</f>
        <v>4866</v>
      </c>
      <c r="R1475" s="82">
        <f>Report2!X1483</f>
        <v>0</v>
      </c>
      <c r="S1475" s="82">
        <f>Report2!Y1483</f>
        <v>0</v>
      </c>
      <c r="T1475" s="82">
        <f>Report2!Z1483</f>
        <v>978162</v>
      </c>
      <c r="U1475" s="82">
        <f>Report2!AB1483</f>
        <v>978162</v>
      </c>
      <c r="V1475" s="82">
        <f>Report2!AC1483</f>
        <v>0</v>
      </c>
      <c r="W1475" s="36" t="str">
        <f>Report2!AD1483</f>
        <v>10/05/2023</v>
      </c>
      <c r="X1475" s="48" t="str">
        <f t="shared" ref="X1475:X1499" si="189">LEFT(W1475,2)</f>
        <v>10</v>
      </c>
      <c r="Y1475" s="31" t="str">
        <f t="shared" ref="Y1475:Y1499" si="190">MID(W1475,FIND("/",W1475,1)+1,2)</f>
        <v>05</v>
      </c>
      <c r="Z1475" s="31" t="str">
        <f t="shared" ref="Z1475:Z1499" si="191">RIGHT(W1475,4)</f>
        <v>2023</v>
      </c>
      <c r="AA1475" s="45">
        <f t="shared" ref="AA1475:AA1499" si="192">DATE(Z1475,Y1475,X1475)</f>
        <v>45056</v>
      </c>
      <c r="AB1475" s="31" t="str">
        <f>Report2!AE1483</f>
        <v>5255442006267</v>
      </c>
      <c r="AC1475" s="45" t="str">
        <f>Report2!AF1483</f>
        <v>10/05/2023</v>
      </c>
      <c r="AD1475" s="31" t="str">
        <f>Report2!AH1483</f>
        <v>P2TL/52554/20230510/00001</v>
      </c>
      <c r="AE1475" s="31">
        <f t="shared" si="186"/>
        <v>52550</v>
      </c>
      <c r="AF1475" s="31" t="str">
        <f t="shared" ref="AF1475:AF1499" si="193">_xlfn.IFS(LEN(AD1475)=19,LEFT(AD1475,5),LEN(AD1475)=25,MID(AD1475,6,5))</f>
        <v>52554</v>
      </c>
    </row>
    <row r="1476" spans="1:32">
      <c r="A1476" s="30">
        <f>Report2!A1484</f>
        <v>210</v>
      </c>
      <c r="B1476" s="31" t="str">
        <f>Report2!B1484</f>
        <v>P2TL/52554/20230515/00004</v>
      </c>
      <c r="C1476" s="31" t="str">
        <f>Report2!D1484</f>
        <v>523072198701</v>
      </c>
      <c r="D1476" s="31" t="str">
        <f>Report2!E1484</f>
        <v>SUTAR</v>
      </c>
      <c r="E1476" s="31" t="str">
        <f>Report2!H1484</f>
        <v>P2</v>
      </c>
      <c r="F1476" s="31" t="str">
        <f>Report2!I1484</f>
        <v>DS JETAK PULOKULO</v>
      </c>
      <c r="G1476" s="31" t="str">
        <f t="shared" si="187"/>
        <v>R1</v>
      </c>
      <c r="H1476" s="31">
        <f t="shared" si="188"/>
        <v>900</v>
      </c>
      <c r="I1476" s="31" t="str">
        <f>Report2!K1484</f>
        <v>R1/900</v>
      </c>
      <c r="J1476" s="82">
        <f>Report2!L1484</f>
        <v>4957</v>
      </c>
      <c r="K1476" s="82">
        <f>Report2!M1484</f>
        <v>0</v>
      </c>
      <c r="L1476" s="82">
        <f>Report2!N1484</f>
        <v>2453814</v>
      </c>
      <c r="M1476" s="82">
        <f>Report2!P1484</f>
        <v>2453814</v>
      </c>
      <c r="N1476" s="82">
        <f>Report2!Q1484</f>
        <v>0</v>
      </c>
      <c r="O1476" s="82">
        <f>Report2!T1484</f>
        <v>76400</v>
      </c>
      <c r="P1476" s="82">
        <f>Report2!U1484</f>
        <v>156912</v>
      </c>
      <c r="Q1476" s="82">
        <f>Report2!W1484</f>
        <v>24538</v>
      </c>
      <c r="R1476" s="82">
        <f>Report2!X1484</f>
        <v>0</v>
      </c>
      <c r="S1476" s="82">
        <f>Report2!Y1484</f>
        <v>0</v>
      </c>
      <c r="T1476" s="82">
        <f>Report2!Z1484</f>
        <v>2711664</v>
      </c>
      <c r="U1476" s="82">
        <f>Report2!AB1484</f>
        <v>2711664</v>
      </c>
      <c r="V1476" s="82">
        <f>Report2!AC1484</f>
        <v>0</v>
      </c>
      <c r="W1476" s="36" t="str">
        <f>Report2!AD1484</f>
        <v>16/05/2023</v>
      </c>
      <c r="X1476" s="48" t="str">
        <f t="shared" si="189"/>
        <v>16</v>
      </c>
      <c r="Y1476" s="31" t="str">
        <f t="shared" si="190"/>
        <v>05</v>
      </c>
      <c r="Z1476" s="31" t="str">
        <f t="shared" si="191"/>
        <v>2023</v>
      </c>
      <c r="AA1476" s="45">
        <f t="shared" si="192"/>
        <v>45062</v>
      </c>
      <c r="AB1476" s="31" t="str">
        <f>Report2!AE1484</f>
        <v>5255442006277</v>
      </c>
      <c r="AC1476" s="45" t="str">
        <f>Report2!AF1484</f>
        <v>16/05/2023</v>
      </c>
      <c r="AD1476" s="31" t="str">
        <f>Report2!AH1484</f>
        <v>P2TL/52554/20230515/00004</v>
      </c>
      <c r="AE1476" s="31">
        <f t="shared" ref="AE1476:AE1499" si="194">AE1475</f>
        <v>52550</v>
      </c>
      <c r="AF1476" s="31" t="str">
        <f t="shared" si="193"/>
        <v>52554</v>
      </c>
    </row>
    <row r="1477" spans="1:32">
      <c r="A1477" s="30">
        <f>Report2!A1485</f>
        <v>211</v>
      </c>
      <c r="B1477" s="31" t="str">
        <f>Report2!B1485</f>
        <v>P2TL/52553/20230529/00001</v>
      </c>
      <c r="C1477" s="31" t="str">
        <f>Report2!D1485</f>
        <v>NONPELANG</v>
      </c>
      <c r="D1477" s="31" t="str">
        <f>Report2!E1485</f>
        <v>PESTA GEDUNG SERB</v>
      </c>
      <c r="E1477" s="31" t="str">
        <f>Report2!H1485</f>
        <v>P4</v>
      </c>
      <c r="F1477" s="31" t="str">
        <f>Report2!I1485</f>
        <v>PURWODADI</v>
      </c>
      <c r="G1477" s="31" t="str">
        <f t="shared" si="187"/>
        <v>B1</v>
      </c>
      <c r="H1477" s="31">
        <f t="shared" si="188"/>
        <v>450</v>
      </c>
      <c r="I1477" s="31" t="str">
        <f>Report2!K1485</f>
        <v>B1/450</v>
      </c>
      <c r="J1477" s="82">
        <f>Report2!L1485</f>
        <v>2479</v>
      </c>
      <c r="K1477" s="82">
        <f>Report2!M1485</f>
        <v>190350</v>
      </c>
      <c r="L1477" s="82">
        <f>Report2!N1485</f>
        <v>1041012</v>
      </c>
      <c r="M1477" s="82">
        <f>Report2!P1485</f>
        <v>1231362</v>
      </c>
      <c r="N1477" s="82">
        <f>Report2!Q1485</f>
        <v>0</v>
      </c>
      <c r="O1477" s="82">
        <f>Report2!T1485</f>
        <v>0</v>
      </c>
      <c r="P1477" s="82">
        <f>Report2!U1485</f>
        <v>0</v>
      </c>
      <c r="Q1477" s="82">
        <f>Report2!W1485</f>
        <v>6157</v>
      </c>
      <c r="R1477" s="82">
        <f>Report2!X1485</f>
        <v>0</v>
      </c>
      <c r="S1477" s="82">
        <f>Report2!Y1485</f>
        <v>0</v>
      </c>
      <c r="T1477" s="82">
        <f>Report2!Z1485</f>
        <v>1237519</v>
      </c>
      <c r="U1477" s="82">
        <f>Report2!AB1485</f>
        <v>1237519</v>
      </c>
      <c r="V1477" s="82">
        <f>Report2!AC1485</f>
        <v>0</v>
      </c>
      <c r="W1477" s="36" t="str">
        <f>Report2!AD1485</f>
        <v>31/05/2023</v>
      </c>
      <c r="X1477" s="48" t="str">
        <f t="shared" si="189"/>
        <v>31</v>
      </c>
      <c r="Y1477" s="31" t="str">
        <f t="shared" si="190"/>
        <v>05</v>
      </c>
      <c r="Z1477" s="31" t="str">
        <f t="shared" si="191"/>
        <v>2023</v>
      </c>
      <c r="AA1477" s="45">
        <f t="shared" si="192"/>
        <v>45077</v>
      </c>
      <c r="AB1477" s="31" t="str">
        <f>Report2!AE1485</f>
        <v>5255342005026</v>
      </c>
      <c r="AC1477" s="45" t="str">
        <f>Report2!AF1485</f>
        <v>31/05/2023</v>
      </c>
      <c r="AD1477" s="31" t="str">
        <f>Report2!AH1485</f>
        <v>P2TL/52553/20230529/00001</v>
      </c>
      <c r="AE1477" s="31">
        <f t="shared" si="194"/>
        <v>52550</v>
      </c>
      <c r="AF1477" s="31" t="str">
        <f t="shared" si="193"/>
        <v>52553</v>
      </c>
    </row>
    <row r="1478" spans="1:32">
      <c r="A1478" s="30">
        <f>Report2!A1486</f>
        <v>212</v>
      </c>
      <c r="B1478" s="31" t="str">
        <f>Report2!B1486</f>
        <v>P2TL/52553/20230509/00002</v>
      </c>
      <c r="C1478" s="31" t="str">
        <f>Report2!D1486</f>
        <v>523070899080</v>
      </c>
      <c r="D1478" s="31" t="str">
        <f>Report2!E1486</f>
        <v>PAIMAH WIROREJO</v>
      </c>
      <c r="E1478" s="31" t="str">
        <f>Report2!H1486</f>
        <v>K2</v>
      </c>
      <c r="F1478" s="31" t="str">
        <f>Report2!I1486</f>
        <v>DS  NGELUK 1/1</v>
      </c>
      <c r="G1478" s="31" t="str">
        <f t="shared" si="187"/>
        <v>R1</v>
      </c>
      <c r="H1478" s="31">
        <f t="shared" si="188"/>
        <v>900</v>
      </c>
      <c r="I1478" s="31" t="str">
        <f>Report2!K1486</f>
        <v>R1/900</v>
      </c>
      <c r="J1478" s="82">
        <f>Report2!L1486</f>
        <v>678</v>
      </c>
      <c r="K1478" s="82">
        <f>Report2!M1486</f>
        <v>0</v>
      </c>
      <c r="L1478" s="82">
        <f>Report2!N1486</f>
        <v>335610</v>
      </c>
      <c r="M1478" s="82">
        <f>Report2!P1486</f>
        <v>335610</v>
      </c>
      <c r="N1478" s="82">
        <f>Report2!Q1486</f>
        <v>0</v>
      </c>
      <c r="O1478" s="82">
        <f>Report2!T1486</f>
        <v>0</v>
      </c>
      <c r="P1478" s="82">
        <f>Report2!U1486</f>
        <v>0</v>
      </c>
      <c r="Q1478" s="82">
        <f>Report2!W1486</f>
        <v>30205</v>
      </c>
      <c r="R1478" s="82">
        <f>Report2!X1486</f>
        <v>0</v>
      </c>
      <c r="S1478" s="82">
        <f>Report2!Y1486</f>
        <v>0</v>
      </c>
      <c r="T1478" s="82">
        <f>Report2!Z1486</f>
        <v>365815</v>
      </c>
      <c r="U1478" s="82">
        <f>Report2!AB1486</f>
        <v>365815</v>
      </c>
      <c r="V1478" s="82">
        <f>Report2!AC1486</f>
        <v>0</v>
      </c>
      <c r="W1478" s="36" t="str">
        <f>Report2!AD1486</f>
        <v>09/05/2023</v>
      </c>
      <c r="X1478" s="48" t="str">
        <f t="shared" si="189"/>
        <v>09</v>
      </c>
      <c r="Y1478" s="31" t="str">
        <f t="shared" si="190"/>
        <v>05</v>
      </c>
      <c r="Z1478" s="31" t="str">
        <f t="shared" si="191"/>
        <v>2023</v>
      </c>
      <c r="AA1478" s="45">
        <f t="shared" si="192"/>
        <v>45055</v>
      </c>
      <c r="AB1478" s="31" t="str">
        <f>Report2!AE1486</f>
        <v>5255342004984</v>
      </c>
      <c r="AC1478" s="45" t="str">
        <f>Report2!AF1486</f>
        <v>09/05/2023</v>
      </c>
      <c r="AD1478" s="31" t="str">
        <f>Report2!AH1486</f>
        <v>P2TL/52553/20230509/00002</v>
      </c>
      <c r="AE1478" s="31">
        <f t="shared" si="194"/>
        <v>52550</v>
      </c>
      <c r="AF1478" s="31" t="str">
        <f t="shared" si="193"/>
        <v>52553</v>
      </c>
    </row>
    <row r="1479" spans="1:32">
      <c r="A1479" s="30">
        <f>Report2!A1487</f>
        <v>213</v>
      </c>
      <c r="B1479" s="31" t="str">
        <f>Report2!B1487</f>
        <v>P2TL/52553/20230530/00007</v>
      </c>
      <c r="C1479" s="31" t="str">
        <f>Report2!D1487</f>
        <v>523072713712</v>
      </c>
      <c r="D1479" s="31" t="str">
        <f>Report2!E1487</f>
        <v>PJU GROBOGAN</v>
      </c>
      <c r="E1479" s="31" t="str">
        <f>Report2!H1487</f>
        <v>K2</v>
      </c>
      <c r="F1479" s="31" t="str">
        <f>Report2!I1487</f>
        <v>JL GAJAH MADA 0    P</v>
      </c>
      <c r="G1479" s="31" t="str">
        <f t="shared" si="187"/>
        <v>P3</v>
      </c>
      <c r="H1479" s="31">
        <f t="shared" si="188"/>
        <v>7700</v>
      </c>
      <c r="I1479" s="31" t="str">
        <f>Report2!K1487</f>
        <v>P3/7700</v>
      </c>
      <c r="J1479" s="82">
        <f>Report2!L1487</f>
        <v>2279</v>
      </c>
      <c r="K1479" s="82">
        <f>Report2!M1487</f>
        <v>0</v>
      </c>
      <c r="L1479" s="82">
        <f>Report2!N1487</f>
        <v>3873229</v>
      </c>
      <c r="M1479" s="82">
        <f>Report2!P1487</f>
        <v>3873229</v>
      </c>
      <c r="N1479" s="82">
        <f>Report2!Q1487</f>
        <v>0</v>
      </c>
      <c r="O1479" s="82">
        <f>Report2!T1487</f>
        <v>0</v>
      </c>
      <c r="P1479" s="82">
        <f>Report2!U1487</f>
        <v>0</v>
      </c>
      <c r="Q1479" s="82">
        <f>Report2!W1487</f>
        <v>0</v>
      </c>
      <c r="R1479" s="82">
        <f>Report2!X1487</f>
        <v>0</v>
      </c>
      <c r="S1479" s="82">
        <f>Report2!Y1487</f>
        <v>0</v>
      </c>
      <c r="T1479" s="82">
        <f>Report2!Z1487</f>
        <v>3873229</v>
      </c>
      <c r="U1479" s="82">
        <f>Report2!AB1487</f>
        <v>10000</v>
      </c>
      <c r="V1479" s="82">
        <f>Report2!AC1487</f>
        <v>3863229</v>
      </c>
      <c r="W1479" s="36" t="str">
        <f>Report2!AD1487</f>
        <v>31/05/2023</v>
      </c>
      <c r="X1479" s="48" t="str">
        <f t="shared" si="189"/>
        <v>31</v>
      </c>
      <c r="Y1479" s="31" t="str">
        <f t="shared" si="190"/>
        <v>05</v>
      </c>
      <c r="Z1479" s="31" t="str">
        <f t="shared" si="191"/>
        <v>2023</v>
      </c>
      <c r="AA1479" s="45">
        <f t="shared" si="192"/>
        <v>45077</v>
      </c>
      <c r="AB1479" s="31" t="str">
        <f>Report2!AE1487</f>
        <v>5255342005037</v>
      </c>
      <c r="AC1479" s="45" t="str">
        <f>Report2!AF1487</f>
        <v>31/05/2023</v>
      </c>
      <c r="AD1479" s="31" t="str">
        <f>Report2!AH1487</f>
        <v>P2TL/52553/20230530/00007</v>
      </c>
      <c r="AE1479" s="31">
        <f t="shared" si="194"/>
        <v>52550</v>
      </c>
      <c r="AF1479" s="31" t="str">
        <f t="shared" si="193"/>
        <v>52553</v>
      </c>
    </row>
    <row r="1480" spans="1:32">
      <c r="A1480" s="30">
        <f>Report2!A1488</f>
        <v>214</v>
      </c>
      <c r="B1480" s="31" t="str">
        <f>Report2!B1488</f>
        <v>P2TL/52553/20230531/00018</v>
      </c>
      <c r="C1480" s="31" t="str">
        <f>Report2!D1488</f>
        <v>523071799263</v>
      </c>
      <c r="D1480" s="31" t="str">
        <f>Report2!E1488</f>
        <v>PEMDA KAB GROBOG</v>
      </c>
      <c r="E1480" s="31" t="str">
        <f>Report2!H1488</f>
        <v>K2</v>
      </c>
      <c r="F1480" s="31" t="str">
        <f>Report2!I1488</f>
        <v>JL R SUPRAPTO     PU</v>
      </c>
      <c r="G1480" s="31" t="str">
        <f t="shared" si="187"/>
        <v>P3</v>
      </c>
      <c r="H1480" s="31">
        <f t="shared" si="188"/>
        <v>7700</v>
      </c>
      <c r="I1480" s="31" t="str">
        <f>Report2!K1488</f>
        <v>P3/7700</v>
      </c>
      <c r="J1480" s="82">
        <f>Report2!L1488</f>
        <v>2888</v>
      </c>
      <c r="K1480" s="82">
        <f>Report2!M1488</f>
        <v>0</v>
      </c>
      <c r="L1480" s="82">
        <f>Report2!N1488</f>
        <v>4908243</v>
      </c>
      <c r="M1480" s="82">
        <f>Report2!P1488</f>
        <v>4908243</v>
      </c>
      <c r="N1480" s="82">
        <f>Report2!Q1488</f>
        <v>0</v>
      </c>
      <c r="O1480" s="82">
        <f>Report2!T1488</f>
        <v>0</v>
      </c>
      <c r="P1480" s="82">
        <f>Report2!U1488</f>
        <v>0</v>
      </c>
      <c r="Q1480" s="82">
        <f>Report2!W1488</f>
        <v>0</v>
      </c>
      <c r="R1480" s="82">
        <f>Report2!X1488</f>
        <v>0</v>
      </c>
      <c r="S1480" s="82">
        <f>Report2!Y1488</f>
        <v>0</v>
      </c>
      <c r="T1480" s="82">
        <f>Report2!Z1488</f>
        <v>4908243</v>
      </c>
      <c r="U1480" s="82">
        <f>Report2!AB1488</f>
        <v>10000</v>
      </c>
      <c r="V1480" s="82">
        <f>Report2!AC1488</f>
        <v>4898243</v>
      </c>
      <c r="W1480" s="36" t="str">
        <f>Report2!AD1488</f>
        <v>31/05/2023</v>
      </c>
      <c r="X1480" s="48" t="str">
        <f t="shared" si="189"/>
        <v>31</v>
      </c>
      <c r="Y1480" s="31" t="str">
        <f t="shared" si="190"/>
        <v>05</v>
      </c>
      <c r="Z1480" s="31" t="str">
        <f t="shared" si="191"/>
        <v>2023</v>
      </c>
      <c r="AA1480" s="45">
        <f t="shared" si="192"/>
        <v>45077</v>
      </c>
      <c r="AB1480" s="31" t="str">
        <f>Report2!AE1488</f>
        <v>5255342005075</v>
      </c>
      <c r="AC1480" s="45" t="str">
        <f>Report2!AF1488</f>
        <v>31/05/2023</v>
      </c>
      <c r="AD1480" s="31" t="str">
        <f>Report2!AH1488</f>
        <v>P2TL/52553/20230531/00018</v>
      </c>
      <c r="AE1480" s="31">
        <f t="shared" si="194"/>
        <v>52550</v>
      </c>
      <c r="AF1480" s="31" t="str">
        <f t="shared" si="193"/>
        <v>52553</v>
      </c>
    </row>
    <row r="1481" spans="1:32">
      <c r="A1481" s="30">
        <f>Report2!A1489</f>
        <v>215</v>
      </c>
      <c r="B1481" s="31" t="str">
        <f>Report2!B1489</f>
        <v>P2TL/52552/20230531/00001</v>
      </c>
      <c r="C1481" s="31" t="str">
        <f>Report2!D1489</f>
        <v>523080342009</v>
      </c>
      <c r="D1481" s="31" t="str">
        <f>Report2!E1489</f>
        <v>WASILAN</v>
      </c>
      <c r="E1481" s="31" t="str">
        <f>Report2!H1489</f>
        <v>P2</v>
      </c>
      <c r="F1481" s="31" t="str">
        <f>Report2!I1489</f>
        <v>DK BENDUNGAN GSA</v>
      </c>
      <c r="G1481" s="31" t="str">
        <f t="shared" si="187"/>
        <v>R1</v>
      </c>
      <c r="H1481" s="31">
        <f t="shared" si="188"/>
        <v>900</v>
      </c>
      <c r="I1481" s="31" t="str">
        <f>Report2!K1489</f>
        <v>R1/900</v>
      </c>
      <c r="J1481" s="82">
        <f>Report2!L1489</f>
        <v>4957</v>
      </c>
      <c r="K1481" s="82">
        <f>Report2!M1489</f>
        <v>0</v>
      </c>
      <c r="L1481" s="82">
        <f>Report2!N1489</f>
        <v>2453814</v>
      </c>
      <c r="M1481" s="82">
        <f>Report2!P1489</f>
        <v>2453814</v>
      </c>
      <c r="N1481" s="82">
        <f>Report2!Q1489</f>
        <v>0</v>
      </c>
      <c r="O1481" s="82">
        <f>Report2!T1489</f>
        <v>0</v>
      </c>
      <c r="P1481" s="82">
        <f>Report2!U1489</f>
        <v>188171</v>
      </c>
      <c r="Q1481" s="82">
        <f>Report2!W1489</f>
        <v>24538</v>
      </c>
      <c r="R1481" s="82">
        <f>Report2!X1489</f>
        <v>3600</v>
      </c>
      <c r="S1481" s="82">
        <f>Report2!Y1489</f>
        <v>0</v>
      </c>
      <c r="T1481" s="82">
        <f>Report2!Z1489</f>
        <v>2670123</v>
      </c>
      <c r="U1481" s="82">
        <f>Report2!AB1489</f>
        <v>2670123</v>
      </c>
      <c r="V1481" s="82">
        <f>Report2!AC1489</f>
        <v>0</v>
      </c>
      <c r="W1481" s="36" t="str">
        <f>Report2!AD1489</f>
        <v>31/05/2023</v>
      </c>
      <c r="X1481" s="48" t="str">
        <f t="shared" si="189"/>
        <v>31</v>
      </c>
      <c r="Y1481" s="31" t="str">
        <f t="shared" si="190"/>
        <v>05</v>
      </c>
      <c r="Z1481" s="31" t="str">
        <f t="shared" si="191"/>
        <v>2023</v>
      </c>
      <c r="AA1481" s="45">
        <f t="shared" si="192"/>
        <v>45077</v>
      </c>
      <c r="AB1481" s="31" t="str">
        <f>Report2!AE1489</f>
        <v>5255242005055</v>
      </c>
      <c r="AC1481" s="45" t="str">
        <f>Report2!AF1489</f>
        <v>31/05/2023</v>
      </c>
      <c r="AD1481" s="31" t="str">
        <f>Report2!AH1489</f>
        <v>P2TL/52552/20230531/00001</v>
      </c>
      <c r="AE1481" s="31">
        <f t="shared" si="194"/>
        <v>52550</v>
      </c>
      <c r="AF1481" s="31" t="str">
        <f t="shared" si="193"/>
        <v>52552</v>
      </c>
    </row>
    <row r="1482" spans="1:32">
      <c r="A1482" s="30">
        <f>Report2!A1490</f>
        <v>216</v>
      </c>
      <c r="B1482" s="31" t="str">
        <f>Report2!B1490</f>
        <v>P2TL/52553/20230531/00020</v>
      </c>
      <c r="C1482" s="31" t="str">
        <f>Report2!D1490</f>
        <v>523073126412</v>
      </c>
      <c r="D1482" s="31" t="str">
        <f>Report2!E1490</f>
        <v>PJU KABGROB JL LIN</v>
      </c>
      <c r="E1482" s="31" t="str">
        <f>Report2!H1490</f>
        <v>K2</v>
      </c>
      <c r="F1482" s="31" t="str">
        <f>Report2!I1490</f>
        <v>JL LING.PUTAT DS GE</v>
      </c>
      <c r="G1482" s="31" t="str">
        <f t="shared" si="187"/>
        <v>P3</v>
      </c>
      <c r="H1482" s="31">
        <f t="shared" si="188"/>
        <v>5500</v>
      </c>
      <c r="I1482" s="31" t="str">
        <f>Report2!K1490</f>
        <v>P3/5500</v>
      </c>
      <c r="J1482" s="82">
        <f>Report2!L1490</f>
        <v>2750</v>
      </c>
      <c r="K1482" s="82">
        <f>Report2!M1490</f>
        <v>0</v>
      </c>
      <c r="L1482" s="82">
        <f>Report2!N1490</f>
        <v>4673708</v>
      </c>
      <c r="M1482" s="82">
        <f>Report2!P1490</f>
        <v>4673708</v>
      </c>
      <c r="N1482" s="82">
        <f>Report2!Q1490</f>
        <v>0</v>
      </c>
      <c r="O1482" s="82">
        <f>Report2!T1490</f>
        <v>0</v>
      </c>
      <c r="P1482" s="82">
        <f>Report2!U1490</f>
        <v>0</v>
      </c>
      <c r="Q1482" s="82">
        <f>Report2!W1490</f>
        <v>0</v>
      </c>
      <c r="R1482" s="82">
        <f>Report2!X1490</f>
        <v>0</v>
      </c>
      <c r="S1482" s="82">
        <f>Report2!Y1490</f>
        <v>0</v>
      </c>
      <c r="T1482" s="82">
        <f>Report2!Z1490</f>
        <v>4673708</v>
      </c>
      <c r="U1482" s="82">
        <f>Report2!AB1490</f>
        <v>10000</v>
      </c>
      <c r="V1482" s="82">
        <f>Report2!AC1490</f>
        <v>4663708</v>
      </c>
      <c r="W1482" s="36" t="str">
        <f>Report2!AD1490</f>
        <v>31/05/2023</v>
      </c>
      <c r="X1482" s="48" t="str">
        <f t="shared" si="189"/>
        <v>31</v>
      </c>
      <c r="Y1482" s="31" t="str">
        <f t="shared" si="190"/>
        <v>05</v>
      </c>
      <c r="Z1482" s="31" t="str">
        <f t="shared" si="191"/>
        <v>2023</v>
      </c>
      <c r="AA1482" s="45">
        <f t="shared" si="192"/>
        <v>45077</v>
      </c>
      <c r="AB1482" s="31" t="str">
        <f>Report2!AE1490</f>
        <v>5255342005077</v>
      </c>
      <c r="AC1482" s="45" t="str">
        <f>Report2!AF1490</f>
        <v>31/05/2023</v>
      </c>
      <c r="AD1482" s="31" t="str">
        <f>Report2!AH1490</f>
        <v>P2TL/52553/20230531/00020</v>
      </c>
      <c r="AE1482" s="31">
        <f t="shared" si="194"/>
        <v>52550</v>
      </c>
      <c r="AF1482" s="31" t="str">
        <f t="shared" si="193"/>
        <v>52553</v>
      </c>
    </row>
    <row r="1483" spans="1:32">
      <c r="A1483" s="30">
        <f>Report2!A1491</f>
        <v>217</v>
      </c>
      <c r="B1483" s="31" t="str">
        <f>Report2!B1491</f>
        <v>P2TL/52554/20230529/00008</v>
      </c>
      <c r="C1483" s="31" t="str">
        <f>Report2!D1491</f>
        <v>523071013165</v>
      </c>
      <c r="D1483" s="31" t="str">
        <f>Report2!E1491</f>
        <v>ISMARI/HARYATI</v>
      </c>
      <c r="E1483" s="31" t="str">
        <f>Report2!H1491</f>
        <v>P4</v>
      </c>
      <c r="F1483" s="31" t="str">
        <f>Report2!I1491</f>
        <v>DK  NGANCAR DS KEN</v>
      </c>
      <c r="G1483" s="31" t="str">
        <f t="shared" si="187"/>
        <v>R1MT</v>
      </c>
      <c r="H1483" s="31">
        <f t="shared" si="188"/>
        <v>900</v>
      </c>
      <c r="I1483" s="31" t="str">
        <f>Report2!K1491</f>
        <v>R1MT/900</v>
      </c>
      <c r="J1483" s="82">
        <f>Report2!L1491</f>
        <v>0</v>
      </c>
      <c r="K1483" s="82">
        <f>Report2!M1491</f>
        <v>0</v>
      </c>
      <c r="L1483" s="82">
        <f>Report2!N1491</f>
        <v>1998070</v>
      </c>
      <c r="M1483" s="82">
        <f>Report2!P1491</f>
        <v>1998070</v>
      </c>
      <c r="N1483" s="82">
        <f>Report2!Q1491</f>
        <v>0</v>
      </c>
      <c r="O1483" s="82">
        <f>Report2!T1491</f>
        <v>0</v>
      </c>
      <c r="P1483" s="82">
        <f>Report2!U1491</f>
        <v>0</v>
      </c>
      <c r="Q1483" s="82">
        <f>Report2!W1491</f>
        <v>0</v>
      </c>
      <c r="R1483" s="82">
        <f>Report2!X1491</f>
        <v>0</v>
      </c>
      <c r="S1483" s="82">
        <f>Report2!Y1491</f>
        <v>0</v>
      </c>
      <c r="T1483" s="82">
        <f>Report2!Z1491</f>
        <v>1998070</v>
      </c>
      <c r="U1483" s="82">
        <f>Report2!AB1491</f>
        <v>0</v>
      </c>
      <c r="V1483" s="82">
        <f>Report2!AC1491</f>
        <v>1998070</v>
      </c>
      <c r="W1483" s="36" t="str">
        <f>Report2!AD1491</f>
        <v>29/05/2023</v>
      </c>
      <c r="X1483" s="48" t="str">
        <f t="shared" si="189"/>
        <v>29</v>
      </c>
      <c r="Y1483" s="31" t="str">
        <f t="shared" si="190"/>
        <v>05</v>
      </c>
      <c r="Z1483" s="31" t="str">
        <f t="shared" si="191"/>
        <v>2023</v>
      </c>
      <c r="AA1483" s="45">
        <f t="shared" si="192"/>
        <v>45075</v>
      </c>
      <c r="AB1483" s="31" t="str">
        <f>Report2!AE1491</f>
        <v>5255442006346</v>
      </c>
      <c r="AC1483" s="45" t="str">
        <f>Report2!AF1491</f>
        <v>29/05/2023</v>
      </c>
      <c r="AD1483" s="31" t="str">
        <f>Report2!AH1491</f>
        <v>P2TL/52554/20230529/00008</v>
      </c>
      <c r="AE1483" s="31">
        <f t="shared" si="194"/>
        <v>52550</v>
      </c>
      <c r="AF1483" s="31" t="str">
        <f t="shared" si="193"/>
        <v>52554</v>
      </c>
    </row>
    <row r="1484" spans="1:32">
      <c r="A1484" s="30">
        <f>Report2!A1492</f>
        <v>218</v>
      </c>
      <c r="B1484" s="31" t="str">
        <f>Report2!B1492</f>
        <v>P2TL/52552/20230510/00001</v>
      </c>
      <c r="C1484" s="31" t="str">
        <f>Report2!D1492</f>
        <v>523080321281</v>
      </c>
      <c r="D1484" s="31" t="str">
        <f>Report2!E1492</f>
        <v>SLAMET</v>
      </c>
      <c r="E1484" s="31" t="str">
        <f>Report2!H1492</f>
        <v>K2</v>
      </c>
      <c r="F1484" s="31" t="str">
        <f>Report2!I1492</f>
        <v>KP  GUNUNG WULAN</v>
      </c>
      <c r="G1484" s="31" t="str">
        <f t="shared" si="187"/>
        <v>R1</v>
      </c>
      <c r="H1484" s="31">
        <f t="shared" si="188"/>
        <v>450</v>
      </c>
      <c r="I1484" s="31" t="str">
        <f>Report2!K1492</f>
        <v>R1/450</v>
      </c>
      <c r="J1484" s="82">
        <f>Report2!L1492</f>
        <v>311</v>
      </c>
      <c r="K1484" s="82">
        <f>Report2!M1492</f>
        <v>0</v>
      </c>
      <c r="L1484" s="82">
        <f>Report2!N1492</f>
        <v>153945</v>
      </c>
      <c r="M1484" s="82">
        <f>Report2!P1492</f>
        <v>153945</v>
      </c>
      <c r="N1484" s="82">
        <f>Report2!Q1492</f>
        <v>0</v>
      </c>
      <c r="O1484" s="82">
        <f>Report2!T1492</f>
        <v>0</v>
      </c>
      <c r="P1484" s="82">
        <f>Report2!U1492</f>
        <v>0</v>
      </c>
      <c r="Q1484" s="82">
        <f>Report2!W1492</f>
        <v>13855</v>
      </c>
      <c r="R1484" s="82">
        <f>Report2!X1492</f>
        <v>0</v>
      </c>
      <c r="S1484" s="82">
        <f>Report2!Y1492</f>
        <v>0</v>
      </c>
      <c r="T1484" s="82">
        <f>Report2!Z1492</f>
        <v>167800</v>
      </c>
      <c r="U1484" s="82">
        <f>Report2!AB1492</f>
        <v>167800</v>
      </c>
      <c r="V1484" s="82">
        <f>Report2!AC1492</f>
        <v>0</v>
      </c>
      <c r="W1484" s="36" t="str">
        <f>Report2!AD1492</f>
        <v>10/05/2023</v>
      </c>
      <c r="X1484" s="48" t="str">
        <f t="shared" si="189"/>
        <v>10</v>
      </c>
      <c r="Y1484" s="31" t="str">
        <f t="shared" si="190"/>
        <v>05</v>
      </c>
      <c r="Z1484" s="31" t="str">
        <f t="shared" si="191"/>
        <v>2023</v>
      </c>
      <c r="AA1484" s="45">
        <f t="shared" si="192"/>
        <v>45056</v>
      </c>
      <c r="AB1484" s="31" t="str">
        <f>Report2!AE1492</f>
        <v>5255242005044</v>
      </c>
      <c r="AC1484" s="45" t="str">
        <f>Report2!AF1492</f>
        <v>10/05/2023</v>
      </c>
      <c r="AD1484" s="31" t="str">
        <f>Report2!AH1492</f>
        <v>P2TL/52552/20230510/00001</v>
      </c>
      <c r="AE1484" s="31">
        <f t="shared" si="194"/>
        <v>52550</v>
      </c>
      <c r="AF1484" s="31" t="str">
        <f t="shared" si="193"/>
        <v>52552</v>
      </c>
    </row>
    <row r="1485" spans="1:32">
      <c r="A1485" s="30">
        <f>Report2!A1493</f>
        <v>219</v>
      </c>
      <c r="B1485" s="31" t="str">
        <f>Report2!B1493</f>
        <v>P2TL/52553/20230531/00003</v>
      </c>
      <c r="C1485" s="31" t="str">
        <f>Report2!D1493</f>
        <v>523070293732</v>
      </c>
      <c r="D1485" s="31" t="str">
        <f>Report2!E1493</f>
        <v>TOMO RUSMINAH</v>
      </c>
      <c r="E1485" s="31" t="str">
        <f>Report2!H1493</f>
        <v>P2</v>
      </c>
      <c r="F1485" s="31" t="str">
        <f>Report2!I1493</f>
        <v>DA DABONG RT02/04</v>
      </c>
      <c r="G1485" s="31" t="str">
        <f t="shared" si="187"/>
        <v>R1</v>
      </c>
      <c r="H1485" s="31">
        <f t="shared" si="188"/>
        <v>450</v>
      </c>
      <c r="I1485" s="31" t="str">
        <f>Report2!K1493</f>
        <v>R1/450</v>
      </c>
      <c r="J1485" s="82">
        <f>Report2!L1493</f>
        <v>2479</v>
      </c>
      <c r="K1485" s="82">
        <f>Report2!M1493</f>
        <v>0</v>
      </c>
      <c r="L1485" s="82">
        <f>Report2!N1493</f>
        <v>1226907</v>
      </c>
      <c r="M1485" s="82">
        <f>Report2!P1493</f>
        <v>1226907</v>
      </c>
      <c r="N1485" s="82">
        <f>Report2!Q1493</f>
        <v>0</v>
      </c>
      <c r="O1485" s="82">
        <f>Report2!T1493</f>
        <v>0</v>
      </c>
      <c r="P1485" s="82">
        <f>Report2!U1493</f>
        <v>0</v>
      </c>
      <c r="Q1485" s="82">
        <f>Report2!W1493</f>
        <v>12269</v>
      </c>
      <c r="R1485" s="82">
        <f>Report2!X1493</f>
        <v>16650</v>
      </c>
      <c r="S1485" s="82">
        <f>Report2!Y1493</f>
        <v>0</v>
      </c>
      <c r="T1485" s="82">
        <f>Report2!Z1493</f>
        <v>1255826</v>
      </c>
      <c r="U1485" s="82">
        <f>Report2!AB1493</f>
        <v>600000</v>
      </c>
      <c r="V1485" s="82">
        <f>Report2!AC1493</f>
        <v>655826</v>
      </c>
      <c r="W1485" s="36" t="str">
        <f>Report2!AD1493</f>
        <v>31/05/2023</v>
      </c>
      <c r="X1485" s="48" t="str">
        <f t="shared" si="189"/>
        <v>31</v>
      </c>
      <c r="Y1485" s="31" t="str">
        <f t="shared" si="190"/>
        <v>05</v>
      </c>
      <c r="Z1485" s="31" t="str">
        <f t="shared" si="191"/>
        <v>2023</v>
      </c>
      <c r="AA1485" s="45">
        <f t="shared" si="192"/>
        <v>45077</v>
      </c>
      <c r="AB1485" s="31" t="str">
        <f>Report2!AE1493</f>
        <v>5255342005060</v>
      </c>
      <c r="AC1485" s="45" t="str">
        <f>Report2!AF1493</f>
        <v>31/05/2023</v>
      </c>
      <c r="AD1485" s="31" t="str">
        <f>Report2!AH1493</f>
        <v>P2TL/52553/20230531/00003</v>
      </c>
      <c r="AE1485" s="31">
        <f t="shared" si="194"/>
        <v>52550</v>
      </c>
      <c r="AF1485" s="31" t="str">
        <f t="shared" si="193"/>
        <v>52553</v>
      </c>
    </row>
    <row r="1486" spans="1:32">
      <c r="A1486" s="30">
        <f>Report2!A1494</f>
        <v>220</v>
      </c>
      <c r="B1486" s="31" t="str">
        <f>Report2!B1494</f>
        <v>P2TL/52551/20230516/00004</v>
      </c>
      <c r="C1486" s="31" t="str">
        <f>Report2!D1494</f>
        <v>523061888231</v>
      </c>
      <c r="D1486" s="31" t="str">
        <f>Report2!E1494</f>
        <v>NASLURI</v>
      </c>
      <c r="E1486" s="31" t="str">
        <f>Report2!H1494</f>
        <v>K2</v>
      </c>
      <c r="F1486" s="31" t="str">
        <f>Report2!I1494</f>
        <v>DK DAMPAK SIDOMUL</v>
      </c>
      <c r="G1486" s="31" t="str">
        <f t="shared" si="187"/>
        <v>R1MT</v>
      </c>
      <c r="H1486" s="31">
        <f t="shared" si="188"/>
        <v>900</v>
      </c>
      <c r="I1486" s="31" t="str">
        <f>Report2!K1494</f>
        <v>R1MT/900</v>
      </c>
      <c r="J1486" s="82">
        <f>Report2!L1494</f>
        <v>177</v>
      </c>
      <c r="K1486" s="82">
        <f>Report2!M1494</f>
        <v>0</v>
      </c>
      <c r="L1486" s="82">
        <f>Report2!N1494</f>
        <v>239304</v>
      </c>
      <c r="M1486" s="82">
        <f>Report2!P1494</f>
        <v>239304</v>
      </c>
      <c r="N1486" s="82">
        <f>Report2!Q1494</f>
        <v>0</v>
      </c>
      <c r="O1486" s="82">
        <f>Report2!T1494</f>
        <v>0</v>
      </c>
      <c r="P1486" s="82">
        <f>Report2!U1494</f>
        <v>0</v>
      </c>
      <c r="Q1486" s="82">
        <f>Report2!W1494</f>
        <v>21537</v>
      </c>
      <c r="R1486" s="82">
        <f>Report2!X1494</f>
        <v>0</v>
      </c>
      <c r="S1486" s="82">
        <f>Report2!Y1494</f>
        <v>0</v>
      </c>
      <c r="T1486" s="82">
        <f>Report2!Z1494</f>
        <v>260841</v>
      </c>
      <c r="U1486" s="82">
        <f>Report2!AB1494</f>
        <v>260841</v>
      </c>
      <c r="V1486" s="82">
        <f>Report2!AC1494</f>
        <v>0</v>
      </c>
      <c r="W1486" s="36" t="str">
        <f>Report2!AD1494</f>
        <v>16/05/2023</v>
      </c>
      <c r="X1486" s="48" t="str">
        <f t="shared" si="189"/>
        <v>16</v>
      </c>
      <c r="Y1486" s="31" t="str">
        <f t="shared" si="190"/>
        <v>05</v>
      </c>
      <c r="Z1486" s="31" t="str">
        <f t="shared" si="191"/>
        <v>2023</v>
      </c>
      <c r="AA1486" s="45">
        <f t="shared" si="192"/>
        <v>45062</v>
      </c>
      <c r="AB1486" s="31" t="str">
        <f>Report2!AE1494</f>
        <v>5255143005308</v>
      </c>
      <c r="AC1486" s="45" t="str">
        <f>Report2!AF1494</f>
        <v>16/05/2023</v>
      </c>
      <c r="AD1486" s="31" t="str">
        <f>Report2!AH1494</f>
        <v>P2TL/52551/20230516/00004</v>
      </c>
      <c r="AE1486" s="31">
        <f t="shared" si="194"/>
        <v>52550</v>
      </c>
      <c r="AF1486" s="31" t="str">
        <f t="shared" si="193"/>
        <v>52551</v>
      </c>
    </row>
    <row r="1487" spans="1:32">
      <c r="A1487" s="30">
        <f>Report2!A1495</f>
        <v>221</v>
      </c>
      <c r="B1487" s="31" t="str">
        <f>Report2!B1495</f>
        <v>P2TL/52554/20230523/00025</v>
      </c>
      <c r="C1487" s="31" t="str">
        <f>Report2!D1495</f>
        <v>523070860146</v>
      </c>
      <c r="D1487" s="31" t="str">
        <f>Report2!E1495</f>
        <v>KUSIYEM BIN MINTO</v>
      </c>
      <c r="E1487" s="31" t="str">
        <f>Report2!H1495</f>
        <v>K2</v>
      </c>
      <c r="F1487" s="31" t="str">
        <f>Report2!I1495</f>
        <v>BA NYUURIP BANJAR</v>
      </c>
      <c r="G1487" s="31" t="str">
        <f t="shared" si="187"/>
        <v>R1</v>
      </c>
      <c r="H1487" s="31">
        <f t="shared" si="188"/>
        <v>450</v>
      </c>
      <c r="I1487" s="31" t="str">
        <f>Report2!K1495</f>
        <v>R1/450</v>
      </c>
      <c r="J1487" s="82">
        <f>Report2!L1495</f>
        <v>513</v>
      </c>
      <c r="K1487" s="82">
        <f>Report2!M1495</f>
        <v>0</v>
      </c>
      <c r="L1487" s="82">
        <f>Report2!N1495</f>
        <v>253935</v>
      </c>
      <c r="M1487" s="82">
        <f>Report2!P1495</f>
        <v>253935</v>
      </c>
      <c r="N1487" s="82">
        <f>Report2!Q1495</f>
        <v>0</v>
      </c>
      <c r="O1487" s="82">
        <f>Report2!T1495</f>
        <v>0</v>
      </c>
      <c r="P1487" s="82">
        <f>Report2!U1495</f>
        <v>0</v>
      </c>
      <c r="Q1487" s="82">
        <f>Report2!W1495</f>
        <v>22854</v>
      </c>
      <c r="R1487" s="82">
        <f>Report2!X1495</f>
        <v>0</v>
      </c>
      <c r="S1487" s="82">
        <f>Report2!Y1495</f>
        <v>0</v>
      </c>
      <c r="T1487" s="82">
        <f>Report2!Z1495</f>
        <v>276789</v>
      </c>
      <c r="U1487" s="82">
        <f>Report2!AB1495</f>
        <v>23000</v>
      </c>
      <c r="V1487" s="82">
        <f>Report2!AC1495</f>
        <v>253789</v>
      </c>
      <c r="W1487" s="36" t="str">
        <f>Report2!AD1495</f>
        <v>24/05/2023</v>
      </c>
      <c r="X1487" s="48" t="str">
        <f t="shared" si="189"/>
        <v>24</v>
      </c>
      <c r="Y1487" s="31" t="str">
        <f t="shared" si="190"/>
        <v>05</v>
      </c>
      <c r="Z1487" s="31" t="str">
        <f t="shared" si="191"/>
        <v>2023</v>
      </c>
      <c r="AA1487" s="45">
        <f t="shared" si="192"/>
        <v>45070</v>
      </c>
      <c r="AB1487" s="31" t="str">
        <f>Report2!AE1495</f>
        <v>5255442006316</v>
      </c>
      <c r="AC1487" s="45" t="str">
        <f>Report2!AF1495</f>
        <v>24/05/2023</v>
      </c>
      <c r="AD1487" s="31" t="str">
        <f>Report2!AH1495</f>
        <v>P2TL/52554/20230523/00025</v>
      </c>
      <c r="AE1487" s="31">
        <f t="shared" si="194"/>
        <v>52550</v>
      </c>
      <c r="AF1487" s="31" t="str">
        <f t="shared" si="193"/>
        <v>52554</v>
      </c>
    </row>
    <row r="1488" spans="1:32">
      <c r="A1488" s="30">
        <f>Report2!A1496</f>
        <v>222</v>
      </c>
      <c r="B1488" s="31" t="str">
        <f>Report2!B1496</f>
        <v>P2TL/52554/20230524/00004</v>
      </c>
      <c r="C1488" s="31" t="str">
        <f>Report2!D1496</f>
        <v>NONPELANG</v>
      </c>
      <c r="D1488" s="31" t="str">
        <f>Report2!E1496</f>
        <v>NUR RODLI</v>
      </c>
      <c r="E1488" s="31" t="str">
        <f>Report2!H1496</f>
        <v>P4</v>
      </c>
      <c r="F1488" s="31" t="str">
        <f>Report2!I1496</f>
        <v>DSN BANJARASEM</v>
      </c>
      <c r="G1488" s="31" t="str">
        <f t="shared" si="187"/>
        <v>S2</v>
      </c>
      <c r="H1488" s="31">
        <f t="shared" si="188"/>
        <v>450</v>
      </c>
      <c r="I1488" s="31" t="str">
        <f>Report2!K1496</f>
        <v>S2/450</v>
      </c>
      <c r="J1488" s="82">
        <f>Report2!L1496</f>
        <v>2479</v>
      </c>
      <c r="K1488" s="82">
        <f>Report2!M1496</f>
        <v>81000</v>
      </c>
      <c r="L1488" s="82">
        <f>Report2!N1496</f>
        <v>892296</v>
      </c>
      <c r="M1488" s="82">
        <f>Report2!P1496</f>
        <v>973296</v>
      </c>
      <c r="N1488" s="82">
        <f>Report2!Q1496</f>
        <v>0</v>
      </c>
      <c r="O1488" s="82">
        <f>Report2!T1496</f>
        <v>0</v>
      </c>
      <c r="P1488" s="82">
        <f>Report2!U1496</f>
        <v>0</v>
      </c>
      <c r="Q1488" s="82">
        <f>Report2!W1496</f>
        <v>4866</v>
      </c>
      <c r="R1488" s="82">
        <f>Report2!X1496</f>
        <v>0</v>
      </c>
      <c r="S1488" s="82">
        <f>Report2!Y1496</f>
        <v>0</v>
      </c>
      <c r="T1488" s="82">
        <f>Report2!Z1496</f>
        <v>978162</v>
      </c>
      <c r="U1488" s="82">
        <f>Report2!AB1496</f>
        <v>978162</v>
      </c>
      <c r="V1488" s="82">
        <f>Report2!AC1496</f>
        <v>0</v>
      </c>
      <c r="W1488" s="36" t="str">
        <f>Report2!AD1496</f>
        <v>24/05/2023</v>
      </c>
      <c r="X1488" s="48" t="str">
        <f t="shared" si="189"/>
        <v>24</v>
      </c>
      <c r="Y1488" s="31" t="str">
        <f t="shared" si="190"/>
        <v>05</v>
      </c>
      <c r="Z1488" s="31" t="str">
        <f t="shared" si="191"/>
        <v>2023</v>
      </c>
      <c r="AA1488" s="45">
        <f t="shared" si="192"/>
        <v>45070</v>
      </c>
      <c r="AB1488" s="31" t="str">
        <f>Report2!AE1496</f>
        <v>5255442006330</v>
      </c>
      <c r="AC1488" s="45" t="str">
        <f>Report2!AF1496</f>
        <v>24/05/2023</v>
      </c>
      <c r="AD1488" s="31" t="str">
        <f>Report2!AH1496</f>
        <v>P2TL/52554/20230524/00004</v>
      </c>
      <c r="AE1488" s="31">
        <f t="shared" si="194"/>
        <v>52550</v>
      </c>
      <c r="AF1488" s="31" t="str">
        <f t="shared" si="193"/>
        <v>52554</v>
      </c>
    </row>
    <row r="1489" spans="1:32">
      <c r="A1489" s="30">
        <f>Report2!A1497</f>
        <v>223</v>
      </c>
      <c r="B1489" s="31" t="str">
        <f>Report2!B1497</f>
        <v>P2TL/52551/20230531/00001</v>
      </c>
      <c r="C1489" s="31" t="str">
        <f>Report2!D1497</f>
        <v>NONPELANG</v>
      </c>
      <c r="D1489" s="31" t="str">
        <f>Report2!E1497</f>
        <v>KB PERMATA CERIA (</v>
      </c>
      <c r="E1489" s="31" t="str">
        <f>Report2!H1497</f>
        <v>P4</v>
      </c>
      <c r="F1489" s="31" t="str">
        <f>Report2!I1497</f>
        <v>JL.PERUM WONOWOS</v>
      </c>
      <c r="G1489" s="31" t="str">
        <f t="shared" si="187"/>
        <v>S2</v>
      </c>
      <c r="H1489" s="31">
        <f t="shared" si="188"/>
        <v>900</v>
      </c>
      <c r="I1489" s="31" t="str">
        <f>Report2!K1497</f>
        <v>S2/900</v>
      </c>
      <c r="J1489" s="82">
        <f>Report2!L1497</f>
        <v>4957</v>
      </c>
      <c r="K1489" s="82">
        <f>Report2!M1497</f>
        <v>243000</v>
      </c>
      <c r="L1489" s="82">
        <f>Report2!N1497</f>
        <v>1784592</v>
      </c>
      <c r="M1489" s="82">
        <f>Report2!P1497</f>
        <v>2027592</v>
      </c>
      <c r="N1489" s="82">
        <f>Report2!Q1497</f>
        <v>0</v>
      </c>
      <c r="O1489" s="82">
        <f>Report2!T1497</f>
        <v>0</v>
      </c>
      <c r="P1489" s="82">
        <f>Report2!U1497</f>
        <v>0</v>
      </c>
      <c r="Q1489" s="82">
        <f>Report2!W1497</f>
        <v>10138</v>
      </c>
      <c r="R1489" s="82">
        <f>Report2!X1497</f>
        <v>0</v>
      </c>
      <c r="S1489" s="82">
        <f>Report2!Y1497</f>
        <v>0</v>
      </c>
      <c r="T1489" s="82">
        <f>Report2!Z1497</f>
        <v>2037730</v>
      </c>
      <c r="U1489" s="82">
        <f>Report2!AB1497</f>
        <v>2037730</v>
      </c>
      <c r="V1489" s="82">
        <f>Report2!AC1497</f>
        <v>0</v>
      </c>
      <c r="W1489" s="36" t="str">
        <f>Report2!AD1497</f>
        <v>31/05/2023</v>
      </c>
      <c r="X1489" s="48" t="str">
        <f t="shared" si="189"/>
        <v>31</v>
      </c>
      <c r="Y1489" s="31" t="str">
        <f t="shared" si="190"/>
        <v>05</v>
      </c>
      <c r="Z1489" s="31" t="str">
        <f t="shared" si="191"/>
        <v>2023</v>
      </c>
      <c r="AA1489" s="45">
        <f t="shared" si="192"/>
        <v>45077</v>
      </c>
      <c r="AB1489" s="31" t="str">
        <f>Report2!AE1497</f>
        <v>5255142005344</v>
      </c>
      <c r="AC1489" s="45" t="str">
        <f>Report2!AF1497</f>
        <v>31/05/2023</v>
      </c>
      <c r="AD1489" s="31" t="str">
        <f>Report2!AH1497</f>
        <v>P2TL/52551/20230531/00001</v>
      </c>
      <c r="AE1489" s="31">
        <f t="shared" si="194"/>
        <v>52550</v>
      </c>
      <c r="AF1489" s="31" t="str">
        <f t="shared" si="193"/>
        <v>52551</v>
      </c>
    </row>
    <row r="1490" spans="1:32">
      <c r="A1490" s="30">
        <f>Report2!A1498</f>
        <v>224</v>
      </c>
      <c r="B1490" s="31" t="str">
        <f>Report2!B1498</f>
        <v>P2TL/52551/20230519/00003</v>
      </c>
      <c r="C1490" s="31" t="str">
        <f>Report2!D1498</f>
        <v>NONPELANG</v>
      </c>
      <c r="D1490" s="31" t="str">
        <f>Report2!E1498</f>
        <v>AGUS QOMAR ANWAR</v>
      </c>
      <c r="E1490" s="31" t="str">
        <f>Report2!H1498</f>
        <v>P4</v>
      </c>
      <c r="F1490" s="31" t="str">
        <f>Report2!I1498</f>
        <v>DK.KROYA SEL RT 3 R</v>
      </c>
      <c r="G1490" s="31" t="str">
        <f t="shared" si="187"/>
        <v>R1M</v>
      </c>
      <c r="H1490" s="31">
        <f t="shared" si="188"/>
        <v>900</v>
      </c>
      <c r="I1490" s="31" t="str">
        <f>Report2!K1498</f>
        <v>R1M/900</v>
      </c>
      <c r="J1490" s="82">
        <f>Report2!L1498</f>
        <v>4957</v>
      </c>
      <c r="K1490" s="82">
        <f>Report2!M1498</f>
        <v>876096</v>
      </c>
      <c r="L1490" s="82">
        <f>Report2!N1498</f>
        <v>6702134</v>
      </c>
      <c r="M1490" s="82">
        <f>Report2!P1498</f>
        <v>7578230</v>
      </c>
      <c r="N1490" s="82">
        <f>Report2!Q1498</f>
        <v>10000</v>
      </c>
      <c r="O1490" s="82">
        <f>Report2!T1498</f>
        <v>0</v>
      </c>
      <c r="P1490" s="82">
        <f>Report2!U1498</f>
        <v>0</v>
      </c>
      <c r="Q1490" s="82">
        <f>Report2!W1498</f>
        <v>37891</v>
      </c>
      <c r="R1490" s="82">
        <f>Report2!X1498</f>
        <v>0</v>
      </c>
      <c r="S1490" s="82">
        <f>Report2!Y1498</f>
        <v>0</v>
      </c>
      <c r="T1490" s="82">
        <f>Report2!Z1498</f>
        <v>7626121</v>
      </c>
      <c r="U1490" s="82">
        <f>Report2!AB1498</f>
        <v>7626121</v>
      </c>
      <c r="V1490" s="82">
        <f>Report2!AC1498</f>
        <v>0</v>
      </c>
      <c r="W1490" s="36" t="str">
        <f>Report2!AD1498</f>
        <v>22/05/2023</v>
      </c>
      <c r="X1490" s="48" t="str">
        <f t="shared" si="189"/>
        <v>22</v>
      </c>
      <c r="Y1490" s="31" t="str">
        <f t="shared" si="190"/>
        <v>05</v>
      </c>
      <c r="Z1490" s="31" t="str">
        <f t="shared" si="191"/>
        <v>2023</v>
      </c>
      <c r="AA1490" s="45">
        <f t="shared" si="192"/>
        <v>45068</v>
      </c>
      <c r="AB1490" s="31" t="str">
        <f>Report2!AE1498</f>
        <v>5255142005318</v>
      </c>
      <c r="AC1490" s="45" t="str">
        <f>Report2!AF1498</f>
        <v>22/05/2023</v>
      </c>
      <c r="AD1490" s="31" t="str">
        <f>Report2!AH1498</f>
        <v>P2TL/52551/20230519/00003</v>
      </c>
      <c r="AE1490" s="31">
        <f t="shared" si="194"/>
        <v>52550</v>
      </c>
      <c r="AF1490" s="31" t="str">
        <f t="shared" si="193"/>
        <v>52551</v>
      </c>
    </row>
    <row r="1491" spans="1:32">
      <c r="A1491" s="30">
        <f>Report2!A1499</f>
        <v>225</v>
      </c>
      <c r="B1491" s="31" t="str">
        <f>Report2!B1499</f>
        <v>P2TL/52553/20230530/00002</v>
      </c>
      <c r="C1491" s="31" t="str">
        <f>Report2!D1499</f>
        <v>523071937693</v>
      </c>
      <c r="D1491" s="31" t="str">
        <f>Report2!E1499</f>
        <v>DKP TK II GROBOGAN</v>
      </c>
      <c r="E1491" s="31" t="str">
        <f>Report2!H1499</f>
        <v>K2</v>
      </c>
      <c r="F1491" s="31" t="str">
        <f>Report2!I1499</f>
        <v>JL AHMAD YANI PWD</v>
      </c>
      <c r="G1491" s="31" t="str">
        <f t="shared" si="187"/>
        <v>P3</v>
      </c>
      <c r="H1491" s="31">
        <f t="shared" si="188"/>
        <v>11000</v>
      </c>
      <c r="I1491" s="31" t="str">
        <f>Report2!K1499</f>
        <v>P3/11000</v>
      </c>
      <c r="J1491" s="82">
        <f>Report2!L1499</f>
        <v>3234</v>
      </c>
      <c r="K1491" s="82">
        <f>Report2!M1499</f>
        <v>0</v>
      </c>
      <c r="L1491" s="82">
        <f>Report2!N1499</f>
        <v>5496280</v>
      </c>
      <c r="M1491" s="82">
        <f>Report2!P1499</f>
        <v>5496280</v>
      </c>
      <c r="N1491" s="82">
        <f>Report2!Q1499</f>
        <v>10000</v>
      </c>
      <c r="O1491" s="82">
        <f>Report2!T1499</f>
        <v>0</v>
      </c>
      <c r="P1491" s="82">
        <f>Report2!U1499</f>
        <v>0</v>
      </c>
      <c r="Q1491" s="82">
        <f>Report2!W1499</f>
        <v>0</v>
      </c>
      <c r="R1491" s="82">
        <f>Report2!X1499</f>
        <v>0</v>
      </c>
      <c r="S1491" s="82">
        <f>Report2!Y1499</f>
        <v>0</v>
      </c>
      <c r="T1491" s="82">
        <f>Report2!Z1499</f>
        <v>5506280</v>
      </c>
      <c r="U1491" s="82">
        <f>Report2!AB1499</f>
        <v>10000</v>
      </c>
      <c r="V1491" s="82">
        <f>Report2!AC1499</f>
        <v>5496280</v>
      </c>
      <c r="W1491" s="36" t="str">
        <f>Report2!AD1499</f>
        <v>30/05/2023</v>
      </c>
      <c r="X1491" s="48" t="str">
        <f t="shared" si="189"/>
        <v>30</v>
      </c>
      <c r="Y1491" s="31" t="str">
        <f t="shared" si="190"/>
        <v>05</v>
      </c>
      <c r="Z1491" s="31" t="str">
        <f t="shared" si="191"/>
        <v>2023</v>
      </c>
      <c r="AA1491" s="45">
        <f t="shared" si="192"/>
        <v>45076</v>
      </c>
      <c r="AB1491" s="31" t="str">
        <f>Report2!AE1499</f>
        <v>5255342005032</v>
      </c>
      <c r="AC1491" s="45" t="str">
        <f>Report2!AF1499</f>
        <v>30/05/2023</v>
      </c>
      <c r="AD1491" s="31" t="str">
        <f>Report2!AH1499</f>
        <v>P2TL/52553/20230530/00002</v>
      </c>
      <c r="AE1491" s="31">
        <f t="shared" si="194"/>
        <v>52550</v>
      </c>
      <c r="AF1491" s="31" t="str">
        <f t="shared" si="193"/>
        <v>52553</v>
      </c>
    </row>
    <row r="1492" spans="1:32">
      <c r="A1492" s="30">
        <f>Report2!A1500</f>
        <v>226</v>
      </c>
      <c r="B1492" s="31" t="str">
        <f>Report2!B1500</f>
        <v>P2TL/52554/20230523/00034</v>
      </c>
      <c r="C1492" s="31" t="str">
        <f>Report2!D1500</f>
        <v>525540070887</v>
      </c>
      <c r="D1492" s="31" t="str">
        <f>Report2!E1500</f>
        <v>WARSO</v>
      </c>
      <c r="E1492" s="31" t="str">
        <f>Report2!H1500</f>
        <v>K2</v>
      </c>
      <c r="F1492" s="31" t="str">
        <f>Report2!I1500</f>
        <v>DN WUNI DS KEYONG</v>
      </c>
      <c r="G1492" s="31" t="str">
        <f t="shared" si="187"/>
        <v>R1</v>
      </c>
      <c r="H1492" s="31">
        <f t="shared" si="188"/>
        <v>900</v>
      </c>
      <c r="I1492" s="31" t="str">
        <f>Report2!K1500</f>
        <v>R1/900</v>
      </c>
      <c r="J1492" s="82">
        <f>Report2!L1500</f>
        <v>513</v>
      </c>
      <c r="K1492" s="82">
        <f>Report2!M1500</f>
        <v>0</v>
      </c>
      <c r="L1492" s="82">
        <f>Report2!N1500</f>
        <v>253935</v>
      </c>
      <c r="M1492" s="82">
        <f>Report2!P1500</f>
        <v>253935</v>
      </c>
      <c r="N1492" s="82">
        <f>Report2!Q1500</f>
        <v>0</v>
      </c>
      <c r="O1492" s="82">
        <f>Report2!T1500</f>
        <v>0</v>
      </c>
      <c r="P1492" s="82">
        <f>Report2!U1500</f>
        <v>0</v>
      </c>
      <c r="Q1492" s="82">
        <f>Report2!W1500</f>
        <v>22854</v>
      </c>
      <c r="R1492" s="82">
        <f>Report2!X1500</f>
        <v>0</v>
      </c>
      <c r="S1492" s="82">
        <f>Report2!Y1500</f>
        <v>0</v>
      </c>
      <c r="T1492" s="82">
        <f>Report2!Z1500</f>
        <v>276789</v>
      </c>
      <c r="U1492" s="82">
        <f>Report2!AB1500</f>
        <v>23000</v>
      </c>
      <c r="V1492" s="82">
        <f>Report2!AC1500</f>
        <v>253789</v>
      </c>
      <c r="W1492" s="36" t="str">
        <f>Report2!AD1500</f>
        <v>24/05/2023</v>
      </c>
      <c r="X1492" s="48" t="str">
        <f t="shared" si="189"/>
        <v>24</v>
      </c>
      <c r="Y1492" s="31" t="str">
        <f t="shared" si="190"/>
        <v>05</v>
      </c>
      <c r="Z1492" s="31" t="str">
        <f t="shared" si="191"/>
        <v>2023</v>
      </c>
      <c r="AA1492" s="45">
        <f t="shared" si="192"/>
        <v>45070</v>
      </c>
      <c r="AB1492" s="31" t="str">
        <f>Report2!AE1500</f>
        <v>5255442006325</v>
      </c>
      <c r="AC1492" s="45" t="str">
        <f>Report2!AF1500</f>
        <v>24/05/2023</v>
      </c>
      <c r="AD1492" s="31" t="str">
        <f>Report2!AH1500</f>
        <v>P2TL/52554/20230523/00034</v>
      </c>
      <c r="AE1492" s="31">
        <f t="shared" si="194"/>
        <v>52550</v>
      </c>
      <c r="AF1492" s="31" t="str">
        <f t="shared" si="193"/>
        <v>52554</v>
      </c>
    </row>
    <row r="1493" spans="1:32">
      <c r="A1493" s="30">
        <f>Report2!A1501</f>
        <v>227</v>
      </c>
      <c r="B1493" s="31" t="str">
        <f>Report2!B1501</f>
        <v>P2TL/52551/20230522/00008</v>
      </c>
      <c r="C1493" s="31" t="str">
        <f>Report2!D1501</f>
        <v>NONPELANG</v>
      </c>
      <c r="D1493" s="31" t="str">
        <f>Report2!E1501</f>
        <v>MUHAMAD DODI NUR</v>
      </c>
      <c r="E1493" s="31" t="str">
        <f>Report2!H1501</f>
        <v>P4</v>
      </c>
      <c r="F1493" s="31" t="str">
        <f>Report2!I1501</f>
        <v>DS.SIDOMULYO WON</v>
      </c>
      <c r="G1493" s="31" t="str">
        <f t="shared" si="187"/>
        <v>R1</v>
      </c>
      <c r="H1493" s="31">
        <f t="shared" si="188"/>
        <v>450</v>
      </c>
      <c r="I1493" s="31" t="str">
        <f>Report2!K1501</f>
        <v>R1/450</v>
      </c>
      <c r="J1493" s="82">
        <f>Report2!L1501</f>
        <v>2479</v>
      </c>
      <c r="K1493" s="82">
        <f>Report2!M1501</f>
        <v>89100</v>
      </c>
      <c r="L1493" s="82">
        <f>Report2!N1501</f>
        <v>1226907</v>
      </c>
      <c r="M1493" s="82">
        <f>Report2!P1501</f>
        <v>1316007</v>
      </c>
      <c r="N1493" s="82">
        <f>Report2!Q1501</f>
        <v>0</v>
      </c>
      <c r="O1493" s="82">
        <f>Report2!T1501</f>
        <v>0</v>
      </c>
      <c r="P1493" s="82">
        <f>Report2!U1501</f>
        <v>0</v>
      </c>
      <c r="Q1493" s="82">
        <f>Report2!W1501</f>
        <v>6580</v>
      </c>
      <c r="R1493" s="82">
        <f>Report2!X1501</f>
        <v>0</v>
      </c>
      <c r="S1493" s="82">
        <f>Report2!Y1501</f>
        <v>0</v>
      </c>
      <c r="T1493" s="82">
        <f>Report2!Z1501</f>
        <v>1322587</v>
      </c>
      <c r="U1493" s="82">
        <f>Report2!AB1501</f>
        <v>1322587</v>
      </c>
      <c r="V1493" s="82">
        <f>Report2!AC1501</f>
        <v>0</v>
      </c>
      <c r="W1493" s="36" t="str">
        <f>Report2!AD1501</f>
        <v>23/05/2023</v>
      </c>
      <c r="X1493" s="48" t="str">
        <f t="shared" si="189"/>
        <v>23</v>
      </c>
      <c r="Y1493" s="31" t="str">
        <f t="shared" si="190"/>
        <v>05</v>
      </c>
      <c r="Z1493" s="31" t="str">
        <f t="shared" si="191"/>
        <v>2023</v>
      </c>
      <c r="AA1493" s="45">
        <f t="shared" si="192"/>
        <v>45069</v>
      </c>
      <c r="AB1493" s="31" t="str">
        <f>Report2!AE1501</f>
        <v>5255142005326</v>
      </c>
      <c r="AC1493" s="45" t="str">
        <f>Report2!AF1501</f>
        <v>23/05/2023</v>
      </c>
      <c r="AD1493" s="31" t="str">
        <f>Report2!AH1501</f>
        <v>P2TL/52551/20230522/00008</v>
      </c>
      <c r="AE1493" s="31">
        <f t="shared" si="194"/>
        <v>52550</v>
      </c>
      <c r="AF1493" s="31" t="str">
        <f t="shared" si="193"/>
        <v>52551</v>
      </c>
    </row>
    <row r="1494" spans="1:32">
      <c r="A1494" s="30">
        <f>Report2!A1502</f>
        <v>228</v>
      </c>
      <c r="B1494" s="31" t="str">
        <f>Report2!B1502</f>
        <v>P2TL/52554/20230523/00014</v>
      </c>
      <c r="C1494" s="31" t="str">
        <f>Report2!D1502</f>
        <v>NONPELANG</v>
      </c>
      <c r="D1494" s="31" t="str">
        <f>Report2!E1502</f>
        <v>SUWARNO/SABAR</v>
      </c>
      <c r="E1494" s="31" t="str">
        <f>Report2!H1502</f>
        <v>P4</v>
      </c>
      <c r="F1494" s="31" t="str">
        <f>Report2!I1502</f>
        <v>SUGIHAN TUKO</v>
      </c>
      <c r="G1494" s="31" t="str">
        <f t="shared" si="187"/>
        <v>R1</v>
      </c>
      <c r="H1494" s="31">
        <f t="shared" si="188"/>
        <v>450</v>
      </c>
      <c r="I1494" s="31" t="str">
        <f>Report2!K1502</f>
        <v>R1/450</v>
      </c>
      <c r="J1494" s="82">
        <f>Report2!L1502</f>
        <v>2479</v>
      </c>
      <c r="K1494" s="82">
        <f>Report2!M1502</f>
        <v>89100</v>
      </c>
      <c r="L1494" s="82">
        <f>Report2!N1502</f>
        <v>1226907</v>
      </c>
      <c r="M1494" s="82">
        <f>Report2!P1502</f>
        <v>1316007</v>
      </c>
      <c r="N1494" s="82">
        <f>Report2!Q1502</f>
        <v>0</v>
      </c>
      <c r="O1494" s="82">
        <f>Report2!T1502</f>
        <v>0</v>
      </c>
      <c r="P1494" s="82">
        <f>Report2!U1502</f>
        <v>0</v>
      </c>
      <c r="Q1494" s="82">
        <f>Report2!W1502</f>
        <v>6580</v>
      </c>
      <c r="R1494" s="82">
        <f>Report2!X1502</f>
        <v>0</v>
      </c>
      <c r="S1494" s="82">
        <f>Report2!Y1502</f>
        <v>0</v>
      </c>
      <c r="T1494" s="82">
        <f>Report2!Z1502</f>
        <v>1322587</v>
      </c>
      <c r="U1494" s="82">
        <f>Report2!AB1502</f>
        <v>1322587</v>
      </c>
      <c r="V1494" s="82">
        <f>Report2!AC1502</f>
        <v>0</v>
      </c>
      <c r="W1494" s="36" t="str">
        <f>Report2!AD1502</f>
        <v>23/05/2023</v>
      </c>
      <c r="X1494" s="48" t="str">
        <f t="shared" si="189"/>
        <v>23</v>
      </c>
      <c r="Y1494" s="31" t="str">
        <f t="shared" si="190"/>
        <v>05</v>
      </c>
      <c r="Z1494" s="31" t="str">
        <f t="shared" si="191"/>
        <v>2023</v>
      </c>
      <c r="AA1494" s="45">
        <f t="shared" si="192"/>
        <v>45069</v>
      </c>
      <c r="AB1494" s="31" t="str">
        <f>Report2!AE1502</f>
        <v>5255442006305</v>
      </c>
      <c r="AC1494" s="45" t="str">
        <f>Report2!AF1502</f>
        <v>23/05/2023</v>
      </c>
      <c r="AD1494" s="31" t="str">
        <f>Report2!AH1502</f>
        <v>P2TL/52554/20230523/00014</v>
      </c>
      <c r="AE1494" s="31">
        <f t="shared" si="194"/>
        <v>52550</v>
      </c>
      <c r="AF1494" s="31" t="str">
        <f t="shared" si="193"/>
        <v>52554</v>
      </c>
    </row>
    <row r="1495" spans="1:32">
      <c r="A1495" s="30">
        <f>Report2!A1503</f>
        <v>229</v>
      </c>
      <c r="B1495" s="31" t="str">
        <f>Report2!B1503</f>
        <v>P2TL/52554/20230522/00001</v>
      </c>
      <c r="C1495" s="31" t="str">
        <f>Report2!D1503</f>
        <v>NONPELANG</v>
      </c>
      <c r="D1495" s="31" t="str">
        <f>Report2!E1503</f>
        <v>KUN APIT ROPI</v>
      </c>
      <c r="E1495" s="31" t="str">
        <f>Report2!H1503</f>
        <v>P4</v>
      </c>
      <c r="F1495" s="31" t="str">
        <f>Report2!I1503</f>
        <v>DN MANGSULAN RT 0</v>
      </c>
      <c r="G1495" s="31" t="str">
        <f t="shared" si="187"/>
        <v>S2</v>
      </c>
      <c r="H1495" s="31">
        <f t="shared" si="188"/>
        <v>450</v>
      </c>
      <c r="I1495" s="31" t="str">
        <f>Report2!K1503</f>
        <v>S2/450</v>
      </c>
      <c r="J1495" s="82">
        <f>Report2!L1503</f>
        <v>2479</v>
      </c>
      <c r="K1495" s="82">
        <f>Report2!M1503</f>
        <v>81000</v>
      </c>
      <c r="L1495" s="82">
        <f>Report2!N1503</f>
        <v>414134</v>
      </c>
      <c r="M1495" s="82">
        <f>Report2!P1503</f>
        <v>495134</v>
      </c>
      <c r="N1495" s="82">
        <f>Report2!Q1503</f>
        <v>0</v>
      </c>
      <c r="O1495" s="82">
        <f>Report2!T1503</f>
        <v>0</v>
      </c>
      <c r="P1495" s="82">
        <f>Report2!U1503</f>
        <v>0</v>
      </c>
      <c r="Q1495" s="82">
        <f>Report2!W1503</f>
        <v>4866</v>
      </c>
      <c r="R1495" s="82">
        <f>Report2!X1503</f>
        <v>0</v>
      </c>
      <c r="S1495" s="82">
        <f>Report2!Y1503</f>
        <v>0</v>
      </c>
      <c r="T1495" s="82">
        <f>Report2!Z1503</f>
        <v>500000</v>
      </c>
      <c r="U1495" s="82">
        <f>Report2!AB1503</f>
        <v>500000</v>
      </c>
      <c r="V1495" s="82">
        <f>Report2!AC1503</f>
        <v>0</v>
      </c>
      <c r="W1495" s="36" t="str">
        <f>Report2!AD1503</f>
        <v>22/05/2023</v>
      </c>
      <c r="X1495" s="48" t="str">
        <f t="shared" si="189"/>
        <v>22</v>
      </c>
      <c r="Y1495" s="31" t="str">
        <f t="shared" si="190"/>
        <v>05</v>
      </c>
      <c r="Z1495" s="31" t="str">
        <f t="shared" si="191"/>
        <v>2023</v>
      </c>
      <c r="AA1495" s="45">
        <f t="shared" si="192"/>
        <v>45068</v>
      </c>
      <c r="AB1495" s="31" t="str">
        <f>Report2!AE1503</f>
        <v>5255442006290</v>
      </c>
      <c r="AC1495" s="45" t="str">
        <f>Report2!AF1503</f>
        <v>22/05/2023</v>
      </c>
      <c r="AD1495" s="31" t="str">
        <f>Report2!AH1503</f>
        <v>P2TL/52554/20230522/00001</v>
      </c>
      <c r="AE1495" s="31">
        <f t="shared" si="194"/>
        <v>52550</v>
      </c>
      <c r="AF1495" s="31" t="str">
        <f t="shared" si="193"/>
        <v>52554</v>
      </c>
    </row>
    <row r="1496" spans="1:32">
      <c r="A1496" s="30">
        <f>Report2!A1504</f>
        <v>230</v>
      </c>
      <c r="B1496" s="31" t="str">
        <f>Report2!B1504</f>
        <v>P2TL/52553/20230522/00002</v>
      </c>
      <c r="C1496" s="31" t="str">
        <f>Report2!D1504</f>
        <v>523071327893</v>
      </c>
      <c r="D1496" s="31" t="str">
        <f>Report2!E1504</f>
        <v>SARTI</v>
      </c>
      <c r="E1496" s="31" t="str">
        <f>Report2!H1504</f>
        <v>P3</v>
      </c>
      <c r="F1496" s="31" t="str">
        <f>Report2!I1504</f>
        <v>DK  DALISAN GENENG</v>
      </c>
      <c r="G1496" s="31" t="str">
        <f t="shared" si="187"/>
        <v>R1</v>
      </c>
      <c r="H1496" s="31">
        <f t="shared" si="188"/>
        <v>450</v>
      </c>
      <c r="I1496" s="31" t="str">
        <f>Report2!K1504</f>
        <v>R1/450</v>
      </c>
      <c r="J1496" s="82">
        <f>Report2!L1504</f>
        <v>2479</v>
      </c>
      <c r="K1496" s="82">
        <f>Report2!M1504</f>
        <v>59400</v>
      </c>
      <c r="L1496" s="82">
        <f>Report2!N1504</f>
        <v>1226907</v>
      </c>
      <c r="M1496" s="82">
        <f>Report2!P1504</f>
        <v>1286307</v>
      </c>
      <c r="N1496" s="82">
        <f>Report2!Q1504</f>
        <v>0</v>
      </c>
      <c r="O1496" s="82">
        <f>Report2!T1504</f>
        <v>0</v>
      </c>
      <c r="P1496" s="82">
        <f>Report2!U1504</f>
        <v>0</v>
      </c>
      <c r="Q1496" s="82">
        <f>Report2!W1504</f>
        <v>13160</v>
      </c>
      <c r="R1496" s="82">
        <f>Report2!X1504</f>
        <v>12150</v>
      </c>
      <c r="S1496" s="82">
        <f>Report2!Y1504</f>
        <v>0</v>
      </c>
      <c r="T1496" s="82">
        <f>Report2!Z1504</f>
        <v>1311617</v>
      </c>
      <c r="U1496" s="82">
        <f>Report2!AB1504</f>
        <v>1311617</v>
      </c>
      <c r="V1496" s="82">
        <f>Report2!AC1504</f>
        <v>0</v>
      </c>
      <c r="W1496" s="36" t="str">
        <f>Report2!AD1504</f>
        <v>22/05/2023</v>
      </c>
      <c r="X1496" s="48" t="str">
        <f t="shared" si="189"/>
        <v>22</v>
      </c>
      <c r="Y1496" s="31" t="str">
        <f t="shared" si="190"/>
        <v>05</v>
      </c>
      <c r="Z1496" s="31" t="str">
        <f t="shared" si="191"/>
        <v>2023</v>
      </c>
      <c r="AA1496" s="45">
        <f t="shared" si="192"/>
        <v>45068</v>
      </c>
      <c r="AB1496" s="31" t="str">
        <f>Report2!AE1504</f>
        <v>5255342004998</v>
      </c>
      <c r="AC1496" s="45" t="str">
        <f>Report2!AF1504</f>
        <v>22/05/2023</v>
      </c>
      <c r="AD1496" s="31" t="str">
        <f>Report2!AH1504</f>
        <v>P2TL/52553/20230522/00002</v>
      </c>
      <c r="AE1496" s="31">
        <f t="shared" si="194"/>
        <v>52550</v>
      </c>
      <c r="AF1496" s="31" t="str">
        <f t="shared" si="193"/>
        <v>52553</v>
      </c>
    </row>
    <row r="1497" spans="1:32">
      <c r="A1497" s="30">
        <f>Report2!A1505</f>
        <v>231</v>
      </c>
      <c r="B1497" s="31" t="str">
        <f>Report2!B1505</f>
        <v>P2TL/52551/20230509/00001</v>
      </c>
      <c r="C1497" s="31" t="str">
        <f>Report2!D1505</f>
        <v>523061847395</v>
      </c>
      <c r="D1497" s="31" t="str">
        <f>Report2!E1505</f>
        <v>SUKRON</v>
      </c>
      <c r="E1497" s="31" t="str">
        <f>Report2!H1505</f>
        <v>K2</v>
      </c>
      <c r="F1497" s="31" t="str">
        <f>Report2!I1505</f>
        <v>DK PIDODO KR.REJO</v>
      </c>
      <c r="G1497" s="31" t="str">
        <f t="shared" si="187"/>
        <v>R1T</v>
      </c>
      <c r="H1497" s="31">
        <f t="shared" si="188"/>
        <v>450</v>
      </c>
      <c r="I1497" s="31" t="str">
        <f>Report2!K1505</f>
        <v>R1T/450</v>
      </c>
      <c r="J1497" s="82">
        <f>Report2!L1505</f>
        <v>579</v>
      </c>
      <c r="K1497" s="82">
        <f>Report2!M1505</f>
        <v>0</v>
      </c>
      <c r="L1497" s="82">
        <f>Report2!N1505</f>
        <v>240285</v>
      </c>
      <c r="M1497" s="82">
        <f>Report2!P1505</f>
        <v>240285</v>
      </c>
      <c r="N1497" s="82">
        <f>Report2!Q1505</f>
        <v>0</v>
      </c>
      <c r="O1497" s="82">
        <f>Report2!T1505</f>
        <v>0</v>
      </c>
      <c r="P1497" s="82">
        <f>Report2!U1505</f>
        <v>0</v>
      </c>
      <c r="Q1497" s="82">
        <f>Report2!W1505</f>
        <v>21626</v>
      </c>
      <c r="R1497" s="82">
        <f>Report2!X1505</f>
        <v>0</v>
      </c>
      <c r="S1497" s="82">
        <f>Report2!Y1505</f>
        <v>0</v>
      </c>
      <c r="T1497" s="82">
        <f>Report2!Z1505</f>
        <v>261911</v>
      </c>
      <c r="U1497" s="82">
        <f>Report2!AB1505</f>
        <v>261911</v>
      </c>
      <c r="V1497" s="82">
        <f>Report2!AC1505</f>
        <v>0</v>
      </c>
      <c r="W1497" s="36" t="str">
        <f>Report2!AD1505</f>
        <v>11/05/2023</v>
      </c>
      <c r="X1497" s="48" t="str">
        <f t="shared" si="189"/>
        <v>11</v>
      </c>
      <c r="Y1497" s="31" t="str">
        <f t="shared" si="190"/>
        <v>05</v>
      </c>
      <c r="Z1497" s="31" t="str">
        <f t="shared" si="191"/>
        <v>2023</v>
      </c>
      <c r="AA1497" s="45">
        <f t="shared" si="192"/>
        <v>45057</v>
      </c>
      <c r="AB1497" s="31" t="str">
        <f>Report2!AE1505</f>
        <v>5255143005290</v>
      </c>
      <c r="AC1497" s="45" t="str">
        <f>Report2!AF1505</f>
        <v>11/05/2023</v>
      </c>
      <c r="AD1497" s="31" t="str">
        <f>Report2!AH1505</f>
        <v>P2TL/52551/20230509/00001</v>
      </c>
      <c r="AE1497" s="31">
        <f t="shared" si="194"/>
        <v>52550</v>
      </c>
      <c r="AF1497" s="31" t="str">
        <f t="shared" si="193"/>
        <v>52551</v>
      </c>
    </row>
    <row r="1498" spans="1:32">
      <c r="A1498" s="30">
        <f>Report2!A1506</f>
        <v>232</v>
      </c>
      <c r="B1498" s="31" t="str">
        <f>Report2!B1506</f>
        <v>P2TL/52554/20230517/00004</v>
      </c>
      <c r="C1498" s="31" t="str">
        <f>Report2!D1506</f>
        <v>NONPELANG</v>
      </c>
      <c r="D1498" s="31" t="str">
        <f>Report2!E1506</f>
        <v>MUTAKIN</v>
      </c>
      <c r="E1498" s="31" t="str">
        <f>Report2!H1506</f>
        <v>P4</v>
      </c>
      <c r="F1498" s="31" t="str">
        <f>Report2!I1506</f>
        <v>DUSUN GEBYAR RT 0</v>
      </c>
      <c r="G1498" s="31" t="str">
        <f t="shared" si="187"/>
        <v>S2</v>
      </c>
      <c r="H1498" s="31">
        <f t="shared" si="188"/>
        <v>450</v>
      </c>
      <c r="I1498" s="31" t="str">
        <f>Report2!K1506</f>
        <v>S2/450</v>
      </c>
      <c r="J1498" s="82">
        <f>Report2!L1506</f>
        <v>2479</v>
      </c>
      <c r="K1498" s="82">
        <f>Report2!M1506</f>
        <v>81000</v>
      </c>
      <c r="L1498" s="82">
        <f>Report2!N1506</f>
        <v>892296</v>
      </c>
      <c r="M1498" s="82">
        <f>Report2!P1506</f>
        <v>973296</v>
      </c>
      <c r="N1498" s="82">
        <f>Report2!Q1506</f>
        <v>0</v>
      </c>
      <c r="O1498" s="82">
        <f>Report2!T1506</f>
        <v>0</v>
      </c>
      <c r="P1498" s="82">
        <f>Report2!U1506</f>
        <v>0</v>
      </c>
      <c r="Q1498" s="82">
        <f>Report2!W1506</f>
        <v>4866</v>
      </c>
      <c r="R1498" s="82">
        <f>Report2!X1506</f>
        <v>0</v>
      </c>
      <c r="S1498" s="82">
        <f>Report2!Y1506</f>
        <v>0</v>
      </c>
      <c r="T1498" s="82">
        <f>Report2!Z1506</f>
        <v>978162</v>
      </c>
      <c r="U1498" s="82">
        <f>Report2!AB1506</f>
        <v>978162</v>
      </c>
      <c r="V1498" s="82">
        <f>Report2!AC1506</f>
        <v>0</v>
      </c>
      <c r="W1498" s="36" t="str">
        <f>Report2!AD1506</f>
        <v>17/05/2023</v>
      </c>
      <c r="X1498" s="48" t="str">
        <f t="shared" si="189"/>
        <v>17</v>
      </c>
      <c r="Y1498" s="31" t="str">
        <f t="shared" si="190"/>
        <v>05</v>
      </c>
      <c r="Z1498" s="31" t="str">
        <f t="shared" si="191"/>
        <v>2023</v>
      </c>
      <c r="AA1498" s="45">
        <f t="shared" si="192"/>
        <v>45063</v>
      </c>
      <c r="AB1498" s="31" t="str">
        <f>Report2!AE1506</f>
        <v>5255442006283</v>
      </c>
      <c r="AC1498" s="45" t="str">
        <f>Report2!AF1506</f>
        <v>17/05/2023</v>
      </c>
      <c r="AD1498" s="31" t="str">
        <f>Report2!AH1506</f>
        <v>P2TL/52554/20230517/00004</v>
      </c>
      <c r="AE1498" s="31">
        <f t="shared" si="194"/>
        <v>52550</v>
      </c>
      <c r="AF1498" s="31" t="str">
        <f t="shared" si="193"/>
        <v>52554</v>
      </c>
    </row>
    <row r="1499" spans="1:32">
      <c r="A1499" s="30">
        <f>Report2!A1507</f>
        <v>233</v>
      </c>
      <c r="B1499" s="31" t="str">
        <f>Report2!B1507</f>
        <v>P2TL/52553/20230530/00020</v>
      </c>
      <c r="C1499" s="31" t="str">
        <f>Report2!D1507</f>
        <v>523071937715</v>
      </c>
      <c r="D1499" s="31" t="str">
        <f>Report2!E1507</f>
        <v>DKP TK II GROBOGAN</v>
      </c>
      <c r="E1499" s="31" t="str">
        <f>Report2!H1507</f>
        <v>K2</v>
      </c>
      <c r="F1499" s="31" t="str">
        <f>Report2!I1507</f>
        <v>JL SUDIRMAN PWD</v>
      </c>
      <c r="G1499" s="31" t="str">
        <f t="shared" si="187"/>
        <v>P3</v>
      </c>
      <c r="H1499" s="31">
        <f t="shared" si="188"/>
        <v>7700</v>
      </c>
      <c r="I1499" s="31" t="str">
        <f>Report2!K1507</f>
        <v>P3/7700</v>
      </c>
      <c r="J1499" s="82">
        <f>Report2!L1507</f>
        <v>1848</v>
      </c>
      <c r="K1499" s="82">
        <f>Report2!M1507</f>
        <v>0</v>
      </c>
      <c r="L1499" s="82">
        <f>Report2!N1507</f>
        <v>3140731</v>
      </c>
      <c r="M1499" s="82">
        <f>Report2!P1507</f>
        <v>3140731</v>
      </c>
      <c r="N1499" s="82">
        <f>Report2!Q1507</f>
        <v>0</v>
      </c>
      <c r="O1499" s="82">
        <f>Report2!T1507</f>
        <v>0</v>
      </c>
      <c r="P1499" s="82">
        <f>Report2!U1507</f>
        <v>0</v>
      </c>
      <c r="Q1499" s="82">
        <f>Report2!W1507</f>
        <v>0</v>
      </c>
      <c r="R1499" s="82">
        <f>Report2!X1507</f>
        <v>0</v>
      </c>
      <c r="S1499" s="82">
        <f>Report2!Y1507</f>
        <v>0</v>
      </c>
      <c r="T1499" s="82">
        <f>Report2!Z1507</f>
        <v>3140731</v>
      </c>
      <c r="U1499" s="82">
        <f>Report2!AB1507</f>
        <v>10000</v>
      </c>
      <c r="V1499" s="82">
        <f>Report2!AC1507</f>
        <v>3130731</v>
      </c>
      <c r="W1499" s="36" t="str">
        <f>Report2!AD1507</f>
        <v>31/05/2023</v>
      </c>
      <c r="X1499" s="48" t="str">
        <f t="shared" si="189"/>
        <v>31</v>
      </c>
      <c r="Y1499" s="31" t="str">
        <f t="shared" si="190"/>
        <v>05</v>
      </c>
      <c r="Z1499" s="31" t="str">
        <f t="shared" si="191"/>
        <v>2023</v>
      </c>
      <c r="AA1499" s="45">
        <f t="shared" si="192"/>
        <v>45077</v>
      </c>
      <c r="AB1499" s="31" t="str">
        <f>Report2!AE1507</f>
        <v>5255342005050</v>
      </c>
      <c r="AC1499" s="45" t="str">
        <f>Report2!AF1507</f>
        <v>31/05/2023</v>
      </c>
      <c r="AD1499" s="31" t="str">
        <f>Report2!AH1507</f>
        <v>P2TL/52553/20230530/00020</v>
      </c>
      <c r="AE1499" s="31">
        <f t="shared" si="194"/>
        <v>52550</v>
      </c>
      <c r="AF1499" s="31" t="str">
        <f t="shared" si="193"/>
        <v>52553</v>
      </c>
    </row>
    <row r="1500" spans="1:32">
      <c r="A1500" s="30">
        <f>Report2!A1508</f>
        <v>234</v>
      </c>
      <c r="B1500" s="31" t="str">
        <f>Report2!B1508</f>
        <v>P2TL/52551/20230510/00002</v>
      </c>
      <c r="C1500" s="31" t="str">
        <f>Report2!D1508</f>
        <v>523061782247</v>
      </c>
      <c r="D1500" s="31" t="str">
        <f>Report2!E1508</f>
        <v>SUDADI</v>
      </c>
      <c r="E1500" s="31" t="str">
        <f>Report2!H1508</f>
        <v>K2</v>
      </c>
      <c r="F1500" s="31" t="str">
        <f>Report2!I1508</f>
        <v>DS SIDOREJO    RT.3</v>
      </c>
      <c r="G1500" s="31" t="str">
        <f t="shared" ref="G1500:G1510" si="195">LEFT(I1500,FIND("/",I1500)-1)</f>
        <v>R1T</v>
      </c>
      <c r="H1500" s="31">
        <f t="shared" si="188"/>
        <v>450</v>
      </c>
      <c r="I1500" s="31" t="str">
        <f>Report2!K1508</f>
        <v>R1T/450</v>
      </c>
      <c r="J1500" s="82">
        <f>Report2!L1508</f>
        <v>296</v>
      </c>
      <c r="K1500" s="82">
        <f>Report2!M1508</f>
        <v>0</v>
      </c>
      <c r="L1500" s="82">
        <f>Report2!N1508</f>
        <v>122840</v>
      </c>
      <c r="M1500" s="82">
        <f>Report2!P1508</f>
        <v>122840</v>
      </c>
      <c r="N1500" s="82">
        <f>Report2!Q1508</f>
        <v>0</v>
      </c>
      <c r="O1500" s="82">
        <f>Report2!T1508</f>
        <v>0</v>
      </c>
      <c r="P1500" s="82">
        <f>Report2!U1508</f>
        <v>0</v>
      </c>
      <c r="Q1500" s="82">
        <f>Report2!W1508</f>
        <v>11056</v>
      </c>
      <c r="R1500" s="82">
        <f>Report2!X1508</f>
        <v>0</v>
      </c>
      <c r="S1500" s="82">
        <f>Report2!Y1508</f>
        <v>0</v>
      </c>
      <c r="T1500" s="82">
        <f>Report2!Z1508</f>
        <v>133896</v>
      </c>
      <c r="U1500" s="82">
        <f>Report2!AB1508</f>
        <v>133896</v>
      </c>
      <c r="V1500" s="82">
        <f>Report2!AC1508</f>
        <v>0</v>
      </c>
      <c r="W1500" s="36" t="str">
        <f>Report2!AD1508</f>
        <v>10/05/2023</v>
      </c>
      <c r="X1500" s="48" t="str">
        <f t="shared" ref="X1500:X1510" si="196">LEFT(W1500,2)</f>
        <v>10</v>
      </c>
      <c r="Y1500" s="31" t="str">
        <f t="shared" ref="Y1500:Y1510" si="197">MID(W1500,FIND("/",W1500,1)+1,2)</f>
        <v>05</v>
      </c>
      <c r="Z1500" s="31" t="str">
        <f t="shared" ref="Z1500:Z1510" si="198">RIGHT(W1500,4)</f>
        <v>2023</v>
      </c>
      <c r="AA1500" s="45">
        <f t="shared" ref="AA1500:AA1510" si="199">DATE(Z1500,Y1500,X1500)</f>
        <v>45056</v>
      </c>
      <c r="AB1500" s="31" t="str">
        <f>Report2!AE1508</f>
        <v>5255143005295</v>
      </c>
      <c r="AC1500" s="45" t="str">
        <f>Report2!AF1508</f>
        <v>10/05/2023</v>
      </c>
      <c r="AD1500" s="31" t="str">
        <f>Report2!AH1508</f>
        <v>P2TL/52551/20230510/00002</v>
      </c>
      <c r="AE1500" s="31">
        <f t="shared" ref="AE1500:AE1510" si="200">AE1499</f>
        <v>52550</v>
      </c>
      <c r="AF1500" s="31" t="str">
        <f t="shared" ref="AF1500:AF1510" si="201">_xlfn.IFS(LEN(AD1500)=19,LEFT(AD1500,5),LEN(AD1500)=25,MID(AD1500,6,5))</f>
        <v>52551</v>
      </c>
    </row>
    <row r="1501" spans="1:32">
      <c r="A1501" s="30">
        <f>Report2!A1509</f>
        <v>235</v>
      </c>
      <c r="B1501" s="31" t="str">
        <f>Report2!B1509</f>
        <v>P2TL/52553/20230530/00017</v>
      </c>
      <c r="C1501" s="31" t="str">
        <f>Report2!D1509</f>
        <v>523072719192</v>
      </c>
      <c r="D1501" s="31" t="str">
        <f>Report2!E1509</f>
        <v>PEMKAB GROBOGAN</v>
      </c>
      <c r="E1501" s="31" t="str">
        <f>Report2!H1509</f>
        <v>K2</v>
      </c>
      <c r="F1501" s="31" t="str">
        <f>Report2!I1509</f>
        <v>JL RAYA BRATI 0    BR</v>
      </c>
      <c r="G1501" s="31" t="str">
        <f t="shared" si="195"/>
        <v>P3</v>
      </c>
      <c r="H1501" s="31">
        <f t="shared" si="188"/>
        <v>7700</v>
      </c>
      <c r="I1501" s="31" t="str">
        <f>Report2!K1509</f>
        <v>P3/7700</v>
      </c>
      <c r="J1501" s="82">
        <f>Report2!L1509</f>
        <v>1940</v>
      </c>
      <c r="K1501" s="82">
        <f>Report2!M1509</f>
        <v>0</v>
      </c>
      <c r="L1501" s="82">
        <f>Report2!N1509</f>
        <v>3297088</v>
      </c>
      <c r="M1501" s="82">
        <f>Report2!P1509</f>
        <v>3297088</v>
      </c>
      <c r="N1501" s="82">
        <f>Report2!Q1509</f>
        <v>0</v>
      </c>
      <c r="O1501" s="82">
        <f>Report2!T1509</f>
        <v>0</v>
      </c>
      <c r="P1501" s="82">
        <f>Report2!U1509</f>
        <v>0</v>
      </c>
      <c r="Q1501" s="82">
        <f>Report2!W1509</f>
        <v>0</v>
      </c>
      <c r="R1501" s="82">
        <f>Report2!X1509</f>
        <v>0</v>
      </c>
      <c r="S1501" s="82">
        <f>Report2!Y1509</f>
        <v>0</v>
      </c>
      <c r="T1501" s="82">
        <f>Report2!Z1509</f>
        <v>3297088</v>
      </c>
      <c r="U1501" s="82">
        <f>Report2!AB1509</f>
        <v>10000</v>
      </c>
      <c r="V1501" s="82">
        <f>Report2!AC1509</f>
        <v>3287088</v>
      </c>
      <c r="W1501" s="36" t="str">
        <f>Report2!AD1509</f>
        <v>31/05/2023</v>
      </c>
      <c r="X1501" s="48" t="str">
        <f t="shared" si="196"/>
        <v>31</v>
      </c>
      <c r="Y1501" s="31" t="str">
        <f t="shared" si="197"/>
        <v>05</v>
      </c>
      <c r="Z1501" s="31" t="str">
        <f t="shared" si="198"/>
        <v>2023</v>
      </c>
      <c r="AA1501" s="45">
        <f t="shared" si="199"/>
        <v>45077</v>
      </c>
      <c r="AB1501" s="31" t="str">
        <f>Report2!AE1509</f>
        <v>5255342005047</v>
      </c>
      <c r="AC1501" s="45" t="str">
        <f>Report2!AF1509</f>
        <v>31/05/2023</v>
      </c>
      <c r="AD1501" s="31" t="str">
        <f>Report2!AH1509</f>
        <v>P2TL/52553/20230530/00017</v>
      </c>
      <c r="AE1501" s="31">
        <f t="shared" si="200"/>
        <v>52550</v>
      </c>
      <c r="AF1501" s="31" t="str">
        <f t="shared" si="201"/>
        <v>52553</v>
      </c>
    </row>
    <row r="1502" spans="1:32">
      <c r="A1502" s="30">
        <f>Report2!A1510</f>
        <v>236</v>
      </c>
      <c r="B1502" s="31" t="str">
        <f>Report2!B1510</f>
        <v>P2TL/52553/20230531/00017</v>
      </c>
      <c r="C1502" s="31" t="str">
        <f>Report2!D1510</f>
        <v>523071938758</v>
      </c>
      <c r="D1502" s="31" t="str">
        <f>Report2!E1510</f>
        <v>DKP TK II GROBOGAN</v>
      </c>
      <c r="E1502" s="31" t="str">
        <f>Report2!H1510</f>
        <v>K2</v>
      </c>
      <c r="F1502" s="31" t="str">
        <f>Report2!I1510</f>
        <v>JL HAYAM WURUK</v>
      </c>
      <c r="G1502" s="31" t="str">
        <f t="shared" si="195"/>
        <v>P3</v>
      </c>
      <c r="H1502" s="31">
        <f t="shared" si="188"/>
        <v>7700</v>
      </c>
      <c r="I1502" s="31" t="str">
        <f>Report2!K1510</f>
        <v>P3/7700</v>
      </c>
      <c r="J1502" s="82">
        <f>Report2!L1510</f>
        <v>2888</v>
      </c>
      <c r="K1502" s="82">
        <f>Report2!M1510</f>
        <v>0</v>
      </c>
      <c r="L1502" s="82">
        <f>Report2!N1510</f>
        <v>4908243</v>
      </c>
      <c r="M1502" s="82">
        <f>Report2!P1510</f>
        <v>4908243</v>
      </c>
      <c r="N1502" s="82">
        <f>Report2!Q1510</f>
        <v>0</v>
      </c>
      <c r="O1502" s="82">
        <f>Report2!T1510</f>
        <v>0</v>
      </c>
      <c r="P1502" s="82">
        <f>Report2!U1510</f>
        <v>0</v>
      </c>
      <c r="Q1502" s="82">
        <f>Report2!W1510</f>
        <v>0</v>
      </c>
      <c r="R1502" s="82">
        <f>Report2!X1510</f>
        <v>0</v>
      </c>
      <c r="S1502" s="82">
        <f>Report2!Y1510</f>
        <v>0</v>
      </c>
      <c r="T1502" s="82">
        <f>Report2!Z1510</f>
        <v>4908243</v>
      </c>
      <c r="U1502" s="82">
        <f>Report2!AB1510</f>
        <v>10000</v>
      </c>
      <c r="V1502" s="82">
        <f>Report2!AC1510</f>
        <v>4898243</v>
      </c>
      <c r="W1502" s="36" t="str">
        <f>Report2!AD1510</f>
        <v>31/05/2023</v>
      </c>
      <c r="X1502" s="48" t="str">
        <f t="shared" si="196"/>
        <v>31</v>
      </c>
      <c r="Y1502" s="31" t="str">
        <f t="shared" si="197"/>
        <v>05</v>
      </c>
      <c r="Z1502" s="31" t="str">
        <f t="shared" si="198"/>
        <v>2023</v>
      </c>
      <c r="AA1502" s="45">
        <f t="shared" si="199"/>
        <v>45077</v>
      </c>
      <c r="AB1502" s="31" t="str">
        <f>Report2!AE1510</f>
        <v>5255342005074</v>
      </c>
      <c r="AC1502" s="45" t="str">
        <f>Report2!AF1510</f>
        <v>31/05/2023</v>
      </c>
      <c r="AD1502" s="31" t="str">
        <f>Report2!AH1510</f>
        <v>P2TL/52553/20230531/00017</v>
      </c>
      <c r="AE1502" s="31">
        <f t="shared" si="200"/>
        <v>52550</v>
      </c>
      <c r="AF1502" s="31" t="str">
        <f t="shared" si="201"/>
        <v>52553</v>
      </c>
    </row>
    <row r="1503" spans="1:32">
      <c r="A1503" s="30">
        <f>Report2!A1511</f>
        <v>237</v>
      </c>
      <c r="B1503" s="31" t="str">
        <f>Report2!B1511</f>
        <v>P2TL/52553/20230530/00009</v>
      </c>
      <c r="C1503" s="31" t="str">
        <f>Report2!D1511</f>
        <v>523072713738</v>
      </c>
      <c r="D1503" s="31" t="str">
        <f>Report2!E1511</f>
        <v>PJU GROBOGAN</v>
      </c>
      <c r="E1503" s="31" t="str">
        <f>Report2!H1511</f>
        <v>K2</v>
      </c>
      <c r="F1503" s="31" t="str">
        <f>Report2!I1511</f>
        <v>JL GAJAH MADA (DEL</v>
      </c>
      <c r="G1503" s="31" t="str">
        <f t="shared" si="195"/>
        <v>P3</v>
      </c>
      <c r="H1503" s="31">
        <f t="shared" si="188"/>
        <v>7700</v>
      </c>
      <c r="I1503" s="31" t="str">
        <f>Report2!K1511</f>
        <v>P3/7700</v>
      </c>
      <c r="J1503" s="82">
        <f>Report2!L1511</f>
        <v>2241</v>
      </c>
      <c r="K1503" s="82">
        <f>Report2!M1511</f>
        <v>0</v>
      </c>
      <c r="L1503" s="82">
        <f>Report2!N1511</f>
        <v>3808647</v>
      </c>
      <c r="M1503" s="82">
        <f>Report2!P1511</f>
        <v>3808647</v>
      </c>
      <c r="N1503" s="82">
        <f>Report2!Q1511</f>
        <v>0</v>
      </c>
      <c r="O1503" s="82">
        <f>Report2!T1511</f>
        <v>0</v>
      </c>
      <c r="P1503" s="82">
        <f>Report2!U1511</f>
        <v>0</v>
      </c>
      <c r="Q1503" s="82">
        <f>Report2!W1511</f>
        <v>0</v>
      </c>
      <c r="R1503" s="82">
        <f>Report2!X1511</f>
        <v>0</v>
      </c>
      <c r="S1503" s="82">
        <f>Report2!Y1511</f>
        <v>0</v>
      </c>
      <c r="T1503" s="82">
        <f>Report2!Z1511</f>
        <v>3808647</v>
      </c>
      <c r="U1503" s="82">
        <f>Report2!AB1511</f>
        <v>10000</v>
      </c>
      <c r="V1503" s="82">
        <f>Report2!AC1511</f>
        <v>3798647</v>
      </c>
      <c r="W1503" s="36" t="str">
        <f>Report2!AD1511</f>
        <v>31/05/2023</v>
      </c>
      <c r="X1503" s="48" t="str">
        <f t="shared" si="196"/>
        <v>31</v>
      </c>
      <c r="Y1503" s="31" t="str">
        <f t="shared" si="197"/>
        <v>05</v>
      </c>
      <c r="Z1503" s="31" t="str">
        <f t="shared" si="198"/>
        <v>2023</v>
      </c>
      <c r="AA1503" s="45">
        <f t="shared" si="199"/>
        <v>45077</v>
      </c>
      <c r="AB1503" s="31" t="str">
        <f>Report2!AE1511</f>
        <v>5255342005039</v>
      </c>
      <c r="AC1503" s="45" t="str">
        <f>Report2!AF1511</f>
        <v>31/05/2023</v>
      </c>
      <c r="AD1503" s="31" t="str">
        <f>Report2!AH1511</f>
        <v>P2TL/52553/20230530/00009</v>
      </c>
      <c r="AE1503" s="31">
        <f t="shared" si="200"/>
        <v>52550</v>
      </c>
      <c r="AF1503" s="31" t="str">
        <f t="shared" si="201"/>
        <v>52553</v>
      </c>
    </row>
    <row r="1504" spans="1:32">
      <c r="A1504" s="30">
        <f>Report2!A1512</f>
        <v>238</v>
      </c>
      <c r="B1504" s="31" t="str">
        <f>Report2!B1512</f>
        <v>P2TL/52553/20230526/00021</v>
      </c>
      <c r="C1504" s="31" t="str">
        <f>Report2!D1512</f>
        <v>523071508021</v>
      </c>
      <c r="D1504" s="31" t="str">
        <f>Report2!E1512</f>
        <v>SUWONDO</v>
      </c>
      <c r="E1504" s="31" t="str">
        <f>Report2!H1512</f>
        <v>K2</v>
      </c>
      <c r="F1504" s="31" t="str">
        <f>Report2!I1512</f>
        <v>DS  SENDANGHARJO</v>
      </c>
      <c r="G1504" s="31" t="str">
        <f t="shared" si="195"/>
        <v>R1M</v>
      </c>
      <c r="H1504" s="31">
        <f t="shared" si="188"/>
        <v>900</v>
      </c>
      <c r="I1504" s="31" t="str">
        <f>Report2!K1512</f>
        <v>R1M/900</v>
      </c>
      <c r="J1504" s="82">
        <f>Report2!L1512</f>
        <v>354</v>
      </c>
      <c r="K1504" s="82">
        <f>Report2!M1512</f>
        <v>0</v>
      </c>
      <c r="L1504" s="82">
        <f>Report2!N1512</f>
        <v>478608</v>
      </c>
      <c r="M1504" s="82">
        <f>Report2!P1512</f>
        <v>478608</v>
      </c>
      <c r="N1504" s="82">
        <f>Report2!Q1512</f>
        <v>0</v>
      </c>
      <c r="O1504" s="82">
        <f>Report2!T1512</f>
        <v>0</v>
      </c>
      <c r="P1504" s="82">
        <f>Report2!U1512</f>
        <v>0</v>
      </c>
      <c r="Q1504" s="82">
        <f>Report2!W1512</f>
        <v>43075</v>
      </c>
      <c r="R1504" s="82">
        <f>Report2!X1512</f>
        <v>0</v>
      </c>
      <c r="S1504" s="82">
        <f>Report2!Y1512</f>
        <v>0</v>
      </c>
      <c r="T1504" s="82">
        <f>Report2!Z1512</f>
        <v>521683</v>
      </c>
      <c r="U1504" s="82">
        <f>Report2!AB1512</f>
        <v>521683</v>
      </c>
      <c r="V1504" s="82">
        <f>Report2!AC1512</f>
        <v>0</v>
      </c>
      <c r="W1504" s="36" t="str">
        <f>Report2!AD1512</f>
        <v>26/05/2023</v>
      </c>
      <c r="X1504" s="48" t="str">
        <f t="shared" si="196"/>
        <v>26</v>
      </c>
      <c r="Y1504" s="31" t="str">
        <f t="shared" si="197"/>
        <v>05</v>
      </c>
      <c r="Z1504" s="31" t="str">
        <f t="shared" si="198"/>
        <v>2023</v>
      </c>
      <c r="AA1504" s="45">
        <f t="shared" si="199"/>
        <v>45072</v>
      </c>
      <c r="AB1504" s="31" t="str">
        <f>Report2!AE1512</f>
        <v>5255342005021</v>
      </c>
      <c r="AC1504" s="45" t="str">
        <f>Report2!AF1512</f>
        <v>26/05/2023</v>
      </c>
      <c r="AD1504" s="31" t="str">
        <f>Report2!AH1512</f>
        <v>P2TL/52553/20230526/00021</v>
      </c>
      <c r="AE1504" s="31">
        <f t="shared" si="200"/>
        <v>52550</v>
      </c>
      <c r="AF1504" s="31" t="str">
        <f t="shared" si="201"/>
        <v>52553</v>
      </c>
    </row>
    <row r="1505" spans="1:32">
      <c r="A1505" s="30">
        <f>Report2!A1513</f>
        <v>239</v>
      </c>
      <c r="B1505" s="31" t="str">
        <f>Report2!B1513</f>
        <v>P2TL/52554/20230530/00003</v>
      </c>
      <c r="C1505" s="31" t="str">
        <f>Report2!D1513</f>
        <v>NONPELANG</v>
      </c>
      <c r="D1505" s="31" t="str">
        <f>Report2!E1513</f>
        <v>PJU WIDAYANTO</v>
      </c>
      <c r="E1505" s="31" t="str">
        <f>Report2!H1513</f>
        <v>P4</v>
      </c>
      <c r="F1505" s="31" t="str">
        <f>Report2!I1513</f>
        <v>DUSUN BOGORAJI RT</v>
      </c>
      <c r="G1505" s="31" t="str">
        <f t="shared" si="195"/>
        <v>S2</v>
      </c>
      <c r="H1505" s="31">
        <f t="shared" si="188"/>
        <v>2200</v>
      </c>
      <c r="I1505" s="31" t="str">
        <f>Report2!K1513</f>
        <v>S2/2200</v>
      </c>
      <c r="J1505" s="82">
        <f>Report2!L1513</f>
        <v>12118</v>
      </c>
      <c r="K1505" s="82">
        <f>Report2!M1513</f>
        <v>468967</v>
      </c>
      <c r="L1505" s="82">
        <f>Report2!N1513</f>
        <v>468967</v>
      </c>
      <c r="M1505" s="82">
        <f>Report2!P1513</f>
        <v>937934</v>
      </c>
      <c r="N1505" s="82">
        <f>Report2!Q1513</f>
        <v>10000</v>
      </c>
      <c r="O1505" s="82">
        <f>Report2!T1513</f>
        <v>0</v>
      </c>
      <c r="P1505" s="82">
        <f>Report2!U1513</f>
        <v>0</v>
      </c>
      <c r="Q1505" s="82">
        <f>Report2!W1513</f>
        <v>52066</v>
      </c>
      <c r="R1505" s="82">
        <f>Report2!X1513</f>
        <v>0</v>
      </c>
      <c r="S1505" s="82">
        <f>Report2!Y1513</f>
        <v>0</v>
      </c>
      <c r="T1505" s="82">
        <f>Report2!Z1513</f>
        <v>1000000</v>
      </c>
      <c r="U1505" s="82">
        <f>Report2!AB1513</f>
        <v>1000000</v>
      </c>
      <c r="V1505" s="82">
        <f>Report2!AC1513</f>
        <v>0</v>
      </c>
      <c r="W1505" s="36" t="str">
        <f>Report2!AD1513</f>
        <v>31/05/2023</v>
      </c>
      <c r="X1505" s="48" t="str">
        <f t="shared" si="196"/>
        <v>31</v>
      </c>
      <c r="Y1505" s="31" t="str">
        <f t="shared" si="197"/>
        <v>05</v>
      </c>
      <c r="Z1505" s="31" t="str">
        <f t="shared" si="198"/>
        <v>2023</v>
      </c>
      <c r="AA1505" s="45">
        <f t="shared" si="199"/>
        <v>45077</v>
      </c>
      <c r="AB1505" s="31" t="str">
        <f>Report2!AE1513</f>
        <v>5255442006357</v>
      </c>
      <c r="AC1505" s="45" t="str">
        <f>Report2!AF1513</f>
        <v>31/05/2023</v>
      </c>
      <c r="AD1505" s="31" t="str">
        <f>Report2!AH1513</f>
        <v>P2TL/52554/20230530/00003</v>
      </c>
      <c r="AE1505" s="31">
        <f t="shared" si="200"/>
        <v>52550</v>
      </c>
      <c r="AF1505" s="31" t="str">
        <f t="shared" si="201"/>
        <v>52554</v>
      </c>
    </row>
    <row r="1506" spans="1:32">
      <c r="A1506" s="30">
        <f>Report2!A1514</f>
        <v>240</v>
      </c>
      <c r="B1506" s="31" t="str">
        <f>Report2!B1514</f>
        <v>P2TL/52554/20230529/00002</v>
      </c>
      <c r="C1506" s="31" t="str">
        <f>Report2!D1514</f>
        <v>NONPELANG</v>
      </c>
      <c r="D1506" s="31" t="str">
        <f>Report2!E1514</f>
        <v>YULIATUN</v>
      </c>
      <c r="E1506" s="31" t="str">
        <f>Report2!H1514</f>
        <v>P4</v>
      </c>
      <c r="F1506" s="31" t="str">
        <f>Report2!I1514</f>
        <v>NGAMBILAN RT 4/4 RE</v>
      </c>
      <c r="G1506" s="31" t="str">
        <f t="shared" si="195"/>
        <v>R1</v>
      </c>
      <c r="H1506" s="31">
        <f t="shared" si="188"/>
        <v>450</v>
      </c>
      <c r="I1506" s="31" t="str">
        <f>Report2!K1514</f>
        <v>R1/450</v>
      </c>
      <c r="J1506" s="82">
        <f>Report2!L1514</f>
        <v>2479</v>
      </c>
      <c r="K1506" s="82">
        <f>Report2!M1514</f>
        <v>89100</v>
      </c>
      <c r="L1506" s="82">
        <f>Report2!N1514</f>
        <v>1226907</v>
      </c>
      <c r="M1506" s="82">
        <f>Report2!P1514</f>
        <v>1316007</v>
      </c>
      <c r="N1506" s="82">
        <f>Report2!Q1514</f>
        <v>0</v>
      </c>
      <c r="O1506" s="82">
        <f>Report2!T1514</f>
        <v>0</v>
      </c>
      <c r="P1506" s="82">
        <f>Report2!U1514</f>
        <v>0</v>
      </c>
      <c r="Q1506" s="82">
        <f>Report2!W1514</f>
        <v>6580</v>
      </c>
      <c r="R1506" s="82">
        <f>Report2!X1514</f>
        <v>0</v>
      </c>
      <c r="S1506" s="82">
        <f>Report2!Y1514</f>
        <v>0</v>
      </c>
      <c r="T1506" s="82">
        <f>Report2!Z1514</f>
        <v>1322587</v>
      </c>
      <c r="U1506" s="82">
        <f>Report2!AB1514</f>
        <v>1322587</v>
      </c>
      <c r="V1506" s="82">
        <f>Report2!AC1514</f>
        <v>0</v>
      </c>
      <c r="W1506" s="36" t="str">
        <f>Report2!AD1514</f>
        <v>29/05/2023</v>
      </c>
      <c r="X1506" s="48" t="str">
        <f t="shared" si="196"/>
        <v>29</v>
      </c>
      <c r="Y1506" s="31" t="str">
        <f t="shared" si="197"/>
        <v>05</v>
      </c>
      <c r="Z1506" s="31" t="str">
        <f t="shared" si="198"/>
        <v>2023</v>
      </c>
      <c r="AA1506" s="45">
        <f t="shared" si="199"/>
        <v>45075</v>
      </c>
      <c r="AB1506" s="31" t="str">
        <f>Report2!AE1514</f>
        <v>5255442006334</v>
      </c>
      <c r="AC1506" s="45" t="str">
        <f>Report2!AF1514</f>
        <v>29/05/2023</v>
      </c>
      <c r="AD1506" s="31" t="str">
        <f>Report2!AH1514</f>
        <v>P2TL/52554/20230529/00002</v>
      </c>
      <c r="AE1506" s="31">
        <f t="shared" si="200"/>
        <v>52550</v>
      </c>
      <c r="AF1506" s="31" t="str">
        <f t="shared" si="201"/>
        <v>52554</v>
      </c>
    </row>
    <row r="1507" spans="1:32">
      <c r="A1507" s="30">
        <f>Report2!A1515</f>
        <v>241</v>
      </c>
      <c r="B1507" s="31" t="str">
        <f>Report2!B1515</f>
        <v>P2TL/52553/20230526/00003</v>
      </c>
      <c r="C1507" s="31" t="str">
        <f>Report2!D1515</f>
        <v>523070294577</v>
      </c>
      <c r="D1507" s="31" t="str">
        <f>Report2!E1515</f>
        <v>SUDIYO ROKO</v>
      </c>
      <c r="E1507" s="31" t="str">
        <f>Report2!H1515</f>
        <v>K2</v>
      </c>
      <c r="F1507" s="31" t="str">
        <f>Report2!I1515</f>
        <v>DA DABONG RT0K/04</v>
      </c>
      <c r="G1507" s="31" t="str">
        <f t="shared" si="195"/>
        <v>R1</v>
      </c>
      <c r="H1507" s="31">
        <f t="shared" si="188"/>
        <v>450</v>
      </c>
      <c r="I1507" s="31" t="str">
        <f>Report2!K1515</f>
        <v>R1/450</v>
      </c>
      <c r="J1507" s="82">
        <f>Report2!L1515</f>
        <v>450</v>
      </c>
      <c r="K1507" s="82">
        <f>Report2!M1515</f>
        <v>0</v>
      </c>
      <c r="L1507" s="82">
        <f>Report2!N1515</f>
        <v>222750</v>
      </c>
      <c r="M1507" s="82">
        <f>Report2!P1515</f>
        <v>222750</v>
      </c>
      <c r="N1507" s="82">
        <f>Report2!Q1515</f>
        <v>0</v>
      </c>
      <c r="O1507" s="82">
        <f>Report2!T1515</f>
        <v>0</v>
      </c>
      <c r="P1507" s="82">
        <f>Report2!U1515</f>
        <v>0</v>
      </c>
      <c r="Q1507" s="82">
        <f>Report2!W1515</f>
        <v>20048</v>
      </c>
      <c r="R1507" s="82">
        <f>Report2!X1515</f>
        <v>0</v>
      </c>
      <c r="S1507" s="82">
        <f>Report2!Y1515</f>
        <v>0</v>
      </c>
      <c r="T1507" s="82">
        <f>Report2!Z1515</f>
        <v>242798</v>
      </c>
      <c r="U1507" s="82">
        <f>Report2!AB1515</f>
        <v>20500</v>
      </c>
      <c r="V1507" s="82">
        <f>Report2!AC1515</f>
        <v>222298</v>
      </c>
      <c r="W1507" s="36" t="str">
        <f>Report2!AD1515</f>
        <v>26/05/2023</v>
      </c>
      <c r="X1507" s="48" t="str">
        <f t="shared" si="196"/>
        <v>26</v>
      </c>
      <c r="Y1507" s="31" t="str">
        <f t="shared" si="197"/>
        <v>05</v>
      </c>
      <c r="Z1507" s="31" t="str">
        <f t="shared" si="198"/>
        <v>2023</v>
      </c>
      <c r="AA1507" s="45">
        <f t="shared" si="199"/>
        <v>45072</v>
      </c>
      <c r="AB1507" s="31" t="str">
        <f>Report2!AE1515</f>
        <v>5255342005003</v>
      </c>
      <c r="AC1507" s="45" t="str">
        <f>Report2!AF1515</f>
        <v>26/05/2023</v>
      </c>
      <c r="AD1507" s="31" t="str">
        <f>Report2!AH1515</f>
        <v>P2TL/52553/20230526/00003</v>
      </c>
      <c r="AE1507" s="31">
        <f t="shared" si="200"/>
        <v>52550</v>
      </c>
      <c r="AF1507" s="31" t="str">
        <f t="shared" si="201"/>
        <v>52553</v>
      </c>
    </row>
    <row r="1508" spans="1:32">
      <c r="A1508" s="30">
        <f>Report2!A1516</f>
        <v>242</v>
      </c>
      <c r="B1508" s="31" t="str">
        <f>Report2!B1516</f>
        <v>P2TL/52551/20230515/00003</v>
      </c>
      <c r="C1508" s="31" t="str">
        <f>Report2!D1516</f>
        <v>NONPELANG</v>
      </c>
      <c r="D1508" s="31" t="str">
        <f>Report2!E1516</f>
        <v>SHOFIYAH</v>
      </c>
      <c r="E1508" s="31" t="str">
        <f>Report2!H1516</f>
        <v>P4</v>
      </c>
      <c r="F1508" s="31" t="str">
        <f>Report2!I1516</f>
        <v>0DK.SAMPIT SIDOREJ</v>
      </c>
      <c r="G1508" s="31" t="str">
        <f t="shared" si="195"/>
        <v>B1</v>
      </c>
      <c r="H1508" s="31">
        <f t="shared" si="188"/>
        <v>900</v>
      </c>
      <c r="I1508" s="31" t="str">
        <f>Report2!K1516</f>
        <v>B1/900</v>
      </c>
      <c r="J1508" s="82">
        <f>Report2!L1516</f>
        <v>4957</v>
      </c>
      <c r="K1508" s="82">
        <f>Report2!M1516</f>
        <v>429300</v>
      </c>
      <c r="L1508" s="82">
        <f>Report2!N1516</f>
        <v>2305098</v>
      </c>
      <c r="M1508" s="82">
        <f>Report2!P1516</f>
        <v>2734398</v>
      </c>
      <c r="N1508" s="82">
        <f>Report2!Q1516</f>
        <v>0</v>
      </c>
      <c r="O1508" s="82">
        <f>Report2!T1516</f>
        <v>0</v>
      </c>
      <c r="P1508" s="82">
        <f>Report2!U1516</f>
        <v>0</v>
      </c>
      <c r="Q1508" s="82">
        <f>Report2!W1516</f>
        <v>13672</v>
      </c>
      <c r="R1508" s="82">
        <f>Report2!X1516</f>
        <v>0</v>
      </c>
      <c r="S1508" s="82">
        <f>Report2!Y1516</f>
        <v>0</v>
      </c>
      <c r="T1508" s="82">
        <f>Report2!Z1516</f>
        <v>2748070</v>
      </c>
      <c r="U1508" s="82">
        <f>Report2!AB1516</f>
        <v>2748070</v>
      </c>
      <c r="V1508" s="82">
        <f>Report2!AC1516</f>
        <v>0</v>
      </c>
      <c r="W1508" s="36" t="str">
        <f>Report2!AD1516</f>
        <v>15/05/2023</v>
      </c>
      <c r="X1508" s="48" t="str">
        <f t="shared" si="196"/>
        <v>15</v>
      </c>
      <c r="Y1508" s="31" t="str">
        <f t="shared" si="197"/>
        <v>05</v>
      </c>
      <c r="Z1508" s="31" t="str">
        <f t="shared" si="198"/>
        <v>2023</v>
      </c>
      <c r="AA1508" s="45">
        <f t="shared" si="199"/>
        <v>45061</v>
      </c>
      <c r="AB1508" s="31" t="str">
        <f>Report2!AE1516</f>
        <v>5255142005302</v>
      </c>
      <c r="AC1508" s="45" t="str">
        <f>Report2!AF1516</f>
        <v>15/05/2023</v>
      </c>
      <c r="AD1508" s="31" t="str">
        <f>Report2!AH1516</f>
        <v>P2TL/52551/20230515/00003</v>
      </c>
      <c r="AE1508" s="31">
        <f t="shared" si="200"/>
        <v>52550</v>
      </c>
      <c r="AF1508" s="31" t="str">
        <f t="shared" si="201"/>
        <v>52551</v>
      </c>
    </row>
    <row r="1509" spans="1:32">
      <c r="A1509" s="30">
        <f>Report2!A1517</f>
        <v>243</v>
      </c>
      <c r="B1509" s="31" t="str">
        <f>Report2!B1517</f>
        <v>P2TL/52551/20230515/00005</v>
      </c>
      <c r="C1509" s="31" t="str">
        <f>Report2!D1517</f>
        <v>523061784561</v>
      </c>
      <c r="D1509" s="31" t="str">
        <f>Report2!E1517</f>
        <v>AHMAD RIYANTO</v>
      </c>
      <c r="E1509" s="31" t="str">
        <f>Report2!H1517</f>
        <v>K2</v>
      </c>
      <c r="F1509" s="31" t="str">
        <f>Report2!I1517</f>
        <v>DK SODONG SAYUNG</v>
      </c>
      <c r="G1509" s="31" t="str">
        <f t="shared" si="195"/>
        <v>R1T</v>
      </c>
      <c r="H1509" s="31">
        <f t="shared" si="188"/>
        <v>450</v>
      </c>
      <c r="I1509" s="31" t="str">
        <f>Report2!K1517</f>
        <v>R1T/450</v>
      </c>
      <c r="J1509" s="82">
        <f>Report2!L1517</f>
        <v>162</v>
      </c>
      <c r="K1509" s="82">
        <f>Report2!M1517</f>
        <v>0</v>
      </c>
      <c r="L1509" s="82">
        <f>Report2!N1517</f>
        <v>67230</v>
      </c>
      <c r="M1509" s="82">
        <f>Report2!P1517</f>
        <v>67230</v>
      </c>
      <c r="N1509" s="82">
        <f>Report2!Q1517</f>
        <v>0</v>
      </c>
      <c r="O1509" s="82">
        <f>Report2!T1517</f>
        <v>0</v>
      </c>
      <c r="P1509" s="82">
        <f>Report2!U1517</f>
        <v>0</v>
      </c>
      <c r="Q1509" s="82">
        <f>Report2!W1517</f>
        <v>6051</v>
      </c>
      <c r="R1509" s="82">
        <f>Report2!X1517</f>
        <v>0</v>
      </c>
      <c r="S1509" s="82">
        <f>Report2!Y1517</f>
        <v>0</v>
      </c>
      <c r="T1509" s="82">
        <f>Report2!Z1517</f>
        <v>73281</v>
      </c>
      <c r="U1509" s="82">
        <f>Report2!AB1517</f>
        <v>73281</v>
      </c>
      <c r="V1509" s="82">
        <f>Report2!AC1517</f>
        <v>0</v>
      </c>
      <c r="W1509" s="36" t="str">
        <f>Report2!AD1517</f>
        <v>15/05/2023</v>
      </c>
      <c r="X1509" s="48" t="str">
        <f t="shared" si="196"/>
        <v>15</v>
      </c>
      <c r="Y1509" s="31" t="str">
        <f t="shared" si="197"/>
        <v>05</v>
      </c>
      <c r="Z1509" s="31" t="str">
        <f t="shared" si="198"/>
        <v>2023</v>
      </c>
      <c r="AA1509" s="45">
        <f t="shared" si="199"/>
        <v>45061</v>
      </c>
      <c r="AB1509" s="31" t="str">
        <f>Report2!AE1517</f>
        <v>5255143005304</v>
      </c>
      <c r="AC1509" s="45" t="str">
        <f>Report2!AF1517</f>
        <v>15/05/2023</v>
      </c>
      <c r="AD1509" s="31" t="str">
        <f>Report2!AH1517</f>
        <v>P2TL/52551/20230515/00005</v>
      </c>
      <c r="AE1509" s="31">
        <f t="shared" si="200"/>
        <v>52550</v>
      </c>
      <c r="AF1509" s="31" t="str">
        <f t="shared" si="201"/>
        <v>52551</v>
      </c>
    </row>
    <row r="1510" spans="1:32">
      <c r="A1510" s="30">
        <f>Report2!A1518</f>
        <v>244</v>
      </c>
      <c r="B1510" s="31" t="str">
        <f>Report2!B1518</f>
        <v>P2TL/52553/20230503/00001</v>
      </c>
      <c r="C1510" s="31" t="str">
        <f>Report2!D1518</f>
        <v>523070941314</v>
      </c>
      <c r="D1510" s="31" t="str">
        <f>Report2!E1518</f>
        <v>SUDARLIN</v>
      </c>
      <c r="E1510" s="31" t="str">
        <f>Report2!H1518</f>
        <v>K2</v>
      </c>
      <c r="F1510" s="31" t="str">
        <f>Report2!I1518</f>
        <v>GE DONG</v>
      </c>
      <c r="G1510" s="31" t="str">
        <f t="shared" si="195"/>
        <v>R1M</v>
      </c>
      <c r="H1510" s="31">
        <f t="shared" si="188"/>
        <v>900</v>
      </c>
      <c r="I1510" s="31" t="str">
        <f>Report2!K1518</f>
        <v>R1M/900</v>
      </c>
      <c r="J1510" s="82">
        <f>Report2!L1518</f>
        <v>599</v>
      </c>
      <c r="K1510" s="82">
        <f>Report2!M1518</f>
        <v>0</v>
      </c>
      <c r="L1510" s="82">
        <f>Report2!N1518</f>
        <v>809848</v>
      </c>
      <c r="M1510" s="82">
        <f>Report2!P1518</f>
        <v>809848</v>
      </c>
      <c r="N1510" s="82">
        <f>Report2!Q1518</f>
        <v>0</v>
      </c>
      <c r="O1510" s="82">
        <f>Report2!T1518</f>
        <v>0</v>
      </c>
      <c r="P1510" s="82">
        <f>Report2!U1518</f>
        <v>0</v>
      </c>
      <c r="Q1510" s="82">
        <f>Report2!W1518</f>
        <v>72886</v>
      </c>
      <c r="R1510" s="82">
        <f>Report2!X1518</f>
        <v>0</v>
      </c>
      <c r="S1510" s="82">
        <f>Report2!Y1518</f>
        <v>0</v>
      </c>
      <c r="T1510" s="82">
        <f>Report2!Z1518</f>
        <v>882734</v>
      </c>
      <c r="U1510" s="82">
        <f>Report2!AB1518</f>
        <v>882734</v>
      </c>
      <c r="V1510" s="82">
        <f>Report2!AC1518</f>
        <v>0</v>
      </c>
      <c r="W1510" s="36" t="str">
        <f>Report2!AD1518</f>
        <v>04/05/2023</v>
      </c>
      <c r="X1510" s="48" t="str">
        <f t="shared" si="196"/>
        <v>04</v>
      </c>
      <c r="Y1510" s="31" t="str">
        <f t="shared" si="197"/>
        <v>05</v>
      </c>
      <c r="Z1510" s="31" t="str">
        <f t="shared" si="198"/>
        <v>2023</v>
      </c>
      <c r="AA1510" s="45">
        <f t="shared" si="199"/>
        <v>45050</v>
      </c>
      <c r="AB1510" s="31" t="str">
        <f>Report2!AE1518</f>
        <v>5255342004972</v>
      </c>
      <c r="AC1510" s="45" t="str">
        <f>Report2!AF1518</f>
        <v>04/05/2023</v>
      </c>
      <c r="AD1510" s="31" t="str">
        <f>Report2!AH1518</f>
        <v>P2TL/52553/20230503/00001</v>
      </c>
      <c r="AE1510" s="31">
        <f t="shared" si="200"/>
        <v>52550</v>
      </c>
      <c r="AF1510" s="31" t="str">
        <f t="shared" si="201"/>
        <v>52553</v>
      </c>
    </row>
    <row r="1511" spans="1:32">
      <c r="A1511" s="30">
        <f>Report2!A1519</f>
        <v>245</v>
      </c>
      <c r="B1511" s="31" t="str">
        <f>Report2!B1519</f>
        <v>P2TL/52551/20230509/00003</v>
      </c>
      <c r="C1511" s="31" t="str">
        <f>Report2!D1519</f>
        <v>NONPELANG</v>
      </c>
      <c r="D1511" s="31" t="str">
        <f>Report2!E1519</f>
        <v>AZIZAH</v>
      </c>
      <c r="E1511" s="31" t="str">
        <f>Report2!H1519</f>
        <v>P4</v>
      </c>
      <c r="F1511" s="31" t="str">
        <f>Report2!I1519</f>
        <v>KRAPYAK TIMUR RT 3</v>
      </c>
      <c r="G1511" s="31" t="str">
        <f t="shared" ref="G1511:G1540" si="202">LEFT(I1511,FIND("/",I1511)-1)</f>
        <v>R1</v>
      </c>
      <c r="H1511" s="31">
        <f t="shared" si="188"/>
        <v>450</v>
      </c>
      <c r="I1511" s="31" t="str">
        <f>Report2!K1519</f>
        <v>R1/450</v>
      </c>
      <c r="J1511" s="82">
        <f>Report2!L1519</f>
        <v>2479</v>
      </c>
      <c r="K1511" s="82">
        <f>Report2!M1519</f>
        <v>89100</v>
      </c>
      <c r="L1511" s="82">
        <f>Report2!N1519</f>
        <v>1226907</v>
      </c>
      <c r="M1511" s="82">
        <f>Report2!P1519</f>
        <v>1316007</v>
      </c>
      <c r="N1511" s="82">
        <f>Report2!Q1519</f>
        <v>0</v>
      </c>
      <c r="O1511" s="82">
        <f>Report2!T1519</f>
        <v>0</v>
      </c>
      <c r="P1511" s="82">
        <f>Report2!U1519</f>
        <v>0</v>
      </c>
      <c r="Q1511" s="82">
        <f>Report2!W1519</f>
        <v>6580</v>
      </c>
      <c r="R1511" s="82">
        <f>Report2!X1519</f>
        <v>0</v>
      </c>
      <c r="S1511" s="82">
        <f>Report2!Y1519</f>
        <v>0</v>
      </c>
      <c r="T1511" s="82">
        <f>Report2!Z1519</f>
        <v>1322587</v>
      </c>
      <c r="U1511" s="82">
        <f>Report2!AB1519</f>
        <v>1322587</v>
      </c>
      <c r="V1511" s="82">
        <f>Report2!AC1519</f>
        <v>0</v>
      </c>
      <c r="W1511" s="36" t="str">
        <f>Report2!AD1519</f>
        <v>09/05/2023</v>
      </c>
      <c r="X1511" s="48" t="str">
        <f t="shared" ref="X1511:X1540" si="203">LEFT(W1511,2)</f>
        <v>09</v>
      </c>
      <c r="Y1511" s="31" t="str">
        <f t="shared" ref="Y1511:Y1540" si="204">MID(W1511,FIND("/",W1511,1)+1,2)</f>
        <v>05</v>
      </c>
      <c r="Z1511" s="31" t="str">
        <f t="shared" ref="Z1511:Z1540" si="205">RIGHT(W1511,4)</f>
        <v>2023</v>
      </c>
      <c r="AA1511" s="45">
        <f t="shared" ref="AA1511:AA1540" si="206">DATE(Z1511,Y1511,X1511)</f>
        <v>45055</v>
      </c>
      <c r="AB1511" s="31" t="str">
        <f>Report2!AE1519</f>
        <v>5255142005292</v>
      </c>
      <c r="AC1511" s="45" t="str">
        <f>Report2!AF1519</f>
        <v>09/05/2023</v>
      </c>
      <c r="AD1511" s="31" t="str">
        <f>Report2!AH1519</f>
        <v>P2TL/52551/20230509/00003</v>
      </c>
      <c r="AE1511" s="31">
        <f t="shared" ref="AE1511:AE1540" si="207">AE1510</f>
        <v>52550</v>
      </c>
      <c r="AF1511" s="31" t="str">
        <f t="shared" ref="AF1511:AF1540" si="208">_xlfn.IFS(LEN(AD1511)=19,LEFT(AD1511,5),LEN(AD1511)=25,MID(AD1511,6,5))</f>
        <v>52551</v>
      </c>
    </row>
    <row r="1512" spans="1:32">
      <c r="A1512" s="30">
        <f>Report2!A1520</f>
        <v>246</v>
      </c>
      <c r="B1512" s="31" t="str">
        <f>Report2!B1520</f>
        <v>P2TL/52553/20230509/00004</v>
      </c>
      <c r="C1512" s="31" t="str">
        <f>Report2!D1520</f>
        <v>523070700222</v>
      </c>
      <c r="D1512" s="31" t="str">
        <f>Report2!E1520</f>
        <v>SUGIARTO</v>
      </c>
      <c r="E1512" s="31" t="str">
        <f>Report2!H1520</f>
        <v>K2</v>
      </c>
      <c r="F1512" s="31" t="str">
        <f>Report2!I1520</f>
        <v>KP  PALEMBAHAN</v>
      </c>
      <c r="G1512" s="31" t="str">
        <f t="shared" si="202"/>
        <v>R1T</v>
      </c>
      <c r="H1512" s="31">
        <f t="shared" si="188"/>
        <v>900</v>
      </c>
      <c r="I1512" s="31" t="str">
        <f>Report2!K1520</f>
        <v>R1T/900</v>
      </c>
      <c r="J1512" s="82">
        <f>Report2!L1520</f>
        <v>678</v>
      </c>
      <c r="K1512" s="82">
        <f>Report2!M1520</f>
        <v>0</v>
      </c>
      <c r="L1512" s="82">
        <f>Report2!N1520</f>
        <v>410190</v>
      </c>
      <c r="M1512" s="82">
        <f>Report2!P1520</f>
        <v>410190</v>
      </c>
      <c r="N1512" s="82">
        <f>Report2!Q1520</f>
        <v>0</v>
      </c>
      <c r="O1512" s="82">
        <f>Report2!T1520</f>
        <v>0</v>
      </c>
      <c r="P1512" s="82">
        <f>Report2!U1520</f>
        <v>0</v>
      </c>
      <c r="Q1512" s="82">
        <f>Report2!W1520</f>
        <v>36917</v>
      </c>
      <c r="R1512" s="82">
        <f>Report2!X1520</f>
        <v>0</v>
      </c>
      <c r="S1512" s="82">
        <f>Report2!Y1520</f>
        <v>0</v>
      </c>
      <c r="T1512" s="82">
        <f>Report2!Z1520</f>
        <v>447107</v>
      </c>
      <c r="U1512" s="82">
        <f>Report2!AB1520</f>
        <v>447107</v>
      </c>
      <c r="V1512" s="82">
        <f>Report2!AC1520</f>
        <v>0</v>
      </c>
      <c r="W1512" s="36" t="str">
        <f>Report2!AD1520</f>
        <v>12/05/2023</v>
      </c>
      <c r="X1512" s="48" t="str">
        <f t="shared" si="203"/>
        <v>12</v>
      </c>
      <c r="Y1512" s="31" t="str">
        <f t="shared" si="204"/>
        <v>05</v>
      </c>
      <c r="Z1512" s="31" t="str">
        <f t="shared" si="205"/>
        <v>2023</v>
      </c>
      <c r="AA1512" s="45">
        <f t="shared" si="206"/>
        <v>45058</v>
      </c>
      <c r="AB1512" s="31" t="str">
        <f>Report2!AE1520</f>
        <v>5255343004986</v>
      </c>
      <c r="AC1512" s="45" t="str">
        <f>Report2!AF1520</f>
        <v>12/05/2023</v>
      </c>
      <c r="AD1512" s="31" t="str">
        <f>Report2!AH1520</f>
        <v>P2TL/52553/20230509/00004</v>
      </c>
      <c r="AE1512" s="31">
        <f t="shared" si="207"/>
        <v>52550</v>
      </c>
      <c r="AF1512" s="31" t="str">
        <f t="shared" si="208"/>
        <v>52553</v>
      </c>
    </row>
    <row r="1513" spans="1:32">
      <c r="A1513" s="30">
        <f>Report2!A1521</f>
        <v>247</v>
      </c>
      <c r="B1513" s="31" t="str">
        <f>Report2!B1521</f>
        <v>P2TL/52553/20230504/00002</v>
      </c>
      <c r="C1513" s="31" t="str">
        <f>Report2!D1521</f>
        <v>NONPELANG</v>
      </c>
      <c r="D1513" s="31" t="str">
        <f>Report2!E1521</f>
        <v>PJ SUDARLIN</v>
      </c>
      <c r="E1513" s="31" t="str">
        <f>Report2!H1521</f>
        <v>P4</v>
      </c>
      <c r="F1513" s="31" t="str">
        <f>Report2!I1521</f>
        <v>GUNDI RT 02 RW 01 G</v>
      </c>
      <c r="G1513" s="31" t="str">
        <f t="shared" si="202"/>
        <v>S2</v>
      </c>
      <c r="H1513" s="31">
        <f t="shared" si="188"/>
        <v>900</v>
      </c>
      <c r="I1513" s="31" t="str">
        <f>Report2!K1521</f>
        <v>S2/900</v>
      </c>
      <c r="J1513" s="82">
        <f>Report2!L1521</f>
        <v>4957</v>
      </c>
      <c r="K1513" s="82">
        <f>Report2!M1521</f>
        <v>243000</v>
      </c>
      <c r="L1513" s="82">
        <f>Report2!N1521</f>
        <v>1784592</v>
      </c>
      <c r="M1513" s="82">
        <f>Report2!P1521</f>
        <v>2027592</v>
      </c>
      <c r="N1513" s="82">
        <f>Report2!Q1521</f>
        <v>0</v>
      </c>
      <c r="O1513" s="82">
        <f>Report2!T1521</f>
        <v>0</v>
      </c>
      <c r="P1513" s="82">
        <f>Report2!U1521</f>
        <v>0</v>
      </c>
      <c r="Q1513" s="82">
        <f>Report2!W1521</f>
        <v>10138</v>
      </c>
      <c r="R1513" s="82">
        <f>Report2!X1521</f>
        <v>0</v>
      </c>
      <c r="S1513" s="82">
        <f>Report2!Y1521</f>
        <v>0</v>
      </c>
      <c r="T1513" s="82">
        <f>Report2!Z1521</f>
        <v>2037730</v>
      </c>
      <c r="U1513" s="82">
        <f>Report2!AB1521</f>
        <v>2037730</v>
      </c>
      <c r="V1513" s="82">
        <f>Report2!AC1521</f>
        <v>0</v>
      </c>
      <c r="W1513" s="36" t="str">
        <f>Report2!AD1521</f>
        <v>04/05/2023</v>
      </c>
      <c r="X1513" s="48" t="str">
        <f t="shared" si="203"/>
        <v>04</v>
      </c>
      <c r="Y1513" s="31" t="str">
        <f t="shared" si="204"/>
        <v>05</v>
      </c>
      <c r="Z1513" s="31" t="str">
        <f t="shared" si="205"/>
        <v>2023</v>
      </c>
      <c r="AA1513" s="45">
        <f t="shared" si="206"/>
        <v>45050</v>
      </c>
      <c r="AB1513" s="31" t="str">
        <f>Report2!AE1521</f>
        <v>5255342004974</v>
      </c>
      <c r="AC1513" s="45" t="str">
        <f>Report2!AF1521</f>
        <v>04/05/2023</v>
      </c>
      <c r="AD1513" s="31" t="str">
        <f>Report2!AH1521</f>
        <v>P2TL/52553/20230504/00002</v>
      </c>
      <c r="AE1513" s="31">
        <f t="shared" si="207"/>
        <v>52550</v>
      </c>
      <c r="AF1513" s="31" t="str">
        <f t="shared" si="208"/>
        <v>52553</v>
      </c>
    </row>
    <row r="1514" spans="1:32">
      <c r="A1514" s="30">
        <f>Report2!A1522</f>
        <v>248</v>
      </c>
      <c r="B1514" s="31" t="str">
        <f>Report2!B1522</f>
        <v>P2TL/52551/20230519/00002</v>
      </c>
      <c r="C1514" s="31" t="str">
        <f>Report2!D1522</f>
        <v>523060067353</v>
      </c>
      <c r="D1514" s="31" t="str">
        <f>Report2!E1522</f>
        <v>MUNADI</v>
      </c>
      <c r="E1514" s="31" t="str">
        <f>Report2!H1522</f>
        <v>P2</v>
      </c>
      <c r="F1514" s="31" t="str">
        <f>Report2!I1522</f>
        <v>SI DOGEMAH</v>
      </c>
      <c r="G1514" s="31" t="str">
        <f t="shared" si="202"/>
        <v>R1M</v>
      </c>
      <c r="H1514" s="31">
        <f t="shared" si="188"/>
        <v>900</v>
      </c>
      <c r="I1514" s="31" t="str">
        <f>Report2!K1522</f>
        <v>R1M/900</v>
      </c>
      <c r="J1514" s="82">
        <f>Report2!L1522</f>
        <v>4957</v>
      </c>
      <c r="K1514" s="82">
        <f>Report2!M1522</f>
        <v>0</v>
      </c>
      <c r="L1514" s="82">
        <f>Report2!N1522</f>
        <v>6702134</v>
      </c>
      <c r="M1514" s="82">
        <f>Report2!P1522</f>
        <v>6702134</v>
      </c>
      <c r="N1514" s="82">
        <f>Report2!Q1522</f>
        <v>10000</v>
      </c>
      <c r="O1514" s="82">
        <f>Report2!T1522</f>
        <v>76400</v>
      </c>
      <c r="P1514" s="82">
        <f>Report2!U1522</f>
        <v>188671</v>
      </c>
      <c r="Q1514" s="82">
        <f>Report2!W1522</f>
        <v>67021</v>
      </c>
      <c r="R1514" s="82">
        <f>Report2!X1522</f>
        <v>19800</v>
      </c>
      <c r="S1514" s="82">
        <f>Report2!Y1522</f>
        <v>0</v>
      </c>
      <c r="T1514" s="82">
        <f>Report2!Z1522</f>
        <v>7064026</v>
      </c>
      <c r="U1514" s="82">
        <f>Report2!AB1522</f>
        <v>7064026</v>
      </c>
      <c r="V1514" s="82">
        <f>Report2!AC1522</f>
        <v>0</v>
      </c>
      <c r="W1514" s="36" t="str">
        <f>Report2!AD1522</f>
        <v>19/05/2023</v>
      </c>
      <c r="X1514" s="48" t="str">
        <f t="shared" si="203"/>
        <v>19</v>
      </c>
      <c r="Y1514" s="31" t="str">
        <f t="shared" si="204"/>
        <v>05</v>
      </c>
      <c r="Z1514" s="31" t="str">
        <f t="shared" si="205"/>
        <v>2023</v>
      </c>
      <c r="AA1514" s="45">
        <f t="shared" si="206"/>
        <v>45065</v>
      </c>
      <c r="AB1514" s="31" t="str">
        <f>Report2!AE1522</f>
        <v>5255142005317</v>
      </c>
      <c r="AC1514" s="45" t="str">
        <f>Report2!AF1522</f>
        <v>19/05/2023</v>
      </c>
      <c r="AD1514" s="31" t="str">
        <f>Report2!AH1522</f>
        <v>P2TL/52551/20230519/00002</v>
      </c>
      <c r="AE1514" s="31">
        <f t="shared" si="207"/>
        <v>52550</v>
      </c>
      <c r="AF1514" s="31" t="str">
        <f t="shared" si="208"/>
        <v>52551</v>
      </c>
    </row>
    <row r="1515" spans="1:32">
      <c r="A1515" s="30">
        <f>Report2!A1523</f>
        <v>249</v>
      </c>
      <c r="B1515" s="31" t="str">
        <f>Report2!B1523</f>
        <v>P2TL/52553/20230530/00024</v>
      </c>
      <c r="C1515" s="31" t="str">
        <f>Report2!D1523</f>
        <v>523073175839</v>
      </c>
      <c r="D1515" s="31" t="str">
        <f>Report2!E1523</f>
        <v>BUDI IRAWAN 6</v>
      </c>
      <c r="E1515" s="31" t="str">
        <f>Report2!H1523</f>
        <v>P2</v>
      </c>
      <c r="F1515" s="31" t="str">
        <f>Report2!I1523</f>
        <v>JL A YANI NGLEJOK D</v>
      </c>
      <c r="G1515" s="31" t="str">
        <f t="shared" si="202"/>
        <v>R1T</v>
      </c>
      <c r="H1515" s="31">
        <f t="shared" si="188"/>
        <v>1300</v>
      </c>
      <c r="I1515" s="31" t="str">
        <f>Report2!K1523</f>
        <v>R1T/1300</v>
      </c>
      <c r="J1515" s="82">
        <f>Report2!L1523</f>
        <v>7160</v>
      </c>
      <c r="K1515" s="82">
        <f>Report2!M1523</f>
        <v>0</v>
      </c>
      <c r="L1515" s="82">
        <f>Report2!N1523</f>
        <v>10344630</v>
      </c>
      <c r="M1515" s="82">
        <f>Report2!P1523</f>
        <v>10344630</v>
      </c>
      <c r="N1515" s="82">
        <f>Report2!Q1523</f>
        <v>10000</v>
      </c>
      <c r="O1515" s="82">
        <f>Report2!T1523</f>
        <v>0</v>
      </c>
      <c r="P1515" s="82">
        <f>Report2!U1523</f>
        <v>0</v>
      </c>
      <c r="Q1515" s="82">
        <f>Report2!W1523</f>
        <v>103446</v>
      </c>
      <c r="R1515" s="82">
        <f>Report2!X1523</f>
        <v>0</v>
      </c>
      <c r="S1515" s="82">
        <f>Report2!Y1523</f>
        <v>0</v>
      </c>
      <c r="T1515" s="82">
        <f>Report2!Z1523</f>
        <v>10458076</v>
      </c>
      <c r="U1515" s="82">
        <f>Report2!AB1523</f>
        <v>6000000</v>
      </c>
      <c r="V1515" s="82">
        <f>Report2!AC1523</f>
        <v>4458076</v>
      </c>
      <c r="W1515" s="36" t="str">
        <f>Report2!AD1523</f>
        <v>30/05/2023</v>
      </c>
      <c r="X1515" s="48" t="str">
        <f t="shared" si="203"/>
        <v>30</v>
      </c>
      <c r="Y1515" s="31" t="str">
        <f t="shared" si="204"/>
        <v>05</v>
      </c>
      <c r="Z1515" s="31" t="str">
        <f t="shared" si="205"/>
        <v>2023</v>
      </c>
      <c r="AA1515" s="45">
        <f t="shared" si="206"/>
        <v>45076</v>
      </c>
      <c r="AB1515" s="31" t="str">
        <f>Report2!AE1523</f>
        <v>5255343005054</v>
      </c>
      <c r="AC1515" s="45" t="str">
        <f>Report2!AF1523</f>
        <v>30/05/2023</v>
      </c>
      <c r="AD1515" s="31" t="str">
        <f>Report2!AH1523</f>
        <v>P2TL/52553/20230530/00024</v>
      </c>
      <c r="AE1515" s="31">
        <f t="shared" si="207"/>
        <v>52550</v>
      </c>
      <c r="AF1515" s="31" t="str">
        <f t="shared" si="208"/>
        <v>52553</v>
      </c>
    </row>
    <row r="1516" spans="1:32">
      <c r="A1516" s="30">
        <f>Report2!A1524</f>
        <v>250</v>
      </c>
      <c r="B1516" s="31" t="str">
        <f>Report2!B1524</f>
        <v>P2TL/52554/20230523/00017</v>
      </c>
      <c r="C1516" s="31" t="str">
        <f>Report2!D1524</f>
        <v>523070932644</v>
      </c>
      <c r="D1516" s="31" t="str">
        <f>Report2!E1524</f>
        <v>SUPARMIN JAMI</v>
      </c>
      <c r="E1516" s="31" t="str">
        <f>Report2!H1524</f>
        <v>K2</v>
      </c>
      <c r="F1516" s="31" t="str">
        <f>Report2!I1524</f>
        <v>DS  SUKOREJO KUWU</v>
      </c>
      <c r="G1516" s="31" t="str">
        <f t="shared" si="202"/>
        <v>R1</v>
      </c>
      <c r="H1516" s="31">
        <f t="shared" si="188"/>
        <v>450</v>
      </c>
      <c r="I1516" s="31" t="str">
        <f>Report2!K1524</f>
        <v>R1/450</v>
      </c>
      <c r="J1516" s="82">
        <f>Report2!L1524</f>
        <v>513</v>
      </c>
      <c r="K1516" s="82">
        <f>Report2!M1524</f>
        <v>0</v>
      </c>
      <c r="L1516" s="82">
        <f>Report2!N1524</f>
        <v>253935</v>
      </c>
      <c r="M1516" s="82">
        <f>Report2!P1524</f>
        <v>253935</v>
      </c>
      <c r="N1516" s="82">
        <f>Report2!Q1524</f>
        <v>0</v>
      </c>
      <c r="O1516" s="82">
        <f>Report2!T1524</f>
        <v>0</v>
      </c>
      <c r="P1516" s="82">
        <f>Report2!U1524</f>
        <v>0</v>
      </c>
      <c r="Q1516" s="82">
        <f>Report2!W1524</f>
        <v>22854</v>
      </c>
      <c r="R1516" s="82">
        <f>Report2!X1524</f>
        <v>0</v>
      </c>
      <c r="S1516" s="82">
        <f>Report2!Y1524</f>
        <v>0</v>
      </c>
      <c r="T1516" s="82">
        <f>Report2!Z1524</f>
        <v>276789</v>
      </c>
      <c r="U1516" s="82">
        <f>Report2!AB1524</f>
        <v>23000</v>
      </c>
      <c r="V1516" s="82">
        <f>Report2!AC1524</f>
        <v>253789</v>
      </c>
      <c r="W1516" s="36" t="str">
        <f>Report2!AD1524</f>
        <v>24/05/2023</v>
      </c>
      <c r="X1516" s="48" t="str">
        <f t="shared" si="203"/>
        <v>24</v>
      </c>
      <c r="Y1516" s="31" t="str">
        <f t="shared" si="204"/>
        <v>05</v>
      </c>
      <c r="Z1516" s="31" t="str">
        <f t="shared" si="205"/>
        <v>2023</v>
      </c>
      <c r="AA1516" s="45">
        <f t="shared" si="206"/>
        <v>45070</v>
      </c>
      <c r="AB1516" s="31" t="str">
        <f>Report2!AE1524</f>
        <v>5255442006308</v>
      </c>
      <c r="AC1516" s="45" t="str">
        <f>Report2!AF1524</f>
        <v>24/05/2023</v>
      </c>
      <c r="AD1516" s="31" t="str">
        <f>Report2!AH1524</f>
        <v>P2TL/52554/20230523/00017</v>
      </c>
      <c r="AE1516" s="31">
        <f t="shared" si="207"/>
        <v>52550</v>
      </c>
      <c r="AF1516" s="31" t="str">
        <f t="shared" si="208"/>
        <v>52554</v>
      </c>
    </row>
    <row r="1517" spans="1:32">
      <c r="A1517" s="30">
        <f>Report2!A1525</f>
        <v>251</v>
      </c>
      <c r="B1517" s="31" t="str">
        <f>Report2!B1525</f>
        <v>P2TL/52551/20230531/00008</v>
      </c>
      <c r="C1517" s="31" t="str">
        <f>Report2!D1525</f>
        <v>523061799076</v>
      </c>
      <c r="D1517" s="31" t="str">
        <f>Report2!E1525</f>
        <v>DARMONO</v>
      </c>
      <c r="E1517" s="31" t="str">
        <f>Report2!H1525</f>
        <v>K2</v>
      </c>
      <c r="F1517" s="31" t="str">
        <f>Report2!I1525</f>
        <v>DS BANJARSARI    RT.</v>
      </c>
      <c r="G1517" s="31" t="str">
        <f t="shared" si="202"/>
        <v>R1T</v>
      </c>
      <c r="H1517" s="31">
        <f t="shared" si="188"/>
        <v>450</v>
      </c>
      <c r="I1517" s="31" t="str">
        <f>Report2!K1525</f>
        <v>R1T/450</v>
      </c>
      <c r="J1517" s="82">
        <f>Report2!L1525</f>
        <v>579</v>
      </c>
      <c r="K1517" s="82">
        <f>Report2!M1525</f>
        <v>0</v>
      </c>
      <c r="L1517" s="82">
        <f>Report2!N1525</f>
        <v>240285</v>
      </c>
      <c r="M1517" s="82">
        <f>Report2!P1525</f>
        <v>240285</v>
      </c>
      <c r="N1517" s="82">
        <f>Report2!Q1525</f>
        <v>0</v>
      </c>
      <c r="O1517" s="82">
        <f>Report2!T1525</f>
        <v>0</v>
      </c>
      <c r="P1517" s="82">
        <f>Report2!U1525</f>
        <v>0</v>
      </c>
      <c r="Q1517" s="82">
        <f>Report2!W1525</f>
        <v>21626</v>
      </c>
      <c r="R1517" s="82">
        <f>Report2!X1525</f>
        <v>0</v>
      </c>
      <c r="S1517" s="82">
        <f>Report2!Y1525</f>
        <v>0</v>
      </c>
      <c r="T1517" s="82">
        <f>Report2!Z1525</f>
        <v>261911</v>
      </c>
      <c r="U1517" s="82">
        <f>Report2!AB1525</f>
        <v>261911</v>
      </c>
      <c r="V1517" s="82">
        <f>Report2!AC1525</f>
        <v>0</v>
      </c>
      <c r="W1517" s="36" t="str">
        <f>Report2!AD1525</f>
        <v>31/05/2023</v>
      </c>
      <c r="X1517" s="48" t="str">
        <f t="shared" si="203"/>
        <v>31</v>
      </c>
      <c r="Y1517" s="31" t="str">
        <f t="shared" si="204"/>
        <v>05</v>
      </c>
      <c r="Z1517" s="31" t="str">
        <f t="shared" si="205"/>
        <v>2023</v>
      </c>
      <c r="AA1517" s="45">
        <f t="shared" si="206"/>
        <v>45077</v>
      </c>
      <c r="AB1517" s="31" t="str">
        <f>Report2!AE1525</f>
        <v>5255143005351</v>
      </c>
      <c r="AC1517" s="45" t="str">
        <f>Report2!AF1525</f>
        <v>31/05/2023</v>
      </c>
      <c r="AD1517" s="31" t="str">
        <f>Report2!AH1525</f>
        <v>P2TL/52551/20230531/00008</v>
      </c>
      <c r="AE1517" s="31">
        <f t="shared" si="207"/>
        <v>52550</v>
      </c>
      <c r="AF1517" s="31" t="str">
        <f t="shared" si="208"/>
        <v>52551</v>
      </c>
    </row>
    <row r="1518" spans="1:32">
      <c r="A1518" s="30">
        <f>Report2!A1526</f>
        <v>252</v>
      </c>
      <c r="B1518" s="31" t="str">
        <f>Report2!B1526</f>
        <v>P2TL/52553/20230526/00006</v>
      </c>
      <c r="C1518" s="31" t="str">
        <f>Report2!D1526</f>
        <v>523070438586</v>
      </c>
      <c r="D1518" s="31" t="str">
        <f>Report2!E1526</f>
        <v>MUHADI</v>
      </c>
      <c r="E1518" s="31" t="str">
        <f>Report2!H1526</f>
        <v>K2</v>
      </c>
      <c r="F1518" s="31" t="str">
        <f>Report2!I1526</f>
        <v>SA MBUNG GODONG</v>
      </c>
      <c r="G1518" s="31" t="str">
        <f t="shared" si="202"/>
        <v>R1</v>
      </c>
      <c r="H1518" s="31">
        <f t="shared" si="188"/>
        <v>450</v>
      </c>
      <c r="I1518" s="31" t="str">
        <f>Report2!K1526</f>
        <v>R1/450</v>
      </c>
      <c r="J1518" s="82">
        <f>Report2!L1526</f>
        <v>450</v>
      </c>
      <c r="K1518" s="82">
        <f>Report2!M1526</f>
        <v>0</v>
      </c>
      <c r="L1518" s="82">
        <f>Report2!N1526</f>
        <v>222750</v>
      </c>
      <c r="M1518" s="82">
        <f>Report2!P1526</f>
        <v>222750</v>
      </c>
      <c r="N1518" s="82">
        <f>Report2!Q1526</f>
        <v>0</v>
      </c>
      <c r="O1518" s="82">
        <f>Report2!T1526</f>
        <v>0</v>
      </c>
      <c r="P1518" s="82">
        <f>Report2!U1526</f>
        <v>0</v>
      </c>
      <c r="Q1518" s="82">
        <f>Report2!W1526</f>
        <v>20048</v>
      </c>
      <c r="R1518" s="82">
        <f>Report2!X1526</f>
        <v>0</v>
      </c>
      <c r="S1518" s="82">
        <f>Report2!Y1526</f>
        <v>0</v>
      </c>
      <c r="T1518" s="82">
        <f>Report2!Z1526</f>
        <v>242798</v>
      </c>
      <c r="U1518" s="82">
        <f>Report2!AB1526</f>
        <v>20500</v>
      </c>
      <c r="V1518" s="82">
        <f>Report2!AC1526</f>
        <v>222298</v>
      </c>
      <c r="W1518" s="36" t="str">
        <f>Report2!AD1526</f>
        <v>26/05/2023</v>
      </c>
      <c r="X1518" s="48" t="str">
        <f t="shared" si="203"/>
        <v>26</v>
      </c>
      <c r="Y1518" s="31" t="str">
        <f t="shared" si="204"/>
        <v>05</v>
      </c>
      <c r="Z1518" s="31" t="str">
        <f t="shared" si="205"/>
        <v>2023</v>
      </c>
      <c r="AA1518" s="45">
        <f t="shared" si="206"/>
        <v>45072</v>
      </c>
      <c r="AB1518" s="31" t="str">
        <f>Report2!AE1526</f>
        <v>5255342005006</v>
      </c>
      <c r="AC1518" s="45" t="str">
        <f>Report2!AF1526</f>
        <v>26/05/2023</v>
      </c>
      <c r="AD1518" s="31" t="str">
        <f>Report2!AH1526</f>
        <v>P2TL/52553/20230526/00006</v>
      </c>
      <c r="AE1518" s="31">
        <f t="shared" si="207"/>
        <v>52550</v>
      </c>
      <c r="AF1518" s="31" t="str">
        <f t="shared" si="208"/>
        <v>52553</v>
      </c>
    </row>
    <row r="1519" spans="1:32">
      <c r="A1519" s="30">
        <f>Report2!A1527</f>
        <v>253</v>
      </c>
      <c r="B1519" s="31" t="str">
        <f>Report2!B1527</f>
        <v>P2TL/52554/20230523/00026</v>
      </c>
      <c r="C1519" s="31" t="str">
        <f>Report2!D1527</f>
        <v>523070940743</v>
      </c>
      <c r="D1519" s="31" t="str">
        <f>Report2!E1527</f>
        <v>SUPARJO</v>
      </c>
      <c r="E1519" s="31" t="str">
        <f>Report2!H1527</f>
        <v>K2</v>
      </c>
      <c r="F1519" s="31" t="str">
        <f>Report2!I1527</f>
        <v>DS  TANJUNG</v>
      </c>
      <c r="G1519" s="31" t="str">
        <f t="shared" si="202"/>
        <v>R1</v>
      </c>
      <c r="H1519" s="31">
        <f t="shared" si="188"/>
        <v>450</v>
      </c>
      <c r="I1519" s="31" t="str">
        <f>Report2!K1527</f>
        <v>R1/450</v>
      </c>
      <c r="J1519" s="82">
        <f>Report2!L1527</f>
        <v>513</v>
      </c>
      <c r="K1519" s="82">
        <f>Report2!M1527</f>
        <v>0</v>
      </c>
      <c r="L1519" s="82">
        <f>Report2!N1527</f>
        <v>253935</v>
      </c>
      <c r="M1519" s="82">
        <f>Report2!P1527</f>
        <v>253935</v>
      </c>
      <c r="N1519" s="82">
        <f>Report2!Q1527</f>
        <v>0</v>
      </c>
      <c r="O1519" s="82">
        <f>Report2!T1527</f>
        <v>0</v>
      </c>
      <c r="P1519" s="82">
        <f>Report2!U1527</f>
        <v>0</v>
      </c>
      <c r="Q1519" s="82">
        <f>Report2!W1527</f>
        <v>22854</v>
      </c>
      <c r="R1519" s="82">
        <f>Report2!X1527</f>
        <v>0</v>
      </c>
      <c r="S1519" s="82">
        <f>Report2!Y1527</f>
        <v>0</v>
      </c>
      <c r="T1519" s="82">
        <f>Report2!Z1527</f>
        <v>276789</v>
      </c>
      <c r="U1519" s="82">
        <f>Report2!AB1527</f>
        <v>23000</v>
      </c>
      <c r="V1519" s="82">
        <f>Report2!AC1527</f>
        <v>253789</v>
      </c>
      <c r="W1519" s="36" t="str">
        <f>Report2!AD1527</f>
        <v>24/05/2023</v>
      </c>
      <c r="X1519" s="48" t="str">
        <f t="shared" si="203"/>
        <v>24</v>
      </c>
      <c r="Y1519" s="31" t="str">
        <f t="shared" si="204"/>
        <v>05</v>
      </c>
      <c r="Z1519" s="31" t="str">
        <f t="shared" si="205"/>
        <v>2023</v>
      </c>
      <c r="AA1519" s="45">
        <f t="shared" si="206"/>
        <v>45070</v>
      </c>
      <c r="AB1519" s="31" t="str">
        <f>Report2!AE1527</f>
        <v>5255442006317</v>
      </c>
      <c r="AC1519" s="45" t="str">
        <f>Report2!AF1527</f>
        <v>24/05/2023</v>
      </c>
      <c r="AD1519" s="31" t="str">
        <f>Report2!AH1527</f>
        <v>P2TL/52554/20230523/00026</v>
      </c>
      <c r="AE1519" s="31">
        <f t="shared" si="207"/>
        <v>52550</v>
      </c>
      <c r="AF1519" s="31" t="str">
        <f t="shared" si="208"/>
        <v>52554</v>
      </c>
    </row>
    <row r="1520" spans="1:32">
      <c r="A1520" s="30">
        <f>Report2!A1528</f>
        <v>254</v>
      </c>
      <c r="B1520" s="31" t="str">
        <f>Report2!B1528</f>
        <v>P2TL/52554/20230523/00035</v>
      </c>
      <c r="C1520" s="31" t="str">
        <f>Report2!D1528</f>
        <v>523072817282</v>
      </c>
      <c r="D1520" s="31" t="str">
        <f>Report2!E1528</f>
        <v>PARYADI</v>
      </c>
      <c r="E1520" s="31" t="str">
        <f>Report2!H1528</f>
        <v>K2</v>
      </c>
      <c r="F1520" s="31" t="str">
        <f>Report2!I1528</f>
        <v>DS GETAK KEL.PULAU</v>
      </c>
      <c r="G1520" s="31" t="str">
        <f t="shared" si="202"/>
        <v>R1T</v>
      </c>
      <c r="H1520" s="31">
        <f t="shared" si="188"/>
        <v>450</v>
      </c>
      <c r="I1520" s="31" t="str">
        <f>Report2!K1528</f>
        <v>R1T/450</v>
      </c>
      <c r="J1520" s="82">
        <f>Report2!L1528</f>
        <v>250</v>
      </c>
      <c r="K1520" s="82">
        <f>Report2!M1528</f>
        <v>0</v>
      </c>
      <c r="L1520" s="82">
        <f>Report2!N1528</f>
        <v>103750</v>
      </c>
      <c r="M1520" s="82">
        <f>Report2!P1528</f>
        <v>103750</v>
      </c>
      <c r="N1520" s="82">
        <f>Report2!Q1528</f>
        <v>0</v>
      </c>
      <c r="O1520" s="82">
        <f>Report2!T1528</f>
        <v>0</v>
      </c>
      <c r="P1520" s="82">
        <f>Report2!U1528</f>
        <v>500</v>
      </c>
      <c r="Q1520" s="82">
        <f>Report2!W1528</f>
        <v>9338</v>
      </c>
      <c r="R1520" s="82">
        <f>Report2!X1528</f>
        <v>0</v>
      </c>
      <c r="S1520" s="82">
        <f>Report2!Y1528</f>
        <v>0</v>
      </c>
      <c r="T1520" s="82">
        <f>Report2!Z1528</f>
        <v>113588</v>
      </c>
      <c r="U1520" s="82">
        <f>Report2!AB1528</f>
        <v>113588</v>
      </c>
      <c r="V1520" s="82">
        <f>Report2!AC1528</f>
        <v>0</v>
      </c>
      <c r="W1520" s="36" t="str">
        <f>Report2!AD1528</f>
        <v>25/05/2023</v>
      </c>
      <c r="X1520" s="48" t="str">
        <f t="shared" si="203"/>
        <v>25</v>
      </c>
      <c r="Y1520" s="31" t="str">
        <f t="shared" si="204"/>
        <v>05</v>
      </c>
      <c r="Z1520" s="31" t="str">
        <f t="shared" si="205"/>
        <v>2023</v>
      </c>
      <c r="AA1520" s="45">
        <f t="shared" si="206"/>
        <v>45071</v>
      </c>
      <c r="AB1520" s="31" t="str">
        <f>Report2!AE1528</f>
        <v>5255443006326</v>
      </c>
      <c r="AC1520" s="45" t="str">
        <f>Report2!AF1528</f>
        <v>25/05/2023</v>
      </c>
      <c r="AD1520" s="31" t="str">
        <f>Report2!AH1528</f>
        <v>P2TL/52554/20230523/00035</v>
      </c>
      <c r="AE1520" s="31">
        <f t="shared" si="207"/>
        <v>52550</v>
      </c>
      <c r="AF1520" s="31" t="str">
        <f t="shared" si="208"/>
        <v>52554</v>
      </c>
    </row>
    <row r="1521" spans="1:32">
      <c r="A1521" s="30">
        <f>Report2!A1529</f>
        <v>255</v>
      </c>
      <c r="B1521" s="31" t="str">
        <f>Report2!B1529</f>
        <v>P2TL/52554/20230524/00003</v>
      </c>
      <c r="C1521" s="31" t="str">
        <f>Report2!D1529</f>
        <v>NONPELANG</v>
      </c>
      <c r="D1521" s="31" t="str">
        <f>Report2!E1529</f>
        <v>NUR RODLI</v>
      </c>
      <c r="E1521" s="31" t="str">
        <f>Report2!H1529</f>
        <v>P4</v>
      </c>
      <c r="F1521" s="31" t="str">
        <f>Report2!I1529</f>
        <v>DSN BANJARASEM RT</v>
      </c>
      <c r="G1521" s="31" t="str">
        <f t="shared" si="202"/>
        <v>B1</v>
      </c>
      <c r="H1521" s="31">
        <f t="shared" si="188"/>
        <v>900</v>
      </c>
      <c r="I1521" s="31" t="str">
        <f>Report2!K1529</f>
        <v>B1/900</v>
      </c>
      <c r="J1521" s="82">
        <f>Report2!L1529</f>
        <v>4957</v>
      </c>
      <c r="K1521" s="82">
        <f>Report2!M1529</f>
        <v>429300</v>
      </c>
      <c r="L1521" s="82">
        <f>Report2!N1529</f>
        <v>2305098</v>
      </c>
      <c r="M1521" s="82">
        <f>Report2!P1529</f>
        <v>2734398</v>
      </c>
      <c r="N1521" s="82">
        <f>Report2!Q1529</f>
        <v>0</v>
      </c>
      <c r="O1521" s="82">
        <f>Report2!T1529</f>
        <v>0</v>
      </c>
      <c r="P1521" s="82">
        <f>Report2!U1529</f>
        <v>0</v>
      </c>
      <c r="Q1521" s="82">
        <f>Report2!W1529</f>
        <v>13672</v>
      </c>
      <c r="R1521" s="82">
        <f>Report2!X1529</f>
        <v>0</v>
      </c>
      <c r="S1521" s="82">
        <f>Report2!Y1529</f>
        <v>0</v>
      </c>
      <c r="T1521" s="82">
        <f>Report2!Z1529</f>
        <v>2748070</v>
      </c>
      <c r="U1521" s="82">
        <f>Report2!AB1529</f>
        <v>2748070</v>
      </c>
      <c r="V1521" s="82">
        <f>Report2!AC1529</f>
        <v>0</v>
      </c>
      <c r="W1521" s="36" t="str">
        <f>Report2!AD1529</f>
        <v>24/05/2023</v>
      </c>
      <c r="X1521" s="48" t="str">
        <f t="shared" si="203"/>
        <v>24</v>
      </c>
      <c r="Y1521" s="31" t="str">
        <f t="shared" si="204"/>
        <v>05</v>
      </c>
      <c r="Z1521" s="31" t="str">
        <f t="shared" si="205"/>
        <v>2023</v>
      </c>
      <c r="AA1521" s="45">
        <f t="shared" si="206"/>
        <v>45070</v>
      </c>
      <c r="AB1521" s="31" t="str">
        <f>Report2!AE1529</f>
        <v>5255442006329</v>
      </c>
      <c r="AC1521" s="45" t="str">
        <f>Report2!AF1529</f>
        <v>24/05/2023</v>
      </c>
      <c r="AD1521" s="31" t="str">
        <f>Report2!AH1529</f>
        <v>P2TL/52554/20230524/00003</v>
      </c>
      <c r="AE1521" s="31">
        <f t="shared" si="207"/>
        <v>52550</v>
      </c>
      <c r="AF1521" s="31" t="str">
        <f t="shared" si="208"/>
        <v>52554</v>
      </c>
    </row>
    <row r="1522" spans="1:32">
      <c r="A1522" s="30">
        <f>Report2!A1530</f>
        <v>256</v>
      </c>
      <c r="B1522" s="31" t="str">
        <f>Report2!B1530</f>
        <v>P2TL/52553/20230526/00011</v>
      </c>
      <c r="C1522" s="31" t="str">
        <f>Report2!D1530</f>
        <v>523070719144</v>
      </c>
      <c r="D1522" s="31" t="str">
        <f>Report2!E1530</f>
        <v>SUNARJO</v>
      </c>
      <c r="E1522" s="31" t="str">
        <f>Report2!H1530</f>
        <v>K2</v>
      </c>
      <c r="F1522" s="31" t="str">
        <f>Report2!I1530</f>
        <v>DK  GALEH KRAMAT</v>
      </c>
      <c r="G1522" s="31" t="str">
        <f t="shared" si="202"/>
        <v>R1</v>
      </c>
      <c r="H1522" s="31">
        <f t="shared" si="188"/>
        <v>450</v>
      </c>
      <c r="I1522" s="31" t="str">
        <f>Report2!K1530</f>
        <v>R1/450</v>
      </c>
      <c r="J1522" s="82">
        <f>Report2!L1530</f>
        <v>450</v>
      </c>
      <c r="K1522" s="82">
        <f>Report2!M1530</f>
        <v>0</v>
      </c>
      <c r="L1522" s="82">
        <f>Report2!N1530</f>
        <v>222750</v>
      </c>
      <c r="M1522" s="82">
        <f>Report2!P1530</f>
        <v>222750</v>
      </c>
      <c r="N1522" s="82">
        <f>Report2!Q1530</f>
        <v>0</v>
      </c>
      <c r="O1522" s="82">
        <f>Report2!T1530</f>
        <v>0</v>
      </c>
      <c r="P1522" s="82">
        <f>Report2!U1530</f>
        <v>0</v>
      </c>
      <c r="Q1522" s="82">
        <f>Report2!W1530</f>
        <v>20048</v>
      </c>
      <c r="R1522" s="82">
        <f>Report2!X1530</f>
        <v>0</v>
      </c>
      <c r="S1522" s="82">
        <f>Report2!Y1530</f>
        <v>0</v>
      </c>
      <c r="T1522" s="82">
        <f>Report2!Z1530</f>
        <v>242798</v>
      </c>
      <c r="U1522" s="82">
        <f>Report2!AB1530</f>
        <v>20500</v>
      </c>
      <c r="V1522" s="82">
        <f>Report2!AC1530</f>
        <v>222298</v>
      </c>
      <c r="W1522" s="36" t="str">
        <f>Report2!AD1530</f>
        <v>27/05/2023</v>
      </c>
      <c r="X1522" s="48" t="str">
        <f t="shared" si="203"/>
        <v>27</v>
      </c>
      <c r="Y1522" s="31" t="str">
        <f t="shared" si="204"/>
        <v>05</v>
      </c>
      <c r="Z1522" s="31" t="str">
        <f t="shared" si="205"/>
        <v>2023</v>
      </c>
      <c r="AA1522" s="45">
        <f t="shared" si="206"/>
        <v>45073</v>
      </c>
      <c r="AB1522" s="31" t="str">
        <f>Report2!AE1530</f>
        <v>5255342005011</v>
      </c>
      <c r="AC1522" s="45" t="str">
        <f>Report2!AF1530</f>
        <v>27/05/2023</v>
      </c>
      <c r="AD1522" s="31" t="str">
        <f>Report2!AH1530</f>
        <v>P2TL/52553/20230526/00011</v>
      </c>
      <c r="AE1522" s="31">
        <f t="shared" si="207"/>
        <v>52550</v>
      </c>
      <c r="AF1522" s="31" t="str">
        <f t="shared" si="208"/>
        <v>52553</v>
      </c>
    </row>
    <row r="1523" spans="1:32">
      <c r="A1523" s="30">
        <f>Report2!A1531</f>
        <v>257</v>
      </c>
      <c r="B1523" s="31" t="str">
        <f>Report2!B1531</f>
        <v>P2TL/52553/20230531/00022</v>
      </c>
      <c r="C1523" s="31" t="str">
        <f>Report2!D1531</f>
        <v>525530095096</v>
      </c>
      <c r="D1523" s="31" t="str">
        <f>Report2!E1531</f>
        <v>PJU PENAWANGAN</v>
      </c>
      <c r="E1523" s="31" t="str">
        <f>Report2!H1531</f>
        <v>K2</v>
      </c>
      <c r="F1523" s="31" t="str">
        <f>Report2!I1531</f>
        <v>DN PENAWANGAN 0</v>
      </c>
      <c r="G1523" s="31" t="str">
        <f t="shared" si="202"/>
        <v>P3</v>
      </c>
      <c r="H1523" s="31">
        <f t="shared" si="188"/>
        <v>5500</v>
      </c>
      <c r="I1523" s="31" t="str">
        <f>Report2!K1531</f>
        <v>P3/5500</v>
      </c>
      <c r="J1523" s="82">
        <f>Report2!L1531</f>
        <v>2750</v>
      </c>
      <c r="K1523" s="82">
        <f>Report2!M1531</f>
        <v>0</v>
      </c>
      <c r="L1523" s="82">
        <f>Report2!N1531</f>
        <v>4673708</v>
      </c>
      <c r="M1523" s="82">
        <f>Report2!P1531</f>
        <v>4673708</v>
      </c>
      <c r="N1523" s="82">
        <f>Report2!Q1531</f>
        <v>0</v>
      </c>
      <c r="O1523" s="82">
        <f>Report2!T1531</f>
        <v>0</v>
      </c>
      <c r="P1523" s="82">
        <f>Report2!U1531</f>
        <v>0</v>
      </c>
      <c r="Q1523" s="82">
        <f>Report2!W1531</f>
        <v>0</v>
      </c>
      <c r="R1523" s="82">
        <f>Report2!X1531</f>
        <v>0</v>
      </c>
      <c r="S1523" s="82">
        <f>Report2!Y1531</f>
        <v>0</v>
      </c>
      <c r="T1523" s="82">
        <f>Report2!Z1531</f>
        <v>4673708</v>
      </c>
      <c r="U1523" s="82">
        <f>Report2!AB1531</f>
        <v>10000</v>
      </c>
      <c r="V1523" s="82">
        <f>Report2!AC1531</f>
        <v>4663708</v>
      </c>
      <c r="W1523" s="36" t="str">
        <f>Report2!AD1531</f>
        <v>31/05/2023</v>
      </c>
      <c r="X1523" s="48" t="str">
        <f t="shared" si="203"/>
        <v>31</v>
      </c>
      <c r="Y1523" s="31" t="str">
        <f t="shared" si="204"/>
        <v>05</v>
      </c>
      <c r="Z1523" s="31" t="str">
        <f t="shared" si="205"/>
        <v>2023</v>
      </c>
      <c r="AA1523" s="45">
        <f t="shared" si="206"/>
        <v>45077</v>
      </c>
      <c r="AB1523" s="31" t="str">
        <f>Report2!AE1531</f>
        <v>5255342005079</v>
      </c>
      <c r="AC1523" s="45" t="str">
        <f>Report2!AF1531</f>
        <v>31/05/2023</v>
      </c>
      <c r="AD1523" s="31" t="str">
        <f>Report2!AH1531</f>
        <v>P2TL/52553/20230531/00022</v>
      </c>
      <c r="AE1523" s="31">
        <f t="shared" si="207"/>
        <v>52550</v>
      </c>
      <c r="AF1523" s="31" t="str">
        <f t="shared" si="208"/>
        <v>52553</v>
      </c>
    </row>
    <row r="1524" spans="1:32">
      <c r="A1524" s="30">
        <f>Report2!A1532</f>
        <v>258</v>
      </c>
      <c r="B1524" s="31" t="str">
        <f>Report2!B1532</f>
        <v>P2TL/52554/20230523/00022</v>
      </c>
      <c r="C1524" s="31" t="str">
        <f>Report2!D1532</f>
        <v>523070618852</v>
      </c>
      <c r="D1524" s="31" t="str">
        <f>Report2!E1532</f>
        <v>GUNOREJO</v>
      </c>
      <c r="E1524" s="31" t="str">
        <f>Report2!H1532</f>
        <v>K2</v>
      </c>
      <c r="F1524" s="31" t="str">
        <f>Report2!I1532</f>
        <v>KR AJAN JETAKSARI R</v>
      </c>
      <c r="G1524" s="31" t="str">
        <f t="shared" si="202"/>
        <v>R1</v>
      </c>
      <c r="H1524" s="31">
        <f t="shared" si="188"/>
        <v>450</v>
      </c>
      <c r="I1524" s="31" t="str">
        <f>Report2!K1532</f>
        <v>R1/450</v>
      </c>
      <c r="J1524" s="82">
        <f>Report2!L1532</f>
        <v>513</v>
      </c>
      <c r="K1524" s="82">
        <f>Report2!M1532</f>
        <v>0</v>
      </c>
      <c r="L1524" s="82">
        <f>Report2!N1532</f>
        <v>253935</v>
      </c>
      <c r="M1524" s="82">
        <f>Report2!P1532</f>
        <v>253935</v>
      </c>
      <c r="N1524" s="82">
        <f>Report2!Q1532</f>
        <v>0</v>
      </c>
      <c r="O1524" s="82">
        <f>Report2!T1532</f>
        <v>0</v>
      </c>
      <c r="P1524" s="82">
        <f>Report2!U1532</f>
        <v>0</v>
      </c>
      <c r="Q1524" s="82">
        <f>Report2!W1532</f>
        <v>22854</v>
      </c>
      <c r="R1524" s="82">
        <f>Report2!X1532</f>
        <v>0</v>
      </c>
      <c r="S1524" s="82">
        <f>Report2!Y1532</f>
        <v>0</v>
      </c>
      <c r="T1524" s="82">
        <f>Report2!Z1532</f>
        <v>276789</v>
      </c>
      <c r="U1524" s="82">
        <f>Report2!AB1532</f>
        <v>23000</v>
      </c>
      <c r="V1524" s="82">
        <f>Report2!AC1532</f>
        <v>253789</v>
      </c>
      <c r="W1524" s="36" t="str">
        <f>Report2!AD1532</f>
        <v>24/05/2023</v>
      </c>
      <c r="X1524" s="48" t="str">
        <f t="shared" si="203"/>
        <v>24</v>
      </c>
      <c r="Y1524" s="31" t="str">
        <f t="shared" si="204"/>
        <v>05</v>
      </c>
      <c r="Z1524" s="31" t="str">
        <f t="shared" si="205"/>
        <v>2023</v>
      </c>
      <c r="AA1524" s="45">
        <f t="shared" si="206"/>
        <v>45070</v>
      </c>
      <c r="AB1524" s="31" t="str">
        <f>Report2!AE1532</f>
        <v>5255442006313</v>
      </c>
      <c r="AC1524" s="45" t="str">
        <f>Report2!AF1532</f>
        <v>24/05/2023</v>
      </c>
      <c r="AD1524" s="31" t="str">
        <f>Report2!AH1532</f>
        <v>P2TL/52554/20230523/00022</v>
      </c>
      <c r="AE1524" s="31">
        <f t="shared" si="207"/>
        <v>52550</v>
      </c>
      <c r="AF1524" s="31" t="str">
        <f t="shared" si="208"/>
        <v>52554</v>
      </c>
    </row>
    <row r="1525" spans="1:32">
      <c r="A1525" s="30">
        <f>Report2!A1533</f>
        <v>259</v>
      </c>
      <c r="B1525" s="31" t="str">
        <f>Report2!B1533</f>
        <v>P2TL/52554/20230523/00027</v>
      </c>
      <c r="C1525" s="31" t="str">
        <f>Report2!D1533</f>
        <v>523070203723</v>
      </c>
      <c r="D1525" s="31" t="str">
        <f>Report2!E1533</f>
        <v>DJIMAN</v>
      </c>
      <c r="E1525" s="31" t="str">
        <f>Report2!H1533</f>
        <v>K2</v>
      </c>
      <c r="F1525" s="31" t="str">
        <f>Report2!I1533</f>
        <v>DS  TUKO</v>
      </c>
      <c r="G1525" s="31" t="str">
        <f t="shared" si="202"/>
        <v>R1</v>
      </c>
      <c r="H1525" s="31">
        <f t="shared" si="188"/>
        <v>450</v>
      </c>
      <c r="I1525" s="31" t="str">
        <f>Report2!K1533</f>
        <v>R1/450</v>
      </c>
      <c r="J1525" s="82">
        <f>Report2!L1533</f>
        <v>513</v>
      </c>
      <c r="K1525" s="82">
        <f>Report2!M1533</f>
        <v>0</v>
      </c>
      <c r="L1525" s="82">
        <f>Report2!N1533</f>
        <v>253935</v>
      </c>
      <c r="M1525" s="82">
        <f>Report2!P1533</f>
        <v>253935</v>
      </c>
      <c r="N1525" s="82">
        <f>Report2!Q1533</f>
        <v>0</v>
      </c>
      <c r="O1525" s="82">
        <f>Report2!T1533</f>
        <v>0</v>
      </c>
      <c r="P1525" s="82">
        <f>Report2!U1533</f>
        <v>0</v>
      </c>
      <c r="Q1525" s="82">
        <f>Report2!W1533</f>
        <v>22854</v>
      </c>
      <c r="R1525" s="82">
        <f>Report2!X1533</f>
        <v>0</v>
      </c>
      <c r="S1525" s="82">
        <f>Report2!Y1533</f>
        <v>0</v>
      </c>
      <c r="T1525" s="82">
        <f>Report2!Z1533</f>
        <v>276789</v>
      </c>
      <c r="U1525" s="82">
        <f>Report2!AB1533</f>
        <v>23000</v>
      </c>
      <c r="V1525" s="82">
        <f>Report2!AC1533</f>
        <v>253789</v>
      </c>
      <c r="W1525" s="36" t="str">
        <f>Report2!AD1533</f>
        <v>24/05/2023</v>
      </c>
      <c r="X1525" s="48" t="str">
        <f t="shared" si="203"/>
        <v>24</v>
      </c>
      <c r="Y1525" s="31" t="str">
        <f t="shared" si="204"/>
        <v>05</v>
      </c>
      <c r="Z1525" s="31" t="str">
        <f t="shared" si="205"/>
        <v>2023</v>
      </c>
      <c r="AA1525" s="45">
        <f t="shared" si="206"/>
        <v>45070</v>
      </c>
      <c r="AB1525" s="31" t="str">
        <f>Report2!AE1533</f>
        <v>5255442006318</v>
      </c>
      <c r="AC1525" s="45" t="str">
        <f>Report2!AF1533</f>
        <v>24/05/2023</v>
      </c>
      <c r="AD1525" s="31" t="str">
        <f>Report2!AH1533</f>
        <v>P2TL/52554/20230523/00027</v>
      </c>
      <c r="AE1525" s="31">
        <f t="shared" si="207"/>
        <v>52550</v>
      </c>
      <c r="AF1525" s="31" t="str">
        <f t="shared" si="208"/>
        <v>52554</v>
      </c>
    </row>
    <row r="1526" spans="1:32">
      <c r="A1526" s="30">
        <f>Report2!A1534</f>
        <v>260</v>
      </c>
      <c r="B1526" s="31" t="str">
        <f>Report2!B1534</f>
        <v>P2TL/52553/20230531/00007</v>
      </c>
      <c r="C1526" s="31" t="str">
        <f>Report2!D1534</f>
        <v>523072045434</v>
      </c>
      <c r="D1526" s="31" t="str">
        <f>Report2!E1534</f>
        <v>PJU PEMDA II GROBO</v>
      </c>
      <c r="E1526" s="31" t="str">
        <f>Report2!H1534</f>
        <v>K2</v>
      </c>
      <c r="F1526" s="31" t="str">
        <f>Report2!I1534</f>
        <v>JL MH TAMRIN PWD</v>
      </c>
      <c r="G1526" s="31" t="str">
        <f t="shared" si="202"/>
        <v>P3</v>
      </c>
      <c r="H1526" s="31">
        <f t="shared" si="188"/>
        <v>7700</v>
      </c>
      <c r="I1526" s="31" t="str">
        <f>Report2!K1534</f>
        <v>P3/7700</v>
      </c>
      <c r="J1526" s="82">
        <f>Report2!L1534</f>
        <v>3850</v>
      </c>
      <c r="K1526" s="82">
        <f>Report2!M1534</f>
        <v>0</v>
      </c>
      <c r="L1526" s="82">
        <f>Report2!N1534</f>
        <v>6543191</v>
      </c>
      <c r="M1526" s="82">
        <f>Report2!P1534</f>
        <v>6543191</v>
      </c>
      <c r="N1526" s="82">
        <f>Report2!Q1534</f>
        <v>10000</v>
      </c>
      <c r="O1526" s="82">
        <f>Report2!T1534</f>
        <v>0</v>
      </c>
      <c r="P1526" s="82">
        <f>Report2!U1534</f>
        <v>0</v>
      </c>
      <c r="Q1526" s="82">
        <f>Report2!W1534</f>
        <v>0</v>
      </c>
      <c r="R1526" s="82">
        <f>Report2!X1534</f>
        <v>0</v>
      </c>
      <c r="S1526" s="82">
        <f>Report2!Y1534</f>
        <v>0</v>
      </c>
      <c r="T1526" s="82">
        <f>Report2!Z1534</f>
        <v>6553191</v>
      </c>
      <c r="U1526" s="82">
        <f>Report2!AB1534</f>
        <v>10000</v>
      </c>
      <c r="V1526" s="82">
        <f>Report2!AC1534</f>
        <v>6543191</v>
      </c>
      <c r="W1526" s="36" t="str">
        <f>Report2!AD1534</f>
        <v>31/05/2023</v>
      </c>
      <c r="X1526" s="48" t="str">
        <f t="shared" si="203"/>
        <v>31</v>
      </c>
      <c r="Y1526" s="31" t="str">
        <f t="shared" si="204"/>
        <v>05</v>
      </c>
      <c r="Z1526" s="31" t="str">
        <f t="shared" si="205"/>
        <v>2023</v>
      </c>
      <c r="AA1526" s="45">
        <f t="shared" si="206"/>
        <v>45077</v>
      </c>
      <c r="AB1526" s="31" t="str">
        <f>Report2!AE1534</f>
        <v>5255342005064</v>
      </c>
      <c r="AC1526" s="45" t="str">
        <f>Report2!AF1534</f>
        <v>31/05/2023</v>
      </c>
      <c r="AD1526" s="31" t="str">
        <f>Report2!AH1534</f>
        <v>P2TL/52553/20230531/00007</v>
      </c>
      <c r="AE1526" s="31">
        <f t="shared" si="207"/>
        <v>52550</v>
      </c>
      <c r="AF1526" s="31" t="str">
        <f t="shared" si="208"/>
        <v>52553</v>
      </c>
    </row>
    <row r="1527" spans="1:32">
      <c r="A1527" s="30">
        <f>Report2!A1535</f>
        <v>261</v>
      </c>
      <c r="B1527" s="31" t="str">
        <f>Report2!B1535</f>
        <v>P2TL/52553/20230526/00019</v>
      </c>
      <c r="C1527" s="31" t="str">
        <f>Report2!D1535</f>
        <v>523071440948</v>
      </c>
      <c r="D1527" s="31" t="str">
        <f>Report2!E1535</f>
        <v>MITRO NARDI</v>
      </c>
      <c r="E1527" s="31" t="str">
        <f>Report2!H1535</f>
        <v>K2</v>
      </c>
      <c r="F1527" s="31" t="str">
        <f>Report2!I1535</f>
        <v>DK  DAMPIT KALIMATI</v>
      </c>
      <c r="G1527" s="31" t="str">
        <f t="shared" si="202"/>
        <v>R1</v>
      </c>
      <c r="H1527" s="31">
        <f t="shared" si="188"/>
        <v>450</v>
      </c>
      <c r="I1527" s="31" t="str">
        <f>Report2!K1535</f>
        <v>R1/450</v>
      </c>
      <c r="J1527" s="82">
        <f>Report2!L1535</f>
        <v>450</v>
      </c>
      <c r="K1527" s="82">
        <f>Report2!M1535</f>
        <v>0</v>
      </c>
      <c r="L1527" s="82">
        <f>Report2!N1535</f>
        <v>222750</v>
      </c>
      <c r="M1527" s="82">
        <f>Report2!P1535</f>
        <v>222750</v>
      </c>
      <c r="N1527" s="82">
        <f>Report2!Q1535</f>
        <v>0</v>
      </c>
      <c r="O1527" s="82">
        <f>Report2!T1535</f>
        <v>0</v>
      </c>
      <c r="P1527" s="82">
        <f>Report2!U1535</f>
        <v>0</v>
      </c>
      <c r="Q1527" s="82">
        <f>Report2!W1535</f>
        <v>20048</v>
      </c>
      <c r="R1527" s="82">
        <f>Report2!X1535</f>
        <v>0</v>
      </c>
      <c r="S1527" s="82">
        <f>Report2!Y1535</f>
        <v>0</v>
      </c>
      <c r="T1527" s="82">
        <f>Report2!Z1535</f>
        <v>242798</v>
      </c>
      <c r="U1527" s="82">
        <f>Report2!AB1535</f>
        <v>20500</v>
      </c>
      <c r="V1527" s="82">
        <f>Report2!AC1535</f>
        <v>222298</v>
      </c>
      <c r="W1527" s="36" t="str">
        <f>Report2!AD1535</f>
        <v>27/05/2023</v>
      </c>
      <c r="X1527" s="48" t="str">
        <f t="shared" si="203"/>
        <v>27</v>
      </c>
      <c r="Y1527" s="31" t="str">
        <f t="shared" si="204"/>
        <v>05</v>
      </c>
      <c r="Z1527" s="31" t="str">
        <f t="shared" si="205"/>
        <v>2023</v>
      </c>
      <c r="AA1527" s="45">
        <f t="shared" si="206"/>
        <v>45073</v>
      </c>
      <c r="AB1527" s="31" t="str">
        <f>Report2!AE1535</f>
        <v>5255342005019</v>
      </c>
      <c r="AC1527" s="45" t="str">
        <f>Report2!AF1535</f>
        <v>27/05/2023</v>
      </c>
      <c r="AD1527" s="31" t="str">
        <f>Report2!AH1535</f>
        <v>P2TL/52553/20230526/00019</v>
      </c>
      <c r="AE1527" s="31">
        <f t="shared" si="207"/>
        <v>52550</v>
      </c>
      <c r="AF1527" s="31" t="str">
        <f t="shared" si="208"/>
        <v>52553</v>
      </c>
    </row>
    <row r="1528" spans="1:32">
      <c r="A1528" s="30">
        <f>Report2!A1536</f>
        <v>262</v>
      </c>
      <c r="B1528" s="31" t="str">
        <f>Report2!B1536</f>
        <v>P2TL/52554/20230523/00018</v>
      </c>
      <c r="C1528" s="31" t="str">
        <f>Report2!D1536</f>
        <v>523070285937</v>
      </c>
      <c r="D1528" s="31" t="str">
        <f>Report2!E1536</f>
        <v>SURATMAN</v>
      </c>
      <c r="E1528" s="31" t="str">
        <f>Report2!H1536</f>
        <v>K2</v>
      </c>
      <c r="F1528" s="31" t="str">
        <f>Report2!I1536</f>
        <v>TA MBAKREJO TAMBA</v>
      </c>
      <c r="G1528" s="31" t="str">
        <f t="shared" si="202"/>
        <v>R1</v>
      </c>
      <c r="H1528" s="31">
        <f t="shared" si="188"/>
        <v>450</v>
      </c>
      <c r="I1528" s="31" t="str">
        <f>Report2!K1536</f>
        <v>R1/450</v>
      </c>
      <c r="J1528" s="82">
        <f>Report2!L1536</f>
        <v>513</v>
      </c>
      <c r="K1528" s="82">
        <f>Report2!M1536</f>
        <v>0</v>
      </c>
      <c r="L1528" s="82">
        <f>Report2!N1536</f>
        <v>253935</v>
      </c>
      <c r="M1528" s="82">
        <f>Report2!P1536</f>
        <v>253935</v>
      </c>
      <c r="N1528" s="82">
        <f>Report2!Q1536</f>
        <v>0</v>
      </c>
      <c r="O1528" s="82">
        <f>Report2!T1536</f>
        <v>0</v>
      </c>
      <c r="P1528" s="82">
        <f>Report2!U1536</f>
        <v>0</v>
      </c>
      <c r="Q1528" s="82">
        <f>Report2!W1536</f>
        <v>22854</v>
      </c>
      <c r="R1528" s="82">
        <f>Report2!X1536</f>
        <v>0</v>
      </c>
      <c r="S1528" s="82">
        <f>Report2!Y1536</f>
        <v>0</v>
      </c>
      <c r="T1528" s="82">
        <f>Report2!Z1536</f>
        <v>276789</v>
      </c>
      <c r="U1528" s="82">
        <f>Report2!AB1536</f>
        <v>23000</v>
      </c>
      <c r="V1528" s="82">
        <f>Report2!AC1536</f>
        <v>253789</v>
      </c>
      <c r="W1528" s="36" t="str">
        <f>Report2!AD1536</f>
        <v>24/05/2023</v>
      </c>
      <c r="X1528" s="48" t="str">
        <f t="shared" si="203"/>
        <v>24</v>
      </c>
      <c r="Y1528" s="31" t="str">
        <f t="shared" si="204"/>
        <v>05</v>
      </c>
      <c r="Z1528" s="31" t="str">
        <f t="shared" si="205"/>
        <v>2023</v>
      </c>
      <c r="AA1528" s="45">
        <f t="shared" si="206"/>
        <v>45070</v>
      </c>
      <c r="AB1528" s="31" t="str">
        <f>Report2!AE1536</f>
        <v>5255442006309</v>
      </c>
      <c r="AC1528" s="45" t="str">
        <f>Report2!AF1536</f>
        <v>24/05/2023</v>
      </c>
      <c r="AD1528" s="31" t="str">
        <f>Report2!AH1536</f>
        <v>P2TL/52554/20230523/00018</v>
      </c>
      <c r="AE1528" s="31">
        <f t="shared" si="207"/>
        <v>52550</v>
      </c>
      <c r="AF1528" s="31" t="str">
        <f t="shared" si="208"/>
        <v>52554</v>
      </c>
    </row>
    <row r="1529" spans="1:32">
      <c r="A1529" s="30">
        <f>Report2!A1537</f>
        <v>263</v>
      </c>
      <c r="B1529" s="31" t="str">
        <f>Report2!B1537</f>
        <v>P2TL/52554/20230530/00003</v>
      </c>
      <c r="C1529" s="31" t="str">
        <f>Report2!D1537</f>
        <v>523072877996</v>
      </c>
      <c r="D1529" s="31" t="str">
        <f>Report2!E1537</f>
        <v>WIDAYANTO</v>
      </c>
      <c r="E1529" s="31" t="str">
        <f>Report2!H1537</f>
        <v>P4</v>
      </c>
      <c r="F1529" s="31" t="str">
        <f>Report2!I1537</f>
        <v>DN BOGORAJI    RT.2</v>
      </c>
      <c r="G1529" s="31" t="str">
        <f t="shared" si="202"/>
        <v>R1T</v>
      </c>
      <c r="H1529" s="31">
        <f t="shared" si="188"/>
        <v>2200</v>
      </c>
      <c r="I1529" s="31" t="str">
        <f>Report2!K1537</f>
        <v>R1T/2200</v>
      </c>
      <c r="J1529" s="82">
        <f>Report2!L1537</f>
        <v>0</v>
      </c>
      <c r="K1529" s="82">
        <f>Report2!M1537</f>
        <v>0</v>
      </c>
      <c r="L1529" s="82">
        <f>Report2!N1537</f>
        <v>9475282</v>
      </c>
      <c r="M1529" s="82">
        <f>Report2!P1537</f>
        <v>9475282</v>
      </c>
      <c r="N1529" s="82">
        <f>Report2!Q1537</f>
        <v>0</v>
      </c>
      <c r="O1529" s="82">
        <f>Report2!T1537</f>
        <v>0</v>
      </c>
      <c r="P1529" s="82">
        <f>Report2!U1537</f>
        <v>0</v>
      </c>
      <c r="Q1529" s="82">
        <f>Report2!W1537</f>
        <v>0</v>
      </c>
      <c r="R1529" s="82">
        <f>Report2!X1537</f>
        <v>0</v>
      </c>
      <c r="S1529" s="82">
        <f>Report2!Y1537</f>
        <v>0</v>
      </c>
      <c r="T1529" s="82">
        <f>Report2!Z1537</f>
        <v>9475282</v>
      </c>
      <c r="U1529" s="82">
        <f>Report2!AB1537</f>
        <v>0</v>
      </c>
      <c r="V1529" s="82">
        <f>Report2!AC1537</f>
        <v>9475282</v>
      </c>
      <c r="W1529" s="36" t="str">
        <f>Report2!AD1537</f>
        <v>31/05/2023</v>
      </c>
      <c r="X1529" s="48" t="str">
        <f t="shared" si="203"/>
        <v>31</v>
      </c>
      <c r="Y1529" s="31" t="str">
        <f t="shared" si="204"/>
        <v>05</v>
      </c>
      <c r="Z1529" s="31" t="str">
        <f t="shared" si="205"/>
        <v>2023</v>
      </c>
      <c r="AA1529" s="45">
        <f t="shared" si="206"/>
        <v>45077</v>
      </c>
      <c r="AB1529" s="31" t="str">
        <f>Report2!AE1537</f>
        <v>5255442006357</v>
      </c>
      <c r="AC1529" s="45" t="str">
        <f>Report2!AF1537</f>
        <v>31/05/2023</v>
      </c>
      <c r="AD1529" s="31" t="str">
        <f>Report2!AH1537</f>
        <v>P2TL/52554/20230530/00003</v>
      </c>
      <c r="AE1529" s="31">
        <f t="shared" si="207"/>
        <v>52550</v>
      </c>
      <c r="AF1529" s="31" t="str">
        <f t="shared" si="208"/>
        <v>52554</v>
      </c>
    </row>
    <row r="1530" spans="1:32">
      <c r="A1530" s="30">
        <f>Report2!A1538</f>
        <v>264</v>
      </c>
      <c r="B1530" s="31" t="str">
        <f>Report2!B1538</f>
        <v>P2TL/52551/20230516/00003</v>
      </c>
      <c r="C1530" s="31" t="str">
        <f>Report2!D1538</f>
        <v>523061241204</v>
      </c>
      <c r="D1530" s="31" t="str">
        <f>Report2!E1538</f>
        <v>KUSNADI</v>
      </c>
      <c r="E1530" s="31" t="str">
        <f>Report2!H1538</f>
        <v>P2</v>
      </c>
      <c r="F1530" s="31" t="str">
        <f>Report2!I1538</f>
        <v>DS WONOSARI   RT.3</v>
      </c>
      <c r="G1530" s="31" t="str">
        <f t="shared" si="202"/>
        <v>R1</v>
      </c>
      <c r="H1530" s="31">
        <f t="shared" si="188"/>
        <v>450</v>
      </c>
      <c r="I1530" s="31" t="str">
        <f>Report2!K1538</f>
        <v>R1/450</v>
      </c>
      <c r="J1530" s="82">
        <f>Report2!L1538</f>
        <v>2479</v>
      </c>
      <c r="K1530" s="82">
        <f>Report2!M1538</f>
        <v>0</v>
      </c>
      <c r="L1530" s="82">
        <f>Report2!N1538</f>
        <v>1226907</v>
      </c>
      <c r="M1530" s="82">
        <f>Report2!P1538</f>
        <v>1226907</v>
      </c>
      <c r="N1530" s="82">
        <f>Report2!Q1538</f>
        <v>0</v>
      </c>
      <c r="O1530" s="82">
        <f>Report2!T1538</f>
        <v>76400</v>
      </c>
      <c r="P1530" s="82">
        <f>Report2!U1538</f>
        <v>188671</v>
      </c>
      <c r="Q1530" s="82">
        <f>Report2!W1538</f>
        <v>12269</v>
      </c>
      <c r="R1530" s="82">
        <f>Report2!X1538</f>
        <v>0</v>
      </c>
      <c r="S1530" s="82">
        <f>Report2!Y1538</f>
        <v>0</v>
      </c>
      <c r="T1530" s="82">
        <f>Report2!Z1538</f>
        <v>1504247</v>
      </c>
      <c r="U1530" s="82">
        <f>Report2!AB1538</f>
        <v>1504247</v>
      </c>
      <c r="V1530" s="82">
        <f>Report2!AC1538</f>
        <v>0</v>
      </c>
      <c r="W1530" s="36" t="str">
        <f>Report2!AD1538</f>
        <v>16/05/2023</v>
      </c>
      <c r="X1530" s="48" t="str">
        <f t="shared" si="203"/>
        <v>16</v>
      </c>
      <c r="Y1530" s="31" t="str">
        <f t="shared" si="204"/>
        <v>05</v>
      </c>
      <c r="Z1530" s="31" t="str">
        <f t="shared" si="205"/>
        <v>2023</v>
      </c>
      <c r="AA1530" s="45">
        <f t="shared" si="206"/>
        <v>45062</v>
      </c>
      <c r="AB1530" s="31" t="str">
        <f>Report2!AE1538</f>
        <v>5255142005307</v>
      </c>
      <c r="AC1530" s="45" t="str">
        <f>Report2!AF1538</f>
        <v>16/05/2023</v>
      </c>
      <c r="AD1530" s="31" t="str">
        <f>Report2!AH1538</f>
        <v>P2TL/52551/20230516/00003</v>
      </c>
      <c r="AE1530" s="31">
        <f t="shared" si="207"/>
        <v>52550</v>
      </c>
      <c r="AF1530" s="31" t="str">
        <f t="shared" si="208"/>
        <v>52551</v>
      </c>
    </row>
    <row r="1531" spans="1:32">
      <c r="A1531" s="30">
        <f>Report2!A1539</f>
        <v>265</v>
      </c>
      <c r="B1531" s="31" t="str">
        <f>Report2!B1539</f>
        <v>P2TL/52552/20230531/00002</v>
      </c>
      <c r="C1531" s="31" t="str">
        <f>Report2!D1539</f>
        <v>523080794579</v>
      </c>
      <c r="D1531" s="31" t="str">
        <f>Report2!E1539</f>
        <v>SUPRIH</v>
      </c>
      <c r="E1531" s="31" t="str">
        <f>Report2!H1539</f>
        <v>P2</v>
      </c>
      <c r="F1531" s="31" t="str">
        <f>Report2!I1539</f>
        <v>DS TRABAN REPAKIN</v>
      </c>
      <c r="G1531" s="31" t="str">
        <f t="shared" si="202"/>
        <v>R1</v>
      </c>
      <c r="H1531" s="31">
        <f t="shared" si="188"/>
        <v>450</v>
      </c>
      <c r="I1531" s="31" t="str">
        <f>Report2!K1539</f>
        <v>R1/450</v>
      </c>
      <c r="J1531" s="82">
        <f>Report2!L1539</f>
        <v>2479</v>
      </c>
      <c r="K1531" s="82">
        <f>Report2!M1539</f>
        <v>0</v>
      </c>
      <c r="L1531" s="82">
        <f>Report2!N1539</f>
        <v>1226907</v>
      </c>
      <c r="M1531" s="82">
        <f>Report2!P1539</f>
        <v>1226907</v>
      </c>
      <c r="N1531" s="82">
        <f>Report2!Q1539</f>
        <v>0</v>
      </c>
      <c r="O1531" s="82">
        <f>Report2!T1539</f>
        <v>0</v>
      </c>
      <c r="P1531" s="82">
        <f>Report2!U1539</f>
        <v>188171</v>
      </c>
      <c r="Q1531" s="82">
        <f>Report2!W1539</f>
        <v>12269</v>
      </c>
      <c r="R1531" s="82">
        <f>Report2!X1539</f>
        <v>0</v>
      </c>
      <c r="S1531" s="82">
        <f>Report2!Y1539</f>
        <v>0</v>
      </c>
      <c r="T1531" s="82">
        <f>Report2!Z1539</f>
        <v>1427347</v>
      </c>
      <c r="U1531" s="82">
        <f>Report2!AB1539</f>
        <v>1427347</v>
      </c>
      <c r="V1531" s="82">
        <f>Report2!AC1539</f>
        <v>0</v>
      </c>
      <c r="W1531" s="36" t="str">
        <f>Report2!AD1539</f>
        <v>31/05/2023</v>
      </c>
      <c r="X1531" s="48" t="str">
        <f t="shared" si="203"/>
        <v>31</v>
      </c>
      <c r="Y1531" s="31" t="str">
        <f t="shared" si="204"/>
        <v>05</v>
      </c>
      <c r="Z1531" s="31" t="str">
        <f t="shared" si="205"/>
        <v>2023</v>
      </c>
      <c r="AA1531" s="45">
        <f t="shared" si="206"/>
        <v>45077</v>
      </c>
      <c r="AB1531" s="31" t="str">
        <f>Report2!AE1539</f>
        <v>5255242005056</v>
      </c>
      <c r="AC1531" s="45" t="str">
        <f>Report2!AF1539</f>
        <v>31/05/2023</v>
      </c>
      <c r="AD1531" s="31" t="str">
        <f>Report2!AH1539</f>
        <v>P2TL/52552/20230531/00002</v>
      </c>
      <c r="AE1531" s="31">
        <f t="shared" si="207"/>
        <v>52550</v>
      </c>
      <c r="AF1531" s="31" t="str">
        <f t="shared" si="208"/>
        <v>52552</v>
      </c>
    </row>
    <row r="1532" spans="1:32">
      <c r="A1532" s="30">
        <f>Report2!A1540</f>
        <v>266</v>
      </c>
      <c r="B1532" s="31" t="str">
        <f>Report2!B1540</f>
        <v>P2TL/52551/20230512/00001</v>
      </c>
      <c r="C1532" s="31" t="str">
        <f>Report2!D1540</f>
        <v>523061802077</v>
      </c>
      <c r="D1532" s="31" t="str">
        <f>Report2!E1540</f>
        <v>BAMBANG PRIYADI</v>
      </c>
      <c r="E1532" s="31" t="str">
        <f>Report2!H1540</f>
        <v>K2</v>
      </c>
      <c r="F1532" s="31" t="str">
        <f>Report2!I1540</f>
        <v>DS GENENG    RT.5 R</v>
      </c>
      <c r="G1532" s="31" t="str">
        <f t="shared" si="202"/>
        <v>R1T</v>
      </c>
      <c r="H1532" s="31">
        <f t="shared" si="188"/>
        <v>450</v>
      </c>
      <c r="I1532" s="31" t="str">
        <f>Report2!K1540</f>
        <v>R1T/450</v>
      </c>
      <c r="J1532" s="82">
        <f>Report2!L1540</f>
        <v>330</v>
      </c>
      <c r="K1532" s="82">
        <f>Report2!M1540</f>
        <v>0</v>
      </c>
      <c r="L1532" s="82">
        <f>Report2!N1540</f>
        <v>136950</v>
      </c>
      <c r="M1532" s="82">
        <f>Report2!P1540</f>
        <v>136950</v>
      </c>
      <c r="N1532" s="82">
        <f>Report2!Q1540</f>
        <v>0</v>
      </c>
      <c r="O1532" s="82">
        <f>Report2!T1540</f>
        <v>0</v>
      </c>
      <c r="P1532" s="82">
        <f>Report2!U1540</f>
        <v>0</v>
      </c>
      <c r="Q1532" s="82">
        <f>Report2!W1540</f>
        <v>12326</v>
      </c>
      <c r="R1532" s="82">
        <f>Report2!X1540</f>
        <v>0</v>
      </c>
      <c r="S1532" s="82">
        <f>Report2!Y1540</f>
        <v>0</v>
      </c>
      <c r="T1532" s="82">
        <f>Report2!Z1540</f>
        <v>149276</v>
      </c>
      <c r="U1532" s="82">
        <f>Report2!AB1540</f>
        <v>149276</v>
      </c>
      <c r="V1532" s="82">
        <f>Report2!AC1540</f>
        <v>0</v>
      </c>
      <c r="W1532" s="36" t="str">
        <f>Report2!AD1540</f>
        <v>12/05/2023</v>
      </c>
      <c r="X1532" s="48" t="str">
        <f t="shared" si="203"/>
        <v>12</v>
      </c>
      <c r="Y1532" s="31" t="str">
        <f t="shared" si="204"/>
        <v>05</v>
      </c>
      <c r="Z1532" s="31" t="str">
        <f t="shared" si="205"/>
        <v>2023</v>
      </c>
      <c r="AA1532" s="45">
        <f t="shared" si="206"/>
        <v>45058</v>
      </c>
      <c r="AB1532" s="31" t="str">
        <f>Report2!AE1540</f>
        <v>5255143005298</v>
      </c>
      <c r="AC1532" s="45" t="str">
        <f>Report2!AF1540</f>
        <v>12/05/2023</v>
      </c>
      <c r="AD1532" s="31" t="str">
        <f>Report2!AH1540</f>
        <v>P2TL/52551/20230512/00001</v>
      </c>
      <c r="AE1532" s="31">
        <f t="shared" si="207"/>
        <v>52550</v>
      </c>
      <c r="AF1532" s="31" t="str">
        <f t="shared" si="208"/>
        <v>52551</v>
      </c>
    </row>
    <row r="1533" spans="1:32">
      <c r="A1533" s="30">
        <f>Report2!A1541</f>
        <v>267</v>
      </c>
      <c r="B1533" s="31" t="str">
        <f>Report2!B1541</f>
        <v>P2TL/52554/20230515/00002</v>
      </c>
      <c r="C1533" s="31" t="str">
        <f>Report2!D1541</f>
        <v>NONPELANG</v>
      </c>
      <c r="D1533" s="31" t="str">
        <f>Report2!E1541</f>
        <v>NGATMIDI</v>
      </c>
      <c r="E1533" s="31" t="str">
        <f>Report2!H1541</f>
        <v>P4</v>
      </c>
      <c r="F1533" s="31" t="str">
        <f>Report2!I1541</f>
        <v>PULO RT 3/3 PULOKUL</v>
      </c>
      <c r="G1533" s="31" t="str">
        <f t="shared" si="202"/>
        <v>R1</v>
      </c>
      <c r="H1533" s="31">
        <f t="shared" si="188"/>
        <v>450</v>
      </c>
      <c r="I1533" s="31" t="str">
        <f>Report2!K1541</f>
        <v>R1/450</v>
      </c>
      <c r="J1533" s="82">
        <f>Report2!L1541</f>
        <v>2479</v>
      </c>
      <c r="K1533" s="82">
        <f>Report2!M1541</f>
        <v>89100</v>
      </c>
      <c r="L1533" s="82">
        <f>Report2!N1541</f>
        <v>1226907</v>
      </c>
      <c r="M1533" s="82">
        <f>Report2!P1541</f>
        <v>1316007</v>
      </c>
      <c r="N1533" s="82">
        <f>Report2!Q1541</f>
        <v>0</v>
      </c>
      <c r="O1533" s="82">
        <f>Report2!T1541</f>
        <v>0</v>
      </c>
      <c r="P1533" s="82">
        <f>Report2!U1541</f>
        <v>0</v>
      </c>
      <c r="Q1533" s="82">
        <f>Report2!W1541</f>
        <v>6580</v>
      </c>
      <c r="R1533" s="82">
        <f>Report2!X1541</f>
        <v>0</v>
      </c>
      <c r="S1533" s="82">
        <f>Report2!Y1541</f>
        <v>0</v>
      </c>
      <c r="T1533" s="82">
        <f>Report2!Z1541</f>
        <v>1322587</v>
      </c>
      <c r="U1533" s="82">
        <f>Report2!AB1541</f>
        <v>1322587</v>
      </c>
      <c r="V1533" s="82">
        <f>Report2!AC1541</f>
        <v>0</v>
      </c>
      <c r="W1533" s="36" t="str">
        <f>Report2!AD1541</f>
        <v>15/05/2023</v>
      </c>
      <c r="X1533" s="48" t="str">
        <f t="shared" si="203"/>
        <v>15</v>
      </c>
      <c r="Y1533" s="31" t="str">
        <f t="shared" si="204"/>
        <v>05</v>
      </c>
      <c r="Z1533" s="31" t="str">
        <f t="shared" si="205"/>
        <v>2023</v>
      </c>
      <c r="AA1533" s="45">
        <f t="shared" si="206"/>
        <v>45061</v>
      </c>
      <c r="AB1533" s="31" t="str">
        <f>Report2!AE1541</f>
        <v>5255442006275</v>
      </c>
      <c r="AC1533" s="45" t="str">
        <f>Report2!AF1541</f>
        <v>15/05/2023</v>
      </c>
      <c r="AD1533" s="31" t="str">
        <f>Report2!AH1541</f>
        <v>P2TL/52554/20230515/00002</v>
      </c>
      <c r="AE1533" s="31">
        <f t="shared" si="207"/>
        <v>52550</v>
      </c>
      <c r="AF1533" s="31" t="str">
        <f t="shared" si="208"/>
        <v>52554</v>
      </c>
    </row>
    <row r="1534" spans="1:32">
      <c r="A1534" s="30">
        <f>Report2!A1542</f>
        <v>268</v>
      </c>
      <c r="B1534" s="31" t="str">
        <f>Report2!B1542</f>
        <v>P2TL/52551/20230522/00009</v>
      </c>
      <c r="C1534" s="31" t="str">
        <f>Report2!D1542</f>
        <v>523061456884</v>
      </c>
      <c r="D1534" s="31" t="str">
        <f>Report2!E1542</f>
        <v>BUDI AGUS SETIYAWA</v>
      </c>
      <c r="E1534" s="31" t="str">
        <f>Report2!H1542</f>
        <v>K2</v>
      </c>
      <c r="F1534" s="31" t="str">
        <f>Report2!I1542</f>
        <v>DS BOTOREJO 0  RT.1</v>
      </c>
      <c r="G1534" s="31" t="str">
        <f t="shared" si="202"/>
        <v>R1MT</v>
      </c>
      <c r="H1534" s="31">
        <f t="shared" si="188"/>
        <v>900</v>
      </c>
      <c r="I1534" s="31" t="str">
        <f>Report2!K1542</f>
        <v>R1MT/900</v>
      </c>
      <c r="J1534" s="82">
        <f>Report2!L1542</f>
        <v>340</v>
      </c>
      <c r="K1534" s="82">
        <f>Report2!M1542</f>
        <v>0</v>
      </c>
      <c r="L1534" s="82">
        <f>Report2!N1542</f>
        <v>459680</v>
      </c>
      <c r="M1534" s="82">
        <f>Report2!P1542</f>
        <v>459680</v>
      </c>
      <c r="N1534" s="82">
        <f>Report2!Q1542</f>
        <v>0</v>
      </c>
      <c r="O1534" s="82">
        <f>Report2!T1542</f>
        <v>0</v>
      </c>
      <c r="P1534" s="82">
        <f>Report2!U1542</f>
        <v>0</v>
      </c>
      <c r="Q1534" s="82">
        <f>Report2!W1542</f>
        <v>41371</v>
      </c>
      <c r="R1534" s="82">
        <f>Report2!X1542</f>
        <v>0</v>
      </c>
      <c r="S1534" s="82">
        <f>Report2!Y1542</f>
        <v>0</v>
      </c>
      <c r="T1534" s="82">
        <f>Report2!Z1542</f>
        <v>501051</v>
      </c>
      <c r="U1534" s="82">
        <f>Report2!AB1542</f>
        <v>501051</v>
      </c>
      <c r="V1534" s="82">
        <f>Report2!AC1542</f>
        <v>0</v>
      </c>
      <c r="W1534" s="36" t="str">
        <f>Report2!AD1542</f>
        <v>22/05/2023</v>
      </c>
      <c r="X1534" s="48" t="str">
        <f t="shared" si="203"/>
        <v>22</v>
      </c>
      <c r="Y1534" s="31" t="str">
        <f t="shared" si="204"/>
        <v>05</v>
      </c>
      <c r="Z1534" s="31" t="str">
        <f t="shared" si="205"/>
        <v>2023</v>
      </c>
      <c r="AA1534" s="45">
        <f t="shared" si="206"/>
        <v>45068</v>
      </c>
      <c r="AB1534" s="31" t="str">
        <f>Report2!AE1542</f>
        <v>5255143005327</v>
      </c>
      <c r="AC1534" s="45" t="str">
        <f>Report2!AF1542</f>
        <v>22/05/2023</v>
      </c>
      <c r="AD1534" s="31" t="str">
        <f>Report2!AH1542</f>
        <v>P2TL/52551/20230522/00009</v>
      </c>
      <c r="AE1534" s="31">
        <f t="shared" si="207"/>
        <v>52550</v>
      </c>
      <c r="AF1534" s="31" t="str">
        <f t="shared" si="208"/>
        <v>52551</v>
      </c>
    </row>
    <row r="1535" spans="1:32">
      <c r="A1535" s="30">
        <f>Report2!A1543</f>
        <v>269</v>
      </c>
      <c r="B1535" s="31" t="str">
        <f>Report2!B1543</f>
        <v>P2TL/52554/20230517/00001</v>
      </c>
      <c r="C1535" s="31" t="str">
        <f>Report2!D1543</f>
        <v>523070675109</v>
      </c>
      <c r="D1535" s="31" t="str">
        <f>Report2!E1543</f>
        <v>MYAMIN</v>
      </c>
      <c r="E1535" s="31" t="str">
        <f>Report2!H1543</f>
        <v>K2</v>
      </c>
      <c r="F1535" s="31" t="str">
        <f>Report2!I1543</f>
        <v>DK  SENGGOT JAMBO</v>
      </c>
      <c r="G1535" s="31" t="str">
        <f t="shared" si="202"/>
        <v>R1</v>
      </c>
      <c r="H1535" s="31">
        <f t="shared" si="188"/>
        <v>450</v>
      </c>
      <c r="I1535" s="31" t="str">
        <f>Report2!K1543</f>
        <v>R1/450</v>
      </c>
      <c r="J1535" s="82">
        <f>Report2!L1543</f>
        <v>513</v>
      </c>
      <c r="K1535" s="82">
        <f>Report2!M1543</f>
        <v>0</v>
      </c>
      <c r="L1535" s="82">
        <f>Report2!N1543</f>
        <v>253935</v>
      </c>
      <c r="M1535" s="82">
        <f>Report2!P1543</f>
        <v>253935</v>
      </c>
      <c r="N1535" s="82">
        <f>Report2!Q1543</f>
        <v>0</v>
      </c>
      <c r="O1535" s="82">
        <f>Report2!T1543</f>
        <v>0</v>
      </c>
      <c r="P1535" s="82">
        <f>Report2!U1543</f>
        <v>0</v>
      </c>
      <c r="Q1535" s="82">
        <f>Report2!W1543</f>
        <v>22854</v>
      </c>
      <c r="R1535" s="82">
        <f>Report2!X1543</f>
        <v>0</v>
      </c>
      <c r="S1535" s="82">
        <f>Report2!Y1543</f>
        <v>0</v>
      </c>
      <c r="T1535" s="82">
        <f>Report2!Z1543</f>
        <v>276789</v>
      </c>
      <c r="U1535" s="82">
        <f>Report2!AB1543</f>
        <v>276789</v>
      </c>
      <c r="V1535" s="82">
        <f>Report2!AC1543</f>
        <v>0</v>
      </c>
      <c r="W1535" s="36" t="str">
        <f>Report2!AD1543</f>
        <v>17/05/2023</v>
      </c>
      <c r="X1535" s="48" t="str">
        <f t="shared" si="203"/>
        <v>17</v>
      </c>
      <c r="Y1535" s="31" t="str">
        <f t="shared" si="204"/>
        <v>05</v>
      </c>
      <c r="Z1535" s="31" t="str">
        <f t="shared" si="205"/>
        <v>2023</v>
      </c>
      <c r="AA1535" s="45">
        <f t="shared" si="206"/>
        <v>45063</v>
      </c>
      <c r="AB1535" s="31" t="str">
        <f>Report2!AE1543</f>
        <v>5255442006280</v>
      </c>
      <c r="AC1535" s="45" t="str">
        <f>Report2!AF1543</f>
        <v>17/05/2023</v>
      </c>
      <c r="AD1535" s="31" t="str">
        <f>Report2!AH1543</f>
        <v>P2TL/52554/20230517/00001</v>
      </c>
      <c r="AE1535" s="31">
        <f t="shared" si="207"/>
        <v>52550</v>
      </c>
      <c r="AF1535" s="31" t="str">
        <f t="shared" si="208"/>
        <v>52554</v>
      </c>
    </row>
    <row r="1536" spans="1:32">
      <c r="A1536" s="30">
        <f>Report2!A1544</f>
        <v>270</v>
      </c>
      <c r="B1536" s="31" t="str">
        <f>Report2!B1544</f>
        <v>P2TL/52551/20230529/00001</v>
      </c>
      <c r="C1536" s="31" t="str">
        <f>Report2!D1544</f>
        <v>NONPELANG</v>
      </c>
      <c r="D1536" s="31" t="str">
        <f>Report2!E1544</f>
        <v>ABDUL HARIS</v>
      </c>
      <c r="E1536" s="31" t="str">
        <f>Report2!H1544</f>
        <v>P4</v>
      </c>
      <c r="F1536" s="31" t="str">
        <f>Report2!I1544</f>
        <v>DK.PLOSO  DS.TLOGO</v>
      </c>
      <c r="G1536" s="31" t="str">
        <f t="shared" si="202"/>
        <v>R1</v>
      </c>
      <c r="H1536" s="31">
        <f t="shared" si="188"/>
        <v>450</v>
      </c>
      <c r="I1536" s="31" t="str">
        <f>Report2!K1544</f>
        <v>R1/450</v>
      </c>
      <c r="J1536" s="82">
        <f>Report2!L1544</f>
        <v>2479</v>
      </c>
      <c r="K1536" s="82">
        <f>Report2!M1544</f>
        <v>89100</v>
      </c>
      <c r="L1536" s="82">
        <f>Report2!N1544</f>
        <v>1226907</v>
      </c>
      <c r="M1536" s="82">
        <f>Report2!P1544</f>
        <v>1316007</v>
      </c>
      <c r="N1536" s="82">
        <f>Report2!Q1544</f>
        <v>0</v>
      </c>
      <c r="O1536" s="82">
        <f>Report2!T1544</f>
        <v>0</v>
      </c>
      <c r="P1536" s="82">
        <f>Report2!U1544</f>
        <v>0</v>
      </c>
      <c r="Q1536" s="82">
        <f>Report2!W1544</f>
        <v>6580</v>
      </c>
      <c r="R1536" s="82">
        <f>Report2!X1544</f>
        <v>0</v>
      </c>
      <c r="S1536" s="82">
        <f>Report2!Y1544</f>
        <v>0</v>
      </c>
      <c r="T1536" s="82">
        <f>Report2!Z1544</f>
        <v>1322587</v>
      </c>
      <c r="U1536" s="82">
        <f>Report2!AB1544</f>
        <v>1322587</v>
      </c>
      <c r="V1536" s="82">
        <f>Report2!AC1544</f>
        <v>0</v>
      </c>
      <c r="W1536" s="36" t="str">
        <f>Report2!AD1544</f>
        <v>29/05/2023</v>
      </c>
      <c r="X1536" s="48" t="str">
        <f t="shared" si="203"/>
        <v>29</v>
      </c>
      <c r="Y1536" s="31" t="str">
        <f t="shared" si="204"/>
        <v>05</v>
      </c>
      <c r="Z1536" s="31" t="str">
        <f t="shared" si="205"/>
        <v>2023</v>
      </c>
      <c r="AA1536" s="45">
        <f t="shared" si="206"/>
        <v>45075</v>
      </c>
      <c r="AB1536" s="31" t="str">
        <f>Report2!AE1544</f>
        <v>5255142005343</v>
      </c>
      <c r="AC1536" s="45" t="str">
        <f>Report2!AF1544</f>
        <v>29/05/2023</v>
      </c>
      <c r="AD1536" s="31" t="str">
        <f>Report2!AH1544</f>
        <v>P2TL/52551/20230529/00001</v>
      </c>
      <c r="AE1536" s="31">
        <f t="shared" si="207"/>
        <v>52550</v>
      </c>
      <c r="AF1536" s="31" t="str">
        <f t="shared" si="208"/>
        <v>52551</v>
      </c>
    </row>
    <row r="1537" spans="1:32">
      <c r="A1537" s="30">
        <f>Report2!A1545</f>
        <v>271</v>
      </c>
      <c r="B1537" s="31" t="str">
        <f>Report2!B1545</f>
        <v>P2TL/52553/20230526/00014</v>
      </c>
      <c r="C1537" s="31" t="str">
        <f>Report2!D1545</f>
        <v>523070891847</v>
      </c>
      <c r="D1537" s="31" t="str">
        <f>Report2!E1545</f>
        <v>DJAURI</v>
      </c>
      <c r="E1537" s="31" t="str">
        <f>Report2!H1545</f>
        <v>K2</v>
      </c>
      <c r="F1537" s="31" t="str">
        <f>Report2!I1545</f>
        <v>DK  PIYAK GENENGAD</v>
      </c>
      <c r="G1537" s="31" t="str">
        <f t="shared" si="202"/>
        <v>R1</v>
      </c>
      <c r="H1537" s="31">
        <f t="shared" si="188"/>
        <v>450</v>
      </c>
      <c r="I1537" s="31" t="str">
        <f>Report2!K1545</f>
        <v>R1/450</v>
      </c>
      <c r="J1537" s="82">
        <f>Report2!L1545</f>
        <v>450</v>
      </c>
      <c r="K1537" s="82">
        <f>Report2!M1545</f>
        <v>0</v>
      </c>
      <c r="L1537" s="82">
        <f>Report2!N1545</f>
        <v>222750</v>
      </c>
      <c r="M1537" s="82">
        <f>Report2!P1545</f>
        <v>222750</v>
      </c>
      <c r="N1537" s="82">
        <f>Report2!Q1545</f>
        <v>0</v>
      </c>
      <c r="O1537" s="82">
        <f>Report2!T1545</f>
        <v>0</v>
      </c>
      <c r="P1537" s="82">
        <f>Report2!U1545</f>
        <v>0</v>
      </c>
      <c r="Q1537" s="82">
        <f>Report2!W1545</f>
        <v>20048</v>
      </c>
      <c r="R1537" s="82">
        <f>Report2!X1545</f>
        <v>0</v>
      </c>
      <c r="S1537" s="82">
        <f>Report2!Y1545</f>
        <v>0</v>
      </c>
      <c r="T1537" s="82">
        <f>Report2!Z1545</f>
        <v>242798</v>
      </c>
      <c r="U1537" s="82">
        <f>Report2!AB1545</f>
        <v>20500</v>
      </c>
      <c r="V1537" s="82">
        <f>Report2!AC1545</f>
        <v>222298</v>
      </c>
      <c r="W1537" s="36" t="str">
        <f>Report2!AD1545</f>
        <v>27/05/2023</v>
      </c>
      <c r="X1537" s="48" t="str">
        <f t="shared" si="203"/>
        <v>27</v>
      </c>
      <c r="Y1537" s="31" t="str">
        <f t="shared" si="204"/>
        <v>05</v>
      </c>
      <c r="Z1537" s="31" t="str">
        <f t="shared" si="205"/>
        <v>2023</v>
      </c>
      <c r="AA1537" s="45">
        <f t="shared" si="206"/>
        <v>45073</v>
      </c>
      <c r="AB1537" s="31" t="str">
        <f>Report2!AE1545</f>
        <v>5255342005014</v>
      </c>
      <c r="AC1537" s="45" t="str">
        <f>Report2!AF1545</f>
        <v>27/05/2023</v>
      </c>
      <c r="AD1537" s="31" t="str">
        <f>Report2!AH1545</f>
        <v>P2TL/52553/20230526/00014</v>
      </c>
      <c r="AE1537" s="31">
        <f t="shared" si="207"/>
        <v>52550</v>
      </c>
      <c r="AF1537" s="31" t="str">
        <f t="shared" si="208"/>
        <v>52553</v>
      </c>
    </row>
    <row r="1538" spans="1:32">
      <c r="A1538" s="30">
        <f>Report2!A1546</f>
        <v>272</v>
      </c>
      <c r="B1538" s="31" t="str">
        <f>Report2!B1546</f>
        <v>P2TL/52553/20230531/00025</v>
      </c>
      <c r="C1538" s="31" t="str">
        <f>Report2!D1546</f>
        <v>523072132556</v>
      </c>
      <c r="D1538" s="31" t="str">
        <f>Report2!E1546</f>
        <v>PJU PEMDA KAB GRO</v>
      </c>
      <c r="E1538" s="31" t="str">
        <f>Report2!H1546</f>
        <v>K2</v>
      </c>
      <c r="F1538" s="31" t="str">
        <f>Report2!I1546</f>
        <v>JL RAYA KLAMU     KL</v>
      </c>
      <c r="G1538" s="31" t="str">
        <f t="shared" si="202"/>
        <v>P3</v>
      </c>
      <c r="H1538" s="31">
        <f t="shared" si="188"/>
        <v>4400</v>
      </c>
      <c r="I1538" s="31" t="str">
        <f>Report2!K1546</f>
        <v>P3/4400</v>
      </c>
      <c r="J1538" s="82">
        <f>Report2!L1546</f>
        <v>2200</v>
      </c>
      <c r="K1538" s="82">
        <f>Report2!M1546</f>
        <v>0</v>
      </c>
      <c r="L1538" s="82">
        <f>Report2!N1546</f>
        <v>3738966</v>
      </c>
      <c r="M1538" s="82">
        <f>Report2!P1546</f>
        <v>3738966</v>
      </c>
      <c r="N1538" s="82">
        <f>Report2!Q1546</f>
        <v>0</v>
      </c>
      <c r="O1538" s="82">
        <f>Report2!T1546</f>
        <v>0</v>
      </c>
      <c r="P1538" s="82">
        <f>Report2!U1546</f>
        <v>0</v>
      </c>
      <c r="Q1538" s="82">
        <f>Report2!W1546</f>
        <v>0</v>
      </c>
      <c r="R1538" s="82">
        <f>Report2!X1546</f>
        <v>0</v>
      </c>
      <c r="S1538" s="82">
        <f>Report2!Y1546</f>
        <v>0</v>
      </c>
      <c r="T1538" s="82">
        <f>Report2!Z1546</f>
        <v>3738966</v>
      </c>
      <c r="U1538" s="82">
        <f>Report2!AB1546</f>
        <v>10000</v>
      </c>
      <c r="V1538" s="82">
        <f>Report2!AC1546</f>
        <v>3728966</v>
      </c>
      <c r="W1538" s="36" t="str">
        <f>Report2!AD1546</f>
        <v>31/05/2023</v>
      </c>
      <c r="X1538" s="48" t="str">
        <f t="shared" si="203"/>
        <v>31</v>
      </c>
      <c r="Y1538" s="31" t="str">
        <f t="shared" si="204"/>
        <v>05</v>
      </c>
      <c r="Z1538" s="31" t="str">
        <f t="shared" si="205"/>
        <v>2023</v>
      </c>
      <c r="AA1538" s="45">
        <f t="shared" si="206"/>
        <v>45077</v>
      </c>
      <c r="AB1538" s="31" t="str">
        <f>Report2!AE1546</f>
        <v>5255342005082</v>
      </c>
      <c r="AC1538" s="45" t="str">
        <f>Report2!AF1546</f>
        <v>31/05/2023</v>
      </c>
      <c r="AD1538" s="31" t="str">
        <f>Report2!AH1546</f>
        <v>P2TL/52553/20230531/00025</v>
      </c>
      <c r="AE1538" s="31">
        <f t="shared" si="207"/>
        <v>52550</v>
      </c>
      <c r="AF1538" s="31" t="str">
        <f t="shared" si="208"/>
        <v>52553</v>
      </c>
    </row>
    <row r="1539" spans="1:32">
      <c r="A1539" s="30">
        <f>Report2!A1547</f>
        <v>273</v>
      </c>
      <c r="B1539" s="31" t="str">
        <f>Report2!B1547</f>
        <v>P2TL/52553/20230531/00024</v>
      </c>
      <c r="C1539" s="31" t="str">
        <f>Report2!D1547</f>
        <v>523072827112</v>
      </c>
      <c r="D1539" s="31" t="str">
        <f>Report2!E1547</f>
        <v>PJU KAB GROBOGAN</v>
      </c>
      <c r="E1539" s="31" t="str">
        <f>Report2!H1547</f>
        <v>K2</v>
      </c>
      <c r="F1539" s="31" t="str">
        <f>Report2!I1547</f>
        <v>JL RAYA GETASREJO-</v>
      </c>
      <c r="G1539" s="31" t="str">
        <f t="shared" si="202"/>
        <v>P3</v>
      </c>
      <c r="H1539" s="31">
        <f t="shared" ref="H1539:H1548" si="209">_xlfn.NUMBERVALUE(MID(I1539,FIND("/",I1539,1)+1,99))</f>
        <v>7700</v>
      </c>
      <c r="I1539" s="31" t="str">
        <f>Report2!K1547</f>
        <v>P3/7700</v>
      </c>
      <c r="J1539" s="82">
        <f>Report2!L1547</f>
        <v>2695</v>
      </c>
      <c r="K1539" s="82">
        <f>Report2!M1547</f>
        <v>0</v>
      </c>
      <c r="L1539" s="82">
        <f>Report2!N1547</f>
        <v>4580233</v>
      </c>
      <c r="M1539" s="82">
        <f>Report2!P1547</f>
        <v>4580233</v>
      </c>
      <c r="N1539" s="82">
        <f>Report2!Q1547</f>
        <v>0</v>
      </c>
      <c r="O1539" s="82">
        <f>Report2!T1547</f>
        <v>0</v>
      </c>
      <c r="P1539" s="82">
        <f>Report2!U1547</f>
        <v>0</v>
      </c>
      <c r="Q1539" s="82">
        <f>Report2!W1547</f>
        <v>0</v>
      </c>
      <c r="R1539" s="82">
        <f>Report2!X1547</f>
        <v>0</v>
      </c>
      <c r="S1539" s="82">
        <f>Report2!Y1547</f>
        <v>0</v>
      </c>
      <c r="T1539" s="82">
        <f>Report2!Z1547</f>
        <v>4580233</v>
      </c>
      <c r="U1539" s="82">
        <f>Report2!AB1547</f>
        <v>10000</v>
      </c>
      <c r="V1539" s="82">
        <f>Report2!AC1547</f>
        <v>4570233</v>
      </c>
      <c r="W1539" s="36" t="str">
        <f>Report2!AD1547</f>
        <v>31/05/2023</v>
      </c>
      <c r="X1539" s="48" t="str">
        <f t="shared" si="203"/>
        <v>31</v>
      </c>
      <c r="Y1539" s="31" t="str">
        <f t="shared" si="204"/>
        <v>05</v>
      </c>
      <c r="Z1539" s="31" t="str">
        <f t="shared" si="205"/>
        <v>2023</v>
      </c>
      <c r="AA1539" s="45">
        <f t="shared" si="206"/>
        <v>45077</v>
      </c>
      <c r="AB1539" s="31" t="str">
        <f>Report2!AE1547</f>
        <v>5255342005081</v>
      </c>
      <c r="AC1539" s="45" t="str">
        <f>Report2!AF1547</f>
        <v>31/05/2023</v>
      </c>
      <c r="AD1539" s="31" t="str">
        <f>Report2!AH1547</f>
        <v>P2TL/52553/20230531/00024</v>
      </c>
      <c r="AE1539" s="31">
        <f t="shared" si="207"/>
        <v>52550</v>
      </c>
      <c r="AF1539" s="31" t="str">
        <f t="shared" si="208"/>
        <v>52553</v>
      </c>
    </row>
    <row r="1540" spans="1:32">
      <c r="A1540" s="30">
        <f>Report2!A1548</f>
        <v>274</v>
      </c>
      <c r="B1540" s="31" t="str">
        <f>Report2!B1548</f>
        <v>P2TL/52554/20230526/00001</v>
      </c>
      <c r="C1540" s="31" t="str">
        <f>Report2!D1548</f>
        <v>523070745827</v>
      </c>
      <c r="D1540" s="31" t="str">
        <f>Report2!E1548</f>
        <v>NGASIMUN</v>
      </c>
      <c r="E1540" s="31" t="str">
        <f>Report2!H1548</f>
        <v>P4</v>
      </c>
      <c r="F1540" s="31" t="str">
        <f>Report2!I1548</f>
        <v>GE BYAR CREWEK</v>
      </c>
      <c r="G1540" s="31" t="str">
        <f t="shared" si="202"/>
        <v>R1</v>
      </c>
      <c r="H1540" s="31">
        <f t="shared" si="209"/>
        <v>450</v>
      </c>
      <c r="I1540" s="31" t="str">
        <f>Report2!K1548</f>
        <v>R1/450</v>
      </c>
      <c r="J1540" s="82">
        <f>Report2!L1548</f>
        <v>0</v>
      </c>
      <c r="K1540" s="82">
        <f>Report2!M1548</f>
        <v>0</v>
      </c>
      <c r="L1540" s="82">
        <f>Report2!N1548</f>
        <v>672587</v>
      </c>
      <c r="M1540" s="82">
        <f>Report2!P1548</f>
        <v>672587</v>
      </c>
      <c r="N1540" s="82">
        <f>Report2!Q1548</f>
        <v>0</v>
      </c>
      <c r="O1540" s="82">
        <f>Report2!T1548</f>
        <v>0</v>
      </c>
      <c r="P1540" s="82">
        <f>Report2!U1548</f>
        <v>0</v>
      </c>
      <c r="Q1540" s="82">
        <f>Report2!W1548</f>
        <v>0</v>
      </c>
      <c r="R1540" s="82">
        <f>Report2!X1548</f>
        <v>0</v>
      </c>
      <c r="S1540" s="82">
        <f>Report2!Y1548</f>
        <v>0</v>
      </c>
      <c r="T1540" s="82">
        <f>Report2!Z1548</f>
        <v>672587</v>
      </c>
      <c r="U1540" s="82">
        <f>Report2!AB1548</f>
        <v>0</v>
      </c>
      <c r="V1540" s="82">
        <f>Report2!AC1548</f>
        <v>672587</v>
      </c>
      <c r="W1540" s="36" t="str">
        <f>Report2!AD1548</f>
        <v>26/05/2023</v>
      </c>
      <c r="X1540" s="48" t="str">
        <f t="shared" si="203"/>
        <v>26</v>
      </c>
      <c r="Y1540" s="31" t="str">
        <f t="shared" si="204"/>
        <v>05</v>
      </c>
      <c r="Z1540" s="31" t="str">
        <f t="shared" si="205"/>
        <v>2023</v>
      </c>
      <c r="AA1540" s="45">
        <f t="shared" si="206"/>
        <v>45072</v>
      </c>
      <c r="AB1540" s="31" t="str">
        <f>Report2!AE1548</f>
        <v>5255442006332</v>
      </c>
      <c r="AC1540" s="45" t="str">
        <f>Report2!AF1548</f>
        <v>26/05/2023</v>
      </c>
      <c r="AD1540" s="31" t="str">
        <f>Report2!AH1548</f>
        <v>P2TL/52554/20230526/00001</v>
      </c>
      <c r="AE1540" s="31">
        <f t="shared" si="207"/>
        <v>52550</v>
      </c>
      <c r="AF1540" s="31" t="str">
        <f t="shared" si="208"/>
        <v>52554</v>
      </c>
    </row>
    <row r="1541" spans="1:32">
      <c r="A1541" s="30">
        <f>Report2!A1549</f>
        <v>275</v>
      </c>
      <c r="B1541" s="31" t="str">
        <f>Report2!B1549</f>
        <v>P2TL/52551/20230522/00006</v>
      </c>
      <c r="C1541" s="31" t="str">
        <f>Report2!D1549</f>
        <v>NONPELANG</v>
      </c>
      <c r="D1541" s="31" t="str">
        <f>Report2!E1549</f>
        <v>PJ DEVI ANA ISTOATI</v>
      </c>
      <c r="E1541" s="31" t="str">
        <f>Report2!H1549</f>
        <v>P4</v>
      </c>
      <c r="F1541" s="31" t="str">
        <f>Report2!I1549</f>
        <v>DK.DOPANG SIDOGE</v>
      </c>
      <c r="G1541" s="31" t="str">
        <f t="shared" ref="G1541:G1548" si="210">LEFT(I1541,FIND("/",I1541)-1)</f>
        <v>S2</v>
      </c>
      <c r="H1541" s="31">
        <f t="shared" si="209"/>
        <v>450</v>
      </c>
      <c r="I1541" s="31" t="str">
        <f>Report2!K1549</f>
        <v>S2/450</v>
      </c>
      <c r="J1541" s="82">
        <f>Report2!L1549</f>
        <v>2479</v>
      </c>
      <c r="K1541" s="82">
        <f>Report2!M1549</f>
        <v>81000</v>
      </c>
      <c r="L1541" s="82">
        <f>Report2!N1549</f>
        <v>892296</v>
      </c>
      <c r="M1541" s="82">
        <f>Report2!P1549</f>
        <v>973296</v>
      </c>
      <c r="N1541" s="82">
        <f>Report2!Q1549</f>
        <v>0</v>
      </c>
      <c r="O1541" s="82">
        <f>Report2!T1549</f>
        <v>0</v>
      </c>
      <c r="P1541" s="82">
        <f>Report2!U1549</f>
        <v>0</v>
      </c>
      <c r="Q1541" s="82">
        <f>Report2!W1549</f>
        <v>4866</v>
      </c>
      <c r="R1541" s="82">
        <f>Report2!X1549</f>
        <v>0</v>
      </c>
      <c r="S1541" s="82">
        <f>Report2!Y1549</f>
        <v>0</v>
      </c>
      <c r="T1541" s="82">
        <f>Report2!Z1549</f>
        <v>978162</v>
      </c>
      <c r="U1541" s="82">
        <f>Report2!AB1549</f>
        <v>978162</v>
      </c>
      <c r="V1541" s="82">
        <f>Report2!AC1549</f>
        <v>0</v>
      </c>
      <c r="W1541" s="36" t="str">
        <f>Report2!AD1549</f>
        <v>23/05/2023</v>
      </c>
      <c r="X1541" s="48" t="str">
        <f t="shared" ref="X1541:X1548" si="211">LEFT(W1541,2)</f>
        <v>23</v>
      </c>
      <c r="Y1541" s="31" t="str">
        <f t="shared" ref="Y1541:Y1548" si="212">MID(W1541,FIND("/",W1541,1)+1,2)</f>
        <v>05</v>
      </c>
      <c r="Z1541" s="31" t="str">
        <f t="shared" ref="Z1541:Z1548" si="213">RIGHT(W1541,4)</f>
        <v>2023</v>
      </c>
      <c r="AA1541" s="45">
        <f t="shared" ref="AA1541:AA1548" si="214">DATE(Z1541,Y1541,X1541)</f>
        <v>45069</v>
      </c>
      <c r="AB1541" s="31" t="str">
        <f>Report2!AE1549</f>
        <v>5255142005324</v>
      </c>
      <c r="AC1541" s="45" t="str">
        <f>Report2!AF1549</f>
        <v>23/05/2023</v>
      </c>
      <c r="AD1541" s="31" t="str">
        <f>Report2!AH1549</f>
        <v>P2TL/52551/20230522/00006</v>
      </c>
      <c r="AE1541" s="31">
        <f t="shared" ref="AE1541:AE1584" si="215">AE1540</f>
        <v>52550</v>
      </c>
      <c r="AF1541" s="31" t="str">
        <f t="shared" ref="AF1541:AF1548" si="216">_xlfn.IFS(LEN(AD1541)=19,LEFT(AD1541,5),LEN(AD1541)=25,MID(AD1541,6,5))</f>
        <v>52551</v>
      </c>
    </row>
    <row r="1542" spans="1:32">
      <c r="A1542" s="30">
        <f>Report2!A1550</f>
        <v>276</v>
      </c>
      <c r="B1542" s="31" t="str">
        <f>Report2!B1550</f>
        <v>P2TL/52551/20230526/00002</v>
      </c>
      <c r="C1542" s="31" t="str">
        <f>Report2!D1550</f>
        <v>523061473300</v>
      </c>
      <c r="D1542" s="31" t="str">
        <f>Report2!E1550</f>
        <v>LIA ARDIANI</v>
      </c>
      <c r="E1542" s="31" t="str">
        <f>Report2!H1550</f>
        <v>K2</v>
      </c>
      <c r="F1542" s="31" t="str">
        <f>Report2!I1550</f>
        <v>DS KUNCIR 0  RT.5 R</v>
      </c>
      <c r="G1542" s="31" t="str">
        <f t="shared" si="210"/>
        <v>R1MT</v>
      </c>
      <c r="H1542" s="31">
        <f t="shared" si="209"/>
        <v>900</v>
      </c>
      <c r="I1542" s="31" t="str">
        <f>Report2!K1550</f>
        <v>R1MT/900</v>
      </c>
      <c r="J1542" s="82">
        <f>Report2!L1550</f>
        <v>340</v>
      </c>
      <c r="K1542" s="82">
        <f>Report2!M1550</f>
        <v>0</v>
      </c>
      <c r="L1542" s="82">
        <f>Report2!N1550</f>
        <v>459680</v>
      </c>
      <c r="M1542" s="82">
        <f>Report2!P1550</f>
        <v>459680</v>
      </c>
      <c r="N1542" s="82">
        <f>Report2!Q1550</f>
        <v>0</v>
      </c>
      <c r="O1542" s="82">
        <f>Report2!T1550</f>
        <v>0</v>
      </c>
      <c r="P1542" s="82">
        <f>Report2!U1550</f>
        <v>0</v>
      </c>
      <c r="Q1542" s="82">
        <f>Report2!W1550</f>
        <v>41371</v>
      </c>
      <c r="R1542" s="82">
        <f>Report2!X1550</f>
        <v>0</v>
      </c>
      <c r="S1542" s="82">
        <f>Report2!Y1550</f>
        <v>0</v>
      </c>
      <c r="T1542" s="82">
        <f>Report2!Z1550</f>
        <v>501051</v>
      </c>
      <c r="U1542" s="82">
        <f>Report2!AB1550</f>
        <v>501051</v>
      </c>
      <c r="V1542" s="82">
        <f>Report2!AC1550</f>
        <v>0</v>
      </c>
      <c r="W1542" s="36" t="str">
        <f>Report2!AD1550</f>
        <v>26/05/2023</v>
      </c>
      <c r="X1542" s="48" t="str">
        <f t="shared" si="211"/>
        <v>26</v>
      </c>
      <c r="Y1542" s="31" t="str">
        <f t="shared" si="212"/>
        <v>05</v>
      </c>
      <c r="Z1542" s="31" t="str">
        <f t="shared" si="213"/>
        <v>2023</v>
      </c>
      <c r="AA1542" s="45">
        <f t="shared" si="214"/>
        <v>45072</v>
      </c>
      <c r="AB1542" s="31" t="str">
        <f>Report2!AE1550</f>
        <v>5255143005338</v>
      </c>
      <c r="AC1542" s="45" t="str">
        <f>Report2!AF1550</f>
        <v>26/05/2023</v>
      </c>
      <c r="AD1542" s="31" t="str">
        <f>Report2!AH1550</f>
        <v>P2TL/52551/20230526/00002</v>
      </c>
      <c r="AE1542" s="31">
        <f t="shared" si="215"/>
        <v>52550</v>
      </c>
      <c r="AF1542" s="31" t="str">
        <f t="shared" si="216"/>
        <v>52551</v>
      </c>
    </row>
    <row r="1543" spans="1:32">
      <c r="A1543" s="30">
        <f>Report2!A1551</f>
        <v>277</v>
      </c>
      <c r="B1543" s="31" t="str">
        <f>Report2!B1551</f>
        <v>P2TL/52554/20230523/00002</v>
      </c>
      <c r="C1543" s="31" t="str">
        <f>Report2!D1551</f>
        <v>523071150822</v>
      </c>
      <c r="D1543" s="31" t="str">
        <f>Report2!E1551</f>
        <v>JARMI</v>
      </c>
      <c r="E1543" s="31" t="str">
        <f>Report2!H1551</f>
        <v>K2</v>
      </c>
      <c r="F1543" s="31" t="str">
        <f>Report2!I1551</f>
        <v>TA HUNAN DS PUTAT</v>
      </c>
      <c r="G1543" s="31" t="str">
        <f t="shared" si="210"/>
        <v>R1</v>
      </c>
      <c r="H1543" s="31">
        <f t="shared" si="209"/>
        <v>450</v>
      </c>
      <c r="I1543" s="31" t="str">
        <f>Report2!K1551</f>
        <v>R1/450</v>
      </c>
      <c r="J1543" s="82">
        <f>Report2!L1551</f>
        <v>513</v>
      </c>
      <c r="K1543" s="82">
        <f>Report2!M1551</f>
        <v>0</v>
      </c>
      <c r="L1543" s="82">
        <f>Report2!N1551</f>
        <v>253935</v>
      </c>
      <c r="M1543" s="82">
        <f>Report2!P1551</f>
        <v>253935</v>
      </c>
      <c r="N1543" s="82">
        <f>Report2!Q1551</f>
        <v>0</v>
      </c>
      <c r="O1543" s="82">
        <f>Report2!T1551</f>
        <v>0</v>
      </c>
      <c r="P1543" s="82">
        <f>Report2!U1551</f>
        <v>0</v>
      </c>
      <c r="Q1543" s="82">
        <f>Report2!W1551</f>
        <v>22854</v>
      </c>
      <c r="R1543" s="82">
        <f>Report2!X1551</f>
        <v>0</v>
      </c>
      <c r="S1543" s="82">
        <f>Report2!Y1551</f>
        <v>0</v>
      </c>
      <c r="T1543" s="82">
        <f>Report2!Z1551</f>
        <v>276789</v>
      </c>
      <c r="U1543" s="82">
        <f>Report2!AB1551</f>
        <v>23000</v>
      </c>
      <c r="V1543" s="82">
        <f>Report2!AC1551</f>
        <v>253789</v>
      </c>
      <c r="W1543" s="36" t="str">
        <f>Report2!AD1551</f>
        <v>24/05/2023</v>
      </c>
      <c r="X1543" s="48" t="str">
        <f t="shared" si="211"/>
        <v>24</v>
      </c>
      <c r="Y1543" s="31" t="str">
        <f t="shared" si="212"/>
        <v>05</v>
      </c>
      <c r="Z1543" s="31" t="str">
        <f t="shared" si="213"/>
        <v>2023</v>
      </c>
      <c r="AA1543" s="45">
        <f t="shared" si="214"/>
        <v>45070</v>
      </c>
      <c r="AB1543" s="31" t="str">
        <f>Report2!AE1551</f>
        <v>5255442006293</v>
      </c>
      <c r="AC1543" s="45" t="str">
        <f>Report2!AF1551</f>
        <v>24/05/2023</v>
      </c>
      <c r="AD1543" s="31" t="str">
        <f>Report2!AH1551</f>
        <v>P2TL/52554/20230523/00002</v>
      </c>
      <c r="AE1543" s="31">
        <f t="shared" si="215"/>
        <v>52550</v>
      </c>
      <c r="AF1543" s="31" t="str">
        <f t="shared" si="216"/>
        <v>52554</v>
      </c>
    </row>
    <row r="1544" spans="1:32">
      <c r="A1544" s="30">
        <f>Report2!A1552</f>
        <v>278</v>
      </c>
      <c r="B1544" s="31" t="str">
        <f>Report2!B1552</f>
        <v>P2TL/52553/20230526/00007</v>
      </c>
      <c r="C1544" s="31" t="str">
        <f>Report2!D1552</f>
        <v>523070588712</v>
      </c>
      <c r="D1544" s="31" t="str">
        <f>Report2!E1552</f>
        <v>S L A M E T</v>
      </c>
      <c r="E1544" s="31" t="str">
        <f>Report2!H1552</f>
        <v>K2</v>
      </c>
      <c r="F1544" s="31" t="str">
        <f>Report2!I1552</f>
        <v>DK  TUMBAL KLUWAN</v>
      </c>
      <c r="G1544" s="31" t="str">
        <f t="shared" si="210"/>
        <v>R1</v>
      </c>
      <c r="H1544" s="31">
        <f t="shared" si="209"/>
        <v>450</v>
      </c>
      <c r="I1544" s="31" t="str">
        <f>Report2!K1552</f>
        <v>R1/450</v>
      </c>
      <c r="J1544" s="82">
        <f>Report2!L1552</f>
        <v>450</v>
      </c>
      <c r="K1544" s="82">
        <f>Report2!M1552</f>
        <v>0</v>
      </c>
      <c r="L1544" s="82">
        <f>Report2!N1552</f>
        <v>222750</v>
      </c>
      <c r="M1544" s="82">
        <f>Report2!P1552</f>
        <v>222750</v>
      </c>
      <c r="N1544" s="82">
        <f>Report2!Q1552</f>
        <v>0</v>
      </c>
      <c r="O1544" s="82">
        <f>Report2!T1552</f>
        <v>0</v>
      </c>
      <c r="P1544" s="82">
        <f>Report2!U1552</f>
        <v>0</v>
      </c>
      <c r="Q1544" s="82">
        <f>Report2!W1552</f>
        <v>20048</v>
      </c>
      <c r="R1544" s="82">
        <f>Report2!X1552</f>
        <v>0</v>
      </c>
      <c r="S1544" s="82">
        <f>Report2!Y1552</f>
        <v>0</v>
      </c>
      <c r="T1544" s="82">
        <f>Report2!Z1552</f>
        <v>242798</v>
      </c>
      <c r="U1544" s="82">
        <f>Report2!AB1552</f>
        <v>20500</v>
      </c>
      <c r="V1544" s="82">
        <f>Report2!AC1552</f>
        <v>222298</v>
      </c>
      <c r="W1544" s="36" t="str">
        <f>Report2!AD1552</f>
        <v>26/05/2023</v>
      </c>
      <c r="X1544" s="48" t="str">
        <f t="shared" si="211"/>
        <v>26</v>
      </c>
      <c r="Y1544" s="31" t="str">
        <f t="shared" si="212"/>
        <v>05</v>
      </c>
      <c r="Z1544" s="31" t="str">
        <f t="shared" si="213"/>
        <v>2023</v>
      </c>
      <c r="AA1544" s="45">
        <f t="shared" si="214"/>
        <v>45072</v>
      </c>
      <c r="AB1544" s="31" t="str">
        <f>Report2!AE1552</f>
        <v>5255342005007</v>
      </c>
      <c r="AC1544" s="45" t="str">
        <f>Report2!AF1552</f>
        <v>26/05/2023</v>
      </c>
      <c r="AD1544" s="31" t="str">
        <f>Report2!AH1552</f>
        <v>P2TL/52553/20230526/00007</v>
      </c>
      <c r="AE1544" s="31">
        <f t="shared" si="215"/>
        <v>52550</v>
      </c>
      <c r="AF1544" s="31" t="str">
        <f t="shared" si="216"/>
        <v>52553</v>
      </c>
    </row>
    <row r="1545" spans="1:32">
      <c r="A1545" s="30">
        <f>Report2!A1553</f>
        <v>279</v>
      </c>
      <c r="B1545" s="31" t="str">
        <f>Report2!B1553</f>
        <v>P2TL/52553/20230531/00006</v>
      </c>
      <c r="C1545" s="31" t="str">
        <f>Report2!D1553</f>
        <v>523071693333</v>
      </c>
      <c r="D1545" s="31" t="str">
        <f>Report2!E1553</f>
        <v>DKP KAB GROBOGAN</v>
      </c>
      <c r="E1545" s="31" t="str">
        <f>Report2!H1553</f>
        <v>K2</v>
      </c>
      <c r="F1545" s="31" t="str">
        <f>Report2!I1553</f>
        <v>JL GAJAHMADA PWD</v>
      </c>
      <c r="G1545" s="31" t="str">
        <f t="shared" si="210"/>
        <v>P3</v>
      </c>
      <c r="H1545" s="31">
        <f t="shared" si="209"/>
        <v>7700</v>
      </c>
      <c r="I1545" s="31" t="str">
        <f>Report2!K1553</f>
        <v>P3/7700</v>
      </c>
      <c r="J1545" s="82">
        <f>Report2!L1553</f>
        <v>3850</v>
      </c>
      <c r="K1545" s="82">
        <f>Report2!M1553</f>
        <v>0</v>
      </c>
      <c r="L1545" s="82">
        <f>Report2!N1553</f>
        <v>6543191</v>
      </c>
      <c r="M1545" s="82">
        <f>Report2!P1553</f>
        <v>6543191</v>
      </c>
      <c r="N1545" s="82">
        <f>Report2!Q1553</f>
        <v>10000</v>
      </c>
      <c r="O1545" s="82">
        <f>Report2!T1553</f>
        <v>0</v>
      </c>
      <c r="P1545" s="82">
        <f>Report2!U1553</f>
        <v>0</v>
      </c>
      <c r="Q1545" s="82">
        <f>Report2!W1553</f>
        <v>0</v>
      </c>
      <c r="R1545" s="82">
        <f>Report2!X1553</f>
        <v>0</v>
      </c>
      <c r="S1545" s="82">
        <f>Report2!Y1553</f>
        <v>0</v>
      </c>
      <c r="T1545" s="82">
        <f>Report2!Z1553</f>
        <v>6553191</v>
      </c>
      <c r="U1545" s="82">
        <f>Report2!AB1553</f>
        <v>10000</v>
      </c>
      <c r="V1545" s="82">
        <f>Report2!AC1553</f>
        <v>6543191</v>
      </c>
      <c r="W1545" s="36" t="str">
        <f>Report2!AD1553</f>
        <v>31/05/2023</v>
      </c>
      <c r="X1545" s="48" t="str">
        <f t="shared" si="211"/>
        <v>31</v>
      </c>
      <c r="Y1545" s="31" t="str">
        <f t="shared" si="212"/>
        <v>05</v>
      </c>
      <c r="Z1545" s="31" t="str">
        <f t="shared" si="213"/>
        <v>2023</v>
      </c>
      <c r="AA1545" s="45">
        <f t="shared" si="214"/>
        <v>45077</v>
      </c>
      <c r="AB1545" s="31" t="str">
        <f>Report2!AE1553</f>
        <v>5255342005063</v>
      </c>
      <c r="AC1545" s="45" t="str">
        <f>Report2!AF1553</f>
        <v>31/05/2023</v>
      </c>
      <c r="AD1545" s="31" t="str">
        <f>Report2!AH1553</f>
        <v>P2TL/52553/20230531/00006</v>
      </c>
      <c r="AE1545" s="31">
        <f t="shared" si="215"/>
        <v>52550</v>
      </c>
      <c r="AF1545" s="31" t="str">
        <f t="shared" si="216"/>
        <v>52553</v>
      </c>
    </row>
    <row r="1546" spans="1:32">
      <c r="A1546" s="30">
        <f>Report2!A1554</f>
        <v>280</v>
      </c>
      <c r="B1546" s="31" t="str">
        <f>Report2!B1554</f>
        <v>P2TL/52553/20230526/00024</v>
      </c>
      <c r="C1546" s="31" t="str">
        <f>Report2!D1554</f>
        <v>523071682485</v>
      </c>
      <c r="D1546" s="31" t="str">
        <f>Report2!E1554</f>
        <v>LAPIJANTO</v>
      </c>
      <c r="E1546" s="31" t="str">
        <f>Report2!H1554</f>
        <v>K2</v>
      </c>
      <c r="F1546" s="31" t="str">
        <f>Report2!I1554</f>
        <v>DK PONDOK   RT.01 R</v>
      </c>
      <c r="G1546" s="31" t="str">
        <f t="shared" si="210"/>
        <v>R1</v>
      </c>
      <c r="H1546" s="31">
        <f t="shared" si="209"/>
        <v>450</v>
      </c>
      <c r="I1546" s="31" t="str">
        <f>Report2!K1554</f>
        <v>R1/450</v>
      </c>
      <c r="J1546" s="82">
        <f>Report2!L1554</f>
        <v>450</v>
      </c>
      <c r="K1546" s="82">
        <f>Report2!M1554</f>
        <v>0</v>
      </c>
      <c r="L1546" s="82">
        <f>Report2!N1554</f>
        <v>222750</v>
      </c>
      <c r="M1546" s="82">
        <f>Report2!P1554</f>
        <v>222750</v>
      </c>
      <c r="N1546" s="82">
        <f>Report2!Q1554</f>
        <v>0</v>
      </c>
      <c r="O1546" s="82">
        <f>Report2!T1554</f>
        <v>0</v>
      </c>
      <c r="P1546" s="82">
        <f>Report2!U1554</f>
        <v>0</v>
      </c>
      <c r="Q1546" s="82">
        <f>Report2!W1554</f>
        <v>20048</v>
      </c>
      <c r="R1546" s="82">
        <f>Report2!X1554</f>
        <v>0</v>
      </c>
      <c r="S1546" s="82">
        <f>Report2!Y1554</f>
        <v>0</v>
      </c>
      <c r="T1546" s="82">
        <f>Report2!Z1554</f>
        <v>242798</v>
      </c>
      <c r="U1546" s="82">
        <f>Report2!AB1554</f>
        <v>20500</v>
      </c>
      <c r="V1546" s="82">
        <f>Report2!AC1554</f>
        <v>222298</v>
      </c>
      <c r="W1546" s="36" t="str">
        <f>Report2!AD1554</f>
        <v>27/05/2023</v>
      </c>
      <c r="X1546" s="48" t="str">
        <f t="shared" si="211"/>
        <v>27</v>
      </c>
      <c r="Y1546" s="31" t="str">
        <f t="shared" si="212"/>
        <v>05</v>
      </c>
      <c r="Z1546" s="31" t="str">
        <f t="shared" si="213"/>
        <v>2023</v>
      </c>
      <c r="AA1546" s="45">
        <f t="shared" si="214"/>
        <v>45073</v>
      </c>
      <c r="AB1546" s="31" t="str">
        <f>Report2!AE1554</f>
        <v>5255342005024</v>
      </c>
      <c r="AC1546" s="45" t="str">
        <f>Report2!AF1554</f>
        <v>27/05/2023</v>
      </c>
      <c r="AD1546" s="31" t="str">
        <f>Report2!AH1554</f>
        <v>P2TL/52553/20230526/00024</v>
      </c>
      <c r="AE1546" s="31">
        <f t="shared" si="215"/>
        <v>52550</v>
      </c>
      <c r="AF1546" s="31" t="str">
        <f t="shared" si="216"/>
        <v>52553</v>
      </c>
    </row>
    <row r="1547" spans="1:32">
      <c r="A1547" s="30">
        <f>Report2!A1555</f>
        <v>281</v>
      </c>
      <c r="B1547" s="31" t="str">
        <f>Report2!B1555</f>
        <v>P2TL/52553/20230526/00018</v>
      </c>
      <c r="C1547" s="31" t="str">
        <f>Report2!D1555</f>
        <v>523071391955</v>
      </c>
      <c r="D1547" s="31" t="str">
        <f>Report2!E1555</f>
        <v>MARYAH</v>
      </c>
      <c r="E1547" s="31" t="str">
        <f>Report2!H1555</f>
        <v>K2</v>
      </c>
      <c r="F1547" s="31" t="str">
        <f>Report2!I1555</f>
        <v>LE NGKONG KETRO</v>
      </c>
      <c r="G1547" s="31" t="str">
        <f t="shared" si="210"/>
        <v>R1</v>
      </c>
      <c r="H1547" s="31">
        <f t="shared" si="209"/>
        <v>450</v>
      </c>
      <c r="I1547" s="31" t="str">
        <f>Report2!K1555</f>
        <v>R1/450</v>
      </c>
      <c r="J1547" s="82">
        <f>Report2!L1555</f>
        <v>450</v>
      </c>
      <c r="K1547" s="82">
        <f>Report2!M1555</f>
        <v>0</v>
      </c>
      <c r="L1547" s="82">
        <f>Report2!N1555</f>
        <v>222750</v>
      </c>
      <c r="M1547" s="82">
        <f>Report2!P1555</f>
        <v>222750</v>
      </c>
      <c r="N1547" s="82">
        <f>Report2!Q1555</f>
        <v>0</v>
      </c>
      <c r="O1547" s="82">
        <f>Report2!T1555</f>
        <v>0</v>
      </c>
      <c r="P1547" s="82">
        <f>Report2!U1555</f>
        <v>0</v>
      </c>
      <c r="Q1547" s="82">
        <f>Report2!W1555</f>
        <v>20048</v>
      </c>
      <c r="R1547" s="82">
        <f>Report2!X1555</f>
        <v>0</v>
      </c>
      <c r="S1547" s="82">
        <f>Report2!Y1555</f>
        <v>0</v>
      </c>
      <c r="T1547" s="82">
        <f>Report2!Z1555</f>
        <v>242798</v>
      </c>
      <c r="U1547" s="82">
        <f>Report2!AB1555</f>
        <v>20500</v>
      </c>
      <c r="V1547" s="82">
        <f>Report2!AC1555</f>
        <v>222298</v>
      </c>
      <c r="W1547" s="36" t="str">
        <f>Report2!AD1555</f>
        <v>27/05/2023</v>
      </c>
      <c r="X1547" s="48" t="str">
        <f t="shared" si="211"/>
        <v>27</v>
      </c>
      <c r="Y1547" s="31" t="str">
        <f t="shared" si="212"/>
        <v>05</v>
      </c>
      <c r="Z1547" s="31" t="str">
        <f t="shared" si="213"/>
        <v>2023</v>
      </c>
      <c r="AA1547" s="45">
        <f t="shared" si="214"/>
        <v>45073</v>
      </c>
      <c r="AB1547" s="31" t="str">
        <f>Report2!AE1555</f>
        <v>5255342005018</v>
      </c>
      <c r="AC1547" s="45" t="str">
        <f>Report2!AF1555</f>
        <v>27/05/2023</v>
      </c>
      <c r="AD1547" s="31" t="str">
        <f>Report2!AH1555</f>
        <v>P2TL/52553/20230526/00018</v>
      </c>
      <c r="AE1547" s="31">
        <f t="shared" si="215"/>
        <v>52550</v>
      </c>
      <c r="AF1547" s="31" t="str">
        <f t="shared" si="216"/>
        <v>52553</v>
      </c>
    </row>
    <row r="1548" spans="1:32">
      <c r="A1548" s="30">
        <f>Report2!A1556</f>
        <v>282</v>
      </c>
      <c r="B1548" s="31" t="str">
        <f>Report2!B1556</f>
        <v>5255305723051000553</v>
      </c>
      <c r="C1548" s="31" t="str">
        <f>Report2!D1556</f>
        <v>525530127366</v>
      </c>
      <c r="D1548" s="31" t="str">
        <f>Report2!E1556</f>
        <v>CV.TEGI AMBORO HW</v>
      </c>
      <c r="E1548" s="31" t="str">
        <f>Report2!H1556</f>
        <v>KWH</v>
      </c>
      <c r="F1548" s="31" t="str">
        <f>Report2!I1556</f>
        <v>DN JETIS</v>
      </c>
      <c r="G1548" s="31" t="str">
        <f t="shared" si="210"/>
        <v>B2T</v>
      </c>
      <c r="H1548" s="31">
        <f t="shared" si="209"/>
        <v>7700</v>
      </c>
      <c r="I1548" s="31" t="str">
        <f>Report2!K1556</f>
        <v>B2T/7700</v>
      </c>
      <c r="J1548" s="82">
        <f>Report2!L1556</f>
        <v>3456</v>
      </c>
      <c r="K1548" s="82">
        <f>Report2!M1556</f>
        <v>0</v>
      </c>
      <c r="L1548" s="82">
        <f>Report2!N1556</f>
        <v>4993920</v>
      </c>
      <c r="M1548" s="82">
        <f>Report2!P1556</f>
        <v>4993920</v>
      </c>
      <c r="N1548" s="82">
        <f>Report2!Q1556</f>
        <v>0</v>
      </c>
      <c r="O1548" s="82">
        <f>Report2!T1556</f>
        <v>0</v>
      </c>
      <c r="P1548" s="82">
        <f>Report2!U1556</f>
        <v>0</v>
      </c>
      <c r="Q1548" s="82">
        <f>Report2!W1556</f>
        <v>449453</v>
      </c>
      <c r="R1548" s="82">
        <f>Report2!X1556</f>
        <v>0</v>
      </c>
      <c r="S1548" s="82">
        <f>Report2!Y1556</f>
        <v>0</v>
      </c>
      <c r="T1548" s="82">
        <f>Report2!Z1556</f>
        <v>5443373</v>
      </c>
      <c r="U1548" s="82">
        <f>Report2!AB1556</f>
        <v>4993920</v>
      </c>
      <c r="V1548" s="82">
        <f>Report2!AC1556</f>
        <v>0</v>
      </c>
      <c r="W1548" s="36" t="str">
        <f>Report2!AD1556</f>
        <v>17/05/2023</v>
      </c>
      <c r="X1548" s="48" t="str">
        <f t="shared" si="211"/>
        <v>17</v>
      </c>
      <c r="Y1548" s="31" t="str">
        <f t="shared" si="212"/>
        <v>05</v>
      </c>
      <c r="Z1548" s="31" t="str">
        <f t="shared" si="213"/>
        <v>2023</v>
      </c>
      <c r="AA1548" s="45">
        <f t="shared" si="214"/>
        <v>45063</v>
      </c>
      <c r="AB1548" s="31" t="str">
        <f>Report2!AE1556</f>
        <v>5255334000549</v>
      </c>
      <c r="AC1548" s="45">
        <f>Report2!AF1556</f>
        <v>0</v>
      </c>
      <c r="AD1548" s="31" t="str">
        <f>Report2!AH1556</f>
        <v>5255305723051000553</v>
      </c>
      <c r="AE1548" s="31">
        <f t="shared" si="215"/>
        <v>52550</v>
      </c>
      <c r="AF1548" s="31" t="str">
        <f t="shared" si="216"/>
        <v>52553</v>
      </c>
    </row>
    <row r="1549" spans="1:32">
      <c r="A1549" s="30">
        <f>Report2!A1557</f>
        <v>1</v>
      </c>
      <c r="B1549" s="31" t="str">
        <f>Report2!B1557</f>
        <v>P2TL/52552/20230606/00003</v>
      </c>
      <c r="C1549" s="31" t="str">
        <f>Report2!D1557</f>
        <v>523081305764</v>
      </c>
      <c r="D1549" s="31" t="str">
        <f>Report2!E1557</f>
        <v>MUSHOLA SABILUL M</v>
      </c>
      <c r="E1549" s="31" t="str">
        <f>Report2!H1557</f>
        <v>K2</v>
      </c>
      <c r="F1549" s="31" t="str">
        <f>Report2!I1557</f>
        <v>DK KAWUNG    RT.7 R</v>
      </c>
      <c r="G1549" s="31" t="str">
        <f t="shared" ref="G1549" si="217">LEFT(I1549,FIND("/",I1549)-1)</f>
        <v>S2T</v>
      </c>
      <c r="H1549" s="31">
        <f t="shared" ref="H1549" si="218">_xlfn.NUMBERVALUE(MID(I1549,FIND("/",I1549,1)+1,99))</f>
        <v>900</v>
      </c>
      <c r="I1549" s="31" t="str">
        <f>Report2!K1557</f>
        <v>S2T/900</v>
      </c>
      <c r="J1549" s="82">
        <f>Report2!L1557</f>
        <v>817</v>
      </c>
      <c r="K1549" s="82">
        <f>Report2!M1557</f>
        <v>0</v>
      </c>
      <c r="L1549" s="82">
        <f>Report2!N1557</f>
        <v>371735</v>
      </c>
      <c r="M1549" s="82">
        <f>Report2!P1557</f>
        <v>371735</v>
      </c>
      <c r="N1549" s="82">
        <f>Report2!Q1557</f>
        <v>0</v>
      </c>
      <c r="O1549" s="82">
        <f>Report2!T1557</f>
        <v>0</v>
      </c>
      <c r="P1549" s="82">
        <f>Report2!U1557</f>
        <v>0</v>
      </c>
      <c r="Q1549" s="82">
        <f>Report2!W1557</f>
        <v>33456</v>
      </c>
      <c r="R1549" s="82">
        <f>Report2!X1557</f>
        <v>0</v>
      </c>
      <c r="S1549" s="82">
        <f>Report2!Y1557</f>
        <v>0</v>
      </c>
      <c r="T1549" s="82">
        <f>Report2!Z1557</f>
        <v>405191</v>
      </c>
      <c r="U1549" s="82">
        <f>Report2!AB1557</f>
        <v>405191</v>
      </c>
      <c r="V1549" s="82">
        <f>Report2!AC1557</f>
        <v>0</v>
      </c>
      <c r="W1549" s="36" t="str">
        <f>Report2!AD1557</f>
        <v>06/06/2023</v>
      </c>
      <c r="X1549" s="48" t="str">
        <f t="shared" ref="X1549" si="219">LEFT(W1549,2)</f>
        <v>06</v>
      </c>
      <c r="Y1549" s="31" t="str">
        <f t="shared" ref="Y1549" si="220">MID(W1549,FIND("/",W1549,1)+1,2)</f>
        <v>06</v>
      </c>
      <c r="Z1549" s="31" t="str">
        <f t="shared" ref="Z1549" si="221">RIGHT(W1549,4)</f>
        <v>2023</v>
      </c>
      <c r="AA1549" s="45">
        <f t="shared" ref="AA1549" si="222">DATE(Z1549,Y1549,X1549)</f>
        <v>45083</v>
      </c>
      <c r="AB1549" s="31" t="str">
        <f>Report2!AE1557</f>
        <v>5255243005059</v>
      </c>
      <c r="AC1549" s="45" t="str">
        <f>Report2!AF1557</f>
        <v>06/06/2023</v>
      </c>
      <c r="AD1549" s="31" t="str">
        <f>Report2!AH1557</f>
        <v>P2TL/52552/20230606/00003</v>
      </c>
      <c r="AE1549" s="31">
        <f t="shared" si="215"/>
        <v>52550</v>
      </c>
      <c r="AF1549" s="31" t="str">
        <f t="shared" ref="AF1549" si="223">_xlfn.IFS(LEN(AD1549)=19,LEFT(AD1549,5),LEN(AD1549)=25,MID(AD1549,6,5))</f>
        <v>52552</v>
      </c>
    </row>
    <row r="1550" spans="1:32">
      <c r="A1550" s="30">
        <f>Report2!A1558</f>
        <v>2</v>
      </c>
      <c r="B1550" s="31" t="str">
        <f>Report2!B1558</f>
        <v>P2TL/52552/20230606/00004</v>
      </c>
      <c r="C1550" s="31" t="str">
        <f>Report2!D1558</f>
        <v>523080912606</v>
      </c>
      <c r="D1550" s="31" t="str">
        <f>Report2!E1558</f>
        <v>ZAENURROHWAN</v>
      </c>
      <c r="E1550" s="31" t="str">
        <f>Report2!H1558</f>
        <v>P2</v>
      </c>
      <c r="F1550" s="31" t="str">
        <f>Report2!I1558</f>
        <v>DS SUKOREJO GUNT</v>
      </c>
      <c r="G1550" s="31" t="str">
        <f t="shared" ref="G1550:G1577" si="224">LEFT(I1550,FIND("/",I1550)-1)</f>
        <v>R1</v>
      </c>
      <c r="H1550" s="31">
        <f t="shared" ref="H1550:H1577" si="225">_xlfn.NUMBERVALUE(MID(I1550,FIND("/",I1550,1)+1,99))</f>
        <v>900</v>
      </c>
      <c r="I1550" s="31" t="str">
        <f>Report2!K1558</f>
        <v>R1/900</v>
      </c>
      <c r="J1550" s="82">
        <f>Report2!L1558</f>
        <v>4957</v>
      </c>
      <c r="K1550" s="82">
        <f>Report2!M1558</f>
        <v>0</v>
      </c>
      <c r="L1550" s="82">
        <f>Report2!N1558</f>
        <v>2453814</v>
      </c>
      <c r="M1550" s="82">
        <f>Report2!P1558</f>
        <v>2453814</v>
      </c>
      <c r="N1550" s="82">
        <f>Report2!Q1558</f>
        <v>0</v>
      </c>
      <c r="O1550" s="82">
        <f>Report2!T1558</f>
        <v>0</v>
      </c>
      <c r="P1550" s="82">
        <f>Report2!U1558</f>
        <v>188171</v>
      </c>
      <c r="Q1550" s="82">
        <f>Report2!W1558</f>
        <v>24538</v>
      </c>
      <c r="R1550" s="82">
        <f>Report2!X1558</f>
        <v>0</v>
      </c>
      <c r="S1550" s="82">
        <f>Report2!Y1558</f>
        <v>0</v>
      </c>
      <c r="T1550" s="82">
        <f>Report2!Z1558</f>
        <v>2666523</v>
      </c>
      <c r="U1550" s="82">
        <f>Report2!AB1558</f>
        <v>2666523</v>
      </c>
      <c r="V1550" s="82">
        <f>Report2!AC1558</f>
        <v>0</v>
      </c>
      <c r="W1550" s="36" t="str">
        <f>Report2!AD1558</f>
        <v>06/06/2023</v>
      </c>
      <c r="X1550" s="48" t="str">
        <f t="shared" ref="X1550:X1577" si="226">LEFT(W1550,2)</f>
        <v>06</v>
      </c>
      <c r="Y1550" s="31" t="str">
        <f t="shared" ref="Y1550:Y1577" si="227">MID(W1550,FIND("/",W1550,1)+1,2)</f>
        <v>06</v>
      </c>
      <c r="Z1550" s="31" t="str">
        <f t="shared" ref="Z1550:Z1577" si="228">RIGHT(W1550,4)</f>
        <v>2023</v>
      </c>
      <c r="AA1550" s="45">
        <f t="shared" ref="AA1550:AA1577" si="229">DATE(Z1550,Y1550,X1550)</f>
        <v>45083</v>
      </c>
      <c r="AB1550" s="31" t="str">
        <f>Report2!AE1558</f>
        <v>5255242005060</v>
      </c>
      <c r="AC1550" s="45" t="str">
        <f>Report2!AF1558</f>
        <v>06/06/2023</v>
      </c>
      <c r="AD1550" s="31" t="str">
        <f>Report2!AH1558</f>
        <v>P2TL/52552/20230606/00004</v>
      </c>
      <c r="AE1550" s="31">
        <f t="shared" si="215"/>
        <v>52550</v>
      </c>
      <c r="AF1550" s="31" t="str">
        <f t="shared" ref="AF1550:AF1577" si="230">_xlfn.IFS(LEN(AD1550)=19,LEFT(AD1550,5),LEN(AD1550)=25,MID(AD1550,6,5))</f>
        <v>52552</v>
      </c>
    </row>
    <row r="1551" spans="1:32">
      <c r="A1551" s="30">
        <f>Report2!A1559</f>
        <v>3</v>
      </c>
      <c r="B1551" s="31" t="str">
        <f>Report2!B1559</f>
        <v>P2TL/52552/20230606/00002</v>
      </c>
      <c r="C1551" s="31" t="str">
        <f>Report2!D1559</f>
        <v>523080463973</v>
      </c>
      <c r="D1551" s="31" t="str">
        <f>Report2!E1559</f>
        <v>ABDUL GHOFUR</v>
      </c>
      <c r="E1551" s="31" t="str">
        <f>Report2!H1559</f>
        <v>P3</v>
      </c>
      <c r="F1551" s="31" t="str">
        <f>Report2!I1559</f>
        <v>KL ANTINGAN RT2 RW</v>
      </c>
      <c r="G1551" s="31" t="str">
        <f t="shared" si="224"/>
        <v>R1</v>
      </c>
      <c r="H1551" s="31">
        <f t="shared" si="225"/>
        <v>450</v>
      </c>
      <c r="I1551" s="31" t="str">
        <f>Report2!K1559</f>
        <v>R1/450</v>
      </c>
      <c r="J1551" s="82">
        <f>Report2!L1559</f>
        <v>2479</v>
      </c>
      <c r="K1551" s="82">
        <f>Report2!M1559</f>
        <v>59400</v>
      </c>
      <c r="L1551" s="82">
        <f>Report2!N1559</f>
        <v>1226907</v>
      </c>
      <c r="M1551" s="82">
        <f>Report2!P1559</f>
        <v>1286307</v>
      </c>
      <c r="N1551" s="82">
        <f>Report2!Q1559</f>
        <v>0</v>
      </c>
      <c r="O1551" s="82">
        <f>Report2!T1559</f>
        <v>0</v>
      </c>
      <c r="P1551" s="82">
        <f>Report2!U1559</f>
        <v>274226</v>
      </c>
      <c r="Q1551" s="82">
        <f>Report2!W1559</f>
        <v>13160</v>
      </c>
      <c r="R1551" s="82">
        <f>Report2!X1559</f>
        <v>900</v>
      </c>
      <c r="S1551" s="82">
        <f>Report2!Y1559</f>
        <v>0</v>
      </c>
      <c r="T1551" s="82">
        <f>Report2!Z1559</f>
        <v>1574593</v>
      </c>
      <c r="U1551" s="82">
        <f>Report2!AB1559</f>
        <v>1574593</v>
      </c>
      <c r="V1551" s="82">
        <f>Report2!AC1559</f>
        <v>0</v>
      </c>
      <c r="W1551" s="36" t="str">
        <f>Report2!AD1559</f>
        <v>06/06/2023</v>
      </c>
      <c r="X1551" s="48" t="str">
        <f t="shared" si="226"/>
        <v>06</v>
      </c>
      <c r="Y1551" s="31" t="str">
        <f t="shared" si="227"/>
        <v>06</v>
      </c>
      <c r="Z1551" s="31" t="str">
        <f t="shared" si="228"/>
        <v>2023</v>
      </c>
      <c r="AA1551" s="45">
        <f t="shared" si="229"/>
        <v>45083</v>
      </c>
      <c r="AB1551" s="31" t="str">
        <f>Report2!AE1559</f>
        <v>5255242005058</v>
      </c>
      <c r="AC1551" s="45" t="str">
        <f>Report2!AF1559</f>
        <v>06/06/2023</v>
      </c>
      <c r="AD1551" s="31" t="str">
        <f>Report2!AH1559</f>
        <v>P2TL/52552/20230606/00002</v>
      </c>
      <c r="AE1551" s="31">
        <f t="shared" si="215"/>
        <v>52550</v>
      </c>
      <c r="AF1551" s="31" t="str">
        <f t="shared" si="230"/>
        <v>52552</v>
      </c>
    </row>
    <row r="1552" spans="1:32">
      <c r="A1552" s="30">
        <f>Report2!A1560</f>
        <v>4</v>
      </c>
      <c r="B1552" s="31" t="str">
        <f>Report2!B1560</f>
        <v>P2TL/52553/20230606/00001</v>
      </c>
      <c r="C1552" s="31" t="str">
        <f>Report2!D1560</f>
        <v>523071672317</v>
      </c>
      <c r="D1552" s="31" t="str">
        <f>Report2!E1560</f>
        <v>SAEROZI</v>
      </c>
      <c r="E1552" s="31" t="str">
        <f>Report2!H1560</f>
        <v>P2</v>
      </c>
      <c r="F1552" s="31" t="str">
        <f>Report2!I1560</f>
        <v>DK KAUMAN KLAMBU</v>
      </c>
      <c r="G1552" s="31" t="str">
        <f t="shared" si="224"/>
        <v>R1</v>
      </c>
      <c r="H1552" s="31">
        <f t="shared" si="225"/>
        <v>900</v>
      </c>
      <c r="I1552" s="31" t="str">
        <f>Report2!K1560</f>
        <v>R1/900</v>
      </c>
      <c r="J1552" s="82">
        <f>Report2!L1560</f>
        <v>4957</v>
      </c>
      <c r="K1552" s="82">
        <f>Report2!M1560</f>
        <v>0</v>
      </c>
      <c r="L1552" s="82">
        <f>Report2!N1560</f>
        <v>2453814</v>
      </c>
      <c r="M1552" s="82">
        <f>Report2!P1560</f>
        <v>2453814</v>
      </c>
      <c r="N1552" s="82">
        <f>Report2!Q1560</f>
        <v>0</v>
      </c>
      <c r="O1552" s="82">
        <f>Report2!T1560</f>
        <v>0</v>
      </c>
      <c r="P1552" s="82">
        <f>Report2!U1560</f>
        <v>0</v>
      </c>
      <c r="Q1552" s="82">
        <f>Report2!W1560</f>
        <v>24538</v>
      </c>
      <c r="R1552" s="82">
        <f>Report2!X1560</f>
        <v>0</v>
      </c>
      <c r="S1552" s="82">
        <f>Report2!Y1560</f>
        <v>0</v>
      </c>
      <c r="T1552" s="82">
        <f>Report2!Z1560</f>
        <v>2478352</v>
      </c>
      <c r="U1552" s="82">
        <f>Report2!AB1560</f>
        <v>1200000</v>
      </c>
      <c r="V1552" s="82">
        <f>Report2!AC1560</f>
        <v>1278352</v>
      </c>
      <c r="W1552" s="36" t="str">
        <f>Report2!AD1560</f>
        <v>06/06/2023</v>
      </c>
      <c r="X1552" s="48" t="str">
        <f t="shared" si="226"/>
        <v>06</v>
      </c>
      <c r="Y1552" s="31" t="str">
        <f t="shared" si="227"/>
        <v>06</v>
      </c>
      <c r="Z1552" s="31" t="str">
        <f t="shared" si="228"/>
        <v>2023</v>
      </c>
      <c r="AA1552" s="45">
        <f t="shared" si="229"/>
        <v>45083</v>
      </c>
      <c r="AB1552" s="31" t="str">
        <f>Report2!AE1560</f>
        <v>5255342005087</v>
      </c>
      <c r="AC1552" s="45" t="str">
        <f>Report2!AF1560</f>
        <v>06/06/2023</v>
      </c>
      <c r="AD1552" s="31" t="str">
        <f>Report2!AH1560</f>
        <v>P2TL/52553/20230606/00001</v>
      </c>
      <c r="AE1552" s="31">
        <f t="shared" si="215"/>
        <v>52550</v>
      </c>
      <c r="AF1552" s="31" t="str">
        <f t="shared" si="230"/>
        <v>52553</v>
      </c>
    </row>
    <row r="1553" spans="1:32">
      <c r="A1553" s="30">
        <f>Report2!A1561</f>
        <v>5</v>
      </c>
      <c r="B1553" s="31" t="str">
        <f>Report2!B1561</f>
        <v>P2TL/52553/20230607/00007</v>
      </c>
      <c r="C1553" s="31" t="str">
        <f>Report2!D1561</f>
        <v>NONPELANG</v>
      </c>
      <c r="D1553" s="31" t="str">
        <f>Report2!E1561</f>
        <v>PJ EKO YULIANTO 3</v>
      </c>
      <c r="E1553" s="31" t="str">
        <f>Report2!H1561</f>
        <v>P4</v>
      </c>
      <c r="F1553" s="31" t="str">
        <f>Report2!I1561</f>
        <v>DS KRONGGEN BRATI</v>
      </c>
      <c r="G1553" s="31" t="str">
        <f t="shared" si="224"/>
        <v>S2</v>
      </c>
      <c r="H1553" s="31">
        <f t="shared" si="225"/>
        <v>900</v>
      </c>
      <c r="I1553" s="31" t="str">
        <f>Report2!K1561</f>
        <v>S2/900</v>
      </c>
      <c r="J1553" s="82">
        <f>Report2!L1561</f>
        <v>4957</v>
      </c>
      <c r="K1553" s="82">
        <f>Report2!M1561</f>
        <v>243000</v>
      </c>
      <c r="L1553" s="82">
        <f>Report2!N1561</f>
        <v>1784592</v>
      </c>
      <c r="M1553" s="82">
        <f>Report2!P1561</f>
        <v>2027592</v>
      </c>
      <c r="N1553" s="82">
        <f>Report2!Q1561</f>
        <v>0</v>
      </c>
      <c r="O1553" s="82">
        <f>Report2!T1561</f>
        <v>0</v>
      </c>
      <c r="P1553" s="82">
        <f>Report2!U1561</f>
        <v>0</v>
      </c>
      <c r="Q1553" s="82">
        <f>Report2!W1561</f>
        <v>10138</v>
      </c>
      <c r="R1553" s="82">
        <f>Report2!X1561</f>
        <v>0</v>
      </c>
      <c r="S1553" s="82">
        <f>Report2!Y1561</f>
        <v>0</v>
      </c>
      <c r="T1553" s="82">
        <f>Report2!Z1561</f>
        <v>2037730</v>
      </c>
      <c r="U1553" s="82">
        <f>Report2!AB1561</f>
        <v>2037730</v>
      </c>
      <c r="V1553" s="82">
        <f>Report2!AC1561</f>
        <v>0</v>
      </c>
      <c r="W1553" s="36" t="str">
        <f>Report2!AD1561</f>
        <v>07/06/2023</v>
      </c>
      <c r="X1553" s="48" t="str">
        <f t="shared" si="226"/>
        <v>07</v>
      </c>
      <c r="Y1553" s="31" t="str">
        <f t="shared" si="227"/>
        <v>06</v>
      </c>
      <c r="Z1553" s="31" t="str">
        <f t="shared" si="228"/>
        <v>2023</v>
      </c>
      <c r="AA1553" s="45">
        <f t="shared" si="229"/>
        <v>45084</v>
      </c>
      <c r="AB1553" s="31" t="str">
        <f>Report2!AE1561</f>
        <v>5255342005098</v>
      </c>
      <c r="AC1553" s="45" t="str">
        <f>Report2!AF1561</f>
        <v>07/06/2023</v>
      </c>
      <c r="AD1553" s="31" t="str">
        <f>Report2!AH1561</f>
        <v>P2TL/52553/20230607/00007</v>
      </c>
      <c r="AE1553" s="31">
        <f t="shared" si="215"/>
        <v>52550</v>
      </c>
      <c r="AF1553" s="31" t="str">
        <f t="shared" si="230"/>
        <v>52553</v>
      </c>
    </row>
    <row r="1554" spans="1:32">
      <c r="A1554" s="30">
        <f>Report2!A1562</f>
        <v>6</v>
      </c>
      <c r="B1554" s="31" t="str">
        <f>Report2!B1562</f>
        <v>P2TL/52553/20230605/00001</v>
      </c>
      <c r="C1554" s="31" t="str">
        <f>Report2!D1562</f>
        <v>523072374008</v>
      </c>
      <c r="D1554" s="31" t="str">
        <f>Report2!E1562</f>
        <v>PARDI</v>
      </c>
      <c r="E1554" s="31" t="str">
        <f>Report2!H1562</f>
        <v>P3</v>
      </c>
      <c r="F1554" s="31" t="str">
        <f>Report2!I1562</f>
        <v>DS PULO KRGGENEN</v>
      </c>
      <c r="G1554" s="31" t="str">
        <f t="shared" si="224"/>
        <v>R1M</v>
      </c>
      <c r="H1554" s="31">
        <f t="shared" si="225"/>
        <v>900</v>
      </c>
      <c r="I1554" s="31" t="str">
        <f>Report2!K1562</f>
        <v>R1M/900</v>
      </c>
      <c r="J1554" s="82">
        <f>Report2!L1562</f>
        <v>4957</v>
      </c>
      <c r="K1554" s="82">
        <f>Report2!M1562</f>
        <v>584064</v>
      </c>
      <c r="L1554" s="82">
        <f>Report2!N1562</f>
        <v>6702134</v>
      </c>
      <c r="M1554" s="82">
        <f>Report2!P1562</f>
        <v>7286198</v>
      </c>
      <c r="N1554" s="82">
        <f>Report2!Q1562</f>
        <v>10000</v>
      </c>
      <c r="O1554" s="82">
        <f>Report2!T1562</f>
        <v>0</v>
      </c>
      <c r="P1554" s="82">
        <f>Report2!U1562</f>
        <v>0</v>
      </c>
      <c r="Q1554" s="82">
        <f>Report2!W1562</f>
        <v>75782</v>
      </c>
      <c r="R1554" s="82">
        <f>Report2!X1562</f>
        <v>0</v>
      </c>
      <c r="S1554" s="82">
        <f>Report2!Y1562</f>
        <v>0</v>
      </c>
      <c r="T1554" s="82">
        <f>Report2!Z1562</f>
        <v>7371980</v>
      </c>
      <c r="U1554" s="82">
        <f>Report2!AB1562</f>
        <v>7371980</v>
      </c>
      <c r="V1554" s="82">
        <f>Report2!AC1562</f>
        <v>0</v>
      </c>
      <c r="W1554" s="36" t="str">
        <f>Report2!AD1562</f>
        <v>05/06/2023</v>
      </c>
      <c r="X1554" s="48" t="str">
        <f t="shared" si="226"/>
        <v>05</v>
      </c>
      <c r="Y1554" s="31" t="str">
        <f t="shared" si="227"/>
        <v>06</v>
      </c>
      <c r="Z1554" s="31" t="str">
        <f t="shared" si="228"/>
        <v>2023</v>
      </c>
      <c r="AA1554" s="45">
        <f t="shared" si="229"/>
        <v>45082</v>
      </c>
      <c r="AB1554" s="31" t="str">
        <f>Report2!AE1562</f>
        <v>5255342005086</v>
      </c>
      <c r="AC1554" s="45" t="str">
        <f>Report2!AF1562</f>
        <v>05/06/2023</v>
      </c>
      <c r="AD1554" s="31" t="str">
        <f>Report2!AH1562</f>
        <v>P2TL/52553/20230605/00001</v>
      </c>
      <c r="AE1554" s="31">
        <f t="shared" si="215"/>
        <v>52550</v>
      </c>
      <c r="AF1554" s="31" t="str">
        <f t="shared" si="230"/>
        <v>52553</v>
      </c>
    </row>
    <row r="1555" spans="1:32">
      <c r="A1555" s="30">
        <f>Report2!A1563</f>
        <v>7</v>
      </c>
      <c r="B1555" s="31" t="str">
        <f>Report2!B1563</f>
        <v>P2TL/52307/20160330/00003</v>
      </c>
      <c r="C1555" s="31" t="str">
        <f>Report2!D1563</f>
        <v>523073110825</v>
      </c>
      <c r="D1555" s="31" t="str">
        <f>Report2!E1563</f>
        <v>MARYOTO</v>
      </c>
      <c r="E1555" s="31" t="str">
        <f>Report2!H1563</f>
        <v>P3</v>
      </c>
      <c r="F1555" s="31" t="str">
        <f>Report2!I1563</f>
        <v>DK WELAHAN DS TEL</v>
      </c>
      <c r="G1555" s="31" t="str">
        <f t="shared" si="224"/>
        <v>R1T</v>
      </c>
      <c r="H1555" s="31">
        <f t="shared" si="225"/>
        <v>1300</v>
      </c>
      <c r="I1555" s="31" t="str">
        <f>Report2!K1563</f>
        <v>R1T/1300</v>
      </c>
      <c r="J1555" s="82">
        <f>Report2!L1563</f>
        <v>7160</v>
      </c>
      <c r="K1555" s="82">
        <f>Report2!M1563</f>
        <v>843648</v>
      </c>
      <c r="L1555" s="82">
        <f>Report2!N1563</f>
        <v>9680861</v>
      </c>
      <c r="M1555" s="82">
        <f>Report2!P1563</f>
        <v>10524509</v>
      </c>
      <c r="N1555" s="82">
        <f>Report2!Q1563</f>
        <v>10000</v>
      </c>
      <c r="O1555" s="82">
        <f>Report2!T1563</f>
        <v>46700</v>
      </c>
      <c r="P1555" s="82">
        <f>Report2!U1563</f>
        <v>0</v>
      </c>
      <c r="Q1555" s="82">
        <f>Report2!W1563</f>
        <v>109463</v>
      </c>
      <c r="R1555" s="82">
        <f>Report2!X1563</f>
        <v>0</v>
      </c>
      <c r="S1555" s="82">
        <f>Report2!Y1563</f>
        <v>0</v>
      </c>
      <c r="T1555" s="82">
        <f>Report2!Z1563</f>
        <v>10690672</v>
      </c>
      <c r="U1555" s="82">
        <f>Report2!AB1563</f>
        <v>3504000</v>
      </c>
      <c r="V1555" s="82">
        <f>Report2!AC1563</f>
        <v>7186672</v>
      </c>
      <c r="W1555" s="36" t="str">
        <f>Report2!AD1563</f>
        <v>05/06/2023</v>
      </c>
      <c r="X1555" s="48" t="str">
        <f t="shared" si="226"/>
        <v>05</v>
      </c>
      <c r="Y1555" s="31" t="str">
        <f t="shared" si="227"/>
        <v>06</v>
      </c>
      <c r="Z1555" s="31" t="str">
        <f t="shared" si="228"/>
        <v>2023</v>
      </c>
      <c r="AA1555" s="45">
        <f t="shared" si="229"/>
        <v>45082</v>
      </c>
      <c r="AB1555" s="31" t="str">
        <f>Report2!AE1563</f>
        <v>5230743001847</v>
      </c>
      <c r="AC1555" s="45" t="str">
        <f>Report2!AF1563</f>
        <v>05/06/2023</v>
      </c>
      <c r="AD1555" s="31" t="str">
        <f>Report2!AH1563</f>
        <v>P2TL/52553/20160330/00003</v>
      </c>
      <c r="AE1555" s="31">
        <f t="shared" si="215"/>
        <v>52550</v>
      </c>
      <c r="AF1555" s="31" t="str">
        <f t="shared" si="230"/>
        <v>52553</v>
      </c>
    </row>
    <row r="1556" spans="1:32">
      <c r="A1556" s="30">
        <f>Report2!A1564</f>
        <v>8</v>
      </c>
      <c r="B1556" s="31" t="str">
        <f>Report2!B1564</f>
        <v>P2TL/52552/20230606/00007</v>
      </c>
      <c r="C1556" s="31" t="str">
        <f>Report2!D1564</f>
        <v>NONPELANG</v>
      </c>
      <c r="D1556" s="31" t="str">
        <f>Report2!E1564</f>
        <v>GOR KURNIA LESTARI</v>
      </c>
      <c r="E1556" s="31" t="str">
        <f>Report2!H1564</f>
        <v>P4</v>
      </c>
      <c r="F1556" s="31" t="str">
        <f>Report2!I1564</f>
        <v>JL. PERINTIS KEMERD</v>
      </c>
      <c r="G1556" s="31" t="str">
        <f t="shared" si="224"/>
        <v>B1</v>
      </c>
      <c r="H1556" s="31">
        <f t="shared" si="225"/>
        <v>900</v>
      </c>
      <c r="I1556" s="31" t="str">
        <f>Report2!K1564</f>
        <v>B1/900</v>
      </c>
      <c r="J1556" s="82">
        <f>Report2!L1564</f>
        <v>4957</v>
      </c>
      <c r="K1556" s="82">
        <f>Report2!M1564</f>
        <v>429300</v>
      </c>
      <c r="L1556" s="82">
        <f>Report2!N1564</f>
        <v>2305098</v>
      </c>
      <c r="M1556" s="82">
        <f>Report2!P1564</f>
        <v>2734398</v>
      </c>
      <c r="N1556" s="82">
        <f>Report2!Q1564</f>
        <v>0</v>
      </c>
      <c r="O1556" s="82">
        <f>Report2!T1564</f>
        <v>0</v>
      </c>
      <c r="P1556" s="82">
        <f>Report2!U1564</f>
        <v>0</v>
      </c>
      <c r="Q1556" s="82">
        <f>Report2!W1564</f>
        <v>13672</v>
      </c>
      <c r="R1556" s="82">
        <f>Report2!X1564</f>
        <v>0</v>
      </c>
      <c r="S1556" s="82">
        <f>Report2!Y1564</f>
        <v>0</v>
      </c>
      <c r="T1556" s="82">
        <f>Report2!Z1564</f>
        <v>2748070</v>
      </c>
      <c r="U1556" s="82">
        <f>Report2!AB1564</f>
        <v>2748070</v>
      </c>
      <c r="V1556" s="82">
        <f>Report2!AC1564</f>
        <v>0</v>
      </c>
      <c r="W1556" s="36" t="str">
        <f>Report2!AD1564</f>
        <v>07/06/2023</v>
      </c>
      <c r="X1556" s="48" t="str">
        <f t="shared" si="226"/>
        <v>07</v>
      </c>
      <c r="Y1556" s="31" t="str">
        <f t="shared" si="227"/>
        <v>06</v>
      </c>
      <c r="Z1556" s="31" t="str">
        <f t="shared" si="228"/>
        <v>2023</v>
      </c>
      <c r="AA1556" s="45">
        <f t="shared" si="229"/>
        <v>45084</v>
      </c>
      <c r="AB1556" s="31" t="str">
        <f>Report2!AE1564</f>
        <v>5255242005063</v>
      </c>
      <c r="AC1556" s="45" t="str">
        <f>Report2!AF1564</f>
        <v>07/06/2023</v>
      </c>
      <c r="AD1556" s="31" t="str">
        <f>Report2!AH1564</f>
        <v>P2TL/52552/20230606/00007</v>
      </c>
      <c r="AE1556" s="31">
        <f t="shared" si="215"/>
        <v>52550</v>
      </c>
      <c r="AF1556" s="31" t="str">
        <f t="shared" si="230"/>
        <v>52552</v>
      </c>
    </row>
    <row r="1557" spans="1:32">
      <c r="A1557" s="30">
        <f>Report2!A1565</f>
        <v>9</v>
      </c>
      <c r="B1557" s="31" t="str">
        <f>Report2!B1565</f>
        <v>P2TL/52554/20230529/00006</v>
      </c>
      <c r="C1557" s="31" t="str">
        <f>Report2!D1565</f>
        <v>NONPELANG</v>
      </c>
      <c r="D1557" s="31" t="str">
        <f>Report2!E1565</f>
        <v>SITI MUGIARTI</v>
      </c>
      <c r="E1557" s="31" t="str">
        <f>Report2!H1565</f>
        <v>P4</v>
      </c>
      <c r="F1557" s="31" t="str">
        <f>Report2!I1565</f>
        <v>KRADENAN RT 07 RW</v>
      </c>
      <c r="G1557" s="31" t="str">
        <f t="shared" si="224"/>
        <v>R1</v>
      </c>
      <c r="H1557" s="31">
        <f t="shared" si="225"/>
        <v>450</v>
      </c>
      <c r="I1557" s="31" t="str">
        <f>Report2!K1565</f>
        <v>R1/450</v>
      </c>
      <c r="J1557" s="82">
        <f>Report2!L1565</f>
        <v>2479</v>
      </c>
      <c r="K1557" s="82">
        <f>Report2!M1565</f>
        <v>89100</v>
      </c>
      <c r="L1557" s="82">
        <f>Report2!N1565</f>
        <v>304320</v>
      </c>
      <c r="M1557" s="82">
        <f>Report2!P1565</f>
        <v>393420</v>
      </c>
      <c r="N1557" s="82">
        <f>Report2!Q1565</f>
        <v>0</v>
      </c>
      <c r="O1557" s="82">
        <f>Report2!T1565</f>
        <v>0</v>
      </c>
      <c r="P1557" s="82">
        <f>Report2!U1565</f>
        <v>0</v>
      </c>
      <c r="Q1557" s="82">
        <f>Report2!W1565</f>
        <v>6580</v>
      </c>
      <c r="R1557" s="82">
        <f>Report2!X1565</f>
        <v>0</v>
      </c>
      <c r="S1557" s="82">
        <f>Report2!Y1565</f>
        <v>0</v>
      </c>
      <c r="T1557" s="82">
        <f>Report2!Z1565</f>
        <v>400000</v>
      </c>
      <c r="U1557" s="82">
        <f>Report2!AB1565</f>
        <v>400000</v>
      </c>
      <c r="V1557" s="82">
        <f>Report2!AC1565</f>
        <v>0</v>
      </c>
      <c r="W1557" s="36" t="str">
        <f>Report2!AD1565</f>
        <v>06/06/2023</v>
      </c>
      <c r="X1557" s="48" t="str">
        <f t="shared" si="226"/>
        <v>06</v>
      </c>
      <c r="Y1557" s="31" t="str">
        <f t="shared" si="227"/>
        <v>06</v>
      </c>
      <c r="Z1557" s="31" t="str">
        <f t="shared" si="228"/>
        <v>2023</v>
      </c>
      <c r="AA1557" s="45">
        <f t="shared" si="229"/>
        <v>45083</v>
      </c>
      <c r="AB1557" s="31" t="str">
        <f>Report2!AE1565</f>
        <v>5255442006341</v>
      </c>
      <c r="AC1557" s="45" t="str">
        <f>Report2!AF1565</f>
        <v>06/06/2023</v>
      </c>
      <c r="AD1557" s="31" t="str">
        <f>Report2!AH1565</f>
        <v>P2TL/52554/20230529/00006</v>
      </c>
      <c r="AE1557" s="31">
        <f t="shared" si="215"/>
        <v>52550</v>
      </c>
      <c r="AF1557" s="31" t="str">
        <f t="shared" si="230"/>
        <v>52554</v>
      </c>
    </row>
    <row r="1558" spans="1:32">
      <c r="A1558" s="30">
        <f>Report2!A1566</f>
        <v>10</v>
      </c>
      <c r="B1558" s="31" t="str">
        <f>Report2!B1566</f>
        <v>P2TL/52553/20230607/00002</v>
      </c>
      <c r="C1558" s="31" t="str">
        <f>Report2!D1566</f>
        <v>523073117075</v>
      </c>
      <c r="D1558" s="31" t="str">
        <f>Report2!E1566</f>
        <v>RANYONO</v>
      </c>
      <c r="E1558" s="31" t="str">
        <f>Report2!H1566</f>
        <v>K2</v>
      </c>
      <c r="F1558" s="31" t="str">
        <f>Report2!I1566</f>
        <v>DN PREJENGAN, DS S</v>
      </c>
      <c r="G1558" s="31" t="str">
        <f t="shared" si="224"/>
        <v>R1MT</v>
      </c>
      <c r="H1558" s="31">
        <f t="shared" si="225"/>
        <v>900</v>
      </c>
      <c r="I1558" s="31" t="str">
        <f>Report2!K1566</f>
        <v>R1MT/900</v>
      </c>
      <c r="J1558" s="82">
        <f>Report2!L1566</f>
        <v>52</v>
      </c>
      <c r="K1558" s="82">
        <f>Report2!M1566</f>
        <v>0</v>
      </c>
      <c r="L1558" s="82">
        <f>Report2!N1566</f>
        <v>70304</v>
      </c>
      <c r="M1558" s="82">
        <f>Report2!P1566</f>
        <v>70304</v>
      </c>
      <c r="N1558" s="82">
        <f>Report2!Q1566</f>
        <v>0</v>
      </c>
      <c r="O1558" s="82">
        <f>Report2!T1566</f>
        <v>0</v>
      </c>
      <c r="P1558" s="82">
        <f>Report2!U1566</f>
        <v>0</v>
      </c>
      <c r="Q1558" s="82">
        <f>Report2!W1566</f>
        <v>6327</v>
      </c>
      <c r="R1558" s="82">
        <f>Report2!X1566</f>
        <v>0</v>
      </c>
      <c r="S1558" s="82">
        <f>Report2!Y1566</f>
        <v>0</v>
      </c>
      <c r="T1558" s="82">
        <f>Report2!Z1566</f>
        <v>76631</v>
      </c>
      <c r="U1558" s="82">
        <f>Report2!AB1566</f>
        <v>76631</v>
      </c>
      <c r="V1558" s="82">
        <f>Report2!AC1566</f>
        <v>0</v>
      </c>
      <c r="W1558" s="36" t="str">
        <f>Report2!AD1566</f>
        <v>07/06/2023</v>
      </c>
      <c r="X1558" s="48" t="str">
        <f t="shared" si="226"/>
        <v>07</v>
      </c>
      <c r="Y1558" s="31" t="str">
        <f t="shared" si="227"/>
        <v>06</v>
      </c>
      <c r="Z1558" s="31" t="str">
        <f t="shared" si="228"/>
        <v>2023</v>
      </c>
      <c r="AA1558" s="45">
        <f t="shared" si="229"/>
        <v>45084</v>
      </c>
      <c r="AB1558" s="31" t="str">
        <f>Report2!AE1566</f>
        <v>5255343005093</v>
      </c>
      <c r="AC1558" s="45" t="str">
        <f>Report2!AF1566</f>
        <v>07/06/2023</v>
      </c>
      <c r="AD1558" s="31" t="str">
        <f>Report2!AH1566</f>
        <v>P2TL/52553/20230607/00002</v>
      </c>
      <c r="AE1558" s="31">
        <f t="shared" si="215"/>
        <v>52550</v>
      </c>
      <c r="AF1558" s="31" t="str">
        <f t="shared" si="230"/>
        <v>52553</v>
      </c>
    </row>
    <row r="1559" spans="1:32">
      <c r="A1559" s="30">
        <f>Report2!A1567</f>
        <v>11</v>
      </c>
      <c r="B1559" s="31" t="str">
        <f>Report2!B1567</f>
        <v>P2TL/52553/20230607/00001</v>
      </c>
      <c r="C1559" s="31" t="str">
        <f>Report2!D1567</f>
        <v>523073057377</v>
      </c>
      <c r="D1559" s="31" t="str">
        <f>Report2!E1567</f>
        <v>ANA SETIYANI</v>
      </c>
      <c r="E1559" s="31" t="str">
        <f>Report2!H1567</f>
        <v>K2</v>
      </c>
      <c r="F1559" s="31" t="str">
        <f>Report2!I1567</f>
        <v>DN GEDAD MANGIN</v>
      </c>
      <c r="G1559" s="31" t="str">
        <f t="shared" si="224"/>
        <v>R1MT</v>
      </c>
      <c r="H1559" s="31">
        <f t="shared" si="225"/>
        <v>900</v>
      </c>
      <c r="I1559" s="31" t="str">
        <f>Report2!K1567</f>
        <v>R1MT/900</v>
      </c>
      <c r="J1559" s="82">
        <f>Report2!L1567</f>
        <v>637</v>
      </c>
      <c r="K1559" s="82">
        <f>Report2!M1567</f>
        <v>0</v>
      </c>
      <c r="L1559" s="82">
        <f>Report2!N1567</f>
        <v>861224</v>
      </c>
      <c r="M1559" s="82">
        <f>Report2!P1567</f>
        <v>861224</v>
      </c>
      <c r="N1559" s="82">
        <f>Report2!Q1567</f>
        <v>0</v>
      </c>
      <c r="O1559" s="82">
        <f>Report2!T1567</f>
        <v>0</v>
      </c>
      <c r="P1559" s="82">
        <f>Report2!U1567</f>
        <v>0</v>
      </c>
      <c r="Q1559" s="82">
        <f>Report2!W1567</f>
        <v>77510</v>
      </c>
      <c r="R1559" s="82">
        <f>Report2!X1567</f>
        <v>0</v>
      </c>
      <c r="S1559" s="82">
        <f>Report2!Y1567</f>
        <v>0</v>
      </c>
      <c r="T1559" s="82">
        <f>Report2!Z1567</f>
        <v>938734</v>
      </c>
      <c r="U1559" s="82">
        <f>Report2!AB1567</f>
        <v>938734</v>
      </c>
      <c r="V1559" s="82">
        <f>Report2!AC1567</f>
        <v>0</v>
      </c>
      <c r="W1559" s="36" t="str">
        <f>Report2!AD1567</f>
        <v>07/06/2023</v>
      </c>
      <c r="X1559" s="48" t="str">
        <f t="shared" si="226"/>
        <v>07</v>
      </c>
      <c r="Y1559" s="31" t="str">
        <f t="shared" si="227"/>
        <v>06</v>
      </c>
      <c r="Z1559" s="31" t="str">
        <f t="shared" si="228"/>
        <v>2023</v>
      </c>
      <c r="AA1559" s="45">
        <f t="shared" si="229"/>
        <v>45084</v>
      </c>
      <c r="AB1559" s="31" t="str">
        <f>Report2!AE1567</f>
        <v>5255343005092</v>
      </c>
      <c r="AC1559" s="45" t="str">
        <f>Report2!AF1567</f>
        <v>07/06/2023</v>
      </c>
      <c r="AD1559" s="31" t="str">
        <f>Report2!AH1567</f>
        <v>P2TL/52553/20230607/00001</v>
      </c>
      <c r="AE1559" s="31">
        <f t="shared" si="215"/>
        <v>52550</v>
      </c>
      <c r="AF1559" s="31" t="str">
        <f t="shared" si="230"/>
        <v>52553</v>
      </c>
    </row>
    <row r="1560" spans="1:32">
      <c r="A1560" s="30">
        <f>Report2!A1568</f>
        <v>12</v>
      </c>
      <c r="B1560" s="31" t="str">
        <f>Report2!B1568</f>
        <v>P2TL/52553/20230607/00003</v>
      </c>
      <c r="C1560" s="31" t="str">
        <f>Report2!D1568</f>
        <v>NONPELANG</v>
      </c>
      <c r="D1560" s="31" t="str">
        <f>Report2!E1568</f>
        <v>MULYADI</v>
      </c>
      <c r="E1560" s="31" t="str">
        <f>Report2!H1568</f>
        <v>P4</v>
      </c>
      <c r="F1560" s="31" t="str">
        <f>Report2!I1568</f>
        <v>DN WONOHARJO GEY</v>
      </c>
      <c r="G1560" s="31" t="str">
        <f t="shared" si="224"/>
        <v>S2</v>
      </c>
      <c r="H1560" s="31">
        <f t="shared" si="225"/>
        <v>450</v>
      </c>
      <c r="I1560" s="31" t="str">
        <f>Report2!K1568</f>
        <v>S2/450</v>
      </c>
      <c r="J1560" s="82">
        <f>Report2!L1568</f>
        <v>2479</v>
      </c>
      <c r="K1560" s="82">
        <f>Report2!M1568</f>
        <v>81000</v>
      </c>
      <c r="L1560" s="82">
        <f>Report2!N1568</f>
        <v>892296</v>
      </c>
      <c r="M1560" s="82">
        <f>Report2!P1568</f>
        <v>973296</v>
      </c>
      <c r="N1560" s="82">
        <f>Report2!Q1568</f>
        <v>0</v>
      </c>
      <c r="O1560" s="82">
        <f>Report2!T1568</f>
        <v>0</v>
      </c>
      <c r="P1560" s="82">
        <f>Report2!U1568</f>
        <v>0</v>
      </c>
      <c r="Q1560" s="82">
        <f>Report2!W1568</f>
        <v>4866</v>
      </c>
      <c r="R1560" s="82">
        <f>Report2!X1568</f>
        <v>0</v>
      </c>
      <c r="S1560" s="82">
        <f>Report2!Y1568</f>
        <v>0</v>
      </c>
      <c r="T1560" s="82">
        <f>Report2!Z1568</f>
        <v>978162</v>
      </c>
      <c r="U1560" s="82">
        <f>Report2!AB1568</f>
        <v>978162</v>
      </c>
      <c r="V1560" s="82">
        <f>Report2!AC1568</f>
        <v>0</v>
      </c>
      <c r="W1560" s="36" t="str">
        <f>Report2!AD1568</f>
        <v>07/06/2023</v>
      </c>
      <c r="X1560" s="48" t="str">
        <f t="shared" si="226"/>
        <v>07</v>
      </c>
      <c r="Y1560" s="31" t="str">
        <f t="shared" si="227"/>
        <v>06</v>
      </c>
      <c r="Z1560" s="31" t="str">
        <f t="shared" si="228"/>
        <v>2023</v>
      </c>
      <c r="AA1560" s="45">
        <f t="shared" si="229"/>
        <v>45084</v>
      </c>
      <c r="AB1560" s="31" t="str">
        <f>Report2!AE1568</f>
        <v>5255342005094</v>
      </c>
      <c r="AC1560" s="45" t="str">
        <f>Report2!AF1568</f>
        <v>07/06/2023</v>
      </c>
      <c r="AD1560" s="31" t="str">
        <f>Report2!AH1568</f>
        <v>P2TL/52553/20230607/00003</v>
      </c>
      <c r="AE1560" s="31">
        <f t="shared" si="215"/>
        <v>52550</v>
      </c>
      <c r="AF1560" s="31" t="str">
        <f t="shared" si="230"/>
        <v>52553</v>
      </c>
    </row>
    <row r="1561" spans="1:32">
      <c r="A1561" s="30">
        <f>Report2!A1569</f>
        <v>13</v>
      </c>
      <c r="B1561" s="31" t="str">
        <f>Report2!B1569</f>
        <v>P2TL/52554/20230531/00003</v>
      </c>
      <c r="C1561" s="31" t="str">
        <f>Report2!D1569</f>
        <v>NONPELANG</v>
      </c>
      <c r="D1561" s="31" t="str">
        <f>Report2!E1569</f>
        <v>ABDUL ROSYID</v>
      </c>
      <c r="E1561" s="31" t="str">
        <f>Report2!H1569</f>
        <v>P4</v>
      </c>
      <c r="F1561" s="31" t="str">
        <f>Report2!I1569</f>
        <v>DN GRASAK 01/04 DS</v>
      </c>
      <c r="G1561" s="31" t="str">
        <f t="shared" si="224"/>
        <v>B1</v>
      </c>
      <c r="H1561" s="31">
        <f t="shared" si="225"/>
        <v>900</v>
      </c>
      <c r="I1561" s="31" t="str">
        <f>Report2!K1569</f>
        <v>B1/900</v>
      </c>
      <c r="J1561" s="82">
        <f>Report2!L1569</f>
        <v>4957</v>
      </c>
      <c r="K1561" s="82">
        <f>Report2!M1569</f>
        <v>429300</v>
      </c>
      <c r="L1561" s="82">
        <f>Report2!N1569</f>
        <v>2305098</v>
      </c>
      <c r="M1561" s="82">
        <f>Report2!P1569</f>
        <v>2734398</v>
      </c>
      <c r="N1561" s="82">
        <f>Report2!Q1569</f>
        <v>0</v>
      </c>
      <c r="O1561" s="82">
        <f>Report2!T1569</f>
        <v>0</v>
      </c>
      <c r="P1561" s="82">
        <f>Report2!U1569</f>
        <v>0</v>
      </c>
      <c r="Q1561" s="82">
        <f>Report2!W1569</f>
        <v>13672</v>
      </c>
      <c r="R1561" s="82">
        <f>Report2!X1569</f>
        <v>0</v>
      </c>
      <c r="S1561" s="82">
        <f>Report2!Y1569</f>
        <v>0</v>
      </c>
      <c r="T1561" s="82">
        <f>Report2!Z1569</f>
        <v>2748070</v>
      </c>
      <c r="U1561" s="82">
        <f>Report2!AB1569</f>
        <v>2748070</v>
      </c>
      <c r="V1561" s="82">
        <f>Report2!AC1569</f>
        <v>0</v>
      </c>
      <c r="W1561" s="36" t="str">
        <f>Report2!AD1569</f>
        <v>01/06/2023</v>
      </c>
      <c r="X1561" s="48" t="str">
        <f t="shared" si="226"/>
        <v>01</v>
      </c>
      <c r="Y1561" s="31" t="str">
        <f t="shared" si="227"/>
        <v>06</v>
      </c>
      <c r="Z1561" s="31" t="str">
        <f t="shared" si="228"/>
        <v>2023</v>
      </c>
      <c r="AA1561" s="45">
        <f t="shared" si="229"/>
        <v>45078</v>
      </c>
      <c r="AB1561" s="31" t="str">
        <f>Report2!AE1569</f>
        <v>5255442006366</v>
      </c>
      <c r="AC1561" s="45" t="str">
        <f>Report2!AF1569</f>
        <v>01/06/2023</v>
      </c>
      <c r="AD1561" s="31" t="str">
        <f>Report2!AH1569</f>
        <v>P2TL/52554/20230531/00003</v>
      </c>
      <c r="AE1561" s="31">
        <f t="shared" si="215"/>
        <v>52550</v>
      </c>
      <c r="AF1561" s="31" t="str">
        <f t="shared" si="230"/>
        <v>52554</v>
      </c>
    </row>
    <row r="1562" spans="1:32">
      <c r="A1562" s="30">
        <f>Report2!A1570</f>
        <v>14</v>
      </c>
      <c r="B1562" s="31" t="str">
        <f>Report2!B1570</f>
        <v>P2TL/52553/20230607/00004</v>
      </c>
      <c r="C1562" s="31" t="str">
        <f>Report2!D1570</f>
        <v>523070115985</v>
      </c>
      <c r="D1562" s="31" t="str">
        <f>Report2!E1570</f>
        <v>PARDJI</v>
      </c>
      <c r="E1562" s="31" t="str">
        <f>Report2!H1570</f>
        <v>P2</v>
      </c>
      <c r="F1562" s="31" t="str">
        <f>Report2!I1570</f>
        <v>DS  LEDOKSARI</v>
      </c>
      <c r="G1562" s="31" t="str">
        <f t="shared" si="224"/>
        <v>R1</v>
      </c>
      <c r="H1562" s="31">
        <f t="shared" si="225"/>
        <v>900</v>
      </c>
      <c r="I1562" s="31" t="str">
        <f>Report2!K1570</f>
        <v>R1/900</v>
      </c>
      <c r="J1562" s="82">
        <f>Report2!L1570</f>
        <v>4957</v>
      </c>
      <c r="K1562" s="82">
        <f>Report2!M1570</f>
        <v>0</v>
      </c>
      <c r="L1562" s="82">
        <f>Report2!N1570</f>
        <v>2453814</v>
      </c>
      <c r="M1562" s="82">
        <f>Report2!P1570</f>
        <v>2453814</v>
      </c>
      <c r="N1562" s="82">
        <f>Report2!Q1570</f>
        <v>0</v>
      </c>
      <c r="O1562" s="82">
        <f>Report2!T1570</f>
        <v>0</v>
      </c>
      <c r="P1562" s="82">
        <f>Report2!U1570</f>
        <v>0</v>
      </c>
      <c r="Q1562" s="82">
        <f>Report2!W1570</f>
        <v>24538</v>
      </c>
      <c r="R1562" s="82">
        <f>Report2!X1570</f>
        <v>0</v>
      </c>
      <c r="S1562" s="82">
        <f>Report2!Y1570</f>
        <v>0</v>
      </c>
      <c r="T1562" s="82">
        <f>Report2!Z1570</f>
        <v>2478352</v>
      </c>
      <c r="U1562" s="82">
        <f>Report2!AB1570</f>
        <v>2478352</v>
      </c>
      <c r="V1562" s="82">
        <f>Report2!AC1570</f>
        <v>0</v>
      </c>
      <c r="W1562" s="36" t="str">
        <f>Report2!AD1570</f>
        <v>07/06/2023</v>
      </c>
      <c r="X1562" s="48" t="str">
        <f t="shared" si="226"/>
        <v>07</v>
      </c>
      <c r="Y1562" s="31" t="str">
        <f t="shared" si="227"/>
        <v>06</v>
      </c>
      <c r="Z1562" s="31" t="str">
        <f t="shared" si="228"/>
        <v>2023</v>
      </c>
      <c r="AA1562" s="45">
        <f t="shared" si="229"/>
        <v>45084</v>
      </c>
      <c r="AB1562" s="31" t="str">
        <f>Report2!AE1570</f>
        <v>5255342005095</v>
      </c>
      <c r="AC1562" s="45" t="str">
        <f>Report2!AF1570</f>
        <v>07/06/2023</v>
      </c>
      <c r="AD1562" s="31" t="str">
        <f>Report2!AH1570</f>
        <v>P2TL/52553/20230607/00004</v>
      </c>
      <c r="AE1562" s="31">
        <f t="shared" si="215"/>
        <v>52550</v>
      </c>
      <c r="AF1562" s="31" t="str">
        <f t="shared" si="230"/>
        <v>52553</v>
      </c>
    </row>
    <row r="1563" spans="1:32">
      <c r="A1563" s="30">
        <f>Report2!A1571</f>
        <v>15</v>
      </c>
      <c r="B1563" s="31" t="str">
        <f>Report2!B1571</f>
        <v>P2TL/52554/20230605/00002</v>
      </c>
      <c r="C1563" s="31" t="str">
        <f>Report2!D1571</f>
        <v>523073003904</v>
      </c>
      <c r="D1563" s="31" t="str">
        <f>Report2!E1571</f>
        <v>SUHARNI</v>
      </c>
      <c r="E1563" s="31" t="str">
        <f>Report2!H1571</f>
        <v>K2</v>
      </c>
      <c r="F1563" s="31" t="str">
        <f>Report2!I1571</f>
        <v>DS PALANG POJOK</v>
      </c>
      <c r="G1563" s="31" t="str">
        <f t="shared" si="224"/>
        <v>R1T</v>
      </c>
      <c r="H1563" s="31">
        <f t="shared" si="225"/>
        <v>450</v>
      </c>
      <c r="I1563" s="31" t="str">
        <f>Report2!K1571</f>
        <v>R1T/450</v>
      </c>
      <c r="J1563" s="82">
        <f>Report2!L1571</f>
        <v>219</v>
      </c>
      <c r="K1563" s="82">
        <f>Report2!M1571</f>
        <v>0</v>
      </c>
      <c r="L1563" s="82">
        <f>Report2!N1571</f>
        <v>90885</v>
      </c>
      <c r="M1563" s="82">
        <f>Report2!P1571</f>
        <v>90885</v>
      </c>
      <c r="N1563" s="82">
        <f>Report2!Q1571</f>
        <v>0</v>
      </c>
      <c r="O1563" s="82">
        <f>Report2!T1571</f>
        <v>0</v>
      </c>
      <c r="P1563" s="82">
        <f>Report2!U1571</f>
        <v>500</v>
      </c>
      <c r="Q1563" s="82">
        <f>Report2!W1571</f>
        <v>8180</v>
      </c>
      <c r="R1563" s="82">
        <f>Report2!X1571</f>
        <v>0</v>
      </c>
      <c r="S1563" s="82">
        <f>Report2!Y1571</f>
        <v>0</v>
      </c>
      <c r="T1563" s="82">
        <f>Report2!Z1571</f>
        <v>99565</v>
      </c>
      <c r="U1563" s="82">
        <f>Report2!AB1571</f>
        <v>99565</v>
      </c>
      <c r="V1563" s="82">
        <f>Report2!AC1571</f>
        <v>0</v>
      </c>
      <c r="W1563" s="36" t="str">
        <f>Report2!AD1571</f>
        <v>05/06/2023</v>
      </c>
      <c r="X1563" s="48" t="str">
        <f t="shared" si="226"/>
        <v>05</v>
      </c>
      <c r="Y1563" s="31" t="str">
        <f t="shared" si="227"/>
        <v>06</v>
      </c>
      <c r="Z1563" s="31" t="str">
        <f t="shared" si="228"/>
        <v>2023</v>
      </c>
      <c r="AA1563" s="45">
        <f t="shared" si="229"/>
        <v>45082</v>
      </c>
      <c r="AB1563" s="31" t="str">
        <f>Report2!AE1571</f>
        <v>5255443006368</v>
      </c>
      <c r="AC1563" s="45" t="str">
        <f>Report2!AF1571</f>
        <v>05/06/2023</v>
      </c>
      <c r="AD1563" s="31" t="str">
        <f>Report2!AH1571</f>
        <v>P2TL/52554/20230605/00002</v>
      </c>
      <c r="AE1563" s="31">
        <f t="shared" si="215"/>
        <v>52550</v>
      </c>
      <c r="AF1563" s="31" t="str">
        <f t="shared" si="230"/>
        <v>52554</v>
      </c>
    </row>
    <row r="1564" spans="1:32">
      <c r="A1564" s="30">
        <f>Report2!A1572</f>
        <v>16</v>
      </c>
      <c r="B1564" s="31" t="str">
        <f>Report2!B1572</f>
        <v>P2TL/52554/20230605/00005</v>
      </c>
      <c r="C1564" s="31" t="str">
        <f>Report2!D1572</f>
        <v>523073024572</v>
      </c>
      <c r="D1564" s="31" t="str">
        <f>Report2!E1572</f>
        <v>SAINEM</v>
      </c>
      <c r="E1564" s="31" t="str">
        <f>Report2!H1572</f>
        <v>K2</v>
      </c>
      <c r="F1564" s="31" t="str">
        <f>Report2!I1572</f>
        <v>DN LENGKONG DS RA</v>
      </c>
      <c r="G1564" s="31" t="str">
        <f t="shared" si="224"/>
        <v>R1T</v>
      </c>
      <c r="H1564" s="31">
        <f t="shared" si="225"/>
        <v>450</v>
      </c>
      <c r="I1564" s="31" t="str">
        <f>Report2!K1572</f>
        <v>R1T/450</v>
      </c>
      <c r="J1564" s="82">
        <f>Report2!L1572</f>
        <v>543</v>
      </c>
      <c r="K1564" s="82">
        <f>Report2!M1572</f>
        <v>0</v>
      </c>
      <c r="L1564" s="82">
        <f>Report2!N1572</f>
        <v>225345</v>
      </c>
      <c r="M1564" s="82">
        <f>Report2!P1572</f>
        <v>225345</v>
      </c>
      <c r="N1564" s="82">
        <f>Report2!Q1572</f>
        <v>0</v>
      </c>
      <c r="O1564" s="82">
        <f>Report2!T1572</f>
        <v>0</v>
      </c>
      <c r="P1564" s="82">
        <f>Report2!U1572</f>
        <v>0</v>
      </c>
      <c r="Q1564" s="82">
        <f>Report2!W1572</f>
        <v>20281</v>
      </c>
      <c r="R1564" s="82">
        <f>Report2!X1572</f>
        <v>0</v>
      </c>
      <c r="S1564" s="82">
        <f>Report2!Y1572</f>
        <v>0</v>
      </c>
      <c r="T1564" s="82">
        <f>Report2!Z1572</f>
        <v>245626</v>
      </c>
      <c r="U1564" s="82">
        <f>Report2!AB1572</f>
        <v>245626</v>
      </c>
      <c r="V1564" s="82">
        <f>Report2!AC1572</f>
        <v>0</v>
      </c>
      <c r="W1564" s="36" t="str">
        <f>Report2!AD1572</f>
        <v>06/06/2023</v>
      </c>
      <c r="X1564" s="48" t="str">
        <f t="shared" si="226"/>
        <v>06</v>
      </c>
      <c r="Y1564" s="31" t="str">
        <f t="shared" si="227"/>
        <v>06</v>
      </c>
      <c r="Z1564" s="31" t="str">
        <f t="shared" si="228"/>
        <v>2023</v>
      </c>
      <c r="AA1564" s="45">
        <f t="shared" si="229"/>
        <v>45083</v>
      </c>
      <c r="AB1564" s="31" t="str">
        <f>Report2!AE1572</f>
        <v>5255443006371</v>
      </c>
      <c r="AC1564" s="45" t="str">
        <f>Report2!AF1572</f>
        <v>06/06/2023</v>
      </c>
      <c r="AD1564" s="31" t="str">
        <f>Report2!AH1572</f>
        <v>P2TL/52554/20230605/00005</v>
      </c>
      <c r="AE1564" s="31">
        <f t="shared" si="215"/>
        <v>52550</v>
      </c>
      <c r="AF1564" s="31" t="str">
        <f t="shared" si="230"/>
        <v>52554</v>
      </c>
    </row>
    <row r="1565" spans="1:32">
      <c r="A1565" s="30">
        <f>Report2!A1573</f>
        <v>17</v>
      </c>
      <c r="B1565" s="31" t="str">
        <f>Report2!B1573</f>
        <v>P2TL/52553/20230607/00005</v>
      </c>
      <c r="C1565" s="31" t="str">
        <f>Report2!D1573</f>
        <v>NONPELANG</v>
      </c>
      <c r="D1565" s="31" t="str">
        <f>Report2!E1573</f>
        <v>PJ EKO YULIANTO</v>
      </c>
      <c r="E1565" s="31" t="str">
        <f>Report2!H1573</f>
        <v>P4</v>
      </c>
      <c r="F1565" s="31" t="str">
        <f>Report2!I1573</f>
        <v>DS KRONGGEN BRATI</v>
      </c>
      <c r="G1565" s="31" t="str">
        <f t="shared" si="224"/>
        <v>S2</v>
      </c>
      <c r="H1565" s="31">
        <f t="shared" si="225"/>
        <v>900</v>
      </c>
      <c r="I1565" s="31" t="str">
        <f>Report2!K1573</f>
        <v>S2/900</v>
      </c>
      <c r="J1565" s="82">
        <f>Report2!L1573</f>
        <v>4957</v>
      </c>
      <c r="K1565" s="82">
        <f>Report2!M1573</f>
        <v>243000</v>
      </c>
      <c r="L1565" s="82">
        <f>Report2!N1573</f>
        <v>1784592</v>
      </c>
      <c r="M1565" s="82">
        <f>Report2!P1573</f>
        <v>2027592</v>
      </c>
      <c r="N1565" s="82">
        <f>Report2!Q1573</f>
        <v>0</v>
      </c>
      <c r="O1565" s="82">
        <f>Report2!T1573</f>
        <v>0</v>
      </c>
      <c r="P1565" s="82">
        <f>Report2!U1573</f>
        <v>0</v>
      </c>
      <c r="Q1565" s="82">
        <f>Report2!W1573</f>
        <v>10138</v>
      </c>
      <c r="R1565" s="82">
        <f>Report2!X1573</f>
        <v>0</v>
      </c>
      <c r="S1565" s="82">
        <f>Report2!Y1573</f>
        <v>0</v>
      </c>
      <c r="T1565" s="82">
        <f>Report2!Z1573</f>
        <v>2037730</v>
      </c>
      <c r="U1565" s="82">
        <f>Report2!AB1573</f>
        <v>2037730</v>
      </c>
      <c r="V1565" s="82">
        <f>Report2!AC1573</f>
        <v>0</v>
      </c>
      <c r="W1565" s="36" t="str">
        <f>Report2!AD1573</f>
        <v>07/06/2023</v>
      </c>
      <c r="X1565" s="48" t="str">
        <f t="shared" si="226"/>
        <v>07</v>
      </c>
      <c r="Y1565" s="31" t="str">
        <f t="shared" si="227"/>
        <v>06</v>
      </c>
      <c r="Z1565" s="31" t="str">
        <f t="shared" si="228"/>
        <v>2023</v>
      </c>
      <c r="AA1565" s="45">
        <f t="shared" si="229"/>
        <v>45084</v>
      </c>
      <c r="AB1565" s="31" t="str">
        <f>Report2!AE1573</f>
        <v>5255342005096</v>
      </c>
      <c r="AC1565" s="45" t="str">
        <f>Report2!AF1573</f>
        <v>07/06/2023</v>
      </c>
      <c r="AD1565" s="31" t="str">
        <f>Report2!AH1573</f>
        <v>P2TL/52553/20230607/00005</v>
      </c>
      <c r="AE1565" s="31">
        <f t="shared" si="215"/>
        <v>52550</v>
      </c>
      <c r="AF1565" s="31" t="str">
        <f t="shared" si="230"/>
        <v>52553</v>
      </c>
    </row>
    <row r="1566" spans="1:32">
      <c r="A1566" s="30">
        <f>Report2!A1574</f>
        <v>18</v>
      </c>
      <c r="B1566" s="31" t="str">
        <f>Report2!B1574</f>
        <v>P2TL/52551/20230605/00003</v>
      </c>
      <c r="C1566" s="31" t="str">
        <f>Report2!D1574</f>
        <v>523060023190</v>
      </c>
      <c r="D1566" s="31" t="str">
        <f>Report2!E1574</f>
        <v>BUDI LUKITO</v>
      </c>
      <c r="E1566" s="31" t="str">
        <f>Report2!H1574</f>
        <v>P3</v>
      </c>
      <c r="F1566" s="31" t="str">
        <f>Report2!I1574</f>
        <v>KI OS BINTORO NO 5</v>
      </c>
      <c r="G1566" s="31" t="str">
        <f t="shared" si="224"/>
        <v>B1</v>
      </c>
      <c r="H1566" s="31">
        <f t="shared" si="225"/>
        <v>3500</v>
      </c>
      <c r="I1566" s="31" t="str">
        <f>Report2!K1574</f>
        <v>B1/3500</v>
      </c>
      <c r="J1566" s="82">
        <f>Report2!L1574</f>
        <v>19278</v>
      </c>
      <c r="K1566" s="82">
        <f>Report2!M1574</f>
        <v>1848000</v>
      </c>
      <c r="L1566" s="82">
        <f>Report2!N1574</f>
        <v>21205800</v>
      </c>
      <c r="M1566" s="82">
        <f>Report2!P1574</f>
        <v>23053800</v>
      </c>
      <c r="N1566" s="82">
        <f>Report2!Q1574</f>
        <v>10000</v>
      </c>
      <c r="O1566" s="82">
        <f>Report2!T1574</f>
        <v>76400</v>
      </c>
      <c r="P1566" s="82">
        <f>Report2!U1574</f>
        <v>188671</v>
      </c>
      <c r="Q1566" s="82">
        <f>Report2!W1574</f>
        <v>239778</v>
      </c>
      <c r="R1566" s="82">
        <f>Report2!X1574</f>
        <v>410000</v>
      </c>
      <c r="S1566" s="82">
        <f>Report2!Y1574</f>
        <v>0</v>
      </c>
      <c r="T1566" s="82">
        <f>Report2!Z1574</f>
        <v>23978649</v>
      </c>
      <c r="U1566" s="82">
        <f>Report2!AB1574</f>
        <v>18000000</v>
      </c>
      <c r="V1566" s="82">
        <f>Report2!AC1574</f>
        <v>5978649</v>
      </c>
      <c r="W1566" s="36" t="str">
        <f>Report2!AD1574</f>
        <v>05/06/2023</v>
      </c>
      <c r="X1566" s="48" t="str">
        <f t="shared" si="226"/>
        <v>05</v>
      </c>
      <c r="Y1566" s="31" t="str">
        <f t="shared" si="227"/>
        <v>06</v>
      </c>
      <c r="Z1566" s="31" t="str">
        <f t="shared" si="228"/>
        <v>2023</v>
      </c>
      <c r="AA1566" s="45">
        <f t="shared" si="229"/>
        <v>45082</v>
      </c>
      <c r="AB1566" s="31" t="str">
        <f>Report2!AE1574</f>
        <v>5255142005359</v>
      </c>
      <c r="AC1566" s="45" t="str">
        <f>Report2!AF1574</f>
        <v>05/06/2023</v>
      </c>
      <c r="AD1566" s="31" t="str">
        <f>Report2!AH1574</f>
        <v>P2TL/52551/20230605/00003</v>
      </c>
      <c r="AE1566" s="31">
        <f t="shared" si="215"/>
        <v>52550</v>
      </c>
      <c r="AF1566" s="31" t="str">
        <f t="shared" si="230"/>
        <v>52551</v>
      </c>
    </row>
    <row r="1567" spans="1:32">
      <c r="A1567" s="30">
        <f>Report2!A1575</f>
        <v>19</v>
      </c>
      <c r="B1567" s="31" t="str">
        <f>Report2!B1575</f>
        <v>P2TL/52554/20230530/00001</v>
      </c>
      <c r="C1567" s="31" t="str">
        <f>Report2!D1575</f>
        <v>523071949414</v>
      </c>
      <c r="D1567" s="31" t="str">
        <f>Report2!E1575</f>
        <v>SUWARNO</v>
      </c>
      <c r="E1567" s="31" t="str">
        <f>Report2!H1575</f>
        <v>P2</v>
      </c>
      <c r="F1567" s="31" t="str">
        <f>Report2!I1575</f>
        <v>DS DESARAN TRUWO</v>
      </c>
      <c r="G1567" s="31" t="str">
        <f t="shared" si="224"/>
        <v>R1M</v>
      </c>
      <c r="H1567" s="31">
        <f t="shared" si="225"/>
        <v>900</v>
      </c>
      <c r="I1567" s="31" t="str">
        <f>Report2!K1575</f>
        <v>R1M/900</v>
      </c>
      <c r="J1567" s="82">
        <f>Report2!L1575</f>
        <v>4957</v>
      </c>
      <c r="K1567" s="82">
        <f>Report2!M1575</f>
        <v>0</v>
      </c>
      <c r="L1567" s="82">
        <f>Report2!N1575</f>
        <v>6702134</v>
      </c>
      <c r="M1567" s="82">
        <f>Report2!P1575</f>
        <v>6702134</v>
      </c>
      <c r="N1567" s="82">
        <f>Report2!Q1575</f>
        <v>10000</v>
      </c>
      <c r="O1567" s="82">
        <f>Report2!T1575</f>
        <v>76400</v>
      </c>
      <c r="P1567" s="82">
        <f>Report2!U1575</f>
        <v>156912</v>
      </c>
      <c r="Q1567" s="82">
        <f>Report2!W1575</f>
        <v>67021</v>
      </c>
      <c r="R1567" s="82">
        <f>Report2!X1575</f>
        <v>0</v>
      </c>
      <c r="S1567" s="82">
        <f>Report2!Y1575</f>
        <v>0</v>
      </c>
      <c r="T1567" s="82">
        <f>Report2!Z1575</f>
        <v>7012467</v>
      </c>
      <c r="U1567" s="82">
        <f>Report2!AB1575</f>
        <v>4000000</v>
      </c>
      <c r="V1567" s="82">
        <f>Report2!AC1575</f>
        <v>3012467</v>
      </c>
      <c r="W1567" s="36" t="str">
        <f>Report2!AD1575</f>
        <v>06/06/2023</v>
      </c>
      <c r="X1567" s="48" t="str">
        <f t="shared" si="226"/>
        <v>06</v>
      </c>
      <c r="Y1567" s="31" t="str">
        <f t="shared" si="227"/>
        <v>06</v>
      </c>
      <c r="Z1567" s="31" t="str">
        <f t="shared" si="228"/>
        <v>2023</v>
      </c>
      <c r="AA1567" s="45">
        <f t="shared" si="229"/>
        <v>45083</v>
      </c>
      <c r="AB1567" s="31" t="str">
        <f>Report2!AE1575</f>
        <v>5255442006349</v>
      </c>
      <c r="AC1567" s="45" t="str">
        <f>Report2!AF1575</f>
        <v>06/06/2023</v>
      </c>
      <c r="AD1567" s="31" t="str">
        <f>Report2!AH1575</f>
        <v>P2TL/52554/20230530/00001</v>
      </c>
      <c r="AE1567" s="31">
        <f t="shared" si="215"/>
        <v>52550</v>
      </c>
      <c r="AF1567" s="31" t="str">
        <f t="shared" si="230"/>
        <v>52554</v>
      </c>
    </row>
    <row r="1568" spans="1:32">
      <c r="A1568" s="30">
        <f>Report2!A1576</f>
        <v>20</v>
      </c>
      <c r="B1568" s="31" t="str">
        <f>Report2!B1576</f>
        <v>P2TL/52551/20230606/00001</v>
      </c>
      <c r="C1568" s="31" t="str">
        <f>Report2!D1576</f>
        <v>523060507374</v>
      </c>
      <c r="D1568" s="31" t="str">
        <f>Report2!E1576</f>
        <v>SUYOTO</v>
      </c>
      <c r="E1568" s="31" t="str">
        <f>Report2!H1576</f>
        <v>P2</v>
      </c>
      <c r="F1568" s="31" t="str">
        <f>Report2!I1576</f>
        <v>CA NGKRING REMBAN</v>
      </c>
      <c r="G1568" s="31" t="str">
        <f t="shared" si="224"/>
        <v>R1</v>
      </c>
      <c r="H1568" s="31">
        <f t="shared" si="225"/>
        <v>450</v>
      </c>
      <c r="I1568" s="31" t="str">
        <f>Report2!K1576</f>
        <v>R1/450</v>
      </c>
      <c r="J1568" s="82">
        <f>Report2!L1576</f>
        <v>2479</v>
      </c>
      <c r="K1568" s="82">
        <f>Report2!M1576</f>
        <v>0</v>
      </c>
      <c r="L1568" s="82">
        <f>Report2!N1576</f>
        <v>1226907</v>
      </c>
      <c r="M1568" s="82">
        <f>Report2!P1576</f>
        <v>1226907</v>
      </c>
      <c r="N1568" s="82">
        <f>Report2!Q1576</f>
        <v>0</v>
      </c>
      <c r="O1568" s="82">
        <f>Report2!T1576</f>
        <v>76400</v>
      </c>
      <c r="P1568" s="82">
        <f>Report2!U1576</f>
        <v>188671</v>
      </c>
      <c r="Q1568" s="82">
        <f>Report2!W1576</f>
        <v>12269</v>
      </c>
      <c r="R1568" s="82">
        <f>Report2!X1576</f>
        <v>13950</v>
      </c>
      <c r="S1568" s="82">
        <f>Report2!Y1576</f>
        <v>0</v>
      </c>
      <c r="T1568" s="82">
        <f>Report2!Z1576</f>
        <v>1518197</v>
      </c>
      <c r="U1568" s="82">
        <f>Report2!AB1576</f>
        <v>1518197</v>
      </c>
      <c r="V1568" s="82">
        <f>Report2!AC1576</f>
        <v>0</v>
      </c>
      <c r="W1568" s="36" t="str">
        <f>Report2!AD1576</f>
        <v>06/06/2023</v>
      </c>
      <c r="X1568" s="48" t="str">
        <f t="shared" si="226"/>
        <v>06</v>
      </c>
      <c r="Y1568" s="31" t="str">
        <f t="shared" si="227"/>
        <v>06</v>
      </c>
      <c r="Z1568" s="31" t="str">
        <f t="shared" si="228"/>
        <v>2023</v>
      </c>
      <c r="AA1568" s="45">
        <f t="shared" si="229"/>
        <v>45083</v>
      </c>
      <c r="AB1568" s="31" t="str">
        <f>Report2!AE1576</f>
        <v>5255142005360</v>
      </c>
      <c r="AC1568" s="45" t="str">
        <f>Report2!AF1576</f>
        <v>06/06/2023</v>
      </c>
      <c r="AD1568" s="31" t="str">
        <f>Report2!AH1576</f>
        <v>P2TL/52551/20230606/00001</v>
      </c>
      <c r="AE1568" s="31">
        <f t="shared" si="215"/>
        <v>52550</v>
      </c>
      <c r="AF1568" s="31" t="str">
        <f t="shared" si="230"/>
        <v>52551</v>
      </c>
    </row>
    <row r="1569" spans="1:32">
      <c r="A1569" s="30">
        <f>Report2!A1577</f>
        <v>21</v>
      </c>
      <c r="B1569" s="31" t="str">
        <f>Report2!B1577</f>
        <v>P2TL/52553/20230606/00005</v>
      </c>
      <c r="C1569" s="31" t="str">
        <f>Report2!D1577</f>
        <v>523071385989</v>
      </c>
      <c r="D1569" s="31" t="str">
        <f>Report2!E1577</f>
        <v>ASHURI AMIN</v>
      </c>
      <c r="E1569" s="31" t="str">
        <f>Report2!H1577</f>
        <v>P2</v>
      </c>
      <c r="F1569" s="31" t="str">
        <f>Report2!I1577</f>
        <v>DK  BRAKAS TERKESI</v>
      </c>
      <c r="G1569" s="31" t="str">
        <f t="shared" si="224"/>
        <v>R1</v>
      </c>
      <c r="H1569" s="31">
        <f t="shared" si="225"/>
        <v>450</v>
      </c>
      <c r="I1569" s="31" t="str">
        <f>Report2!K1577</f>
        <v>R1/450</v>
      </c>
      <c r="J1569" s="82">
        <f>Report2!L1577</f>
        <v>2479</v>
      </c>
      <c r="K1569" s="82">
        <f>Report2!M1577</f>
        <v>0</v>
      </c>
      <c r="L1569" s="82">
        <f>Report2!N1577</f>
        <v>1226907</v>
      </c>
      <c r="M1569" s="82">
        <f>Report2!P1577</f>
        <v>1226907</v>
      </c>
      <c r="N1569" s="82">
        <f>Report2!Q1577</f>
        <v>0</v>
      </c>
      <c r="O1569" s="82">
        <f>Report2!T1577</f>
        <v>0</v>
      </c>
      <c r="P1569" s="82">
        <f>Report2!U1577</f>
        <v>0</v>
      </c>
      <c r="Q1569" s="82">
        <f>Report2!W1577</f>
        <v>12269</v>
      </c>
      <c r="R1569" s="82">
        <f>Report2!X1577</f>
        <v>900</v>
      </c>
      <c r="S1569" s="82">
        <f>Report2!Y1577</f>
        <v>0</v>
      </c>
      <c r="T1569" s="82">
        <f>Report2!Z1577</f>
        <v>1240076</v>
      </c>
      <c r="U1569" s="82">
        <f>Report2!AB1577</f>
        <v>1240076</v>
      </c>
      <c r="V1569" s="82">
        <f>Report2!AC1577</f>
        <v>0</v>
      </c>
      <c r="W1569" s="36" t="str">
        <f>Report2!AD1577</f>
        <v>06/06/2023</v>
      </c>
      <c r="X1569" s="48" t="str">
        <f t="shared" si="226"/>
        <v>06</v>
      </c>
      <c r="Y1569" s="31" t="str">
        <f t="shared" si="227"/>
        <v>06</v>
      </c>
      <c r="Z1569" s="31" t="str">
        <f t="shared" si="228"/>
        <v>2023</v>
      </c>
      <c r="AA1569" s="45">
        <f t="shared" si="229"/>
        <v>45083</v>
      </c>
      <c r="AB1569" s="31" t="str">
        <f>Report2!AE1577</f>
        <v>5255342005091</v>
      </c>
      <c r="AC1569" s="45" t="str">
        <f>Report2!AF1577</f>
        <v>06/06/2023</v>
      </c>
      <c r="AD1569" s="31" t="str">
        <f>Report2!AH1577</f>
        <v>P2TL/52553/20230606/00005</v>
      </c>
      <c r="AE1569" s="31">
        <f t="shared" si="215"/>
        <v>52550</v>
      </c>
      <c r="AF1569" s="31" t="str">
        <f t="shared" si="230"/>
        <v>52553</v>
      </c>
    </row>
    <row r="1570" spans="1:32">
      <c r="A1570" s="30">
        <f>Report2!A1578</f>
        <v>22</v>
      </c>
      <c r="B1570" s="31" t="str">
        <f>Report2!B1578</f>
        <v>P2TL/52553/20230606/00002</v>
      </c>
      <c r="C1570" s="31" t="str">
        <f>Report2!D1578</f>
        <v>523073060059</v>
      </c>
      <c r="D1570" s="31" t="str">
        <f>Report2!E1578</f>
        <v>RUSMAN</v>
      </c>
      <c r="E1570" s="31" t="str">
        <f>Report2!H1578</f>
        <v>K2</v>
      </c>
      <c r="F1570" s="31" t="str">
        <f>Report2!I1578</f>
        <v>DN JURAGAN    RT.4 R</v>
      </c>
      <c r="G1570" s="31" t="str">
        <f t="shared" si="224"/>
        <v>R1MT</v>
      </c>
      <c r="H1570" s="31">
        <f t="shared" si="225"/>
        <v>900</v>
      </c>
      <c r="I1570" s="31" t="str">
        <f>Report2!K1578</f>
        <v>R1MT/900</v>
      </c>
      <c r="J1570" s="82">
        <f>Report2!L1578</f>
        <v>599</v>
      </c>
      <c r="K1570" s="82">
        <f>Report2!M1578</f>
        <v>0</v>
      </c>
      <c r="L1570" s="82">
        <f>Report2!N1578</f>
        <v>809848</v>
      </c>
      <c r="M1570" s="82">
        <f>Report2!P1578</f>
        <v>809848</v>
      </c>
      <c r="N1570" s="82">
        <f>Report2!Q1578</f>
        <v>0</v>
      </c>
      <c r="O1570" s="82">
        <f>Report2!T1578</f>
        <v>0</v>
      </c>
      <c r="P1570" s="82">
        <f>Report2!U1578</f>
        <v>0</v>
      </c>
      <c r="Q1570" s="82">
        <f>Report2!W1578</f>
        <v>72886</v>
      </c>
      <c r="R1570" s="82">
        <f>Report2!X1578</f>
        <v>0</v>
      </c>
      <c r="S1570" s="82">
        <f>Report2!Y1578</f>
        <v>0</v>
      </c>
      <c r="T1570" s="82">
        <f>Report2!Z1578</f>
        <v>882734</v>
      </c>
      <c r="U1570" s="82">
        <f>Report2!AB1578</f>
        <v>882734</v>
      </c>
      <c r="V1570" s="82">
        <f>Report2!AC1578</f>
        <v>0</v>
      </c>
      <c r="W1570" s="36" t="str">
        <f>Report2!AD1578</f>
        <v>06/06/2023</v>
      </c>
      <c r="X1570" s="48" t="str">
        <f t="shared" si="226"/>
        <v>06</v>
      </c>
      <c r="Y1570" s="31" t="str">
        <f t="shared" si="227"/>
        <v>06</v>
      </c>
      <c r="Z1570" s="31" t="str">
        <f t="shared" si="228"/>
        <v>2023</v>
      </c>
      <c r="AA1570" s="45">
        <f t="shared" si="229"/>
        <v>45083</v>
      </c>
      <c r="AB1570" s="31" t="str">
        <f>Report2!AE1578</f>
        <v>5255343005088</v>
      </c>
      <c r="AC1570" s="45" t="str">
        <f>Report2!AF1578</f>
        <v>06/06/2023</v>
      </c>
      <c r="AD1570" s="31" t="str">
        <f>Report2!AH1578</f>
        <v>P2TL/52553/20230606/00002</v>
      </c>
      <c r="AE1570" s="31">
        <f t="shared" si="215"/>
        <v>52550</v>
      </c>
      <c r="AF1570" s="31" t="str">
        <f t="shared" si="230"/>
        <v>52553</v>
      </c>
    </row>
    <row r="1571" spans="1:32">
      <c r="A1571" s="30">
        <f>Report2!A1579</f>
        <v>23</v>
      </c>
      <c r="B1571" s="31" t="str">
        <f>Report2!B1579</f>
        <v>P2TL/52553/20230607/00006</v>
      </c>
      <c r="C1571" s="31" t="str">
        <f>Report2!D1579</f>
        <v>NONPELANG</v>
      </c>
      <c r="D1571" s="31" t="str">
        <f>Report2!E1579</f>
        <v>PJ EKO YULIANTO 2</v>
      </c>
      <c r="E1571" s="31" t="str">
        <f>Report2!H1579</f>
        <v>P4</v>
      </c>
      <c r="F1571" s="31" t="str">
        <f>Report2!I1579</f>
        <v>DS KRONGGEN BRATI</v>
      </c>
      <c r="G1571" s="31" t="str">
        <f t="shared" si="224"/>
        <v>S2</v>
      </c>
      <c r="H1571" s="31">
        <f t="shared" si="225"/>
        <v>900</v>
      </c>
      <c r="I1571" s="31" t="str">
        <f>Report2!K1579</f>
        <v>S2/900</v>
      </c>
      <c r="J1571" s="82">
        <f>Report2!L1579</f>
        <v>4957</v>
      </c>
      <c r="K1571" s="82">
        <f>Report2!M1579</f>
        <v>243000</v>
      </c>
      <c r="L1571" s="82">
        <f>Report2!N1579</f>
        <v>1784592</v>
      </c>
      <c r="M1571" s="82">
        <f>Report2!P1579</f>
        <v>2027592</v>
      </c>
      <c r="N1571" s="82">
        <f>Report2!Q1579</f>
        <v>0</v>
      </c>
      <c r="O1571" s="82">
        <f>Report2!T1579</f>
        <v>0</v>
      </c>
      <c r="P1571" s="82">
        <f>Report2!U1579</f>
        <v>0</v>
      </c>
      <c r="Q1571" s="82">
        <f>Report2!W1579</f>
        <v>10138</v>
      </c>
      <c r="R1571" s="82">
        <f>Report2!X1579</f>
        <v>0</v>
      </c>
      <c r="S1571" s="82">
        <f>Report2!Y1579</f>
        <v>0</v>
      </c>
      <c r="T1571" s="82">
        <f>Report2!Z1579</f>
        <v>2037730</v>
      </c>
      <c r="U1571" s="82">
        <f>Report2!AB1579</f>
        <v>2037730</v>
      </c>
      <c r="V1571" s="82">
        <f>Report2!AC1579</f>
        <v>0</v>
      </c>
      <c r="W1571" s="36" t="str">
        <f>Report2!AD1579</f>
        <v>07/06/2023</v>
      </c>
      <c r="X1571" s="48" t="str">
        <f t="shared" si="226"/>
        <v>07</v>
      </c>
      <c r="Y1571" s="31" t="str">
        <f t="shared" si="227"/>
        <v>06</v>
      </c>
      <c r="Z1571" s="31" t="str">
        <f t="shared" si="228"/>
        <v>2023</v>
      </c>
      <c r="AA1571" s="45">
        <f t="shared" si="229"/>
        <v>45084</v>
      </c>
      <c r="AB1571" s="31" t="str">
        <f>Report2!AE1579</f>
        <v>5255342005097</v>
      </c>
      <c r="AC1571" s="45" t="str">
        <f>Report2!AF1579</f>
        <v>07/06/2023</v>
      </c>
      <c r="AD1571" s="31" t="str">
        <f>Report2!AH1579</f>
        <v>P2TL/52553/20230607/00006</v>
      </c>
      <c r="AE1571" s="31">
        <f t="shared" si="215"/>
        <v>52550</v>
      </c>
      <c r="AF1571" s="31" t="str">
        <f t="shared" si="230"/>
        <v>52553</v>
      </c>
    </row>
    <row r="1572" spans="1:32">
      <c r="A1572" s="30">
        <f>Report2!A1580</f>
        <v>24</v>
      </c>
      <c r="B1572" s="31" t="str">
        <f>Report2!B1580</f>
        <v>P2TL/52553/20230606/00003</v>
      </c>
      <c r="C1572" s="31" t="str">
        <f>Report2!D1580</f>
        <v>523071423913</v>
      </c>
      <c r="D1572" s="31" t="str">
        <f>Report2!E1580</f>
        <v>MARSONO</v>
      </c>
      <c r="E1572" s="31" t="str">
        <f>Report2!H1580</f>
        <v>P3</v>
      </c>
      <c r="F1572" s="31" t="str">
        <f>Report2!I1580</f>
        <v>DS  SELOJARI RT3/2 K</v>
      </c>
      <c r="G1572" s="31" t="str">
        <f t="shared" si="224"/>
        <v>R1M</v>
      </c>
      <c r="H1572" s="31">
        <f t="shared" si="225"/>
        <v>900</v>
      </c>
      <c r="I1572" s="31" t="str">
        <f>Report2!K1580</f>
        <v>R1M/900</v>
      </c>
      <c r="J1572" s="82">
        <f>Report2!L1580</f>
        <v>4957</v>
      </c>
      <c r="K1572" s="82">
        <f>Report2!M1580</f>
        <v>584064</v>
      </c>
      <c r="L1572" s="82">
        <f>Report2!N1580</f>
        <v>6702134</v>
      </c>
      <c r="M1572" s="82">
        <f>Report2!P1580</f>
        <v>7286198</v>
      </c>
      <c r="N1572" s="82">
        <f>Report2!Q1580</f>
        <v>10000</v>
      </c>
      <c r="O1572" s="82">
        <f>Report2!T1580</f>
        <v>0</v>
      </c>
      <c r="P1572" s="82">
        <f>Report2!U1580</f>
        <v>0</v>
      </c>
      <c r="Q1572" s="82">
        <f>Report2!W1580</f>
        <v>75782</v>
      </c>
      <c r="R1572" s="82">
        <f>Report2!X1580</f>
        <v>1800</v>
      </c>
      <c r="S1572" s="82">
        <f>Report2!Y1580</f>
        <v>0</v>
      </c>
      <c r="T1572" s="82">
        <f>Report2!Z1580</f>
        <v>7373780</v>
      </c>
      <c r="U1572" s="82">
        <f>Report2!AB1580</f>
        <v>3400000</v>
      </c>
      <c r="V1572" s="82">
        <f>Report2!AC1580</f>
        <v>3973780</v>
      </c>
      <c r="W1572" s="36" t="str">
        <f>Report2!AD1580</f>
        <v>06/06/2023</v>
      </c>
      <c r="X1572" s="48" t="str">
        <f t="shared" si="226"/>
        <v>06</v>
      </c>
      <c r="Y1572" s="31" t="str">
        <f t="shared" si="227"/>
        <v>06</v>
      </c>
      <c r="Z1572" s="31" t="str">
        <f t="shared" si="228"/>
        <v>2023</v>
      </c>
      <c r="AA1572" s="45">
        <f t="shared" si="229"/>
        <v>45083</v>
      </c>
      <c r="AB1572" s="31" t="str">
        <f>Report2!AE1580</f>
        <v>5255342005089</v>
      </c>
      <c r="AC1572" s="45" t="str">
        <f>Report2!AF1580</f>
        <v>06/06/2023</v>
      </c>
      <c r="AD1572" s="31" t="str">
        <f>Report2!AH1580</f>
        <v>P2TL/52553/20230606/00003</v>
      </c>
      <c r="AE1572" s="31">
        <f t="shared" si="215"/>
        <v>52550</v>
      </c>
      <c r="AF1572" s="31" t="str">
        <f t="shared" si="230"/>
        <v>52553</v>
      </c>
    </row>
    <row r="1573" spans="1:32">
      <c r="A1573" s="30">
        <f>Report2!A1581</f>
        <v>25</v>
      </c>
      <c r="B1573" s="31" t="str">
        <f>Report2!B1581</f>
        <v>P2TL/52551/20230606/00003</v>
      </c>
      <c r="C1573" s="31" t="str">
        <f>Report2!D1581</f>
        <v>NONPELANG</v>
      </c>
      <c r="D1573" s="31" t="str">
        <f>Report2!E1581</f>
        <v>PJ SUJIONO</v>
      </c>
      <c r="E1573" s="31" t="str">
        <f>Report2!H1581</f>
        <v>P4</v>
      </c>
      <c r="F1573" s="31" t="str">
        <f>Report2!I1581</f>
        <v>DS.TURITEMPEL GUN</v>
      </c>
      <c r="G1573" s="31" t="str">
        <f t="shared" si="224"/>
        <v>S2</v>
      </c>
      <c r="H1573" s="31">
        <f t="shared" si="225"/>
        <v>450</v>
      </c>
      <c r="I1573" s="31" t="str">
        <f>Report2!K1581</f>
        <v>S2/450</v>
      </c>
      <c r="J1573" s="82">
        <f>Report2!L1581</f>
        <v>2479</v>
      </c>
      <c r="K1573" s="82">
        <f>Report2!M1581</f>
        <v>81000</v>
      </c>
      <c r="L1573" s="82">
        <f>Report2!N1581</f>
        <v>892296</v>
      </c>
      <c r="M1573" s="82">
        <f>Report2!P1581</f>
        <v>973296</v>
      </c>
      <c r="N1573" s="82">
        <f>Report2!Q1581</f>
        <v>0</v>
      </c>
      <c r="O1573" s="82">
        <f>Report2!T1581</f>
        <v>0</v>
      </c>
      <c r="P1573" s="82">
        <f>Report2!U1581</f>
        <v>0</v>
      </c>
      <c r="Q1573" s="82">
        <f>Report2!W1581</f>
        <v>4866</v>
      </c>
      <c r="R1573" s="82">
        <f>Report2!X1581</f>
        <v>0</v>
      </c>
      <c r="S1573" s="82">
        <f>Report2!Y1581</f>
        <v>0</v>
      </c>
      <c r="T1573" s="82">
        <f>Report2!Z1581</f>
        <v>978162</v>
      </c>
      <c r="U1573" s="82">
        <f>Report2!AB1581</f>
        <v>978162</v>
      </c>
      <c r="V1573" s="82">
        <f>Report2!AC1581</f>
        <v>0</v>
      </c>
      <c r="W1573" s="36" t="str">
        <f>Report2!AD1581</f>
        <v>06/06/2023</v>
      </c>
      <c r="X1573" s="48" t="str">
        <f t="shared" si="226"/>
        <v>06</v>
      </c>
      <c r="Y1573" s="31" t="str">
        <f t="shared" si="227"/>
        <v>06</v>
      </c>
      <c r="Z1573" s="31" t="str">
        <f t="shared" si="228"/>
        <v>2023</v>
      </c>
      <c r="AA1573" s="45">
        <f t="shared" si="229"/>
        <v>45083</v>
      </c>
      <c r="AB1573" s="31" t="str">
        <f>Report2!AE1581</f>
        <v>5255142005362</v>
      </c>
      <c r="AC1573" s="45" t="str">
        <f>Report2!AF1581</f>
        <v>06/06/2023</v>
      </c>
      <c r="AD1573" s="31" t="str">
        <f>Report2!AH1581</f>
        <v>P2TL/52551/20230606/00003</v>
      </c>
      <c r="AE1573" s="31">
        <f t="shared" si="215"/>
        <v>52550</v>
      </c>
      <c r="AF1573" s="31" t="str">
        <f t="shared" si="230"/>
        <v>52551</v>
      </c>
    </row>
    <row r="1574" spans="1:32">
      <c r="A1574" s="30">
        <f>Report2!A1582</f>
        <v>26</v>
      </c>
      <c r="B1574" s="31" t="str">
        <f>Report2!B1582</f>
        <v>P2TL/52551/20230605/00002</v>
      </c>
      <c r="C1574" s="31" t="str">
        <f>Report2!D1582</f>
        <v>523061782184</v>
      </c>
      <c r="D1574" s="31" t="str">
        <f>Report2!E1582</f>
        <v>SUMBER RAHAYU</v>
      </c>
      <c r="E1574" s="31" t="str">
        <f>Report2!H1582</f>
        <v>K2</v>
      </c>
      <c r="F1574" s="31" t="str">
        <f>Report2!I1582</f>
        <v>DS CANGKRING REMB</v>
      </c>
      <c r="G1574" s="31" t="str">
        <f t="shared" si="224"/>
        <v>R1T</v>
      </c>
      <c r="H1574" s="31">
        <f t="shared" si="225"/>
        <v>450</v>
      </c>
      <c r="I1574" s="31" t="str">
        <f>Report2!K1582</f>
        <v>R1T/450</v>
      </c>
      <c r="J1574" s="82">
        <f>Report2!L1582</f>
        <v>390</v>
      </c>
      <c r="K1574" s="82">
        <f>Report2!M1582</f>
        <v>0</v>
      </c>
      <c r="L1574" s="82">
        <f>Report2!N1582</f>
        <v>161850</v>
      </c>
      <c r="M1574" s="82">
        <f>Report2!P1582</f>
        <v>161850</v>
      </c>
      <c r="N1574" s="82">
        <f>Report2!Q1582</f>
        <v>0</v>
      </c>
      <c r="O1574" s="82">
        <f>Report2!T1582</f>
        <v>0</v>
      </c>
      <c r="P1574" s="82">
        <f>Report2!U1582</f>
        <v>0</v>
      </c>
      <c r="Q1574" s="82">
        <f>Report2!W1582</f>
        <v>14567</v>
      </c>
      <c r="R1574" s="82">
        <f>Report2!X1582</f>
        <v>0</v>
      </c>
      <c r="S1574" s="82">
        <f>Report2!Y1582</f>
        <v>0</v>
      </c>
      <c r="T1574" s="82">
        <f>Report2!Z1582</f>
        <v>176417</v>
      </c>
      <c r="U1574" s="82">
        <f>Report2!AB1582</f>
        <v>176417</v>
      </c>
      <c r="V1574" s="82">
        <f>Report2!AC1582</f>
        <v>0</v>
      </c>
      <c r="W1574" s="36" t="str">
        <f>Report2!AD1582</f>
        <v>05/06/2023</v>
      </c>
      <c r="X1574" s="48" t="str">
        <f t="shared" si="226"/>
        <v>05</v>
      </c>
      <c r="Y1574" s="31" t="str">
        <f t="shared" si="227"/>
        <v>06</v>
      </c>
      <c r="Z1574" s="31" t="str">
        <f t="shared" si="228"/>
        <v>2023</v>
      </c>
      <c r="AA1574" s="45">
        <f t="shared" si="229"/>
        <v>45082</v>
      </c>
      <c r="AB1574" s="31" t="str">
        <f>Report2!AE1582</f>
        <v>5255143005358</v>
      </c>
      <c r="AC1574" s="45" t="str">
        <f>Report2!AF1582</f>
        <v>05/06/2023</v>
      </c>
      <c r="AD1574" s="31" t="str">
        <f>Report2!AH1582</f>
        <v>P2TL/52551/20230605/00002</v>
      </c>
      <c r="AE1574" s="31">
        <f t="shared" si="215"/>
        <v>52550</v>
      </c>
      <c r="AF1574" s="31" t="str">
        <f t="shared" si="230"/>
        <v>52551</v>
      </c>
    </row>
    <row r="1575" spans="1:32">
      <c r="A1575" s="30">
        <f>Report2!A1583</f>
        <v>27</v>
      </c>
      <c r="B1575" s="31" t="str">
        <f>Report2!B1583</f>
        <v>P2TL/52551/20230606/00002</v>
      </c>
      <c r="C1575" s="31" t="str">
        <f>Report2!D1583</f>
        <v>523061803939</v>
      </c>
      <c r="D1575" s="31" t="str">
        <f>Report2!E1583</f>
        <v>SUMASMINAH</v>
      </c>
      <c r="E1575" s="31" t="str">
        <f>Report2!H1583</f>
        <v>K2</v>
      </c>
      <c r="F1575" s="31" t="str">
        <f>Report2!I1583</f>
        <v>DS CANGKRING B KA</v>
      </c>
      <c r="G1575" s="31" t="str">
        <f t="shared" si="224"/>
        <v>R1T</v>
      </c>
      <c r="H1575" s="31">
        <f t="shared" si="225"/>
        <v>450</v>
      </c>
      <c r="I1575" s="31" t="str">
        <f>Report2!K1583</f>
        <v>R1T/450</v>
      </c>
      <c r="J1575" s="82">
        <f>Report2!L1583</f>
        <v>228</v>
      </c>
      <c r="K1575" s="82">
        <f>Report2!M1583</f>
        <v>0</v>
      </c>
      <c r="L1575" s="82">
        <f>Report2!N1583</f>
        <v>94620</v>
      </c>
      <c r="M1575" s="82">
        <f>Report2!P1583</f>
        <v>94620</v>
      </c>
      <c r="N1575" s="82">
        <f>Report2!Q1583</f>
        <v>0</v>
      </c>
      <c r="O1575" s="82">
        <f>Report2!T1583</f>
        <v>0</v>
      </c>
      <c r="P1575" s="82">
        <f>Report2!U1583</f>
        <v>0</v>
      </c>
      <c r="Q1575" s="82">
        <f>Report2!W1583</f>
        <v>8516</v>
      </c>
      <c r="R1575" s="82">
        <f>Report2!X1583</f>
        <v>0</v>
      </c>
      <c r="S1575" s="82">
        <f>Report2!Y1583</f>
        <v>0</v>
      </c>
      <c r="T1575" s="82">
        <f>Report2!Z1583</f>
        <v>103136</v>
      </c>
      <c r="U1575" s="82">
        <f>Report2!AB1583</f>
        <v>103136</v>
      </c>
      <c r="V1575" s="82">
        <f>Report2!AC1583</f>
        <v>0</v>
      </c>
      <c r="W1575" s="36" t="str">
        <f>Report2!AD1583</f>
        <v>06/06/2023</v>
      </c>
      <c r="X1575" s="48" t="str">
        <f t="shared" si="226"/>
        <v>06</v>
      </c>
      <c r="Y1575" s="31" t="str">
        <f t="shared" si="227"/>
        <v>06</v>
      </c>
      <c r="Z1575" s="31" t="str">
        <f t="shared" si="228"/>
        <v>2023</v>
      </c>
      <c r="AA1575" s="45">
        <f t="shared" si="229"/>
        <v>45083</v>
      </c>
      <c r="AB1575" s="31" t="str">
        <f>Report2!AE1583</f>
        <v>5255143005361</v>
      </c>
      <c r="AC1575" s="45" t="str">
        <f>Report2!AF1583</f>
        <v>06/06/2023</v>
      </c>
      <c r="AD1575" s="31" t="str">
        <f>Report2!AH1583</f>
        <v>P2TL/52551/20230606/00002</v>
      </c>
      <c r="AE1575" s="31">
        <f t="shared" si="215"/>
        <v>52550</v>
      </c>
      <c r="AF1575" s="31" t="str">
        <f t="shared" si="230"/>
        <v>52551</v>
      </c>
    </row>
    <row r="1576" spans="1:32">
      <c r="A1576" s="30">
        <f>Report2!A1584</f>
        <v>28</v>
      </c>
      <c r="B1576" s="31" t="str">
        <f>Report2!B1584</f>
        <v>P2TL/52552/20230606/00001</v>
      </c>
      <c r="C1576" s="31" t="str">
        <f>Report2!D1584</f>
        <v>523081281529</v>
      </c>
      <c r="D1576" s="31" t="str">
        <f>Report2!E1584</f>
        <v>ABDUL AZIS</v>
      </c>
      <c r="E1576" s="31" t="str">
        <f>Report2!H1584</f>
        <v>K2</v>
      </c>
      <c r="F1576" s="31" t="str">
        <f>Report2!I1584</f>
        <v>DK WOTAN    RT.12 R</v>
      </c>
      <c r="G1576" s="31" t="str">
        <f t="shared" si="224"/>
        <v>R1T</v>
      </c>
      <c r="H1576" s="31">
        <f t="shared" si="225"/>
        <v>450</v>
      </c>
      <c r="I1576" s="31" t="str">
        <f>Report2!K1584</f>
        <v>R1T/450</v>
      </c>
      <c r="J1576" s="82">
        <f>Report2!L1584</f>
        <v>633</v>
      </c>
      <c r="K1576" s="82">
        <f>Report2!M1584</f>
        <v>0</v>
      </c>
      <c r="L1576" s="82">
        <f>Report2!N1584</f>
        <v>262695</v>
      </c>
      <c r="M1576" s="82">
        <f>Report2!P1584</f>
        <v>262695</v>
      </c>
      <c r="N1576" s="82">
        <f>Report2!Q1584</f>
        <v>0</v>
      </c>
      <c r="O1576" s="82">
        <f>Report2!T1584</f>
        <v>0</v>
      </c>
      <c r="P1576" s="82">
        <f>Report2!U1584</f>
        <v>0</v>
      </c>
      <c r="Q1576" s="82">
        <f>Report2!W1584</f>
        <v>23643</v>
      </c>
      <c r="R1576" s="82">
        <f>Report2!X1584</f>
        <v>0</v>
      </c>
      <c r="S1576" s="82">
        <f>Report2!Y1584</f>
        <v>0</v>
      </c>
      <c r="T1576" s="82">
        <f>Report2!Z1584</f>
        <v>286338</v>
      </c>
      <c r="U1576" s="82">
        <f>Report2!AB1584</f>
        <v>286338</v>
      </c>
      <c r="V1576" s="82">
        <f>Report2!AC1584</f>
        <v>0</v>
      </c>
      <c r="W1576" s="36" t="str">
        <f>Report2!AD1584</f>
        <v>06/06/2023</v>
      </c>
      <c r="X1576" s="48" t="str">
        <f t="shared" si="226"/>
        <v>06</v>
      </c>
      <c r="Y1576" s="31" t="str">
        <f t="shared" si="227"/>
        <v>06</v>
      </c>
      <c r="Z1576" s="31" t="str">
        <f t="shared" si="228"/>
        <v>2023</v>
      </c>
      <c r="AA1576" s="45">
        <f t="shared" si="229"/>
        <v>45083</v>
      </c>
      <c r="AB1576" s="31" t="str">
        <f>Report2!AE1584</f>
        <v>5255243005057</v>
      </c>
      <c r="AC1576" s="45" t="str">
        <f>Report2!AF1584</f>
        <v>06/06/2023</v>
      </c>
      <c r="AD1576" s="31" t="str">
        <f>Report2!AH1584</f>
        <v>P2TL/52552/20230606/00001</v>
      </c>
      <c r="AE1576" s="31">
        <f t="shared" si="215"/>
        <v>52550</v>
      </c>
      <c r="AF1576" s="31" t="str">
        <f t="shared" si="230"/>
        <v>52552</v>
      </c>
    </row>
    <row r="1577" spans="1:32">
      <c r="A1577" s="30">
        <f>Report2!A1585</f>
        <v>29</v>
      </c>
      <c r="B1577" s="31" t="str">
        <f>Report2!B1585</f>
        <v>P2TL/52554/20230605/00003</v>
      </c>
      <c r="C1577" s="31" t="str">
        <f>Report2!D1585</f>
        <v>NONPELANG</v>
      </c>
      <c r="D1577" s="31" t="str">
        <f>Report2!E1585</f>
        <v>SARLI</v>
      </c>
      <c r="E1577" s="31" t="str">
        <f>Report2!H1585</f>
        <v>P4</v>
      </c>
      <c r="F1577" s="31" t="str">
        <f>Report2!I1585</f>
        <v>DN BARENG    RT.7 R</v>
      </c>
      <c r="G1577" s="31" t="str">
        <f t="shared" si="224"/>
        <v>B1</v>
      </c>
      <c r="H1577" s="31">
        <f t="shared" si="225"/>
        <v>900</v>
      </c>
      <c r="I1577" s="31" t="str">
        <f>Report2!K1585</f>
        <v>B1/900</v>
      </c>
      <c r="J1577" s="82">
        <f>Report2!L1585</f>
        <v>4957</v>
      </c>
      <c r="K1577" s="82">
        <f>Report2!M1585</f>
        <v>429300</v>
      </c>
      <c r="L1577" s="82">
        <f>Report2!N1585</f>
        <v>2305098</v>
      </c>
      <c r="M1577" s="82">
        <f>Report2!P1585</f>
        <v>2734398</v>
      </c>
      <c r="N1577" s="82">
        <f>Report2!Q1585</f>
        <v>0</v>
      </c>
      <c r="O1577" s="82">
        <f>Report2!T1585</f>
        <v>0</v>
      </c>
      <c r="P1577" s="82">
        <f>Report2!U1585</f>
        <v>0</v>
      </c>
      <c r="Q1577" s="82">
        <f>Report2!W1585</f>
        <v>13672</v>
      </c>
      <c r="R1577" s="82">
        <f>Report2!X1585</f>
        <v>0</v>
      </c>
      <c r="S1577" s="82">
        <f>Report2!Y1585</f>
        <v>0</v>
      </c>
      <c r="T1577" s="82">
        <f>Report2!Z1585</f>
        <v>2748070</v>
      </c>
      <c r="U1577" s="82">
        <f>Report2!AB1585</f>
        <v>2748070</v>
      </c>
      <c r="V1577" s="82">
        <f>Report2!AC1585</f>
        <v>0</v>
      </c>
      <c r="W1577" s="36" t="str">
        <f>Report2!AD1585</f>
        <v>05/06/2023</v>
      </c>
      <c r="X1577" s="48" t="str">
        <f t="shared" si="226"/>
        <v>05</v>
      </c>
      <c r="Y1577" s="31" t="str">
        <f t="shared" si="227"/>
        <v>06</v>
      </c>
      <c r="Z1577" s="31" t="str">
        <f t="shared" si="228"/>
        <v>2023</v>
      </c>
      <c r="AA1577" s="45">
        <f t="shared" si="229"/>
        <v>45082</v>
      </c>
      <c r="AB1577" s="31" t="str">
        <f>Report2!AE1585</f>
        <v>5255442006369</v>
      </c>
      <c r="AC1577" s="45" t="str">
        <f>Report2!AF1585</f>
        <v>05/06/2023</v>
      </c>
      <c r="AD1577" s="31" t="str">
        <f>Report2!AH1585</f>
        <v>P2TL/52554/20230605/00003</v>
      </c>
      <c r="AE1577" s="31">
        <f t="shared" si="215"/>
        <v>52550</v>
      </c>
      <c r="AF1577" s="31" t="str">
        <f t="shared" si="230"/>
        <v>52554</v>
      </c>
    </row>
    <row r="1578" spans="1:32">
      <c r="A1578" s="30">
        <f>Report2!A1586</f>
        <v>30</v>
      </c>
      <c r="B1578" s="31" t="str">
        <f>Report2!B1586</f>
        <v>P2TL/52554/20230529/00006</v>
      </c>
      <c r="C1578" s="31" t="str">
        <f>Report2!D1586</f>
        <v>525540255249</v>
      </c>
      <c r="D1578" s="31" t="str">
        <f>Report2!E1586</f>
        <v>KIOS SITI MUGIYARTI</v>
      </c>
      <c r="E1578" s="31" t="str">
        <f>Report2!H1586</f>
        <v>P4</v>
      </c>
      <c r="F1578" s="31" t="str">
        <f>Report2!I1586</f>
        <v>JL KOMPLEK PASAR K</v>
      </c>
      <c r="G1578" s="31" t="str">
        <f t="shared" ref="G1578:G1584" si="231">LEFT(I1578,FIND("/",I1578)-1)</f>
        <v>B1T</v>
      </c>
      <c r="H1578" s="31">
        <f t="shared" ref="H1578:H1584" si="232">_xlfn.NUMBERVALUE(MID(I1578,FIND("/",I1578,1)+1,99))</f>
        <v>2200</v>
      </c>
      <c r="I1578" s="31" t="str">
        <f>Report2!K1586</f>
        <v>B1T/2200</v>
      </c>
      <c r="J1578" s="82">
        <f>Report2!L1586</f>
        <v>0</v>
      </c>
      <c r="K1578" s="82">
        <f>Report2!M1586</f>
        <v>0</v>
      </c>
      <c r="L1578" s="82">
        <f>Report2!N1586</f>
        <v>922587</v>
      </c>
      <c r="M1578" s="82">
        <f>Report2!P1586</f>
        <v>922587</v>
      </c>
      <c r="N1578" s="82">
        <f>Report2!Q1586</f>
        <v>0</v>
      </c>
      <c r="O1578" s="82">
        <f>Report2!T1586</f>
        <v>0</v>
      </c>
      <c r="P1578" s="82">
        <f>Report2!U1586</f>
        <v>0</v>
      </c>
      <c r="Q1578" s="82">
        <f>Report2!W1586</f>
        <v>0</v>
      </c>
      <c r="R1578" s="82">
        <f>Report2!X1586</f>
        <v>0</v>
      </c>
      <c r="S1578" s="82">
        <f>Report2!Y1586</f>
        <v>0</v>
      </c>
      <c r="T1578" s="82">
        <f>Report2!Z1586</f>
        <v>922587</v>
      </c>
      <c r="U1578" s="82">
        <f>Report2!AB1586</f>
        <v>0</v>
      </c>
      <c r="V1578" s="82">
        <f>Report2!AC1586</f>
        <v>922587</v>
      </c>
      <c r="W1578" s="36" t="str">
        <f>Report2!AD1586</f>
        <v>06/06/2023</v>
      </c>
      <c r="X1578" s="48" t="str">
        <f t="shared" ref="X1578:X1584" si="233">LEFT(W1578,2)</f>
        <v>06</v>
      </c>
      <c r="Y1578" s="31" t="str">
        <f t="shared" ref="Y1578:Y1584" si="234">MID(W1578,FIND("/",W1578,1)+1,2)</f>
        <v>06</v>
      </c>
      <c r="Z1578" s="31" t="str">
        <f t="shared" ref="Z1578:Z1584" si="235">RIGHT(W1578,4)</f>
        <v>2023</v>
      </c>
      <c r="AA1578" s="45">
        <f t="shared" ref="AA1578:AA1584" si="236">DATE(Z1578,Y1578,X1578)</f>
        <v>45083</v>
      </c>
      <c r="AB1578" s="31" t="str">
        <f>Report2!AE1586</f>
        <v>5255442006341</v>
      </c>
      <c r="AC1578" s="45" t="str">
        <f>Report2!AF1586</f>
        <v>06/06/2023</v>
      </c>
      <c r="AD1578" s="31" t="str">
        <f>Report2!AH1586</f>
        <v>P2TL/52554/20230529/00006</v>
      </c>
      <c r="AE1578" s="31">
        <f t="shared" si="215"/>
        <v>52550</v>
      </c>
      <c r="AF1578" s="31" t="str">
        <f t="shared" ref="AF1578:AF1584" si="237">_xlfn.IFS(LEN(AD1578)=19,LEFT(AD1578,5),LEN(AD1578)=25,MID(AD1578,6,5))</f>
        <v>52554</v>
      </c>
    </row>
    <row r="1579" spans="1:32">
      <c r="A1579" s="30">
        <f>Report2!A1587</f>
        <v>31</v>
      </c>
      <c r="B1579" s="31" t="str">
        <f>Report2!B1587</f>
        <v>P2TL/52551/20230606/00004</v>
      </c>
      <c r="C1579" s="31" t="str">
        <f>Report2!D1587</f>
        <v>523061775399</v>
      </c>
      <c r="D1579" s="31" t="str">
        <f>Report2!E1587</f>
        <v>SUJIONO</v>
      </c>
      <c r="E1579" s="31" t="str">
        <f>Report2!H1587</f>
        <v>K2</v>
      </c>
      <c r="F1579" s="31" t="str">
        <f>Report2!I1587</f>
        <v>DS TURITEMPEL    RT.</v>
      </c>
      <c r="G1579" s="31" t="str">
        <f t="shared" si="231"/>
        <v>R1MT</v>
      </c>
      <c r="H1579" s="31">
        <f t="shared" si="232"/>
        <v>900</v>
      </c>
      <c r="I1579" s="31" t="str">
        <f>Report2!K1587</f>
        <v>R1MT/900</v>
      </c>
      <c r="J1579" s="82">
        <f>Report2!L1587</f>
        <v>287</v>
      </c>
      <c r="K1579" s="82">
        <f>Report2!M1587</f>
        <v>0</v>
      </c>
      <c r="L1579" s="82">
        <f>Report2!N1587</f>
        <v>388024</v>
      </c>
      <c r="M1579" s="82">
        <f>Report2!P1587</f>
        <v>388024</v>
      </c>
      <c r="N1579" s="82">
        <f>Report2!Q1587</f>
        <v>0</v>
      </c>
      <c r="O1579" s="82">
        <f>Report2!T1587</f>
        <v>0</v>
      </c>
      <c r="P1579" s="82">
        <f>Report2!U1587</f>
        <v>0</v>
      </c>
      <c r="Q1579" s="82">
        <f>Report2!W1587</f>
        <v>34922</v>
      </c>
      <c r="R1579" s="82">
        <f>Report2!X1587</f>
        <v>0</v>
      </c>
      <c r="S1579" s="82">
        <f>Report2!Y1587</f>
        <v>0</v>
      </c>
      <c r="T1579" s="82">
        <f>Report2!Z1587</f>
        <v>422946</v>
      </c>
      <c r="U1579" s="82">
        <f>Report2!AB1587</f>
        <v>422946</v>
      </c>
      <c r="V1579" s="82">
        <f>Report2!AC1587</f>
        <v>0</v>
      </c>
      <c r="W1579" s="36" t="str">
        <f>Report2!AD1587</f>
        <v>06/06/2023</v>
      </c>
      <c r="X1579" s="48" t="str">
        <f t="shared" si="233"/>
        <v>06</v>
      </c>
      <c r="Y1579" s="31" t="str">
        <f t="shared" si="234"/>
        <v>06</v>
      </c>
      <c r="Z1579" s="31" t="str">
        <f t="shared" si="235"/>
        <v>2023</v>
      </c>
      <c r="AA1579" s="45">
        <f t="shared" si="236"/>
        <v>45083</v>
      </c>
      <c r="AB1579" s="31" t="str">
        <f>Report2!AE1587</f>
        <v>5255143005363</v>
      </c>
      <c r="AC1579" s="45" t="str">
        <f>Report2!AF1587</f>
        <v>06/06/2023</v>
      </c>
      <c r="AD1579" s="31" t="str">
        <f>Report2!AH1587</f>
        <v>P2TL/52551/20230606/00004</v>
      </c>
      <c r="AE1579" s="31">
        <f t="shared" si="215"/>
        <v>52550</v>
      </c>
      <c r="AF1579" s="31" t="str">
        <f t="shared" si="237"/>
        <v>52551</v>
      </c>
    </row>
    <row r="1580" spans="1:32">
      <c r="A1580" s="30">
        <f>Report2!A1588</f>
        <v>32</v>
      </c>
      <c r="B1580" s="31" t="str">
        <f>Report2!B1588</f>
        <v>P2TL/52554/20230605/00001</v>
      </c>
      <c r="C1580" s="31" t="str">
        <f>Report2!D1588</f>
        <v>523071904794</v>
      </c>
      <c r="D1580" s="31" t="str">
        <f>Report2!E1588</f>
        <v>PRIYADI</v>
      </c>
      <c r="E1580" s="31" t="str">
        <f>Report2!H1588</f>
        <v>K2</v>
      </c>
      <c r="F1580" s="31" t="str">
        <f>Report2!I1588</f>
        <v>DS LODRAN PL KULO</v>
      </c>
      <c r="G1580" s="31" t="str">
        <f t="shared" si="231"/>
        <v>R1</v>
      </c>
      <c r="H1580" s="31">
        <f t="shared" si="232"/>
        <v>450</v>
      </c>
      <c r="I1580" s="31" t="str">
        <f>Report2!K1588</f>
        <v>R1/450</v>
      </c>
      <c r="J1580" s="82">
        <f>Report2!L1588</f>
        <v>300</v>
      </c>
      <c r="K1580" s="82">
        <f>Report2!M1588</f>
        <v>0</v>
      </c>
      <c r="L1580" s="82">
        <f>Report2!N1588</f>
        <v>148500</v>
      </c>
      <c r="M1580" s="82">
        <f>Report2!P1588</f>
        <v>148500</v>
      </c>
      <c r="N1580" s="82">
        <f>Report2!Q1588</f>
        <v>0</v>
      </c>
      <c r="O1580" s="82">
        <f>Report2!T1588</f>
        <v>0</v>
      </c>
      <c r="P1580" s="82">
        <f>Report2!U1588</f>
        <v>500</v>
      </c>
      <c r="Q1580" s="82">
        <f>Report2!W1588</f>
        <v>13365</v>
      </c>
      <c r="R1580" s="82">
        <f>Report2!X1588</f>
        <v>0</v>
      </c>
      <c r="S1580" s="82">
        <f>Report2!Y1588</f>
        <v>0</v>
      </c>
      <c r="T1580" s="82">
        <f>Report2!Z1588</f>
        <v>162365</v>
      </c>
      <c r="U1580" s="82">
        <f>Report2!AB1588</f>
        <v>162365</v>
      </c>
      <c r="V1580" s="82">
        <f>Report2!AC1588</f>
        <v>0</v>
      </c>
      <c r="W1580" s="36" t="str">
        <f>Report2!AD1588</f>
        <v>05/06/2023</v>
      </c>
      <c r="X1580" s="48" t="str">
        <f t="shared" si="233"/>
        <v>05</v>
      </c>
      <c r="Y1580" s="31" t="str">
        <f t="shared" si="234"/>
        <v>06</v>
      </c>
      <c r="Z1580" s="31" t="str">
        <f t="shared" si="235"/>
        <v>2023</v>
      </c>
      <c r="AA1580" s="45">
        <f t="shared" si="236"/>
        <v>45082</v>
      </c>
      <c r="AB1580" s="31" t="str">
        <f>Report2!AE1588</f>
        <v>5255442006367</v>
      </c>
      <c r="AC1580" s="45" t="str">
        <f>Report2!AF1588</f>
        <v>05/06/2023</v>
      </c>
      <c r="AD1580" s="31" t="str">
        <f>Report2!AH1588</f>
        <v>P2TL/52554/20230605/00001</v>
      </c>
      <c r="AE1580" s="31">
        <f t="shared" si="215"/>
        <v>52550</v>
      </c>
      <c r="AF1580" s="31" t="str">
        <f t="shared" si="237"/>
        <v>52554</v>
      </c>
    </row>
    <row r="1581" spans="1:32">
      <c r="A1581" s="30">
        <f>Report2!A1589</f>
        <v>33</v>
      </c>
      <c r="B1581" s="31" t="str">
        <f>Report2!B1589</f>
        <v>P2TL/52554/20230606/00001</v>
      </c>
      <c r="C1581" s="31" t="str">
        <f>Report2!D1589</f>
        <v>523070993587</v>
      </c>
      <c r="D1581" s="31" t="str">
        <f>Report2!E1589</f>
        <v>SUMAJI</v>
      </c>
      <c r="E1581" s="31" t="str">
        <f>Report2!H1589</f>
        <v>K2</v>
      </c>
      <c r="F1581" s="31" t="str">
        <f>Report2!I1589</f>
        <v>DK  KRAJJAN DS TANJ</v>
      </c>
      <c r="G1581" s="31" t="str">
        <f t="shared" si="231"/>
        <v>R1M</v>
      </c>
      <c r="H1581" s="31">
        <f t="shared" si="232"/>
        <v>900</v>
      </c>
      <c r="I1581" s="31" t="str">
        <f>Report2!K1589</f>
        <v>R1M/900</v>
      </c>
      <c r="J1581" s="82">
        <f>Report2!L1589</f>
        <v>420</v>
      </c>
      <c r="K1581" s="82">
        <f>Report2!M1589</f>
        <v>0</v>
      </c>
      <c r="L1581" s="82">
        <f>Report2!N1589</f>
        <v>567840</v>
      </c>
      <c r="M1581" s="82">
        <f>Report2!P1589</f>
        <v>567840</v>
      </c>
      <c r="N1581" s="82">
        <f>Report2!Q1589</f>
        <v>0</v>
      </c>
      <c r="O1581" s="82">
        <f>Report2!T1589</f>
        <v>0</v>
      </c>
      <c r="P1581" s="82">
        <f>Report2!U1589</f>
        <v>0</v>
      </c>
      <c r="Q1581" s="82">
        <f>Report2!W1589</f>
        <v>51106</v>
      </c>
      <c r="R1581" s="82">
        <f>Report2!X1589</f>
        <v>0</v>
      </c>
      <c r="S1581" s="82">
        <f>Report2!Y1589</f>
        <v>0</v>
      </c>
      <c r="T1581" s="82">
        <f>Report2!Z1589</f>
        <v>618946</v>
      </c>
      <c r="U1581" s="82">
        <f>Report2!AB1589</f>
        <v>618946</v>
      </c>
      <c r="V1581" s="82">
        <f>Report2!AC1589</f>
        <v>0</v>
      </c>
      <c r="W1581" s="36" t="str">
        <f>Report2!AD1589</f>
        <v>06/06/2023</v>
      </c>
      <c r="X1581" s="48" t="str">
        <f t="shared" si="233"/>
        <v>06</v>
      </c>
      <c r="Y1581" s="31" t="str">
        <f t="shared" si="234"/>
        <v>06</v>
      </c>
      <c r="Z1581" s="31" t="str">
        <f t="shared" si="235"/>
        <v>2023</v>
      </c>
      <c r="AA1581" s="45">
        <f t="shared" si="236"/>
        <v>45083</v>
      </c>
      <c r="AB1581" s="31" t="str">
        <f>Report2!AE1589</f>
        <v>5255442006372</v>
      </c>
      <c r="AC1581" s="45" t="str">
        <f>Report2!AF1589</f>
        <v>06/06/2023</v>
      </c>
      <c r="AD1581" s="31" t="str">
        <f>Report2!AH1589</f>
        <v>P2TL/52554/20230606/00001</v>
      </c>
      <c r="AE1581" s="31">
        <f t="shared" si="215"/>
        <v>52550</v>
      </c>
      <c r="AF1581" s="31" t="str">
        <f t="shared" si="237"/>
        <v>52554</v>
      </c>
    </row>
    <row r="1582" spans="1:32">
      <c r="A1582" s="30">
        <f>Report2!A1590</f>
        <v>34</v>
      </c>
      <c r="B1582" s="31" t="str">
        <f>Report2!B1590</f>
        <v>P2TL/52553/20230606/00004</v>
      </c>
      <c r="C1582" s="31" t="str">
        <f>Report2!D1590</f>
        <v>523071649834</v>
      </c>
      <c r="D1582" s="31" t="str">
        <f>Report2!E1590</f>
        <v>PONDOK NURUL FUR</v>
      </c>
      <c r="E1582" s="31" t="str">
        <f>Report2!H1590</f>
        <v>P2</v>
      </c>
      <c r="F1582" s="31" t="str">
        <f>Report2!I1590</f>
        <v>DK BRAKAS TERKESI</v>
      </c>
      <c r="G1582" s="31" t="str">
        <f t="shared" si="231"/>
        <v>S2</v>
      </c>
      <c r="H1582" s="31">
        <f t="shared" si="232"/>
        <v>900</v>
      </c>
      <c r="I1582" s="31" t="str">
        <f>Report2!K1590</f>
        <v>S2/900</v>
      </c>
      <c r="J1582" s="82">
        <f>Report2!L1590</f>
        <v>4957</v>
      </c>
      <c r="K1582" s="82">
        <f>Report2!M1590</f>
        <v>0</v>
      </c>
      <c r="L1582" s="82">
        <f>Report2!N1590</f>
        <v>1784592</v>
      </c>
      <c r="M1582" s="82">
        <f>Report2!P1590</f>
        <v>1784592</v>
      </c>
      <c r="N1582" s="82">
        <f>Report2!Q1590</f>
        <v>0</v>
      </c>
      <c r="O1582" s="82">
        <f>Report2!T1590</f>
        <v>0</v>
      </c>
      <c r="P1582" s="82">
        <f>Report2!U1590</f>
        <v>0</v>
      </c>
      <c r="Q1582" s="82">
        <f>Report2!W1590</f>
        <v>17846</v>
      </c>
      <c r="R1582" s="82">
        <f>Report2!X1590</f>
        <v>0</v>
      </c>
      <c r="S1582" s="82">
        <f>Report2!Y1590</f>
        <v>0</v>
      </c>
      <c r="T1582" s="82">
        <f>Report2!Z1590</f>
        <v>1802438</v>
      </c>
      <c r="U1582" s="82">
        <f>Report2!AB1590</f>
        <v>1802438</v>
      </c>
      <c r="V1582" s="82">
        <f>Report2!AC1590</f>
        <v>0</v>
      </c>
      <c r="W1582" s="36" t="str">
        <f>Report2!AD1590</f>
        <v>06/06/2023</v>
      </c>
      <c r="X1582" s="48" t="str">
        <f t="shared" si="233"/>
        <v>06</v>
      </c>
      <c r="Y1582" s="31" t="str">
        <f t="shared" si="234"/>
        <v>06</v>
      </c>
      <c r="Z1582" s="31" t="str">
        <f t="shared" si="235"/>
        <v>2023</v>
      </c>
      <c r="AA1582" s="45">
        <f t="shared" si="236"/>
        <v>45083</v>
      </c>
      <c r="AB1582" s="31" t="str">
        <f>Report2!AE1590</f>
        <v>5255342005090</v>
      </c>
      <c r="AC1582" s="45" t="str">
        <f>Report2!AF1590</f>
        <v>06/06/2023</v>
      </c>
      <c r="AD1582" s="31" t="str">
        <f>Report2!AH1590</f>
        <v>P2TL/52553/20230606/00004</v>
      </c>
      <c r="AE1582" s="31">
        <f t="shared" si="215"/>
        <v>52550</v>
      </c>
      <c r="AF1582" s="31" t="str">
        <f t="shared" si="237"/>
        <v>52553</v>
      </c>
    </row>
    <row r="1583" spans="1:32">
      <c r="A1583" s="30">
        <f>Report2!A1591</f>
        <v>35</v>
      </c>
      <c r="B1583" s="31" t="str">
        <f>Report2!B1591</f>
        <v>P2TL/52554/20230605/00004</v>
      </c>
      <c r="C1583" s="31" t="str">
        <f>Report2!D1591</f>
        <v>NONPELANG</v>
      </c>
      <c r="D1583" s="31" t="str">
        <f>Report2!E1591</f>
        <v>AYUK WIDYA LESTARI</v>
      </c>
      <c r="E1583" s="31" t="str">
        <f>Report2!H1591</f>
        <v>P4</v>
      </c>
      <c r="F1583" s="31" t="str">
        <f>Report2!I1591</f>
        <v>DSN BARENG RT 07/0</v>
      </c>
      <c r="G1583" s="31" t="str">
        <f t="shared" si="231"/>
        <v>S2</v>
      </c>
      <c r="H1583" s="31">
        <f t="shared" si="232"/>
        <v>450</v>
      </c>
      <c r="I1583" s="31" t="str">
        <f>Report2!K1591</f>
        <v>S2/450</v>
      </c>
      <c r="J1583" s="82">
        <f>Report2!L1591</f>
        <v>2479</v>
      </c>
      <c r="K1583" s="82">
        <f>Report2!M1591</f>
        <v>81000</v>
      </c>
      <c r="L1583" s="82">
        <f>Report2!N1591</f>
        <v>892296</v>
      </c>
      <c r="M1583" s="82">
        <f>Report2!P1591</f>
        <v>973296</v>
      </c>
      <c r="N1583" s="82">
        <f>Report2!Q1591</f>
        <v>0</v>
      </c>
      <c r="O1583" s="82">
        <f>Report2!T1591</f>
        <v>0</v>
      </c>
      <c r="P1583" s="82">
        <f>Report2!U1591</f>
        <v>0</v>
      </c>
      <c r="Q1583" s="82">
        <f>Report2!W1591</f>
        <v>4866</v>
      </c>
      <c r="R1583" s="82">
        <f>Report2!X1591</f>
        <v>0</v>
      </c>
      <c r="S1583" s="82">
        <f>Report2!Y1591</f>
        <v>0</v>
      </c>
      <c r="T1583" s="82">
        <f>Report2!Z1591</f>
        <v>978162</v>
      </c>
      <c r="U1583" s="82">
        <f>Report2!AB1591</f>
        <v>978162</v>
      </c>
      <c r="V1583" s="82">
        <f>Report2!AC1591</f>
        <v>0</v>
      </c>
      <c r="W1583" s="36" t="str">
        <f>Report2!AD1591</f>
        <v>05/06/2023</v>
      </c>
      <c r="X1583" s="48" t="str">
        <f t="shared" si="233"/>
        <v>05</v>
      </c>
      <c r="Y1583" s="31" t="str">
        <f t="shared" si="234"/>
        <v>06</v>
      </c>
      <c r="Z1583" s="31" t="str">
        <f t="shared" si="235"/>
        <v>2023</v>
      </c>
      <c r="AA1583" s="45">
        <f t="shared" si="236"/>
        <v>45082</v>
      </c>
      <c r="AB1583" s="31" t="str">
        <f>Report2!AE1591</f>
        <v>5255442006370</v>
      </c>
      <c r="AC1583" s="45" t="str">
        <f>Report2!AF1591</f>
        <v>05/06/2023</v>
      </c>
      <c r="AD1583" s="31" t="str">
        <f>Report2!AH1591</f>
        <v>P2TL/52554/20230605/00004</v>
      </c>
      <c r="AE1583" s="31">
        <f t="shared" si="215"/>
        <v>52550</v>
      </c>
      <c r="AF1583" s="31" t="str">
        <f t="shared" si="237"/>
        <v>52554</v>
      </c>
    </row>
    <row r="1584" spans="1:32">
      <c r="A1584" s="30">
        <f>Report2!A1592</f>
        <v>36</v>
      </c>
      <c r="B1584" s="31" t="str">
        <f>Report2!B1592</f>
        <v>P2TL/52551/20230605/00001</v>
      </c>
      <c r="C1584" s="31" t="str">
        <f>Report2!D1592</f>
        <v>523061782184</v>
      </c>
      <c r="D1584" s="31" t="str">
        <f>Report2!E1592</f>
        <v>SUMBER RAHAYU</v>
      </c>
      <c r="E1584" s="31" t="str">
        <f>Report2!H1592</f>
        <v>K2</v>
      </c>
      <c r="F1584" s="31" t="str">
        <f>Report2!I1592</f>
        <v>DS CANGKRING REMB</v>
      </c>
      <c r="G1584" s="31" t="str">
        <f t="shared" si="231"/>
        <v>R1T</v>
      </c>
      <c r="H1584" s="31">
        <f t="shared" si="232"/>
        <v>450</v>
      </c>
      <c r="I1584" s="31" t="str">
        <f>Report2!K1592</f>
        <v>R1T/450</v>
      </c>
      <c r="J1584" s="82">
        <f>Report2!L1592</f>
        <v>579</v>
      </c>
      <c r="K1584" s="82">
        <f>Report2!M1592</f>
        <v>0</v>
      </c>
      <c r="L1584" s="82">
        <f>Report2!N1592</f>
        <v>240285</v>
      </c>
      <c r="M1584" s="82">
        <f>Report2!P1592</f>
        <v>240285</v>
      </c>
      <c r="N1584" s="82">
        <f>Report2!Q1592</f>
        <v>0</v>
      </c>
      <c r="O1584" s="82">
        <f>Report2!T1592</f>
        <v>0</v>
      </c>
      <c r="P1584" s="82">
        <f>Report2!U1592</f>
        <v>0</v>
      </c>
      <c r="Q1584" s="82">
        <f>Report2!W1592</f>
        <v>21626</v>
      </c>
      <c r="R1584" s="82">
        <f>Report2!X1592</f>
        <v>0</v>
      </c>
      <c r="S1584" s="82">
        <f>Report2!Y1592</f>
        <v>0</v>
      </c>
      <c r="T1584" s="82">
        <f>Report2!Z1592</f>
        <v>261911</v>
      </c>
      <c r="U1584" s="82">
        <f>Report2!AB1592</f>
        <v>261911</v>
      </c>
      <c r="V1584" s="82">
        <f>Report2!AC1592</f>
        <v>0</v>
      </c>
      <c r="W1584" s="36" t="str">
        <f>Report2!AD1592</f>
        <v>05/06/2023</v>
      </c>
      <c r="X1584" s="48" t="str">
        <f t="shared" si="233"/>
        <v>05</v>
      </c>
      <c r="Y1584" s="31" t="str">
        <f t="shared" si="234"/>
        <v>06</v>
      </c>
      <c r="Z1584" s="31" t="str">
        <f t="shared" si="235"/>
        <v>2023</v>
      </c>
      <c r="AA1584" s="45">
        <f t="shared" si="236"/>
        <v>45082</v>
      </c>
      <c r="AB1584" s="31" t="str">
        <f>Report2!AE1592</f>
        <v>5255143005357</v>
      </c>
      <c r="AC1584" s="45" t="str">
        <f>Report2!AF1592</f>
        <v>05/06/2023</v>
      </c>
      <c r="AD1584" s="31" t="str">
        <f>Report2!AH1592</f>
        <v>P2TL/52551/20230605/00001</v>
      </c>
      <c r="AE1584" s="31">
        <f t="shared" si="215"/>
        <v>52550</v>
      </c>
      <c r="AF1584" s="31" t="str">
        <f t="shared" si="237"/>
        <v>52551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B33D1-28BF-4657-B831-0EE3EEA33BBD}">
  <dimension ref="A1:AJ1592"/>
  <sheetViews>
    <sheetView topLeftCell="J1560" zoomScaleNormal="100" workbookViewId="0">
      <selection activeCell="C2" sqref="B2:W8"/>
    </sheetView>
  </sheetViews>
  <sheetFormatPr defaultRowHeight="15"/>
  <cols>
    <col min="1" max="1" width="6.85546875" style="1" customWidth="1"/>
    <col min="2" max="2" width="2.28515625" style="1" customWidth="1"/>
    <col min="3" max="3" width="21.42578125" style="1" customWidth="1"/>
    <col min="4" max="4" width="11.7109375" style="1" customWidth="1"/>
    <col min="5" max="5" width="7.5703125" style="1" customWidth="1"/>
    <col min="6" max="6" width="6.28515625" style="1" customWidth="1"/>
    <col min="7" max="7" width="4.85546875" style="1" customWidth="1"/>
    <col min="8" max="8" width="5.85546875" style="1" customWidth="1"/>
    <col min="9" max="9" width="16.28515625" style="1" customWidth="1"/>
    <col min="10" max="10" width="1.7109375" style="1" customWidth="1"/>
    <col min="11" max="11" width="8.42578125" style="1" customWidth="1"/>
    <col min="12" max="12" width="5.42578125" style="1" customWidth="1"/>
    <col min="13" max="13" width="8" style="1" customWidth="1"/>
    <col min="14" max="14" width="2.140625" style="1" customWidth="1"/>
    <col min="15" max="15" width="6.28515625" style="1" customWidth="1"/>
    <col min="16" max="16" width="8.28515625" style="1" customWidth="1"/>
    <col min="17" max="17" width="2.85546875" style="1" customWidth="1"/>
    <col min="18" max="18" width="2.42578125" style="1" customWidth="1"/>
    <col min="19" max="19" width="3.7109375" style="1" customWidth="1"/>
    <col min="20" max="20" width="8.7109375" style="1" customWidth="1"/>
    <col min="21" max="21" width="7" style="1" customWidth="1"/>
    <col min="22" max="22" width="1.85546875" style="1" customWidth="1"/>
    <col min="23" max="23" width="7.7109375" style="1" customWidth="1"/>
    <col min="24" max="24" width="8.7109375" style="1" customWidth="1"/>
    <col min="25" max="25" width="9.5703125" style="1" customWidth="1"/>
    <col min="26" max="26" width="1.5703125" style="1" customWidth="1"/>
    <col min="27" max="27" width="9.85546875" style="1" customWidth="1"/>
    <col min="28" max="28" width="7.85546875" style="1" customWidth="1"/>
    <col min="29" max="29" width="10" style="1" customWidth="1"/>
    <col min="30" max="30" width="9.140625" style="38"/>
    <col min="31" max="31" width="12" style="1" customWidth="1"/>
    <col min="32" max="32" width="3.42578125" style="38" customWidth="1"/>
    <col min="33" max="33" width="5.7109375" style="1" customWidth="1"/>
    <col min="34" max="34" width="11.7109375" style="1" customWidth="1"/>
    <col min="35" max="35" width="13" style="1" customWidth="1"/>
    <col min="36" max="256" width="9.140625" style="1"/>
    <col min="257" max="257" width="6.85546875" style="1" customWidth="1"/>
    <col min="258" max="258" width="2.28515625" style="1" customWidth="1"/>
    <col min="259" max="259" width="21.42578125" style="1" customWidth="1"/>
    <col min="260" max="260" width="11.7109375" style="1" customWidth="1"/>
    <col min="261" max="261" width="7.5703125" style="1" customWidth="1"/>
    <col min="262" max="262" width="6.28515625" style="1" customWidth="1"/>
    <col min="263" max="263" width="4.85546875" style="1" customWidth="1"/>
    <col min="264" max="264" width="5.85546875" style="1" customWidth="1"/>
    <col min="265" max="265" width="16.28515625" style="1" customWidth="1"/>
    <col min="266" max="266" width="1.7109375" style="1" customWidth="1"/>
    <col min="267" max="267" width="8.42578125" style="1" customWidth="1"/>
    <col min="268" max="268" width="5.42578125" style="1" customWidth="1"/>
    <col min="269" max="269" width="8" style="1" customWidth="1"/>
    <col min="270" max="270" width="2.140625" style="1" customWidth="1"/>
    <col min="271" max="271" width="6.28515625" style="1" customWidth="1"/>
    <col min="272" max="272" width="8.28515625" style="1" customWidth="1"/>
    <col min="273" max="273" width="2.85546875" style="1" customWidth="1"/>
    <col min="274" max="274" width="2.42578125" style="1" customWidth="1"/>
    <col min="275" max="275" width="3.7109375" style="1" customWidth="1"/>
    <col min="276" max="276" width="8.7109375" style="1" customWidth="1"/>
    <col min="277" max="277" width="7" style="1" customWidth="1"/>
    <col min="278" max="278" width="1.85546875" style="1" customWidth="1"/>
    <col min="279" max="279" width="7.7109375" style="1" customWidth="1"/>
    <col min="280" max="280" width="8.7109375" style="1" customWidth="1"/>
    <col min="281" max="281" width="9.5703125" style="1" customWidth="1"/>
    <col min="282" max="282" width="1.5703125" style="1" customWidth="1"/>
    <col min="283" max="283" width="9.85546875" style="1" customWidth="1"/>
    <col min="284" max="284" width="7.85546875" style="1" customWidth="1"/>
    <col min="285" max="285" width="10" style="1" customWidth="1"/>
    <col min="286" max="286" width="9.140625" style="1"/>
    <col min="287" max="287" width="12" style="1" customWidth="1"/>
    <col min="288" max="288" width="3.42578125" style="1" customWidth="1"/>
    <col min="289" max="289" width="5.7109375" style="1" customWidth="1"/>
    <col min="290" max="290" width="11.7109375" style="1" customWidth="1"/>
    <col min="291" max="291" width="13" style="1" customWidth="1"/>
    <col min="292" max="512" width="9.140625" style="1"/>
    <col min="513" max="513" width="6.85546875" style="1" customWidth="1"/>
    <col min="514" max="514" width="2.28515625" style="1" customWidth="1"/>
    <col min="515" max="515" width="21.42578125" style="1" customWidth="1"/>
    <col min="516" max="516" width="11.7109375" style="1" customWidth="1"/>
    <col min="517" max="517" width="7.5703125" style="1" customWidth="1"/>
    <col min="518" max="518" width="6.28515625" style="1" customWidth="1"/>
    <col min="519" max="519" width="4.85546875" style="1" customWidth="1"/>
    <col min="520" max="520" width="5.85546875" style="1" customWidth="1"/>
    <col min="521" max="521" width="16.28515625" style="1" customWidth="1"/>
    <col min="522" max="522" width="1.7109375" style="1" customWidth="1"/>
    <col min="523" max="523" width="8.42578125" style="1" customWidth="1"/>
    <col min="524" max="524" width="5.42578125" style="1" customWidth="1"/>
    <col min="525" max="525" width="8" style="1" customWidth="1"/>
    <col min="526" max="526" width="2.140625" style="1" customWidth="1"/>
    <col min="527" max="527" width="6.28515625" style="1" customWidth="1"/>
    <col min="528" max="528" width="8.28515625" style="1" customWidth="1"/>
    <col min="529" max="529" width="2.85546875" style="1" customWidth="1"/>
    <col min="530" max="530" width="2.42578125" style="1" customWidth="1"/>
    <col min="531" max="531" width="3.7109375" style="1" customWidth="1"/>
    <col min="532" max="532" width="8.7109375" style="1" customWidth="1"/>
    <col min="533" max="533" width="7" style="1" customWidth="1"/>
    <col min="534" max="534" width="1.85546875" style="1" customWidth="1"/>
    <col min="535" max="535" width="7.7109375" style="1" customWidth="1"/>
    <col min="536" max="536" width="8.7109375" style="1" customWidth="1"/>
    <col min="537" max="537" width="9.5703125" style="1" customWidth="1"/>
    <col min="538" max="538" width="1.5703125" style="1" customWidth="1"/>
    <col min="539" max="539" width="9.85546875" style="1" customWidth="1"/>
    <col min="540" max="540" width="7.85546875" style="1" customWidth="1"/>
    <col min="541" max="541" width="10" style="1" customWidth="1"/>
    <col min="542" max="542" width="9.140625" style="1"/>
    <col min="543" max="543" width="12" style="1" customWidth="1"/>
    <col min="544" max="544" width="3.42578125" style="1" customWidth="1"/>
    <col min="545" max="545" width="5.7109375" style="1" customWidth="1"/>
    <col min="546" max="546" width="11.7109375" style="1" customWidth="1"/>
    <col min="547" max="547" width="13" style="1" customWidth="1"/>
    <col min="548" max="768" width="9.140625" style="1"/>
    <col min="769" max="769" width="6.85546875" style="1" customWidth="1"/>
    <col min="770" max="770" width="2.28515625" style="1" customWidth="1"/>
    <col min="771" max="771" width="21.42578125" style="1" customWidth="1"/>
    <col min="772" max="772" width="11.7109375" style="1" customWidth="1"/>
    <col min="773" max="773" width="7.5703125" style="1" customWidth="1"/>
    <col min="774" max="774" width="6.28515625" style="1" customWidth="1"/>
    <col min="775" max="775" width="4.85546875" style="1" customWidth="1"/>
    <col min="776" max="776" width="5.85546875" style="1" customWidth="1"/>
    <col min="777" max="777" width="16.28515625" style="1" customWidth="1"/>
    <col min="778" max="778" width="1.7109375" style="1" customWidth="1"/>
    <col min="779" max="779" width="8.42578125" style="1" customWidth="1"/>
    <col min="780" max="780" width="5.42578125" style="1" customWidth="1"/>
    <col min="781" max="781" width="8" style="1" customWidth="1"/>
    <col min="782" max="782" width="2.140625" style="1" customWidth="1"/>
    <col min="783" max="783" width="6.28515625" style="1" customWidth="1"/>
    <col min="784" max="784" width="8.28515625" style="1" customWidth="1"/>
    <col min="785" max="785" width="2.85546875" style="1" customWidth="1"/>
    <col min="786" max="786" width="2.42578125" style="1" customWidth="1"/>
    <col min="787" max="787" width="3.7109375" style="1" customWidth="1"/>
    <col min="788" max="788" width="8.7109375" style="1" customWidth="1"/>
    <col min="789" max="789" width="7" style="1" customWidth="1"/>
    <col min="790" max="790" width="1.85546875" style="1" customWidth="1"/>
    <col min="791" max="791" width="7.7109375" style="1" customWidth="1"/>
    <col min="792" max="792" width="8.7109375" style="1" customWidth="1"/>
    <col min="793" max="793" width="9.5703125" style="1" customWidth="1"/>
    <col min="794" max="794" width="1.5703125" style="1" customWidth="1"/>
    <col min="795" max="795" width="9.85546875" style="1" customWidth="1"/>
    <col min="796" max="796" width="7.85546875" style="1" customWidth="1"/>
    <col min="797" max="797" width="10" style="1" customWidth="1"/>
    <col min="798" max="798" width="9.140625" style="1"/>
    <col min="799" max="799" width="12" style="1" customWidth="1"/>
    <col min="800" max="800" width="3.42578125" style="1" customWidth="1"/>
    <col min="801" max="801" width="5.7109375" style="1" customWidth="1"/>
    <col min="802" max="802" width="11.7109375" style="1" customWidth="1"/>
    <col min="803" max="803" width="13" style="1" customWidth="1"/>
    <col min="804" max="1024" width="9.140625" style="1"/>
    <col min="1025" max="1025" width="6.85546875" style="1" customWidth="1"/>
    <col min="1026" max="1026" width="2.28515625" style="1" customWidth="1"/>
    <col min="1027" max="1027" width="21.42578125" style="1" customWidth="1"/>
    <col min="1028" max="1028" width="11.7109375" style="1" customWidth="1"/>
    <col min="1029" max="1029" width="7.5703125" style="1" customWidth="1"/>
    <col min="1030" max="1030" width="6.28515625" style="1" customWidth="1"/>
    <col min="1031" max="1031" width="4.85546875" style="1" customWidth="1"/>
    <col min="1032" max="1032" width="5.85546875" style="1" customWidth="1"/>
    <col min="1033" max="1033" width="16.28515625" style="1" customWidth="1"/>
    <col min="1034" max="1034" width="1.7109375" style="1" customWidth="1"/>
    <col min="1035" max="1035" width="8.42578125" style="1" customWidth="1"/>
    <col min="1036" max="1036" width="5.42578125" style="1" customWidth="1"/>
    <col min="1037" max="1037" width="8" style="1" customWidth="1"/>
    <col min="1038" max="1038" width="2.140625" style="1" customWidth="1"/>
    <col min="1039" max="1039" width="6.28515625" style="1" customWidth="1"/>
    <col min="1040" max="1040" width="8.28515625" style="1" customWidth="1"/>
    <col min="1041" max="1041" width="2.85546875" style="1" customWidth="1"/>
    <col min="1042" max="1042" width="2.42578125" style="1" customWidth="1"/>
    <col min="1043" max="1043" width="3.7109375" style="1" customWidth="1"/>
    <col min="1044" max="1044" width="8.7109375" style="1" customWidth="1"/>
    <col min="1045" max="1045" width="7" style="1" customWidth="1"/>
    <col min="1046" max="1046" width="1.85546875" style="1" customWidth="1"/>
    <col min="1047" max="1047" width="7.7109375" style="1" customWidth="1"/>
    <col min="1048" max="1048" width="8.7109375" style="1" customWidth="1"/>
    <col min="1049" max="1049" width="9.5703125" style="1" customWidth="1"/>
    <col min="1050" max="1050" width="1.5703125" style="1" customWidth="1"/>
    <col min="1051" max="1051" width="9.85546875" style="1" customWidth="1"/>
    <col min="1052" max="1052" width="7.85546875" style="1" customWidth="1"/>
    <col min="1053" max="1053" width="10" style="1" customWidth="1"/>
    <col min="1054" max="1054" width="9.140625" style="1"/>
    <col min="1055" max="1055" width="12" style="1" customWidth="1"/>
    <col min="1056" max="1056" width="3.42578125" style="1" customWidth="1"/>
    <col min="1057" max="1057" width="5.7109375" style="1" customWidth="1"/>
    <col min="1058" max="1058" width="11.7109375" style="1" customWidth="1"/>
    <col min="1059" max="1059" width="13" style="1" customWidth="1"/>
    <col min="1060" max="1280" width="9.140625" style="1"/>
    <col min="1281" max="1281" width="6.85546875" style="1" customWidth="1"/>
    <col min="1282" max="1282" width="2.28515625" style="1" customWidth="1"/>
    <col min="1283" max="1283" width="21.42578125" style="1" customWidth="1"/>
    <col min="1284" max="1284" width="11.7109375" style="1" customWidth="1"/>
    <col min="1285" max="1285" width="7.5703125" style="1" customWidth="1"/>
    <col min="1286" max="1286" width="6.28515625" style="1" customWidth="1"/>
    <col min="1287" max="1287" width="4.85546875" style="1" customWidth="1"/>
    <col min="1288" max="1288" width="5.85546875" style="1" customWidth="1"/>
    <col min="1289" max="1289" width="16.28515625" style="1" customWidth="1"/>
    <col min="1290" max="1290" width="1.7109375" style="1" customWidth="1"/>
    <col min="1291" max="1291" width="8.42578125" style="1" customWidth="1"/>
    <col min="1292" max="1292" width="5.42578125" style="1" customWidth="1"/>
    <col min="1293" max="1293" width="8" style="1" customWidth="1"/>
    <col min="1294" max="1294" width="2.140625" style="1" customWidth="1"/>
    <col min="1295" max="1295" width="6.28515625" style="1" customWidth="1"/>
    <col min="1296" max="1296" width="8.28515625" style="1" customWidth="1"/>
    <col min="1297" max="1297" width="2.85546875" style="1" customWidth="1"/>
    <col min="1298" max="1298" width="2.42578125" style="1" customWidth="1"/>
    <col min="1299" max="1299" width="3.7109375" style="1" customWidth="1"/>
    <col min="1300" max="1300" width="8.7109375" style="1" customWidth="1"/>
    <col min="1301" max="1301" width="7" style="1" customWidth="1"/>
    <col min="1302" max="1302" width="1.85546875" style="1" customWidth="1"/>
    <col min="1303" max="1303" width="7.7109375" style="1" customWidth="1"/>
    <col min="1304" max="1304" width="8.7109375" style="1" customWidth="1"/>
    <col min="1305" max="1305" width="9.5703125" style="1" customWidth="1"/>
    <col min="1306" max="1306" width="1.5703125" style="1" customWidth="1"/>
    <col min="1307" max="1307" width="9.85546875" style="1" customWidth="1"/>
    <col min="1308" max="1308" width="7.85546875" style="1" customWidth="1"/>
    <col min="1309" max="1309" width="10" style="1" customWidth="1"/>
    <col min="1310" max="1310" width="9.140625" style="1"/>
    <col min="1311" max="1311" width="12" style="1" customWidth="1"/>
    <col min="1312" max="1312" width="3.42578125" style="1" customWidth="1"/>
    <col min="1313" max="1313" width="5.7109375" style="1" customWidth="1"/>
    <col min="1314" max="1314" width="11.7109375" style="1" customWidth="1"/>
    <col min="1315" max="1315" width="13" style="1" customWidth="1"/>
    <col min="1316" max="1536" width="9.140625" style="1"/>
    <col min="1537" max="1537" width="6.85546875" style="1" customWidth="1"/>
    <col min="1538" max="1538" width="2.28515625" style="1" customWidth="1"/>
    <col min="1539" max="1539" width="21.42578125" style="1" customWidth="1"/>
    <col min="1540" max="1540" width="11.7109375" style="1" customWidth="1"/>
    <col min="1541" max="1541" width="7.5703125" style="1" customWidth="1"/>
    <col min="1542" max="1542" width="6.28515625" style="1" customWidth="1"/>
    <col min="1543" max="1543" width="4.85546875" style="1" customWidth="1"/>
    <col min="1544" max="1544" width="5.85546875" style="1" customWidth="1"/>
    <col min="1545" max="1545" width="16.28515625" style="1" customWidth="1"/>
    <col min="1546" max="1546" width="1.7109375" style="1" customWidth="1"/>
    <col min="1547" max="1547" width="8.42578125" style="1" customWidth="1"/>
    <col min="1548" max="1548" width="5.42578125" style="1" customWidth="1"/>
    <col min="1549" max="1549" width="8" style="1" customWidth="1"/>
    <col min="1550" max="1550" width="2.140625" style="1" customWidth="1"/>
    <col min="1551" max="1551" width="6.28515625" style="1" customWidth="1"/>
    <col min="1552" max="1552" width="8.28515625" style="1" customWidth="1"/>
    <col min="1553" max="1553" width="2.85546875" style="1" customWidth="1"/>
    <col min="1554" max="1554" width="2.42578125" style="1" customWidth="1"/>
    <col min="1555" max="1555" width="3.7109375" style="1" customWidth="1"/>
    <col min="1556" max="1556" width="8.7109375" style="1" customWidth="1"/>
    <col min="1557" max="1557" width="7" style="1" customWidth="1"/>
    <col min="1558" max="1558" width="1.85546875" style="1" customWidth="1"/>
    <col min="1559" max="1559" width="7.7109375" style="1" customWidth="1"/>
    <col min="1560" max="1560" width="8.7109375" style="1" customWidth="1"/>
    <col min="1561" max="1561" width="9.5703125" style="1" customWidth="1"/>
    <col min="1562" max="1562" width="1.5703125" style="1" customWidth="1"/>
    <col min="1563" max="1563" width="9.85546875" style="1" customWidth="1"/>
    <col min="1564" max="1564" width="7.85546875" style="1" customWidth="1"/>
    <col min="1565" max="1565" width="10" style="1" customWidth="1"/>
    <col min="1566" max="1566" width="9.140625" style="1"/>
    <col min="1567" max="1567" width="12" style="1" customWidth="1"/>
    <col min="1568" max="1568" width="3.42578125" style="1" customWidth="1"/>
    <col min="1569" max="1569" width="5.7109375" style="1" customWidth="1"/>
    <col min="1570" max="1570" width="11.7109375" style="1" customWidth="1"/>
    <col min="1571" max="1571" width="13" style="1" customWidth="1"/>
    <col min="1572" max="1792" width="9.140625" style="1"/>
    <col min="1793" max="1793" width="6.85546875" style="1" customWidth="1"/>
    <col min="1794" max="1794" width="2.28515625" style="1" customWidth="1"/>
    <col min="1795" max="1795" width="21.42578125" style="1" customWidth="1"/>
    <col min="1796" max="1796" width="11.7109375" style="1" customWidth="1"/>
    <col min="1797" max="1797" width="7.5703125" style="1" customWidth="1"/>
    <col min="1798" max="1798" width="6.28515625" style="1" customWidth="1"/>
    <col min="1799" max="1799" width="4.85546875" style="1" customWidth="1"/>
    <col min="1800" max="1800" width="5.85546875" style="1" customWidth="1"/>
    <col min="1801" max="1801" width="16.28515625" style="1" customWidth="1"/>
    <col min="1802" max="1802" width="1.7109375" style="1" customWidth="1"/>
    <col min="1803" max="1803" width="8.42578125" style="1" customWidth="1"/>
    <col min="1804" max="1804" width="5.42578125" style="1" customWidth="1"/>
    <col min="1805" max="1805" width="8" style="1" customWidth="1"/>
    <col min="1806" max="1806" width="2.140625" style="1" customWidth="1"/>
    <col min="1807" max="1807" width="6.28515625" style="1" customWidth="1"/>
    <col min="1808" max="1808" width="8.28515625" style="1" customWidth="1"/>
    <col min="1809" max="1809" width="2.85546875" style="1" customWidth="1"/>
    <col min="1810" max="1810" width="2.42578125" style="1" customWidth="1"/>
    <col min="1811" max="1811" width="3.7109375" style="1" customWidth="1"/>
    <col min="1812" max="1812" width="8.7109375" style="1" customWidth="1"/>
    <col min="1813" max="1813" width="7" style="1" customWidth="1"/>
    <col min="1814" max="1814" width="1.85546875" style="1" customWidth="1"/>
    <col min="1815" max="1815" width="7.7109375" style="1" customWidth="1"/>
    <col min="1816" max="1816" width="8.7109375" style="1" customWidth="1"/>
    <col min="1817" max="1817" width="9.5703125" style="1" customWidth="1"/>
    <col min="1818" max="1818" width="1.5703125" style="1" customWidth="1"/>
    <col min="1819" max="1819" width="9.85546875" style="1" customWidth="1"/>
    <col min="1820" max="1820" width="7.85546875" style="1" customWidth="1"/>
    <col min="1821" max="1821" width="10" style="1" customWidth="1"/>
    <col min="1822" max="1822" width="9.140625" style="1"/>
    <col min="1823" max="1823" width="12" style="1" customWidth="1"/>
    <col min="1824" max="1824" width="3.42578125" style="1" customWidth="1"/>
    <col min="1825" max="1825" width="5.7109375" style="1" customWidth="1"/>
    <col min="1826" max="1826" width="11.7109375" style="1" customWidth="1"/>
    <col min="1827" max="1827" width="13" style="1" customWidth="1"/>
    <col min="1828" max="2048" width="9.140625" style="1"/>
    <col min="2049" max="2049" width="6.85546875" style="1" customWidth="1"/>
    <col min="2050" max="2050" width="2.28515625" style="1" customWidth="1"/>
    <col min="2051" max="2051" width="21.42578125" style="1" customWidth="1"/>
    <col min="2052" max="2052" width="11.7109375" style="1" customWidth="1"/>
    <col min="2053" max="2053" width="7.5703125" style="1" customWidth="1"/>
    <col min="2054" max="2054" width="6.28515625" style="1" customWidth="1"/>
    <col min="2055" max="2055" width="4.85546875" style="1" customWidth="1"/>
    <col min="2056" max="2056" width="5.85546875" style="1" customWidth="1"/>
    <col min="2057" max="2057" width="16.28515625" style="1" customWidth="1"/>
    <col min="2058" max="2058" width="1.7109375" style="1" customWidth="1"/>
    <col min="2059" max="2059" width="8.42578125" style="1" customWidth="1"/>
    <col min="2060" max="2060" width="5.42578125" style="1" customWidth="1"/>
    <col min="2061" max="2061" width="8" style="1" customWidth="1"/>
    <col min="2062" max="2062" width="2.140625" style="1" customWidth="1"/>
    <col min="2063" max="2063" width="6.28515625" style="1" customWidth="1"/>
    <col min="2064" max="2064" width="8.28515625" style="1" customWidth="1"/>
    <col min="2065" max="2065" width="2.85546875" style="1" customWidth="1"/>
    <col min="2066" max="2066" width="2.42578125" style="1" customWidth="1"/>
    <col min="2067" max="2067" width="3.7109375" style="1" customWidth="1"/>
    <col min="2068" max="2068" width="8.7109375" style="1" customWidth="1"/>
    <col min="2069" max="2069" width="7" style="1" customWidth="1"/>
    <col min="2070" max="2070" width="1.85546875" style="1" customWidth="1"/>
    <col min="2071" max="2071" width="7.7109375" style="1" customWidth="1"/>
    <col min="2072" max="2072" width="8.7109375" style="1" customWidth="1"/>
    <col min="2073" max="2073" width="9.5703125" style="1" customWidth="1"/>
    <col min="2074" max="2074" width="1.5703125" style="1" customWidth="1"/>
    <col min="2075" max="2075" width="9.85546875" style="1" customWidth="1"/>
    <col min="2076" max="2076" width="7.85546875" style="1" customWidth="1"/>
    <col min="2077" max="2077" width="10" style="1" customWidth="1"/>
    <col min="2078" max="2078" width="9.140625" style="1"/>
    <col min="2079" max="2079" width="12" style="1" customWidth="1"/>
    <col min="2080" max="2080" width="3.42578125" style="1" customWidth="1"/>
    <col min="2081" max="2081" width="5.7109375" style="1" customWidth="1"/>
    <col min="2082" max="2082" width="11.7109375" style="1" customWidth="1"/>
    <col min="2083" max="2083" width="13" style="1" customWidth="1"/>
    <col min="2084" max="2304" width="9.140625" style="1"/>
    <col min="2305" max="2305" width="6.85546875" style="1" customWidth="1"/>
    <col min="2306" max="2306" width="2.28515625" style="1" customWidth="1"/>
    <col min="2307" max="2307" width="21.42578125" style="1" customWidth="1"/>
    <col min="2308" max="2308" width="11.7109375" style="1" customWidth="1"/>
    <col min="2309" max="2309" width="7.5703125" style="1" customWidth="1"/>
    <col min="2310" max="2310" width="6.28515625" style="1" customWidth="1"/>
    <col min="2311" max="2311" width="4.85546875" style="1" customWidth="1"/>
    <col min="2312" max="2312" width="5.85546875" style="1" customWidth="1"/>
    <col min="2313" max="2313" width="16.28515625" style="1" customWidth="1"/>
    <col min="2314" max="2314" width="1.7109375" style="1" customWidth="1"/>
    <col min="2315" max="2315" width="8.42578125" style="1" customWidth="1"/>
    <col min="2316" max="2316" width="5.42578125" style="1" customWidth="1"/>
    <col min="2317" max="2317" width="8" style="1" customWidth="1"/>
    <col min="2318" max="2318" width="2.140625" style="1" customWidth="1"/>
    <col min="2319" max="2319" width="6.28515625" style="1" customWidth="1"/>
    <col min="2320" max="2320" width="8.28515625" style="1" customWidth="1"/>
    <col min="2321" max="2321" width="2.85546875" style="1" customWidth="1"/>
    <col min="2322" max="2322" width="2.42578125" style="1" customWidth="1"/>
    <col min="2323" max="2323" width="3.7109375" style="1" customWidth="1"/>
    <col min="2324" max="2324" width="8.7109375" style="1" customWidth="1"/>
    <col min="2325" max="2325" width="7" style="1" customWidth="1"/>
    <col min="2326" max="2326" width="1.85546875" style="1" customWidth="1"/>
    <col min="2327" max="2327" width="7.7109375" style="1" customWidth="1"/>
    <col min="2328" max="2328" width="8.7109375" style="1" customWidth="1"/>
    <col min="2329" max="2329" width="9.5703125" style="1" customWidth="1"/>
    <col min="2330" max="2330" width="1.5703125" style="1" customWidth="1"/>
    <col min="2331" max="2331" width="9.85546875" style="1" customWidth="1"/>
    <col min="2332" max="2332" width="7.85546875" style="1" customWidth="1"/>
    <col min="2333" max="2333" width="10" style="1" customWidth="1"/>
    <col min="2334" max="2334" width="9.140625" style="1"/>
    <col min="2335" max="2335" width="12" style="1" customWidth="1"/>
    <col min="2336" max="2336" width="3.42578125" style="1" customWidth="1"/>
    <col min="2337" max="2337" width="5.7109375" style="1" customWidth="1"/>
    <col min="2338" max="2338" width="11.7109375" style="1" customWidth="1"/>
    <col min="2339" max="2339" width="13" style="1" customWidth="1"/>
    <col min="2340" max="2560" width="9.140625" style="1"/>
    <col min="2561" max="2561" width="6.85546875" style="1" customWidth="1"/>
    <col min="2562" max="2562" width="2.28515625" style="1" customWidth="1"/>
    <col min="2563" max="2563" width="21.42578125" style="1" customWidth="1"/>
    <col min="2564" max="2564" width="11.7109375" style="1" customWidth="1"/>
    <col min="2565" max="2565" width="7.5703125" style="1" customWidth="1"/>
    <col min="2566" max="2566" width="6.28515625" style="1" customWidth="1"/>
    <col min="2567" max="2567" width="4.85546875" style="1" customWidth="1"/>
    <col min="2568" max="2568" width="5.85546875" style="1" customWidth="1"/>
    <col min="2569" max="2569" width="16.28515625" style="1" customWidth="1"/>
    <col min="2570" max="2570" width="1.7109375" style="1" customWidth="1"/>
    <col min="2571" max="2571" width="8.42578125" style="1" customWidth="1"/>
    <col min="2572" max="2572" width="5.42578125" style="1" customWidth="1"/>
    <col min="2573" max="2573" width="8" style="1" customWidth="1"/>
    <col min="2574" max="2574" width="2.140625" style="1" customWidth="1"/>
    <col min="2575" max="2575" width="6.28515625" style="1" customWidth="1"/>
    <col min="2576" max="2576" width="8.28515625" style="1" customWidth="1"/>
    <col min="2577" max="2577" width="2.85546875" style="1" customWidth="1"/>
    <col min="2578" max="2578" width="2.42578125" style="1" customWidth="1"/>
    <col min="2579" max="2579" width="3.7109375" style="1" customWidth="1"/>
    <col min="2580" max="2580" width="8.7109375" style="1" customWidth="1"/>
    <col min="2581" max="2581" width="7" style="1" customWidth="1"/>
    <col min="2582" max="2582" width="1.85546875" style="1" customWidth="1"/>
    <col min="2583" max="2583" width="7.7109375" style="1" customWidth="1"/>
    <col min="2584" max="2584" width="8.7109375" style="1" customWidth="1"/>
    <col min="2585" max="2585" width="9.5703125" style="1" customWidth="1"/>
    <col min="2586" max="2586" width="1.5703125" style="1" customWidth="1"/>
    <col min="2587" max="2587" width="9.85546875" style="1" customWidth="1"/>
    <col min="2588" max="2588" width="7.85546875" style="1" customWidth="1"/>
    <col min="2589" max="2589" width="10" style="1" customWidth="1"/>
    <col min="2590" max="2590" width="9.140625" style="1"/>
    <col min="2591" max="2591" width="12" style="1" customWidth="1"/>
    <col min="2592" max="2592" width="3.42578125" style="1" customWidth="1"/>
    <col min="2593" max="2593" width="5.7109375" style="1" customWidth="1"/>
    <col min="2594" max="2594" width="11.7109375" style="1" customWidth="1"/>
    <col min="2595" max="2595" width="13" style="1" customWidth="1"/>
    <col min="2596" max="2816" width="9.140625" style="1"/>
    <col min="2817" max="2817" width="6.85546875" style="1" customWidth="1"/>
    <col min="2818" max="2818" width="2.28515625" style="1" customWidth="1"/>
    <col min="2819" max="2819" width="21.42578125" style="1" customWidth="1"/>
    <col min="2820" max="2820" width="11.7109375" style="1" customWidth="1"/>
    <col min="2821" max="2821" width="7.5703125" style="1" customWidth="1"/>
    <col min="2822" max="2822" width="6.28515625" style="1" customWidth="1"/>
    <col min="2823" max="2823" width="4.85546875" style="1" customWidth="1"/>
    <col min="2824" max="2824" width="5.85546875" style="1" customWidth="1"/>
    <col min="2825" max="2825" width="16.28515625" style="1" customWidth="1"/>
    <col min="2826" max="2826" width="1.7109375" style="1" customWidth="1"/>
    <col min="2827" max="2827" width="8.42578125" style="1" customWidth="1"/>
    <col min="2828" max="2828" width="5.42578125" style="1" customWidth="1"/>
    <col min="2829" max="2829" width="8" style="1" customWidth="1"/>
    <col min="2830" max="2830" width="2.140625" style="1" customWidth="1"/>
    <col min="2831" max="2831" width="6.28515625" style="1" customWidth="1"/>
    <col min="2832" max="2832" width="8.28515625" style="1" customWidth="1"/>
    <col min="2833" max="2833" width="2.85546875" style="1" customWidth="1"/>
    <col min="2834" max="2834" width="2.42578125" style="1" customWidth="1"/>
    <col min="2835" max="2835" width="3.7109375" style="1" customWidth="1"/>
    <col min="2836" max="2836" width="8.7109375" style="1" customWidth="1"/>
    <col min="2837" max="2837" width="7" style="1" customWidth="1"/>
    <col min="2838" max="2838" width="1.85546875" style="1" customWidth="1"/>
    <col min="2839" max="2839" width="7.7109375" style="1" customWidth="1"/>
    <col min="2840" max="2840" width="8.7109375" style="1" customWidth="1"/>
    <col min="2841" max="2841" width="9.5703125" style="1" customWidth="1"/>
    <col min="2842" max="2842" width="1.5703125" style="1" customWidth="1"/>
    <col min="2843" max="2843" width="9.85546875" style="1" customWidth="1"/>
    <col min="2844" max="2844" width="7.85546875" style="1" customWidth="1"/>
    <col min="2845" max="2845" width="10" style="1" customWidth="1"/>
    <col min="2846" max="2846" width="9.140625" style="1"/>
    <col min="2847" max="2847" width="12" style="1" customWidth="1"/>
    <col min="2848" max="2848" width="3.42578125" style="1" customWidth="1"/>
    <col min="2849" max="2849" width="5.7109375" style="1" customWidth="1"/>
    <col min="2850" max="2850" width="11.7109375" style="1" customWidth="1"/>
    <col min="2851" max="2851" width="13" style="1" customWidth="1"/>
    <col min="2852" max="3072" width="9.140625" style="1"/>
    <col min="3073" max="3073" width="6.85546875" style="1" customWidth="1"/>
    <col min="3074" max="3074" width="2.28515625" style="1" customWidth="1"/>
    <col min="3075" max="3075" width="21.42578125" style="1" customWidth="1"/>
    <col min="3076" max="3076" width="11.7109375" style="1" customWidth="1"/>
    <col min="3077" max="3077" width="7.5703125" style="1" customWidth="1"/>
    <col min="3078" max="3078" width="6.28515625" style="1" customWidth="1"/>
    <col min="3079" max="3079" width="4.85546875" style="1" customWidth="1"/>
    <col min="3080" max="3080" width="5.85546875" style="1" customWidth="1"/>
    <col min="3081" max="3081" width="16.28515625" style="1" customWidth="1"/>
    <col min="3082" max="3082" width="1.7109375" style="1" customWidth="1"/>
    <col min="3083" max="3083" width="8.42578125" style="1" customWidth="1"/>
    <col min="3084" max="3084" width="5.42578125" style="1" customWidth="1"/>
    <col min="3085" max="3085" width="8" style="1" customWidth="1"/>
    <col min="3086" max="3086" width="2.140625" style="1" customWidth="1"/>
    <col min="3087" max="3087" width="6.28515625" style="1" customWidth="1"/>
    <col min="3088" max="3088" width="8.28515625" style="1" customWidth="1"/>
    <col min="3089" max="3089" width="2.85546875" style="1" customWidth="1"/>
    <col min="3090" max="3090" width="2.42578125" style="1" customWidth="1"/>
    <col min="3091" max="3091" width="3.7109375" style="1" customWidth="1"/>
    <col min="3092" max="3092" width="8.7109375" style="1" customWidth="1"/>
    <col min="3093" max="3093" width="7" style="1" customWidth="1"/>
    <col min="3094" max="3094" width="1.85546875" style="1" customWidth="1"/>
    <col min="3095" max="3095" width="7.7109375" style="1" customWidth="1"/>
    <col min="3096" max="3096" width="8.7109375" style="1" customWidth="1"/>
    <col min="3097" max="3097" width="9.5703125" style="1" customWidth="1"/>
    <col min="3098" max="3098" width="1.5703125" style="1" customWidth="1"/>
    <col min="3099" max="3099" width="9.85546875" style="1" customWidth="1"/>
    <col min="3100" max="3100" width="7.85546875" style="1" customWidth="1"/>
    <col min="3101" max="3101" width="10" style="1" customWidth="1"/>
    <col min="3102" max="3102" width="9.140625" style="1"/>
    <col min="3103" max="3103" width="12" style="1" customWidth="1"/>
    <col min="3104" max="3104" width="3.42578125" style="1" customWidth="1"/>
    <col min="3105" max="3105" width="5.7109375" style="1" customWidth="1"/>
    <col min="3106" max="3106" width="11.7109375" style="1" customWidth="1"/>
    <col min="3107" max="3107" width="13" style="1" customWidth="1"/>
    <col min="3108" max="3328" width="9.140625" style="1"/>
    <col min="3329" max="3329" width="6.85546875" style="1" customWidth="1"/>
    <col min="3330" max="3330" width="2.28515625" style="1" customWidth="1"/>
    <col min="3331" max="3331" width="21.42578125" style="1" customWidth="1"/>
    <col min="3332" max="3332" width="11.7109375" style="1" customWidth="1"/>
    <col min="3333" max="3333" width="7.5703125" style="1" customWidth="1"/>
    <col min="3334" max="3334" width="6.28515625" style="1" customWidth="1"/>
    <col min="3335" max="3335" width="4.85546875" style="1" customWidth="1"/>
    <col min="3336" max="3336" width="5.85546875" style="1" customWidth="1"/>
    <col min="3337" max="3337" width="16.28515625" style="1" customWidth="1"/>
    <col min="3338" max="3338" width="1.7109375" style="1" customWidth="1"/>
    <col min="3339" max="3339" width="8.42578125" style="1" customWidth="1"/>
    <col min="3340" max="3340" width="5.42578125" style="1" customWidth="1"/>
    <col min="3341" max="3341" width="8" style="1" customWidth="1"/>
    <col min="3342" max="3342" width="2.140625" style="1" customWidth="1"/>
    <col min="3343" max="3343" width="6.28515625" style="1" customWidth="1"/>
    <col min="3344" max="3344" width="8.28515625" style="1" customWidth="1"/>
    <col min="3345" max="3345" width="2.85546875" style="1" customWidth="1"/>
    <col min="3346" max="3346" width="2.42578125" style="1" customWidth="1"/>
    <col min="3347" max="3347" width="3.7109375" style="1" customWidth="1"/>
    <col min="3348" max="3348" width="8.7109375" style="1" customWidth="1"/>
    <col min="3349" max="3349" width="7" style="1" customWidth="1"/>
    <col min="3350" max="3350" width="1.85546875" style="1" customWidth="1"/>
    <col min="3351" max="3351" width="7.7109375" style="1" customWidth="1"/>
    <col min="3352" max="3352" width="8.7109375" style="1" customWidth="1"/>
    <col min="3353" max="3353" width="9.5703125" style="1" customWidth="1"/>
    <col min="3354" max="3354" width="1.5703125" style="1" customWidth="1"/>
    <col min="3355" max="3355" width="9.85546875" style="1" customWidth="1"/>
    <col min="3356" max="3356" width="7.85546875" style="1" customWidth="1"/>
    <col min="3357" max="3357" width="10" style="1" customWidth="1"/>
    <col min="3358" max="3358" width="9.140625" style="1"/>
    <col min="3359" max="3359" width="12" style="1" customWidth="1"/>
    <col min="3360" max="3360" width="3.42578125" style="1" customWidth="1"/>
    <col min="3361" max="3361" width="5.7109375" style="1" customWidth="1"/>
    <col min="3362" max="3362" width="11.7109375" style="1" customWidth="1"/>
    <col min="3363" max="3363" width="13" style="1" customWidth="1"/>
    <col min="3364" max="3584" width="9.140625" style="1"/>
    <col min="3585" max="3585" width="6.85546875" style="1" customWidth="1"/>
    <col min="3586" max="3586" width="2.28515625" style="1" customWidth="1"/>
    <col min="3587" max="3587" width="21.42578125" style="1" customWidth="1"/>
    <col min="3588" max="3588" width="11.7109375" style="1" customWidth="1"/>
    <col min="3589" max="3589" width="7.5703125" style="1" customWidth="1"/>
    <col min="3590" max="3590" width="6.28515625" style="1" customWidth="1"/>
    <col min="3591" max="3591" width="4.85546875" style="1" customWidth="1"/>
    <col min="3592" max="3592" width="5.85546875" style="1" customWidth="1"/>
    <col min="3593" max="3593" width="16.28515625" style="1" customWidth="1"/>
    <col min="3594" max="3594" width="1.7109375" style="1" customWidth="1"/>
    <col min="3595" max="3595" width="8.42578125" style="1" customWidth="1"/>
    <col min="3596" max="3596" width="5.42578125" style="1" customWidth="1"/>
    <col min="3597" max="3597" width="8" style="1" customWidth="1"/>
    <col min="3598" max="3598" width="2.140625" style="1" customWidth="1"/>
    <col min="3599" max="3599" width="6.28515625" style="1" customWidth="1"/>
    <col min="3600" max="3600" width="8.28515625" style="1" customWidth="1"/>
    <col min="3601" max="3601" width="2.85546875" style="1" customWidth="1"/>
    <col min="3602" max="3602" width="2.42578125" style="1" customWidth="1"/>
    <col min="3603" max="3603" width="3.7109375" style="1" customWidth="1"/>
    <col min="3604" max="3604" width="8.7109375" style="1" customWidth="1"/>
    <col min="3605" max="3605" width="7" style="1" customWidth="1"/>
    <col min="3606" max="3606" width="1.85546875" style="1" customWidth="1"/>
    <col min="3607" max="3607" width="7.7109375" style="1" customWidth="1"/>
    <col min="3608" max="3608" width="8.7109375" style="1" customWidth="1"/>
    <col min="3609" max="3609" width="9.5703125" style="1" customWidth="1"/>
    <col min="3610" max="3610" width="1.5703125" style="1" customWidth="1"/>
    <col min="3611" max="3611" width="9.85546875" style="1" customWidth="1"/>
    <col min="3612" max="3612" width="7.85546875" style="1" customWidth="1"/>
    <col min="3613" max="3613" width="10" style="1" customWidth="1"/>
    <col min="3614" max="3614" width="9.140625" style="1"/>
    <col min="3615" max="3615" width="12" style="1" customWidth="1"/>
    <col min="3616" max="3616" width="3.42578125" style="1" customWidth="1"/>
    <col min="3617" max="3617" width="5.7109375" style="1" customWidth="1"/>
    <col min="3618" max="3618" width="11.7109375" style="1" customWidth="1"/>
    <col min="3619" max="3619" width="13" style="1" customWidth="1"/>
    <col min="3620" max="3840" width="9.140625" style="1"/>
    <col min="3841" max="3841" width="6.85546875" style="1" customWidth="1"/>
    <col min="3842" max="3842" width="2.28515625" style="1" customWidth="1"/>
    <col min="3843" max="3843" width="21.42578125" style="1" customWidth="1"/>
    <col min="3844" max="3844" width="11.7109375" style="1" customWidth="1"/>
    <col min="3845" max="3845" width="7.5703125" style="1" customWidth="1"/>
    <col min="3846" max="3846" width="6.28515625" style="1" customWidth="1"/>
    <col min="3847" max="3847" width="4.85546875" style="1" customWidth="1"/>
    <col min="3848" max="3848" width="5.85546875" style="1" customWidth="1"/>
    <col min="3849" max="3849" width="16.28515625" style="1" customWidth="1"/>
    <col min="3850" max="3850" width="1.7109375" style="1" customWidth="1"/>
    <col min="3851" max="3851" width="8.42578125" style="1" customWidth="1"/>
    <col min="3852" max="3852" width="5.42578125" style="1" customWidth="1"/>
    <col min="3853" max="3853" width="8" style="1" customWidth="1"/>
    <col min="3854" max="3854" width="2.140625" style="1" customWidth="1"/>
    <col min="3855" max="3855" width="6.28515625" style="1" customWidth="1"/>
    <col min="3856" max="3856" width="8.28515625" style="1" customWidth="1"/>
    <col min="3857" max="3857" width="2.85546875" style="1" customWidth="1"/>
    <col min="3858" max="3858" width="2.42578125" style="1" customWidth="1"/>
    <col min="3859" max="3859" width="3.7109375" style="1" customWidth="1"/>
    <col min="3860" max="3860" width="8.7109375" style="1" customWidth="1"/>
    <col min="3861" max="3861" width="7" style="1" customWidth="1"/>
    <col min="3862" max="3862" width="1.85546875" style="1" customWidth="1"/>
    <col min="3863" max="3863" width="7.7109375" style="1" customWidth="1"/>
    <col min="3864" max="3864" width="8.7109375" style="1" customWidth="1"/>
    <col min="3865" max="3865" width="9.5703125" style="1" customWidth="1"/>
    <col min="3866" max="3866" width="1.5703125" style="1" customWidth="1"/>
    <col min="3867" max="3867" width="9.85546875" style="1" customWidth="1"/>
    <col min="3868" max="3868" width="7.85546875" style="1" customWidth="1"/>
    <col min="3869" max="3869" width="10" style="1" customWidth="1"/>
    <col min="3870" max="3870" width="9.140625" style="1"/>
    <col min="3871" max="3871" width="12" style="1" customWidth="1"/>
    <col min="3872" max="3872" width="3.42578125" style="1" customWidth="1"/>
    <col min="3873" max="3873" width="5.7109375" style="1" customWidth="1"/>
    <col min="3874" max="3874" width="11.7109375" style="1" customWidth="1"/>
    <col min="3875" max="3875" width="13" style="1" customWidth="1"/>
    <col min="3876" max="4096" width="9.140625" style="1"/>
    <col min="4097" max="4097" width="6.85546875" style="1" customWidth="1"/>
    <col min="4098" max="4098" width="2.28515625" style="1" customWidth="1"/>
    <col min="4099" max="4099" width="21.42578125" style="1" customWidth="1"/>
    <col min="4100" max="4100" width="11.7109375" style="1" customWidth="1"/>
    <col min="4101" max="4101" width="7.5703125" style="1" customWidth="1"/>
    <col min="4102" max="4102" width="6.28515625" style="1" customWidth="1"/>
    <col min="4103" max="4103" width="4.85546875" style="1" customWidth="1"/>
    <col min="4104" max="4104" width="5.85546875" style="1" customWidth="1"/>
    <col min="4105" max="4105" width="16.28515625" style="1" customWidth="1"/>
    <col min="4106" max="4106" width="1.7109375" style="1" customWidth="1"/>
    <col min="4107" max="4107" width="8.42578125" style="1" customWidth="1"/>
    <col min="4108" max="4108" width="5.42578125" style="1" customWidth="1"/>
    <col min="4109" max="4109" width="8" style="1" customWidth="1"/>
    <col min="4110" max="4110" width="2.140625" style="1" customWidth="1"/>
    <col min="4111" max="4111" width="6.28515625" style="1" customWidth="1"/>
    <col min="4112" max="4112" width="8.28515625" style="1" customWidth="1"/>
    <col min="4113" max="4113" width="2.85546875" style="1" customWidth="1"/>
    <col min="4114" max="4114" width="2.42578125" style="1" customWidth="1"/>
    <col min="4115" max="4115" width="3.7109375" style="1" customWidth="1"/>
    <col min="4116" max="4116" width="8.7109375" style="1" customWidth="1"/>
    <col min="4117" max="4117" width="7" style="1" customWidth="1"/>
    <col min="4118" max="4118" width="1.85546875" style="1" customWidth="1"/>
    <col min="4119" max="4119" width="7.7109375" style="1" customWidth="1"/>
    <col min="4120" max="4120" width="8.7109375" style="1" customWidth="1"/>
    <col min="4121" max="4121" width="9.5703125" style="1" customWidth="1"/>
    <col min="4122" max="4122" width="1.5703125" style="1" customWidth="1"/>
    <col min="4123" max="4123" width="9.85546875" style="1" customWidth="1"/>
    <col min="4124" max="4124" width="7.85546875" style="1" customWidth="1"/>
    <col min="4125" max="4125" width="10" style="1" customWidth="1"/>
    <col min="4126" max="4126" width="9.140625" style="1"/>
    <col min="4127" max="4127" width="12" style="1" customWidth="1"/>
    <col min="4128" max="4128" width="3.42578125" style="1" customWidth="1"/>
    <col min="4129" max="4129" width="5.7109375" style="1" customWidth="1"/>
    <col min="4130" max="4130" width="11.7109375" style="1" customWidth="1"/>
    <col min="4131" max="4131" width="13" style="1" customWidth="1"/>
    <col min="4132" max="4352" width="9.140625" style="1"/>
    <col min="4353" max="4353" width="6.85546875" style="1" customWidth="1"/>
    <col min="4354" max="4354" width="2.28515625" style="1" customWidth="1"/>
    <col min="4355" max="4355" width="21.42578125" style="1" customWidth="1"/>
    <col min="4356" max="4356" width="11.7109375" style="1" customWidth="1"/>
    <col min="4357" max="4357" width="7.5703125" style="1" customWidth="1"/>
    <col min="4358" max="4358" width="6.28515625" style="1" customWidth="1"/>
    <col min="4359" max="4359" width="4.85546875" style="1" customWidth="1"/>
    <col min="4360" max="4360" width="5.85546875" style="1" customWidth="1"/>
    <col min="4361" max="4361" width="16.28515625" style="1" customWidth="1"/>
    <col min="4362" max="4362" width="1.7109375" style="1" customWidth="1"/>
    <col min="4363" max="4363" width="8.42578125" style="1" customWidth="1"/>
    <col min="4364" max="4364" width="5.42578125" style="1" customWidth="1"/>
    <col min="4365" max="4365" width="8" style="1" customWidth="1"/>
    <col min="4366" max="4366" width="2.140625" style="1" customWidth="1"/>
    <col min="4367" max="4367" width="6.28515625" style="1" customWidth="1"/>
    <col min="4368" max="4368" width="8.28515625" style="1" customWidth="1"/>
    <col min="4369" max="4369" width="2.85546875" style="1" customWidth="1"/>
    <col min="4370" max="4370" width="2.42578125" style="1" customWidth="1"/>
    <col min="4371" max="4371" width="3.7109375" style="1" customWidth="1"/>
    <col min="4372" max="4372" width="8.7109375" style="1" customWidth="1"/>
    <col min="4373" max="4373" width="7" style="1" customWidth="1"/>
    <col min="4374" max="4374" width="1.85546875" style="1" customWidth="1"/>
    <col min="4375" max="4375" width="7.7109375" style="1" customWidth="1"/>
    <col min="4376" max="4376" width="8.7109375" style="1" customWidth="1"/>
    <col min="4377" max="4377" width="9.5703125" style="1" customWidth="1"/>
    <col min="4378" max="4378" width="1.5703125" style="1" customWidth="1"/>
    <col min="4379" max="4379" width="9.85546875" style="1" customWidth="1"/>
    <col min="4380" max="4380" width="7.85546875" style="1" customWidth="1"/>
    <col min="4381" max="4381" width="10" style="1" customWidth="1"/>
    <col min="4382" max="4382" width="9.140625" style="1"/>
    <col min="4383" max="4383" width="12" style="1" customWidth="1"/>
    <col min="4384" max="4384" width="3.42578125" style="1" customWidth="1"/>
    <col min="4385" max="4385" width="5.7109375" style="1" customWidth="1"/>
    <col min="4386" max="4386" width="11.7109375" style="1" customWidth="1"/>
    <col min="4387" max="4387" width="13" style="1" customWidth="1"/>
    <col min="4388" max="4608" width="9.140625" style="1"/>
    <col min="4609" max="4609" width="6.85546875" style="1" customWidth="1"/>
    <col min="4610" max="4610" width="2.28515625" style="1" customWidth="1"/>
    <col min="4611" max="4611" width="21.42578125" style="1" customWidth="1"/>
    <col min="4612" max="4612" width="11.7109375" style="1" customWidth="1"/>
    <col min="4613" max="4613" width="7.5703125" style="1" customWidth="1"/>
    <col min="4614" max="4614" width="6.28515625" style="1" customWidth="1"/>
    <col min="4615" max="4615" width="4.85546875" style="1" customWidth="1"/>
    <col min="4616" max="4616" width="5.85546875" style="1" customWidth="1"/>
    <col min="4617" max="4617" width="16.28515625" style="1" customWidth="1"/>
    <col min="4618" max="4618" width="1.7109375" style="1" customWidth="1"/>
    <col min="4619" max="4619" width="8.42578125" style="1" customWidth="1"/>
    <col min="4620" max="4620" width="5.42578125" style="1" customWidth="1"/>
    <col min="4621" max="4621" width="8" style="1" customWidth="1"/>
    <col min="4622" max="4622" width="2.140625" style="1" customWidth="1"/>
    <col min="4623" max="4623" width="6.28515625" style="1" customWidth="1"/>
    <col min="4624" max="4624" width="8.28515625" style="1" customWidth="1"/>
    <col min="4625" max="4625" width="2.85546875" style="1" customWidth="1"/>
    <col min="4626" max="4626" width="2.42578125" style="1" customWidth="1"/>
    <col min="4627" max="4627" width="3.7109375" style="1" customWidth="1"/>
    <col min="4628" max="4628" width="8.7109375" style="1" customWidth="1"/>
    <col min="4629" max="4629" width="7" style="1" customWidth="1"/>
    <col min="4630" max="4630" width="1.85546875" style="1" customWidth="1"/>
    <col min="4631" max="4631" width="7.7109375" style="1" customWidth="1"/>
    <col min="4632" max="4632" width="8.7109375" style="1" customWidth="1"/>
    <col min="4633" max="4633" width="9.5703125" style="1" customWidth="1"/>
    <col min="4634" max="4634" width="1.5703125" style="1" customWidth="1"/>
    <col min="4635" max="4635" width="9.85546875" style="1" customWidth="1"/>
    <col min="4636" max="4636" width="7.85546875" style="1" customWidth="1"/>
    <col min="4637" max="4637" width="10" style="1" customWidth="1"/>
    <col min="4638" max="4638" width="9.140625" style="1"/>
    <col min="4639" max="4639" width="12" style="1" customWidth="1"/>
    <col min="4640" max="4640" width="3.42578125" style="1" customWidth="1"/>
    <col min="4641" max="4641" width="5.7109375" style="1" customWidth="1"/>
    <col min="4642" max="4642" width="11.7109375" style="1" customWidth="1"/>
    <col min="4643" max="4643" width="13" style="1" customWidth="1"/>
    <col min="4644" max="4864" width="9.140625" style="1"/>
    <col min="4865" max="4865" width="6.85546875" style="1" customWidth="1"/>
    <col min="4866" max="4866" width="2.28515625" style="1" customWidth="1"/>
    <col min="4867" max="4867" width="21.42578125" style="1" customWidth="1"/>
    <col min="4868" max="4868" width="11.7109375" style="1" customWidth="1"/>
    <col min="4869" max="4869" width="7.5703125" style="1" customWidth="1"/>
    <col min="4870" max="4870" width="6.28515625" style="1" customWidth="1"/>
    <col min="4871" max="4871" width="4.85546875" style="1" customWidth="1"/>
    <col min="4872" max="4872" width="5.85546875" style="1" customWidth="1"/>
    <col min="4873" max="4873" width="16.28515625" style="1" customWidth="1"/>
    <col min="4874" max="4874" width="1.7109375" style="1" customWidth="1"/>
    <col min="4875" max="4875" width="8.42578125" style="1" customWidth="1"/>
    <col min="4876" max="4876" width="5.42578125" style="1" customWidth="1"/>
    <col min="4877" max="4877" width="8" style="1" customWidth="1"/>
    <col min="4878" max="4878" width="2.140625" style="1" customWidth="1"/>
    <col min="4879" max="4879" width="6.28515625" style="1" customWidth="1"/>
    <col min="4880" max="4880" width="8.28515625" style="1" customWidth="1"/>
    <col min="4881" max="4881" width="2.85546875" style="1" customWidth="1"/>
    <col min="4882" max="4882" width="2.42578125" style="1" customWidth="1"/>
    <col min="4883" max="4883" width="3.7109375" style="1" customWidth="1"/>
    <col min="4884" max="4884" width="8.7109375" style="1" customWidth="1"/>
    <col min="4885" max="4885" width="7" style="1" customWidth="1"/>
    <col min="4886" max="4886" width="1.85546875" style="1" customWidth="1"/>
    <col min="4887" max="4887" width="7.7109375" style="1" customWidth="1"/>
    <col min="4888" max="4888" width="8.7109375" style="1" customWidth="1"/>
    <col min="4889" max="4889" width="9.5703125" style="1" customWidth="1"/>
    <col min="4890" max="4890" width="1.5703125" style="1" customWidth="1"/>
    <col min="4891" max="4891" width="9.85546875" style="1" customWidth="1"/>
    <col min="4892" max="4892" width="7.85546875" style="1" customWidth="1"/>
    <col min="4893" max="4893" width="10" style="1" customWidth="1"/>
    <col min="4894" max="4894" width="9.140625" style="1"/>
    <col min="4895" max="4895" width="12" style="1" customWidth="1"/>
    <col min="4896" max="4896" width="3.42578125" style="1" customWidth="1"/>
    <col min="4897" max="4897" width="5.7109375" style="1" customWidth="1"/>
    <col min="4898" max="4898" width="11.7109375" style="1" customWidth="1"/>
    <col min="4899" max="4899" width="13" style="1" customWidth="1"/>
    <col min="4900" max="5120" width="9.140625" style="1"/>
    <col min="5121" max="5121" width="6.85546875" style="1" customWidth="1"/>
    <col min="5122" max="5122" width="2.28515625" style="1" customWidth="1"/>
    <col min="5123" max="5123" width="21.42578125" style="1" customWidth="1"/>
    <col min="5124" max="5124" width="11.7109375" style="1" customWidth="1"/>
    <col min="5125" max="5125" width="7.5703125" style="1" customWidth="1"/>
    <col min="5126" max="5126" width="6.28515625" style="1" customWidth="1"/>
    <col min="5127" max="5127" width="4.85546875" style="1" customWidth="1"/>
    <col min="5128" max="5128" width="5.85546875" style="1" customWidth="1"/>
    <col min="5129" max="5129" width="16.28515625" style="1" customWidth="1"/>
    <col min="5130" max="5130" width="1.7109375" style="1" customWidth="1"/>
    <col min="5131" max="5131" width="8.42578125" style="1" customWidth="1"/>
    <col min="5132" max="5132" width="5.42578125" style="1" customWidth="1"/>
    <col min="5133" max="5133" width="8" style="1" customWidth="1"/>
    <col min="5134" max="5134" width="2.140625" style="1" customWidth="1"/>
    <col min="5135" max="5135" width="6.28515625" style="1" customWidth="1"/>
    <col min="5136" max="5136" width="8.28515625" style="1" customWidth="1"/>
    <col min="5137" max="5137" width="2.85546875" style="1" customWidth="1"/>
    <col min="5138" max="5138" width="2.42578125" style="1" customWidth="1"/>
    <col min="5139" max="5139" width="3.7109375" style="1" customWidth="1"/>
    <col min="5140" max="5140" width="8.7109375" style="1" customWidth="1"/>
    <col min="5141" max="5141" width="7" style="1" customWidth="1"/>
    <col min="5142" max="5142" width="1.85546875" style="1" customWidth="1"/>
    <col min="5143" max="5143" width="7.7109375" style="1" customWidth="1"/>
    <col min="5144" max="5144" width="8.7109375" style="1" customWidth="1"/>
    <col min="5145" max="5145" width="9.5703125" style="1" customWidth="1"/>
    <col min="5146" max="5146" width="1.5703125" style="1" customWidth="1"/>
    <col min="5147" max="5147" width="9.85546875" style="1" customWidth="1"/>
    <col min="5148" max="5148" width="7.85546875" style="1" customWidth="1"/>
    <col min="5149" max="5149" width="10" style="1" customWidth="1"/>
    <col min="5150" max="5150" width="9.140625" style="1"/>
    <col min="5151" max="5151" width="12" style="1" customWidth="1"/>
    <col min="5152" max="5152" width="3.42578125" style="1" customWidth="1"/>
    <col min="5153" max="5153" width="5.7109375" style="1" customWidth="1"/>
    <col min="5154" max="5154" width="11.7109375" style="1" customWidth="1"/>
    <col min="5155" max="5155" width="13" style="1" customWidth="1"/>
    <col min="5156" max="5376" width="9.140625" style="1"/>
    <col min="5377" max="5377" width="6.85546875" style="1" customWidth="1"/>
    <col min="5378" max="5378" width="2.28515625" style="1" customWidth="1"/>
    <col min="5379" max="5379" width="21.42578125" style="1" customWidth="1"/>
    <col min="5380" max="5380" width="11.7109375" style="1" customWidth="1"/>
    <col min="5381" max="5381" width="7.5703125" style="1" customWidth="1"/>
    <col min="5382" max="5382" width="6.28515625" style="1" customWidth="1"/>
    <col min="5383" max="5383" width="4.85546875" style="1" customWidth="1"/>
    <col min="5384" max="5384" width="5.85546875" style="1" customWidth="1"/>
    <col min="5385" max="5385" width="16.28515625" style="1" customWidth="1"/>
    <col min="5386" max="5386" width="1.7109375" style="1" customWidth="1"/>
    <col min="5387" max="5387" width="8.42578125" style="1" customWidth="1"/>
    <col min="5388" max="5388" width="5.42578125" style="1" customWidth="1"/>
    <col min="5389" max="5389" width="8" style="1" customWidth="1"/>
    <col min="5390" max="5390" width="2.140625" style="1" customWidth="1"/>
    <col min="5391" max="5391" width="6.28515625" style="1" customWidth="1"/>
    <col min="5392" max="5392" width="8.28515625" style="1" customWidth="1"/>
    <col min="5393" max="5393" width="2.85546875" style="1" customWidth="1"/>
    <col min="5394" max="5394" width="2.42578125" style="1" customWidth="1"/>
    <col min="5395" max="5395" width="3.7109375" style="1" customWidth="1"/>
    <col min="5396" max="5396" width="8.7109375" style="1" customWidth="1"/>
    <col min="5397" max="5397" width="7" style="1" customWidth="1"/>
    <col min="5398" max="5398" width="1.85546875" style="1" customWidth="1"/>
    <col min="5399" max="5399" width="7.7109375" style="1" customWidth="1"/>
    <col min="5400" max="5400" width="8.7109375" style="1" customWidth="1"/>
    <col min="5401" max="5401" width="9.5703125" style="1" customWidth="1"/>
    <col min="5402" max="5402" width="1.5703125" style="1" customWidth="1"/>
    <col min="5403" max="5403" width="9.85546875" style="1" customWidth="1"/>
    <col min="5404" max="5404" width="7.85546875" style="1" customWidth="1"/>
    <col min="5405" max="5405" width="10" style="1" customWidth="1"/>
    <col min="5406" max="5406" width="9.140625" style="1"/>
    <col min="5407" max="5407" width="12" style="1" customWidth="1"/>
    <col min="5408" max="5408" width="3.42578125" style="1" customWidth="1"/>
    <col min="5409" max="5409" width="5.7109375" style="1" customWidth="1"/>
    <col min="5410" max="5410" width="11.7109375" style="1" customWidth="1"/>
    <col min="5411" max="5411" width="13" style="1" customWidth="1"/>
    <col min="5412" max="5632" width="9.140625" style="1"/>
    <col min="5633" max="5633" width="6.85546875" style="1" customWidth="1"/>
    <col min="5634" max="5634" width="2.28515625" style="1" customWidth="1"/>
    <col min="5635" max="5635" width="21.42578125" style="1" customWidth="1"/>
    <col min="5636" max="5636" width="11.7109375" style="1" customWidth="1"/>
    <col min="5637" max="5637" width="7.5703125" style="1" customWidth="1"/>
    <col min="5638" max="5638" width="6.28515625" style="1" customWidth="1"/>
    <col min="5639" max="5639" width="4.85546875" style="1" customWidth="1"/>
    <col min="5640" max="5640" width="5.85546875" style="1" customWidth="1"/>
    <col min="5641" max="5641" width="16.28515625" style="1" customWidth="1"/>
    <col min="5642" max="5642" width="1.7109375" style="1" customWidth="1"/>
    <col min="5643" max="5643" width="8.42578125" style="1" customWidth="1"/>
    <col min="5644" max="5644" width="5.42578125" style="1" customWidth="1"/>
    <col min="5645" max="5645" width="8" style="1" customWidth="1"/>
    <col min="5646" max="5646" width="2.140625" style="1" customWidth="1"/>
    <col min="5647" max="5647" width="6.28515625" style="1" customWidth="1"/>
    <col min="5648" max="5648" width="8.28515625" style="1" customWidth="1"/>
    <col min="5649" max="5649" width="2.85546875" style="1" customWidth="1"/>
    <col min="5650" max="5650" width="2.42578125" style="1" customWidth="1"/>
    <col min="5651" max="5651" width="3.7109375" style="1" customWidth="1"/>
    <col min="5652" max="5652" width="8.7109375" style="1" customWidth="1"/>
    <col min="5653" max="5653" width="7" style="1" customWidth="1"/>
    <col min="5654" max="5654" width="1.85546875" style="1" customWidth="1"/>
    <col min="5655" max="5655" width="7.7109375" style="1" customWidth="1"/>
    <col min="5656" max="5656" width="8.7109375" style="1" customWidth="1"/>
    <col min="5657" max="5657" width="9.5703125" style="1" customWidth="1"/>
    <col min="5658" max="5658" width="1.5703125" style="1" customWidth="1"/>
    <col min="5659" max="5659" width="9.85546875" style="1" customWidth="1"/>
    <col min="5660" max="5660" width="7.85546875" style="1" customWidth="1"/>
    <col min="5661" max="5661" width="10" style="1" customWidth="1"/>
    <col min="5662" max="5662" width="9.140625" style="1"/>
    <col min="5663" max="5663" width="12" style="1" customWidth="1"/>
    <col min="5664" max="5664" width="3.42578125" style="1" customWidth="1"/>
    <col min="5665" max="5665" width="5.7109375" style="1" customWidth="1"/>
    <col min="5666" max="5666" width="11.7109375" style="1" customWidth="1"/>
    <col min="5667" max="5667" width="13" style="1" customWidth="1"/>
    <col min="5668" max="5888" width="9.140625" style="1"/>
    <col min="5889" max="5889" width="6.85546875" style="1" customWidth="1"/>
    <col min="5890" max="5890" width="2.28515625" style="1" customWidth="1"/>
    <col min="5891" max="5891" width="21.42578125" style="1" customWidth="1"/>
    <col min="5892" max="5892" width="11.7109375" style="1" customWidth="1"/>
    <col min="5893" max="5893" width="7.5703125" style="1" customWidth="1"/>
    <col min="5894" max="5894" width="6.28515625" style="1" customWidth="1"/>
    <col min="5895" max="5895" width="4.85546875" style="1" customWidth="1"/>
    <col min="5896" max="5896" width="5.85546875" style="1" customWidth="1"/>
    <col min="5897" max="5897" width="16.28515625" style="1" customWidth="1"/>
    <col min="5898" max="5898" width="1.7109375" style="1" customWidth="1"/>
    <col min="5899" max="5899" width="8.42578125" style="1" customWidth="1"/>
    <col min="5900" max="5900" width="5.42578125" style="1" customWidth="1"/>
    <col min="5901" max="5901" width="8" style="1" customWidth="1"/>
    <col min="5902" max="5902" width="2.140625" style="1" customWidth="1"/>
    <col min="5903" max="5903" width="6.28515625" style="1" customWidth="1"/>
    <col min="5904" max="5904" width="8.28515625" style="1" customWidth="1"/>
    <col min="5905" max="5905" width="2.85546875" style="1" customWidth="1"/>
    <col min="5906" max="5906" width="2.42578125" style="1" customWidth="1"/>
    <col min="5907" max="5907" width="3.7109375" style="1" customWidth="1"/>
    <col min="5908" max="5908" width="8.7109375" style="1" customWidth="1"/>
    <col min="5909" max="5909" width="7" style="1" customWidth="1"/>
    <col min="5910" max="5910" width="1.85546875" style="1" customWidth="1"/>
    <col min="5911" max="5911" width="7.7109375" style="1" customWidth="1"/>
    <col min="5912" max="5912" width="8.7109375" style="1" customWidth="1"/>
    <col min="5913" max="5913" width="9.5703125" style="1" customWidth="1"/>
    <col min="5914" max="5914" width="1.5703125" style="1" customWidth="1"/>
    <col min="5915" max="5915" width="9.85546875" style="1" customWidth="1"/>
    <col min="5916" max="5916" width="7.85546875" style="1" customWidth="1"/>
    <col min="5917" max="5917" width="10" style="1" customWidth="1"/>
    <col min="5918" max="5918" width="9.140625" style="1"/>
    <col min="5919" max="5919" width="12" style="1" customWidth="1"/>
    <col min="5920" max="5920" width="3.42578125" style="1" customWidth="1"/>
    <col min="5921" max="5921" width="5.7109375" style="1" customWidth="1"/>
    <col min="5922" max="5922" width="11.7109375" style="1" customWidth="1"/>
    <col min="5923" max="5923" width="13" style="1" customWidth="1"/>
    <col min="5924" max="6144" width="9.140625" style="1"/>
    <col min="6145" max="6145" width="6.85546875" style="1" customWidth="1"/>
    <col min="6146" max="6146" width="2.28515625" style="1" customWidth="1"/>
    <col min="6147" max="6147" width="21.42578125" style="1" customWidth="1"/>
    <col min="6148" max="6148" width="11.7109375" style="1" customWidth="1"/>
    <col min="6149" max="6149" width="7.5703125" style="1" customWidth="1"/>
    <col min="6150" max="6150" width="6.28515625" style="1" customWidth="1"/>
    <col min="6151" max="6151" width="4.85546875" style="1" customWidth="1"/>
    <col min="6152" max="6152" width="5.85546875" style="1" customWidth="1"/>
    <col min="6153" max="6153" width="16.28515625" style="1" customWidth="1"/>
    <col min="6154" max="6154" width="1.7109375" style="1" customWidth="1"/>
    <col min="6155" max="6155" width="8.42578125" style="1" customWidth="1"/>
    <col min="6156" max="6156" width="5.42578125" style="1" customWidth="1"/>
    <col min="6157" max="6157" width="8" style="1" customWidth="1"/>
    <col min="6158" max="6158" width="2.140625" style="1" customWidth="1"/>
    <col min="6159" max="6159" width="6.28515625" style="1" customWidth="1"/>
    <col min="6160" max="6160" width="8.28515625" style="1" customWidth="1"/>
    <col min="6161" max="6161" width="2.85546875" style="1" customWidth="1"/>
    <col min="6162" max="6162" width="2.42578125" style="1" customWidth="1"/>
    <col min="6163" max="6163" width="3.7109375" style="1" customWidth="1"/>
    <col min="6164" max="6164" width="8.7109375" style="1" customWidth="1"/>
    <col min="6165" max="6165" width="7" style="1" customWidth="1"/>
    <col min="6166" max="6166" width="1.85546875" style="1" customWidth="1"/>
    <col min="6167" max="6167" width="7.7109375" style="1" customWidth="1"/>
    <col min="6168" max="6168" width="8.7109375" style="1" customWidth="1"/>
    <col min="6169" max="6169" width="9.5703125" style="1" customWidth="1"/>
    <col min="6170" max="6170" width="1.5703125" style="1" customWidth="1"/>
    <col min="6171" max="6171" width="9.85546875" style="1" customWidth="1"/>
    <col min="6172" max="6172" width="7.85546875" style="1" customWidth="1"/>
    <col min="6173" max="6173" width="10" style="1" customWidth="1"/>
    <col min="6174" max="6174" width="9.140625" style="1"/>
    <col min="6175" max="6175" width="12" style="1" customWidth="1"/>
    <col min="6176" max="6176" width="3.42578125" style="1" customWidth="1"/>
    <col min="6177" max="6177" width="5.7109375" style="1" customWidth="1"/>
    <col min="6178" max="6178" width="11.7109375" style="1" customWidth="1"/>
    <col min="6179" max="6179" width="13" style="1" customWidth="1"/>
    <col min="6180" max="6400" width="9.140625" style="1"/>
    <col min="6401" max="6401" width="6.85546875" style="1" customWidth="1"/>
    <col min="6402" max="6402" width="2.28515625" style="1" customWidth="1"/>
    <col min="6403" max="6403" width="21.42578125" style="1" customWidth="1"/>
    <col min="6404" max="6404" width="11.7109375" style="1" customWidth="1"/>
    <col min="6405" max="6405" width="7.5703125" style="1" customWidth="1"/>
    <col min="6406" max="6406" width="6.28515625" style="1" customWidth="1"/>
    <col min="6407" max="6407" width="4.85546875" style="1" customWidth="1"/>
    <col min="6408" max="6408" width="5.85546875" style="1" customWidth="1"/>
    <col min="6409" max="6409" width="16.28515625" style="1" customWidth="1"/>
    <col min="6410" max="6410" width="1.7109375" style="1" customWidth="1"/>
    <col min="6411" max="6411" width="8.42578125" style="1" customWidth="1"/>
    <col min="6412" max="6412" width="5.42578125" style="1" customWidth="1"/>
    <col min="6413" max="6413" width="8" style="1" customWidth="1"/>
    <col min="6414" max="6414" width="2.140625" style="1" customWidth="1"/>
    <col min="6415" max="6415" width="6.28515625" style="1" customWidth="1"/>
    <col min="6416" max="6416" width="8.28515625" style="1" customWidth="1"/>
    <col min="6417" max="6417" width="2.85546875" style="1" customWidth="1"/>
    <col min="6418" max="6418" width="2.42578125" style="1" customWidth="1"/>
    <col min="6419" max="6419" width="3.7109375" style="1" customWidth="1"/>
    <col min="6420" max="6420" width="8.7109375" style="1" customWidth="1"/>
    <col min="6421" max="6421" width="7" style="1" customWidth="1"/>
    <col min="6422" max="6422" width="1.85546875" style="1" customWidth="1"/>
    <col min="6423" max="6423" width="7.7109375" style="1" customWidth="1"/>
    <col min="6424" max="6424" width="8.7109375" style="1" customWidth="1"/>
    <col min="6425" max="6425" width="9.5703125" style="1" customWidth="1"/>
    <col min="6426" max="6426" width="1.5703125" style="1" customWidth="1"/>
    <col min="6427" max="6427" width="9.85546875" style="1" customWidth="1"/>
    <col min="6428" max="6428" width="7.85546875" style="1" customWidth="1"/>
    <col min="6429" max="6429" width="10" style="1" customWidth="1"/>
    <col min="6430" max="6430" width="9.140625" style="1"/>
    <col min="6431" max="6431" width="12" style="1" customWidth="1"/>
    <col min="6432" max="6432" width="3.42578125" style="1" customWidth="1"/>
    <col min="6433" max="6433" width="5.7109375" style="1" customWidth="1"/>
    <col min="6434" max="6434" width="11.7109375" style="1" customWidth="1"/>
    <col min="6435" max="6435" width="13" style="1" customWidth="1"/>
    <col min="6436" max="6656" width="9.140625" style="1"/>
    <col min="6657" max="6657" width="6.85546875" style="1" customWidth="1"/>
    <col min="6658" max="6658" width="2.28515625" style="1" customWidth="1"/>
    <col min="6659" max="6659" width="21.42578125" style="1" customWidth="1"/>
    <col min="6660" max="6660" width="11.7109375" style="1" customWidth="1"/>
    <col min="6661" max="6661" width="7.5703125" style="1" customWidth="1"/>
    <col min="6662" max="6662" width="6.28515625" style="1" customWidth="1"/>
    <col min="6663" max="6663" width="4.85546875" style="1" customWidth="1"/>
    <col min="6664" max="6664" width="5.85546875" style="1" customWidth="1"/>
    <col min="6665" max="6665" width="16.28515625" style="1" customWidth="1"/>
    <col min="6666" max="6666" width="1.7109375" style="1" customWidth="1"/>
    <col min="6667" max="6667" width="8.42578125" style="1" customWidth="1"/>
    <col min="6668" max="6668" width="5.42578125" style="1" customWidth="1"/>
    <col min="6669" max="6669" width="8" style="1" customWidth="1"/>
    <col min="6670" max="6670" width="2.140625" style="1" customWidth="1"/>
    <col min="6671" max="6671" width="6.28515625" style="1" customWidth="1"/>
    <col min="6672" max="6672" width="8.28515625" style="1" customWidth="1"/>
    <col min="6673" max="6673" width="2.85546875" style="1" customWidth="1"/>
    <col min="6674" max="6674" width="2.42578125" style="1" customWidth="1"/>
    <col min="6675" max="6675" width="3.7109375" style="1" customWidth="1"/>
    <col min="6676" max="6676" width="8.7109375" style="1" customWidth="1"/>
    <col min="6677" max="6677" width="7" style="1" customWidth="1"/>
    <col min="6678" max="6678" width="1.85546875" style="1" customWidth="1"/>
    <col min="6679" max="6679" width="7.7109375" style="1" customWidth="1"/>
    <col min="6680" max="6680" width="8.7109375" style="1" customWidth="1"/>
    <col min="6681" max="6681" width="9.5703125" style="1" customWidth="1"/>
    <col min="6682" max="6682" width="1.5703125" style="1" customWidth="1"/>
    <col min="6683" max="6683" width="9.85546875" style="1" customWidth="1"/>
    <col min="6684" max="6684" width="7.85546875" style="1" customWidth="1"/>
    <col min="6685" max="6685" width="10" style="1" customWidth="1"/>
    <col min="6686" max="6686" width="9.140625" style="1"/>
    <col min="6687" max="6687" width="12" style="1" customWidth="1"/>
    <col min="6688" max="6688" width="3.42578125" style="1" customWidth="1"/>
    <col min="6689" max="6689" width="5.7109375" style="1" customWidth="1"/>
    <col min="6690" max="6690" width="11.7109375" style="1" customWidth="1"/>
    <col min="6691" max="6691" width="13" style="1" customWidth="1"/>
    <col min="6692" max="6912" width="9.140625" style="1"/>
    <col min="6913" max="6913" width="6.85546875" style="1" customWidth="1"/>
    <col min="6914" max="6914" width="2.28515625" style="1" customWidth="1"/>
    <col min="6915" max="6915" width="21.42578125" style="1" customWidth="1"/>
    <col min="6916" max="6916" width="11.7109375" style="1" customWidth="1"/>
    <col min="6917" max="6917" width="7.5703125" style="1" customWidth="1"/>
    <col min="6918" max="6918" width="6.28515625" style="1" customWidth="1"/>
    <col min="6919" max="6919" width="4.85546875" style="1" customWidth="1"/>
    <col min="6920" max="6920" width="5.85546875" style="1" customWidth="1"/>
    <col min="6921" max="6921" width="16.28515625" style="1" customWidth="1"/>
    <col min="6922" max="6922" width="1.7109375" style="1" customWidth="1"/>
    <col min="6923" max="6923" width="8.42578125" style="1" customWidth="1"/>
    <col min="6924" max="6924" width="5.42578125" style="1" customWidth="1"/>
    <col min="6925" max="6925" width="8" style="1" customWidth="1"/>
    <col min="6926" max="6926" width="2.140625" style="1" customWidth="1"/>
    <col min="6927" max="6927" width="6.28515625" style="1" customWidth="1"/>
    <col min="6928" max="6928" width="8.28515625" style="1" customWidth="1"/>
    <col min="6929" max="6929" width="2.85546875" style="1" customWidth="1"/>
    <col min="6930" max="6930" width="2.42578125" style="1" customWidth="1"/>
    <col min="6931" max="6931" width="3.7109375" style="1" customWidth="1"/>
    <col min="6932" max="6932" width="8.7109375" style="1" customWidth="1"/>
    <col min="6933" max="6933" width="7" style="1" customWidth="1"/>
    <col min="6934" max="6934" width="1.85546875" style="1" customWidth="1"/>
    <col min="6935" max="6935" width="7.7109375" style="1" customWidth="1"/>
    <col min="6936" max="6936" width="8.7109375" style="1" customWidth="1"/>
    <col min="6937" max="6937" width="9.5703125" style="1" customWidth="1"/>
    <col min="6938" max="6938" width="1.5703125" style="1" customWidth="1"/>
    <col min="6939" max="6939" width="9.85546875" style="1" customWidth="1"/>
    <col min="6940" max="6940" width="7.85546875" style="1" customWidth="1"/>
    <col min="6941" max="6941" width="10" style="1" customWidth="1"/>
    <col min="6942" max="6942" width="9.140625" style="1"/>
    <col min="6943" max="6943" width="12" style="1" customWidth="1"/>
    <col min="6944" max="6944" width="3.42578125" style="1" customWidth="1"/>
    <col min="6945" max="6945" width="5.7109375" style="1" customWidth="1"/>
    <col min="6946" max="6946" width="11.7109375" style="1" customWidth="1"/>
    <col min="6947" max="6947" width="13" style="1" customWidth="1"/>
    <col min="6948" max="7168" width="9.140625" style="1"/>
    <col min="7169" max="7169" width="6.85546875" style="1" customWidth="1"/>
    <col min="7170" max="7170" width="2.28515625" style="1" customWidth="1"/>
    <col min="7171" max="7171" width="21.42578125" style="1" customWidth="1"/>
    <col min="7172" max="7172" width="11.7109375" style="1" customWidth="1"/>
    <col min="7173" max="7173" width="7.5703125" style="1" customWidth="1"/>
    <col min="7174" max="7174" width="6.28515625" style="1" customWidth="1"/>
    <col min="7175" max="7175" width="4.85546875" style="1" customWidth="1"/>
    <col min="7176" max="7176" width="5.85546875" style="1" customWidth="1"/>
    <col min="7177" max="7177" width="16.28515625" style="1" customWidth="1"/>
    <col min="7178" max="7178" width="1.7109375" style="1" customWidth="1"/>
    <col min="7179" max="7179" width="8.42578125" style="1" customWidth="1"/>
    <col min="7180" max="7180" width="5.42578125" style="1" customWidth="1"/>
    <col min="7181" max="7181" width="8" style="1" customWidth="1"/>
    <col min="7182" max="7182" width="2.140625" style="1" customWidth="1"/>
    <col min="7183" max="7183" width="6.28515625" style="1" customWidth="1"/>
    <col min="7184" max="7184" width="8.28515625" style="1" customWidth="1"/>
    <col min="7185" max="7185" width="2.85546875" style="1" customWidth="1"/>
    <col min="7186" max="7186" width="2.42578125" style="1" customWidth="1"/>
    <col min="7187" max="7187" width="3.7109375" style="1" customWidth="1"/>
    <col min="7188" max="7188" width="8.7109375" style="1" customWidth="1"/>
    <col min="7189" max="7189" width="7" style="1" customWidth="1"/>
    <col min="7190" max="7190" width="1.85546875" style="1" customWidth="1"/>
    <col min="7191" max="7191" width="7.7109375" style="1" customWidth="1"/>
    <col min="7192" max="7192" width="8.7109375" style="1" customWidth="1"/>
    <col min="7193" max="7193" width="9.5703125" style="1" customWidth="1"/>
    <col min="7194" max="7194" width="1.5703125" style="1" customWidth="1"/>
    <col min="7195" max="7195" width="9.85546875" style="1" customWidth="1"/>
    <col min="7196" max="7196" width="7.85546875" style="1" customWidth="1"/>
    <col min="7197" max="7197" width="10" style="1" customWidth="1"/>
    <col min="7198" max="7198" width="9.140625" style="1"/>
    <col min="7199" max="7199" width="12" style="1" customWidth="1"/>
    <col min="7200" max="7200" width="3.42578125" style="1" customWidth="1"/>
    <col min="7201" max="7201" width="5.7109375" style="1" customWidth="1"/>
    <col min="7202" max="7202" width="11.7109375" style="1" customWidth="1"/>
    <col min="7203" max="7203" width="13" style="1" customWidth="1"/>
    <col min="7204" max="7424" width="9.140625" style="1"/>
    <col min="7425" max="7425" width="6.85546875" style="1" customWidth="1"/>
    <col min="7426" max="7426" width="2.28515625" style="1" customWidth="1"/>
    <col min="7427" max="7427" width="21.42578125" style="1" customWidth="1"/>
    <col min="7428" max="7428" width="11.7109375" style="1" customWidth="1"/>
    <col min="7429" max="7429" width="7.5703125" style="1" customWidth="1"/>
    <col min="7430" max="7430" width="6.28515625" style="1" customWidth="1"/>
    <col min="7431" max="7431" width="4.85546875" style="1" customWidth="1"/>
    <col min="7432" max="7432" width="5.85546875" style="1" customWidth="1"/>
    <col min="7433" max="7433" width="16.28515625" style="1" customWidth="1"/>
    <col min="7434" max="7434" width="1.7109375" style="1" customWidth="1"/>
    <col min="7435" max="7435" width="8.42578125" style="1" customWidth="1"/>
    <col min="7436" max="7436" width="5.42578125" style="1" customWidth="1"/>
    <col min="7437" max="7437" width="8" style="1" customWidth="1"/>
    <col min="7438" max="7438" width="2.140625" style="1" customWidth="1"/>
    <col min="7439" max="7439" width="6.28515625" style="1" customWidth="1"/>
    <col min="7440" max="7440" width="8.28515625" style="1" customWidth="1"/>
    <col min="7441" max="7441" width="2.85546875" style="1" customWidth="1"/>
    <col min="7442" max="7442" width="2.42578125" style="1" customWidth="1"/>
    <col min="7443" max="7443" width="3.7109375" style="1" customWidth="1"/>
    <col min="7444" max="7444" width="8.7109375" style="1" customWidth="1"/>
    <col min="7445" max="7445" width="7" style="1" customWidth="1"/>
    <col min="7446" max="7446" width="1.85546875" style="1" customWidth="1"/>
    <col min="7447" max="7447" width="7.7109375" style="1" customWidth="1"/>
    <col min="7448" max="7448" width="8.7109375" style="1" customWidth="1"/>
    <col min="7449" max="7449" width="9.5703125" style="1" customWidth="1"/>
    <col min="7450" max="7450" width="1.5703125" style="1" customWidth="1"/>
    <col min="7451" max="7451" width="9.85546875" style="1" customWidth="1"/>
    <col min="7452" max="7452" width="7.85546875" style="1" customWidth="1"/>
    <col min="7453" max="7453" width="10" style="1" customWidth="1"/>
    <col min="7454" max="7454" width="9.140625" style="1"/>
    <col min="7455" max="7455" width="12" style="1" customWidth="1"/>
    <col min="7456" max="7456" width="3.42578125" style="1" customWidth="1"/>
    <col min="7457" max="7457" width="5.7109375" style="1" customWidth="1"/>
    <col min="7458" max="7458" width="11.7109375" style="1" customWidth="1"/>
    <col min="7459" max="7459" width="13" style="1" customWidth="1"/>
    <col min="7460" max="7680" width="9.140625" style="1"/>
    <col min="7681" max="7681" width="6.85546875" style="1" customWidth="1"/>
    <col min="7682" max="7682" width="2.28515625" style="1" customWidth="1"/>
    <col min="7683" max="7683" width="21.42578125" style="1" customWidth="1"/>
    <col min="7684" max="7684" width="11.7109375" style="1" customWidth="1"/>
    <col min="7685" max="7685" width="7.5703125" style="1" customWidth="1"/>
    <col min="7686" max="7686" width="6.28515625" style="1" customWidth="1"/>
    <col min="7687" max="7687" width="4.85546875" style="1" customWidth="1"/>
    <col min="7688" max="7688" width="5.85546875" style="1" customWidth="1"/>
    <col min="7689" max="7689" width="16.28515625" style="1" customWidth="1"/>
    <col min="7690" max="7690" width="1.7109375" style="1" customWidth="1"/>
    <col min="7691" max="7691" width="8.42578125" style="1" customWidth="1"/>
    <col min="7692" max="7692" width="5.42578125" style="1" customWidth="1"/>
    <col min="7693" max="7693" width="8" style="1" customWidth="1"/>
    <col min="7694" max="7694" width="2.140625" style="1" customWidth="1"/>
    <col min="7695" max="7695" width="6.28515625" style="1" customWidth="1"/>
    <col min="7696" max="7696" width="8.28515625" style="1" customWidth="1"/>
    <col min="7697" max="7697" width="2.85546875" style="1" customWidth="1"/>
    <col min="7698" max="7698" width="2.42578125" style="1" customWidth="1"/>
    <col min="7699" max="7699" width="3.7109375" style="1" customWidth="1"/>
    <col min="7700" max="7700" width="8.7109375" style="1" customWidth="1"/>
    <col min="7701" max="7701" width="7" style="1" customWidth="1"/>
    <col min="7702" max="7702" width="1.85546875" style="1" customWidth="1"/>
    <col min="7703" max="7703" width="7.7109375" style="1" customWidth="1"/>
    <col min="7704" max="7704" width="8.7109375" style="1" customWidth="1"/>
    <col min="7705" max="7705" width="9.5703125" style="1" customWidth="1"/>
    <col min="7706" max="7706" width="1.5703125" style="1" customWidth="1"/>
    <col min="7707" max="7707" width="9.85546875" style="1" customWidth="1"/>
    <col min="7708" max="7708" width="7.85546875" style="1" customWidth="1"/>
    <col min="7709" max="7709" width="10" style="1" customWidth="1"/>
    <col min="7710" max="7710" width="9.140625" style="1"/>
    <col min="7711" max="7711" width="12" style="1" customWidth="1"/>
    <col min="7712" max="7712" width="3.42578125" style="1" customWidth="1"/>
    <col min="7713" max="7713" width="5.7109375" style="1" customWidth="1"/>
    <col min="7714" max="7714" width="11.7109375" style="1" customWidth="1"/>
    <col min="7715" max="7715" width="13" style="1" customWidth="1"/>
    <col min="7716" max="7936" width="9.140625" style="1"/>
    <col min="7937" max="7937" width="6.85546875" style="1" customWidth="1"/>
    <col min="7938" max="7938" width="2.28515625" style="1" customWidth="1"/>
    <col min="7939" max="7939" width="21.42578125" style="1" customWidth="1"/>
    <col min="7940" max="7940" width="11.7109375" style="1" customWidth="1"/>
    <col min="7941" max="7941" width="7.5703125" style="1" customWidth="1"/>
    <col min="7942" max="7942" width="6.28515625" style="1" customWidth="1"/>
    <col min="7943" max="7943" width="4.85546875" style="1" customWidth="1"/>
    <col min="7944" max="7944" width="5.85546875" style="1" customWidth="1"/>
    <col min="7945" max="7945" width="16.28515625" style="1" customWidth="1"/>
    <col min="7946" max="7946" width="1.7109375" style="1" customWidth="1"/>
    <col min="7947" max="7947" width="8.42578125" style="1" customWidth="1"/>
    <col min="7948" max="7948" width="5.42578125" style="1" customWidth="1"/>
    <col min="7949" max="7949" width="8" style="1" customWidth="1"/>
    <col min="7950" max="7950" width="2.140625" style="1" customWidth="1"/>
    <col min="7951" max="7951" width="6.28515625" style="1" customWidth="1"/>
    <col min="7952" max="7952" width="8.28515625" style="1" customWidth="1"/>
    <col min="7953" max="7953" width="2.85546875" style="1" customWidth="1"/>
    <col min="7954" max="7954" width="2.42578125" style="1" customWidth="1"/>
    <col min="7955" max="7955" width="3.7109375" style="1" customWidth="1"/>
    <col min="7956" max="7956" width="8.7109375" style="1" customWidth="1"/>
    <col min="7957" max="7957" width="7" style="1" customWidth="1"/>
    <col min="7958" max="7958" width="1.85546875" style="1" customWidth="1"/>
    <col min="7959" max="7959" width="7.7109375" style="1" customWidth="1"/>
    <col min="7960" max="7960" width="8.7109375" style="1" customWidth="1"/>
    <col min="7961" max="7961" width="9.5703125" style="1" customWidth="1"/>
    <col min="7962" max="7962" width="1.5703125" style="1" customWidth="1"/>
    <col min="7963" max="7963" width="9.85546875" style="1" customWidth="1"/>
    <col min="7964" max="7964" width="7.85546875" style="1" customWidth="1"/>
    <col min="7965" max="7965" width="10" style="1" customWidth="1"/>
    <col min="7966" max="7966" width="9.140625" style="1"/>
    <col min="7967" max="7967" width="12" style="1" customWidth="1"/>
    <col min="7968" max="7968" width="3.42578125" style="1" customWidth="1"/>
    <col min="7969" max="7969" width="5.7109375" style="1" customWidth="1"/>
    <col min="7970" max="7970" width="11.7109375" style="1" customWidth="1"/>
    <col min="7971" max="7971" width="13" style="1" customWidth="1"/>
    <col min="7972" max="8192" width="9.140625" style="1"/>
    <col min="8193" max="8193" width="6.85546875" style="1" customWidth="1"/>
    <col min="8194" max="8194" width="2.28515625" style="1" customWidth="1"/>
    <col min="8195" max="8195" width="21.42578125" style="1" customWidth="1"/>
    <col min="8196" max="8196" width="11.7109375" style="1" customWidth="1"/>
    <col min="8197" max="8197" width="7.5703125" style="1" customWidth="1"/>
    <col min="8198" max="8198" width="6.28515625" style="1" customWidth="1"/>
    <col min="8199" max="8199" width="4.85546875" style="1" customWidth="1"/>
    <col min="8200" max="8200" width="5.85546875" style="1" customWidth="1"/>
    <col min="8201" max="8201" width="16.28515625" style="1" customWidth="1"/>
    <col min="8202" max="8202" width="1.7109375" style="1" customWidth="1"/>
    <col min="8203" max="8203" width="8.42578125" style="1" customWidth="1"/>
    <col min="8204" max="8204" width="5.42578125" style="1" customWidth="1"/>
    <col min="8205" max="8205" width="8" style="1" customWidth="1"/>
    <col min="8206" max="8206" width="2.140625" style="1" customWidth="1"/>
    <col min="8207" max="8207" width="6.28515625" style="1" customWidth="1"/>
    <col min="8208" max="8208" width="8.28515625" style="1" customWidth="1"/>
    <col min="8209" max="8209" width="2.85546875" style="1" customWidth="1"/>
    <col min="8210" max="8210" width="2.42578125" style="1" customWidth="1"/>
    <col min="8211" max="8211" width="3.7109375" style="1" customWidth="1"/>
    <col min="8212" max="8212" width="8.7109375" style="1" customWidth="1"/>
    <col min="8213" max="8213" width="7" style="1" customWidth="1"/>
    <col min="8214" max="8214" width="1.85546875" style="1" customWidth="1"/>
    <col min="8215" max="8215" width="7.7109375" style="1" customWidth="1"/>
    <col min="8216" max="8216" width="8.7109375" style="1" customWidth="1"/>
    <col min="8217" max="8217" width="9.5703125" style="1" customWidth="1"/>
    <col min="8218" max="8218" width="1.5703125" style="1" customWidth="1"/>
    <col min="8219" max="8219" width="9.85546875" style="1" customWidth="1"/>
    <col min="8220" max="8220" width="7.85546875" style="1" customWidth="1"/>
    <col min="8221" max="8221" width="10" style="1" customWidth="1"/>
    <col min="8222" max="8222" width="9.140625" style="1"/>
    <col min="8223" max="8223" width="12" style="1" customWidth="1"/>
    <col min="8224" max="8224" width="3.42578125" style="1" customWidth="1"/>
    <col min="8225" max="8225" width="5.7109375" style="1" customWidth="1"/>
    <col min="8226" max="8226" width="11.7109375" style="1" customWidth="1"/>
    <col min="8227" max="8227" width="13" style="1" customWidth="1"/>
    <col min="8228" max="8448" width="9.140625" style="1"/>
    <col min="8449" max="8449" width="6.85546875" style="1" customWidth="1"/>
    <col min="8450" max="8450" width="2.28515625" style="1" customWidth="1"/>
    <col min="8451" max="8451" width="21.42578125" style="1" customWidth="1"/>
    <col min="8452" max="8452" width="11.7109375" style="1" customWidth="1"/>
    <col min="8453" max="8453" width="7.5703125" style="1" customWidth="1"/>
    <col min="8454" max="8454" width="6.28515625" style="1" customWidth="1"/>
    <col min="8455" max="8455" width="4.85546875" style="1" customWidth="1"/>
    <col min="8456" max="8456" width="5.85546875" style="1" customWidth="1"/>
    <col min="8457" max="8457" width="16.28515625" style="1" customWidth="1"/>
    <col min="8458" max="8458" width="1.7109375" style="1" customWidth="1"/>
    <col min="8459" max="8459" width="8.42578125" style="1" customWidth="1"/>
    <col min="8460" max="8460" width="5.42578125" style="1" customWidth="1"/>
    <col min="8461" max="8461" width="8" style="1" customWidth="1"/>
    <col min="8462" max="8462" width="2.140625" style="1" customWidth="1"/>
    <col min="8463" max="8463" width="6.28515625" style="1" customWidth="1"/>
    <col min="8464" max="8464" width="8.28515625" style="1" customWidth="1"/>
    <col min="8465" max="8465" width="2.85546875" style="1" customWidth="1"/>
    <col min="8466" max="8466" width="2.42578125" style="1" customWidth="1"/>
    <col min="8467" max="8467" width="3.7109375" style="1" customWidth="1"/>
    <col min="8468" max="8468" width="8.7109375" style="1" customWidth="1"/>
    <col min="8469" max="8469" width="7" style="1" customWidth="1"/>
    <col min="8470" max="8470" width="1.85546875" style="1" customWidth="1"/>
    <col min="8471" max="8471" width="7.7109375" style="1" customWidth="1"/>
    <col min="8472" max="8472" width="8.7109375" style="1" customWidth="1"/>
    <col min="8473" max="8473" width="9.5703125" style="1" customWidth="1"/>
    <col min="8474" max="8474" width="1.5703125" style="1" customWidth="1"/>
    <col min="8475" max="8475" width="9.85546875" style="1" customWidth="1"/>
    <col min="8476" max="8476" width="7.85546875" style="1" customWidth="1"/>
    <col min="8477" max="8477" width="10" style="1" customWidth="1"/>
    <col min="8478" max="8478" width="9.140625" style="1"/>
    <col min="8479" max="8479" width="12" style="1" customWidth="1"/>
    <col min="8480" max="8480" width="3.42578125" style="1" customWidth="1"/>
    <col min="8481" max="8481" width="5.7109375" style="1" customWidth="1"/>
    <col min="8482" max="8482" width="11.7109375" style="1" customWidth="1"/>
    <col min="8483" max="8483" width="13" style="1" customWidth="1"/>
    <col min="8484" max="8704" width="9.140625" style="1"/>
    <col min="8705" max="8705" width="6.85546875" style="1" customWidth="1"/>
    <col min="8706" max="8706" width="2.28515625" style="1" customWidth="1"/>
    <col min="8707" max="8707" width="21.42578125" style="1" customWidth="1"/>
    <col min="8708" max="8708" width="11.7109375" style="1" customWidth="1"/>
    <col min="8709" max="8709" width="7.5703125" style="1" customWidth="1"/>
    <col min="8710" max="8710" width="6.28515625" style="1" customWidth="1"/>
    <col min="8711" max="8711" width="4.85546875" style="1" customWidth="1"/>
    <col min="8712" max="8712" width="5.85546875" style="1" customWidth="1"/>
    <col min="8713" max="8713" width="16.28515625" style="1" customWidth="1"/>
    <col min="8714" max="8714" width="1.7109375" style="1" customWidth="1"/>
    <col min="8715" max="8715" width="8.42578125" style="1" customWidth="1"/>
    <col min="8716" max="8716" width="5.42578125" style="1" customWidth="1"/>
    <col min="8717" max="8717" width="8" style="1" customWidth="1"/>
    <col min="8718" max="8718" width="2.140625" style="1" customWidth="1"/>
    <col min="8719" max="8719" width="6.28515625" style="1" customWidth="1"/>
    <col min="8720" max="8720" width="8.28515625" style="1" customWidth="1"/>
    <col min="8721" max="8721" width="2.85546875" style="1" customWidth="1"/>
    <col min="8722" max="8722" width="2.42578125" style="1" customWidth="1"/>
    <col min="8723" max="8723" width="3.7109375" style="1" customWidth="1"/>
    <col min="8724" max="8724" width="8.7109375" style="1" customWidth="1"/>
    <col min="8725" max="8725" width="7" style="1" customWidth="1"/>
    <col min="8726" max="8726" width="1.85546875" style="1" customWidth="1"/>
    <col min="8727" max="8727" width="7.7109375" style="1" customWidth="1"/>
    <col min="8728" max="8728" width="8.7109375" style="1" customWidth="1"/>
    <col min="8729" max="8729" width="9.5703125" style="1" customWidth="1"/>
    <col min="8730" max="8730" width="1.5703125" style="1" customWidth="1"/>
    <col min="8731" max="8731" width="9.85546875" style="1" customWidth="1"/>
    <col min="8732" max="8732" width="7.85546875" style="1" customWidth="1"/>
    <col min="8733" max="8733" width="10" style="1" customWidth="1"/>
    <col min="8734" max="8734" width="9.140625" style="1"/>
    <col min="8735" max="8735" width="12" style="1" customWidth="1"/>
    <col min="8736" max="8736" width="3.42578125" style="1" customWidth="1"/>
    <col min="8737" max="8737" width="5.7109375" style="1" customWidth="1"/>
    <col min="8738" max="8738" width="11.7109375" style="1" customWidth="1"/>
    <col min="8739" max="8739" width="13" style="1" customWidth="1"/>
    <col min="8740" max="8960" width="9.140625" style="1"/>
    <col min="8961" max="8961" width="6.85546875" style="1" customWidth="1"/>
    <col min="8962" max="8962" width="2.28515625" style="1" customWidth="1"/>
    <col min="8963" max="8963" width="21.42578125" style="1" customWidth="1"/>
    <col min="8964" max="8964" width="11.7109375" style="1" customWidth="1"/>
    <col min="8965" max="8965" width="7.5703125" style="1" customWidth="1"/>
    <col min="8966" max="8966" width="6.28515625" style="1" customWidth="1"/>
    <col min="8967" max="8967" width="4.85546875" style="1" customWidth="1"/>
    <col min="8968" max="8968" width="5.85546875" style="1" customWidth="1"/>
    <col min="8969" max="8969" width="16.28515625" style="1" customWidth="1"/>
    <col min="8970" max="8970" width="1.7109375" style="1" customWidth="1"/>
    <col min="8971" max="8971" width="8.42578125" style="1" customWidth="1"/>
    <col min="8972" max="8972" width="5.42578125" style="1" customWidth="1"/>
    <col min="8973" max="8973" width="8" style="1" customWidth="1"/>
    <col min="8974" max="8974" width="2.140625" style="1" customWidth="1"/>
    <col min="8975" max="8975" width="6.28515625" style="1" customWidth="1"/>
    <col min="8976" max="8976" width="8.28515625" style="1" customWidth="1"/>
    <col min="8977" max="8977" width="2.85546875" style="1" customWidth="1"/>
    <col min="8978" max="8978" width="2.42578125" style="1" customWidth="1"/>
    <col min="8979" max="8979" width="3.7109375" style="1" customWidth="1"/>
    <col min="8980" max="8980" width="8.7109375" style="1" customWidth="1"/>
    <col min="8981" max="8981" width="7" style="1" customWidth="1"/>
    <col min="8982" max="8982" width="1.85546875" style="1" customWidth="1"/>
    <col min="8983" max="8983" width="7.7109375" style="1" customWidth="1"/>
    <col min="8984" max="8984" width="8.7109375" style="1" customWidth="1"/>
    <col min="8985" max="8985" width="9.5703125" style="1" customWidth="1"/>
    <col min="8986" max="8986" width="1.5703125" style="1" customWidth="1"/>
    <col min="8987" max="8987" width="9.85546875" style="1" customWidth="1"/>
    <col min="8988" max="8988" width="7.85546875" style="1" customWidth="1"/>
    <col min="8989" max="8989" width="10" style="1" customWidth="1"/>
    <col min="8990" max="8990" width="9.140625" style="1"/>
    <col min="8991" max="8991" width="12" style="1" customWidth="1"/>
    <col min="8992" max="8992" width="3.42578125" style="1" customWidth="1"/>
    <col min="8993" max="8993" width="5.7109375" style="1" customWidth="1"/>
    <col min="8994" max="8994" width="11.7109375" style="1" customWidth="1"/>
    <col min="8995" max="8995" width="13" style="1" customWidth="1"/>
    <col min="8996" max="9216" width="9.140625" style="1"/>
    <col min="9217" max="9217" width="6.85546875" style="1" customWidth="1"/>
    <col min="9218" max="9218" width="2.28515625" style="1" customWidth="1"/>
    <col min="9219" max="9219" width="21.42578125" style="1" customWidth="1"/>
    <col min="9220" max="9220" width="11.7109375" style="1" customWidth="1"/>
    <col min="9221" max="9221" width="7.5703125" style="1" customWidth="1"/>
    <col min="9222" max="9222" width="6.28515625" style="1" customWidth="1"/>
    <col min="9223" max="9223" width="4.85546875" style="1" customWidth="1"/>
    <col min="9224" max="9224" width="5.85546875" style="1" customWidth="1"/>
    <col min="9225" max="9225" width="16.28515625" style="1" customWidth="1"/>
    <col min="9226" max="9226" width="1.7109375" style="1" customWidth="1"/>
    <col min="9227" max="9227" width="8.42578125" style="1" customWidth="1"/>
    <col min="9228" max="9228" width="5.42578125" style="1" customWidth="1"/>
    <col min="9229" max="9229" width="8" style="1" customWidth="1"/>
    <col min="9230" max="9230" width="2.140625" style="1" customWidth="1"/>
    <col min="9231" max="9231" width="6.28515625" style="1" customWidth="1"/>
    <col min="9232" max="9232" width="8.28515625" style="1" customWidth="1"/>
    <col min="9233" max="9233" width="2.85546875" style="1" customWidth="1"/>
    <col min="9234" max="9234" width="2.42578125" style="1" customWidth="1"/>
    <col min="9235" max="9235" width="3.7109375" style="1" customWidth="1"/>
    <col min="9236" max="9236" width="8.7109375" style="1" customWidth="1"/>
    <col min="9237" max="9237" width="7" style="1" customWidth="1"/>
    <col min="9238" max="9238" width="1.85546875" style="1" customWidth="1"/>
    <col min="9239" max="9239" width="7.7109375" style="1" customWidth="1"/>
    <col min="9240" max="9240" width="8.7109375" style="1" customWidth="1"/>
    <col min="9241" max="9241" width="9.5703125" style="1" customWidth="1"/>
    <col min="9242" max="9242" width="1.5703125" style="1" customWidth="1"/>
    <col min="9243" max="9243" width="9.85546875" style="1" customWidth="1"/>
    <col min="9244" max="9244" width="7.85546875" style="1" customWidth="1"/>
    <col min="9245" max="9245" width="10" style="1" customWidth="1"/>
    <col min="9246" max="9246" width="9.140625" style="1"/>
    <col min="9247" max="9247" width="12" style="1" customWidth="1"/>
    <col min="9248" max="9248" width="3.42578125" style="1" customWidth="1"/>
    <col min="9249" max="9249" width="5.7109375" style="1" customWidth="1"/>
    <col min="9250" max="9250" width="11.7109375" style="1" customWidth="1"/>
    <col min="9251" max="9251" width="13" style="1" customWidth="1"/>
    <col min="9252" max="9472" width="9.140625" style="1"/>
    <col min="9473" max="9473" width="6.85546875" style="1" customWidth="1"/>
    <col min="9474" max="9474" width="2.28515625" style="1" customWidth="1"/>
    <col min="9475" max="9475" width="21.42578125" style="1" customWidth="1"/>
    <col min="9476" max="9476" width="11.7109375" style="1" customWidth="1"/>
    <col min="9477" max="9477" width="7.5703125" style="1" customWidth="1"/>
    <col min="9478" max="9478" width="6.28515625" style="1" customWidth="1"/>
    <col min="9479" max="9479" width="4.85546875" style="1" customWidth="1"/>
    <col min="9480" max="9480" width="5.85546875" style="1" customWidth="1"/>
    <col min="9481" max="9481" width="16.28515625" style="1" customWidth="1"/>
    <col min="9482" max="9482" width="1.7109375" style="1" customWidth="1"/>
    <col min="9483" max="9483" width="8.42578125" style="1" customWidth="1"/>
    <col min="9484" max="9484" width="5.42578125" style="1" customWidth="1"/>
    <col min="9485" max="9485" width="8" style="1" customWidth="1"/>
    <col min="9486" max="9486" width="2.140625" style="1" customWidth="1"/>
    <col min="9487" max="9487" width="6.28515625" style="1" customWidth="1"/>
    <col min="9488" max="9488" width="8.28515625" style="1" customWidth="1"/>
    <col min="9489" max="9489" width="2.85546875" style="1" customWidth="1"/>
    <col min="9490" max="9490" width="2.42578125" style="1" customWidth="1"/>
    <col min="9491" max="9491" width="3.7109375" style="1" customWidth="1"/>
    <col min="9492" max="9492" width="8.7109375" style="1" customWidth="1"/>
    <col min="9493" max="9493" width="7" style="1" customWidth="1"/>
    <col min="9494" max="9494" width="1.85546875" style="1" customWidth="1"/>
    <col min="9495" max="9495" width="7.7109375" style="1" customWidth="1"/>
    <col min="9496" max="9496" width="8.7109375" style="1" customWidth="1"/>
    <col min="9497" max="9497" width="9.5703125" style="1" customWidth="1"/>
    <col min="9498" max="9498" width="1.5703125" style="1" customWidth="1"/>
    <col min="9499" max="9499" width="9.85546875" style="1" customWidth="1"/>
    <col min="9500" max="9500" width="7.85546875" style="1" customWidth="1"/>
    <col min="9501" max="9501" width="10" style="1" customWidth="1"/>
    <col min="9502" max="9502" width="9.140625" style="1"/>
    <col min="9503" max="9503" width="12" style="1" customWidth="1"/>
    <col min="9504" max="9504" width="3.42578125" style="1" customWidth="1"/>
    <col min="9505" max="9505" width="5.7109375" style="1" customWidth="1"/>
    <col min="9506" max="9506" width="11.7109375" style="1" customWidth="1"/>
    <col min="9507" max="9507" width="13" style="1" customWidth="1"/>
    <col min="9508" max="9728" width="9.140625" style="1"/>
    <col min="9729" max="9729" width="6.85546875" style="1" customWidth="1"/>
    <col min="9730" max="9730" width="2.28515625" style="1" customWidth="1"/>
    <col min="9731" max="9731" width="21.42578125" style="1" customWidth="1"/>
    <col min="9732" max="9732" width="11.7109375" style="1" customWidth="1"/>
    <col min="9733" max="9733" width="7.5703125" style="1" customWidth="1"/>
    <col min="9734" max="9734" width="6.28515625" style="1" customWidth="1"/>
    <col min="9735" max="9735" width="4.85546875" style="1" customWidth="1"/>
    <col min="9736" max="9736" width="5.85546875" style="1" customWidth="1"/>
    <col min="9737" max="9737" width="16.28515625" style="1" customWidth="1"/>
    <col min="9738" max="9738" width="1.7109375" style="1" customWidth="1"/>
    <col min="9739" max="9739" width="8.42578125" style="1" customWidth="1"/>
    <col min="9740" max="9740" width="5.42578125" style="1" customWidth="1"/>
    <col min="9741" max="9741" width="8" style="1" customWidth="1"/>
    <col min="9742" max="9742" width="2.140625" style="1" customWidth="1"/>
    <col min="9743" max="9743" width="6.28515625" style="1" customWidth="1"/>
    <col min="9744" max="9744" width="8.28515625" style="1" customWidth="1"/>
    <col min="9745" max="9745" width="2.85546875" style="1" customWidth="1"/>
    <col min="9746" max="9746" width="2.42578125" style="1" customWidth="1"/>
    <col min="9747" max="9747" width="3.7109375" style="1" customWidth="1"/>
    <col min="9748" max="9748" width="8.7109375" style="1" customWidth="1"/>
    <col min="9749" max="9749" width="7" style="1" customWidth="1"/>
    <col min="9750" max="9750" width="1.85546875" style="1" customWidth="1"/>
    <col min="9751" max="9751" width="7.7109375" style="1" customWidth="1"/>
    <col min="9752" max="9752" width="8.7109375" style="1" customWidth="1"/>
    <col min="9753" max="9753" width="9.5703125" style="1" customWidth="1"/>
    <col min="9754" max="9754" width="1.5703125" style="1" customWidth="1"/>
    <col min="9755" max="9755" width="9.85546875" style="1" customWidth="1"/>
    <col min="9756" max="9756" width="7.85546875" style="1" customWidth="1"/>
    <col min="9757" max="9757" width="10" style="1" customWidth="1"/>
    <col min="9758" max="9758" width="9.140625" style="1"/>
    <col min="9759" max="9759" width="12" style="1" customWidth="1"/>
    <col min="9760" max="9760" width="3.42578125" style="1" customWidth="1"/>
    <col min="9761" max="9761" width="5.7109375" style="1" customWidth="1"/>
    <col min="9762" max="9762" width="11.7109375" style="1" customWidth="1"/>
    <col min="9763" max="9763" width="13" style="1" customWidth="1"/>
    <col min="9764" max="9984" width="9.140625" style="1"/>
    <col min="9985" max="9985" width="6.85546875" style="1" customWidth="1"/>
    <col min="9986" max="9986" width="2.28515625" style="1" customWidth="1"/>
    <col min="9987" max="9987" width="21.42578125" style="1" customWidth="1"/>
    <col min="9988" max="9988" width="11.7109375" style="1" customWidth="1"/>
    <col min="9989" max="9989" width="7.5703125" style="1" customWidth="1"/>
    <col min="9990" max="9990" width="6.28515625" style="1" customWidth="1"/>
    <col min="9991" max="9991" width="4.85546875" style="1" customWidth="1"/>
    <col min="9992" max="9992" width="5.85546875" style="1" customWidth="1"/>
    <col min="9993" max="9993" width="16.28515625" style="1" customWidth="1"/>
    <col min="9994" max="9994" width="1.7109375" style="1" customWidth="1"/>
    <col min="9995" max="9995" width="8.42578125" style="1" customWidth="1"/>
    <col min="9996" max="9996" width="5.42578125" style="1" customWidth="1"/>
    <col min="9997" max="9997" width="8" style="1" customWidth="1"/>
    <col min="9998" max="9998" width="2.140625" style="1" customWidth="1"/>
    <col min="9999" max="9999" width="6.28515625" style="1" customWidth="1"/>
    <col min="10000" max="10000" width="8.28515625" style="1" customWidth="1"/>
    <col min="10001" max="10001" width="2.85546875" style="1" customWidth="1"/>
    <col min="10002" max="10002" width="2.42578125" style="1" customWidth="1"/>
    <col min="10003" max="10003" width="3.7109375" style="1" customWidth="1"/>
    <col min="10004" max="10004" width="8.7109375" style="1" customWidth="1"/>
    <col min="10005" max="10005" width="7" style="1" customWidth="1"/>
    <col min="10006" max="10006" width="1.85546875" style="1" customWidth="1"/>
    <col min="10007" max="10007" width="7.7109375" style="1" customWidth="1"/>
    <col min="10008" max="10008" width="8.7109375" style="1" customWidth="1"/>
    <col min="10009" max="10009" width="9.5703125" style="1" customWidth="1"/>
    <col min="10010" max="10010" width="1.5703125" style="1" customWidth="1"/>
    <col min="10011" max="10011" width="9.85546875" style="1" customWidth="1"/>
    <col min="10012" max="10012" width="7.85546875" style="1" customWidth="1"/>
    <col min="10013" max="10013" width="10" style="1" customWidth="1"/>
    <col min="10014" max="10014" width="9.140625" style="1"/>
    <col min="10015" max="10015" width="12" style="1" customWidth="1"/>
    <col min="10016" max="10016" width="3.42578125" style="1" customWidth="1"/>
    <col min="10017" max="10017" width="5.7109375" style="1" customWidth="1"/>
    <col min="10018" max="10018" width="11.7109375" style="1" customWidth="1"/>
    <col min="10019" max="10019" width="13" style="1" customWidth="1"/>
    <col min="10020" max="10240" width="9.140625" style="1"/>
    <col min="10241" max="10241" width="6.85546875" style="1" customWidth="1"/>
    <col min="10242" max="10242" width="2.28515625" style="1" customWidth="1"/>
    <col min="10243" max="10243" width="21.42578125" style="1" customWidth="1"/>
    <col min="10244" max="10244" width="11.7109375" style="1" customWidth="1"/>
    <col min="10245" max="10245" width="7.5703125" style="1" customWidth="1"/>
    <col min="10246" max="10246" width="6.28515625" style="1" customWidth="1"/>
    <col min="10247" max="10247" width="4.85546875" style="1" customWidth="1"/>
    <col min="10248" max="10248" width="5.85546875" style="1" customWidth="1"/>
    <col min="10249" max="10249" width="16.28515625" style="1" customWidth="1"/>
    <col min="10250" max="10250" width="1.7109375" style="1" customWidth="1"/>
    <col min="10251" max="10251" width="8.42578125" style="1" customWidth="1"/>
    <col min="10252" max="10252" width="5.42578125" style="1" customWidth="1"/>
    <col min="10253" max="10253" width="8" style="1" customWidth="1"/>
    <col min="10254" max="10254" width="2.140625" style="1" customWidth="1"/>
    <col min="10255" max="10255" width="6.28515625" style="1" customWidth="1"/>
    <col min="10256" max="10256" width="8.28515625" style="1" customWidth="1"/>
    <col min="10257" max="10257" width="2.85546875" style="1" customWidth="1"/>
    <col min="10258" max="10258" width="2.42578125" style="1" customWidth="1"/>
    <col min="10259" max="10259" width="3.7109375" style="1" customWidth="1"/>
    <col min="10260" max="10260" width="8.7109375" style="1" customWidth="1"/>
    <col min="10261" max="10261" width="7" style="1" customWidth="1"/>
    <col min="10262" max="10262" width="1.85546875" style="1" customWidth="1"/>
    <col min="10263" max="10263" width="7.7109375" style="1" customWidth="1"/>
    <col min="10264" max="10264" width="8.7109375" style="1" customWidth="1"/>
    <col min="10265" max="10265" width="9.5703125" style="1" customWidth="1"/>
    <col min="10266" max="10266" width="1.5703125" style="1" customWidth="1"/>
    <col min="10267" max="10267" width="9.85546875" style="1" customWidth="1"/>
    <col min="10268" max="10268" width="7.85546875" style="1" customWidth="1"/>
    <col min="10269" max="10269" width="10" style="1" customWidth="1"/>
    <col min="10270" max="10270" width="9.140625" style="1"/>
    <col min="10271" max="10271" width="12" style="1" customWidth="1"/>
    <col min="10272" max="10272" width="3.42578125" style="1" customWidth="1"/>
    <col min="10273" max="10273" width="5.7109375" style="1" customWidth="1"/>
    <col min="10274" max="10274" width="11.7109375" style="1" customWidth="1"/>
    <col min="10275" max="10275" width="13" style="1" customWidth="1"/>
    <col min="10276" max="10496" width="9.140625" style="1"/>
    <col min="10497" max="10497" width="6.85546875" style="1" customWidth="1"/>
    <col min="10498" max="10498" width="2.28515625" style="1" customWidth="1"/>
    <col min="10499" max="10499" width="21.42578125" style="1" customWidth="1"/>
    <col min="10500" max="10500" width="11.7109375" style="1" customWidth="1"/>
    <col min="10501" max="10501" width="7.5703125" style="1" customWidth="1"/>
    <col min="10502" max="10502" width="6.28515625" style="1" customWidth="1"/>
    <col min="10503" max="10503" width="4.85546875" style="1" customWidth="1"/>
    <col min="10504" max="10504" width="5.85546875" style="1" customWidth="1"/>
    <col min="10505" max="10505" width="16.28515625" style="1" customWidth="1"/>
    <col min="10506" max="10506" width="1.7109375" style="1" customWidth="1"/>
    <col min="10507" max="10507" width="8.42578125" style="1" customWidth="1"/>
    <col min="10508" max="10508" width="5.42578125" style="1" customWidth="1"/>
    <col min="10509" max="10509" width="8" style="1" customWidth="1"/>
    <col min="10510" max="10510" width="2.140625" style="1" customWidth="1"/>
    <col min="10511" max="10511" width="6.28515625" style="1" customWidth="1"/>
    <col min="10512" max="10512" width="8.28515625" style="1" customWidth="1"/>
    <col min="10513" max="10513" width="2.85546875" style="1" customWidth="1"/>
    <col min="10514" max="10514" width="2.42578125" style="1" customWidth="1"/>
    <col min="10515" max="10515" width="3.7109375" style="1" customWidth="1"/>
    <col min="10516" max="10516" width="8.7109375" style="1" customWidth="1"/>
    <col min="10517" max="10517" width="7" style="1" customWidth="1"/>
    <col min="10518" max="10518" width="1.85546875" style="1" customWidth="1"/>
    <col min="10519" max="10519" width="7.7109375" style="1" customWidth="1"/>
    <col min="10520" max="10520" width="8.7109375" style="1" customWidth="1"/>
    <col min="10521" max="10521" width="9.5703125" style="1" customWidth="1"/>
    <col min="10522" max="10522" width="1.5703125" style="1" customWidth="1"/>
    <col min="10523" max="10523" width="9.85546875" style="1" customWidth="1"/>
    <col min="10524" max="10524" width="7.85546875" style="1" customWidth="1"/>
    <col min="10525" max="10525" width="10" style="1" customWidth="1"/>
    <col min="10526" max="10526" width="9.140625" style="1"/>
    <col min="10527" max="10527" width="12" style="1" customWidth="1"/>
    <col min="10528" max="10528" width="3.42578125" style="1" customWidth="1"/>
    <col min="10529" max="10529" width="5.7109375" style="1" customWidth="1"/>
    <col min="10530" max="10530" width="11.7109375" style="1" customWidth="1"/>
    <col min="10531" max="10531" width="13" style="1" customWidth="1"/>
    <col min="10532" max="10752" width="9.140625" style="1"/>
    <col min="10753" max="10753" width="6.85546875" style="1" customWidth="1"/>
    <col min="10754" max="10754" width="2.28515625" style="1" customWidth="1"/>
    <col min="10755" max="10755" width="21.42578125" style="1" customWidth="1"/>
    <col min="10756" max="10756" width="11.7109375" style="1" customWidth="1"/>
    <col min="10757" max="10757" width="7.5703125" style="1" customWidth="1"/>
    <col min="10758" max="10758" width="6.28515625" style="1" customWidth="1"/>
    <col min="10759" max="10759" width="4.85546875" style="1" customWidth="1"/>
    <col min="10760" max="10760" width="5.85546875" style="1" customWidth="1"/>
    <col min="10761" max="10761" width="16.28515625" style="1" customWidth="1"/>
    <col min="10762" max="10762" width="1.7109375" style="1" customWidth="1"/>
    <col min="10763" max="10763" width="8.42578125" style="1" customWidth="1"/>
    <col min="10764" max="10764" width="5.42578125" style="1" customWidth="1"/>
    <col min="10765" max="10765" width="8" style="1" customWidth="1"/>
    <col min="10766" max="10766" width="2.140625" style="1" customWidth="1"/>
    <col min="10767" max="10767" width="6.28515625" style="1" customWidth="1"/>
    <col min="10768" max="10768" width="8.28515625" style="1" customWidth="1"/>
    <col min="10769" max="10769" width="2.85546875" style="1" customWidth="1"/>
    <col min="10770" max="10770" width="2.42578125" style="1" customWidth="1"/>
    <col min="10771" max="10771" width="3.7109375" style="1" customWidth="1"/>
    <col min="10772" max="10772" width="8.7109375" style="1" customWidth="1"/>
    <col min="10773" max="10773" width="7" style="1" customWidth="1"/>
    <col min="10774" max="10774" width="1.85546875" style="1" customWidth="1"/>
    <col min="10775" max="10775" width="7.7109375" style="1" customWidth="1"/>
    <col min="10776" max="10776" width="8.7109375" style="1" customWidth="1"/>
    <col min="10777" max="10777" width="9.5703125" style="1" customWidth="1"/>
    <col min="10778" max="10778" width="1.5703125" style="1" customWidth="1"/>
    <col min="10779" max="10779" width="9.85546875" style="1" customWidth="1"/>
    <col min="10780" max="10780" width="7.85546875" style="1" customWidth="1"/>
    <col min="10781" max="10781" width="10" style="1" customWidth="1"/>
    <col min="10782" max="10782" width="9.140625" style="1"/>
    <col min="10783" max="10783" width="12" style="1" customWidth="1"/>
    <col min="10784" max="10784" width="3.42578125" style="1" customWidth="1"/>
    <col min="10785" max="10785" width="5.7109375" style="1" customWidth="1"/>
    <col min="10786" max="10786" width="11.7109375" style="1" customWidth="1"/>
    <col min="10787" max="10787" width="13" style="1" customWidth="1"/>
    <col min="10788" max="11008" width="9.140625" style="1"/>
    <col min="11009" max="11009" width="6.85546875" style="1" customWidth="1"/>
    <col min="11010" max="11010" width="2.28515625" style="1" customWidth="1"/>
    <col min="11011" max="11011" width="21.42578125" style="1" customWidth="1"/>
    <col min="11012" max="11012" width="11.7109375" style="1" customWidth="1"/>
    <col min="11013" max="11013" width="7.5703125" style="1" customWidth="1"/>
    <col min="11014" max="11014" width="6.28515625" style="1" customWidth="1"/>
    <col min="11015" max="11015" width="4.85546875" style="1" customWidth="1"/>
    <col min="11016" max="11016" width="5.85546875" style="1" customWidth="1"/>
    <col min="11017" max="11017" width="16.28515625" style="1" customWidth="1"/>
    <col min="11018" max="11018" width="1.7109375" style="1" customWidth="1"/>
    <col min="11019" max="11019" width="8.42578125" style="1" customWidth="1"/>
    <col min="11020" max="11020" width="5.42578125" style="1" customWidth="1"/>
    <col min="11021" max="11021" width="8" style="1" customWidth="1"/>
    <col min="11022" max="11022" width="2.140625" style="1" customWidth="1"/>
    <col min="11023" max="11023" width="6.28515625" style="1" customWidth="1"/>
    <col min="11024" max="11024" width="8.28515625" style="1" customWidth="1"/>
    <col min="11025" max="11025" width="2.85546875" style="1" customWidth="1"/>
    <col min="11026" max="11026" width="2.42578125" style="1" customWidth="1"/>
    <col min="11027" max="11027" width="3.7109375" style="1" customWidth="1"/>
    <col min="11028" max="11028" width="8.7109375" style="1" customWidth="1"/>
    <col min="11029" max="11029" width="7" style="1" customWidth="1"/>
    <col min="11030" max="11030" width="1.85546875" style="1" customWidth="1"/>
    <col min="11031" max="11031" width="7.7109375" style="1" customWidth="1"/>
    <col min="11032" max="11032" width="8.7109375" style="1" customWidth="1"/>
    <col min="11033" max="11033" width="9.5703125" style="1" customWidth="1"/>
    <col min="11034" max="11034" width="1.5703125" style="1" customWidth="1"/>
    <col min="11035" max="11035" width="9.85546875" style="1" customWidth="1"/>
    <col min="11036" max="11036" width="7.85546875" style="1" customWidth="1"/>
    <col min="11037" max="11037" width="10" style="1" customWidth="1"/>
    <col min="11038" max="11038" width="9.140625" style="1"/>
    <col min="11039" max="11039" width="12" style="1" customWidth="1"/>
    <col min="11040" max="11040" width="3.42578125" style="1" customWidth="1"/>
    <col min="11041" max="11041" width="5.7109375" style="1" customWidth="1"/>
    <col min="11042" max="11042" width="11.7109375" style="1" customWidth="1"/>
    <col min="11043" max="11043" width="13" style="1" customWidth="1"/>
    <col min="11044" max="11264" width="9.140625" style="1"/>
    <col min="11265" max="11265" width="6.85546875" style="1" customWidth="1"/>
    <col min="11266" max="11266" width="2.28515625" style="1" customWidth="1"/>
    <col min="11267" max="11267" width="21.42578125" style="1" customWidth="1"/>
    <col min="11268" max="11268" width="11.7109375" style="1" customWidth="1"/>
    <col min="11269" max="11269" width="7.5703125" style="1" customWidth="1"/>
    <col min="11270" max="11270" width="6.28515625" style="1" customWidth="1"/>
    <col min="11271" max="11271" width="4.85546875" style="1" customWidth="1"/>
    <col min="11272" max="11272" width="5.85546875" style="1" customWidth="1"/>
    <col min="11273" max="11273" width="16.28515625" style="1" customWidth="1"/>
    <col min="11274" max="11274" width="1.7109375" style="1" customWidth="1"/>
    <col min="11275" max="11275" width="8.42578125" style="1" customWidth="1"/>
    <col min="11276" max="11276" width="5.42578125" style="1" customWidth="1"/>
    <col min="11277" max="11277" width="8" style="1" customWidth="1"/>
    <col min="11278" max="11278" width="2.140625" style="1" customWidth="1"/>
    <col min="11279" max="11279" width="6.28515625" style="1" customWidth="1"/>
    <col min="11280" max="11280" width="8.28515625" style="1" customWidth="1"/>
    <col min="11281" max="11281" width="2.85546875" style="1" customWidth="1"/>
    <col min="11282" max="11282" width="2.42578125" style="1" customWidth="1"/>
    <col min="11283" max="11283" width="3.7109375" style="1" customWidth="1"/>
    <col min="11284" max="11284" width="8.7109375" style="1" customWidth="1"/>
    <col min="11285" max="11285" width="7" style="1" customWidth="1"/>
    <col min="11286" max="11286" width="1.85546875" style="1" customWidth="1"/>
    <col min="11287" max="11287" width="7.7109375" style="1" customWidth="1"/>
    <col min="11288" max="11288" width="8.7109375" style="1" customWidth="1"/>
    <col min="11289" max="11289" width="9.5703125" style="1" customWidth="1"/>
    <col min="11290" max="11290" width="1.5703125" style="1" customWidth="1"/>
    <col min="11291" max="11291" width="9.85546875" style="1" customWidth="1"/>
    <col min="11292" max="11292" width="7.85546875" style="1" customWidth="1"/>
    <col min="11293" max="11293" width="10" style="1" customWidth="1"/>
    <col min="11294" max="11294" width="9.140625" style="1"/>
    <col min="11295" max="11295" width="12" style="1" customWidth="1"/>
    <col min="11296" max="11296" width="3.42578125" style="1" customWidth="1"/>
    <col min="11297" max="11297" width="5.7109375" style="1" customWidth="1"/>
    <col min="11298" max="11298" width="11.7109375" style="1" customWidth="1"/>
    <col min="11299" max="11299" width="13" style="1" customWidth="1"/>
    <col min="11300" max="11520" width="9.140625" style="1"/>
    <col min="11521" max="11521" width="6.85546875" style="1" customWidth="1"/>
    <col min="11522" max="11522" width="2.28515625" style="1" customWidth="1"/>
    <col min="11523" max="11523" width="21.42578125" style="1" customWidth="1"/>
    <col min="11524" max="11524" width="11.7109375" style="1" customWidth="1"/>
    <col min="11525" max="11525" width="7.5703125" style="1" customWidth="1"/>
    <col min="11526" max="11526" width="6.28515625" style="1" customWidth="1"/>
    <col min="11527" max="11527" width="4.85546875" style="1" customWidth="1"/>
    <col min="11528" max="11528" width="5.85546875" style="1" customWidth="1"/>
    <col min="11529" max="11529" width="16.28515625" style="1" customWidth="1"/>
    <col min="11530" max="11530" width="1.7109375" style="1" customWidth="1"/>
    <col min="11531" max="11531" width="8.42578125" style="1" customWidth="1"/>
    <col min="11532" max="11532" width="5.42578125" style="1" customWidth="1"/>
    <col min="11533" max="11533" width="8" style="1" customWidth="1"/>
    <col min="11534" max="11534" width="2.140625" style="1" customWidth="1"/>
    <col min="11535" max="11535" width="6.28515625" style="1" customWidth="1"/>
    <col min="11536" max="11536" width="8.28515625" style="1" customWidth="1"/>
    <col min="11537" max="11537" width="2.85546875" style="1" customWidth="1"/>
    <col min="11538" max="11538" width="2.42578125" style="1" customWidth="1"/>
    <col min="11539" max="11539" width="3.7109375" style="1" customWidth="1"/>
    <col min="11540" max="11540" width="8.7109375" style="1" customWidth="1"/>
    <col min="11541" max="11541" width="7" style="1" customWidth="1"/>
    <col min="11542" max="11542" width="1.85546875" style="1" customWidth="1"/>
    <col min="11543" max="11543" width="7.7109375" style="1" customWidth="1"/>
    <col min="11544" max="11544" width="8.7109375" style="1" customWidth="1"/>
    <col min="11545" max="11545" width="9.5703125" style="1" customWidth="1"/>
    <col min="11546" max="11546" width="1.5703125" style="1" customWidth="1"/>
    <col min="11547" max="11547" width="9.85546875" style="1" customWidth="1"/>
    <col min="11548" max="11548" width="7.85546875" style="1" customWidth="1"/>
    <col min="11549" max="11549" width="10" style="1" customWidth="1"/>
    <col min="11550" max="11550" width="9.140625" style="1"/>
    <col min="11551" max="11551" width="12" style="1" customWidth="1"/>
    <col min="11552" max="11552" width="3.42578125" style="1" customWidth="1"/>
    <col min="11553" max="11553" width="5.7109375" style="1" customWidth="1"/>
    <col min="11554" max="11554" width="11.7109375" style="1" customWidth="1"/>
    <col min="11555" max="11555" width="13" style="1" customWidth="1"/>
    <col min="11556" max="11776" width="9.140625" style="1"/>
    <col min="11777" max="11777" width="6.85546875" style="1" customWidth="1"/>
    <col min="11778" max="11778" width="2.28515625" style="1" customWidth="1"/>
    <col min="11779" max="11779" width="21.42578125" style="1" customWidth="1"/>
    <col min="11780" max="11780" width="11.7109375" style="1" customWidth="1"/>
    <col min="11781" max="11781" width="7.5703125" style="1" customWidth="1"/>
    <col min="11782" max="11782" width="6.28515625" style="1" customWidth="1"/>
    <col min="11783" max="11783" width="4.85546875" style="1" customWidth="1"/>
    <col min="11784" max="11784" width="5.85546875" style="1" customWidth="1"/>
    <col min="11785" max="11785" width="16.28515625" style="1" customWidth="1"/>
    <col min="11786" max="11786" width="1.7109375" style="1" customWidth="1"/>
    <col min="11787" max="11787" width="8.42578125" style="1" customWidth="1"/>
    <col min="11788" max="11788" width="5.42578125" style="1" customWidth="1"/>
    <col min="11789" max="11789" width="8" style="1" customWidth="1"/>
    <col min="11790" max="11790" width="2.140625" style="1" customWidth="1"/>
    <col min="11791" max="11791" width="6.28515625" style="1" customWidth="1"/>
    <col min="11792" max="11792" width="8.28515625" style="1" customWidth="1"/>
    <col min="11793" max="11793" width="2.85546875" style="1" customWidth="1"/>
    <col min="11794" max="11794" width="2.42578125" style="1" customWidth="1"/>
    <col min="11795" max="11795" width="3.7109375" style="1" customWidth="1"/>
    <col min="11796" max="11796" width="8.7109375" style="1" customWidth="1"/>
    <col min="11797" max="11797" width="7" style="1" customWidth="1"/>
    <col min="11798" max="11798" width="1.85546875" style="1" customWidth="1"/>
    <col min="11799" max="11799" width="7.7109375" style="1" customWidth="1"/>
    <col min="11800" max="11800" width="8.7109375" style="1" customWidth="1"/>
    <col min="11801" max="11801" width="9.5703125" style="1" customWidth="1"/>
    <col min="11802" max="11802" width="1.5703125" style="1" customWidth="1"/>
    <col min="11803" max="11803" width="9.85546875" style="1" customWidth="1"/>
    <col min="11804" max="11804" width="7.85546875" style="1" customWidth="1"/>
    <col min="11805" max="11805" width="10" style="1" customWidth="1"/>
    <col min="11806" max="11806" width="9.140625" style="1"/>
    <col min="11807" max="11807" width="12" style="1" customWidth="1"/>
    <col min="11808" max="11808" width="3.42578125" style="1" customWidth="1"/>
    <col min="11809" max="11809" width="5.7109375" style="1" customWidth="1"/>
    <col min="11810" max="11810" width="11.7109375" style="1" customWidth="1"/>
    <col min="11811" max="11811" width="13" style="1" customWidth="1"/>
    <col min="11812" max="12032" width="9.140625" style="1"/>
    <col min="12033" max="12033" width="6.85546875" style="1" customWidth="1"/>
    <col min="12034" max="12034" width="2.28515625" style="1" customWidth="1"/>
    <col min="12035" max="12035" width="21.42578125" style="1" customWidth="1"/>
    <col min="12036" max="12036" width="11.7109375" style="1" customWidth="1"/>
    <col min="12037" max="12037" width="7.5703125" style="1" customWidth="1"/>
    <col min="12038" max="12038" width="6.28515625" style="1" customWidth="1"/>
    <col min="12039" max="12039" width="4.85546875" style="1" customWidth="1"/>
    <col min="12040" max="12040" width="5.85546875" style="1" customWidth="1"/>
    <col min="12041" max="12041" width="16.28515625" style="1" customWidth="1"/>
    <col min="12042" max="12042" width="1.7109375" style="1" customWidth="1"/>
    <col min="12043" max="12043" width="8.42578125" style="1" customWidth="1"/>
    <col min="12044" max="12044" width="5.42578125" style="1" customWidth="1"/>
    <col min="12045" max="12045" width="8" style="1" customWidth="1"/>
    <col min="12046" max="12046" width="2.140625" style="1" customWidth="1"/>
    <col min="12047" max="12047" width="6.28515625" style="1" customWidth="1"/>
    <col min="12048" max="12048" width="8.28515625" style="1" customWidth="1"/>
    <col min="12049" max="12049" width="2.85546875" style="1" customWidth="1"/>
    <col min="12050" max="12050" width="2.42578125" style="1" customWidth="1"/>
    <col min="12051" max="12051" width="3.7109375" style="1" customWidth="1"/>
    <col min="12052" max="12052" width="8.7109375" style="1" customWidth="1"/>
    <col min="12053" max="12053" width="7" style="1" customWidth="1"/>
    <col min="12054" max="12054" width="1.85546875" style="1" customWidth="1"/>
    <col min="12055" max="12055" width="7.7109375" style="1" customWidth="1"/>
    <col min="12056" max="12056" width="8.7109375" style="1" customWidth="1"/>
    <col min="12057" max="12057" width="9.5703125" style="1" customWidth="1"/>
    <col min="12058" max="12058" width="1.5703125" style="1" customWidth="1"/>
    <col min="12059" max="12059" width="9.85546875" style="1" customWidth="1"/>
    <col min="12060" max="12060" width="7.85546875" style="1" customWidth="1"/>
    <col min="12061" max="12061" width="10" style="1" customWidth="1"/>
    <col min="12062" max="12062" width="9.140625" style="1"/>
    <col min="12063" max="12063" width="12" style="1" customWidth="1"/>
    <col min="12064" max="12064" width="3.42578125" style="1" customWidth="1"/>
    <col min="12065" max="12065" width="5.7109375" style="1" customWidth="1"/>
    <col min="12066" max="12066" width="11.7109375" style="1" customWidth="1"/>
    <col min="12067" max="12067" width="13" style="1" customWidth="1"/>
    <col min="12068" max="12288" width="9.140625" style="1"/>
    <col min="12289" max="12289" width="6.85546875" style="1" customWidth="1"/>
    <col min="12290" max="12290" width="2.28515625" style="1" customWidth="1"/>
    <col min="12291" max="12291" width="21.42578125" style="1" customWidth="1"/>
    <col min="12292" max="12292" width="11.7109375" style="1" customWidth="1"/>
    <col min="12293" max="12293" width="7.5703125" style="1" customWidth="1"/>
    <col min="12294" max="12294" width="6.28515625" style="1" customWidth="1"/>
    <col min="12295" max="12295" width="4.85546875" style="1" customWidth="1"/>
    <col min="12296" max="12296" width="5.85546875" style="1" customWidth="1"/>
    <col min="12297" max="12297" width="16.28515625" style="1" customWidth="1"/>
    <col min="12298" max="12298" width="1.7109375" style="1" customWidth="1"/>
    <col min="12299" max="12299" width="8.42578125" style="1" customWidth="1"/>
    <col min="12300" max="12300" width="5.42578125" style="1" customWidth="1"/>
    <col min="12301" max="12301" width="8" style="1" customWidth="1"/>
    <col min="12302" max="12302" width="2.140625" style="1" customWidth="1"/>
    <col min="12303" max="12303" width="6.28515625" style="1" customWidth="1"/>
    <col min="12304" max="12304" width="8.28515625" style="1" customWidth="1"/>
    <col min="12305" max="12305" width="2.85546875" style="1" customWidth="1"/>
    <col min="12306" max="12306" width="2.42578125" style="1" customWidth="1"/>
    <col min="12307" max="12307" width="3.7109375" style="1" customWidth="1"/>
    <col min="12308" max="12308" width="8.7109375" style="1" customWidth="1"/>
    <col min="12309" max="12309" width="7" style="1" customWidth="1"/>
    <col min="12310" max="12310" width="1.85546875" style="1" customWidth="1"/>
    <col min="12311" max="12311" width="7.7109375" style="1" customWidth="1"/>
    <col min="12312" max="12312" width="8.7109375" style="1" customWidth="1"/>
    <col min="12313" max="12313" width="9.5703125" style="1" customWidth="1"/>
    <col min="12314" max="12314" width="1.5703125" style="1" customWidth="1"/>
    <col min="12315" max="12315" width="9.85546875" style="1" customWidth="1"/>
    <col min="12316" max="12316" width="7.85546875" style="1" customWidth="1"/>
    <col min="12317" max="12317" width="10" style="1" customWidth="1"/>
    <col min="12318" max="12318" width="9.140625" style="1"/>
    <col min="12319" max="12319" width="12" style="1" customWidth="1"/>
    <col min="12320" max="12320" width="3.42578125" style="1" customWidth="1"/>
    <col min="12321" max="12321" width="5.7109375" style="1" customWidth="1"/>
    <col min="12322" max="12322" width="11.7109375" style="1" customWidth="1"/>
    <col min="12323" max="12323" width="13" style="1" customWidth="1"/>
    <col min="12324" max="12544" width="9.140625" style="1"/>
    <col min="12545" max="12545" width="6.85546875" style="1" customWidth="1"/>
    <col min="12546" max="12546" width="2.28515625" style="1" customWidth="1"/>
    <col min="12547" max="12547" width="21.42578125" style="1" customWidth="1"/>
    <col min="12548" max="12548" width="11.7109375" style="1" customWidth="1"/>
    <col min="12549" max="12549" width="7.5703125" style="1" customWidth="1"/>
    <col min="12550" max="12550" width="6.28515625" style="1" customWidth="1"/>
    <col min="12551" max="12551" width="4.85546875" style="1" customWidth="1"/>
    <col min="12552" max="12552" width="5.85546875" style="1" customWidth="1"/>
    <col min="12553" max="12553" width="16.28515625" style="1" customWidth="1"/>
    <col min="12554" max="12554" width="1.7109375" style="1" customWidth="1"/>
    <col min="12555" max="12555" width="8.42578125" style="1" customWidth="1"/>
    <col min="12556" max="12556" width="5.42578125" style="1" customWidth="1"/>
    <col min="12557" max="12557" width="8" style="1" customWidth="1"/>
    <col min="12558" max="12558" width="2.140625" style="1" customWidth="1"/>
    <col min="12559" max="12559" width="6.28515625" style="1" customWidth="1"/>
    <col min="12560" max="12560" width="8.28515625" style="1" customWidth="1"/>
    <col min="12561" max="12561" width="2.85546875" style="1" customWidth="1"/>
    <col min="12562" max="12562" width="2.42578125" style="1" customWidth="1"/>
    <col min="12563" max="12563" width="3.7109375" style="1" customWidth="1"/>
    <col min="12564" max="12564" width="8.7109375" style="1" customWidth="1"/>
    <col min="12565" max="12565" width="7" style="1" customWidth="1"/>
    <col min="12566" max="12566" width="1.85546875" style="1" customWidth="1"/>
    <col min="12567" max="12567" width="7.7109375" style="1" customWidth="1"/>
    <col min="12568" max="12568" width="8.7109375" style="1" customWidth="1"/>
    <col min="12569" max="12569" width="9.5703125" style="1" customWidth="1"/>
    <col min="12570" max="12570" width="1.5703125" style="1" customWidth="1"/>
    <col min="12571" max="12571" width="9.85546875" style="1" customWidth="1"/>
    <col min="12572" max="12572" width="7.85546875" style="1" customWidth="1"/>
    <col min="12573" max="12573" width="10" style="1" customWidth="1"/>
    <col min="12574" max="12574" width="9.140625" style="1"/>
    <col min="12575" max="12575" width="12" style="1" customWidth="1"/>
    <col min="12576" max="12576" width="3.42578125" style="1" customWidth="1"/>
    <col min="12577" max="12577" width="5.7109375" style="1" customWidth="1"/>
    <col min="12578" max="12578" width="11.7109375" style="1" customWidth="1"/>
    <col min="12579" max="12579" width="13" style="1" customWidth="1"/>
    <col min="12580" max="12800" width="9.140625" style="1"/>
    <col min="12801" max="12801" width="6.85546875" style="1" customWidth="1"/>
    <col min="12802" max="12802" width="2.28515625" style="1" customWidth="1"/>
    <col min="12803" max="12803" width="21.42578125" style="1" customWidth="1"/>
    <col min="12804" max="12804" width="11.7109375" style="1" customWidth="1"/>
    <col min="12805" max="12805" width="7.5703125" style="1" customWidth="1"/>
    <col min="12806" max="12806" width="6.28515625" style="1" customWidth="1"/>
    <col min="12807" max="12807" width="4.85546875" style="1" customWidth="1"/>
    <col min="12808" max="12808" width="5.85546875" style="1" customWidth="1"/>
    <col min="12809" max="12809" width="16.28515625" style="1" customWidth="1"/>
    <col min="12810" max="12810" width="1.7109375" style="1" customWidth="1"/>
    <col min="12811" max="12811" width="8.42578125" style="1" customWidth="1"/>
    <col min="12812" max="12812" width="5.42578125" style="1" customWidth="1"/>
    <col min="12813" max="12813" width="8" style="1" customWidth="1"/>
    <col min="12814" max="12814" width="2.140625" style="1" customWidth="1"/>
    <col min="12815" max="12815" width="6.28515625" style="1" customWidth="1"/>
    <col min="12816" max="12816" width="8.28515625" style="1" customWidth="1"/>
    <col min="12817" max="12817" width="2.85546875" style="1" customWidth="1"/>
    <col min="12818" max="12818" width="2.42578125" style="1" customWidth="1"/>
    <col min="12819" max="12819" width="3.7109375" style="1" customWidth="1"/>
    <col min="12820" max="12820" width="8.7109375" style="1" customWidth="1"/>
    <col min="12821" max="12821" width="7" style="1" customWidth="1"/>
    <col min="12822" max="12822" width="1.85546875" style="1" customWidth="1"/>
    <col min="12823" max="12823" width="7.7109375" style="1" customWidth="1"/>
    <col min="12824" max="12824" width="8.7109375" style="1" customWidth="1"/>
    <col min="12825" max="12825" width="9.5703125" style="1" customWidth="1"/>
    <col min="12826" max="12826" width="1.5703125" style="1" customWidth="1"/>
    <col min="12827" max="12827" width="9.85546875" style="1" customWidth="1"/>
    <col min="12828" max="12828" width="7.85546875" style="1" customWidth="1"/>
    <col min="12829" max="12829" width="10" style="1" customWidth="1"/>
    <col min="12830" max="12830" width="9.140625" style="1"/>
    <col min="12831" max="12831" width="12" style="1" customWidth="1"/>
    <col min="12832" max="12832" width="3.42578125" style="1" customWidth="1"/>
    <col min="12833" max="12833" width="5.7109375" style="1" customWidth="1"/>
    <col min="12834" max="12834" width="11.7109375" style="1" customWidth="1"/>
    <col min="12835" max="12835" width="13" style="1" customWidth="1"/>
    <col min="12836" max="13056" width="9.140625" style="1"/>
    <col min="13057" max="13057" width="6.85546875" style="1" customWidth="1"/>
    <col min="13058" max="13058" width="2.28515625" style="1" customWidth="1"/>
    <col min="13059" max="13059" width="21.42578125" style="1" customWidth="1"/>
    <col min="13060" max="13060" width="11.7109375" style="1" customWidth="1"/>
    <col min="13061" max="13061" width="7.5703125" style="1" customWidth="1"/>
    <col min="13062" max="13062" width="6.28515625" style="1" customWidth="1"/>
    <col min="13063" max="13063" width="4.85546875" style="1" customWidth="1"/>
    <col min="13064" max="13064" width="5.85546875" style="1" customWidth="1"/>
    <col min="13065" max="13065" width="16.28515625" style="1" customWidth="1"/>
    <col min="13066" max="13066" width="1.7109375" style="1" customWidth="1"/>
    <col min="13067" max="13067" width="8.42578125" style="1" customWidth="1"/>
    <col min="13068" max="13068" width="5.42578125" style="1" customWidth="1"/>
    <col min="13069" max="13069" width="8" style="1" customWidth="1"/>
    <col min="13070" max="13070" width="2.140625" style="1" customWidth="1"/>
    <col min="13071" max="13071" width="6.28515625" style="1" customWidth="1"/>
    <col min="13072" max="13072" width="8.28515625" style="1" customWidth="1"/>
    <col min="13073" max="13073" width="2.85546875" style="1" customWidth="1"/>
    <col min="13074" max="13074" width="2.42578125" style="1" customWidth="1"/>
    <col min="13075" max="13075" width="3.7109375" style="1" customWidth="1"/>
    <col min="13076" max="13076" width="8.7109375" style="1" customWidth="1"/>
    <col min="13077" max="13077" width="7" style="1" customWidth="1"/>
    <col min="13078" max="13078" width="1.85546875" style="1" customWidth="1"/>
    <col min="13079" max="13079" width="7.7109375" style="1" customWidth="1"/>
    <col min="13080" max="13080" width="8.7109375" style="1" customWidth="1"/>
    <col min="13081" max="13081" width="9.5703125" style="1" customWidth="1"/>
    <col min="13082" max="13082" width="1.5703125" style="1" customWidth="1"/>
    <col min="13083" max="13083" width="9.85546875" style="1" customWidth="1"/>
    <col min="13084" max="13084" width="7.85546875" style="1" customWidth="1"/>
    <col min="13085" max="13085" width="10" style="1" customWidth="1"/>
    <col min="13086" max="13086" width="9.140625" style="1"/>
    <col min="13087" max="13087" width="12" style="1" customWidth="1"/>
    <col min="13088" max="13088" width="3.42578125" style="1" customWidth="1"/>
    <col min="13089" max="13089" width="5.7109375" style="1" customWidth="1"/>
    <col min="13090" max="13090" width="11.7109375" style="1" customWidth="1"/>
    <col min="13091" max="13091" width="13" style="1" customWidth="1"/>
    <col min="13092" max="13312" width="9.140625" style="1"/>
    <col min="13313" max="13313" width="6.85546875" style="1" customWidth="1"/>
    <col min="13314" max="13314" width="2.28515625" style="1" customWidth="1"/>
    <col min="13315" max="13315" width="21.42578125" style="1" customWidth="1"/>
    <col min="13316" max="13316" width="11.7109375" style="1" customWidth="1"/>
    <col min="13317" max="13317" width="7.5703125" style="1" customWidth="1"/>
    <col min="13318" max="13318" width="6.28515625" style="1" customWidth="1"/>
    <col min="13319" max="13319" width="4.85546875" style="1" customWidth="1"/>
    <col min="13320" max="13320" width="5.85546875" style="1" customWidth="1"/>
    <col min="13321" max="13321" width="16.28515625" style="1" customWidth="1"/>
    <col min="13322" max="13322" width="1.7109375" style="1" customWidth="1"/>
    <col min="13323" max="13323" width="8.42578125" style="1" customWidth="1"/>
    <col min="13324" max="13324" width="5.42578125" style="1" customWidth="1"/>
    <col min="13325" max="13325" width="8" style="1" customWidth="1"/>
    <col min="13326" max="13326" width="2.140625" style="1" customWidth="1"/>
    <col min="13327" max="13327" width="6.28515625" style="1" customWidth="1"/>
    <col min="13328" max="13328" width="8.28515625" style="1" customWidth="1"/>
    <col min="13329" max="13329" width="2.85546875" style="1" customWidth="1"/>
    <col min="13330" max="13330" width="2.42578125" style="1" customWidth="1"/>
    <col min="13331" max="13331" width="3.7109375" style="1" customWidth="1"/>
    <col min="13332" max="13332" width="8.7109375" style="1" customWidth="1"/>
    <col min="13333" max="13333" width="7" style="1" customWidth="1"/>
    <col min="13334" max="13334" width="1.85546875" style="1" customWidth="1"/>
    <col min="13335" max="13335" width="7.7109375" style="1" customWidth="1"/>
    <col min="13336" max="13336" width="8.7109375" style="1" customWidth="1"/>
    <col min="13337" max="13337" width="9.5703125" style="1" customWidth="1"/>
    <col min="13338" max="13338" width="1.5703125" style="1" customWidth="1"/>
    <col min="13339" max="13339" width="9.85546875" style="1" customWidth="1"/>
    <col min="13340" max="13340" width="7.85546875" style="1" customWidth="1"/>
    <col min="13341" max="13341" width="10" style="1" customWidth="1"/>
    <col min="13342" max="13342" width="9.140625" style="1"/>
    <col min="13343" max="13343" width="12" style="1" customWidth="1"/>
    <col min="13344" max="13344" width="3.42578125" style="1" customWidth="1"/>
    <col min="13345" max="13345" width="5.7109375" style="1" customWidth="1"/>
    <col min="13346" max="13346" width="11.7109375" style="1" customWidth="1"/>
    <col min="13347" max="13347" width="13" style="1" customWidth="1"/>
    <col min="13348" max="13568" width="9.140625" style="1"/>
    <col min="13569" max="13569" width="6.85546875" style="1" customWidth="1"/>
    <col min="13570" max="13570" width="2.28515625" style="1" customWidth="1"/>
    <col min="13571" max="13571" width="21.42578125" style="1" customWidth="1"/>
    <col min="13572" max="13572" width="11.7109375" style="1" customWidth="1"/>
    <col min="13573" max="13573" width="7.5703125" style="1" customWidth="1"/>
    <col min="13574" max="13574" width="6.28515625" style="1" customWidth="1"/>
    <col min="13575" max="13575" width="4.85546875" style="1" customWidth="1"/>
    <col min="13576" max="13576" width="5.85546875" style="1" customWidth="1"/>
    <col min="13577" max="13577" width="16.28515625" style="1" customWidth="1"/>
    <col min="13578" max="13578" width="1.7109375" style="1" customWidth="1"/>
    <col min="13579" max="13579" width="8.42578125" style="1" customWidth="1"/>
    <col min="13580" max="13580" width="5.42578125" style="1" customWidth="1"/>
    <col min="13581" max="13581" width="8" style="1" customWidth="1"/>
    <col min="13582" max="13582" width="2.140625" style="1" customWidth="1"/>
    <col min="13583" max="13583" width="6.28515625" style="1" customWidth="1"/>
    <col min="13584" max="13584" width="8.28515625" style="1" customWidth="1"/>
    <col min="13585" max="13585" width="2.85546875" style="1" customWidth="1"/>
    <col min="13586" max="13586" width="2.42578125" style="1" customWidth="1"/>
    <col min="13587" max="13587" width="3.7109375" style="1" customWidth="1"/>
    <col min="13588" max="13588" width="8.7109375" style="1" customWidth="1"/>
    <col min="13589" max="13589" width="7" style="1" customWidth="1"/>
    <col min="13590" max="13590" width="1.85546875" style="1" customWidth="1"/>
    <col min="13591" max="13591" width="7.7109375" style="1" customWidth="1"/>
    <col min="13592" max="13592" width="8.7109375" style="1" customWidth="1"/>
    <col min="13593" max="13593" width="9.5703125" style="1" customWidth="1"/>
    <col min="13594" max="13594" width="1.5703125" style="1" customWidth="1"/>
    <col min="13595" max="13595" width="9.85546875" style="1" customWidth="1"/>
    <col min="13596" max="13596" width="7.85546875" style="1" customWidth="1"/>
    <col min="13597" max="13597" width="10" style="1" customWidth="1"/>
    <col min="13598" max="13598" width="9.140625" style="1"/>
    <col min="13599" max="13599" width="12" style="1" customWidth="1"/>
    <col min="13600" max="13600" width="3.42578125" style="1" customWidth="1"/>
    <col min="13601" max="13601" width="5.7109375" style="1" customWidth="1"/>
    <col min="13602" max="13602" width="11.7109375" style="1" customWidth="1"/>
    <col min="13603" max="13603" width="13" style="1" customWidth="1"/>
    <col min="13604" max="13824" width="9.140625" style="1"/>
    <col min="13825" max="13825" width="6.85546875" style="1" customWidth="1"/>
    <col min="13826" max="13826" width="2.28515625" style="1" customWidth="1"/>
    <col min="13827" max="13827" width="21.42578125" style="1" customWidth="1"/>
    <col min="13828" max="13828" width="11.7109375" style="1" customWidth="1"/>
    <col min="13829" max="13829" width="7.5703125" style="1" customWidth="1"/>
    <col min="13830" max="13830" width="6.28515625" style="1" customWidth="1"/>
    <col min="13831" max="13831" width="4.85546875" style="1" customWidth="1"/>
    <col min="13832" max="13832" width="5.85546875" style="1" customWidth="1"/>
    <col min="13833" max="13833" width="16.28515625" style="1" customWidth="1"/>
    <col min="13834" max="13834" width="1.7109375" style="1" customWidth="1"/>
    <col min="13835" max="13835" width="8.42578125" style="1" customWidth="1"/>
    <col min="13836" max="13836" width="5.42578125" style="1" customWidth="1"/>
    <col min="13837" max="13837" width="8" style="1" customWidth="1"/>
    <col min="13838" max="13838" width="2.140625" style="1" customWidth="1"/>
    <col min="13839" max="13839" width="6.28515625" style="1" customWidth="1"/>
    <col min="13840" max="13840" width="8.28515625" style="1" customWidth="1"/>
    <col min="13841" max="13841" width="2.85546875" style="1" customWidth="1"/>
    <col min="13842" max="13842" width="2.42578125" style="1" customWidth="1"/>
    <col min="13843" max="13843" width="3.7109375" style="1" customWidth="1"/>
    <col min="13844" max="13844" width="8.7109375" style="1" customWidth="1"/>
    <col min="13845" max="13845" width="7" style="1" customWidth="1"/>
    <col min="13846" max="13846" width="1.85546875" style="1" customWidth="1"/>
    <col min="13847" max="13847" width="7.7109375" style="1" customWidth="1"/>
    <col min="13848" max="13848" width="8.7109375" style="1" customWidth="1"/>
    <col min="13849" max="13849" width="9.5703125" style="1" customWidth="1"/>
    <col min="13850" max="13850" width="1.5703125" style="1" customWidth="1"/>
    <col min="13851" max="13851" width="9.85546875" style="1" customWidth="1"/>
    <col min="13852" max="13852" width="7.85546875" style="1" customWidth="1"/>
    <col min="13853" max="13853" width="10" style="1" customWidth="1"/>
    <col min="13854" max="13854" width="9.140625" style="1"/>
    <col min="13855" max="13855" width="12" style="1" customWidth="1"/>
    <col min="13856" max="13856" width="3.42578125" style="1" customWidth="1"/>
    <col min="13857" max="13857" width="5.7109375" style="1" customWidth="1"/>
    <col min="13858" max="13858" width="11.7109375" style="1" customWidth="1"/>
    <col min="13859" max="13859" width="13" style="1" customWidth="1"/>
    <col min="13860" max="14080" width="9.140625" style="1"/>
    <col min="14081" max="14081" width="6.85546875" style="1" customWidth="1"/>
    <col min="14082" max="14082" width="2.28515625" style="1" customWidth="1"/>
    <col min="14083" max="14083" width="21.42578125" style="1" customWidth="1"/>
    <col min="14084" max="14084" width="11.7109375" style="1" customWidth="1"/>
    <col min="14085" max="14085" width="7.5703125" style="1" customWidth="1"/>
    <col min="14086" max="14086" width="6.28515625" style="1" customWidth="1"/>
    <col min="14087" max="14087" width="4.85546875" style="1" customWidth="1"/>
    <col min="14088" max="14088" width="5.85546875" style="1" customWidth="1"/>
    <col min="14089" max="14089" width="16.28515625" style="1" customWidth="1"/>
    <col min="14090" max="14090" width="1.7109375" style="1" customWidth="1"/>
    <col min="14091" max="14091" width="8.42578125" style="1" customWidth="1"/>
    <col min="14092" max="14092" width="5.42578125" style="1" customWidth="1"/>
    <col min="14093" max="14093" width="8" style="1" customWidth="1"/>
    <col min="14094" max="14094" width="2.140625" style="1" customWidth="1"/>
    <col min="14095" max="14095" width="6.28515625" style="1" customWidth="1"/>
    <col min="14096" max="14096" width="8.28515625" style="1" customWidth="1"/>
    <col min="14097" max="14097" width="2.85546875" style="1" customWidth="1"/>
    <col min="14098" max="14098" width="2.42578125" style="1" customWidth="1"/>
    <col min="14099" max="14099" width="3.7109375" style="1" customWidth="1"/>
    <col min="14100" max="14100" width="8.7109375" style="1" customWidth="1"/>
    <col min="14101" max="14101" width="7" style="1" customWidth="1"/>
    <col min="14102" max="14102" width="1.85546875" style="1" customWidth="1"/>
    <col min="14103" max="14103" width="7.7109375" style="1" customWidth="1"/>
    <col min="14104" max="14104" width="8.7109375" style="1" customWidth="1"/>
    <col min="14105" max="14105" width="9.5703125" style="1" customWidth="1"/>
    <col min="14106" max="14106" width="1.5703125" style="1" customWidth="1"/>
    <col min="14107" max="14107" width="9.85546875" style="1" customWidth="1"/>
    <col min="14108" max="14108" width="7.85546875" style="1" customWidth="1"/>
    <col min="14109" max="14109" width="10" style="1" customWidth="1"/>
    <col min="14110" max="14110" width="9.140625" style="1"/>
    <col min="14111" max="14111" width="12" style="1" customWidth="1"/>
    <col min="14112" max="14112" width="3.42578125" style="1" customWidth="1"/>
    <col min="14113" max="14113" width="5.7109375" style="1" customWidth="1"/>
    <col min="14114" max="14114" width="11.7109375" style="1" customWidth="1"/>
    <col min="14115" max="14115" width="13" style="1" customWidth="1"/>
    <col min="14116" max="14336" width="9.140625" style="1"/>
    <col min="14337" max="14337" width="6.85546875" style="1" customWidth="1"/>
    <col min="14338" max="14338" width="2.28515625" style="1" customWidth="1"/>
    <col min="14339" max="14339" width="21.42578125" style="1" customWidth="1"/>
    <col min="14340" max="14340" width="11.7109375" style="1" customWidth="1"/>
    <col min="14341" max="14341" width="7.5703125" style="1" customWidth="1"/>
    <col min="14342" max="14342" width="6.28515625" style="1" customWidth="1"/>
    <col min="14343" max="14343" width="4.85546875" style="1" customWidth="1"/>
    <col min="14344" max="14344" width="5.85546875" style="1" customWidth="1"/>
    <col min="14345" max="14345" width="16.28515625" style="1" customWidth="1"/>
    <col min="14346" max="14346" width="1.7109375" style="1" customWidth="1"/>
    <col min="14347" max="14347" width="8.42578125" style="1" customWidth="1"/>
    <col min="14348" max="14348" width="5.42578125" style="1" customWidth="1"/>
    <col min="14349" max="14349" width="8" style="1" customWidth="1"/>
    <col min="14350" max="14350" width="2.140625" style="1" customWidth="1"/>
    <col min="14351" max="14351" width="6.28515625" style="1" customWidth="1"/>
    <col min="14352" max="14352" width="8.28515625" style="1" customWidth="1"/>
    <col min="14353" max="14353" width="2.85546875" style="1" customWidth="1"/>
    <col min="14354" max="14354" width="2.42578125" style="1" customWidth="1"/>
    <col min="14355" max="14355" width="3.7109375" style="1" customWidth="1"/>
    <col min="14356" max="14356" width="8.7109375" style="1" customWidth="1"/>
    <col min="14357" max="14357" width="7" style="1" customWidth="1"/>
    <col min="14358" max="14358" width="1.85546875" style="1" customWidth="1"/>
    <col min="14359" max="14359" width="7.7109375" style="1" customWidth="1"/>
    <col min="14360" max="14360" width="8.7109375" style="1" customWidth="1"/>
    <col min="14361" max="14361" width="9.5703125" style="1" customWidth="1"/>
    <col min="14362" max="14362" width="1.5703125" style="1" customWidth="1"/>
    <col min="14363" max="14363" width="9.85546875" style="1" customWidth="1"/>
    <col min="14364" max="14364" width="7.85546875" style="1" customWidth="1"/>
    <col min="14365" max="14365" width="10" style="1" customWidth="1"/>
    <col min="14366" max="14366" width="9.140625" style="1"/>
    <col min="14367" max="14367" width="12" style="1" customWidth="1"/>
    <col min="14368" max="14368" width="3.42578125" style="1" customWidth="1"/>
    <col min="14369" max="14369" width="5.7109375" style="1" customWidth="1"/>
    <col min="14370" max="14370" width="11.7109375" style="1" customWidth="1"/>
    <col min="14371" max="14371" width="13" style="1" customWidth="1"/>
    <col min="14372" max="14592" width="9.140625" style="1"/>
    <col min="14593" max="14593" width="6.85546875" style="1" customWidth="1"/>
    <col min="14594" max="14594" width="2.28515625" style="1" customWidth="1"/>
    <col min="14595" max="14595" width="21.42578125" style="1" customWidth="1"/>
    <col min="14596" max="14596" width="11.7109375" style="1" customWidth="1"/>
    <col min="14597" max="14597" width="7.5703125" style="1" customWidth="1"/>
    <col min="14598" max="14598" width="6.28515625" style="1" customWidth="1"/>
    <col min="14599" max="14599" width="4.85546875" style="1" customWidth="1"/>
    <col min="14600" max="14600" width="5.85546875" style="1" customWidth="1"/>
    <col min="14601" max="14601" width="16.28515625" style="1" customWidth="1"/>
    <col min="14602" max="14602" width="1.7109375" style="1" customWidth="1"/>
    <col min="14603" max="14603" width="8.42578125" style="1" customWidth="1"/>
    <col min="14604" max="14604" width="5.42578125" style="1" customWidth="1"/>
    <col min="14605" max="14605" width="8" style="1" customWidth="1"/>
    <col min="14606" max="14606" width="2.140625" style="1" customWidth="1"/>
    <col min="14607" max="14607" width="6.28515625" style="1" customWidth="1"/>
    <col min="14608" max="14608" width="8.28515625" style="1" customWidth="1"/>
    <col min="14609" max="14609" width="2.85546875" style="1" customWidth="1"/>
    <col min="14610" max="14610" width="2.42578125" style="1" customWidth="1"/>
    <col min="14611" max="14611" width="3.7109375" style="1" customWidth="1"/>
    <col min="14612" max="14612" width="8.7109375" style="1" customWidth="1"/>
    <col min="14613" max="14613" width="7" style="1" customWidth="1"/>
    <col min="14614" max="14614" width="1.85546875" style="1" customWidth="1"/>
    <col min="14615" max="14615" width="7.7109375" style="1" customWidth="1"/>
    <col min="14616" max="14616" width="8.7109375" style="1" customWidth="1"/>
    <col min="14617" max="14617" width="9.5703125" style="1" customWidth="1"/>
    <col min="14618" max="14618" width="1.5703125" style="1" customWidth="1"/>
    <col min="14619" max="14619" width="9.85546875" style="1" customWidth="1"/>
    <col min="14620" max="14620" width="7.85546875" style="1" customWidth="1"/>
    <col min="14621" max="14621" width="10" style="1" customWidth="1"/>
    <col min="14622" max="14622" width="9.140625" style="1"/>
    <col min="14623" max="14623" width="12" style="1" customWidth="1"/>
    <col min="14624" max="14624" width="3.42578125" style="1" customWidth="1"/>
    <col min="14625" max="14625" width="5.7109375" style="1" customWidth="1"/>
    <col min="14626" max="14626" width="11.7109375" style="1" customWidth="1"/>
    <col min="14627" max="14627" width="13" style="1" customWidth="1"/>
    <col min="14628" max="14848" width="9.140625" style="1"/>
    <col min="14849" max="14849" width="6.85546875" style="1" customWidth="1"/>
    <col min="14850" max="14850" width="2.28515625" style="1" customWidth="1"/>
    <col min="14851" max="14851" width="21.42578125" style="1" customWidth="1"/>
    <col min="14852" max="14852" width="11.7109375" style="1" customWidth="1"/>
    <col min="14853" max="14853" width="7.5703125" style="1" customWidth="1"/>
    <col min="14854" max="14854" width="6.28515625" style="1" customWidth="1"/>
    <col min="14855" max="14855" width="4.85546875" style="1" customWidth="1"/>
    <col min="14856" max="14856" width="5.85546875" style="1" customWidth="1"/>
    <col min="14857" max="14857" width="16.28515625" style="1" customWidth="1"/>
    <col min="14858" max="14858" width="1.7109375" style="1" customWidth="1"/>
    <col min="14859" max="14859" width="8.42578125" style="1" customWidth="1"/>
    <col min="14860" max="14860" width="5.42578125" style="1" customWidth="1"/>
    <col min="14861" max="14861" width="8" style="1" customWidth="1"/>
    <col min="14862" max="14862" width="2.140625" style="1" customWidth="1"/>
    <col min="14863" max="14863" width="6.28515625" style="1" customWidth="1"/>
    <col min="14864" max="14864" width="8.28515625" style="1" customWidth="1"/>
    <col min="14865" max="14865" width="2.85546875" style="1" customWidth="1"/>
    <col min="14866" max="14866" width="2.42578125" style="1" customWidth="1"/>
    <col min="14867" max="14867" width="3.7109375" style="1" customWidth="1"/>
    <col min="14868" max="14868" width="8.7109375" style="1" customWidth="1"/>
    <col min="14869" max="14869" width="7" style="1" customWidth="1"/>
    <col min="14870" max="14870" width="1.85546875" style="1" customWidth="1"/>
    <col min="14871" max="14871" width="7.7109375" style="1" customWidth="1"/>
    <col min="14872" max="14872" width="8.7109375" style="1" customWidth="1"/>
    <col min="14873" max="14873" width="9.5703125" style="1" customWidth="1"/>
    <col min="14874" max="14874" width="1.5703125" style="1" customWidth="1"/>
    <col min="14875" max="14875" width="9.85546875" style="1" customWidth="1"/>
    <col min="14876" max="14876" width="7.85546875" style="1" customWidth="1"/>
    <col min="14877" max="14877" width="10" style="1" customWidth="1"/>
    <col min="14878" max="14878" width="9.140625" style="1"/>
    <col min="14879" max="14879" width="12" style="1" customWidth="1"/>
    <col min="14880" max="14880" width="3.42578125" style="1" customWidth="1"/>
    <col min="14881" max="14881" width="5.7109375" style="1" customWidth="1"/>
    <col min="14882" max="14882" width="11.7109375" style="1" customWidth="1"/>
    <col min="14883" max="14883" width="13" style="1" customWidth="1"/>
    <col min="14884" max="15104" width="9.140625" style="1"/>
    <col min="15105" max="15105" width="6.85546875" style="1" customWidth="1"/>
    <col min="15106" max="15106" width="2.28515625" style="1" customWidth="1"/>
    <col min="15107" max="15107" width="21.42578125" style="1" customWidth="1"/>
    <col min="15108" max="15108" width="11.7109375" style="1" customWidth="1"/>
    <col min="15109" max="15109" width="7.5703125" style="1" customWidth="1"/>
    <col min="15110" max="15110" width="6.28515625" style="1" customWidth="1"/>
    <col min="15111" max="15111" width="4.85546875" style="1" customWidth="1"/>
    <col min="15112" max="15112" width="5.85546875" style="1" customWidth="1"/>
    <col min="15113" max="15113" width="16.28515625" style="1" customWidth="1"/>
    <col min="15114" max="15114" width="1.7109375" style="1" customWidth="1"/>
    <col min="15115" max="15115" width="8.42578125" style="1" customWidth="1"/>
    <col min="15116" max="15116" width="5.42578125" style="1" customWidth="1"/>
    <col min="15117" max="15117" width="8" style="1" customWidth="1"/>
    <col min="15118" max="15118" width="2.140625" style="1" customWidth="1"/>
    <col min="15119" max="15119" width="6.28515625" style="1" customWidth="1"/>
    <col min="15120" max="15120" width="8.28515625" style="1" customWidth="1"/>
    <col min="15121" max="15121" width="2.85546875" style="1" customWidth="1"/>
    <col min="15122" max="15122" width="2.42578125" style="1" customWidth="1"/>
    <col min="15123" max="15123" width="3.7109375" style="1" customWidth="1"/>
    <col min="15124" max="15124" width="8.7109375" style="1" customWidth="1"/>
    <col min="15125" max="15125" width="7" style="1" customWidth="1"/>
    <col min="15126" max="15126" width="1.85546875" style="1" customWidth="1"/>
    <col min="15127" max="15127" width="7.7109375" style="1" customWidth="1"/>
    <col min="15128" max="15128" width="8.7109375" style="1" customWidth="1"/>
    <col min="15129" max="15129" width="9.5703125" style="1" customWidth="1"/>
    <col min="15130" max="15130" width="1.5703125" style="1" customWidth="1"/>
    <col min="15131" max="15131" width="9.85546875" style="1" customWidth="1"/>
    <col min="15132" max="15132" width="7.85546875" style="1" customWidth="1"/>
    <col min="15133" max="15133" width="10" style="1" customWidth="1"/>
    <col min="15134" max="15134" width="9.140625" style="1"/>
    <col min="15135" max="15135" width="12" style="1" customWidth="1"/>
    <col min="15136" max="15136" width="3.42578125" style="1" customWidth="1"/>
    <col min="15137" max="15137" width="5.7109375" style="1" customWidth="1"/>
    <col min="15138" max="15138" width="11.7109375" style="1" customWidth="1"/>
    <col min="15139" max="15139" width="13" style="1" customWidth="1"/>
    <col min="15140" max="15360" width="9.140625" style="1"/>
    <col min="15361" max="15361" width="6.85546875" style="1" customWidth="1"/>
    <col min="15362" max="15362" width="2.28515625" style="1" customWidth="1"/>
    <col min="15363" max="15363" width="21.42578125" style="1" customWidth="1"/>
    <col min="15364" max="15364" width="11.7109375" style="1" customWidth="1"/>
    <col min="15365" max="15365" width="7.5703125" style="1" customWidth="1"/>
    <col min="15366" max="15366" width="6.28515625" style="1" customWidth="1"/>
    <col min="15367" max="15367" width="4.85546875" style="1" customWidth="1"/>
    <col min="15368" max="15368" width="5.85546875" style="1" customWidth="1"/>
    <col min="15369" max="15369" width="16.28515625" style="1" customWidth="1"/>
    <col min="15370" max="15370" width="1.7109375" style="1" customWidth="1"/>
    <col min="15371" max="15371" width="8.42578125" style="1" customWidth="1"/>
    <col min="15372" max="15372" width="5.42578125" style="1" customWidth="1"/>
    <col min="15373" max="15373" width="8" style="1" customWidth="1"/>
    <col min="15374" max="15374" width="2.140625" style="1" customWidth="1"/>
    <col min="15375" max="15375" width="6.28515625" style="1" customWidth="1"/>
    <col min="15376" max="15376" width="8.28515625" style="1" customWidth="1"/>
    <col min="15377" max="15377" width="2.85546875" style="1" customWidth="1"/>
    <col min="15378" max="15378" width="2.42578125" style="1" customWidth="1"/>
    <col min="15379" max="15379" width="3.7109375" style="1" customWidth="1"/>
    <col min="15380" max="15380" width="8.7109375" style="1" customWidth="1"/>
    <col min="15381" max="15381" width="7" style="1" customWidth="1"/>
    <col min="15382" max="15382" width="1.85546875" style="1" customWidth="1"/>
    <col min="15383" max="15383" width="7.7109375" style="1" customWidth="1"/>
    <col min="15384" max="15384" width="8.7109375" style="1" customWidth="1"/>
    <col min="15385" max="15385" width="9.5703125" style="1" customWidth="1"/>
    <col min="15386" max="15386" width="1.5703125" style="1" customWidth="1"/>
    <col min="15387" max="15387" width="9.85546875" style="1" customWidth="1"/>
    <col min="15388" max="15388" width="7.85546875" style="1" customWidth="1"/>
    <col min="15389" max="15389" width="10" style="1" customWidth="1"/>
    <col min="15390" max="15390" width="9.140625" style="1"/>
    <col min="15391" max="15391" width="12" style="1" customWidth="1"/>
    <col min="15392" max="15392" width="3.42578125" style="1" customWidth="1"/>
    <col min="15393" max="15393" width="5.7109375" style="1" customWidth="1"/>
    <col min="15394" max="15394" width="11.7109375" style="1" customWidth="1"/>
    <col min="15395" max="15395" width="13" style="1" customWidth="1"/>
    <col min="15396" max="15616" width="9.140625" style="1"/>
    <col min="15617" max="15617" width="6.85546875" style="1" customWidth="1"/>
    <col min="15618" max="15618" width="2.28515625" style="1" customWidth="1"/>
    <col min="15619" max="15619" width="21.42578125" style="1" customWidth="1"/>
    <col min="15620" max="15620" width="11.7109375" style="1" customWidth="1"/>
    <col min="15621" max="15621" width="7.5703125" style="1" customWidth="1"/>
    <col min="15622" max="15622" width="6.28515625" style="1" customWidth="1"/>
    <col min="15623" max="15623" width="4.85546875" style="1" customWidth="1"/>
    <col min="15624" max="15624" width="5.85546875" style="1" customWidth="1"/>
    <col min="15625" max="15625" width="16.28515625" style="1" customWidth="1"/>
    <col min="15626" max="15626" width="1.7109375" style="1" customWidth="1"/>
    <col min="15627" max="15627" width="8.42578125" style="1" customWidth="1"/>
    <col min="15628" max="15628" width="5.42578125" style="1" customWidth="1"/>
    <col min="15629" max="15629" width="8" style="1" customWidth="1"/>
    <col min="15630" max="15630" width="2.140625" style="1" customWidth="1"/>
    <col min="15631" max="15631" width="6.28515625" style="1" customWidth="1"/>
    <col min="15632" max="15632" width="8.28515625" style="1" customWidth="1"/>
    <col min="15633" max="15633" width="2.85546875" style="1" customWidth="1"/>
    <col min="15634" max="15634" width="2.42578125" style="1" customWidth="1"/>
    <col min="15635" max="15635" width="3.7109375" style="1" customWidth="1"/>
    <col min="15636" max="15636" width="8.7109375" style="1" customWidth="1"/>
    <col min="15637" max="15637" width="7" style="1" customWidth="1"/>
    <col min="15638" max="15638" width="1.85546875" style="1" customWidth="1"/>
    <col min="15639" max="15639" width="7.7109375" style="1" customWidth="1"/>
    <col min="15640" max="15640" width="8.7109375" style="1" customWidth="1"/>
    <col min="15641" max="15641" width="9.5703125" style="1" customWidth="1"/>
    <col min="15642" max="15642" width="1.5703125" style="1" customWidth="1"/>
    <col min="15643" max="15643" width="9.85546875" style="1" customWidth="1"/>
    <col min="15644" max="15644" width="7.85546875" style="1" customWidth="1"/>
    <col min="15645" max="15645" width="10" style="1" customWidth="1"/>
    <col min="15646" max="15646" width="9.140625" style="1"/>
    <col min="15647" max="15647" width="12" style="1" customWidth="1"/>
    <col min="15648" max="15648" width="3.42578125" style="1" customWidth="1"/>
    <col min="15649" max="15649" width="5.7109375" style="1" customWidth="1"/>
    <col min="15650" max="15650" width="11.7109375" style="1" customWidth="1"/>
    <col min="15651" max="15651" width="13" style="1" customWidth="1"/>
    <col min="15652" max="15872" width="9.140625" style="1"/>
    <col min="15873" max="15873" width="6.85546875" style="1" customWidth="1"/>
    <col min="15874" max="15874" width="2.28515625" style="1" customWidth="1"/>
    <col min="15875" max="15875" width="21.42578125" style="1" customWidth="1"/>
    <col min="15876" max="15876" width="11.7109375" style="1" customWidth="1"/>
    <col min="15877" max="15877" width="7.5703125" style="1" customWidth="1"/>
    <col min="15878" max="15878" width="6.28515625" style="1" customWidth="1"/>
    <col min="15879" max="15879" width="4.85546875" style="1" customWidth="1"/>
    <col min="15880" max="15880" width="5.85546875" style="1" customWidth="1"/>
    <col min="15881" max="15881" width="16.28515625" style="1" customWidth="1"/>
    <col min="15882" max="15882" width="1.7109375" style="1" customWidth="1"/>
    <col min="15883" max="15883" width="8.42578125" style="1" customWidth="1"/>
    <col min="15884" max="15884" width="5.42578125" style="1" customWidth="1"/>
    <col min="15885" max="15885" width="8" style="1" customWidth="1"/>
    <col min="15886" max="15886" width="2.140625" style="1" customWidth="1"/>
    <col min="15887" max="15887" width="6.28515625" style="1" customWidth="1"/>
    <col min="15888" max="15888" width="8.28515625" style="1" customWidth="1"/>
    <col min="15889" max="15889" width="2.85546875" style="1" customWidth="1"/>
    <col min="15890" max="15890" width="2.42578125" style="1" customWidth="1"/>
    <col min="15891" max="15891" width="3.7109375" style="1" customWidth="1"/>
    <col min="15892" max="15892" width="8.7109375" style="1" customWidth="1"/>
    <col min="15893" max="15893" width="7" style="1" customWidth="1"/>
    <col min="15894" max="15894" width="1.85546875" style="1" customWidth="1"/>
    <col min="15895" max="15895" width="7.7109375" style="1" customWidth="1"/>
    <col min="15896" max="15896" width="8.7109375" style="1" customWidth="1"/>
    <col min="15897" max="15897" width="9.5703125" style="1" customWidth="1"/>
    <col min="15898" max="15898" width="1.5703125" style="1" customWidth="1"/>
    <col min="15899" max="15899" width="9.85546875" style="1" customWidth="1"/>
    <col min="15900" max="15900" width="7.85546875" style="1" customWidth="1"/>
    <col min="15901" max="15901" width="10" style="1" customWidth="1"/>
    <col min="15902" max="15902" width="9.140625" style="1"/>
    <col min="15903" max="15903" width="12" style="1" customWidth="1"/>
    <col min="15904" max="15904" width="3.42578125" style="1" customWidth="1"/>
    <col min="15905" max="15905" width="5.7109375" style="1" customWidth="1"/>
    <col min="15906" max="15906" width="11.7109375" style="1" customWidth="1"/>
    <col min="15907" max="15907" width="13" style="1" customWidth="1"/>
    <col min="15908" max="16128" width="9.140625" style="1"/>
    <col min="16129" max="16129" width="6.85546875" style="1" customWidth="1"/>
    <col min="16130" max="16130" width="2.28515625" style="1" customWidth="1"/>
    <col min="16131" max="16131" width="21.42578125" style="1" customWidth="1"/>
    <col min="16132" max="16132" width="11.7109375" style="1" customWidth="1"/>
    <col min="16133" max="16133" width="7.5703125" style="1" customWidth="1"/>
    <col min="16134" max="16134" width="6.28515625" style="1" customWidth="1"/>
    <col min="16135" max="16135" width="4.85546875" style="1" customWidth="1"/>
    <col min="16136" max="16136" width="5.85546875" style="1" customWidth="1"/>
    <col min="16137" max="16137" width="16.28515625" style="1" customWidth="1"/>
    <col min="16138" max="16138" width="1.7109375" style="1" customWidth="1"/>
    <col min="16139" max="16139" width="8.42578125" style="1" customWidth="1"/>
    <col min="16140" max="16140" width="5.42578125" style="1" customWidth="1"/>
    <col min="16141" max="16141" width="8" style="1" customWidth="1"/>
    <col min="16142" max="16142" width="2.140625" style="1" customWidth="1"/>
    <col min="16143" max="16143" width="6.28515625" style="1" customWidth="1"/>
    <col min="16144" max="16144" width="8.28515625" style="1" customWidth="1"/>
    <col min="16145" max="16145" width="2.85546875" style="1" customWidth="1"/>
    <col min="16146" max="16146" width="2.42578125" style="1" customWidth="1"/>
    <col min="16147" max="16147" width="3.7109375" style="1" customWidth="1"/>
    <col min="16148" max="16148" width="8.7109375" style="1" customWidth="1"/>
    <col min="16149" max="16149" width="7" style="1" customWidth="1"/>
    <col min="16150" max="16150" width="1.85546875" style="1" customWidth="1"/>
    <col min="16151" max="16151" width="7.7109375" style="1" customWidth="1"/>
    <col min="16152" max="16152" width="8.7109375" style="1" customWidth="1"/>
    <col min="16153" max="16153" width="9.5703125" style="1" customWidth="1"/>
    <col min="16154" max="16154" width="1.5703125" style="1" customWidth="1"/>
    <col min="16155" max="16155" width="9.85546875" style="1" customWidth="1"/>
    <col min="16156" max="16156" width="7.85546875" style="1" customWidth="1"/>
    <col min="16157" max="16157" width="10" style="1" customWidth="1"/>
    <col min="16158" max="16158" width="9.140625" style="1"/>
    <col min="16159" max="16159" width="12" style="1" customWidth="1"/>
    <col min="16160" max="16160" width="3.42578125" style="1" customWidth="1"/>
    <col min="16161" max="16161" width="5.7109375" style="1" customWidth="1"/>
    <col min="16162" max="16162" width="11.7109375" style="1" customWidth="1"/>
    <col min="16163" max="16163" width="13" style="1" customWidth="1"/>
    <col min="16164" max="16384" width="9.140625" style="1"/>
  </cols>
  <sheetData>
    <row r="1" spans="1:36">
      <c r="C1" s="200" t="s">
        <v>0</v>
      </c>
      <c r="D1" s="200"/>
      <c r="E1" s="200"/>
      <c r="F1" s="200"/>
      <c r="G1" s="200"/>
      <c r="H1" s="200"/>
      <c r="I1" s="200"/>
    </row>
    <row r="2" spans="1:36">
      <c r="C2" s="200" t="s">
        <v>1</v>
      </c>
      <c r="D2" s="200"/>
      <c r="E2" s="200"/>
      <c r="F2" s="200"/>
      <c r="G2" s="200"/>
      <c r="H2" s="200"/>
      <c r="I2" s="200"/>
    </row>
    <row r="3" spans="1:36">
      <c r="F3" s="143" t="s">
        <v>2</v>
      </c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</row>
    <row r="4" spans="1:36">
      <c r="G4" s="143" t="s">
        <v>3</v>
      </c>
      <c r="H4" s="143"/>
      <c r="I4" s="143"/>
      <c r="J4" s="143"/>
      <c r="K4" s="143"/>
      <c r="L4" s="143"/>
      <c r="M4" s="143"/>
      <c r="N4" s="143"/>
    </row>
    <row r="5" spans="1:36">
      <c r="A5" s="2"/>
      <c r="B5" s="3"/>
      <c r="C5" s="4"/>
      <c r="D5" s="2"/>
      <c r="E5" s="3"/>
      <c r="F5" s="5"/>
      <c r="G5" s="4"/>
      <c r="H5" s="2"/>
      <c r="I5" s="3"/>
      <c r="J5" s="4"/>
      <c r="K5" s="6" t="s">
        <v>4</v>
      </c>
      <c r="L5" s="198" t="s">
        <v>5</v>
      </c>
      <c r="M5" s="201"/>
      <c r="N5" s="201"/>
      <c r="O5" s="201"/>
      <c r="P5" s="199"/>
      <c r="Q5" s="3"/>
      <c r="R5" s="5"/>
      <c r="S5" s="5"/>
      <c r="T5" s="5"/>
      <c r="U5" s="5"/>
      <c r="V5" s="5"/>
      <c r="W5" s="5"/>
      <c r="X5" s="5"/>
      <c r="Y5" s="4"/>
      <c r="Z5" s="3"/>
      <c r="AA5" s="201" t="s">
        <v>6</v>
      </c>
      <c r="AB5" s="201"/>
      <c r="AC5" s="201"/>
      <c r="AD5" s="201"/>
      <c r="AE5" s="201"/>
      <c r="AF5" s="201"/>
      <c r="AG5" s="201"/>
      <c r="AH5" s="201"/>
      <c r="AI5" s="199"/>
    </row>
    <row r="6" spans="1:36">
      <c r="A6" s="7"/>
      <c r="D6" s="7"/>
      <c r="H6" s="7"/>
      <c r="K6" s="7"/>
      <c r="Q6" s="8"/>
      <c r="R6" s="195" t="s">
        <v>7</v>
      </c>
      <c r="S6" s="195"/>
      <c r="T6" s="195"/>
      <c r="U6" s="195"/>
      <c r="Z6" s="9"/>
      <c r="AJ6" s="8"/>
    </row>
    <row r="7" spans="1:36">
      <c r="A7" s="10" t="s">
        <v>8</v>
      </c>
      <c r="B7" s="196" t="s">
        <v>9</v>
      </c>
      <c r="C7" s="197"/>
      <c r="D7" s="10" t="s">
        <v>10</v>
      </c>
      <c r="E7" s="196" t="s">
        <v>11</v>
      </c>
      <c r="F7" s="195"/>
      <c r="G7" s="197"/>
      <c r="H7" s="10" t="s">
        <v>12</v>
      </c>
      <c r="I7" s="196" t="s">
        <v>13</v>
      </c>
      <c r="J7" s="197"/>
      <c r="K7" s="10" t="s">
        <v>14</v>
      </c>
      <c r="L7" s="6" t="s">
        <v>15</v>
      </c>
      <c r="M7" s="11"/>
      <c r="N7" s="12"/>
      <c r="O7" s="13"/>
      <c r="P7" s="11"/>
      <c r="Z7" s="12"/>
      <c r="AA7" s="14"/>
      <c r="AB7" s="15" t="s">
        <v>16</v>
      </c>
      <c r="AC7" s="13"/>
      <c r="AD7" s="39" t="s">
        <v>17</v>
      </c>
      <c r="AE7" s="6" t="s">
        <v>18</v>
      </c>
      <c r="AF7" s="198" t="s">
        <v>17</v>
      </c>
      <c r="AG7" s="199"/>
      <c r="AH7" s="198" t="s">
        <v>18</v>
      </c>
      <c r="AI7" s="199"/>
    </row>
    <row r="8" spans="1:36">
      <c r="A8" s="16"/>
      <c r="D8" s="16"/>
      <c r="H8" s="16"/>
      <c r="K8" s="16"/>
      <c r="M8" s="17" t="s">
        <v>19</v>
      </c>
      <c r="N8" s="190" t="s">
        <v>15</v>
      </c>
      <c r="O8" s="191"/>
      <c r="P8" s="17" t="s">
        <v>20</v>
      </c>
      <c r="Q8" s="190" t="s">
        <v>21</v>
      </c>
      <c r="R8" s="192"/>
      <c r="S8" s="191"/>
      <c r="T8" s="17" t="s">
        <v>22</v>
      </c>
      <c r="U8" s="190" t="s">
        <v>23</v>
      </c>
      <c r="V8" s="192"/>
      <c r="W8" s="18" t="s">
        <v>24</v>
      </c>
      <c r="X8" s="17" t="s">
        <v>25</v>
      </c>
      <c r="Y8" s="17" t="s">
        <v>26</v>
      </c>
      <c r="Z8" s="190" t="s">
        <v>27</v>
      </c>
      <c r="AA8" s="191"/>
      <c r="AB8" s="17" t="s">
        <v>28</v>
      </c>
      <c r="AC8" s="17" t="s">
        <v>29</v>
      </c>
      <c r="AD8" s="40" t="s">
        <v>30</v>
      </c>
      <c r="AE8" s="19" t="s">
        <v>30</v>
      </c>
      <c r="AF8" s="193" t="s">
        <v>31</v>
      </c>
      <c r="AG8" s="194"/>
      <c r="AH8" s="193" t="s">
        <v>31</v>
      </c>
      <c r="AI8" s="194"/>
    </row>
    <row r="9" spans="1:36">
      <c r="A9" s="17" t="s">
        <v>32</v>
      </c>
      <c r="B9" s="190" t="s">
        <v>33</v>
      </c>
      <c r="C9" s="191"/>
      <c r="D9" s="17" t="s">
        <v>34</v>
      </c>
      <c r="E9" s="190" t="s">
        <v>35</v>
      </c>
      <c r="F9" s="192"/>
      <c r="G9" s="191"/>
      <c r="H9" s="17" t="s">
        <v>36</v>
      </c>
      <c r="I9" s="190" t="s">
        <v>37</v>
      </c>
      <c r="J9" s="191"/>
      <c r="K9" s="17" t="s">
        <v>38</v>
      </c>
      <c r="L9" s="17" t="s">
        <v>39</v>
      </c>
      <c r="M9" s="17" t="s">
        <v>40</v>
      </c>
      <c r="N9" s="190" t="s">
        <v>41</v>
      </c>
      <c r="O9" s="191"/>
      <c r="P9" s="17" t="s">
        <v>42</v>
      </c>
      <c r="Q9" s="190" t="s">
        <v>43</v>
      </c>
      <c r="R9" s="192"/>
      <c r="S9" s="191"/>
      <c r="T9" s="17" t="s">
        <v>44</v>
      </c>
      <c r="U9" s="190" t="s">
        <v>45</v>
      </c>
      <c r="V9" s="192"/>
      <c r="W9" s="18" t="s">
        <v>46</v>
      </c>
      <c r="X9" s="17" t="s">
        <v>47</v>
      </c>
      <c r="Y9" s="17" t="s">
        <v>48</v>
      </c>
      <c r="Z9" s="202" t="s">
        <v>49</v>
      </c>
      <c r="AA9" s="203"/>
      <c r="AB9" s="17" t="s">
        <v>50</v>
      </c>
      <c r="AC9" s="17" t="s">
        <v>51</v>
      </c>
      <c r="AD9" s="41" t="s">
        <v>52</v>
      </c>
      <c r="AE9" s="17" t="s">
        <v>53</v>
      </c>
      <c r="AF9" s="190" t="s">
        <v>54</v>
      </c>
      <c r="AG9" s="191"/>
      <c r="AH9" s="190" t="s">
        <v>55</v>
      </c>
      <c r="AI9" s="191"/>
    </row>
    <row r="10" spans="1:36">
      <c r="A10" s="20">
        <v>1</v>
      </c>
      <c r="B10" s="172" t="s">
        <v>56</v>
      </c>
      <c r="C10" s="173"/>
      <c r="D10" s="21" t="s">
        <v>57</v>
      </c>
      <c r="E10" s="172" t="s">
        <v>58</v>
      </c>
      <c r="F10" s="174"/>
      <c r="G10" s="173"/>
      <c r="I10" s="172" t="s">
        <v>59</v>
      </c>
      <c r="J10" s="173"/>
      <c r="K10" s="21" t="s">
        <v>60</v>
      </c>
      <c r="L10" s="20">
        <v>31</v>
      </c>
      <c r="M10" s="20">
        <v>0</v>
      </c>
      <c r="N10" s="139">
        <v>15345</v>
      </c>
      <c r="O10" s="140"/>
      <c r="P10" s="20">
        <v>15345</v>
      </c>
      <c r="Q10" s="139">
        <v>0</v>
      </c>
      <c r="R10" s="141"/>
      <c r="S10" s="140"/>
      <c r="T10" s="20">
        <v>0</v>
      </c>
      <c r="U10" s="139">
        <v>0</v>
      </c>
      <c r="V10" s="141"/>
      <c r="W10" s="22">
        <v>0</v>
      </c>
      <c r="X10" s="20">
        <v>0</v>
      </c>
      <c r="Y10" s="20">
        <v>0</v>
      </c>
      <c r="Z10" s="139">
        <v>15345</v>
      </c>
      <c r="AA10" s="140"/>
      <c r="AB10" s="20">
        <v>0</v>
      </c>
      <c r="AC10" s="20">
        <v>15345</v>
      </c>
      <c r="AD10" s="42" t="s">
        <v>61</v>
      </c>
      <c r="AE10" s="21" t="s">
        <v>62</v>
      </c>
      <c r="AF10" s="172" t="s">
        <v>61</v>
      </c>
      <c r="AG10" s="173"/>
      <c r="AH10" s="172" t="s">
        <v>56</v>
      </c>
      <c r="AI10" s="173"/>
    </row>
    <row r="11" spans="1:36">
      <c r="A11" s="20">
        <v>2</v>
      </c>
      <c r="B11" s="172" t="s">
        <v>63</v>
      </c>
      <c r="C11" s="173"/>
      <c r="D11" s="21" t="s">
        <v>64</v>
      </c>
      <c r="E11" s="172" t="s">
        <v>65</v>
      </c>
      <c r="F11" s="174"/>
      <c r="G11" s="173"/>
      <c r="H11" s="21" t="s">
        <v>66</v>
      </c>
      <c r="I11" s="172" t="s">
        <v>67</v>
      </c>
      <c r="J11" s="173"/>
      <c r="K11" s="21" t="s">
        <v>68</v>
      </c>
      <c r="L11" s="20">
        <v>628</v>
      </c>
      <c r="M11" s="20">
        <v>0</v>
      </c>
      <c r="N11" s="139">
        <v>849056</v>
      </c>
      <c r="O11" s="140"/>
      <c r="P11" s="20">
        <v>849056</v>
      </c>
      <c r="Q11" s="139">
        <v>0</v>
      </c>
      <c r="R11" s="141"/>
      <c r="S11" s="140"/>
      <c r="T11" s="20">
        <v>0</v>
      </c>
      <c r="U11" s="139">
        <v>0</v>
      </c>
      <c r="V11" s="141"/>
      <c r="W11" s="22">
        <v>76415</v>
      </c>
      <c r="X11" s="20">
        <v>0</v>
      </c>
      <c r="Y11" s="20">
        <v>0</v>
      </c>
      <c r="Z11" s="139">
        <v>925471</v>
      </c>
      <c r="AA11" s="140"/>
      <c r="AB11" s="20">
        <v>925471</v>
      </c>
      <c r="AC11" s="20">
        <v>0</v>
      </c>
      <c r="AD11" s="42" t="s">
        <v>69</v>
      </c>
      <c r="AE11" s="21" t="s">
        <v>70</v>
      </c>
      <c r="AF11" s="172" t="s">
        <v>69</v>
      </c>
      <c r="AG11" s="173"/>
      <c r="AH11" s="172" t="s">
        <v>63</v>
      </c>
      <c r="AI11" s="173"/>
    </row>
    <row r="12" spans="1:36">
      <c r="A12" s="20">
        <v>3</v>
      </c>
      <c r="B12" s="172" t="s">
        <v>71</v>
      </c>
      <c r="C12" s="173"/>
      <c r="D12" s="21" t="s">
        <v>72</v>
      </c>
      <c r="E12" s="172" t="s">
        <v>73</v>
      </c>
      <c r="F12" s="174"/>
      <c r="G12" s="173"/>
      <c r="I12" s="172" t="s">
        <v>74</v>
      </c>
      <c r="J12" s="173"/>
      <c r="K12" s="21" t="s">
        <v>60</v>
      </c>
      <c r="L12" s="20">
        <v>46</v>
      </c>
      <c r="M12" s="20">
        <v>0</v>
      </c>
      <c r="N12" s="139">
        <v>22770</v>
      </c>
      <c r="O12" s="140"/>
      <c r="P12" s="20">
        <v>22770</v>
      </c>
      <c r="Q12" s="139">
        <v>0</v>
      </c>
      <c r="R12" s="141"/>
      <c r="S12" s="140"/>
      <c r="T12" s="20">
        <v>0</v>
      </c>
      <c r="U12" s="139">
        <v>0</v>
      </c>
      <c r="V12" s="141"/>
      <c r="W12" s="22">
        <v>0</v>
      </c>
      <c r="X12" s="20">
        <v>0</v>
      </c>
      <c r="Y12" s="20">
        <v>0</v>
      </c>
      <c r="Z12" s="139">
        <v>22770</v>
      </c>
      <c r="AA12" s="140"/>
      <c r="AB12" s="20">
        <v>0</v>
      </c>
      <c r="AC12" s="20">
        <v>22770</v>
      </c>
      <c r="AD12" s="42" t="s">
        <v>61</v>
      </c>
      <c r="AE12" s="21" t="s">
        <v>75</v>
      </c>
      <c r="AF12" s="172" t="s">
        <v>61</v>
      </c>
      <c r="AG12" s="173"/>
      <c r="AH12" s="172" t="s">
        <v>71</v>
      </c>
      <c r="AI12" s="173"/>
    </row>
    <row r="13" spans="1:36">
      <c r="A13" s="20">
        <v>4</v>
      </c>
      <c r="B13" s="172" t="s">
        <v>76</v>
      </c>
      <c r="C13" s="173"/>
      <c r="D13" s="21" t="s">
        <v>77</v>
      </c>
      <c r="E13" s="172" t="s">
        <v>78</v>
      </c>
      <c r="F13" s="174"/>
      <c r="G13" s="173"/>
      <c r="I13" s="172" t="s">
        <v>79</v>
      </c>
      <c r="J13" s="173"/>
      <c r="K13" s="21" t="s">
        <v>60</v>
      </c>
      <c r="L13" s="20">
        <v>29</v>
      </c>
      <c r="M13" s="20">
        <v>0</v>
      </c>
      <c r="N13" s="139">
        <v>4901</v>
      </c>
      <c r="O13" s="140"/>
      <c r="P13" s="20">
        <v>4901</v>
      </c>
      <c r="Q13" s="139">
        <v>0</v>
      </c>
      <c r="R13" s="141"/>
      <c r="S13" s="140"/>
      <c r="T13" s="20">
        <v>0</v>
      </c>
      <c r="U13" s="139">
        <v>0</v>
      </c>
      <c r="V13" s="141"/>
      <c r="W13" s="22">
        <v>0</v>
      </c>
      <c r="X13" s="20">
        <v>0</v>
      </c>
      <c r="Y13" s="20">
        <v>0</v>
      </c>
      <c r="Z13" s="139">
        <v>4901</v>
      </c>
      <c r="AA13" s="140"/>
      <c r="AB13" s="20">
        <v>0</v>
      </c>
      <c r="AC13" s="20">
        <v>4901</v>
      </c>
      <c r="AD13" s="42" t="s">
        <v>80</v>
      </c>
      <c r="AE13" s="21" t="s">
        <v>81</v>
      </c>
      <c r="AF13" s="172" t="s">
        <v>80</v>
      </c>
      <c r="AG13" s="173"/>
      <c r="AH13" s="172" t="s">
        <v>76</v>
      </c>
      <c r="AI13" s="173"/>
    </row>
    <row r="14" spans="1:36">
      <c r="A14" s="20">
        <v>5</v>
      </c>
      <c r="B14" s="172" t="s">
        <v>82</v>
      </c>
      <c r="C14" s="173"/>
      <c r="D14" s="21" t="s">
        <v>83</v>
      </c>
      <c r="E14" s="172" t="s">
        <v>84</v>
      </c>
      <c r="F14" s="174"/>
      <c r="G14" s="173"/>
      <c r="I14" s="172" t="s">
        <v>85</v>
      </c>
      <c r="J14" s="173"/>
      <c r="K14" s="21" t="s">
        <v>86</v>
      </c>
      <c r="L14" s="20">
        <v>100</v>
      </c>
      <c r="M14" s="20">
        <v>0</v>
      </c>
      <c r="N14" s="139">
        <v>144470</v>
      </c>
      <c r="O14" s="140"/>
      <c r="P14" s="20">
        <v>144470</v>
      </c>
      <c r="Q14" s="139">
        <v>0</v>
      </c>
      <c r="R14" s="141"/>
      <c r="S14" s="140"/>
      <c r="T14" s="20">
        <v>0</v>
      </c>
      <c r="U14" s="139">
        <v>0</v>
      </c>
      <c r="V14" s="141"/>
      <c r="W14" s="22">
        <v>0</v>
      </c>
      <c r="X14" s="20">
        <v>0</v>
      </c>
      <c r="Y14" s="20">
        <v>0</v>
      </c>
      <c r="Z14" s="139">
        <v>144470</v>
      </c>
      <c r="AA14" s="140"/>
      <c r="AB14" s="20">
        <v>0</v>
      </c>
      <c r="AC14" s="20">
        <v>144470</v>
      </c>
      <c r="AD14" s="42" t="s">
        <v>80</v>
      </c>
      <c r="AE14" s="21" t="s">
        <v>87</v>
      </c>
      <c r="AF14" s="172" t="s">
        <v>80</v>
      </c>
      <c r="AG14" s="173"/>
      <c r="AH14" s="172" t="s">
        <v>82</v>
      </c>
      <c r="AI14" s="173"/>
    </row>
    <row r="15" spans="1:36">
      <c r="A15" s="20">
        <v>6</v>
      </c>
      <c r="B15" s="172" t="s">
        <v>88</v>
      </c>
      <c r="C15" s="173"/>
      <c r="D15" s="21" t="s">
        <v>64</v>
      </c>
      <c r="E15" s="172" t="s">
        <v>65</v>
      </c>
      <c r="F15" s="174"/>
      <c r="G15" s="173"/>
      <c r="H15" s="21" t="s">
        <v>66</v>
      </c>
      <c r="I15" s="172" t="s">
        <v>67</v>
      </c>
      <c r="J15" s="173"/>
      <c r="K15" s="21" t="s">
        <v>68</v>
      </c>
      <c r="L15" s="20">
        <v>583</v>
      </c>
      <c r="M15" s="20">
        <v>0</v>
      </c>
      <c r="N15" s="139">
        <v>788216</v>
      </c>
      <c r="O15" s="140"/>
      <c r="P15" s="20">
        <v>788216</v>
      </c>
      <c r="Q15" s="139">
        <v>0</v>
      </c>
      <c r="R15" s="141"/>
      <c r="S15" s="140"/>
      <c r="T15" s="20">
        <v>0</v>
      </c>
      <c r="U15" s="139">
        <v>0</v>
      </c>
      <c r="V15" s="141"/>
      <c r="W15" s="22">
        <v>70939</v>
      </c>
      <c r="X15" s="20">
        <v>0</v>
      </c>
      <c r="Y15" s="20">
        <v>0</v>
      </c>
      <c r="Z15" s="139">
        <v>859155</v>
      </c>
      <c r="AA15" s="140"/>
      <c r="AB15" s="20">
        <v>859155</v>
      </c>
      <c r="AC15" s="20">
        <v>0</v>
      </c>
      <c r="AD15" s="42" t="s">
        <v>69</v>
      </c>
      <c r="AE15" s="21" t="s">
        <v>89</v>
      </c>
      <c r="AF15" s="172" t="s">
        <v>69</v>
      </c>
      <c r="AG15" s="173"/>
      <c r="AH15" s="172" t="s">
        <v>88</v>
      </c>
      <c r="AI15" s="173"/>
    </row>
    <row r="16" spans="1:36">
      <c r="A16" s="20">
        <v>7</v>
      </c>
      <c r="B16" s="172" t="s">
        <v>90</v>
      </c>
      <c r="C16" s="173"/>
      <c r="D16" s="21" t="s">
        <v>91</v>
      </c>
      <c r="E16" s="172" t="s">
        <v>92</v>
      </c>
      <c r="F16" s="174"/>
      <c r="G16" s="173"/>
      <c r="I16" s="172" t="s">
        <v>93</v>
      </c>
      <c r="J16" s="173"/>
      <c r="K16" s="21" t="s">
        <v>60</v>
      </c>
      <c r="L16" s="20">
        <v>55</v>
      </c>
      <c r="M16" s="20">
        <v>0</v>
      </c>
      <c r="N16" s="139">
        <v>9295</v>
      </c>
      <c r="O16" s="140"/>
      <c r="P16" s="20">
        <v>9295</v>
      </c>
      <c r="Q16" s="139">
        <v>0</v>
      </c>
      <c r="R16" s="141"/>
      <c r="S16" s="140"/>
      <c r="T16" s="20">
        <v>0</v>
      </c>
      <c r="U16" s="139">
        <v>0</v>
      </c>
      <c r="V16" s="141"/>
      <c r="W16" s="22">
        <v>0</v>
      </c>
      <c r="X16" s="20">
        <v>0</v>
      </c>
      <c r="Y16" s="20">
        <v>0</v>
      </c>
      <c r="Z16" s="139">
        <v>9295</v>
      </c>
      <c r="AA16" s="140"/>
      <c r="AB16" s="20">
        <v>0</v>
      </c>
      <c r="AC16" s="20">
        <v>9295</v>
      </c>
      <c r="AD16" s="42" t="s">
        <v>80</v>
      </c>
      <c r="AE16" s="21" t="s">
        <v>94</v>
      </c>
      <c r="AF16" s="172" t="s">
        <v>80</v>
      </c>
      <c r="AG16" s="173"/>
      <c r="AH16" s="172" t="s">
        <v>90</v>
      </c>
      <c r="AI16" s="173"/>
    </row>
    <row r="17" spans="1:35">
      <c r="A17" s="20">
        <v>8</v>
      </c>
      <c r="B17" s="172" t="s">
        <v>95</v>
      </c>
      <c r="C17" s="173"/>
      <c r="D17" s="21" t="s">
        <v>96</v>
      </c>
      <c r="E17" s="172" t="s">
        <v>97</v>
      </c>
      <c r="F17" s="174"/>
      <c r="G17" s="173"/>
      <c r="H17" s="21" t="s">
        <v>98</v>
      </c>
      <c r="I17" s="172" t="s">
        <v>99</v>
      </c>
      <c r="J17" s="173"/>
      <c r="K17" s="21" t="s">
        <v>60</v>
      </c>
      <c r="L17" s="20">
        <v>0</v>
      </c>
      <c r="M17" s="20">
        <v>59400</v>
      </c>
      <c r="N17" s="139">
        <v>0</v>
      </c>
      <c r="O17" s="140"/>
      <c r="P17" s="20">
        <v>59400</v>
      </c>
      <c r="Q17" s="139">
        <v>0</v>
      </c>
      <c r="R17" s="141"/>
      <c r="S17" s="140"/>
      <c r="T17" s="20">
        <v>74600</v>
      </c>
      <c r="U17" s="139">
        <v>0</v>
      </c>
      <c r="V17" s="141"/>
      <c r="W17" s="22">
        <v>891</v>
      </c>
      <c r="X17" s="20">
        <v>0</v>
      </c>
      <c r="Y17" s="20">
        <v>0</v>
      </c>
      <c r="Z17" s="139">
        <v>134891</v>
      </c>
      <c r="AA17" s="140"/>
      <c r="AB17" s="20">
        <v>134891</v>
      </c>
      <c r="AC17" s="20">
        <v>0</v>
      </c>
      <c r="AD17" s="42" t="s">
        <v>100</v>
      </c>
      <c r="AE17" s="21" t="s">
        <v>101</v>
      </c>
      <c r="AF17" s="172" t="s">
        <v>100</v>
      </c>
      <c r="AG17" s="173"/>
      <c r="AH17" s="172" t="s">
        <v>95</v>
      </c>
      <c r="AI17" s="173"/>
    </row>
    <row r="18" spans="1:35">
      <c r="A18" s="20">
        <v>9</v>
      </c>
      <c r="B18" s="172" t="s">
        <v>102</v>
      </c>
      <c r="C18" s="173"/>
      <c r="D18" s="21" t="s">
        <v>103</v>
      </c>
      <c r="E18" s="172" t="s">
        <v>104</v>
      </c>
      <c r="F18" s="174"/>
      <c r="G18" s="173"/>
      <c r="I18" s="172" t="s">
        <v>105</v>
      </c>
      <c r="J18" s="173"/>
      <c r="K18" s="21" t="s">
        <v>60</v>
      </c>
      <c r="L18" s="20">
        <v>50</v>
      </c>
      <c r="M18" s="20">
        <v>0</v>
      </c>
      <c r="N18" s="139">
        <v>24750</v>
      </c>
      <c r="O18" s="140"/>
      <c r="P18" s="20">
        <v>24750</v>
      </c>
      <c r="Q18" s="139">
        <v>0</v>
      </c>
      <c r="R18" s="141"/>
      <c r="S18" s="140"/>
      <c r="T18" s="20">
        <v>0</v>
      </c>
      <c r="U18" s="139">
        <v>0</v>
      </c>
      <c r="V18" s="141"/>
      <c r="W18" s="22">
        <v>0</v>
      </c>
      <c r="X18" s="20">
        <v>0</v>
      </c>
      <c r="Y18" s="20">
        <v>0</v>
      </c>
      <c r="Z18" s="139">
        <v>24750</v>
      </c>
      <c r="AA18" s="140"/>
      <c r="AB18" s="20">
        <v>0</v>
      </c>
      <c r="AC18" s="20">
        <v>24750</v>
      </c>
      <c r="AD18" s="42" t="s">
        <v>61</v>
      </c>
      <c r="AE18" s="21" t="s">
        <v>106</v>
      </c>
      <c r="AF18" s="172" t="s">
        <v>61</v>
      </c>
      <c r="AG18" s="173"/>
      <c r="AH18" s="172" t="s">
        <v>102</v>
      </c>
      <c r="AI18" s="173"/>
    </row>
    <row r="19" spans="1:35">
      <c r="A19" s="20">
        <v>10</v>
      </c>
      <c r="B19" s="172" t="s">
        <v>107</v>
      </c>
      <c r="C19" s="173"/>
      <c r="D19" s="21" t="s">
        <v>108</v>
      </c>
      <c r="E19" s="172" t="s">
        <v>109</v>
      </c>
      <c r="F19" s="174"/>
      <c r="G19" s="173"/>
      <c r="H19" s="21" t="s">
        <v>110</v>
      </c>
      <c r="I19" s="172" t="s">
        <v>111</v>
      </c>
      <c r="J19" s="173"/>
      <c r="K19" s="21" t="s">
        <v>112</v>
      </c>
      <c r="L19" s="20">
        <v>4957</v>
      </c>
      <c r="M19" s="20">
        <v>429300</v>
      </c>
      <c r="N19" s="139">
        <v>2305098</v>
      </c>
      <c r="O19" s="140"/>
      <c r="P19" s="20">
        <v>2734398</v>
      </c>
      <c r="Q19" s="139">
        <v>0</v>
      </c>
      <c r="R19" s="141"/>
      <c r="S19" s="140"/>
      <c r="T19" s="20">
        <v>0</v>
      </c>
      <c r="U19" s="139">
        <v>0</v>
      </c>
      <c r="V19" s="141"/>
      <c r="W19" s="22">
        <v>13672</v>
      </c>
      <c r="X19" s="20">
        <v>0</v>
      </c>
      <c r="Y19" s="20">
        <v>0</v>
      </c>
      <c r="Z19" s="139">
        <v>2748070</v>
      </c>
      <c r="AA19" s="140"/>
      <c r="AB19" s="20">
        <v>2748070</v>
      </c>
      <c r="AC19" s="20">
        <v>0</v>
      </c>
      <c r="AD19" s="42" t="s">
        <v>113</v>
      </c>
      <c r="AE19" s="21" t="s">
        <v>114</v>
      </c>
      <c r="AF19" s="172" t="s">
        <v>113</v>
      </c>
      <c r="AG19" s="173"/>
      <c r="AH19" s="172" t="s">
        <v>107</v>
      </c>
      <c r="AI19" s="173"/>
    </row>
    <row r="20" spans="1:35">
      <c r="A20" s="20">
        <v>11</v>
      </c>
      <c r="B20" s="172" t="s">
        <v>115</v>
      </c>
      <c r="C20" s="173"/>
      <c r="D20" s="21" t="s">
        <v>108</v>
      </c>
      <c r="E20" s="172" t="s">
        <v>116</v>
      </c>
      <c r="F20" s="174"/>
      <c r="G20" s="173"/>
      <c r="H20" s="21" t="s">
        <v>110</v>
      </c>
      <c r="I20" s="172" t="s">
        <v>117</v>
      </c>
      <c r="J20" s="173"/>
      <c r="K20" s="21" t="s">
        <v>118</v>
      </c>
      <c r="L20" s="20">
        <v>4957</v>
      </c>
      <c r="M20" s="20">
        <v>243000</v>
      </c>
      <c r="N20" s="139">
        <v>1784592</v>
      </c>
      <c r="O20" s="140"/>
      <c r="P20" s="20">
        <v>2027592</v>
      </c>
      <c r="Q20" s="139">
        <v>0</v>
      </c>
      <c r="R20" s="141"/>
      <c r="S20" s="140"/>
      <c r="T20" s="20">
        <v>0</v>
      </c>
      <c r="U20" s="139">
        <v>0</v>
      </c>
      <c r="V20" s="141"/>
      <c r="W20" s="22">
        <v>10138</v>
      </c>
      <c r="X20" s="20">
        <v>0</v>
      </c>
      <c r="Y20" s="20">
        <v>0</v>
      </c>
      <c r="Z20" s="139">
        <v>2037730</v>
      </c>
      <c r="AA20" s="140"/>
      <c r="AB20" s="20">
        <v>2037730</v>
      </c>
      <c r="AC20" s="20">
        <v>0</v>
      </c>
      <c r="AD20" s="42" t="s">
        <v>119</v>
      </c>
      <c r="AE20" s="21" t="s">
        <v>120</v>
      </c>
      <c r="AF20" s="172" t="s">
        <v>119</v>
      </c>
      <c r="AG20" s="173"/>
      <c r="AH20" s="172" t="s">
        <v>115</v>
      </c>
      <c r="AI20" s="173"/>
    </row>
    <row r="21" spans="1:35">
      <c r="A21" s="20">
        <v>12</v>
      </c>
      <c r="B21" s="172" t="s">
        <v>121</v>
      </c>
      <c r="C21" s="173"/>
      <c r="D21" s="21" t="s">
        <v>122</v>
      </c>
      <c r="E21" s="172" t="s">
        <v>123</v>
      </c>
      <c r="F21" s="174"/>
      <c r="G21" s="173"/>
      <c r="H21" s="21" t="s">
        <v>66</v>
      </c>
      <c r="I21" s="172" t="s">
        <v>124</v>
      </c>
      <c r="J21" s="173"/>
      <c r="K21" s="21" t="s">
        <v>125</v>
      </c>
      <c r="L21" s="20">
        <v>120</v>
      </c>
      <c r="M21" s="20">
        <v>0</v>
      </c>
      <c r="N21" s="139">
        <v>162240</v>
      </c>
      <c r="O21" s="140"/>
      <c r="P21" s="20">
        <v>162240</v>
      </c>
      <c r="Q21" s="139">
        <v>0</v>
      </c>
      <c r="R21" s="141"/>
      <c r="S21" s="140"/>
      <c r="T21" s="20">
        <v>0</v>
      </c>
      <c r="U21" s="139">
        <v>0</v>
      </c>
      <c r="V21" s="141"/>
      <c r="W21" s="22">
        <v>14602</v>
      </c>
      <c r="X21" s="20">
        <v>0</v>
      </c>
      <c r="Y21" s="20">
        <v>0</v>
      </c>
      <c r="Z21" s="139">
        <v>176842</v>
      </c>
      <c r="AA21" s="140"/>
      <c r="AB21" s="20">
        <v>176842</v>
      </c>
      <c r="AC21" s="20">
        <v>0</v>
      </c>
      <c r="AD21" s="42" t="s">
        <v>119</v>
      </c>
      <c r="AE21" s="21" t="s">
        <v>126</v>
      </c>
      <c r="AF21" s="172" t="s">
        <v>119</v>
      </c>
      <c r="AG21" s="173"/>
      <c r="AH21" s="172" t="s">
        <v>121</v>
      </c>
      <c r="AI21" s="173"/>
    </row>
    <row r="22" spans="1:35">
      <c r="A22" s="20">
        <v>13</v>
      </c>
      <c r="B22" s="172" t="s">
        <v>127</v>
      </c>
      <c r="C22" s="173"/>
      <c r="D22" s="21" t="s">
        <v>108</v>
      </c>
      <c r="E22" s="172" t="s">
        <v>128</v>
      </c>
      <c r="F22" s="174"/>
      <c r="G22" s="173"/>
      <c r="H22" s="21" t="s">
        <v>110</v>
      </c>
      <c r="I22" s="172" t="s">
        <v>129</v>
      </c>
      <c r="J22" s="173"/>
      <c r="K22" s="21" t="s">
        <v>130</v>
      </c>
      <c r="L22" s="20">
        <v>2479</v>
      </c>
      <c r="M22" s="20">
        <v>81000</v>
      </c>
      <c r="N22" s="139">
        <v>892296</v>
      </c>
      <c r="O22" s="140"/>
      <c r="P22" s="20">
        <v>973296</v>
      </c>
      <c r="Q22" s="139">
        <v>0</v>
      </c>
      <c r="R22" s="141"/>
      <c r="S22" s="140"/>
      <c r="T22" s="20">
        <v>0</v>
      </c>
      <c r="U22" s="139">
        <v>0</v>
      </c>
      <c r="V22" s="141"/>
      <c r="W22" s="22">
        <v>4866</v>
      </c>
      <c r="X22" s="20">
        <v>0</v>
      </c>
      <c r="Y22" s="20">
        <v>0</v>
      </c>
      <c r="Z22" s="139">
        <v>978162</v>
      </c>
      <c r="AA22" s="140"/>
      <c r="AB22" s="20">
        <v>978162</v>
      </c>
      <c r="AC22" s="20">
        <v>0</v>
      </c>
      <c r="AD22" s="42" t="s">
        <v>131</v>
      </c>
      <c r="AE22" s="21" t="s">
        <v>132</v>
      </c>
      <c r="AF22" s="172" t="s">
        <v>131</v>
      </c>
      <c r="AG22" s="173"/>
      <c r="AH22" s="172" t="s">
        <v>127</v>
      </c>
      <c r="AI22" s="173"/>
    </row>
    <row r="23" spans="1:35">
      <c r="A23" s="20">
        <v>14</v>
      </c>
      <c r="B23" s="172" t="s">
        <v>133</v>
      </c>
      <c r="C23" s="173"/>
      <c r="D23" s="21" t="s">
        <v>108</v>
      </c>
      <c r="E23" s="172" t="s">
        <v>134</v>
      </c>
      <c r="F23" s="174"/>
      <c r="G23" s="173"/>
      <c r="H23" s="21" t="s">
        <v>110</v>
      </c>
      <c r="I23" s="172" t="s">
        <v>135</v>
      </c>
      <c r="J23" s="173"/>
      <c r="K23" s="21" t="s">
        <v>136</v>
      </c>
      <c r="L23" s="20">
        <v>7160</v>
      </c>
      <c r="M23" s="20">
        <v>662688</v>
      </c>
      <c r="N23" s="139">
        <v>1098651</v>
      </c>
      <c r="O23" s="140"/>
      <c r="P23" s="20">
        <v>1761339</v>
      </c>
      <c r="Q23" s="139">
        <v>10000</v>
      </c>
      <c r="R23" s="141"/>
      <c r="S23" s="140"/>
      <c r="T23" s="20">
        <v>0</v>
      </c>
      <c r="U23" s="139">
        <v>0</v>
      </c>
      <c r="V23" s="141"/>
      <c r="W23" s="22">
        <v>28661</v>
      </c>
      <c r="X23" s="20">
        <v>0</v>
      </c>
      <c r="Y23" s="20">
        <v>0</v>
      </c>
      <c r="Z23" s="139">
        <v>1800000</v>
      </c>
      <c r="AA23" s="140"/>
      <c r="AB23" s="20">
        <v>1800000</v>
      </c>
      <c r="AC23" s="20">
        <v>0</v>
      </c>
      <c r="AD23" s="42" t="s">
        <v>113</v>
      </c>
      <c r="AE23" s="21" t="s">
        <v>137</v>
      </c>
      <c r="AF23" s="172" t="s">
        <v>113</v>
      </c>
      <c r="AG23" s="173"/>
      <c r="AH23" s="172" t="s">
        <v>133</v>
      </c>
      <c r="AI23" s="173"/>
    </row>
    <row r="24" spans="1:35">
      <c r="A24" s="20">
        <v>15</v>
      </c>
      <c r="B24" s="172" t="s">
        <v>133</v>
      </c>
      <c r="C24" s="173"/>
      <c r="D24" s="21" t="s">
        <v>138</v>
      </c>
      <c r="E24" s="172" t="s">
        <v>139</v>
      </c>
      <c r="F24" s="174"/>
      <c r="G24" s="173"/>
      <c r="H24" s="21" t="s">
        <v>110</v>
      </c>
      <c r="I24" s="172" t="s">
        <v>140</v>
      </c>
      <c r="J24" s="173"/>
      <c r="K24" s="21" t="s">
        <v>141</v>
      </c>
      <c r="L24" s="20">
        <v>0</v>
      </c>
      <c r="M24" s="20">
        <v>0</v>
      </c>
      <c r="N24" s="139">
        <v>3970912</v>
      </c>
      <c r="O24" s="140"/>
      <c r="P24" s="20">
        <v>3970912</v>
      </c>
      <c r="Q24" s="139">
        <v>0</v>
      </c>
      <c r="R24" s="141"/>
      <c r="S24" s="140"/>
      <c r="T24" s="20">
        <v>0</v>
      </c>
      <c r="U24" s="139">
        <v>0</v>
      </c>
      <c r="V24" s="141"/>
      <c r="W24" s="22">
        <v>0</v>
      </c>
      <c r="X24" s="20">
        <v>0</v>
      </c>
      <c r="Y24" s="20">
        <v>0</v>
      </c>
      <c r="Z24" s="139">
        <v>3970912</v>
      </c>
      <c r="AA24" s="140"/>
      <c r="AB24" s="20">
        <v>0</v>
      </c>
      <c r="AC24" s="20">
        <v>3970912</v>
      </c>
      <c r="AD24" s="42" t="s">
        <v>113</v>
      </c>
      <c r="AE24" s="21" t="s">
        <v>137</v>
      </c>
      <c r="AF24" s="172" t="s">
        <v>113</v>
      </c>
      <c r="AG24" s="173"/>
      <c r="AH24" s="172" t="s">
        <v>133</v>
      </c>
      <c r="AI24" s="173"/>
    </row>
    <row r="25" spans="1:35">
      <c r="A25" s="20">
        <v>16</v>
      </c>
      <c r="B25" s="172" t="s">
        <v>142</v>
      </c>
      <c r="C25" s="173"/>
      <c r="D25" s="21" t="s">
        <v>143</v>
      </c>
      <c r="E25" s="172" t="s">
        <v>144</v>
      </c>
      <c r="F25" s="174"/>
      <c r="G25" s="173"/>
      <c r="H25" s="21" t="s">
        <v>66</v>
      </c>
      <c r="I25" s="172" t="s">
        <v>145</v>
      </c>
      <c r="J25" s="173"/>
      <c r="K25" s="21" t="s">
        <v>60</v>
      </c>
      <c r="L25" s="20">
        <v>250</v>
      </c>
      <c r="M25" s="20">
        <v>0</v>
      </c>
      <c r="N25" s="139">
        <v>123750</v>
      </c>
      <c r="O25" s="140"/>
      <c r="P25" s="20">
        <v>123750</v>
      </c>
      <c r="Q25" s="139">
        <v>0</v>
      </c>
      <c r="R25" s="141"/>
      <c r="S25" s="140"/>
      <c r="T25" s="20">
        <v>0</v>
      </c>
      <c r="U25" s="139">
        <v>0</v>
      </c>
      <c r="V25" s="141"/>
      <c r="W25" s="22">
        <v>11138</v>
      </c>
      <c r="X25" s="20">
        <v>0</v>
      </c>
      <c r="Y25" s="20">
        <v>0</v>
      </c>
      <c r="Z25" s="139">
        <v>134888</v>
      </c>
      <c r="AA25" s="140"/>
      <c r="AB25" s="20">
        <v>134888</v>
      </c>
      <c r="AC25" s="20">
        <v>0</v>
      </c>
      <c r="AD25" s="42" t="s">
        <v>146</v>
      </c>
      <c r="AE25" s="21" t="s">
        <v>147</v>
      </c>
      <c r="AF25" s="172" t="s">
        <v>146</v>
      </c>
      <c r="AG25" s="173"/>
      <c r="AH25" s="172" t="s">
        <v>142</v>
      </c>
      <c r="AI25" s="173"/>
    </row>
    <row r="26" spans="1:35">
      <c r="A26" s="20">
        <v>17</v>
      </c>
      <c r="B26" s="172" t="s">
        <v>148</v>
      </c>
      <c r="C26" s="173"/>
      <c r="D26" s="21" t="s">
        <v>149</v>
      </c>
      <c r="E26" s="172" t="s">
        <v>150</v>
      </c>
      <c r="F26" s="174"/>
      <c r="G26" s="173"/>
      <c r="I26" s="172" t="s">
        <v>151</v>
      </c>
      <c r="J26" s="173"/>
      <c r="K26" s="21" t="s">
        <v>60</v>
      </c>
      <c r="L26" s="20">
        <v>60</v>
      </c>
      <c r="M26" s="20">
        <v>0</v>
      </c>
      <c r="N26" s="139">
        <v>29700</v>
      </c>
      <c r="O26" s="140"/>
      <c r="P26" s="20">
        <v>29700</v>
      </c>
      <c r="Q26" s="139">
        <v>0</v>
      </c>
      <c r="R26" s="141"/>
      <c r="S26" s="140"/>
      <c r="T26" s="20">
        <v>0</v>
      </c>
      <c r="U26" s="139">
        <v>0</v>
      </c>
      <c r="V26" s="141"/>
      <c r="W26" s="22">
        <v>0</v>
      </c>
      <c r="X26" s="20">
        <v>0</v>
      </c>
      <c r="Y26" s="20">
        <v>0</v>
      </c>
      <c r="Z26" s="139">
        <v>29700</v>
      </c>
      <c r="AA26" s="140"/>
      <c r="AB26" s="20">
        <v>0</v>
      </c>
      <c r="AC26" s="20">
        <v>29700</v>
      </c>
      <c r="AD26" s="42" t="s">
        <v>61</v>
      </c>
      <c r="AE26" s="21" t="s">
        <v>152</v>
      </c>
      <c r="AF26" s="172" t="s">
        <v>61</v>
      </c>
      <c r="AG26" s="173"/>
      <c r="AH26" s="172" t="s">
        <v>148</v>
      </c>
      <c r="AI26" s="173"/>
    </row>
    <row r="27" spans="1:35">
      <c r="A27" s="20">
        <v>18</v>
      </c>
      <c r="B27" s="172" t="s">
        <v>153</v>
      </c>
      <c r="C27" s="173"/>
      <c r="D27" s="21" t="s">
        <v>154</v>
      </c>
      <c r="E27" s="172" t="s">
        <v>155</v>
      </c>
      <c r="F27" s="174"/>
      <c r="G27" s="173"/>
      <c r="H27" s="21" t="s">
        <v>156</v>
      </c>
      <c r="I27" s="172" t="s">
        <v>157</v>
      </c>
      <c r="J27" s="173"/>
      <c r="K27" s="21" t="s">
        <v>125</v>
      </c>
      <c r="L27" s="20">
        <v>4957</v>
      </c>
      <c r="M27" s="20">
        <v>0</v>
      </c>
      <c r="N27" s="139">
        <v>6702134</v>
      </c>
      <c r="O27" s="140"/>
      <c r="P27" s="20">
        <v>6702134</v>
      </c>
      <c r="Q27" s="139">
        <v>10000</v>
      </c>
      <c r="R27" s="141"/>
      <c r="S27" s="140"/>
      <c r="T27" s="20">
        <v>0</v>
      </c>
      <c r="U27" s="139">
        <v>192231</v>
      </c>
      <c r="V27" s="141"/>
      <c r="W27" s="22">
        <v>67021</v>
      </c>
      <c r="X27" s="20">
        <v>0</v>
      </c>
      <c r="Y27" s="20">
        <v>0</v>
      </c>
      <c r="Z27" s="139">
        <v>6971386</v>
      </c>
      <c r="AA27" s="140"/>
      <c r="AB27" s="20">
        <v>3486000</v>
      </c>
      <c r="AC27" s="20">
        <v>3485386</v>
      </c>
      <c r="AD27" s="42" t="s">
        <v>69</v>
      </c>
      <c r="AE27" s="21" t="s">
        <v>158</v>
      </c>
      <c r="AF27" s="172" t="s">
        <v>69</v>
      </c>
      <c r="AG27" s="173"/>
      <c r="AH27" s="172" t="s">
        <v>153</v>
      </c>
      <c r="AI27" s="173"/>
    </row>
    <row r="28" spans="1:35">
      <c r="A28" s="20">
        <v>19</v>
      </c>
      <c r="B28" s="172" t="s">
        <v>159</v>
      </c>
      <c r="C28" s="173"/>
      <c r="D28" s="21" t="s">
        <v>108</v>
      </c>
      <c r="E28" s="172" t="s">
        <v>160</v>
      </c>
      <c r="F28" s="174"/>
      <c r="G28" s="173"/>
      <c r="H28" s="21" t="s">
        <v>110</v>
      </c>
      <c r="I28" s="172" t="s">
        <v>161</v>
      </c>
      <c r="J28" s="173"/>
      <c r="K28" s="21" t="s">
        <v>118</v>
      </c>
      <c r="L28" s="20">
        <v>4957</v>
      </c>
      <c r="M28" s="20">
        <v>243000</v>
      </c>
      <c r="N28" s="139">
        <v>1784592</v>
      </c>
      <c r="O28" s="140"/>
      <c r="P28" s="20">
        <v>2027592</v>
      </c>
      <c r="Q28" s="139">
        <v>0</v>
      </c>
      <c r="R28" s="141"/>
      <c r="S28" s="140"/>
      <c r="T28" s="20">
        <v>0</v>
      </c>
      <c r="U28" s="139">
        <v>0</v>
      </c>
      <c r="V28" s="141"/>
      <c r="W28" s="22">
        <v>10138</v>
      </c>
      <c r="X28" s="20">
        <v>0</v>
      </c>
      <c r="Y28" s="20">
        <v>0</v>
      </c>
      <c r="Z28" s="139">
        <v>2037730</v>
      </c>
      <c r="AA28" s="140"/>
      <c r="AB28" s="20">
        <v>2037730</v>
      </c>
      <c r="AC28" s="20">
        <v>0</v>
      </c>
      <c r="AD28" s="42" t="s">
        <v>162</v>
      </c>
      <c r="AE28" s="21" t="s">
        <v>163</v>
      </c>
      <c r="AF28" s="172" t="s">
        <v>162</v>
      </c>
      <c r="AG28" s="173"/>
      <c r="AH28" s="172" t="s">
        <v>159</v>
      </c>
      <c r="AI28" s="173"/>
    </row>
    <row r="29" spans="1:35">
      <c r="A29" s="20">
        <v>20</v>
      </c>
      <c r="B29" s="172" t="s">
        <v>164</v>
      </c>
      <c r="C29" s="173"/>
      <c r="D29" s="21" t="s">
        <v>165</v>
      </c>
      <c r="E29" s="172" t="s">
        <v>166</v>
      </c>
      <c r="F29" s="174"/>
      <c r="G29" s="173"/>
      <c r="H29" s="21" t="s">
        <v>66</v>
      </c>
      <c r="I29" s="172" t="s">
        <v>167</v>
      </c>
      <c r="J29" s="173"/>
      <c r="K29" s="21" t="s">
        <v>60</v>
      </c>
      <c r="L29" s="20">
        <v>445</v>
      </c>
      <c r="M29" s="20">
        <v>0</v>
      </c>
      <c r="N29" s="139">
        <v>220275</v>
      </c>
      <c r="O29" s="140"/>
      <c r="P29" s="20">
        <v>220275</v>
      </c>
      <c r="Q29" s="139">
        <v>0</v>
      </c>
      <c r="R29" s="141"/>
      <c r="S29" s="140"/>
      <c r="T29" s="20">
        <v>0</v>
      </c>
      <c r="U29" s="139">
        <v>0</v>
      </c>
      <c r="V29" s="141"/>
      <c r="W29" s="22">
        <v>19825</v>
      </c>
      <c r="X29" s="20">
        <v>0</v>
      </c>
      <c r="Y29" s="20">
        <v>0</v>
      </c>
      <c r="Z29" s="139">
        <v>240100</v>
      </c>
      <c r="AA29" s="140"/>
      <c r="AB29" s="20">
        <v>20000</v>
      </c>
      <c r="AC29" s="20">
        <v>220100</v>
      </c>
      <c r="AD29" s="42" t="s">
        <v>168</v>
      </c>
      <c r="AE29" s="21" t="s">
        <v>169</v>
      </c>
      <c r="AF29" s="172" t="s">
        <v>168</v>
      </c>
      <c r="AG29" s="173"/>
      <c r="AH29" s="172" t="s">
        <v>164</v>
      </c>
      <c r="AI29" s="173"/>
    </row>
    <row r="30" spans="1:35">
      <c r="A30" s="20">
        <v>21</v>
      </c>
      <c r="B30" s="172" t="s">
        <v>170</v>
      </c>
      <c r="C30" s="173"/>
      <c r="D30" s="21" t="s">
        <v>138</v>
      </c>
      <c r="E30" s="172" t="s">
        <v>139</v>
      </c>
      <c r="F30" s="174"/>
      <c r="G30" s="173"/>
      <c r="H30" s="21" t="s">
        <v>66</v>
      </c>
      <c r="I30" s="172" t="s">
        <v>140</v>
      </c>
      <c r="J30" s="173"/>
      <c r="K30" s="21" t="s">
        <v>141</v>
      </c>
      <c r="L30" s="20">
        <v>827</v>
      </c>
      <c r="M30" s="20">
        <v>0</v>
      </c>
      <c r="N30" s="139">
        <v>909700</v>
      </c>
      <c r="O30" s="140"/>
      <c r="P30" s="20">
        <v>909700</v>
      </c>
      <c r="Q30" s="139">
        <v>0</v>
      </c>
      <c r="R30" s="141"/>
      <c r="S30" s="140"/>
      <c r="T30" s="20">
        <v>0</v>
      </c>
      <c r="U30" s="139">
        <v>0</v>
      </c>
      <c r="V30" s="141"/>
      <c r="W30" s="22">
        <v>81873</v>
      </c>
      <c r="X30" s="20">
        <v>0</v>
      </c>
      <c r="Y30" s="20">
        <v>0</v>
      </c>
      <c r="Z30" s="139">
        <v>991573</v>
      </c>
      <c r="AA30" s="140"/>
      <c r="AB30" s="20">
        <v>991573</v>
      </c>
      <c r="AC30" s="20">
        <v>0</v>
      </c>
      <c r="AD30" s="42" t="s">
        <v>113</v>
      </c>
      <c r="AE30" s="21" t="s">
        <v>171</v>
      </c>
      <c r="AF30" s="172" t="s">
        <v>113</v>
      </c>
      <c r="AG30" s="173"/>
      <c r="AH30" s="172" t="s">
        <v>170</v>
      </c>
      <c r="AI30" s="173"/>
    </row>
    <row r="31" spans="1:35">
      <c r="A31" s="20">
        <v>22</v>
      </c>
      <c r="B31" s="172" t="s">
        <v>172</v>
      </c>
      <c r="C31" s="173"/>
      <c r="D31" s="21" t="s">
        <v>173</v>
      </c>
      <c r="E31" s="172" t="s">
        <v>174</v>
      </c>
      <c r="F31" s="174"/>
      <c r="G31" s="173"/>
      <c r="I31" s="172" t="s">
        <v>175</v>
      </c>
      <c r="J31" s="173"/>
      <c r="K31" s="21" t="s">
        <v>60</v>
      </c>
      <c r="L31" s="20">
        <v>55</v>
      </c>
      <c r="M31" s="20">
        <v>0</v>
      </c>
      <c r="N31" s="139">
        <v>9295</v>
      </c>
      <c r="O31" s="140"/>
      <c r="P31" s="20">
        <v>9295</v>
      </c>
      <c r="Q31" s="139">
        <v>0</v>
      </c>
      <c r="R31" s="141"/>
      <c r="S31" s="140"/>
      <c r="T31" s="20">
        <v>0</v>
      </c>
      <c r="U31" s="139">
        <v>0</v>
      </c>
      <c r="V31" s="141"/>
      <c r="W31" s="22">
        <v>0</v>
      </c>
      <c r="X31" s="20">
        <v>0</v>
      </c>
      <c r="Y31" s="20">
        <v>0</v>
      </c>
      <c r="Z31" s="139">
        <v>9295</v>
      </c>
      <c r="AA31" s="140"/>
      <c r="AB31" s="20">
        <v>0</v>
      </c>
      <c r="AC31" s="20">
        <v>9295</v>
      </c>
      <c r="AD31" s="42" t="s">
        <v>80</v>
      </c>
      <c r="AE31" s="21" t="s">
        <v>176</v>
      </c>
      <c r="AF31" s="172" t="s">
        <v>80</v>
      </c>
      <c r="AG31" s="173"/>
      <c r="AH31" s="172" t="s">
        <v>172</v>
      </c>
      <c r="AI31" s="173"/>
    </row>
    <row r="32" spans="1:35">
      <c r="A32" s="20">
        <v>23</v>
      </c>
      <c r="B32" s="172" t="s">
        <v>177</v>
      </c>
      <c r="C32" s="173"/>
      <c r="D32" s="21" t="s">
        <v>178</v>
      </c>
      <c r="E32" s="172" t="s">
        <v>179</v>
      </c>
      <c r="F32" s="174"/>
      <c r="G32" s="173"/>
      <c r="H32" s="21" t="s">
        <v>66</v>
      </c>
      <c r="I32" s="172" t="s">
        <v>180</v>
      </c>
      <c r="J32" s="173"/>
      <c r="K32" s="21" t="s">
        <v>181</v>
      </c>
      <c r="L32" s="20">
        <v>66884</v>
      </c>
      <c r="M32" s="20">
        <v>0</v>
      </c>
      <c r="N32" s="139">
        <v>97516872</v>
      </c>
      <c r="O32" s="140"/>
      <c r="P32" s="20">
        <v>97516872</v>
      </c>
      <c r="Q32" s="139">
        <v>10000</v>
      </c>
      <c r="R32" s="141"/>
      <c r="S32" s="140"/>
      <c r="T32" s="20">
        <v>0</v>
      </c>
      <c r="U32" s="139">
        <v>0</v>
      </c>
      <c r="V32" s="141"/>
      <c r="W32" s="22">
        <v>2925506</v>
      </c>
      <c r="X32" s="20">
        <v>0</v>
      </c>
      <c r="Y32" s="20">
        <v>0</v>
      </c>
      <c r="Z32" s="139">
        <v>100452378</v>
      </c>
      <c r="AA32" s="140"/>
      <c r="AB32" s="20">
        <v>30500000</v>
      </c>
      <c r="AC32" s="20">
        <v>69952378</v>
      </c>
      <c r="AD32" s="42" t="s">
        <v>182</v>
      </c>
      <c r="AE32" s="21" t="s">
        <v>183</v>
      </c>
      <c r="AF32" s="172" t="s">
        <v>182</v>
      </c>
      <c r="AG32" s="173"/>
      <c r="AH32" s="172" t="s">
        <v>177</v>
      </c>
      <c r="AI32" s="173"/>
    </row>
    <row r="33" spans="1:35">
      <c r="A33" s="20">
        <v>24</v>
      </c>
      <c r="B33" s="172" t="s">
        <v>184</v>
      </c>
      <c r="C33" s="173"/>
      <c r="D33" s="21" t="s">
        <v>185</v>
      </c>
      <c r="E33" s="172" t="s">
        <v>186</v>
      </c>
      <c r="F33" s="174"/>
      <c r="G33" s="173"/>
      <c r="I33" s="172" t="s">
        <v>187</v>
      </c>
      <c r="J33" s="173"/>
      <c r="K33" s="21" t="s">
        <v>125</v>
      </c>
      <c r="L33" s="20">
        <v>30</v>
      </c>
      <c r="M33" s="20">
        <v>0</v>
      </c>
      <c r="N33" s="139">
        <v>40560</v>
      </c>
      <c r="O33" s="140"/>
      <c r="P33" s="20">
        <v>40560</v>
      </c>
      <c r="Q33" s="139">
        <v>0</v>
      </c>
      <c r="R33" s="141"/>
      <c r="S33" s="140"/>
      <c r="T33" s="20">
        <v>0</v>
      </c>
      <c r="U33" s="139">
        <v>0</v>
      </c>
      <c r="V33" s="141"/>
      <c r="W33" s="22">
        <v>0</v>
      </c>
      <c r="X33" s="20">
        <v>0</v>
      </c>
      <c r="Y33" s="20">
        <v>0</v>
      </c>
      <c r="Z33" s="139">
        <v>40560</v>
      </c>
      <c r="AA33" s="140"/>
      <c r="AB33" s="20">
        <v>0</v>
      </c>
      <c r="AC33" s="20">
        <v>40560</v>
      </c>
      <c r="AD33" s="42" t="s">
        <v>80</v>
      </c>
      <c r="AE33" s="21" t="s">
        <v>188</v>
      </c>
      <c r="AF33" s="172" t="s">
        <v>80</v>
      </c>
      <c r="AG33" s="173"/>
      <c r="AH33" s="172" t="s">
        <v>184</v>
      </c>
      <c r="AI33" s="173"/>
    </row>
    <row r="34" spans="1:35">
      <c r="A34" s="20">
        <v>25</v>
      </c>
      <c r="B34" s="172" t="s">
        <v>189</v>
      </c>
      <c r="C34" s="173"/>
      <c r="D34" s="21" t="s">
        <v>190</v>
      </c>
      <c r="E34" s="172" t="s">
        <v>191</v>
      </c>
      <c r="F34" s="174"/>
      <c r="G34" s="173"/>
      <c r="I34" s="172" t="s">
        <v>192</v>
      </c>
      <c r="J34" s="173"/>
      <c r="K34" s="21" t="s">
        <v>125</v>
      </c>
      <c r="L34" s="20">
        <v>26</v>
      </c>
      <c r="M34" s="20">
        <v>0</v>
      </c>
      <c r="N34" s="139">
        <v>35152</v>
      </c>
      <c r="O34" s="140"/>
      <c r="P34" s="20">
        <v>35152</v>
      </c>
      <c r="Q34" s="139">
        <v>0</v>
      </c>
      <c r="R34" s="141"/>
      <c r="S34" s="140"/>
      <c r="T34" s="20">
        <v>0</v>
      </c>
      <c r="U34" s="139">
        <v>0</v>
      </c>
      <c r="V34" s="141"/>
      <c r="W34" s="22">
        <v>0</v>
      </c>
      <c r="X34" s="20">
        <v>0</v>
      </c>
      <c r="Y34" s="20">
        <v>0</v>
      </c>
      <c r="Z34" s="139">
        <v>35152</v>
      </c>
      <c r="AA34" s="140"/>
      <c r="AB34" s="20">
        <v>0</v>
      </c>
      <c r="AC34" s="20">
        <v>35152</v>
      </c>
      <c r="AD34" s="42" t="s">
        <v>80</v>
      </c>
      <c r="AE34" s="21" t="s">
        <v>193</v>
      </c>
      <c r="AF34" s="172" t="s">
        <v>80</v>
      </c>
      <c r="AG34" s="173"/>
      <c r="AH34" s="172" t="s">
        <v>189</v>
      </c>
      <c r="AI34" s="173"/>
    </row>
    <row r="35" spans="1:35">
      <c r="A35" s="20">
        <v>26</v>
      </c>
      <c r="B35" s="172" t="s">
        <v>194</v>
      </c>
      <c r="C35" s="173"/>
      <c r="D35" s="21" t="s">
        <v>195</v>
      </c>
      <c r="E35" s="172" t="s">
        <v>196</v>
      </c>
      <c r="F35" s="174"/>
      <c r="G35" s="173"/>
      <c r="I35" s="172" t="s">
        <v>197</v>
      </c>
      <c r="J35" s="173"/>
      <c r="K35" s="21" t="s">
        <v>60</v>
      </c>
      <c r="L35" s="20">
        <v>32</v>
      </c>
      <c r="M35" s="20">
        <v>0</v>
      </c>
      <c r="N35" s="139">
        <v>15840</v>
      </c>
      <c r="O35" s="140"/>
      <c r="P35" s="20">
        <v>15840</v>
      </c>
      <c r="Q35" s="139">
        <v>0</v>
      </c>
      <c r="R35" s="141"/>
      <c r="S35" s="140"/>
      <c r="T35" s="20">
        <v>0</v>
      </c>
      <c r="U35" s="139">
        <v>0</v>
      </c>
      <c r="V35" s="141"/>
      <c r="W35" s="22">
        <v>0</v>
      </c>
      <c r="X35" s="20">
        <v>0</v>
      </c>
      <c r="Y35" s="20">
        <v>0</v>
      </c>
      <c r="Z35" s="139">
        <v>15840</v>
      </c>
      <c r="AA35" s="140"/>
      <c r="AB35" s="20">
        <v>0</v>
      </c>
      <c r="AC35" s="20">
        <v>15840</v>
      </c>
      <c r="AD35" s="42" t="s">
        <v>61</v>
      </c>
      <c r="AE35" s="21" t="s">
        <v>198</v>
      </c>
      <c r="AF35" s="172" t="s">
        <v>61</v>
      </c>
      <c r="AG35" s="173"/>
      <c r="AH35" s="172" t="s">
        <v>194</v>
      </c>
      <c r="AI35" s="173"/>
    </row>
    <row r="36" spans="1:35">
      <c r="A36" s="20">
        <v>27</v>
      </c>
      <c r="B36" s="172" t="s">
        <v>199</v>
      </c>
      <c r="C36" s="173"/>
      <c r="D36" s="21" t="s">
        <v>200</v>
      </c>
      <c r="E36" s="172" t="s">
        <v>201</v>
      </c>
      <c r="F36" s="174"/>
      <c r="G36" s="173"/>
      <c r="I36" s="172" t="s">
        <v>202</v>
      </c>
      <c r="J36" s="173"/>
      <c r="K36" s="21" t="s">
        <v>60</v>
      </c>
      <c r="L36" s="20">
        <v>44</v>
      </c>
      <c r="M36" s="20">
        <v>0</v>
      </c>
      <c r="N36" s="139">
        <v>7436</v>
      </c>
      <c r="O36" s="140"/>
      <c r="P36" s="20">
        <v>7436</v>
      </c>
      <c r="Q36" s="139">
        <v>0</v>
      </c>
      <c r="R36" s="141"/>
      <c r="S36" s="140"/>
      <c r="T36" s="20">
        <v>0</v>
      </c>
      <c r="U36" s="139">
        <v>0</v>
      </c>
      <c r="V36" s="141"/>
      <c r="W36" s="22">
        <v>0</v>
      </c>
      <c r="X36" s="20">
        <v>0</v>
      </c>
      <c r="Y36" s="20">
        <v>0</v>
      </c>
      <c r="Z36" s="139">
        <v>7436</v>
      </c>
      <c r="AA36" s="140"/>
      <c r="AB36" s="20">
        <v>0</v>
      </c>
      <c r="AC36" s="20">
        <v>7436</v>
      </c>
      <c r="AD36" s="42" t="s">
        <v>80</v>
      </c>
      <c r="AE36" s="21" t="s">
        <v>203</v>
      </c>
      <c r="AF36" s="172" t="s">
        <v>80</v>
      </c>
      <c r="AG36" s="173"/>
      <c r="AH36" s="172" t="s">
        <v>199</v>
      </c>
      <c r="AI36" s="173"/>
    </row>
    <row r="37" spans="1:35">
      <c r="A37" s="20">
        <v>28</v>
      </c>
      <c r="B37" s="172" t="s">
        <v>204</v>
      </c>
      <c r="C37" s="173"/>
      <c r="D37" s="21" t="s">
        <v>108</v>
      </c>
      <c r="E37" s="172" t="s">
        <v>205</v>
      </c>
      <c r="F37" s="174"/>
      <c r="G37" s="173"/>
      <c r="H37" s="21" t="s">
        <v>110</v>
      </c>
      <c r="I37" s="172" t="s">
        <v>206</v>
      </c>
      <c r="J37" s="173"/>
      <c r="K37" s="21" t="s">
        <v>130</v>
      </c>
      <c r="L37" s="20">
        <v>2479</v>
      </c>
      <c r="M37" s="20">
        <v>81000</v>
      </c>
      <c r="N37" s="139">
        <v>892296</v>
      </c>
      <c r="O37" s="140"/>
      <c r="P37" s="20">
        <v>973296</v>
      </c>
      <c r="Q37" s="139">
        <v>0</v>
      </c>
      <c r="R37" s="141"/>
      <c r="S37" s="140"/>
      <c r="T37" s="20">
        <v>0</v>
      </c>
      <c r="U37" s="139">
        <v>0</v>
      </c>
      <c r="V37" s="141"/>
      <c r="W37" s="22">
        <v>4866</v>
      </c>
      <c r="X37" s="20">
        <v>0</v>
      </c>
      <c r="Y37" s="20">
        <v>0</v>
      </c>
      <c r="Z37" s="139">
        <v>978162</v>
      </c>
      <c r="AA37" s="140"/>
      <c r="AB37" s="20">
        <v>978162</v>
      </c>
      <c r="AC37" s="20">
        <v>0</v>
      </c>
      <c r="AD37" s="42" t="s">
        <v>207</v>
      </c>
      <c r="AE37" s="21" t="s">
        <v>208</v>
      </c>
      <c r="AF37" s="172" t="s">
        <v>207</v>
      </c>
      <c r="AG37" s="173"/>
      <c r="AH37" s="172" t="s">
        <v>204</v>
      </c>
      <c r="AI37" s="173"/>
    </row>
    <row r="38" spans="1:35">
      <c r="A38" s="20">
        <v>29</v>
      </c>
      <c r="B38" s="172" t="s">
        <v>209</v>
      </c>
      <c r="C38" s="173"/>
      <c r="D38" s="21" t="s">
        <v>210</v>
      </c>
      <c r="E38" s="172" t="s">
        <v>211</v>
      </c>
      <c r="F38" s="174"/>
      <c r="G38" s="173"/>
      <c r="I38" s="172" t="s">
        <v>212</v>
      </c>
      <c r="J38" s="173"/>
      <c r="K38" s="21" t="s">
        <v>60</v>
      </c>
      <c r="L38" s="20">
        <v>52</v>
      </c>
      <c r="M38" s="20">
        <v>0</v>
      </c>
      <c r="N38" s="139">
        <v>25740</v>
      </c>
      <c r="O38" s="140"/>
      <c r="P38" s="20">
        <v>25740</v>
      </c>
      <c r="Q38" s="139">
        <v>0</v>
      </c>
      <c r="R38" s="141"/>
      <c r="S38" s="140"/>
      <c r="T38" s="20">
        <v>0</v>
      </c>
      <c r="U38" s="139">
        <v>0</v>
      </c>
      <c r="V38" s="141"/>
      <c r="W38" s="22">
        <v>0</v>
      </c>
      <c r="X38" s="20">
        <v>0</v>
      </c>
      <c r="Y38" s="20">
        <v>0</v>
      </c>
      <c r="Z38" s="139">
        <v>25740</v>
      </c>
      <c r="AA38" s="140"/>
      <c r="AB38" s="20">
        <v>0</v>
      </c>
      <c r="AC38" s="20">
        <v>25740</v>
      </c>
      <c r="AD38" s="42" t="s">
        <v>61</v>
      </c>
      <c r="AE38" s="21" t="s">
        <v>213</v>
      </c>
      <c r="AF38" s="172" t="s">
        <v>61</v>
      </c>
      <c r="AG38" s="173"/>
      <c r="AH38" s="172" t="s">
        <v>209</v>
      </c>
      <c r="AI38" s="173"/>
    </row>
    <row r="39" spans="1:35">
      <c r="A39" s="20">
        <v>30</v>
      </c>
      <c r="B39" s="172" t="s">
        <v>214</v>
      </c>
      <c r="C39" s="173"/>
      <c r="D39" s="21" t="s">
        <v>108</v>
      </c>
      <c r="E39" s="172" t="s">
        <v>215</v>
      </c>
      <c r="F39" s="174"/>
      <c r="G39" s="173"/>
      <c r="H39" s="21" t="s">
        <v>110</v>
      </c>
      <c r="I39" s="172" t="s">
        <v>216</v>
      </c>
      <c r="J39" s="173"/>
      <c r="K39" s="21" t="s">
        <v>118</v>
      </c>
      <c r="L39" s="20">
        <v>4957</v>
      </c>
      <c r="M39" s="20">
        <v>243000</v>
      </c>
      <c r="N39" s="139">
        <v>1784592</v>
      </c>
      <c r="O39" s="140"/>
      <c r="P39" s="20">
        <v>2027592</v>
      </c>
      <c r="Q39" s="139">
        <v>0</v>
      </c>
      <c r="R39" s="141"/>
      <c r="S39" s="140"/>
      <c r="T39" s="20">
        <v>0</v>
      </c>
      <c r="U39" s="139">
        <v>0</v>
      </c>
      <c r="V39" s="141"/>
      <c r="W39" s="22">
        <v>10138</v>
      </c>
      <c r="X39" s="20">
        <v>0</v>
      </c>
      <c r="Y39" s="20">
        <v>0</v>
      </c>
      <c r="Z39" s="139">
        <v>2037730</v>
      </c>
      <c r="AA39" s="140"/>
      <c r="AB39" s="20">
        <v>2037730</v>
      </c>
      <c r="AC39" s="20">
        <v>0</v>
      </c>
      <c r="AD39" s="42" t="s">
        <v>69</v>
      </c>
      <c r="AE39" s="21" t="s">
        <v>217</v>
      </c>
      <c r="AF39" s="172" t="s">
        <v>69</v>
      </c>
      <c r="AG39" s="173"/>
      <c r="AH39" s="172" t="s">
        <v>214</v>
      </c>
      <c r="AI39" s="173"/>
    </row>
    <row r="40" spans="1:35">
      <c r="A40" s="20">
        <v>31</v>
      </c>
      <c r="B40" s="172" t="s">
        <v>218</v>
      </c>
      <c r="C40" s="173"/>
      <c r="D40" s="21" t="s">
        <v>219</v>
      </c>
      <c r="E40" s="172" t="s">
        <v>220</v>
      </c>
      <c r="F40" s="174"/>
      <c r="G40" s="173"/>
      <c r="I40" s="172" t="s">
        <v>221</v>
      </c>
      <c r="J40" s="173"/>
      <c r="K40" s="21" t="s">
        <v>60</v>
      </c>
      <c r="L40" s="20">
        <v>192</v>
      </c>
      <c r="M40" s="20">
        <v>0</v>
      </c>
      <c r="N40" s="139">
        <v>32448</v>
      </c>
      <c r="O40" s="140"/>
      <c r="P40" s="20">
        <v>32448</v>
      </c>
      <c r="Q40" s="139">
        <v>0</v>
      </c>
      <c r="R40" s="141"/>
      <c r="S40" s="140"/>
      <c r="T40" s="20">
        <v>0</v>
      </c>
      <c r="U40" s="139">
        <v>0</v>
      </c>
      <c r="V40" s="141"/>
      <c r="W40" s="22">
        <v>0</v>
      </c>
      <c r="X40" s="20">
        <v>0</v>
      </c>
      <c r="Y40" s="20">
        <v>0</v>
      </c>
      <c r="Z40" s="139">
        <v>32448</v>
      </c>
      <c r="AA40" s="140"/>
      <c r="AB40" s="20">
        <v>0</v>
      </c>
      <c r="AC40" s="20">
        <v>32448</v>
      </c>
      <c r="AD40" s="42" t="s">
        <v>80</v>
      </c>
      <c r="AE40" s="21" t="s">
        <v>222</v>
      </c>
      <c r="AF40" s="172" t="s">
        <v>80</v>
      </c>
      <c r="AG40" s="173"/>
      <c r="AH40" s="172" t="s">
        <v>218</v>
      </c>
      <c r="AI40" s="173"/>
    </row>
    <row r="41" spans="1:35">
      <c r="A41" s="20">
        <v>32</v>
      </c>
      <c r="B41" s="172" t="s">
        <v>223</v>
      </c>
      <c r="C41" s="173"/>
      <c r="D41" s="21" t="s">
        <v>224</v>
      </c>
      <c r="E41" s="172" t="s">
        <v>225</v>
      </c>
      <c r="F41" s="174"/>
      <c r="G41" s="173"/>
      <c r="H41" s="21" t="s">
        <v>66</v>
      </c>
      <c r="I41" s="172" t="s">
        <v>226</v>
      </c>
      <c r="J41" s="173"/>
      <c r="K41" s="21" t="s">
        <v>60</v>
      </c>
      <c r="L41" s="20">
        <v>300</v>
      </c>
      <c r="M41" s="20">
        <v>0</v>
      </c>
      <c r="N41" s="139">
        <v>148500</v>
      </c>
      <c r="O41" s="140"/>
      <c r="P41" s="20">
        <v>148500</v>
      </c>
      <c r="Q41" s="139">
        <v>0</v>
      </c>
      <c r="R41" s="141"/>
      <c r="S41" s="140"/>
      <c r="T41" s="20">
        <v>0</v>
      </c>
      <c r="U41" s="139">
        <v>0</v>
      </c>
      <c r="V41" s="141"/>
      <c r="W41" s="22">
        <v>13365</v>
      </c>
      <c r="X41" s="20">
        <v>0</v>
      </c>
      <c r="Y41" s="20">
        <v>0</v>
      </c>
      <c r="Z41" s="139">
        <v>161865</v>
      </c>
      <c r="AA41" s="140"/>
      <c r="AB41" s="20">
        <v>161865</v>
      </c>
      <c r="AC41" s="20">
        <v>0</v>
      </c>
      <c r="AD41" s="42" t="s">
        <v>227</v>
      </c>
      <c r="AE41" s="21" t="s">
        <v>228</v>
      </c>
      <c r="AF41" s="172" t="s">
        <v>227</v>
      </c>
      <c r="AG41" s="173"/>
      <c r="AH41" s="172" t="s">
        <v>223</v>
      </c>
      <c r="AI41" s="173"/>
    </row>
    <row r="42" spans="1:35">
      <c r="A42" s="20">
        <v>33</v>
      </c>
      <c r="B42" s="172" t="s">
        <v>229</v>
      </c>
      <c r="C42" s="173"/>
      <c r="D42" s="21" t="s">
        <v>230</v>
      </c>
      <c r="E42" s="172" t="s">
        <v>231</v>
      </c>
      <c r="F42" s="174"/>
      <c r="G42" s="173"/>
      <c r="H42" s="21" t="s">
        <v>66</v>
      </c>
      <c r="I42" s="172" t="s">
        <v>232</v>
      </c>
      <c r="J42" s="173"/>
      <c r="K42" s="21" t="s">
        <v>60</v>
      </c>
      <c r="L42" s="20">
        <v>516</v>
      </c>
      <c r="M42" s="20">
        <v>0</v>
      </c>
      <c r="N42" s="139">
        <v>255420</v>
      </c>
      <c r="O42" s="140"/>
      <c r="P42" s="20">
        <v>255420</v>
      </c>
      <c r="Q42" s="139">
        <v>0</v>
      </c>
      <c r="R42" s="141"/>
      <c r="S42" s="140"/>
      <c r="T42" s="20">
        <v>0</v>
      </c>
      <c r="U42" s="139">
        <v>0</v>
      </c>
      <c r="V42" s="141"/>
      <c r="W42" s="22">
        <v>22988</v>
      </c>
      <c r="X42" s="20">
        <v>0</v>
      </c>
      <c r="Y42" s="20">
        <v>0</v>
      </c>
      <c r="Z42" s="139">
        <v>278408</v>
      </c>
      <c r="AA42" s="140"/>
      <c r="AB42" s="20">
        <v>278408</v>
      </c>
      <c r="AC42" s="20">
        <v>0</v>
      </c>
      <c r="AD42" s="42" t="s">
        <v>69</v>
      </c>
      <c r="AE42" s="21" t="s">
        <v>233</v>
      </c>
      <c r="AF42" s="172" t="s">
        <v>69</v>
      </c>
      <c r="AG42" s="173"/>
      <c r="AH42" s="172" t="s">
        <v>229</v>
      </c>
      <c r="AI42" s="173"/>
    </row>
    <row r="43" spans="1:35">
      <c r="A43" s="20">
        <v>34</v>
      </c>
      <c r="B43" s="172" t="s">
        <v>234</v>
      </c>
      <c r="C43" s="173"/>
      <c r="D43" s="21" t="s">
        <v>108</v>
      </c>
      <c r="E43" s="172" t="s">
        <v>235</v>
      </c>
      <c r="F43" s="174"/>
      <c r="G43" s="173"/>
      <c r="H43" s="21" t="s">
        <v>110</v>
      </c>
      <c r="I43" s="172" t="s">
        <v>236</v>
      </c>
      <c r="J43" s="173"/>
      <c r="K43" s="21" t="s">
        <v>118</v>
      </c>
      <c r="L43" s="20">
        <v>4957</v>
      </c>
      <c r="M43" s="20">
        <v>243000</v>
      </c>
      <c r="N43" s="139">
        <v>1784592</v>
      </c>
      <c r="O43" s="140"/>
      <c r="P43" s="20">
        <v>2027592</v>
      </c>
      <c r="Q43" s="139">
        <v>0</v>
      </c>
      <c r="R43" s="141"/>
      <c r="S43" s="140"/>
      <c r="T43" s="20">
        <v>0</v>
      </c>
      <c r="U43" s="139">
        <v>0</v>
      </c>
      <c r="V43" s="141"/>
      <c r="W43" s="22">
        <v>10138</v>
      </c>
      <c r="X43" s="20">
        <v>0</v>
      </c>
      <c r="Y43" s="20">
        <v>0</v>
      </c>
      <c r="Z43" s="139">
        <v>2037730</v>
      </c>
      <c r="AA43" s="140"/>
      <c r="AB43" s="20">
        <v>2037730</v>
      </c>
      <c r="AC43" s="20">
        <v>0</v>
      </c>
      <c r="AD43" s="42" t="s">
        <v>227</v>
      </c>
      <c r="AE43" s="21" t="s">
        <v>237</v>
      </c>
      <c r="AF43" s="172" t="s">
        <v>227</v>
      </c>
      <c r="AG43" s="173"/>
      <c r="AH43" s="172" t="s">
        <v>234</v>
      </c>
      <c r="AI43" s="173"/>
    </row>
    <row r="44" spans="1:35">
      <c r="A44" s="20">
        <v>35</v>
      </c>
      <c r="B44" s="172" t="s">
        <v>238</v>
      </c>
      <c r="C44" s="173"/>
      <c r="D44" s="21" t="s">
        <v>239</v>
      </c>
      <c r="E44" s="172" t="s">
        <v>240</v>
      </c>
      <c r="F44" s="174"/>
      <c r="G44" s="173"/>
      <c r="I44" s="172" t="s">
        <v>241</v>
      </c>
      <c r="J44" s="173"/>
      <c r="K44" s="21" t="s">
        <v>60</v>
      </c>
      <c r="L44" s="20">
        <v>1</v>
      </c>
      <c r="M44" s="20">
        <v>0</v>
      </c>
      <c r="N44" s="139">
        <v>225</v>
      </c>
      <c r="O44" s="140"/>
      <c r="P44" s="20">
        <v>225</v>
      </c>
      <c r="Q44" s="139">
        <v>0</v>
      </c>
      <c r="R44" s="141"/>
      <c r="S44" s="140"/>
      <c r="T44" s="20">
        <v>0</v>
      </c>
      <c r="U44" s="139">
        <v>0</v>
      </c>
      <c r="V44" s="141"/>
      <c r="W44" s="22">
        <v>0</v>
      </c>
      <c r="X44" s="20">
        <v>0</v>
      </c>
      <c r="Y44" s="20">
        <v>0</v>
      </c>
      <c r="Z44" s="139">
        <v>225</v>
      </c>
      <c r="AA44" s="140"/>
      <c r="AB44" s="20">
        <v>0</v>
      </c>
      <c r="AC44" s="20">
        <v>225</v>
      </c>
      <c r="AD44" s="42" t="s">
        <v>80</v>
      </c>
      <c r="AE44" s="21" t="s">
        <v>242</v>
      </c>
      <c r="AF44" s="172" t="s">
        <v>80</v>
      </c>
      <c r="AG44" s="173"/>
      <c r="AH44" s="172" t="s">
        <v>238</v>
      </c>
      <c r="AI44" s="173"/>
    </row>
    <row r="45" spans="1:35">
      <c r="A45" s="20">
        <v>36</v>
      </c>
      <c r="B45" s="172" t="s">
        <v>243</v>
      </c>
      <c r="C45" s="173"/>
      <c r="D45" s="21" t="s">
        <v>244</v>
      </c>
      <c r="E45" s="172" t="s">
        <v>245</v>
      </c>
      <c r="F45" s="174"/>
      <c r="G45" s="173"/>
      <c r="I45" s="172" t="s">
        <v>246</v>
      </c>
      <c r="J45" s="173"/>
      <c r="K45" s="21" t="s">
        <v>60</v>
      </c>
      <c r="L45" s="20">
        <v>30</v>
      </c>
      <c r="M45" s="20">
        <v>0</v>
      </c>
      <c r="N45" s="139">
        <v>14850</v>
      </c>
      <c r="O45" s="140"/>
      <c r="P45" s="20">
        <v>14850</v>
      </c>
      <c r="Q45" s="139">
        <v>0</v>
      </c>
      <c r="R45" s="141"/>
      <c r="S45" s="140"/>
      <c r="T45" s="20">
        <v>0</v>
      </c>
      <c r="U45" s="139">
        <v>0</v>
      </c>
      <c r="V45" s="141"/>
      <c r="W45" s="22">
        <v>0</v>
      </c>
      <c r="X45" s="20">
        <v>0</v>
      </c>
      <c r="Y45" s="20">
        <v>0</v>
      </c>
      <c r="Z45" s="139">
        <v>14850</v>
      </c>
      <c r="AA45" s="140"/>
      <c r="AB45" s="20">
        <v>0</v>
      </c>
      <c r="AC45" s="20">
        <v>14850</v>
      </c>
      <c r="AD45" s="42" t="s">
        <v>61</v>
      </c>
      <c r="AE45" s="21" t="s">
        <v>247</v>
      </c>
      <c r="AF45" s="172" t="s">
        <v>61</v>
      </c>
      <c r="AG45" s="173"/>
      <c r="AH45" s="172" t="s">
        <v>243</v>
      </c>
      <c r="AI45" s="173"/>
    </row>
    <row r="46" spans="1:35">
      <c r="A46" s="20">
        <v>37</v>
      </c>
      <c r="B46" s="172" t="s">
        <v>248</v>
      </c>
      <c r="C46" s="173"/>
      <c r="D46" s="21" t="s">
        <v>249</v>
      </c>
      <c r="E46" s="172" t="s">
        <v>250</v>
      </c>
      <c r="F46" s="174"/>
      <c r="G46" s="173"/>
      <c r="H46" s="21" t="s">
        <v>66</v>
      </c>
      <c r="I46" s="172" t="s">
        <v>251</v>
      </c>
      <c r="J46" s="173"/>
      <c r="K46" s="21" t="s">
        <v>252</v>
      </c>
      <c r="L46" s="20">
        <v>381</v>
      </c>
      <c r="M46" s="20">
        <v>0</v>
      </c>
      <c r="N46" s="139">
        <v>158115</v>
      </c>
      <c r="O46" s="140"/>
      <c r="P46" s="20">
        <v>158115</v>
      </c>
      <c r="Q46" s="139">
        <v>0</v>
      </c>
      <c r="R46" s="141"/>
      <c r="S46" s="140"/>
      <c r="T46" s="20">
        <v>0</v>
      </c>
      <c r="U46" s="139">
        <v>0</v>
      </c>
      <c r="V46" s="141"/>
      <c r="W46" s="22">
        <v>14230</v>
      </c>
      <c r="X46" s="20">
        <v>0</v>
      </c>
      <c r="Y46" s="20">
        <v>0</v>
      </c>
      <c r="Z46" s="139">
        <v>172345</v>
      </c>
      <c r="AA46" s="140"/>
      <c r="AB46" s="20">
        <v>172345</v>
      </c>
      <c r="AC46" s="20">
        <v>0</v>
      </c>
      <c r="AD46" s="42" t="s">
        <v>119</v>
      </c>
      <c r="AE46" s="21" t="s">
        <v>253</v>
      </c>
      <c r="AF46" s="172" t="s">
        <v>119</v>
      </c>
      <c r="AG46" s="173"/>
      <c r="AH46" s="172" t="s">
        <v>248</v>
      </c>
      <c r="AI46" s="173"/>
    </row>
    <row r="47" spans="1:35">
      <c r="A47" s="20">
        <v>38</v>
      </c>
      <c r="B47" s="172" t="s">
        <v>254</v>
      </c>
      <c r="C47" s="173"/>
      <c r="D47" s="21" t="s">
        <v>255</v>
      </c>
      <c r="E47" s="172" t="s">
        <v>256</v>
      </c>
      <c r="F47" s="174"/>
      <c r="G47" s="173"/>
      <c r="H47" s="21" t="s">
        <v>66</v>
      </c>
      <c r="I47" s="172" t="s">
        <v>257</v>
      </c>
      <c r="J47" s="173"/>
      <c r="K47" s="21" t="s">
        <v>252</v>
      </c>
      <c r="L47" s="20">
        <v>201</v>
      </c>
      <c r="M47" s="20">
        <v>0</v>
      </c>
      <c r="N47" s="139">
        <v>83415</v>
      </c>
      <c r="O47" s="140"/>
      <c r="P47" s="20">
        <v>83415</v>
      </c>
      <c r="Q47" s="139">
        <v>0</v>
      </c>
      <c r="R47" s="141"/>
      <c r="S47" s="140"/>
      <c r="T47" s="20">
        <v>0</v>
      </c>
      <c r="U47" s="139">
        <v>0</v>
      </c>
      <c r="V47" s="141"/>
      <c r="W47" s="22">
        <v>7507</v>
      </c>
      <c r="X47" s="20">
        <v>0</v>
      </c>
      <c r="Y47" s="20">
        <v>0</v>
      </c>
      <c r="Z47" s="139">
        <v>90922</v>
      </c>
      <c r="AA47" s="140"/>
      <c r="AB47" s="20">
        <v>90922</v>
      </c>
      <c r="AC47" s="20">
        <v>0</v>
      </c>
      <c r="AD47" s="42" t="s">
        <v>113</v>
      </c>
      <c r="AE47" s="21" t="s">
        <v>258</v>
      </c>
      <c r="AF47" s="172" t="s">
        <v>113</v>
      </c>
      <c r="AG47" s="173"/>
      <c r="AH47" s="172" t="s">
        <v>254</v>
      </c>
      <c r="AI47" s="173"/>
    </row>
    <row r="48" spans="1:35">
      <c r="A48" s="20">
        <v>39</v>
      </c>
      <c r="B48" s="172" t="s">
        <v>259</v>
      </c>
      <c r="C48" s="173"/>
      <c r="D48" s="21" t="s">
        <v>260</v>
      </c>
      <c r="E48" s="172" t="s">
        <v>261</v>
      </c>
      <c r="F48" s="174"/>
      <c r="G48" s="173"/>
      <c r="I48" s="172" t="s">
        <v>262</v>
      </c>
      <c r="J48" s="173"/>
      <c r="K48" s="21" t="s">
        <v>60</v>
      </c>
      <c r="L48" s="20">
        <v>40</v>
      </c>
      <c r="M48" s="20">
        <v>0</v>
      </c>
      <c r="N48" s="139">
        <v>19800</v>
      </c>
      <c r="O48" s="140"/>
      <c r="P48" s="20">
        <v>19800</v>
      </c>
      <c r="Q48" s="139">
        <v>0</v>
      </c>
      <c r="R48" s="141"/>
      <c r="S48" s="140"/>
      <c r="T48" s="20">
        <v>0</v>
      </c>
      <c r="U48" s="139">
        <v>0</v>
      </c>
      <c r="V48" s="141"/>
      <c r="W48" s="22">
        <v>0</v>
      </c>
      <c r="X48" s="20">
        <v>0</v>
      </c>
      <c r="Y48" s="20">
        <v>0</v>
      </c>
      <c r="Z48" s="139">
        <v>19800</v>
      </c>
      <c r="AA48" s="140"/>
      <c r="AB48" s="20">
        <v>0</v>
      </c>
      <c r="AC48" s="20">
        <v>19800</v>
      </c>
      <c r="AD48" s="42" t="s">
        <v>61</v>
      </c>
      <c r="AE48" s="21" t="s">
        <v>263</v>
      </c>
      <c r="AF48" s="172" t="s">
        <v>61</v>
      </c>
      <c r="AG48" s="173"/>
      <c r="AH48" s="172" t="s">
        <v>259</v>
      </c>
      <c r="AI48" s="173"/>
    </row>
    <row r="49" spans="1:35">
      <c r="A49" s="20">
        <v>40</v>
      </c>
      <c r="B49" s="172" t="s">
        <v>264</v>
      </c>
      <c r="C49" s="173"/>
      <c r="D49" s="21" t="s">
        <v>265</v>
      </c>
      <c r="E49" s="172" t="s">
        <v>266</v>
      </c>
      <c r="F49" s="174"/>
      <c r="G49" s="173"/>
      <c r="H49" s="21" t="s">
        <v>66</v>
      </c>
      <c r="I49" s="172" t="s">
        <v>267</v>
      </c>
      <c r="J49" s="173"/>
      <c r="K49" s="21" t="s">
        <v>60</v>
      </c>
      <c r="L49" s="20">
        <v>310</v>
      </c>
      <c r="M49" s="20">
        <v>0</v>
      </c>
      <c r="N49" s="139">
        <v>153450</v>
      </c>
      <c r="O49" s="140"/>
      <c r="P49" s="20">
        <v>153450</v>
      </c>
      <c r="Q49" s="139">
        <v>0</v>
      </c>
      <c r="R49" s="141"/>
      <c r="S49" s="140"/>
      <c r="T49" s="20">
        <v>0</v>
      </c>
      <c r="U49" s="139">
        <v>0</v>
      </c>
      <c r="V49" s="141"/>
      <c r="W49" s="22">
        <v>13811</v>
      </c>
      <c r="X49" s="20">
        <v>0</v>
      </c>
      <c r="Y49" s="20">
        <v>0</v>
      </c>
      <c r="Z49" s="139">
        <v>167261</v>
      </c>
      <c r="AA49" s="140"/>
      <c r="AB49" s="20">
        <v>167261</v>
      </c>
      <c r="AC49" s="20">
        <v>0</v>
      </c>
      <c r="AD49" s="42" t="s">
        <v>268</v>
      </c>
      <c r="AE49" s="21" t="s">
        <v>269</v>
      </c>
      <c r="AF49" s="172" t="s">
        <v>268</v>
      </c>
      <c r="AG49" s="173"/>
      <c r="AH49" s="172" t="s">
        <v>264</v>
      </c>
      <c r="AI49" s="173"/>
    </row>
    <row r="50" spans="1:35">
      <c r="A50" s="20">
        <v>41</v>
      </c>
      <c r="B50" s="172" t="s">
        <v>270</v>
      </c>
      <c r="C50" s="173"/>
      <c r="D50" s="21" t="s">
        <v>271</v>
      </c>
      <c r="E50" s="172" t="s">
        <v>272</v>
      </c>
      <c r="F50" s="174"/>
      <c r="G50" s="173"/>
      <c r="H50" s="21" t="s">
        <v>156</v>
      </c>
      <c r="I50" s="172" t="s">
        <v>273</v>
      </c>
      <c r="J50" s="173"/>
      <c r="K50" s="21" t="s">
        <v>60</v>
      </c>
      <c r="L50" s="20">
        <v>2479</v>
      </c>
      <c r="M50" s="20">
        <v>0</v>
      </c>
      <c r="N50" s="139">
        <v>1226907</v>
      </c>
      <c r="O50" s="140"/>
      <c r="P50" s="20">
        <v>1226907</v>
      </c>
      <c r="Q50" s="139">
        <v>0</v>
      </c>
      <c r="R50" s="141"/>
      <c r="S50" s="140"/>
      <c r="T50" s="20">
        <v>76400</v>
      </c>
      <c r="U50" s="139">
        <v>188671</v>
      </c>
      <c r="V50" s="141"/>
      <c r="W50" s="22">
        <v>12269</v>
      </c>
      <c r="X50" s="20">
        <v>13950</v>
      </c>
      <c r="Y50" s="20">
        <v>0</v>
      </c>
      <c r="Z50" s="139">
        <v>1518197</v>
      </c>
      <c r="AA50" s="140"/>
      <c r="AB50" s="20">
        <v>1518197</v>
      </c>
      <c r="AC50" s="20">
        <v>0</v>
      </c>
      <c r="AD50" s="42" t="s">
        <v>274</v>
      </c>
      <c r="AE50" s="21" t="s">
        <v>275</v>
      </c>
      <c r="AF50" s="172" t="s">
        <v>274</v>
      </c>
      <c r="AG50" s="173"/>
      <c r="AH50" s="172" t="s">
        <v>270</v>
      </c>
      <c r="AI50" s="173"/>
    </row>
    <row r="51" spans="1:35">
      <c r="A51" s="20">
        <v>42</v>
      </c>
      <c r="B51" s="172" t="s">
        <v>276</v>
      </c>
      <c r="C51" s="173"/>
      <c r="D51" s="21" t="s">
        <v>277</v>
      </c>
      <c r="E51" s="172" t="s">
        <v>278</v>
      </c>
      <c r="F51" s="174"/>
      <c r="G51" s="173"/>
      <c r="I51" s="172" t="s">
        <v>279</v>
      </c>
      <c r="J51" s="173"/>
      <c r="K51" s="21" t="s">
        <v>60</v>
      </c>
      <c r="L51" s="20">
        <v>24</v>
      </c>
      <c r="M51" s="20">
        <v>0</v>
      </c>
      <c r="N51" s="139">
        <v>4056</v>
      </c>
      <c r="O51" s="140"/>
      <c r="P51" s="20">
        <v>4056</v>
      </c>
      <c r="Q51" s="139">
        <v>0</v>
      </c>
      <c r="R51" s="141"/>
      <c r="S51" s="140"/>
      <c r="T51" s="20">
        <v>0</v>
      </c>
      <c r="U51" s="139">
        <v>0</v>
      </c>
      <c r="V51" s="141"/>
      <c r="W51" s="22">
        <v>0</v>
      </c>
      <c r="X51" s="20">
        <v>0</v>
      </c>
      <c r="Y51" s="20">
        <v>0</v>
      </c>
      <c r="Z51" s="139">
        <v>4056</v>
      </c>
      <c r="AA51" s="140"/>
      <c r="AB51" s="20">
        <v>0</v>
      </c>
      <c r="AC51" s="20">
        <v>4056</v>
      </c>
      <c r="AD51" s="42" t="s">
        <v>80</v>
      </c>
      <c r="AE51" s="21" t="s">
        <v>280</v>
      </c>
      <c r="AF51" s="172" t="s">
        <v>80</v>
      </c>
      <c r="AG51" s="173"/>
      <c r="AH51" s="172" t="s">
        <v>276</v>
      </c>
      <c r="AI51" s="173"/>
    </row>
    <row r="52" spans="1:35">
      <c r="A52" s="20">
        <v>43</v>
      </c>
      <c r="B52" s="172" t="s">
        <v>281</v>
      </c>
      <c r="C52" s="173"/>
      <c r="D52" s="21" t="s">
        <v>282</v>
      </c>
      <c r="E52" s="172" t="s">
        <v>283</v>
      </c>
      <c r="F52" s="174"/>
      <c r="G52" s="173"/>
      <c r="H52" s="21" t="s">
        <v>66</v>
      </c>
      <c r="I52" s="172" t="s">
        <v>284</v>
      </c>
      <c r="J52" s="173"/>
      <c r="K52" s="21" t="s">
        <v>125</v>
      </c>
      <c r="L52" s="20">
        <v>542</v>
      </c>
      <c r="M52" s="20">
        <v>0</v>
      </c>
      <c r="N52" s="139">
        <v>732784</v>
      </c>
      <c r="O52" s="140"/>
      <c r="P52" s="20">
        <v>732784</v>
      </c>
      <c r="Q52" s="139">
        <v>0</v>
      </c>
      <c r="R52" s="141"/>
      <c r="S52" s="140"/>
      <c r="T52" s="20">
        <v>0</v>
      </c>
      <c r="U52" s="139">
        <v>0</v>
      </c>
      <c r="V52" s="141"/>
      <c r="W52" s="22">
        <v>65951</v>
      </c>
      <c r="X52" s="20">
        <v>0</v>
      </c>
      <c r="Y52" s="20">
        <v>0</v>
      </c>
      <c r="Z52" s="139">
        <v>798735</v>
      </c>
      <c r="AA52" s="140"/>
      <c r="AB52" s="20">
        <v>798735</v>
      </c>
      <c r="AC52" s="20">
        <v>0</v>
      </c>
      <c r="AD52" s="42" t="s">
        <v>100</v>
      </c>
      <c r="AE52" s="21" t="s">
        <v>285</v>
      </c>
      <c r="AF52" s="172" t="s">
        <v>100</v>
      </c>
      <c r="AG52" s="173"/>
      <c r="AH52" s="172" t="s">
        <v>281</v>
      </c>
      <c r="AI52" s="173"/>
    </row>
    <row r="53" spans="1:35">
      <c r="A53" s="20">
        <v>44</v>
      </c>
      <c r="B53" s="172" t="s">
        <v>286</v>
      </c>
      <c r="C53" s="173"/>
      <c r="D53" s="21" t="s">
        <v>287</v>
      </c>
      <c r="E53" s="172" t="s">
        <v>288</v>
      </c>
      <c r="F53" s="174"/>
      <c r="G53" s="173"/>
      <c r="I53" s="172" t="s">
        <v>289</v>
      </c>
      <c r="J53" s="173"/>
      <c r="K53" s="21" t="s">
        <v>60</v>
      </c>
      <c r="L53" s="20">
        <v>8</v>
      </c>
      <c r="M53" s="20">
        <v>0</v>
      </c>
      <c r="N53" s="139">
        <v>1352</v>
      </c>
      <c r="O53" s="140"/>
      <c r="P53" s="20">
        <v>1352</v>
      </c>
      <c r="Q53" s="139">
        <v>0</v>
      </c>
      <c r="R53" s="141"/>
      <c r="S53" s="140"/>
      <c r="T53" s="20">
        <v>0</v>
      </c>
      <c r="U53" s="139">
        <v>0</v>
      </c>
      <c r="V53" s="141"/>
      <c r="W53" s="22">
        <v>0</v>
      </c>
      <c r="X53" s="20">
        <v>0</v>
      </c>
      <c r="Y53" s="20">
        <v>0</v>
      </c>
      <c r="Z53" s="139">
        <v>1352</v>
      </c>
      <c r="AA53" s="140"/>
      <c r="AB53" s="20">
        <v>0</v>
      </c>
      <c r="AC53" s="20">
        <v>1352</v>
      </c>
      <c r="AD53" s="42" t="s">
        <v>80</v>
      </c>
      <c r="AE53" s="21" t="s">
        <v>290</v>
      </c>
      <c r="AF53" s="172" t="s">
        <v>80</v>
      </c>
      <c r="AG53" s="173"/>
      <c r="AH53" s="172" t="s">
        <v>286</v>
      </c>
      <c r="AI53" s="173"/>
    </row>
    <row r="54" spans="1:35">
      <c r="A54" s="20">
        <v>45</v>
      </c>
      <c r="B54" s="172" t="s">
        <v>291</v>
      </c>
      <c r="C54" s="173"/>
      <c r="D54" s="21" t="s">
        <v>292</v>
      </c>
      <c r="E54" s="172" t="s">
        <v>293</v>
      </c>
      <c r="F54" s="174"/>
      <c r="G54" s="173"/>
      <c r="H54" s="21" t="s">
        <v>156</v>
      </c>
      <c r="I54" s="172" t="s">
        <v>294</v>
      </c>
      <c r="J54" s="173"/>
      <c r="K54" s="21" t="s">
        <v>295</v>
      </c>
      <c r="L54" s="20">
        <v>4957</v>
      </c>
      <c r="M54" s="20">
        <v>0</v>
      </c>
      <c r="N54" s="139">
        <v>2453814</v>
      </c>
      <c r="O54" s="140"/>
      <c r="P54" s="20">
        <v>2453814</v>
      </c>
      <c r="Q54" s="139">
        <v>0</v>
      </c>
      <c r="R54" s="141"/>
      <c r="S54" s="140"/>
      <c r="T54" s="20">
        <v>0</v>
      </c>
      <c r="U54" s="139">
        <v>156912</v>
      </c>
      <c r="V54" s="141"/>
      <c r="W54" s="22">
        <v>24538</v>
      </c>
      <c r="X54" s="20">
        <v>0</v>
      </c>
      <c r="Y54" s="20">
        <v>0</v>
      </c>
      <c r="Z54" s="139">
        <v>2635264</v>
      </c>
      <c r="AA54" s="140"/>
      <c r="AB54" s="20">
        <v>2635264</v>
      </c>
      <c r="AC54" s="20">
        <v>0</v>
      </c>
      <c r="AD54" s="42" t="s">
        <v>119</v>
      </c>
      <c r="AE54" s="21" t="s">
        <v>296</v>
      </c>
      <c r="AF54" s="172" t="s">
        <v>119</v>
      </c>
      <c r="AG54" s="173"/>
      <c r="AH54" s="172" t="s">
        <v>291</v>
      </c>
      <c r="AI54" s="173"/>
    </row>
    <row r="55" spans="1:35">
      <c r="A55" s="20">
        <v>46</v>
      </c>
      <c r="B55" s="172" t="s">
        <v>297</v>
      </c>
      <c r="C55" s="173"/>
      <c r="D55" s="21" t="s">
        <v>298</v>
      </c>
      <c r="E55" s="172" t="s">
        <v>299</v>
      </c>
      <c r="F55" s="174"/>
      <c r="G55" s="173"/>
      <c r="I55" s="172" t="s">
        <v>300</v>
      </c>
      <c r="J55" s="173"/>
      <c r="K55" s="21" t="s">
        <v>295</v>
      </c>
      <c r="L55" s="20">
        <v>7</v>
      </c>
      <c r="M55" s="20">
        <v>0</v>
      </c>
      <c r="N55" s="139">
        <v>3465</v>
      </c>
      <c r="O55" s="140"/>
      <c r="P55" s="20">
        <v>3465</v>
      </c>
      <c r="Q55" s="139">
        <v>0</v>
      </c>
      <c r="R55" s="141"/>
      <c r="S55" s="140"/>
      <c r="T55" s="20">
        <v>0</v>
      </c>
      <c r="U55" s="139">
        <v>0</v>
      </c>
      <c r="V55" s="141"/>
      <c r="W55" s="22">
        <v>0</v>
      </c>
      <c r="X55" s="20">
        <v>0</v>
      </c>
      <c r="Y55" s="20">
        <v>0</v>
      </c>
      <c r="Z55" s="139">
        <v>3465</v>
      </c>
      <c r="AA55" s="140"/>
      <c r="AB55" s="20">
        <v>0</v>
      </c>
      <c r="AC55" s="20">
        <v>3465</v>
      </c>
      <c r="AD55" s="42" t="s">
        <v>80</v>
      </c>
      <c r="AE55" s="21" t="s">
        <v>301</v>
      </c>
      <c r="AF55" s="172" t="s">
        <v>80</v>
      </c>
      <c r="AG55" s="173"/>
      <c r="AH55" s="172" t="s">
        <v>297</v>
      </c>
      <c r="AI55" s="173"/>
    </row>
    <row r="56" spans="1:35">
      <c r="A56" s="20">
        <v>47</v>
      </c>
      <c r="B56" s="172" t="s">
        <v>302</v>
      </c>
      <c r="C56" s="173"/>
      <c r="D56" s="21" t="s">
        <v>108</v>
      </c>
      <c r="E56" s="172" t="s">
        <v>303</v>
      </c>
      <c r="F56" s="174"/>
      <c r="G56" s="173"/>
      <c r="H56" s="21" t="s">
        <v>110</v>
      </c>
      <c r="I56" s="172" t="s">
        <v>304</v>
      </c>
      <c r="J56" s="173"/>
      <c r="K56" s="21" t="s">
        <v>118</v>
      </c>
      <c r="L56" s="20">
        <v>4957</v>
      </c>
      <c r="M56" s="20">
        <v>243000</v>
      </c>
      <c r="N56" s="139">
        <v>1784592</v>
      </c>
      <c r="O56" s="140"/>
      <c r="P56" s="20">
        <v>2027592</v>
      </c>
      <c r="Q56" s="139">
        <v>0</v>
      </c>
      <c r="R56" s="141"/>
      <c r="S56" s="140"/>
      <c r="T56" s="20">
        <v>0</v>
      </c>
      <c r="U56" s="139">
        <v>0</v>
      </c>
      <c r="V56" s="141"/>
      <c r="W56" s="22">
        <v>10138</v>
      </c>
      <c r="X56" s="20">
        <v>0</v>
      </c>
      <c r="Y56" s="20">
        <v>0</v>
      </c>
      <c r="Z56" s="139">
        <v>2037730</v>
      </c>
      <c r="AA56" s="140"/>
      <c r="AB56" s="20">
        <v>2037730</v>
      </c>
      <c r="AC56" s="20">
        <v>0</v>
      </c>
      <c r="AD56" s="42" t="s">
        <v>146</v>
      </c>
      <c r="AE56" s="21" t="s">
        <v>305</v>
      </c>
      <c r="AF56" s="172" t="s">
        <v>146</v>
      </c>
      <c r="AG56" s="173"/>
      <c r="AH56" s="172" t="s">
        <v>302</v>
      </c>
      <c r="AI56" s="173"/>
    </row>
    <row r="57" spans="1:35">
      <c r="A57" s="20">
        <v>48</v>
      </c>
      <c r="B57" s="172" t="s">
        <v>306</v>
      </c>
      <c r="C57" s="173"/>
      <c r="D57" s="21" t="s">
        <v>307</v>
      </c>
      <c r="E57" s="172" t="s">
        <v>308</v>
      </c>
      <c r="F57" s="174"/>
      <c r="G57" s="173"/>
      <c r="I57" s="172" t="s">
        <v>309</v>
      </c>
      <c r="J57" s="173"/>
      <c r="K57" s="21" t="s">
        <v>60</v>
      </c>
      <c r="L57" s="20">
        <v>7</v>
      </c>
      <c r="M57" s="20">
        <v>0</v>
      </c>
      <c r="N57" s="139">
        <v>1183</v>
      </c>
      <c r="O57" s="140"/>
      <c r="P57" s="20">
        <v>1183</v>
      </c>
      <c r="Q57" s="139">
        <v>0</v>
      </c>
      <c r="R57" s="141"/>
      <c r="S57" s="140"/>
      <c r="T57" s="20">
        <v>0</v>
      </c>
      <c r="U57" s="139">
        <v>0</v>
      </c>
      <c r="V57" s="141"/>
      <c r="W57" s="22">
        <v>0</v>
      </c>
      <c r="X57" s="20">
        <v>0</v>
      </c>
      <c r="Y57" s="20">
        <v>0</v>
      </c>
      <c r="Z57" s="139">
        <v>1183</v>
      </c>
      <c r="AA57" s="140"/>
      <c r="AB57" s="20">
        <v>0</v>
      </c>
      <c r="AC57" s="20">
        <v>1183</v>
      </c>
      <c r="AD57" s="42" t="s">
        <v>80</v>
      </c>
      <c r="AE57" s="21" t="s">
        <v>310</v>
      </c>
      <c r="AF57" s="172" t="s">
        <v>80</v>
      </c>
      <c r="AG57" s="173"/>
      <c r="AH57" s="172" t="s">
        <v>306</v>
      </c>
      <c r="AI57" s="173"/>
    </row>
    <row r="58" spans="1:35">
      <c r="A58" s="20">
        <v>49</v>
      </c>
      <c r="B58" s="172" t="s">
        <v>311</v>
      </c>
      <c r="C58" s="173"/>
      <c r="D58" s="21" t="s">
        <v>312</v>
      </c>
      <c r="E58" s="172" t="s">
        <v>313</v>
      </c>
      <c r="F58" s="174"/>
      <c r="G58" s="173"/>
      <c r="H58" s="21" t="s">
        <v>66</v>
      </c>
      <c r="I58" s="172" t="s">
        <v>314</v>
      </c>
      <c r="J58" s="173"/>
      <c r="K58" s="21" t="s">
        <v>125</v>
      </c>
      <c r="L58" s="20">
        <v>302</v>
      </c>
      <c r="M58" s="20">
        <v>0</v>
      </c>
      <c r="N58" s="139">
        <v>408304</v>
      </c>
      <c r="O58" s="140"/>
      <c r="P58" s="20">
        <v>408304</v>
      </c>
      <c r="Q58" s="139">
        <v>0</v>
      </c>
      <c r="R58" s="141"/>
      <c r="S58" s="140"/>
      <c r="T58" s="20">
        <v>0</v>
      </c>
      <c r="U58" s="139">
        <v>0</v>
      </c>
      <c r="V58" s="141"/>
      <c r="W58" s="22">
        <v>36747</v>
      </c>
      <c r="X58" s="20">
        <v>0</v>
      </c>
      <c r="Y58" s="20">
        <v>0</v>
      </c>
      <c r="Z58" s="139">
        <v>445051</v>
      </c>
      <c r="AA58" s="140"/>
      <c r="AB58" s="20">
        <v>445051</v>
      </c>
      <c r="AC58" s="20">
        <v>0</v>
      </c>
      <c r="AD58" s="42" t="s">
        <v>315</v>
      </c>
      <c r="AE58" s="21" t="s">
        <v>316</v>
      </c>
      <c r="AF58" s="172" t="s">
        <v>315</v>
      </c>
      <c r="AG58" s="173"/>
      <c r="AH58" s="172" t="s">
        <v>311</v>
      </c>
      <c r="AI58" s="173"/>
    </row>
    <row r="59" spans="1:35">
      <c r="A59" s="20">
        <v>50</v>
      </c>
      <c r="B59" s="172" t="s">
        <v>317</v>
      </c>
      <c r="C59" s="173"/>
      <c r="D59" s="21" t="s">
        <v>318</v>
      </c>
      <c r="E59" s="172" t="s">
        <v>319</v>
      </c>
      <c r="F59" s="174"/>
      <c r="G59" s="173"/>
      <c r="I59" s="172" t="s">
        <v>320</v>
      </c>
      <c r="J59" s="173"/>
      <c r="K59" s="21" t="s">
        <v>60</v>
      </c>
      <c r="L59" s="20">
        <v>148</v>
      </c>
      <c r="M59" s="20">
        <v>0</v>
      </c>
      <c r="N59" s="139">
        <v>25012</v>
      </c>
      <c r="O59" s="140"/>
      <c r="P59" s="20">
        <v>25012</v>
      </c>
      <c r="Q59" s="139">
        <v>0</v>
      </c>
      <c r="R59" s="141"/>
      <c r="S59" s="140"/>
      <c r="T59" s="20">
        <v>0</v>
      </c>
      <c r="U59" s="139">
        <v>0</v>
      </c>
      <c r="V59" s="141"/>
      <c r="W59" s="22">
        <v>0</v>
      </c>
      <c r="X59" s="20">
        <v>0</v>
      </c>
      <c r="Y59" s="20">
        <v>0</v>
      </c>
      <c r="Z59" s="139">
        <v>25012</v>
      </c>
      <c r="AA59" s="140"/>
      <c r="AB59" s="20">
        <v>0</v>
      </c>
      <c r="AC59" s="20">
        <v>25012</v>
      </c>
      <c r="AD59" s="42" t="s">
        <v>80</v>
      </c>
      <c r="AE59" s="21" t="s">
        <v>321</v>
      </c>
      <c r="AF59" s="172" t="s">
        <v>80</v>
      </c>
      <c r="AG59" s="173"/>
      <c r="AH59" s="172" t="s">
        <v>317</v>
      </c>
      <c r="AI59" s="173"/>
    </row>
    <row r="60" spans="1:35">
      <c r="A60" s="20">
        <v>51</v>
      </c>
      <c r="B60" s="172" t="s">
        <v>322</v>
      </c>
      <c r="C60" s="173"/>
      <c r="D60" s="21" t="s">
        <v>323</v>
      </c>
      <c r="E60" s="172" t="s">
        <v>324</v>
      </c>
      <c r="F60" s="174"/>
      <c r="G60" s="173"/>
      <c r="H60" s="21" t="s">
        <v>325</v>
      </c>
      <c r="I60" s="172" t="s">
        <v>326</v>
      </c>
      <c r="J60" s="173"/>
      <c r="K60" s="21" t="s">
        <v>327</v>
      </c>
      <c r="L60" s="20">
        <v>42412</v>
      </c>
      <c r="M60" s="20">
        <v>5339611</v>
      </c>
      <c r="N60" s="139">
        <v>61272039</v>
      </c>
      <c r="O60" s="140"/>
      <c r="P60" s="20">
        <v>66611650</v>
      </c>
      <c r="Q60" s="139">
        <v>10000</v>
      </c>
      <c r="R60" s="141"/>
      <c r="S60" s="140"/>
      <c r="T60" s="20">
        <v>76400</v>
      </c>
      <c r="U60" s="139">
        <v>433957</v>
      </c>
      <c r="V60" s="141"/>
      <c r="W60" s="22">
        <v>692815</v>
      </c>
      <c r="X60" s="20">
        <v>0</v>
      </c>
      <c r="Y60" s="20">
        <v>0</v>
      </c>
      <c r="Z60" s="139">
        <v>67824822</v>
      </c>
      <c r="AA60" s="140"/>
      <c r="AB60" s="20">
        <v>21000000</v>
      </c>
      <c r="AC60" s="20">
        <v>46824822</v>
      </c>
      <c r="AD60" s="42" t="s">
        <v>146</v>
      </c>
      <c r="AE60" s="21" t="s">
        <v>328</v>
      </c>
      <c r="AF60" s="172" t="s">
        <v>146</v>
      </c>
      <c r="AG60" s="173"/>
      <c r="AH60" s="172" t="s">
        <v>322</v>
      </c>
      <c r="AI60" s="173"/>
    </row>
    <row r="61" spans="1:35">
      <c r="A61" s="20">
        <v>52</v>
      </c>
      <c r="B61" s="172" t="s">
        <v>329</v>
      </c>
      <c r="C61" s="173"/>
      <c r="D61" s="21" t="s">
        <v>330</v>
      </c>
      <c r="E61" s="172" t="s">
        <v>331</v>
      </c>
      <c r="F61" s="174"/>
      <c r="G61" s="173"/>
      <c r="I61" s="172" t="s">
        <v>332</v>
      </c>
      <c r="J61" s="173"/>
      <c r="K61" s="21" t="s">
        <v>60</v>
      </c>
      <c r="L61" s="20">
        <v>33</v>
      </c>
      <c r="M61" s="20">
        <v>0</v>
      </c>
      <c r="N61" s="139">
        <v>5577</v>
      </c>
      <c r="O61" s="140"/>
      <c r="P61" s="20">
        <v>5577</v>
      </c>
      <c r="Q61" s="139">
        <v>0</v>
      </c>
      <c r="R61" s="141"/>
      <c r="S61" s="140"/>
      <c r="T61" s="20">
        <v>0</v>
      </c>
      <c r="U61" s="139">
        <v>0</v>
      </c>
      <c r="V61" s="141"/>
      <c r="W61" s="22">
        <v>0</v>
      </c>
      <c r="X61" s="20">
        <v>0</v>
      </c>
      <c r="Y61" s="20">
        <v>0</v>
      </c>
      <c r="Z61" s="139">
        <v>5577</v>
      </c>
      <c r="AA61" s="140"/>
      <c r="AB61" s="20">
        <v>0</v>
      </c>
      <c r="AC61" s="20">
        <v>5577</v>
      </c>
      <c r="AD61" s="42" t="s">
        <v>80</v>
      </c>
      <c r="AE61" s="21" t="s">
        <v>333</v>
      </c>
      <c r="AF61" s="172" t="s">
        <v>80</v>
      </c>
      <c r="AG61" s="173"/>
      <c r="AH61" s="172" t="s">
        <v>329</v>
      </c>
      <c r="AI61" s="173"/>
    </row>
    <row r="62" spans="1:35">
      <c r="A62" s="20">
        <v>53</v>
      </c>
      <c r="B62" s="172" t="s">
        <v>334</v>
      </c>
      <c r="C62" s="173"/>
      <c r="D62" s="21" t="s">
        <v>335</v>
      </c>
      <c r="E62" s="172" t="s">
        <v>336</v>
      </c>
      <c r="F62" s="174"/>
      <c r="G62" s="173"/>
      <c r="I62" s="172" t="s">
        <v>337</v>
      </c>
      <c r="J62" s="173"/>
      <c r="K62" s="21" t="s">
        <v>60</v>
      </c>
      <c r="L62" s="20">
        <v>29</v>
      </c>
      <c r="M62" s="20">
        <v>0</v>
      </c>
      <c r="N62" s="139">
        <v>14355</v>
      </c>
      <c r="O62" s="140"/>
      <c r="P62" s="20">
        <v>14355</v>
      </c>
      <c r="Q62" s="139">
        <v>0</v>
      </c>
      <c r="R62" s="141"/>
      <c r="S62" s="140"/>
      <c r="T62" s="20">
        <v>0</v>
      </c>
      <c r="U62" s="139">
        <v>0</v>
      </c>
      <c r="V62" s="141"/>
      <c r="W62" s="22">
        <v>0</v>
      </c>
      <c r="X62" s="20">
        <v>0</v>
      </c>
      <c r="Y62" s="20">
        <v>0</v>
      </c>
      <c r="Z62" s="139">
        <v>14355</v>
      </c>
      <c r="AA62" s="140"/>
      <c r="AB62" s="20">
        <v>0</v>
      </c>
      <c r="AC62" s="20">
        <v>14355</v>
      </c>
      <c r="AD62" s="42" t="s">
        <v>61</v>
      </c>
      <c r="AE62" s="21" t="s">
        <v>338</v>
      </c>
      <c r="AF62" s="172" t="s">
        <v>61</v>
      </c>
      <c r="AG62" s="173"/>
      <c r="AH62" s="172" t="s">
        <v>334</v>
      </c>
      <c r="AI62" s="173"/>
    </row>
    <row r="63" spans="1:35">
      <c r="A63" s="20">
        <v>54</v>
      </c>
      <c r="B63" s="172" t="s">
        <v>339</v>
      </c>
      <c r="C63" s="173"/>
      <c r="D63" s="21" t="s">
        <v>340</v>
      </c>
      <c r="E63" s="172" t="s">
        <v>341</v>
      </c>
      <c r="F63" s="174"/>
      <c r="G63" s="173"/>
      <c r="H63" s="21" t="s">
        <v>66</v>
      </c>
      <c r="I63" s="172" t="s">
        <v>342</v>
      </c>
      <c r="J63" s="173"/>
      <c r="K63" s="21" t="s">
        <v>68</v>
      </c>
      <c r="L63" s="20">
        <v>50</v>
      </c>
      <c r="M63" s="20">
        <v>0</v>
      </c>
      <c r="N63" s="139">
        <v>67600</v>
      </c>
      <c r="O63" s="140"/>
      <c r="P63" s="20">
        <v>67600</v>
      </c>
      <c r="Q63" s="139">
        <v>0</v>
      </c>
      <c r="R63" s="141"/>
      <c r="S63" s="140"/>
      <c r="T63" s="20">
        <v>0</v>
      </c>
      <c r="U63" s="139">
        <v>0</v>
      </c>
      <c r="V63" s="141"/>
      <c r="W63" s="22">
        <v>6084</v>
      </c>
      <c r="X63" s="20">
        <v>0</v>
      </c>
      <c r="Y63" s="20">
        <v>0</v>
      </c>
      <c r="Z63" s="139">
        <v>73684</v>
      </c>
      <c r="AA63" s="140"/>
      <c r="AB63" s="20">
        <v>73684</v>
      </c>
      <c r="AC63" s="20">
        <v>0</v>
      </c>
      <c r="AD63" s="42" t="s">
        <v>168</v>
      </c>
      <c r="AE63" s="21" t="s">
        <v>343</v>
      </c>
      <c r="AF63" s="172" t="s">
        <v>168</v>
      </c>
      <c r="AG63" s="173"/>
      <c r="AH63" s="172" t="s">
        <v>339</v>
      </c>
      <c r="AI63" s="173"/>
    </row>
    <row r="64" spans="1:35">
      <c r="A64" s="20">
        <v>55</v>
      </c>
      <c r="B64" s="172" t="s">
        <v>344</v>
      </c>
      <c r="C64" s="173"/>
      <c r="D64" s="21" t="s">
        <v>108</v>
      </c>
      <c r="E64" s="172" t="s">
        <v>345</v>
      </c>
      <c r="F64" s="174"/>
      <c r="G64" s="173"/>
      <c r="H64" s="21" t="s">
        <v>110</v>
      </c>
      <c r="I64" s="172" t="s">
        <v>346</v>
      </c>
      <c r="J64" s="173"/>
      <c r="K64" s="21" t="s">
        <v>118</v>
      </c>
      <c r="L64" s="20">
        <v>4957</v>
      </c>
      <c r="M64" s="20">
        <v>243000</v>
      </c>
      <c r="N64" s="139">
        <v>246862</v>
      </c>
      <c r="O64" s="140"/>
      <c r="P64" s="20">
        <v>489862</v>
      </c>
      <c r="Q64" s="139">
        <v>0</v>
      </c>
      <c r="R64" s="141"/>
      <c r="S64" s="140"/>
      <c r="T64" s="20">
        <v>0</v>
      </c>
      <c r="U64" s="139">
        <v>0</v>
      </c>
      <c r="V64" s="141"/>
      <c r="W64" s="22">
        <v>10138</v>
      </c>
      <c r="X64" s="20">
        <v>0</v>
      </c>
      <c r="Y64" s="20">
        <v>0</v>
      </c>
      <c r="Z64" s="139">
        <v>500000</v>
      </c>
      <c r="AA64" s="140"/>
      <c r="AB64" s="20">
        <v>500000</v>
      </c>
      <c r="AC64" s="20">
        <v>0</v>
      </c>
      <c r="AD64" s="42" t="s">
        <v>69</v>
      </c>
      <c r="AE64" s="21" t="s">
        <v>347</v>
      </c>
      <c r="AF64" s="172" t="s">
        <v>69</v>
      </c>
      <c r="AG64" s="173"/>
      <c r="AH64" s="172" t="s">
        <v>344</v>
      </c>
      <c r="AI64" s="173"/>
    </row>
    <row r="65" spans="1:35">
      <c r="A65" s="20">
        <v>56</v>
      </c>
      <c r="B65" s="172" t="s">
        <v>348</v>
      </c>
      <c r="C65" s="173"/>
      <c r="D65" s="21" t="s">
        <v>349</v>
      </c>
      <c r="E65" s="172" t="s">
        <v>350</v>
      </c>
      <c r="F65" s="174"/>
      <c r="G65" s="173"/>
      <c r="I65" s="172" t="s">
        <v>351</v>
      </c>
      <c r="J65" s="173"/>
      <c r="K65" s="21" t="s">
        <v>295</v>
      </c>
      <c r="L65" s="20">
        <v>159</v>
      </c>
      <c r="M65" s="20">
        <v>0</v>
      </c>
      <c r="N65" s="139">
        <v>78210</v>
      </c>
      <c r="O65" s="140"/>
      <c r="P65" s="20">
        <v>78210</v>
      </c>
      <c r="Q65" s="139">
        <v>0</v>
      </c>
      <c r="R65" s="141"/>
      <c r="S65" s="140"/>
      <c r="T65" s="20">
        <v>0</v>
      </c>
      <c r="U65" s="139">
        <v>0</v>
      </c>
      <c r="V65" s="141"/>
      <c r="W65" s="22">
        <v>0</v>
      </c>
      <c r="X65" s="20">
        <v>0</v>
      </c>
      <c r="Y65" s="20">
        <v>0</v>
      </c>
      <c r="Z65" s="139">
        <v>78210</v>
      </c>
      <c r="AA65" s="140"/>
      <c r="AB65" s="20">
        <v>0</v>
      </c>
      <c r="AC65" s="20">
        <v>78210</v>
      </c>
      <c r="AD65" s="42" t="s">
        <v>80</v>
      </c>
      <c r="AE65" s="21" t="s">
        <v>352</v>
      </c>
      <c r="AF65" s="172" t="s">
        <v>80</v>
      </c>
      <c r="AG65" s="173"/>
      <c r="AH65" s="172" t="s">
        <v>348</v>
      </c>
      <c r="AI65" s="173"/>
    </row>
    <row r="66" spans="1:35">
      <c r="A66" s="20">
        <v>57</v>
      </c>
      <c r="B66" s="172" t="s">
        <v>353</v>
      </c>
      <c r="C66" s="173"/>
      <c r="D66" s="21" t="s">
        <v>354</v>
      </c>
      <c r="E66" s="172" t="s">
        <v>355</v>
      </c>
      <c r="F66" s="174"/>
      <c r="G66" s="173"/>
      <c r="H66" s="21" t="s">
        <v>156</v>
      </c>
      <c r="I66" s="172" t="s">
        <v>356</v>
      </c>
      <c r="J66" s="173"/>
      <c r="K66" s="21" t="s">
        <v>68</v>
      </c>
      <c r="L66" s="20">
        <v>4957</v>
      </c>
      <c r="M66" s="20">
        <v>0</v>
      </c>
      <c r="N66" s="139">
        <v>6702134</v>
      </c>
      <c r="O66" s="140"/>
      <c r="P66" s="20">
        <v>6702134</v>
      </c>
      <c r="Q66" s="139">
        <v>10000</v>
      </c>
      <c r="R66" s="141"/>
      <c r="S66" s="140"/>
      <c r="T66" s="20">
        <v>0</v>
      </c>
      <c r="U66" s="139">
        <v>188171</v>
      </c>
      <c r="V66" s="141"/>
      <c r="W66" s="22">
        <v>67021</v>
      </c>
      <c r="X66" s="20">
        <v>0</v>
      </c>
      <c r="Y66" s="20">
        <v>0</v>
      </c>
      <c r="Z66" s="139">
        <v>6967326</v>
      </c>
      <c r="AA66" s="140"/>
      <c r="AB66" s="20">
        <v>3000000</v>
      </c>
      <c r="AC66" s="20">
        <v>3967326</v>
      </c>
      <c r="AD66" s="42" t="s">
        <v>69</v>
      </c>
      <c r="AE66" s="21" t="s">
        <v>357</v>
      </c>
      <c r="AF66" s="172" t="s">
        <v>69</v>
      </c>
      <c r="AG66" s="173"/>
      <c r="AH66" s="172" t="s">
        <v>353</v>
      </c>
      <c r="AI66" s="173"/>
    </row>
    <row r="67" spans="1:35">
      <c r="A67" s="20">
        <v>58</v>
      </c>
      <c r="B67" s="172" t="s">
        <v>358</v>
      </c>
      <c r="C67" s="173"/>
      <c r="D67" s="21" t="s">
        <v>359</v>
      </c>
      <c r="E67" s="172" t="s">
        <v>360</v>
      </c>
      <c r="F67" s="174"/>
      <c r="G67" s="173"/>
      <c r="H67" s="21" t="s">
        <v>66</v>
      </c>
      <c r="I67" s="172" t="s">
        <v>361</v>
      </c>
      <c r="J67" s="173"/>
      <c r="K67" s="21" t="s">
        <v>125</v>
      </c>
      <c r="L67" s="20">
        <v>542</v>
      </c>
      <c r="M67" s="20">
        <v>0</v>
      </c>
      <c r="N67" s="139">
        <v>732784</v>
      </c>
      <c r="O67" s="140"/>
      <c r="P67" s="20">
        <v>732784</v>
      </c>
      <c r="Q67" s="139">
        <v>0</v>
      </c>
      <c r="R67" s="141"/>
      <c r="S67" s="140"/>
      <c r="T67" s="20">
        <v>0</v>
      </c>
      <c r="U67" s="139">
        <v>0</v>
      </c>
      <c r="V67" s="141"/>
      <c r="W67" s="22">
        <v>65951</v>
      </c>
      <c r="X67" s="20">
        <v>0</v>
      </c>
      <c r="Y67" s="20">
        <v>0</v>
      </c>
      <c r="Z67" s="139">
        <v>798735</v>
      </c>
      <c r="AA67" s="140"/>
      <c r="AB67" s="20">
        <v>798735</v>
      </c>
      <c r="AC67" s="20">
        <v>0</v>
      </c>
      <c r="AD67" s="42" t="s">
        <v>100</v>
      </c>
      <c r="AE67" s="21" t="s">
        <v>362</v>
      </c>
      <c r="AF67" s="172" t="s">
        <v>100</v>
      </c>
      <c r="AG67" s="173"/>
      <c r="AH67" s="172" t="s">
        <v>358</v>
      </c>
      <c r="AI67" s="173"/>
    </row>
    <row r="68" spans="1:35">
      <c r="A68" s="20">
        <v>59</v>
      </c>
      <c r="B68" s="172" t="s">
        <v>363</v>
      </c>
      <c r="C68" s="173"/>
      <c r="D68" s="21" t="s">
        <v>108</v>
      </c>
      <c r="E68" s="172" t="s">
        <v>134</v>
      </c>
      <c r="F68" s="174"/>
      <c r="G68" s="173"/>
      <c r="H68" s="21" t="s">
        <v>110</v>
      </c>
      <c r="I68" s="172" t="s">
        <v>111</v>
      </c>
      <c r="J68" s="173"/>
      <c r="K68" s="21" t="s">
        <v>364</v>
      </c>
      <c r="L68" s="20">
        <v>2479</v>
      </c>
      <c r="M68" s="20">
        <v>190350</v>
      </c>
      <c r="N68" s="139">
        <v>1041012</v>
      </c>
      <c r="O68" s="140"/>
      <c r="P68" s="20">
        <v>1231362</v>
      </c>
      <c r="Q68" s="139">
        <v>0</v>
      </c>
      <c r="R68" s="141"/>
      <c r="S68" s="140"/>
      <c r="T68" s="20">
        <v>0</v>
      </c>
      <c r="U68" s="139">
        <v>0</v>
      </c>
      <c r="V68" s="141"/>
      <c r="W68" s="22">
        <v>6157</v>
      </c>
      <c r="X68" s="20">
        <v>0</v>
      </c>
      <c r="Y68" s="20">
        <v>0</v>
      </c>
      <c r="Z68" s="139">
        <v>1237519</v>
      </c>
      <c r="AA68" s="140"/>
      <c r="AB68" s="20">
        <v>1237519</v>
      </c>
      <c r="AC68" s="20">
        <v>0</v>
      </c>
      <c r="AD68" s="42" t="s">
        <v>113</v>
      </c>
      <c r="AE68" s="21" t="s">
        <v>365</v>
      </c>
      <c r="AF68" s="172" t="s">
        <v>113</v>
      </c>
      <c r="AG68" s="173"/>
      <c r="AH68" s="172" t="s">
        <v>363</v>
      </c>
      <c r="AI68" s="173"/>
    </row>
    <row r="69" spans="1:35">
      <c r="A69" s="20">
        <v>60</v>
      </c>
      <c r="B69" s="172" t="s">
        <v>366</v>
      </c>
      <c r="C69" s="173"/>
      <c r="D69" s="21" t="s">
        <v>367</v>
      </c>
      <c r="E69" s="172" t="s">
        <v>368</v>
      </c>
      <c r="F69" s="174"/>
      <c r="G69" s="173"/>
      <c r="H69" s="21" t="s">
        <v>325</v>
      </c>
      <c r="I69" s="172" t="s">
        <v>369</v>
      </c>
      <c r="J69" s="173"/>
      <c r="K69" s="21" t="s">
        <v>370</v>
      </c>
      <c r="L69" s="20">
        <v>4957</v>
      </c>
      <c r="M69" s="20">
        <v>216000</v>
      </c>
      <c r="N69" s="139">
        <v>2453814</v>
      </c>
      <c r="O69" s="140"/>
      <c r="P69" s="20">
        <v>2669814</v>
      </c>
      <c r="Q69" s="139">
        <v>0</v>
      </c>
      <c r="R69" s="141"/>
      <c r="S69" s="140"/>
      <c r="T69" s="20">
        <v>76400</v>
      </c>
      <c r="U69" s="139">
        <v>0</v>
      </c>
      <c r="V69" s="141"/>
      <c r="W69" s="22">
        <v>27778</v>
      </c>
      <c r="X69" s="20">
        <v>0</v>
      </c>
      <c r="Y69" s="20">
        <v>0</v>
      </c>
      <c r="Z69" s="139">
        <v>2773992</v>
      </c>
      <c r="AA69" s="140"/>
      <c r="AB69" s="20">
        <v>2773992</v>
      </c>
      <c r="AC69" s="20">
        <v>0</v>
      </c>
      <c r="AD69" s="42" t="s">
        <v>61</v>
      </c>
      <c r="AE69" s="21" t="s">
        <v>371</v>
      </c>
      <c r="AF69" s="172" t="s">
        <v>61</v>
      </c>
      <c r="AG69" s="173"/>
      <c r="AH69" s="172" t="s">
        <v>366</v>
      </c>
      <c r="AI69" s="173"/>
    </row>
    <row r="70" spans="1:35">
      <c r="A70" s="20">
        <v>61</v>
      </c>
      <c r="B70" s="172" t="s">
        <v>372</v>
      </c>
      <c r="C70" s="173"/>
      <c r="D70" s="21" t="s">
        <v>373</v>
      </c>
      <c r="E70" s="172" t="s">
        <v>374</v>
      </c>
      <c r="F70" s="174"/>
      <c r="G70" s="173"/>
      <c r="H70" s="21" t="s">
        <v>325</v>
      </c>
      <c r="I70" s="172" t="s">
        <v>375</v>
      </c>
      <c r="J70" s="173"/>
      <c r="K70" s="21" t="s">
        <v>68</v>
      </c>
      <c r="L70" s="20">
        <v>4957</v>
      </c>
      <c r="M70" s="20">
        <v>584064</v>
      </c>
      <c r="N70" s="139">
        <v>6702134</v>
      </c>
      <c r="O70" s="140"/>
      <c r="P70" s="20">
        <v>7286198</v>
      </c>
      <c r="Q70" s="139">
        <v>10000</v>
      </c>
      <c r="R70" s="141"/>
      <c r="S70" s="140"/>
      <c r="T70" s="20">
        <v>76400</v>
      </c>
      <c r="U70" s="139">
        <v>433957</v>
      </c>
      <c r="V70" s="141"/>
      <c r="W70" s="22">
        <v>75782</v>
      </c>
      <c r="X70" s="20">
        <v>0</v>
      </c>
      <c r="Y70" s="20">
        <v>0</v>
      </c>
      <c r="Z70" s="139">
        <v>7882337</v>
      </c>
      <c r="AA70" s="140"/>
      <c r="AB70" s="20">
        <v>4500000</v>
      </c>
      <c r="AC70" s="20">
        <v>3382337</v>
      </c>
      <c r="AD70" s="42" t="s">
        <v>146</v>
      </c>
      <c r="AE70" s="21" t="s">
        <v>376</v>
      </c>
      <c r="AF70" s="172" t="s">
        <v>146</v>
      </c>
      <c r="AG70" s="173"/>
      <c r="AH70" s="172" t="s">
        <v>372</v>
      </c>
      <c r="AI70" s="173"/>
    </row>
    <row r="71" spans="1:35">
      <c r="A71" s="20">
        <v>62</v>
      </c>
      <c r="B71" s="172" t="s">
        <v>377</v>
      </c>
      <c r="C71" s="173"/>
      <c r="D71" s="21" t="s">
        <v>378</v>
      </c>
      <c r="E71" s="172" t="s">
        <v>379</v>
      </c>
      <c r="F71" s="174"/>
      <c r="G71" s="173"/>
      <c r="I71" s="172" t="s">
        <v>380</v>
      </c>
      <c r="J71" s="173"/>
      <c r="K71" s="21" t="s">
        <v>60</v>
      </c>
      <c r="L71" s="20">
        <v>52</v>
      </c>
      <c r="M71" s="20">
        <v>0</v>
      </c>
      <c r="N71" s="139">
        <v>8788</v>
      </c>
      <c r="O71" s="140"/>
      <c r="P71" s="20">
        <v>8788</v>
      </c>
      <c r="Q71" s="139">
        <v>0</v>
      </c>
      <c r="R71" s="141"/>
      <c r="S71" s="140"/>
      <c r="T71" s="20">
        <v>0</v>
      </c>
      <c r="U71" s="139">
        <v>0</v>
      </c>
      <c r="V71" s="141"/>
      <c r="W71" s="22">
        <v>0</v>
      </c>
      <c r="X71" s="20">
        <v>0</v>
      </c>
      <c r="Y71" s="20">
        <v>0</v>
      </c>
      <c r="Z71" s="139">
        <v>8788</v>
      </c>
      <c r="AA71" s="140"/>
      <c r="AB71" s="20">
        <v>0</v>
      </c>
      <c r="AC71" s="20">
        <v>8788</v>
      </c>
      <c r="AD71" s="42" t="s">
        <v>80</v>
      </c>
      <c r="AE71" s="21" t="s">
        <v>381</v>
      </c>
      <c r="AF71" s="172" t="s">
        <v>80</v>
      </c>
      <c r="AG71" s="173"/>
      <c r="AH71" s="172" t="s">
        <v>377</v>
      </c>
      <c r="AI71" s="173"/>
    </row>
    <row r="72" spans="1:35">
      <c r="A72" s="20">
        <v>63</v>
      </c>
      <c r="B72" s="172" t="s">
        <v>382</v>
      </c>
      <c r="C72" s="173"/>
      <c r="D72" s="21" t="s">
        <v>108</v>
      </c>
      <c r="E72" s="172" t="s">
        <v>109</v>
      </c>
      <c r="F72" s="174"/>
      <c r="G72" s="173"/>
      <c r="H72" s="21" t="s">
        <v>110</v>
      </c>
      <c r="I72" s="172" t="s">
        <v>111</v>
      </c>
      <c r="J72" s="173"/>
      <c r="K72" s="21" t="s">
        <v>112</v>
      </c>
      <c r="L72" s="20">
        <v>4957</v>
      </c>
      <c r="M72" s="20">
        <v>429300</v>
      </c>
      <c r="N72" s="139">
        <v>2305098</v>
      </c>
      <c r="O72" s="140"/>
      <c r="P72" s="20">
        <v>2734398</v>
      </c>
      <c r="Q72" s="139">
        <v>0</v>
      </c>
      <c r="R72" s="141"/>
      <c r="S72" s="140"/>
      <c r="T72" s="20">
        <v>0</v>
      </c>
      <c r="U72" s="139">
        <v>0</v>
      </c>
      <c r="V72" s="141"/>
      <c r="W72" s="22">
        <v>13672</v>
      </c>
      <c r="X72" s="20">
        <v>0</v>
      </c>
      <c r="Y72" s="20">
        <v>0</v>
      </c>
      <c r="Z72" s="139">
        <v>2748070</v>
      </c>
      <c r="AA72" s="140"/>
      <c r="AB72" s="20">
        <v>2748070</v>
      </c>
      <c r="AC72" s="20">
        <v>0</v>
      </c>
      <c r="AD72" s="42" t="s">
        <v>113</v>
      </c>
      <c r="AE72" s="21" t="s">
        <v>383</v>
      </c>
      <c r="AF72" s="172" t="s">
        <v>113</v>
      </c>
      <c r="AG72" s="173"/>
      <c r="AH72" s="172" t="s">
        <v>382</v>
      </c>
      <c r="AI72" s="173"/>
    </row>
    <row r="73" spans="1:35">
      <c r="A73" s="20">
        <v>64</v>
      </c>
      <c r="B73" s="172" t="s">
        <v>384</v>
      </c>
      <c r="C73" s="173"/>
      <c r="D73" s="21" t="s">
        <v>385</v>
      </c>
      <c r="E73" s="172" t="s">
        <v>386</v>
      </c>
      <c r="F73" s="174"/>
      <c r="G73" s="173"/>
      <c r="I73" s="172" t="s">
        <v>387</v>
      </c>
      <c r="J73" s="173"/>
      <c r="K73" s="21" t="s">
        <v>60</v>
      </c>
      <c r="L73" s="20">
        <v>25</v>
      </c>
      <c r="M73" s="20">
        <v>0</v>
      </c>
      <c r="N73" s="139">
        <v>4225</v>
      </c>
      <c r="O73" s="140"/>
      <c r="P73" s="20">
        <v>4225</v>
      </c>
      <c r="Q73" s="139">
        <v>0</v>
      </c>
      <c r="R73" s="141"/>
      <c r="S73" s="140"/>
      <c r="T73" s="20">
        <v>0</v>
      </c>
      <c r="U73" s="139">
        <v>0</v>
      </c>
      <c r="V73" s="141"/>
      <c r="W73" s="22">
        <v>0</v>
      </c>
      <c r="X73" s="20">
        <v>0</v>
      </c>
      <c r="Y73" s="20">
        <v>0</v>
      </c>
      <c r="Z73" s="139">
        <v>4225</v>
      </c>
      <c r="AA73" s="140"/>
      <c r="AB73" s="20">
        <v>0</v>
      </c>
      <c r="AC73" s="20">
        <v>4225</v>
      </c>
      <c r="AD73" s="42" t="s">
        <v>80</v>
      </c>
      <c r="AE73" s="21" t="s">
        <v>388</v>
      </c>
      <c r="AF73" s="172" t="s">
        <v>80</v>
      </c>
      <c r="AG73" s="173"/>
      <c r="AH73" s="172" t="s">
        <v>384</v>
      </c>
      <c r="AI73" s="173"/>
    </row>
    <row r="74" spans="1:35">
      <c r="A74" s="20">
        <v>65</v>
      </c>
      <c r="B74" s="172" t="s">
        <v>389</v>
      </c>
      <c r="C74" s="173"/>
      <c r="D74" s="21" t="s">
        <v>390</v>
      </c>
      <c r="E74" s="172" t="s">
        <v>391</v>
      </c>
      <c r="F74" s="174"/>
      <c r="G74" s="173"/>
      <c r="I74" s="172" t="s">
        <v>392</v>
      </c>
      <c r="J74" s="173"/>
      <c r="K74" s="21" t="s">
        <v>60</v>
      </c>
      <c r="L74" s="20">
        <v>2</v>
      </c>
      <c r="M74" s="20">
        <v>0</v>
      </c>
      <c r="N74" s="139">
        <v>338</v>
      </c>
      <c r="O74" s="140"/>
      <c r="P74" s="20">
        <v>338</v>
      </c>
      <c r="Q74" s="139">
        <v>0</v>
      </c>
      <c r="R74" s="141"/>
      <c r="S74" s="140"/>
      <c r="T74" s="20">
        <v>0</v>
      </c>
      <c r="U74" s="139">
        <v>0</v>
      </c>
      <c r="V74" s="141"/>
      <c r="W74" s="22">
        <v>0</v>
      </c>
      <c r="X74" s="20">
        <v>0</v>
      </c>
      <c r="Y74" s="20">
        <v>0</v>
      </c>
      <c r="Z74" s="139">
        <v>338</v>
      </c>
      <c r="AA74" s="140"/>
      <c r="AB74" s="20">
        <v>0</v>
      </c>
      <c r="AC74" s="20">
        <v>338</v>
      </c>
      <c r="AD74" s="42" t="s">
        <v>80</v>
      </c>
      <c r="AE74" s="21" t="s">
        <v>393</v>
      </c>
      <c r="AF74" s="172" t="s">
        <v>80</v>
      </c>
      <c r="AG74" s="173"/>
      <c r="AH74" s="172" t="s">
        <v>389</v>
      </c>
      <c r="AI74" s="173"/>
    </row>
    <row r="75" spans="1:35">
      <c r="A75" s="20">
        <v>66</v>
      </c>
      <c r="B75" s="172" t="s">
        <v>394</v>
      </c>
      <c r="C75" s="173"/>
      <c r="D75" s="21" t="s">
        <v>395</v>
      </c>
      <c r="E75" s="172" t="s">
        <v>396</v>
      </c>
      <c r="F75" s="174"/>
      <c r="G75" s="173"/>
      <c r="H75" s="21" t="s">
        <v>66</v>
      </c>
      <c r="I75" s="172" t="s">
        <v>397</v>
      </c>
      <c r="J75" s="173"/>
      <c r="K75" s="21" t="s">
        <v>252</v>
      </c>
      <c r="L75" s="20">
        <v>375</v>
      </c>
      <c r="M75" s="20">
        <v>0</v>
      </c>
      <c r="N75" s="139">
        <v>155625</v>
      </c>
      <c r="O75" s="140"/>
      <c r="P75" s="20">
        <v>155625</v>
      </c>
      <c r="Q75" s="139">
        <v>0</v>
      </c>
      <c r="R75" s="141"/>
      <c r="S75" s="140"/>
      <c r="T75" s="20">
        <v>0</v>
      </c>
      <c r="U75" s="139">
        <v>500</v>
      </c>
      <c r="V75" s="141"/>
      <c r="W75" s="22">
        <v>14006</v>
      </c>
      <c r="X75" s="20">
        <v>0</v>
      </c>
      <c r="Y75" s="20">
        <v>0</v>
      </c>
      <c r="Z75" s="139">
        <v>170131</v>
      </c>
      <c r="AA75" s="140"/>
      <c r="AB75" s="20">
        <v>170131</v>
      </c>
      <c r="AC75" s="20">
        <v>0</v>
      </c>
      <c r="AD75" s="42" t="s">
        <v>398</v>
      </c>
      <c r="AE75" s="21" t="s">
        <v>399</v>
      </c>
      <c r="AF75" s="172" t="s">
        <v>398</v>
      </c>
      <c r="AG75" s="173"/>
      <c r="AH75" s="172" t="s">
        <v>394</v>
      </c>
      <c r="AI75" s="173"/>
    </row>
    <row r="76" spans="1:35">
      <c r="A76" s="20">
        <v>67</v>
      </c>
      <c r="B76" s="172" t="s">
        <v>400</v>
      </c>
      <c r="C76" s="173"/>
      <c r="D76" s="21" t="s">
        <v>401</v>
      </c>
      <c r="E76" s="172" t="s">
        <v>402</v>
      </c>
      <c r="F76" s="174"/>
      <c r="G76" s="173"/>
      <c r="H76" s="21" t="s">
        <v>156</v>
      </c>
      <c r="I76" s="172" t="s">
        <v>403</v>
      </c>
      <c r="J76" s="173"/>
      <c r="K76" s="21" t="s">
        <v>60</v>
      </c>
      <c r="L76" s="20">
        <v>2479</v>
      </c>
      <c r="M76" s="20">
        <v>0</v>
      </c>
      <c r="N76" s="139">
        <v>1226907</v>
      </c>
      <c r="O76" s="140"/>
      <c r="P76" s="20">
        <v>1226907</v>
      </c>
      <c r="Q76" s="139">
        <v>0</v>
      </c>
      <c r="R76" s="141"/>
      <c r="S76" s="140"/>
      <c r="T76" s="20">
        <v>76400</v>
      </c>
      <c r="U76" s="139">
        <v>156912</v>
      </c>
      <c r="V76" s="141"/>
      <c r="W76" s="22">
        <v>12269</v>
      </c>
      <c r="X76" s="20">
        <v>0</v>
      </c>
      <c r="Y76" s="20">
        <v>0</v>
      </c>
      <c r="Z76" s="139">
        <v>1472488</v>
      </c>
      <c r="AA76" s="140"/>
      <c r="AB76" s="20">
        <v>1472488</v>
      </c>
      <c r="AC76" s="20">
        <v>0</v>
      </c>
      <c r="AD76" s="42" t="s">
        <v>315</v>
      </c>
      <c r="AE76" s="21" t="s">
        <v>404</v>
      </c>
      <c r="AF76" s="172" t="s">
        <v>315</v>
      </c>
      <c r="AG76" s="173"/>
      <c r="AH76" s="172" t="s">
        <v>400</v>
      </c>
      <c r="AI76" s="173"/>
    </row>
    <row r="77" spans="1:35">
      <c r="A77" s="20">
        <v>68</v>
      </c>
      <c r="B77" s="172" t="s">
        <v>405</v>
      </c>
      <c r="C77" s="173"/>
      <c r="D77" s="21" t="s">
        <v>406</v>
      </c>
      <c r="E77" s="172" t="s">
        <v>407</v>
      </c>
      <c r="F77" s="174"/>
      <c r="G77" s="173"/>
      <c r="H77" s="21" t="s">
        <v>156</v>
      </c>
      <c r="I77" s="172" t="s">
        <v>408</v>
      </c>
      <c r="J77" s="173"/>
      <c r="K77" s="21" t="s">
        <v>125</v>
      </c>
      <c r="L77" s="20">
        <v>4957</v>
      </c>
      <c r="M77" s="20">
        <v>0</v>
      </c>
      <c r="N77" s="139">
        <v>6702134</v>
      </c>
      <c r="O77" s="140"/>
      <c r="P77" s="20">
        <v>6702134</v>
      </c>
      <c r="Q77" s="139">
        <v>10000</v>
      </c>
      <c r="R77" s="141"/>
      <c r="S77" s="140"/>
      <c r="T77" s="20">
        <v>76400</v>
      </c>
      <c r="U77" s="139">
        <v>156912</v>
      </c>
      <c r="V77" s="141"/>
      <c r="W77" s="22">
        <v>67021</v>
      </c>
      <c r="X77" s="20">
        <v>0</v>
      </c>
      <c r="Y77" s="20">
        <v>0</v>
      </c>
      <c r="Z77" s="139">
        <v>7012467</v>
      </c>
      <c r="AA77" s="140"/>
      <c r="AB77" s="20">
        <v>7012467</v>
      </c>
      <c r="AC77" s="20">
        <v>0</v>
      </c>
      <c r="AD77" s="42" t="s">
        <v>80</v>
      </c>
      <c r="AE77" s="21" t="s">
        <v>409</v>
      </c>
      <c r="AF77" s="172" t="s">
        <v>80</v>
      </c>
      <c r="AG77" s="173"/>
      <c r="AH77" s="172" t="s">
        <v>405</v>
      </c>
      <c r="AI77" s="173"/>
    </row>
    <row r="78" spans="1:35">
      <c r="A78" s="20">
        <v>69</v>
      </c>
      <c r="B78" s="172" t="s">
        <v>410</v>
      </c>
      <c r="C78" s="173"/>
      <c r="D78" s="21" t="s">
        <v>411</v>
      </c>
      <c r="E78" s="172" t="s">
        <v>201</v>
      </c>
      <c r="F78" s="174"/>
      <c r="G78" s="173"/>
      <c r="H78" s="21" t="s">
        <v>325</v>
      </c>
      <c r="I78" s="172" t="s">
        <v>412</v>
      </c>
      <c r="J78" s="173"/>
      <c r="K78" s="21" t="s">
        <v>413</v>
      </c>
      <c r="L78" s="20">
        <v>7160</v>
      </c>
      <c r="M78" s="20">
        <v>602784</v>
      </c>
      <c r="N78" s="139">
        <v>6916946</v>
      </c>
      <c r="O78" s="140"/>
      <c r="P78" s="20">
        <v>7519730</v>
      </c>
      <c r="Q78" s="139">
        <v>10000</v>
      </c>
      <c r="R78" s="141"/>
      <c r="S78" s="140"/>
      <c r="T78" s="20">
        <v>0</v>
      </c>
      <c r="U78" s="139">
        <v>215007</v>
      </c>
      <c r="V78" s="141"/>
      <c r="W78" s="22">
        <v>78211</v>
      </c>
      <c r="X78" s="20">
        <v>0</v>
      </c>
      <c r="Y78" s="20">
        <v>0</v>
      </c>
      <c r="Z78" s="139">
        <v>7822948</v>
      </c>
      <c r="AA78" s="140"/>
      <c r="AB78" s="20">
        <v>2500000</v>
      </c>
      <c r="AC78" s="20">
        <v>5322948</v>
      </c>
      <c r="AD78" s="42" t="s">
        <v>398</v>
      </c>
      <c r="AE78" s="21" t="s">
        <v>414</v>
      </c>
      <c r="AF78" s="172" t="s">
        <v>398</v>
      </c>
      <c r="AG78" s="173"/>
      <c r="AH78" s="172" t="s">
        <v>410</v>
      </c>
      <c r="AI78" s="173"/>
    </row>
    <row r="79" spans="1:35">
      <c r="A79" s="20">
        <v>70</v>
      </c>
      <c r="B79" s="172" t="s">
        <v>415</v>
      </c>
      <c r="C79" s="173"/>
      <c r="D79" s="21" t="s">
        <v>108</v>
      </c>
      <c r="E79" s="172" t="s">
        <v>416</v>
      </c>
      <c r="F79" s="174"/>
      <c r="G79" s="173"/>
      <c r="H79" s="21" t="s">
        <v>110</v>
      </c>
      <c r="I79" s="172" t="s">
        <v>161</v>
      </c>
      <c r="J79" s="173"/>
      <c r="K79" s="21" t="s">
        <v>118</v>
      </c>
      <c r="L79" s="20">
        <v>4957</v>
      </c>
      <c r="M79" s="20">
        <v>243000</v>
      </c>
      <c r="N79" s="139">
        <v>1784592</v>
      </c>
      <c r="O79" s="140"/>
      <c r="P79" s="20">
        <v>2027592</v>
      </c>
      <c r="Q79" s="139">
        <v>0</v>
      </c>
      <c r="R79" s="141"/>
      <c r="S79" s="140"/>
      <c r="T79" s="20">
        <v>0</v>
      </c>
      <c r="U79" s="139">
        <v>0</v>
      </c>
      <c r="V79" s="141"/>
      <c r="W79" s="22">
        <v>10138</v>
      </c>
      <c r="X79" s="20">
        <v>0</v>
      </c>
      <c r="Y79" s="20">
        <v>0</v>
      </c>
      <c r="Z79" s="139">
        <v>2037730</v>
      </c>
      <c r="AA79" s="140"/>
      <c r="AB79" s="20">
        <v>2037730</v>
      </c>
      <c r="AC79" s="20">
        <v>0</v>
      </c>
      <c r="AD79" s="42" t="s">
        <v>162</v>
      </c>
      <c r="AE79" s="21" t="s">
        <v>417</v>
      </c>
      <c r="AF79" s="172" t="s">
        <v>162</v>
      </c>
      <c r="AG79" s="173"/>
      <c r="AH79" s="172" t="s">
        <v>415</v>
      </c>
      <c r="AI79" s="173"/>
    </row>
    <row r="80" spans="1:35">
      <c r="A80" s="20">
        <v>71</v>
      </c>
      <c r="B80" s="172" t="s">
        <v>418</v>
      </c>
      <c r="C80" s="173"/>
      <c r="D80" s="21" t="s">
        <v>419</v>
      </c>
      <c r="E80" s="172" t="s">
        <v>420</v>
      </c>
      <c r="F80" s="174"/>
      <c r="G80" s="173"/>
      <c r="H80" s="21" t="s">
        <v>156</v>
      </c>
      <c r="I80" s="172" t="s">
        <v>421</v>
      </c>
      <c r="J80" s="173"/>
      <c r="K80" s="21" t="s">
        <v>60</v>
      </c>
      <c r="L80" s="20">
        <v>2479</v>
      </c>
      <c r="M80" s="20">
        <v>0</v>
      </c>
      <c r="N80" s="139">
        <v>1226907</v>
      </c>
      <c r="O80" s="140"/>
      <c r="P80" s="20">
        <v>1226907</v>
      </c>
      <c r="Q80" s="139">
        <v>0</v>
      </c>
      <c r="R80" s="141"/>
      <c r="S80" s="140"/>
      <c r="T80" s="20">
        <v>76400</v>
      </c>
      <c r="U80" s="139">
        <v>188671</v>
      </c>
      <c r="V80" s="141"/>
      <c r="W80" s="22">
        <v>12269</v>
      </c>
      <c r="X80" s="20">
        <v>0</v>
      </c>
      <c r="Y80" s="20">
        <v>0</v>
      </c>
      <c r="Z80" s="139">
        <v>1504247</v>
      </c>
      <c r="AA80" s="140"/>
      <c r="AB80" s="20">
        <v>1504247</v>
      </c>
      <c r="AC80" s="20">
        <v>0</v>
      </c>
      <c r="AD80" s="42" t="s">
        <v>422</v>
      </c>
      <c r="AE80" s="21" t="s">
        <v>423</v>
      </c>
      <c r="AF80" s="172" t="s">
        <v>422</v>
      </c>
      <c r="AG80" s="173"/>
      <c r="AH80" s="172" t="s">
        <v>418</v>
      </c>
      <c r="AI80" s="173"/>
    </row>
    <row r="81" spans="1:35">
      <c r="A81" s="20">
        <v>72</v>
      </c>
      <c r="B81" s="172" t="s">
        <v>424</v>
      </c>
      <c r="C81" s="173"/>
      <c r="D81" s="21" t="s">
        <v>425</v>
      </c>
      <c r="E81" s="172" t="s">
        <v>426</v>
      </c>
      <c r="F81" s="174"/>
      <c r="G81" s="173"/>
      <c r="I81" s="172" t="s">
        <v>427</v>
      </c>
      <c r="J81" s="173"/>
      <c r="K81" s="21" t="s">
        <v>86</v>
      </c>
      <c r="L81" s="20">
        <v>100</v>
      </c>
      <c r="M81" s="20">
        <v>0</v>
      </c>
      <c r="N81" s="139">
        <v>144470</v>
      </c>
      <c r="O81" s="140"/>
      <c r="P81" s="20">
        <v>144470</v>
      </c>
      <c r="Q81" s="139">
        <v>0</v>
      </c>
      <c r="R81" s="141"/>
      <c r="S81" s="140"/>
      <c r="T81" s="20">
        <v>0</v>
      </c>
      <c r="U81" s="139">
        <v>0</v>
      </c>
      <c r="V81" s="141"/>
      <c r="W81" s="22">
        <v>0</v>
      </c>
      <c r="X81" s="20">
        <v>0</v>
      </c>
      <c r="Y81" s="20">
        <v>0</v>
      </c>
      <c r="Z81" s="139">
        <v>144470</v>
      </c>
      <c r="AA81" s="140"/>
      <c r="AB81" s="20">
        <v>0</v>
      </c>
      <c r="AC81" s="20">
        <v>144470</v>
      </c>
      <c r="AD81" s="42" t="s">
        <v>80</v>
      </c>
      <c r="AE81" s="21" t="s">
        <v>428</v>
      </c>
      <c r="AF81" s="172" t="s">
        <v>80</v>
      </c>
      <c r="AG81" s="173"/>
      <c r="AH81" s="172" t="s">
        <v>424</v>
      </c>
      <c r="AI81" s="173"/>
    </row>
    <row r="82" spans="1:35">
      <c r="A82" s="20">
        <v>73</v>
      </c>
      <c r="B82" s="172" t="s">
        <v>429</v>
      </c>
      <c r="C82" s="173"/>
      <c r="D82" s="21" t="s">
        <v>430</v>
      </c>
      <c r="E82" s="172" t="s">
        <v>431</v>
      </c>
      <c r="F82" s="174"/>
      <c r="G82" s="173"/>
      <c r="H82" s="21" t="s">
        <v>98</v>
      </c>
      <c r="I82" s="172" t="s">
        <v>432</v>
      </c>
      <c r="J82" s="173"/>
      <c r="K82" s="21" t="s">
        <v>433</v>
      </c>
      <c r="L82" s="20">
        <v>0</v>
      </c>
      <c r="M82" s="20">
        <v>915583</v>
      </c>
      <c r="N82" s="139">
        <v>0</v>
      </c>
      <c r="O82" s="140"/>
      <c r="P82" s="20">
        <v>915583</v>
      </c>
      <c r="Q82" s="139">
        <v>0</v>
      </c>
      <c r="R82" s="141"/>
      <c r="S82" s="140"/>
      <c r="T82" s="20">
        <v>76400</v>
      </c>
      <c r="U82" s="139">
        <v>32259</v>
      </c>
      <c r="V82" s="141"/>
      <c r="W82" s="22">
        <v>13734</v>
      </c>
      <c r="X82" s="20">
        <v>0</v>
      </c>
      <c r="Y82" s="20">
        <v>0</v>
      </c>
      <c r="Z82" s="139">
        <v>1037976</v>
      </c>
      <c r="AA82" s="140"/>
      <c r="AB82" s="20">
        <v>1037976</v>
      </c>
      <c r="AC82" s="20">
        <v>0</v>
      </c>
      <c r="AD82" s="42" t="s">
        <v>69</v>
      </c>
      <c r="AE82" s="21" t="s">
        <v>434</v>
      </c>
      <c r="AF82" s="172" t="s">
        <v>69</v>
      </c>
      <c r="AG82" s="173"/>
      <c r="AH82" s="172" t="s">
        <v>429</v>
      </c>
      <c r="AI82" s="173"/>
    </row>
    <row r="83" spans="1:35">
      <c r="A83" s="20">
        <v>74</v>
      </c>
      <c r="B83" s="172" t="s">
        <v>435</v>
      </c>
      <c r="C83" s="173"/>
      <c r="D83" s="21" t="s">
        <v>436</v>
      </c>
      <c r="E83" s="172" t="s">
        <v>437</v>
      </c>
      <c r="F83" s="174"/>
      <c r="G83" s="173"/>
      <c r="H83" s="21" t="s">
        <v>325</v>
      </c>
      <c r="I83" s="172" t="s">
        <v>438</v>
      </c>
      <c r="J83" s="173"/>
      <c r="K83" s="21" t="s">
        <v>68</v>
      </c>
      <c r="L83" s="20">
        <v>4957</v>
      </c>
      <c r="M83" s="20">
        <v>584064</v>
      </c>
      <c r="N83" s="139">
        <v>6702134</v>
      </c>
      <c r="O83" s="140"/>
      <c r="P83" s="20">
        <v>7286198</v>
      </c>
      <c r="Q83" s="139">
        <v>10000</v>
      </c>
      <c r="R83" s="141"/>
      <c r="S83" s="140"/>
      <c r="T83" s="20">
        <v>76400</v>
      </c>
      <c r="U83" s="139">
        <v>433957</v>
      </c>
      <c r="V83" s="141"/>
      <c r="W83" s="22">
        <v>75782</v>
      </c>
      <c r="X83" s="20">
        <v>0</v>
      </c>
      <c r="Y83" s="20">
        <v>0</v>
      </c>
      <c r="Z83" s="139">
        <v>7882337</v>
      </c>
      <c r="AA83" s="140"/>
      <c r="AB83" s="20">
        <v>7882337</v>
      </c>
      <c r="AC83" s="20">
        <v>0</v>
      </c>
      <c r="AD83" s="42" t="s">
        <v>439</v>
      </c>
      <c r="AE83" s="21" t="s">
        <v>440</v>
      </c>
      <c r="AF83" s="172" t="s">
        <v>439</v>
      </c>
      <c r="AG83" s="173"/>
      <c r="AH83" s="172" t="s">
        <v>435</v>
      </c>
      <c r="AI83" s="173"/>
    </row>
    <row r="84" spans="1:35">
      <c r="A84" s="20">
        <v>75</v>
      </c>
      <c r="B84" s="172" t="s">
        <v>441</v>
      </c>
      <c r="C84" s="173"/>
      <c r="D84" s="21" t="s">
        <v>442</v>
      </c>
      <c r="E84" s="172" t="s">
        <v>443</v>
      </c>
      <c r="F84" s="174"/>
      <c r="G84" s="173"/>
      <c r="I84" s="172" t="s">
        <v>444</v>
      </c>
      <c r="J84" s="173"/>
      <c r="K84" s="21" t="s">
        <v>125</v>
      </c>
      <c r="L84" s="20">
        <v>36</v>
      </c>
      <c r="M84" s="20">
        <v>0</v>
      </c>
      <c r="N84" s="139">
        <v>47320</v>
      </c>
      <c r="O84" s="140"/>
      <c r="P84" s="20">
        <v>47320</v>
      </c>
      <c r="Q84" s="139">
        <v>0</v>
      </c>
      <c r="R84" s="141"/>
      <c r="S84" s="140"/>
      <c r="T84" s="20">
        <v>0</v>
      </c>
      <c r="U84" s="139">
        <v>0</v>
      </c>
      <c r="V84" s="141"/>
      <c r="W84" s="22">
        <v>0</v>
      </c>
      <c r="X84" s="20">
        <v>0</v>
      </c>
      <c r="Y84" s="20">
        <v>0</v>
      </c>
      <c r="Z84" s="139">
        <v>47320</v>
      </c>
      <c r="AA84" s="140"/>
      <c r="AB84" s="20">
        <v>0</v>
      </c>
      <c r="AC84" s="20">
        <v>47320</v>
      </c>
      <c r="AD84" s="42" t="s">
        <v>80</v>
      </c>
      <c r="AE84" s="21" t="s">
        <v>445</v>
      </c>
      <c r="AF84" s="172" t="s">
        <v>80</v>
      </c>
      <c r="AG84" s="173"/>
      <c r="AH84" s="172" t="s">
        <v>441</v>
      </c>
      <c r="AI84" s="173"/>
    </row>
    <row r="85" spans="1:35">
      <c r="A85" s="20">
        <v>76</v>
      </c>
      <c r="B85" s="172" t="s">
        <v>446</v>
      </c>
      <c r="C85" s="173"/>
      <c r="D85" s="21" t="s">
        <v>447</v>
      </c>
      <c r="E85" s="172" t="s">
        <v>448</v>
      </c>
      <c r="F85" s="174"/>
      <c r="G85" s="173"/>
      <c r="I85" s="172" t="s">
        <v>449</v>
      </c>
      <c r="J85" s="173"/>
      <c r="K85" s="21" t="s">
        <v>450</v>
      </c>
      <c r="L85" s="20">
        <v>1626</v>
      </c>
      <c r="M85" s="20">
        <v>0</v>
      </c>
      <c r="N85" s="139">
        <v>1788600</v>
      </c>
      <c r="O85" s="140"/>
      <c r="P85" s="20">
        <v>1788600</v>
      </c>
      <c r="Q85" s="139">
        <v>0</v>
      </c>
      <c r="R85" s="141"/>
      <c r="S85" s="140"/>
      <c r="T85" s="20">
        <v>0</v>
      </c>
      <c r="U85" s="139">
        <v>0</v>
      </c>
      <c r="V85" s="141"/>
      <c r="W85" s="22">
        <v>0</v>
      </c>
      <c r="X85" s="20">
        <v>0</v>
      </c>
      <c r="Y85" s="20">
        <v>0</v>
      </c>
      <c r="Z85" s="139">
        <v>1788600</v>
      </c>
      <c r="AA85" s="140"/>
      <c r="AB85" s="20">
        <v>0</v>
      </c>
      <c r="AC85" s="20">
        <v>1788600</v>
      </c>
      <c r="AD85" s="42" t="s">
        <v>80</v>
      </c>
      <c r="AE85" s="21" t="s">
        <v>451</v>
      </c>
      <c r="AF85" s="172" t="s">
        <v>80</v>
      </c>
      <c r="AG85" s="173"/>
      <c r="AH85" s="172" t="s">
        <v>446</v>
      </c>
      <c r="AI85" s="173"/>
    </row>
    <row r="86" spans="1:35">
      <c r="A86" s="20">
        <v>77</v>
      </c>
      <c r="B86" s="172" t="s">
        <v>452</v>
      </c>
      <c r="C86" s="173"/>
      <c r="D86" s="21" t="s">
        <v>453</v>
      </c>
      <c r="E86" s="172" t="s">
        <v>454</v>
      </c>
      <c r="F86" s="174"/>
      <c r="G86" s="173"/>
      <c r="H86" s="21" t="s">
        <v>66</v>
      </c>
      <c r="I86" s="172" t="s">
        <v>455</v>
      </c>
      <c r="J86" s="173"/>
      <c r="K86" s="21" t="s">
        <v>125</v>
      </c>
      <c r="L86" s="20">
        <v>300</v>
      </c>
      <c r="M86" s="20">
        <v>0</v>
      </c>
      <c r="N86" s="139">
        <v>405600</v>
      </c>
      <c r="O86" s="140"/>
      <c r="P86" s="20">
        <v>405600</v>
      </c>
      <c r="Q86" s="139">
        <v>0</v>
      </c>
      <c r="R86" s="141"/>
      <c r="S86" s="140"/>
      <c r="T86" s="20">
        <v>0</v>
      </c>
      <c r="U86" s="139">
        <v>0</v>
      </c>
      <c r="V86" s="141"/>
      <c r="W86" s="22">
        <v>36504</v>
      </c>
      <c r="X86" s="20">
        <v>0</v>
      </c>
      <c r="Y86" s="20">
        <v>0</v>
      </c>
      <c r="Z86" s="139">
        <v>442104</v>
      </c>
      <c r="AA86" s="140"/>
      <c r="AB86" s="20">
        <v>442104</v>
      </c>
      <c r="AC86" s="20">
        <v>0</v>
      </c>
      <c r="AD86" s="42" t="s">
        <v>182</v>
      </c>
      <c r="AE86" s="21" t="s">
        <v>456</v>
      </c>
      <c r="AF86" s="172" t="s">
        <v>182</v>
      </c>
      <c r="AG86" s="173"/>
      <c r="AH86" s="172" t="s">
        <v>452</v>
      </c>
      <c r="AI86" s="173"/>
    </row>
    <row r="87" spans="1:35">
      <c r="A87" s="20">
        <v>78</v>
      </c>
      <c r="B87" s="172" t="s">
        <v>457</v>
      </c>
      <c r="C87" s="173"/>
      <c r="D87" s="21" t="s">
        <v>458</v>
      </c>
      <c r="E87" s="172" t="s">
        <v>459</v>
      </c>
      <c r="F87" s="174"/>
      <c r="G87" s="173"/>
      <c r="H87" s="21" t="s">
        <v>156</v>
      </c>
      <c r="I87" s="172" t="s">
        <v>460</v>
      </c>
      <c r="J87" s="173"/>
      <c r="K87" s="21" t="s">
        <v>60</v>
      </c>
      <c r="L87" s="20">
        <v>2479</v>
      </c>
      <c r="M87" s="20">
        <v>0</v>
      </c>
      <c r="N87" s="139">
        <v>1226907</v>
      </c>
      <c r="O87" s="140"/>
      <c r="P87" s="20">
        <v>1226907</v>
      </c>
      <c r="Q87" s="139">
        <v>0</v>
      </c>
      <c r="R87" s="141"/>
      <c r="S87" s="140"/>
      <c r="T87" s="20">
        <v>76400</v>
      </c>
      <c r="U87" s="139">
        <v>156912</v>
      </c>
      <c r="V87" s="141"/>
      <c r="W87" s="22">
        <v>12269</v>
      </c>
      <c r="X87" s="20">
        <v>0</v>
      </c>
      <c r="Y87" s="20">
        <v>0</v>
      </c>
      <c r="Z87" s="139">
        <v>1472488</v>
      </c>
      <c r="AA87" s="140"/>
      <c r="AB87" s="20">
        <v>1472488</v>
      </c>
      <c r="AC87" s="20">
        <v>0</v>
      </c>
      <c r="AD87" s="42" t="s">
        <v>131</v>
      </c>
      <c r="AE87" s="21" t="s">
        <v>461</v>
      </c>
      <c r="AF87" s="172" t="s">
        <v>131</v>
      </c>
      <c r="AG87" s="173"/>
      <c r="AH87" s="172" t="s">
        <v>457</v>
      </c>
      <c r="AI87" s="173"/>
    </row>
    <row r="88" spans="1:35">
      <c r="A88" s="20">
        <v>79</v>
      </c>
      <c r="B88" s="172" t="s">
        <v>462</v>
      </c>
      <c r="C88" s="173"/>
      <c r="D88" s="21" t="s">
        <v>463</v>
      </c>
      <c r="E88" s="172" t="s">
        <v>464</v>
      </c>
      <c r="F88" s="174"/>
      <c r="G88" s="173"/>
      <c r="H88" s="21" t="s">
        <v>66</v>
      </c>
      <c r="I88" s="172" t="s">
        <v>465</v>
      </c>
      <c r="J88" s="173"/>
      <c r="K88" s="21" t="s">
        <v>295</v>
      </c>
      <c r="L88" s="20">
        <v>137</v>
      </c>
      <c r="M88" s="20">
        <v>0</v>
      </c>
      <c r="N88" s="139">
        <v>67815</v>
      </c>
      <c r="O88" s="140"/>
      <c r="P88" s="20">
        <v>67815</v>
      </c>
      <c r="Q88" s="139">
        <v>0</v>
      </c>
      <c r="R88" s="141"/>
      <c r="S88" s="140"/>
      <c r="T88" s="20">
        <v>0</v>
      </c>
      <c r="U88" s="139">
        <v>500</v>
      </c>
      <c r="V88" s="141"/>
      <c r="W88" s="22">
        <v>6103</v>
      </c>
      <c r="X88" s="20">
        <v>0</v>
      </c>
      <c r="Y88" s="20">
        <v>0</v>
      </c>
      <c r="Z88" s="139">
        <v>74418</v>
      </c>
      <c r="AA88" s="140"/>
      <c r="AB88" s="20">
        <v>74418</v>
      </c>
      <c r="AC88" s="20">
        <v>0</v>
      </c>
      <c r="AD88" s="42" t="s">
        <v>69</v>
      </c>
      <c r="AE88" s="21" t="s">
        <v>466</v>
      </c>
      <c r="AF88" s="172" t="s">
        <v>69</v>
      </c>
      <c r="AG88" s="173"/>
      <c r="AH88" s="172" t="s">
        <v>462</v>
      </c>
      <c r="AI88" s="173"/>
    </row>
    <row r="89" spans="1:35">
      <c r="A89" s="20">
        <v>80</v>
      </c>
      <c r="B89" s="172" t="s">
        <v>467</v>
      </c>
      <c r="C89" s="173"/>
      <c r="D89" s="21" t="s">
        <v>468</v>
      </c>
      <c r="E89" s="172" t="s">
        <v>469</v>
      </c>
      <c r="F89" s="174"/>
      <c r="G89" s="173"/>
      <c r="I89" s="172" t="s">
        <v>470</v>
      </c>
      <c r="J89" s="173"/>
      <c r="K89" s="21" t="s">
        <v>60</v>
      </c>
      <c r="L89" s="20">
        <v>17</v>
      </c>
      <c r="M89" s="20">
        <v>0</v>
      </c>
      <c r="N89" s="139">
        <v>2873</v>
      </c>
      <c r="O89" s="140"/>
      <c r="P89" s="20">
        <v>2873</v>
      </c>
      <c r="Q89" s="139">
        <v>0</v>
      </c>
      <c r="R89" s="141"/>
      <c r="S89" s="140"/>
      <c r="T89" s="20">
        <v>0</v>
      </c>
      <c r="U89" s="139">
        <v>0</v>
      </c>
      <c r="V89" s="141"/>
      <c r="W89" s="22">
        <v>0</v>
      </c>
      <c r="X89" s="20">
        <v>0</v>
      </c>
      <c r="Y89" s="20">
        <v>0</v>
      </c>
      <c r="Z89" s="139">
        <v>2873</v>
      </c>
      <c r="AA89" s="140"/>
      <c r="AB89" s="20">
        <v>0</v>
      </c>
      <c r="AC89" s="20">
        <v>2873</v>
      </c>
      <c r="AD89" s="42" t="s">
        <v>80</v>
      </c>
      <c r="AE89" s="21" t="s">
        <v>471</v>
      </c>
      <c r="AF89" s="172" t="s">
        <v>80</v>
      </c>
      <c r="AG89" s="173"/>
      <c r="AH89" s="172" t="s">
        <v>467</v>
      </c>
      <c r="AI89" s="173"/>
    </row>
    <row r="90" spans="1:35">
      <c r="A90" s="20">
        <v>81</v>
      </c>
      <c r="B90" s="172" t="s">
        <v>472</v>
      </c>
      <c r="C90" s="173"/>
      <c r="D90" s="21" t="s">
        <v>473</v>
      </c>
      <c r="E90" s="172" t="s">
        <v>474</v>
      </c>
      <c r="F90" s="174"/>
      <c r="G90" s="173"/>
      <c r="H90" s="21" t="s">
        <v>325</v>
      </c>
      <c r="I90" s="172" t="s">
        <v>475</v>
      </c>
      <c r="J90" s="173"/>
      <c r="K90" s="21" t="s">
        <v>60</v>
      </c>
      <c r="L90" s="20">
        <v>2479</v>
      </c>
      <c r="M90" s="20">
        <v>59400</v>
      </c>
      <c r="N90" s="139">
        <v>1226907</v>
      </c>
      <c r="O90" s="140"/>
      <c r="P90" s="20">
        <v>1286307</v>
      </c>
      <c r="Q90" s="139">
        <v>0</v>
      </c>
      <c r="R90" s="141"/>
      <c r="S90" s="140"/>
      <c r="T90" s="20">
        <v>76400</v>
      </c>
      <c r="U90" s="139">
        <v>188171</v>
      </c>
      <c r="V90" s="141"/>
      <c r="W90" s="22">
        <v>13160</v>
      </c>
      <c r="X90" s="20">
        <v>0</v>
      </c>
      <c r="Y90" s="20">
        <v>0</v>
      </c>
      <c r="Z90" s="139">
        <v>1564038</v>
      </c>
      <c r="AA90" s="140"/>
      <c r="AB90" s="20">
        <v>1564038</v>
      </c>
      <c r="AC90" s="20">
        <v>0</v>
      </c>
      <c r="AD90" s="42" t="s">
        <v>476</v>
      </c>
      <c r="AE90" s="21" t="s">
        <v>477</v>
      </c>
      <c r="AF90" s="172" t="s">
        <v>476</v>
      </c>
      <c r="AG90" s="173"/>
      <c r="AH90" s="172" t="s">
        <v>472</v>
      </c>
      <c r="AI90" s="173"/>
    </row>
    <row r="91" spans="1:35">
      <c r="A91" s="20">
        <v>82</v>
      </c>
      <c r="B91" s="172" t="s">
        <v>478</v>
      </c>
      <c r="C91" s="173"/>
      <c r="D91" s="21" t="s">
        <v>479</v>
      </c>
      <c r="E91" s="172" t="s">
        <v>480</v>
      </c>
      <c r="F91" s="174"/>
      <c r="G91" s="173"/>
      <c r="I91" s="172" t="s">
        <v>481</v>
      </c>
      <c r="J91" s="173"/>
      <c r="K91" s="21" t="s">
        <v>60</v>
      </c>
      <c r="L91" s="20">
        <v>34</v>
      </c>
      <c r="M91" s="20">
        <v>0</v>
      </c>
      <c r="N91" s="139">
        <v>16830</v>
      </c>
      <c r="O91" s="140"/>
      <c r="P91" s="20">
        <v>16830</v>
      </c>
      <c r="Q91" s="139">
        <v>0</v>
      </c>
      <c r="R91" s="141"/>
      <c r="S91" s="140"/>
      <c r="T91" s="20">
        <v>0</v>
      </c>
      <c r="U91" s="139">
        <v>0</v>
      </c>
      <c r="V91" s="141"/>
      <c r="W91" s="22">
        <v>0</v>
      </c>
      <c r="X91" s="20">
        <v>0</v>
      </c>
      <c r="Y91" s="20">
        <v>0</v>
      </c>
      <c r="Z91" s="139">
        <v>16830</v>
      </c>
      <c r="AA91" s="140"/>
      <c r="AB91" s="20">
        <v>0</v>
      </c>
      <c r="AC91" s="20">
        <v>16830</v>
      </c>
      <c r="AD91" s="42" t="s">
        <v>61</v>
      </c>
      <c r="AE91" s="21" t="s">
        <v>482</v>
      </c>
      <c r="AF91" s="172" t="s">
        <v>61</v>
      </c>
      <c r="AG91" s="173"/>
      <c r="AH91" s="172" t="s">
        <v>478</v>
      </c>
      <c r="AI91" s="173"/>
    </row>
    <row r="92" spans="1:35">
      <c r="A92" s="20">
        <v>83</v>
      </c>
      <c r="B92" s="172" t="s">
        <v>483</v>
      </c>
      <c r="C92" s="173"/>
      <c r="D92" s="21" t="s">
        <v>484</v>
      </c>
      <c r="E92" s="172" t="s">
        <v>215</v>
      </c>
      <c r="F92" s="174"/>
      <c r="G92" s="173"/>
      <c r="H92" s="21" t="s">
        <v>156</v>
      </c>
      <c r="I92" s="172" t="s">
        <v>485</v>
      </c>
      <c r="J92" s="173"/>
      <c r="K92" s="21" t="s">
        <v>486</v>
      </c>
      <c r="L92" s="20">
        <v>2479</v>
      </c>
      <c r="M92" s="20">
        <v>0</v>
      </c>
      <c r="N92" s="139">
        <v>892296</v>
      </c>
      <c r="O92" s="140"/>
      <c r="P92" s="20">
        <v>892296</v>
      </c>
      <c r="Q92" s="139">
        <v>0</v>
      </c>
      <c r="R92" s="141"/>
      <c r="S92" s="140"/>
      <c r="T92" s="20">
        <v>0</v>
      </c>
      <c r="U92" s="139">
        <v>0</v>
      </c>
      <c r="V92" s="141"/>
      <c r="W92" s="22">
        <v>8923</v>
      </c>
      <c r="X92" s="20">
        <v>0</v>
      </c>
      <c r="Y92" s="20">
        <v>0</v>
      </c>
      <c r="Z92" s="139">
        <v>901219</v>
      </c>
      <c r="AA92" s="140"/>
      <c r="AB92" s="20">
        <v>901219</v>
      </c>
      <c r="AC92" s="20">
        <v>0</v>
      </c>
      <c r="AD92" s="42" t="s">
        <v>80</v>
      </c>
      <c r="AE92" s="21" t="s">
        <v>487</v>
      </c>
      <c r="AF92" s="172" t="s">
        <v>80</v>
      </c>
      <c r="AG92" s="173"/>
      <c r="AH92" s="172" t="s">
        <v>483</v>
      </c>
      <c r="AI92" s="173"/>
    </row>
    <row r="93" spans="1:35">
      <c r="A93" s="20">
        <v>84</v>
      </c>
      <c r="B93" s="172" t="s">
        <v>488</v>
      </c>
      <c r="C93" s="173"/>
      <c r="D93" s="21" t="s">
        <v>489</v>
      </c>
      <c r="E93" s="172" t="s">
        <v>490</v>
      </c>
      <c r="F93" s="174"/>
      <c r="G93" s="173"/>
      <c r="H93" s="21" t="s">
        <v>156</v>
      </c>
      <c r="I93" s="172" t="s">
        <v>491</v>
      </c>
      <c r="J93" s="173"/>
      <c r="K93" s="21" t="s">
        <v>60</v>
      </c>
      <c r="L93" s="20">
        <v>2479</v>
      </c>
      <c r="M93" s="20">
        <v>0</v>
      </c>
      <c r="N93" s="139">
        <v>1226907</v>
      </c>
      <c r="O93" s="140"/>
      <c r="P93" s="20">
        <v>1226907</v>
      </c>
      <c r="Q93" s="139">
        <v>0</v>
      </c>
      <c r="R93" s="141"/>
      <c r="S93" s="140"/>
      <c r="T93" s="20">
        <v>76400</v>
      </c>
      <c r="U93" s="139">
        <v>223990</v>
      </c>
      <c r="V93" s="141"/>
      <c r="W93" s="22">
        <v>12269</v>
      </c>
      <c r="X93" s="20">
        <v>900</v>
      </c>
      <c r="Y93" s="20">
        <v>0</v>
      </c>
      <c r="Z93" s="139">
        <v>1540466</v>
      </c>
      <c r="AA93" s="140"/>
      <c r="AB93" s="20">
        <v>1540466</v>
      </c>
      <c r="AC93" s="20">
        <v>0</v>
      </c>
      <c r="AD93" s="42" t="s">
        <v>492</v>
      </c>
      <c r="AE93" s="21" t="s">
        <v>493</v>
      </c>
      <c r="AF93" s="172" t="s">
        <v>492</v>
      </c>
      <c r="AG93" s="173"/>
      <c r="AH93" s="172" t="s">
        <v>488</v>
      </c>
      <c r="AI93" s="173"/>
    </row>
    <row r="94" spans="1:35">
      <c r="A94" s="20">
        <v>85</v>
      </c>
      <c r="B94" s="172" t="s">
        <v>494</v>
      </c>
      <c r="C94" s="173"/>
      <c r="D94" s="21" t="s">
        <v>495</v>
      </c>
      <c r="E94" s="172" t="s">
        <v>496</v>
      </c>
      <c r="F94" s="174"/>
      <c r="G94" s="173"/>
      <c r="I94" s="172" t="s">
        <v>497</v>
      </c>
      <c r="J94" s="173"/>
      <c r="K94" s="21" t="s">
        <v>60</v>
      </c>
      <c r="L94" s="20">
        <v>13</v>
      </c>
      <c r="M94" s="20">
        <v>0</v>
      </c>
      <c r="N94" s="139">
        <v>2197</v>
      </c>
      <c r="O94" s="140"/>
      <c r="P94" s="20">
        <v>2197</v>
      </c>
      <c r="Q94" s="139">
        <v>0</v>
      </c>
      <c r="R94" s="141"/>
      <c r="S94" s="140"/>
      <c r="T94" s="20">
        <v>0</v>
      </c>
      <c r="U94" s="139">
        <v>0</v>
      </c>
      <c r="V94" s="141"/>
      <c r="W94" s="22">
        <v>0</v>
      </c>
      <c r="X94" s="20">
        <v>0</v>
      </c>
      <c r="Y94" s="20">
        <v>0</v>
      </c>
      <c r="Z94" s="139">
        <v>2197</v>
      </c>
      <c r="AA94" s="140"/>
      <c r="AB94" s="20">
        <v>0</v>
      </c>
      <c r="AC94" s="20">
        <v>2197</v>
      </c>
      <c r="AD94" s="42" t="s">
        <v>80</v>
      </c>
      <c r="AE94" s="21" t="s">
        <v>498</v>
      </c>
      <c r="AF94" s="172" t="s">
        <v>80</v>
      </c>
      <c r="AG94" s="173"/>
      <c r="AH94" s="172" t="s">
        <v>494</v>
      </c>
      <c r="AI94" s="173"/>
    </row>
    <row r="95" spans="1:35">
      <c r="A95" s="20">
        <v>86</v>
      </c>
      <c r="B95" s="172" t="s">
        <v>499</v>
      </c>
      <c r="C95" s="173"/>
      <c r="D95" s="21" t="s">
        <v>500</v>
      </c>
      <c r="E95" s="172" t="s">
        <v>501</v>
      </c>
      <c r="F95" s="174"/>
      <c r="G95" s="173"/>
      <c r="H95" s="21" t="s">
        <v>325</v>
      </c>
      <c r="I95" s="172" t="s">
        <v>502</v>
      </c>
      <c r="J95" s="173"/>
      <c r="K95" s="21" t="s">
        <v>60</v>
      </c>
      <c r="L95" s="20">
        <v>2479</v>
      </c>
      <c r="M95" s="20">
        <v>59400</v>
      </c>
      <c r="N95" s="139">
        <v>1226907</v>
      </c>
      <c r="O95" s="140"/>
      <c r="P95" s="20">
        <v>1286307</v>
      </c>
      <c r="Q95" s="139">
        <v>0</v>
      </c>
      <c r="R95" s="141"/>
      <c r="S95" s="140"/>
      <c r="T95" s="20">
        <v>76400</v>
      </c>
      <c r="U95" s="139">
        <v>227401</v>
      </c>
      <c r="V95" s="141"/>
      <c r="W95" s="22">
        <v>13160</v>
      </c>
      <c r="X95" s="20">
        <v>900</v>
      </c>
      <c r="Y95" s="20">
        <v>0</v>
      </c>
      <c r="Z95" s="139">
        <v>1604168</v>
      </c>
      <c r="AA95" s="140"/>
      <c r="AB95" s="20">
        <v>1604168</v>
      </c>
      <c r="AC95" s="20">
        <v>0</v>
      </c>
      <c r="AD95" s="42" t="s">
        <v>146</v>
      </c>
      <c r="AE95" s="21" t="s">
        <v>503</v>
      </c>
      <c r="AF95" s="172" t="s">
        <v>146</v>
      </c>
      <c r="AG95" s="173"/>
      <c r="AH95" s="172" t="s">
        <v>499</v>
      </c>
      <c r="AI95" s="173"/>
    </row>
    <row r="96" spans="1:35">
      <c r="A96" s="20">
        <v>87</v>
      </c>
      <c r="B96" s="172" t="s">
        <v>504</v>
      </c>
      <c r="C96" s="173"/>
      <c r="D96" s="21" t="s">
        <v>505</v>
      </c>
      <c r="E96" s="172" t="s">
        <v>506</v>
      </c>
      <c r="F96" s="174"/>
      <c r="G96" s="173"/>
      <c r="H96" s="21" t="s">
        <v>66</v>
      </c>
      <c r="I96" s="172" t="s">
        <v>507</v>
      </c>
      <c r="J96" s="173"/>
      <c r="K96" s="21" t="s">
        <v>60</v>
      </c>
      <c r="L96" s="20">
        <v>100</v>
      </c>
      <c r="M96" s="20">
        <v>0</v>
      </c>
      <c r="N96" s="139">
        <v>49500</v>
      </c>
      <c r="O96" s="140"/>
      <c r="P96" s="20">
        <v>49500</v>
      </c>
      <c r="Q96" s="139">
        <v>0</v>
      </c>
      <c r="R96" s="141"/>
      <c r="S96" s="140"/>
      <c r="T96" s="20">
        <v>76400</v>
      </c>
      <c r="U96" s="139">
        <v>31259</v>
      </c>
      <c r="V96" s="141"/>
      <c r="W96" s="22">
        <v>4455</v>
      </c>
      <c r="X96" s="20">
        <v>0</v>
      </c>
      <c r="Y96" s="20">
        <v>0</v>
      </c>
      <c r="Z96" s="139">
        <v>161614</v>
      </c>
      <c r="AA96" s="140"/>
      <c r="AB96" s="20">
        <v>161614</v>
      </c>
      <c r="AC96" s="20">
        <v>0</v>
      </c>
      <c r="AD96" s="42" t="s">
        <v>492</v>
      </c>
      <c r="AE96" s="21" t="s">
        <v>508</v>
      </c>
      <c r="AF96" s="172" t="s">
        <v>492</v>
      </c>
      <c r="AG96" s="173"/>
      <c r="AH96" s="172" t="s">
        <v>504</v>
      </c>
      <c r="AI96" s="173"/>
    </row>
    <row r="97" spans="1:35">
      <c r="A97" s="20">
        <v>88</v>
      </c>
      <c r="B97" s="172" t="s">
        <v>509</v>
      </c>
      <c r="C97" s="173"/>
      <c r="D97" s="21" t="s">
        <v>510</v>
      </c>
      <c r="E97" s="172" t="s">
        <v>511</v>
      </c>
      <c r="F97" s="174"/>
      <c r="G97" s="173"/>
      <c r="I97" s="172" t="s">
        <v>512</v>
      </c>
      <c r="J97" s="173"/>
      <c r="K97" s="21" t="s">
        <v>60</v>
      </c>
      <c r="L97" s="20">
        <v>48</v>
      </c>
      <c r="M97" s="20">
        <v>0</v>
      </c>
      <c r="N97" s="139">
        <v>23760</v>
      </c>
      <c r="O97" s="140"/>
      <c r="P97" s="20">
        <v>23760</v>
      </c>
      <c r="Q97" s="139">
        <v>0</v>
      </c>
      <c r="R97" s="141"/>
      <c r="S97" s="140"/>
      <c r="T97" s="20">
        <v>0</v>
      </c>
      <c r="U97" s="139">
        <v>0</v>
      </c>
      <c r="V97" s="141"/>
      <c r="W97" s="22">
        <v>0</v>
      </c>
      <c r="X97" s="20">
        <v>0</v>
      </c>
      <c r="Y97" s="20">
        <v>0</v>
      </c>
      <c r="Z97" s="139">
        <v>23760</v>
      </c>
      <c r="AA97" s="140"/>
      <c r="AB97" s="20">
        <v>0</v>
      </c>
      <c r="AC97" s="20">
        <v>23760</v>
      </c>
      <c r="AD97" s="42" t="s">
        <v>61</v>
      </c>
      <c r="AE97" s="21" t="s">
        <v>513</v>
      </c>
      <c r="AF97" s="172" t="s">
        <v>61</v>
      </c>
      <c r="AG97" s="173"/>
      <c r="AH97" s="172" t="s">
        <v>509</v>
      </c>
      <c r="AI97" s="173"/>
    </row>
    <row r="98" spans="1:35">
      <c r="A98" s="20">
        <v>89</v>
      </c>
      <c r="B98" s="172" t="s">
        <v>514</v>
      </c>
      <c r="C98" s="173"/>
      <c r="D98" s="21" t="s">
        <v>515</v>
      </c>
      <c r="E98" s="172" t="s">
        <v>516</v>
      </c>
      <c r="F98" s="174"/>
      <c r="G98" s="173"/>
      <c r="H98" s="21" t="s">
        <v>156</v>
      </c>
      <c r="I98" s="172" t="s">
        <v>517</v>
      </c>
      <c r="J98" s="173"/>
      <c r="K98" s="21" t="s">
        <v>125</v>
      </c>
      <c r="L98" s="20">
        <v>4957</v>
      </c>
      <c r="M98" s="20">
        <v>0</v>
      </c>
      <c r="N98" s="139">
        <v>6702134</v>
      </c>
      <c r="O98" s="140"/>
      <c r="P98" s="20">
        <v>6702134</v>
      </c>
      <c r="Q98" s="139">
        <v>10000</v>
      </c>
      <c r="R98" s="141"/>
      <c r="S98" s="140"/>
      <c r="T98" s="20">
        <v>76400</v>
      </c>
      <c r="U98" s="139">
        <v>0</v>
      </c>
      <c r="V98" s="141"/>
      <c r="W98" s="22">
        <v>67021</v>
      </c>
      <c r="X98" s="20">
        <v>0</v>
      </c>
      <c r="Y98" s="20">
        <v>0</v>
      </c>
      <c r="Z98" s="139">
        <v>6855555</v>
      </c>
      <c r="AA98" s="140"/>
      <c r="AB98" s="20">
        <v>3500000</v>
      </c>
      <c r="AC98" s="20">
        <v>3355555</v>
      </c>
      <c r="AD98" s="42" t="s">
        <v>518</v>
      </c>
      <c r="AE98" s="21" t="s">
        <v>519</v>
      </c>
      <c r="AF98" s="172" t="s">
        <v>518</v>
      </c>
      <c r="AG98" s="173"/>
      <c r="AH98" s="172" t="s">
        <v>514</v>
      </c>
      <c r="AI98" s="173"/>
    </row>
    <row r="99" spans="1:35">
      <c r="A99" s="20">
        <v>90</v>
      </c>
      <c r="B99" s="172" t="s">
        <v>520</v>
      </c>
      <c r="C99" s="173"/>
      <c r="D99" s="21" t="s">
        <v>521</v>
      </c>
      <c r="E99" s="172" t="s">
        <v>522</v>
      </c>
      <c r="F99" s="174"/>
      <c r="G99" s="173"/>
      <c r="I99" s="172" t="s">
        <v>523</v>
      </c>
      <c r="J99" s="173"/>
      <c r="K99" s="21" t="s">
        <v>60</v>
      </c>
      <c r="L99" s="20">
        <v>36</v>
      </c>
      <c r="M99" s="20">
        <v>0</v>
      </c>
      <c r="N99" s="139">
        <v>17820</v>
      </c>
      <c r="O99" s="140"/>
      <c r="P99" s="20">
        <v>17820</v>
      </c>
      <c r="Q99" s="139">
        <v>0</v>
      </c>
      <c r="R99" s="141"/>
      <c r="S99" s="140"/>
      <c r="T99" s="20">
        <v>0</v>
      </c>
      <c r="U99" s="139">
        <v>0</v>
      </c>
      <c r="V99" s="141"/>
      <c r="W99" s="22">
        <v>0</v>
      </c>
      <c r="X99" s="20">
        <v>0</v>
      </c>
      <c r="Y99" s="20">
        <v>0</v>
      </c>
      <c r="Z99" s="139">
        <v>17820</v>
      </c>
      <c r="AA99" s="140"/>
      <c r="AB99" s="20">
        <v>0</v>
      </c>
      <c r="AC99" s="20">
        <v>17820</v>
      </c>
      <c r="AD99" s="42" t="s">
        <v>61</v>
      </c>
      <c r="AE99" s="21" t="s">
        <v>524</v>
      </c>
      <c r="AF99" s="172" t="s">
        <v>61</v>
      </c>
      <c r="AG99" s="173"/>
      <c r="AH99" s="172" t="s">
        <v>520</v>
      </c>
      <c r="AI99" s="173"/>
    </row>
    <row r="100" spans="1:35">
      <c r="A100" s="20">
        <v>91</v>
      </c>
      <c r="B100" s="172" t="s">
        <v>525</v>
      </c>
      <c r="C100" s="173"/>
      <c r="D100" s="21" t="s">
        <v>526</v>
      </c>
      <c r="E100" s="172" t="s">
        <v>527</v>
      </c>
      <c r="F100" s="174"/>
      <c r="G100" s="173"/>
      <c r="I100" s="172" t="s">
        <v>528</v>
      </c>
      <c r="J100" s="173"/>
      <c r="K100" s="21" t="s">
        <v>60</v>
      </c>
      <c r="L100" s="20">
        <v>102</v>
      </c>
      <c r="M100" s="20">
        <v>0</v>
      </c>
      <c r="N100" s="139">
        <v>17238</v>
      </c>
      <c r="O100" s="140"/>
      <c r="P100" s="20">
        <v>17238</v>
      </c>
      <c r="Q100" s="139">
        <v>0</v>
      </c>
      <c r="R100" s="141"/>
      <c r="S100" s="140"/>
      <c r="T100" s="20">
        <v>0</v>
      </c>
      <c r="U100" s="139">
        <v>0</v>
      </c>
      <c r="V100" s="141"/>
      <c r="W100" s="22">
        <v>0</v>
      </c>
      <c r="X100" s="20">
        <v>0</v>
      </c>
      <c r="Y100" s="20">
        <v>0</v>
      </c>
      <c r="Z100" s="139">
        <v>17238</v>
      </c>
      <c r="AA100" s="140"/>
      <c r="AB100" s="20">
        <v>0</v>
      </c>
      <c r="AC100" s="20">
        <v>17238</v>
      </c>
      <c r="AD100" s="42" t="s">
        <v>80</v>
      </c>
      <c r="AE100" s="21" t="s">
        <v>529</v>
      </c>
      <c r="AF100" s="172" t="s">
        <v>80</v>
      </c>
      <c r="AG100" s="173"/>
      <c r="AH100" s="172" t="s">
        <v>525</v>
      </c>
      <c r="AI100" s="173"/>
    </row>
    <row r="101" spans="1:35">
      <c r="A101" s="20">
        <v>92</v>
      </c>
      <c r="B101" s="172" t="s">
        <v>530</v>
      </c>
      <c r="C101" s="173"/>
      <c r="D101" s="21" t="s">
        <v>531</v>
      </c>
      <c r="E101" s="172" t="s">
        <v>532</v>
      </c>
      <c r="F101" s="174"/>
      <c r="G101" s="173"/>
      <c r="H101" s="21" t="s">
        <v>156</v>
      </c>
      <c r="I101" s="172" t="s">
        <v>533</v>
      </c>
      <c r="J101" s="173"/>
      <c r="K101" s="21" t="s">
        <v>534</v>
      </c>
      <c r="L101" s="20">
        <v>12118</v>
      </c>
      <c r="M101" s="20">
        <v>0</v>
      </c>
      <c r="N101" s="139">
        <v>17506297</v>
      </c>
      <c r="O101" s="140"/>
      <c r="P101" s="20">
        <v>17506297</v>
      </c>
      <c r="Q101" s="139">
        <v>10000</v>
      </c>
      <c r="R101" s="141"/>
      <c r="S101" s="140"/>
      <c r="T101" s="20">
        <v>76400</v>
      </c>
      <c r="U101" s="139">
        <v>433957</v>
      </c>
      <c r="V101" s="141"/>
      <c r="W101" s="22">
        <v>175063</v>
      </c>
      <c r="X101" s="20">
        <v>0</v>
      </c>
      <c r="Y101" s="20">
        <v>0</v>
      </c>
      <c r="Z101" s="139">
        <v>18201717</v>
      </c>
      <c r="AA101" s="140"/>
      <c r="AB101" s="20">
        <v>9100000</v>
      </c>
      <c r="AC101" s="20">
        <v>9101717</v>
      </c>
      <c r="AD101" s="42" t="s">
        <v>227</v>
      </c>
      <c r="AE101" s="21" t="s">
        <v>535</v>
      </c>
      <c r="AF101" s="172" t="s">
        <v>227</v>
      </c>
      <c r="AG101" s="173"/>
      <c r="AH101" s="172" t="s">
        <v>530</v>
      </c>
      <c r="AI101" s="173"/>
    </row>
    <row r="102" spans="1:35">
      <c r="A102" s="20">
        <v>93</v>
      </c>
      <c r="B102" s="172" t="s">
        <v>536</v>
      </c>
      <c r="C102" s="173"/>
      <c r="D102" s="21" t="s">
        <v>537</v>
      </c>
      <c r="E102" s="172" t="s">
        <v>538</v>
      </c>
      <c r="F102" s="174"/>
      <c r="G102" s="173"/>
      <c r="H102" s="21" t="s">
        <v>325</v>
      </c>
      <c r="I102" s="172" t="s">
        <v>539</v>
      </c>
      <c r="J102" s="173"/>
      <c r="K102" s="21" t="s">
        <v>540</v>
      </c>
      <c r="L102" s="20">
        <v>7160</v>
      </c>
      <c r="M102" s="20">
        <v>915583</v>
      </c>
      <c r="N102" s="139">
        <v>10506312</v>
      </c>
      <c r="O102" s="140"/>
      <c r="P102" s="20">
        <v>11421895</v>
      </c>
      <c r="Q102" s="139">
        <v>10000</v>
      </c>
      <c r="R102" s="141"/>
      <c r="S102" s="140"/>
      <c r="T102" s="20">
        <v>76400</v>
      </c>
      <c r="U102" s="139">
        <v>0</v>
      </c>
      <c r="V102" s="141"/>
      <c r="W102" s="22">
        <v>118797</v>
      </c>
      <c r="X102" s="20">
        <v>0</v>
      </c>
      <c r="Y102" s="20">
        <v>0</v>
      </c>
      <c r="Z102" s="139">
        <v>11627092</v>
      </c>
      <c r="AA102" s="140"/>
      <c r="AB102" s="20">
        <v>11627092</v>
      </c>
      <c r="AC102" s="20">
        <v>0</v>
      </c>
      <c r="AD102" s="42" t="s">
        <v>398</v>
      </c>
      <c r="AE102" s="21" t="s">
        <v>541</v>
      </c>
      <c r="AF102" s="172" t="s">
        <v>398</v>
      </c>
      <c r="AG102" s="173"/>
      <c r="AH102" s="172" t="s">
        <v>536</v>
      </c>
      <c r="AI102" s="173"/>
    </row>
    <row r="103" spans="1:35">
      <c r="A103" s="20">
        <v>94</v>
      </c>
      <c r="B103" s="172" t="s">
        <v>542</v>
      </c>
      <c r="C103" s="173"/>
      <c r="D103" s="21" t="s">
        <v>543</v>
      </c>
      <c r="E103" s="172" t="s">
        <v>215</v>
      </c>
      <c r="F103" s="174"/>
      <c r="G103" s="173"/>
      <c r="H103" s="21" t="s">
        <v>156</v>
      </c>
      <c r="I103" s="172" t="s">
        <v>544</v>
      </c>
      <c r="J103" s="173"/>
      <c r="K103" s="21" t="s">
        <v>545</v>
      </c>
      <c r="L103" s="20">
        <v>4957</v>
      </c>
      <c r="M103" s="20">
        <v>0</v>
      </c>
      <c r="N103" s="139">
        <v>1784592</v>
      </c>
      <c r="O103" s="140"/>
      <c r="P103" s="20">
        <v>1784592</v>
      </c>
      <c r="Q103" s="139">
        <v>0</v>
      </c>
      <c r="R103" s="141"/>
      <c r="S103" s="140"/>
      <c r="T103" s="20">
        <v>0</v>
      </c>
      <c r="U103" s="139">
        <v>0</v>
      </c>
      <c r="V103" s="141"/>
      <c r="W103" s="22">
        <v>17846</v>
      </c>
      <c r="X103" s="20">
        <v>0</v>
      </c>
      <c r="Y103" s="20">
        <v>0</v>
      </c>
      <c r="Z103" s="139">
        <v>1802438</v>
      </c>
      <c r="AA103" s="140"/>
      <c r="AB103" s="20">
        <v>1802438</v>
      </c>
      <c r="AC103" s="20">
        <v>0</v>
      </c>
      <c r="AD103" s="42" t="s">
        <v>168</v>
      </c>
      <c r="AE103" s="21" t="s">
        <v>546</v>
      </c>
      <c r="AF103" s="172" t="s">
        <v>168</v>
      </c>
      <c r="AG103" s="173"/>
      <c r="AH103" s="172" t="s">
        <v>542</v>
      </c>
      <c r="AI103" s="173"/>
    </row>
    <row r="104" spans="1:35">
      <c r="A104" s="20">
        <v>95</v>
      </c>
      <c r="B104" s="172" t="s">
        <v>547</v>
      </c>
      <c r="C104" s="173"/>
      <c r="D104" s="21" t="s">
        <v>548</v>
      </c>
      <c r="E104" s="172" t="s">
        <v>549</v>
      </c>
      <c r="F104" s="174"/>
      <c r="G104" s="173"/>
      <c r="I104" s="172" t="s">
        <v>550</v>
      </c>
      <c r="J104" s="173"/>
      <c r="K104" s="21" t="s">
        <v>60</v>
      </c>
      <c r="L104" s="20">
        <v>47</v>
      </c>
      <c r="M104" s="20">
        <v>0</v>
      </c>
      <c r="N104" s="139">
        <v>23265</v>
      </c>
      <c r="O104" s="140"/>
      <c r="P104" s="20">
        <v>23265</v>
      </c>
      <c r="Q104" s="139">
        <v>0</v>
      </c>
      <c r="R104" s="141"/>
      <c r="S104" s="140"/>
      <c r="T104" s="20">
        <v>0</v>
      </c>
      <c r="U104" s="139">
        <v>0</v>
      </c>
      <c r="V104" s="141"/>
      <c r="W104" s="22">
        <v>0</v>
      </c>
      <c r="X104" s="20">
        <v>0</v>
      </c>
      <c r="Y104" s="20">
        <v>0</v>
      </c>
      <c r="Z104" s="139">
        <v>23265</v>
      </c>
      <c r="AA104" s="140"/>
      <c r="AB104" s="20">
        <v>0</v>
      </c>
      <c r="AC104" s="20">
        <v>23265</v>
      </c>
      <c r="AD104" s="42" t="s">
        <v>61</v>
      </c>
      <c r="AE104" s="21" t="s">
        <v>551</v>
      </c>
      <c r="AF104" s="172" t="s">
        <v>61</v>
      </c>
      <c r="AG104" s="173"/>
      <c r="AH104" s="172" t="s">
        <v>547</v>
      </c>
      <c r="AI104" s="173"/>
    </row>
    <row r="105" spans="1:35">
      <c r="A105" s="20">
        <v>96</v>
      </c>
      <c r="B105" s="172" t="s">
        <v>552</v>
      </c>
      <c r="C105" s="173"/>
      <c r="D105" s="21" t="s">
        <v>553</v>
      </c>
      <c r="E105" s="172" t="s">
        <v>554</v>
      </c>
      <c r="F105" s="174"/>
      <c r="G105" s="173"/>
      <c r="H105" s="21" t="s">
        <v>66</v>
      </c>
      <c r="I105" s="172" t="s">
        <v>555</v>
      </c>
      <c r="J105" s="173"/>
      <c r="K105" s="21" t="s">
        <v>252</v>
      </c>
      <c r="L105" s="20">
        <v>400</v>
      </c>
      <c r="M105" s="20">
        <v>0</v>
      </c>
      <c r="N105" s="139">
        <v>166000</v>
      </c>
      <c r="O105" s="140"/>
      <c r="P105" s="20">
        <v>166000</v>
      </c>
      <c r="Q105" s="139">
        <v>0</v>
      </c>
      <c r="R105" s="141"/>
      <c r="S105" s="140"/>
      <c r="T105" s="20">
        <v>0</v>
      </c>
      <c r="U105" s="139">
        <v>500</v>
      </c>
      <c r="V105" s="141"/>
      <c r="W105" s="22">
        <v>14940</v>
      </c>
      <c r="X105" s="20">
        <v>0</v>
      </c>
      <c r="Y105" s="20">
        <v>0</v>
      </c>
      <c r="Z105" s="139">
        <v>181440</v>
      </c>
      <c r="AA105" s="140"/>
      <c r="AB105" s="20">
        <v>181440</v>
      </c>
      <c r="AC105" s="20">
        <v>0</v>
      </c>
      <c r="AD105" s="42" t="s">
        <v>274</v>
      </c>
      <c r="AE105" s="21" t="s">
        <v>556</v>
      </c>
      <c r="AF105" s="172" t="s">
        <v>274</v>
      </c>
      <c r="AG105" s="173"/>
      <c r="AH105" s="172" t="s">
        <v>552</v>
      </c>
      <c r="AI105" s="173"/>
    </row>
    <row r="106" spans="1:35">
      <c r="A106" s="20">
        <v>97</v>
      </c>
      <c r="B106" s="172" t="s">
        <v>557</v>
      </c>
      <c r="C106" s="173"/>
      <c r="D106" s="21" t="s">
        <v>558</v>
      </c>
      <c r="E106" s="172" t="s">
        <v>559</v>
      </c>
      <c r="F106" s="174"/>
      <c r="G106" s="173"/>
      <c r="I106" s="172" t="s">
        <v>560</v>
      </c>
      <c r="J106" s="173"/>
      <c r="K106" s="21" t="s">
        <v>60</v>
      </c>
      <c r="L106" s="20">
        <v>77</v>
      </c>
      <c r="M106" s="20">
        <v>0</v>
      </c>
      <c r="N106" s="139">
        <v>13013</v>
      </c>
      <c r="O106" s="140"/>
      <c r="P106" s="20">
        <v>13013</v>
      </c>
      <c r="Q106" s="139">
        <v>0</v>
      </c>
      <c r="R106" s="141"/>
      <c r="S106" s="140"/>
      <c r="T106" s="20">
        <v>0</v>
      </c>
      <c r="U106" s="139">
        <v>0</v>
      </c>
      <c r="V106" s="141"/>
      <c r="W106" s="22">
        <v>0</v>
      </c>
      <c r="X106" s="20">
        <v>0</v>
      </c>
      <c r="Y106" s="20">
        <v>0</v>
      </c>
      <c r="Z106" s="139">
        <v>13013</v>
      </c>
      <c r="AA106" s="140"/>
      <c r="AB106" s="20">
        <v>0</v>
      </c>
      <c r="AC106" s="20">
        <v>13013</v>
      </c>
      <c r="AD106" s="42" t="s">
        <v>80</v>
      </c>
      <c r="AE106" s="21" t="s">
        <v>561</v>
      </c>
      <c r="AF106" s="172" t="s">
        <v>80</v>
      </c>
      <c r="AG106" s="173"/>
      <c r="AH106" s="172" t="s">
        <v>557</v>
      </c>
      <c r="AI106" s="173"/>
    </row>
    <row r="107" spans="1:35">
      <c r="A107" s="20">
        <v>98</v>
      </c>
      <c r="B107" s="172" t="s">
        <v>562</v>
      </c>
      <c r="C107" s="173"/>
      <c r="D107" s="21" t="s">
        <v>108</v>
      </c>
      <c r="E107" s="172" t="s">
        <v>563</v>
      </c>
      <c r="F107" s="174"/>
      <c r="G107" s="173"/>
      <c r="H107" s="21" t="s">
        <v>110</v>
      </c>
      <c r="I107" s="172" t="s">
        <v>564</v>
      </c>
      <c r="J107" s="173"/>
      <c r="K107" s="21" t="s">
        <v>118</v>
      </c>
      <c r="L107" s="20">
        <v>4957</v>
      </c>
      <c r="M107" s="20">
        <v>243000</v>
      </c>
      <c r="N107" s="139">
        <v>1784592</v>
      </c>
      <c r="O107" s="140"/>
      <c r="P107" s="20">
        <v>2027592</v>
      </c>
      <c r="Q107" s="139">
        <v>0</v>
      </c>
      <c r="R107" s="141"/>
      <c r="S107" s="140"/>
      <c r="T107" s="20">
        <v>0</v>
      </c>
      <c r="U107" s="139">
        <v>0</v>
      </c>
      <c r="V107" s="141"/>
      <c r="W107" s="22">
        <v>10138</v>
      </c>
      <c r="X107" s="20">
        <v>0</v>
      </c>
      <c r="Y107" s="20">
        <v>0</v>
      </c>
      <c r="Z107" s="139">
        <v>2037730</v>
      </c>
      <c r="AA107" s="140"/>
      <c r="AB107" s="20">
        <v>2037730</v>
      </c>
      <c r="AC107" s="20">
        <v>0</v>
      </c>
      <c r="AD107" s="42" t="s">
        <v>422</v>
      </c>
      <c r="AE107" s="21" t="s">
        <v>565</v>
      </c>
      <c r="AF107" s="172" t="s">
        <v>422</v>
      </c>
      <c r="AG107" s="173"/>
      <c r="AH107" s="172" t="s">
        <v>562</v>
      </c>
      <c r="AI107" s="173"/>
    </row>
    <row r="108" spans="1:35">
      <c r="A108" s="20">
        <v>99</v>
      </c>
      <c r="B108" s="172" t="s">
        <v>566</v>
      </c>
      <c r="C108" s="173"/>
      <c r="D108" s="21" t="s">
        <v>567</v>
      </c>
      <c r="E108" s="172" t="s">
        <v>568</v>
      </c>
      <c r="F108" s="174"/>
      <c r="G108" s="173"/>
      <c r="I108" s="172" t="s">
        <v>569</v>
      </c>
      <c r="J108" s="173"/>
      <c r="K108" s="21" t="s">
        <v>60</v>
      </c>
      <c r="L108" s="20">
        <v>35</v>
      </c>
      <c r="M108" s="20">
        <v>0</v>
      </c>
      <c r="N108" s="139">
        <v>17325</v>
      </c>
      <c r="O108" s="140"/>
      <c r="P108" s="20">
        <v>17325</v>
      </c>
      <c r="Q108" s="139">
        <v>0</v>
      </c>
      <c r="R108" s="141"/>
      <c r="S108" s="140"/>
      <c r="T108" s="20">
        <v>0</v>
      </c>
      <c r="U108" s="139">
        <v>0</v>
      </c>
      <c r="V108" s="141"/>
      <c r="W108" s="22">
        <v>0</v>
      </c>
      <c r="X108" s="20">
        <v>0</v>
      </c>
      <c r="Y108" s="20">
        <v>0</v>
      </c>
      <c r="Z108" s="139">
        <v>17325</v>
      </c>
      <c r="AA108" s="140"/>
      <c r="AB108" s="20">
        <v>0</v>
      </c>
      <c r="AC108" s="20">
        <v>17325</v>
      </c>
      <c r="AD108" s="42" t="s">
        <v>61</v>
      </c>
      <c r="AE108" s="21" t="s">
        <v>570</v>
      </c>
      <c r="AF108" s="172" t="s">
        <v>61</v>
      </c>
      <c r="AG108" s="173"/>
      <c r="AH108" s="172" t="s">
        <v>566</v>
      </c>
      <c r="AI108" s="173"/>
    </row>
    <row r="109" spans="1:35">
      <c r="A109" s="20">
        <v>100</v>
      </c>
      <c r="B109" s="172" t="s">
        <v>571</v>
      </c>
      <c r="C109" s="173"/>
      <c r="D109" s="21" t="s">
        <v>572</v>
      </c>
      <c r="E109" s="172" t="s">
        <v>573</v>
      </c>
      <c r="F109" s="174"/>
      <c r="G109" s="173"/>
      <c r="I109" s="172" t="s">
        <v>574</v>
      </c>
      <c r="J109" s="173"/>
      <c r="K109" s="21" t="s">
        <v>60</v>
      </c>
      <c r="L109" s="20">
        <v>46</v>
      </c>
      <c r="M109" s="20">
        <v>0</v>
      </c>
      <c r="N109" s="139">
        <v>22770</v>
      </c>
      <c r="O109" s="140"/>
      <c r="P109" s="20">
        <v>22770</v>
      </c>
      <c r="Q109" s="139">
        <v>0</v>
      </c>
      <c r="R109" s="141"/>
      <c r="S109" s="140"/>
      <c r="T109" s="20">
        <v>0</v>
      </c>
      <c r="U109" s="139">
        <v>0</v>
      </c>
      <c r="V109" s="141"/>
      <c r="W109" s="22">
        <v>0</v>
      </c>
      <c r="X109" s="20">
        <v>0</v>
      </c>
      <c r="Y109" s="20">
        <v>0</v>
      </c>
      <c r="Z109" s="139">
        <v>22770</v>
      </c>
      <c r="AA109" s="140"/>
      <c r="AB109" s="20">
        <v>0</v>
      </c>
      <c r="AC109" s="20">
        <v>22770</v>
      </c>
      <c r="AD109" s="42" t="s">
        <v>61</v>
      </c>
      <c r="AE109" s="21" t="s">
        <v>575</v>
      </c>
      <c r="AF109" s="172" t="s">
        <v>61</v>
      </c>
      <c r="AG109" s="173"/>
      <c r="AH109" s="172" t="s">
        <v>571</v>
      </c>
      <c r="AI109" s="173"/>
    </row>
    <row r="110" spans="1:35">
      <c r="A110" s="20">
        <v>101</v>
      </c>
      <c r="B110" s="172" t="s">
        <v>576</v>
      </c>
      <c r="C110" s="173"/>
      <c r="D110" s="21" t="s">
        <v>577</v>
      </c>
      <c r="E110" s="172" t="s">
        <v>578</v>
      </c>
      <c r="F110" s="174"/>
      <c r="G110" s="173"/>
      <c r="I110" s="172" t="s">
        <v>579</v>
      </c>
      <c r="J110" s="173"/>
      <c r="K110" s="21" t="s">
        <v>60</v>
      </c>
      <c r="L110" s="20">
        <v>23</v>
      </c>
      <c r="M110" s="20">
        <v>0</v>
      </c>
      <c r="N110" s="139">
        <v>3887</v>
      </c>
      <c r="O110" s="140"/>
      <c r="P110" s="20">
        <v>3887</v>
      </c>
      <c r="Q110" s="139">
        <v>0</v>
      </c>
      <c r="R110" s="141"/>
      <c r="S110" s="140"/>
      <c r="T110" s="20">
        <v>0</v>
      </c>
      <c r="U110" s="139">
        <v>0</v>
      </c>
      <c r="V110" s="141"/>
      <c r="W110" s="22">
        <v>0</v>
      </c>
      <c r="X110" s="20">
        <v>0</v>
      </c>
      <c r="Y110" s="20">
        <v>0</v>
      </c>
      <c r="Z110" s="139">
        <v>3887</v>
      </c>
      <c r="AA110" s="140"/>
      <c r="AB110" s="20">
        <v>0</v>
      </c>
      <c r="AC110" s="20">
        <v>3887</v>
      </c>
      <c r="AD110" s="42" t="s">
        <v>80</v>
      </c>
      <c r="AE110" s="21" t="s">
        <v>580</v>
      </c>
      <c r="AF110" s="172" t="s">
        <v>80</v>
      </c>
      <c r="AG110" s="173"/>
      <c r="AH110" s="172" t="s">
        <v>576</v>
      </c>
      <c r="AI110" s="173"/>
    </row>
    <row r="111" spans="1:35">
      <c r="A111" s="20">
        <v>102</v>
      </c>
      <c r="B111" s="172" t="s">
        <v>581</v>
      </c>
      <c r="C111" s="173"/>
      <c r="D111" s="21" t="s">
        <v>582</v>
      </c>
      <c r="E111" s="172" t="s">
        <v>583</v>
      </c>
      <c r="F111" s="174"/>
      <c r="G111" s="173"/>
      <c r="H111" s="21" t="s">
        <v>66</v>
      </c>
      <c r="I111" s="172" t="s">
        <v>584</v>
      </c>
      <c r="J111" s="173"/>
      <c r="K111" s="21" t="s">
        <v>252</v>
      </c>
      <c r="L111" s="20">
        <v>516</v>
      </c>
      <c r="M111" s="20">
        <v>0</v>
      </c>
      <c r="N111" s="139">
        <v>214140</v>
      </c>
      <c r="O111" s="140"/>
      <c r="P111" s="20">
        <v>214140</v>
      </c>
      <c r="Q111" s="139">
        <v>0</v>
      </c>
      <c r="R111" s="141"/>
      <c r="S111" s="140"/>
      <c r="T111" s="20">
        <v>0</v>
      </c>
      <c r="U111" s="139">
        <v>0</v>
      </c>
      <c r="V111" s="141"/>
      <c r="W111" s="22">
        <v>19273</v>
      </c>
      <c r="X111" s="20">
        <v>0</v>
      </c>
      <c r="Y111" s="20">
        <v>0</v>
      </c>
      <c r="Z111" s="139">
        <v>233413</v>
      </c>
      <c r="AA111" s="140"/>
      <c r="AB111" s="20">
        <v>233413</v>
      </c>
      <c r="AC111" s="20">
        <v>0</v>
      </c>
      <c r="AD111" s="42" t="s">
        <v>492</v>
      </c>
      <c r="AE111" s="21" t="s">
        <v>585</v>
      </c>
      <c r="AF111" s="172" t="s">
        <v>492</v>
      </c>
      <c r="AG111" s="173"/>
      <c r="AH111" s="172" t="s">
        <v>581</v>
      </c>
      <c r="AI111" s="173"/>
    </row>
    <row r="112" spans="1:35">
      <c r="A112" s="20">
        <v>103</v>
      </c>
      <c r="B112" s="172" t="s">
        <v>586</v>
      </c>
      <c r="C112" s="173"/>
      <c r="D112" s="21" t="s">
        <v>587</v>
      </c>
      <c r="E112" s="172" t="s">
        <v>588</v>
      </c>
      <c r="F112" s="174"/>
      <c r="G112" s="173"/>
      <c r="H112" s="21" t="s">
        <v>66</v>
      </c>
      <c r="I112" s="172" t="s">
        <v>589</v>
      </c>
      <c r="J112" s="173"/>
      <c r="K112" s="21" t="s">
        <v>125</v>
      </c>
      <c r="L112" s="20">
        <v>200</v>
      </c>
      <c r="M112" s="20">
        <v>0</v>
      </c>
      <c r="N112" s="139">
        <v>270400</v>
      </c>
      <c r="O112" s="140"/>
      <c r="P112" s="20">
        <v>270400</v>
      </c>
      <c r="Q112" s="139">
        <v>0</v>
      </c>
      <c r="R112" s="141"/>
      <c r="S112" s="140"/>
      <c r="T112" s="20">
        <v>0</v>
      </c>
      <c r="U112" s="139">
        <v>0</v>
      </c>
      <c r="V112" s="141"/>
      <c r="W112" s="22">
        <v>24336</v>
      </c>
      <c r="X112" s="20">
        <v>0</v>
      </c>
      <c r="Y112" s="20">
        <v>0</v>
      </c>
      <c r="Z112" s="139">
        <v>294736</v>
      </c>
      <c r="AA112" s="140"/>
      <c r="AB112" s="20">
        <v>294736</v>
      </c>
      <c r="AC112" s="20">
        <v>0</v>
      </c>
      <c r="AD112" s="42" t="s">
        <v>146</v>
      </c>
      <c r="AE112" s="21" t="s">
        <v>590</v>
      </c>
      <c r="AF112" s="172" t="s">
        <v>146</v>
      </c>
      <c r="AG112" s="173"/>
      <c r="AH112" s="172" t="s">
        <v>586</v>
      </c>
      <c r="AI112" s="173"/>
    </row>
    <row r="113" spans="1:35">
      <c r="A113" s="20">
        <v>104</v>
      </c>
      <c r="B113" s="172" t="s">
        <v>591</v>
      </c>
      <c r="C113" s="173"/>
      <c r="D113" s="21" t="s">
        <v>592</v>
      </c>
      <c r="E113" s="172" t="s">
        <v>593</v>
      </c>
      <c r="F113" s="174"/>
      <c r="G113" s="173"/>
      <c r="H113" s="21" t="s">
        <v>156</v>
      </c>
      <c r="I113" s="172" t="s">
        <v>408</v>
      </c>
      <c r="J113" s="173"/>
      <c r="K113" s="21" t="s">
        <v>60</v>
      </c>
      <c r="L113" s="20">
        <v>2479</v>
      </c>
      <c r="M113" s="20">
        <v>0</v>
      </c>
      <c r="N113" s="139">
        <v>1226907</v>
      </c>
      <c r="O113" s="140"/>
      <c r="P113" s="20">
        <v>1226907</v>
      </c>
      <c r="Q113" s="139">
        <v>0</v>
      </c>
      <c r="R113" s="141"/>
      <c r="S113" s="140"/>
      <c r="T113" s="20">
        <v>76400</v>
      </c>
      <c r="U113" s="139">
        <v>156912</v>
      </c>
      <c r="V113" s="141"/>
      <c r="W113" s="22">
        <v>12269</v>
      </c>
      <c r="X113" s="20">
        <v>16650</v>
      </c>
      <c r="Y113" s="20">
        <v>0</v>
      </c>
      <c r="Z113" s="139">
        <v>1489138</v>
      </c>
      <c r="AA113" s="140"/>
      <c r="AB113" s="20">
        <v>1489138</v>
      </c>
      <c r="AC113" s="20">
        <v>0</v>
      </c>
      <c r="AD113" s="42" t="s">
        <v>594</v>
      </c>
      <c r="AE113" s="21" t="s">
        <v>595</v>
      </c>
      <c r="AF113" s="172" t="s">
        <v>594</v>
      </c>
      <c r="AG113" s="173"/>
      <c r="AH113" s="172" t="s">
        <v>591</v>
      </c>
      <c r="AI113" s="173"/>
    </row>
    <row r="114" spans="1:35">
      <c r="A114" s="20">
        <v>105</v>
      </c>
      <c r="B114" s="172" t="s">
        <v>596</v>
      </c>
      <c r="C114" s="173"/>
      <c r="D114" s="21" t="s">
        <v>108</v>
      </c>
      <c r="E114" s="172" t="s">
        <v>597</v>
      </c>
      <c r="F114" s="174"/>
      <c r="G114" s="173"/>
      <c r="H114" s="21" t="s">
        <v>110</v>
      </c>
      <c r="I114" s="172" t="s">
        <v>304</v>
      </c>
      <c r="J114" s="173"/>
      <c r="K114" s="21" t="s">
        <v>118</v>
      </c>
      <c r="L114" s="20">
        <v>4957</v>
      </c>
      <c r="M114" s="20">
        <v>243000</v>
      </c>
      <c r="N114" s="139">
        <v>1784592</v>
      </c>
      <c r="O114" s="140"/>
      <c r="P114" s="20">
        <v>2027592</v>
      </c>
      <c r="Q114" s="139">
        <v>0</v>
      </c>
      <c r="R114" s="141"/>
      <c r="S114" s="140"/>
      <c r="T114" s="20">
        <v>0</v>
      </c>
      <c r="U114" s="139">
        <v>0</v>
      </c>
      <c r="V114" s="141"/>
      <c r="W114" s="22">
        <v>10138</v>
      </c>
      <c r="X114" s="20">
        <v>0</v>
      </c>
      <c r="Y114" s="20">
        <v>0</v>
      </c>
      <c r="Z114" s="139">
        <v>2037730</v>
      </c>
      <c r="AA114" s="140"/>
      <c r="AB114" s="20">
        <v>2037730</v>
      </c>
      <c r="AC114" s="20">
        <v>0</v>
      </c>
      <c r="AD114" s="42" t="s">
        <v>146</v>
      </c>
      <c r="AE114" s="21" t="s">
        <v>598</v>
      </c>
      <c r="AF114" s="172" t="s">
        <v>146</v>
      </c>
      <c r="AG114" s="173"/>
      <c r="AH114" s="172" t="s">
        <v>596</v>
      </c>
      <c r="AI114" s="173"/>
    </row>
    <row r="115" spans="1:35">
      <c r="A115" s="20">
        <v>106</v>
      </c>
      <c r="B115" s="172" t="s">
        <v>599</v>
      </c>
      <c r="C115" s="173"/>
      <c r="D115" s="21" t="s">
        <v>600</v>
      </c>
      <c r="E115" s="172" t="s">
        <v>601</v>
      </c>
      <c r="F115" s="174"/>
      <c r="G115" s="173"/>
      <c r="I115" s="172" t="s">
        <v>602</v>
      </c>
      <c r="J115" s="173"/>
      <c r="K115" s="21" t="s">
        <v>60</v>
      </c>
      <c r="L115" s="20">
        <v>44</v>
      </c>
      <c r="M115" s="20">
        <v>0</v>
      </c>
      <c r="N115" s="139">
        <v>7436</v>
      </c>
      <c r="O115" s="140"/>
      <c r="P115" s="20">
        <v>7436</v>
      </c>
      <c r="Q115" s="139">
        <v>0</v>
      </c>
      <c r="R115" s="141"/>
      <c r="S115" s="140"/>
      <c r="T115" s="20">
        <v>0</v>
      </c>
      <c r="U115" s="139">
        <v>0</v>
      </c>
      <c r="V115" s="141"/>
      <c r="W115" s="22">
        <v>0</v>
      </c>
      <c r="X115" s="20">
        <v>0</v>
      </c>
      <c r="Y115" s="20">
        <v>0</v>
      </c>
      <c r="Z115" s="139">
        <v>7436</v>
      </c>
      <c r="AA115" s="140"/>
      <c r="AB115" s="20">
        <v>0</v>
      </c>
      <c r="AC115" s="20">
        <v>7436</v>
      </c>
      <c r="AD115" s="42" t="s">
        <v>80</v>
      </c>
      <c r="AE115" s="21" t="s">
        <v>603</v>
      </c>
      <c r="AF115" s="172" t="s">
        <v>80</v>
      </c>
      <c r="AG115" s="173"/>
      <c r="AH115" s="172" t="s">
        <v>599</v>
      </c>
      <c r="AI115" s="173"/>
    </row>
    <row r="116" spans="1:35">
      <c r="A116" s="20">
        <v>107</v>
      </c>
      <c r="B116" s="172" t="s">
        <v>604</v>
      </c>
      <c r="C116" s="173"/>
      <c r="D116" s="21" t="s">
        <v>605</v>
      </c>
      <c r="E116" s="172" t="s">
        <v>606</v>
      </c>
      <c r="F116" s="174"/>
      <c r="G116" s="173"/>
      <c r="H116" s="21" t="s">
        <v>66</v>
      </c>
      <c r="I116" s="172" t="s">
        <v>607</v>
      </c>
      <c r="J116" s="173"/>
      <c r="K116" s="21" t="s">
        <v>68</v>
      </c>
      <c r="L116" s="20">
        <v>632</v>
      </c>
      <c r="M116" s="20">
        <v>0</v>
      </c>
      <c r="N116" s="139">
        <v>854464</v>
      </c>
      <c r="O116" s="140"/>
      <c r="P116" s="20">
        <v>854464</v>
      </c>
      <c r="Q116" s="139">
        <v>0</v>
      </c>
      <c r="R116" s="141"/>
      <c r="S116" s="140"/>
      <c r="T116" s="20">
        <v>0</v>
      </c>
      <c r="U116" s="139">
        <v>0</v>
      </c>
      <c r="V116" s="141"/>
      <c r="W116" s="22">
        <v>76902</v>
      </c>
      <c r="X116" s="20">
        <v>0</v>
      </c>
      <c r="Y116" s="20">
        <v>0</v>
      </c>
      <c r="Z116" s="139">
        <v>931366</v>
      </c>
      <c r="AA116" s="140"/>
      <c r="AB116" s="20">
        <v>931366</v>
      </c>
      <c r="AC116" s="20">
        <v>0</v>
      </c>
      <c r="AD116" s="42" t="s">
        <v>227</v>
      </c>
      <c r="AE116" s="21" t="s">
        <v>608</v>
      </c>
      <c r="AF116" s="172" t="s">
        <v>227</v>
      </c>
      <c r="AG116" s="173"/>
      <c r="AH116" s="172" t="s">
        <v>604</v>
      </c>
      <c r="AI116" s="173"/>
    </row>
    <row r="117" spans="1:35">
      <c r="A117" s="20">
        <v>108</v>
      </c>
      <c r="B117" s="172" t="s">
        <v>609</v>
      </c>
      <c r="C117" s="173"/>
      <c r="D117" s="21" t="s">
        <v>610</v>
      </c>
      <c r="E117" s="172" t="s">
        <v>611</v>
      </c>
      <c r="F117" s="174"/>
      <c r="G117" s="173"/>
      <c r="H117" s="21" t="s">
        <v>66</v>
      </c>
      <c r="I117" s="172" t="s">
        <v>612</v>
      </c>
      <c r="J117" s="173"/>
      <c r="K117" s="21" t="s">
        <v>295</v>
      </c>
      <c r="L117" s="20">
        <v>300</v>
      </c>
      <c r="M117" s="20">
        <v>0</v>
      </c>
      <c r="N117" s="139">
        <v>148500</v>
      </c>
      <c r="O117" s="140"/>
      <c r="P117" s="20">
        <v>148500</v>
      </c>
      <c r="Q117" s="139">
        <v>0</v>
      </c>
      <c r="R117" s="141"/>
      <c r="S117" s="140"/>
      <c r="T117" s="20">
        <v>0</v>
      </c>
      <c r="U117" s="139">
        <v>0</v>
      </c>
      <c r="V117" s="141"/>
      <c r="W117" s="22">
        <v>13365</v>
      </c>
      <c r="X117" s="20">
        <v>0</v>
      </c>
      <c r="Y117" s="20">
        <v>0</v>
      </c>
      <c r="Z117" s="139">
        <v>161865</v>
      </c>
      <c r="AA117" s="140"/>
      <c r="AB117" s="20">
        <v>161865</v>
      </c>
      <c r="AC117" s="20">
        <v>0</v>
      </c>
      <c r="AD117" s="42" t="s">
        <v>227</v>
      </c>
      <c r="AE117" s="21" t="s">
        <v>613</v>
      </c>
      <c r="AF117" s="172" t="s">
        <v>227</v>
      </c>
      <c r="AG117" s="173"/>
      <c r="AH117" s="172" t="s">
        <v>609</v>
      </c>
      <c r="AI117" s="173"/>
    </row>
    <row r="118" spans="1:35">
      <c r="A118" s="20">
        <v>109</v>
      </c>
      <c r="B118" s="172" t="s">
        <v>614</v>
      </c>
      <c r="C118" s="173"/>
      <c r="D118" s="21" t="s">
        <v>615</v>
      </c>
      <c r="E118" s="172" t="s">
        <v>616</v>
      </c>
      <c r="F118" s="174"/>
      <c r="G118" s="173"/>
      <c r="I118" s="172" t="s">
        <v>617</v>
      </c>
      <c r="J118" s="173"/>
      <c r="K118" s="21" t="s">
        <v>60</v>
      </c>
      <c r="L118" s="20">
        <v>38</v>
      </c>
      <c r="M118" s="20">
        <v>0</v>
      </c>
      <c r="N118" s="139">
        <v>18810</v>
      </c>
      <c r="O118" s="140"/>
      <c r="P118" s="20">
        <v>18810</v>
      </c>
      <c r="Q118" s="139">
        <v>0</v>
      </c>
      <c r="R118" s="141"/>
      <c r="S118" s="140"/>
      <c r="T118" s="20">
        <v>0</v>
      </c>
      <c r="U118" s="139">
        <v>0</v>
      </c>
      <c r="V118" s="141"/>
      <c r="W118" s="22">
        <v>0</v>
      </c>
      <c r="X118" s="20">
        <v>0</v>
      </c>
      <c r="Y118" s="20">
        <v>0</v>
      </c>
      <c r="Z118" s="139">
        <v>18810</v>
      </c>
      <c r="AA118" s="140"/>
      <c r="AB118" s="20">
        <v>0</v>
      </c>
      <c r="AC118" s="20">
        <v>18810</v>
      </c>
      <c r="AD118" s="42" t="s">
        <v>61</v>
      </c>
      <c r="AE118" s="21" t="s">
        <v>618</v>
      </c>
      <c r="AF118" s="172" t="s">
        <v>61</v>
      </c>
      <c r="AG118" s="173"/>
      <c r="AH118" s="172" t="s">
        <v>614</v>
      </c>
      <c r="AI118" s="173"/>
    </row>
    <row r="119" spans="1:35">
      <c r="A119" s="20">
        <v>110</v>
      </c>
      <c r="B119" s="172" t="s">
        <v>619</v>
      </c>
      <c r="C119" s="173"/>
      <c r="D119" s="21" t="s">
        <v>620</v>
      </c>
      <c r="E119" s="172" t="s">
        <v>621</v>
      </c>
      <c r="F119" s="174"/>
      <c r="G119" s="173"/>
      <c r="I119" s="172" t="s">
        <v>622</v>
      </c>
      <c r="J119" s="173"/>
      <c r="K119" s="21" t="s">
        <v>60</v>
      </c>
      <c r="L119" s="20">
        <v>40</v>
      </c>
      <c r="M119" s="20">
        <v>0</v>
      </c>
      <c r="N119" s="139">
        <v>6760</v>
      </c>
      <c r="O119" s="140"/>
      <c r="P119" s="20">
        <v>6760</v>
      </c>
      <c r="Q119" s="139">
        <v>0</v>
      </c>
      <c r="R119" s="141"/>
      <c r="S119" s="140"/>
      <c r="T119" s="20">
        <v>0</v>
      </c>
      <c r="U119" s="139">
        <v>0</v>
      </c>
      <c r="V119" s="141"/>
      <c r="W119" s="22">
        <v>0</v>
      </c>
      <c r="X119" s="20">
        <v>0</v>
      </c>
      <c r="Y119" s="20">
        <v>0</v>
      </c>
      <c r="Z119" s="139">
        <v>6760</v>
      </c>
      <c r="AA119" s="140"/>
      <c r="AB119" s="20">
        <v>0</v>
      </c>
      <c r="AC119" s="20">
        <v>6760</v>
      </c>
      <c r="AD119" s="42" t="s">
        <v>80</v>
      </c>
      <c r="AE119" s="21" t="s">
        <v>623</v>
      </c>
      <c r="AF119" s="172" t="s">
        <v>80</v>
      </c>
      <c r="AG119" s="173"/>
      <c r="AH119" s="172" t="s">
        <v>619</v>
      </c>
      <c r="AI119" s="173"/>
    </row>
    <row r="120" spans="1:35">
      <c r="A120" s="20">
        <v>111</v>
      </c>
      <c r="B120" s="172" t="s">
        <v>624</v>
      </c>
      <c r="C120" s="173"/>
      <c r="D120" s="21" t="s">
        <v>625</v>
      </c>
      <c r="E120" s="172" t="s">
        <v>626</v>
      </c>
      <c r="F120" s="174"/>
      <c r="G120" s="173"/>
      <c r="I120" s="172" t="s">
        <v>627</v>
      </c>
      <c r="J120" s="173"/>
      <c r="K120" s="21" t="s">
        <v>628</v>
      </c>
      <c r="L120" s="20">
        <v>75</v>
      </c>
      <c r="M120" s="20">
        <v>0</v>
      </c>
      <c r="N120" s="139">
        <v>68400</v>
      </c>
      <c r="O120" s="140"/>
      <c r="P120" s="20">
        <v>68400</v>
      </c>
      <c r="Q120" s="139">
        <v>0</v>
      </c>
      <c r="R120" s="141"/>
      <c r="S120" s="140"/>
      <c r="T120" s="20">
        <v>0</v>
      </c>
      <c r="U120" s="139">
        <v>0</v>
      </c>
      <c r="V120" s="141"/>
      <c r="W120" s="22">
        <v>0</v>
      </c>
      <c r="X120" s="20">
        <v>0</v>
      </c>
      <c r="Y120" s="20">
        <v>0</v>
      </c>
      <c r="Z120" s="139">
        <v>68400</v>
      </c>
      <c r="AA120" s="140"/>
      <c r="AB120" s="20">
        <v>0</v>
      </c>
      <c r="AC120" s="20">
        <v>68400</v>
      </c>
      <c r="AD120" s="42" t="s">
        <v>80</v>
      </c>
      <c r="AE120" s="21" t="s">
        <v>629</v>
      </c>
      <c r="AF120" s="172" t="s">
        <v>80</v>
      </c>
      <c r="AG120" s="173"/>
      <c r="AH120" s="172" t="s">
        <v>624</v>
      </c>
      <c r="AI120" s="173"/>
    </row>
    <row r="121" spans="1:35">
      <c r="A121" s="20">
        <v>112</v>
      </c>
      <c r="B121" s="172" t="s">
        <v>630</v>
      </c>
      <c r="C121" s="173"/>
      <c r="D121" s="21" t="s">
        <v>108</v>
      </c>
      <c r="E121" s="172" t="s">
        <v>631</v>
      </c>
      <c r="F121" s="174"/>
      <c r="G121" s="173"/>
      <c r="H121" s="21" t="s">
        <v>110</v>
      </c>
      <c r="I121" s="172" t="s">
        <v>632</v>
      </c>
      <c r="J121" s="173"/>
      <c r="K121" s="21" t="s">
        <v>60</v>
      </c>
      <c r="L121" s="20">
        <v>2479</v>
      </c>
      <c r="M121" s="20">
        <v>89100</v>
      </c>
      <c r="N121" s="139">
        <v>1226907</v>
      </c>
      <c r="O121" s="140"/>
      <c r="P121" s="20">
        <v>1316007</v>
      </c>
      <c r="Q121" s="139">
        <v>0</v>
      </c>
      <c r="R121" s="141"/>
      <c r="S121" s="140"/>
      <c r="T121" s="20">
        <v>0</v>
      </c>
      <c r="U121" s="139">
        <v>0</v>
      </c>
      <c r="V121" s="141"/>
      <c r="W121" s="22">
        <v>6580</v>
      </c>
      <c r="X121" s="20">
        <v>0</v>
      </c>
      <c r="Y121" s="20">
        <v>0</v>
      </c>
      <c r="Z121" s="139">
        <v>1322587</v>
      </c>
      <c r="AA121" s="140"/>
      <c r="AB121" s="20">
        <v>1322587</v>
      </c>
      <c r="AC121" s="20">
        <v>0</v>
      </c>
      <c r="AD121" s="42" t="s">
        <v>119</v>
      </c>
      <c r="AE121" s="21" t="s">
        <v>633</v>
      </c>
      <c r="AF121" s="172" t="s">
        <v>119</v>
      </c>
      <c r="AG121" s="173"/>
      <c r="AH121" s="172" t="s">
        <v>630</v>
      </c>
      <c r="AI121" s="173"/>
    </row>
    <row r="122" spans="1:35">
      <c r="A122" s="20">
        <v>113</v>
      </c>
      <c r="B122" s="172" t="s">
        <v>634</v>
      </c>
      <c r="C122" s="173"/>
      <c r="D122" s="21" t="s">
        <v>635</v>
      </c>
      <c r="E122" s="172" t="s">
        <v>636</v>
      </c>
      <c r="F122" s="174"/>
      <c r="G122" s="173"/>
      <c r="I122" s="172" t="s">
        <v>637</v>
      </c>
      <c r="J122" s="173"/>
      <c r="K122" s="21" t="s">
        <v>60</v>
      </c>
      <c r="L122" s="20">
        <v>58</v>
      </c>
      <c r="M122" s="20">
        <v>0</v>
      </c>
      <c r="N122" s="139">
        <v>28710</v>
      </c>
      <c r="O122" s="140"/>
      <c r="P122" s="20">
        <v>28710</v>
      </c>
      <c r="Q122" s="139">
        <v>0</v>
      </c>
      <c r="R122" s="141"/>
      <c r="S122" s="140"/>
      <c r="T122" s="20">
        <v>0</v>
      </c>
      <c r="U122" s="139">
        <v>0</v>
      </c>
      <c r="V122" s="141"/>
      <c r="W122" s="22">
        <v>0</v>
      </c>
      <c r="X122" s="20">
        <v>0</v>
      </c>
      <c r="Y122" s="20">
        <v>0</v>
      </c>
      <c r="Z122" s="139">
        <v>28710</v>
      </c>
      <c r="AA122" s="140"/>
      <c r="AB122" s="20">
        <v>0</v>
      </c>
      <c r="AC122" s="20">
        <v>28710</v>
      </c>
      <c r="AD122" s="42" t="s">
        <v>61</v>
      </c>
      <c r="AE122" s="21" t="s">
        <v>638</v>
      </c>
      <c r="AF122" s="172" t="s">
        <v>61</v>
      </c>
      <c r="AG122" s="173"/>
      <c r="AH122" s="172" t="s">
        <v>634</v>
      </c>
      <c r="AI122" s="173"/>
    </row>
    <row r="123" spans="1:35">
      <c r="A123" s="20">
        <v>114</v>
      </c>
      <c r="B123" s="172" t="s">
        <v>639</v>
      </c>
      <c r="C123" s="173"/>
      <c r="D123" s="21" t="s">
        <v>640</v>
      </c>
      <c r="E123" s="172" t="s">
        <v>641</v>
      </c>
      <c r="F123" s="174"/>
      <c r="G123" s="173"/>
      <c r="H123" s="21" t="s">
        <v>66</v>
      </c>
      <c r="I123" s="172" t="s">
        <v>642</v>
      </c>
      <c r="J123" s="173"/>
      <c r="K123" s="21" t="s">
        <v>68</v>
      </c>
      <c r="L123" s="20">
        <v>614</v>
      </c>
      <c r="M123" s="20">
        <v>0</v>
      </c>
      <c r="N123" s="139">
        <v>830128</v>
      </c>
      <c r="O123" s="140"/>
      <c r="P123" s="20">
        <v>830128</v>
      </c>
      <c r="Q123" s="139">
        <v>0</v>
      </c>
      <c r="R123" s="141"/>
      <c r="S123" s="140"/>
      <c r="T123" s="20">
        <v>0</v>
      </c>
      <c r="U123" s="139">
        <v>0</v>
      </c>
      <c r="V123" s="141"/>
      <c r="W123" s="22">
        <v>74712</v>
      </c>
      <c r="X123" s="20">
        <v>0</v>
      </c>
      <c r="Y123" s="20">
        <v>0</v>
      </c>
      <c r="Z123" s="139">
        <v>904840</v>
      </c>
      <c r="AA123" s="140"/>
      <c r="AB123" s="20">
        <v>904840</v>
      </c>
      <c r="AC123" s="20">
        <v>0</v>
      </c>
      <c r="AD123" s="42" t="s">
        <v>518</v>
      </c>
      <c r="AE123" s="21" t="s">
        <v>643</v>
      </c>
      <c r="AF123" s="172" t="s">
        <v>518</v>
      </c>
      <c r="AG123" s="173"/>
      <c r="AH123" s="172" t="s">
        <v>639</v>
      </c>
      <c r="AI123" s="173"/>
    </row>
    <row r="124" spans="1:35">
      <c r="A124" s="20">
        <v>115</v>
      </c>
      <c r="B124" s="172" t="s">
        <v>644</v>
      </c>
      <c r="C124" s="173"/>
      <c r="D124" s="21" t="s">
        <v>108</v>
      </c>
      <c r="E124" s="172" t="s">
        <v>645</v>
      </c>
      <c r="F124" s="174"/>
      <c r="G124" s="173"/>
      <c r="H124" s="21" t="s">
        <v>110</v>
      </c>
      <c r="I124" s="172" t="s">
        <v>646</v>
      </c>
      <c r="J124" s="173"/>
      <c r="K124" s="21" t="s">
        <v>130</v>
      </c>
      <c r="L124" s="20">
        <v>2479</v>
      </c>
      <c r="M124" s="20">
        <v>81000</v>
      </c>
      <c r="N124" s="139">
        <v>892296</v>
      </c>
      <c r="O124" s="140"/>
      <c r="P124" s="20">
        <v>973296</v>
      </c>
      <c r="Q124" s="139">
        <v>0</v>
      </c>
      <c r="R124" s="141"/>
      <c r="S124" s="140"/>
      <c r="T124" s="20">
        <v>0</v>
      </c>
      <c r="U124" s="139">
        <v>0</v>
      </c>
      <c r="V124" s="141"/>
      <c r="W124" s="22">
        <v>4866</v>
      </c>
      <c r="X124" s="20">
        <v>0</v>
      </c>
      <c r="Y124" s="20">
        <v>0</v>
      </c>
      <c r="Z124" s="139">
        <v>978162</v>
      </c>
      <c r="AA124" s="140"/>
      <c r="AB124" s="20">
        <v>978162</v>
      </c>
      <c r="AC124" s="20">
        <v>0</v>
      </c>
      <c r="AD124" s="42" t="s">
        <v>100</v>
      </c>
      <c r="AE124" s="21" t="s">
        <v>647</v>
      </c>
      <c r="AF124" s="172" t="s">
        <v>100</v>
      </c>
      <c r="AG124" s="173"/>
      <c r="AH124" s="172" t="s">
        <v>644</v>
      </c>
      <c r="AI124" s="173"/>
    </row>
    <row r="125" spans="1:35">
      <c r="A125" s="20">
        <v>116</v>
      </c>
      <c r="B125" s="172" t="s">
        <v>648</v>
      </c>
      <c r="C125" s="173"/>
      <c r="D125" s="21" t="s">
        <v>649</v>
      </c>
      <c r="E125" s="172" t="s">
        <v>650</v>
      </c>
      <c r="F125" s="174"/>
      <c r="G125" s="173"/>
      <c r="H125" s="21" t="s">
        <v>156</v>
      </c>
      <c r="I125" s="172" t="s">
        <v>651</v>
      </c>
      <c r="J125" s="173"/>
      <c r="K125" s="21" t="s">
        <v>295</v>
      </c>
      <c r="L125" s="20">
        <v>4957</v>
      </c>
      <c r="M125" s="20">
        <v>0</v>
      </c>
      <c r="N125" s="139">
        <v>2453814</v>
      </c>
      <c r="O125" s="140"/>
      <c r="P125" s="20">
        <v>2453814</v>
      </c>
      <c r="Q125" s="139">
        <v>0</v>
      </c>
      <c r="R125" s="141"/>
      <c r="S125" s="140"/>
      <c r="T125" s="20">
        <v>76400</v>
      </c>
      <c r="U125" s="139">
        <v>156912</v>
      </c>
      <c r="V125" s="141"/>
      <c r="W125" s="22">
        <v>24538</v>
      </c>
      <c r="X125" s="20">
        <v>0</v>
      </c>
      <c r="Y125" s="20">
        <v>0</v>
      </c>
      <c r="Z125" s="139">
        <v>2711664</v>
      </c>
      <c r="AA125" s="140"/>
      <c r="AB125" s="20">
        <v>2711664</v>
      </c>
      <c r="AC125" s="20">
        <v>0</v>
      </c>
      <c r="AD125" s="42" t="s">
        <v>268</v>
      </c>
      <c r="AE125" s="21" t="s">
        <v>652</v>
      </c>
      <c r="AF125" s="172" t="s">
        <v>268</v>
      </c>
      <c r="AG125" s="173"/>
      <c r="AH125" s="172" t="s">
        <v>648</v>
      </c>
      <c r="AI125" s="173"/>
    </row>
    <row r="126" spans="1:35">
      <c r="A126" s="20">
        <v>117</v>
      </c>
      <c r="B126" s="172" t="s">
        <v>653</v>
      </c>
      <c r="C126" s="173"/>
      <c r="D126" s="21" t="s">
        <v>654</v>
      </c>
      <c r="E126" s="172" t="s">
        <v>655</v>
      </c>
      <c r="F126" s="174"/>
      <c r="G126" s="173"/>
      <c r="I126" s="172" t="s">
        <v>656</v>
      </c>
      <c r="J126" s="173"/>
      <c r="K126" s="21" t="s">
        <v>60</v>
      </c>
      <c r="L126" s="20">
        <v>42</v>
      </c>
      <c r="M126" s="20">
        <v>0</v>
      </c>
      <c r="N126" s="139">
        <v>20790</v>
      </c>
      <c r="O126" s="140"/>
      <c r="P126" s="20">
        <v>20790</v>
      </c>
      <c r="Q126" s="139">
        <v>0</v>
      </c>
      <c r="R126" s="141"/>
      <c r="S126" s="140"/>
      <c r="T126" s="20">
        <v>0</v>
      </c>
      <c r="U126" s="139">
        <v>0</v>
      </c>
      <c r="V126" s="141"/>
      <c r="W126" s="22">
        <v>0</v>
      </c>
      <c r="X126" s="20">
        <v>0</v>
      </c>
      <c r="Y126" s="20">
        <v>0</v>
      </c>
      <c r="Z126" s="139">
        <v>20790</v>
      </c>
      <c r="AA126" s="140"/>
      <c r="AB126" s="20">
        <v>0</v>
      </c>
      <c r="AC126" s="20">
        <v>20790</v>
      </c>
      <c r="AD126" s="42" t="s">
        <v>61</v>
      </c>
      <c r="AE126" s="21" t="s">
        <v>657</v>
      </c>
      <c r="AF126" s="172" t="s">
        <v>61</v>
      </c>
      <c r="AG126" s="173"/>
      <c r="AH126" s="172" t="s">
        <v>653</v>
      </c>
      <c r="AI126" s="173"/>
    </row>
    <row r="127" spans="1:35">
      <c r="A127" s="20">
        <v>118</v>
      </c>
      <c r="B127" s="172" t="s">
        <v>658</v>
      </c>
      <c r="C127" s="173"/>
      <c r="D127" s="21" t="s">
        <v>659</v>
      </c>
      <c r="E127" s="172" t="s">
        <v>660</v>
      </c>
      <c r="F127" s="174"/>
      <c r="G127" s="173"/>
      <c r="H127" s="21" t="s">
        <v>66</v>
      </c>
      <c r="I127" s="172" t="s">
        <v>661</v>
      </c>
      <c r="J127" s="173"/>
      <c r="K127" s="21" t="s">
        <v>252</v>
      </c>
      <c r="L127" s="20">
        <v>235</v>
      </c>
      <c r="M127" s="20">
        <v>0</v>
      </c>
      <c r="N127" s="139">
        <v>97525</v>
      </c>
      <c r="O127" s="140"/>
      <c r="P127" s="20">
        <v>97525</v>
      </c>
      <c r="Q127" s="139">
        <v>0</v>
      </c>
      <c r="R127" s="141"/>
      <c r="S127" s="140"/>
      <c r="T127" s="20">
        <v>0</v>
      </c>
      <c r="U127" s="139">
        <v>0</v>
      </c>
      <c r="V127" s="141"/>
      <c r="W127" s="22">
        <v>8777</v>
      </c>
      <c r="X127" s="20">
        <v>0</v>
      </c>
      <c r="Y127" s="20">
        <v>0</v>
      </c>
      <c r="Z127" s="139">
        <v>106302</v>
      </c>
      <c r="AA127" s="140"/>
      <c r="AB127" s="20">
        <v>9000</v>
      </c>
      <c r="AC127" s="20">
        <v>97302</v>
      </c>
      <c r="AD127" s="42" t="s">
        <v>168</v>
      </c>
      <c r="AE127" s="21" t="s">
        <v>662</v>
      </c>
      <c r="AF127" s="172" t="s">
        <v>168</v>
      </c>
      <c r="AG127" s="173"/>
      <c r="AH127" s="172" t="s">
        <v>658</v>
      </c>
      <c r="AI127" s="173"/>
    </row>
    <row r="128" spans="1:35">
      <c r="A128" s="20">
        <v>119</v>
      </c>
      <c r="B128" s="172" t="s">
        <v>663</v>
      </c>
      <c r="C128" s="173"/>
      <c r="D128" s="21" t="s">
        <v>664</v>
      </c>
      <c r="E128" s="172" t="s">
        <v>665</v>
      </c>
      <c r="F128" s="174"/>
      <c r="G128" s="173"/>
      <c r="I128" s="172" t="s">
        <v>666</v>
      </c>
      <c r="J128" s="173"/>
      <c r="K128" s="21" t="s">
        <v>60</v>
      </c>
      <c r="L128" s="20">
        <v>160</v>
      </c>
      <c r="M128" s="20">
        <v>0</v>
      </c>
      <c r="N128" s="139">
        <v>27040</v>
      </c>
      <c r="O128" s="140"/>
      <c r="P128" s="20">
        <v>27040</v>
      </c>
      <c r="Q128" s="139">
        <v>0</v>
      </c>
      <c r="R128" s="141"/>
      <c r="S128" s="140"/>
      <c r="T128" s="20">
        <v>0</v>
      </c>
      <c r="U128" s="139">
        <v>0</v>
      </c>
      <c r="V128" s="141"/>
      <c r="W128" s="22">
        <v>0</v>
      </c>
      <c r="X128" s="20">
        <v>0</v>
      </c>
      <c r="Y128" s="20">
        <v>0</v>
      </c>
      <c r="Z128" s="139">
        <v>27040</v>
      </c>
      <c r="AA128" s="140"/>
      <c r="AB128" s="20">
        <v>0</v>
      </c>
      <c r="AC128" s="20">
        <v>27040</v>
      </c>
      <c r="AD128" s="42" t="s">
        <v>80</v>
      </c>
      <c r="AE128" s="21" t="s">
        <v>667</v>
      </c>
      <c r="AF128" s="172" t="s">
        <v>80</v>
      </c>
      <c r="AG128" s="173"/>
      <c r="AH128" s="172" t="s">
        <v>663</v>
      </c>
      <c r="AI128" s="173"/>
    </row>
    <row r="129" spans="1:35">
      <c r="A129" s="20">
        <v>120</v>
      </c>
      <c r="B129" s="172" t="s">
        <v>668</v>
      </c>
      <c r="C129" s="173"/>
      <c r="D129" s="21" t="s">
        <v>669</v>
      </c>
      <c r="E129" s="172" t="s">
        <v>266</v>
      </c>
      <c r="F129" s="174"/>
      <c r="G129" s="173"/>
      <c r="I129" s="172" t="s">
        <v>670</v>
      </c>
      <c r="J129" s="173"/>
      <c r="K129" s="21" t="s">
        <v>125</v>
      </c>
      <c r="L129" s="20">
        <v>7</v>
      </c>
      <c r="M129" s="20">
        <v>0</v>
      </c>
      <c r="N129" s="139">
        <v>9464</v>
      </c>
      <c r="O129" s="140"/>
      <c r="P129" s="20">
        <v>9464</v>
      </c>
      <c r="Q129" s="139">
        <v>0</v>
      </c>
      <c r="R129" s="141"/>
      <c r="S129" s="140"/>
      <c r="T129" s="20">
        <v>0</v>
      </c>
      <c r="U129" s="139">
        <v>0</v>
      </c>
      <c r="V129" s="141"/>
      <c r="W129" s="22">
        <v>0</v>
      </c>
      <c r="X129" s="20">
        <v>0</v>
      </c>
      <c r="Y129" s="20">
        <v>0</v>
      </c>
      <c r="Z129" s="139">
        <v>9464</v>
      </c>
      <c r="AA129" s="140"/>
      <c r="AB129" s="20">
        <v>0</v>
      </c>
      <c r="AC129" s="20">
        <v>9464</v>
      </c>
      <c r="AD129" s="42" t="s">
        <v>80</v>
      </c>
      <c r="AE129" s="21" t="s">
        <v>671</v>
      </c>
      <c r="AF129" s="172" t="s">
        <v>80</v>
      </c>
      <c r="AG129" s="173"/>
      <c r="AH129" s="172" t="s">
        <v>668</v>
      </c>
      <c r="AI129" s="173"/>
    </row>
    <row r="130" spans="1:35">
      <c r="A130" s="20">
        <v>121</v>
      </c>
      <c r="B130" s="172" t="s">
        <v>672</v>
      </c>
      <c r="C130" s="173"/>
      <c r="D130" s="21" t="s">
        <v>673</v>
      </c>
      <c r="E130" s="172" t="s">
        <v>674</v>
      </c>
      <c r="F130" s="174"/>
      <c r="G130" s="173"/>
      <c r="I130" s="172" t="s">
        <v>675</v>
      </c>
      <c r="J130" s="173"/>
      <c r="K130" s="21" t="s">
        <v>60</v>
      </c>
      <c r="L130" s="20">
        <v>44</v>
      </c>
      <c r="M130" s="20">
        <v>0</v>
      </c>
      <c r="N130" s="139">
        <v>21780</v>
      </c>
      <c r="O130" s="140"/>
      <c r="P130" s="20">
        <v>21780</v>
      </c>
      <c r="Q130" s="139">
        <v>0</v>
      </c>
      <c r="R130" s="141"/>
      <c r="S130" s="140"/>
      <c r="T130" s="20">
        <v>0</v>
      </c>
      <c r="U130" s="139">
        <v>0</v>
      </c>
      <c r="V130" s="141"/>
      <c r="W130" s="22">
        <v>0</v>
      </c>
      <c r="X130" s="20">
        <v>0</v>
      </c>
      <c r="Y130" s="20">
        <v>0</v>
      </c>
      <c r="Z130" s="139">
        <v>21780</v>
      </c>
      <c r="AA130" s="140"/>
      <c r="AB130" s="20">
        <v>0</v>
      </c>
      <c r="AC130" s="20">
        <v>21780</v>
      </c>
      <c r="AD130" s="42" t="s">
        <v>61</v>
      </c>
      <c r="AE130" s="21" t="s">
        <v>676</v>
      </c>
      <c r="AF130" s="172" t="s">
        <v>61</v>
      </c>
      <c r="AG130" s="173"/>
      <c r="AH130" s="172" t="s">
        <v>672</v>
      </c>
      <c r="AI130" s="173"/>
    </row>
    <row r="131" spans="1:35">
      <c r="A131" s="20">
        <v>122</v>
      </c>
      <c r="B131" s="172" t="s">
        <v>677</v>
      </c>
      <c r="C131" s="173"/>
      <c r="D131" s="21" t="s">
        <v>678</v>
      </c>
      <c r="E131" s="172" t="s">
        <v>679</v>
      </c>
      <c r="F131" s="174"/>
      <c r="G131" s="173"/>
      <c r="I131" s="172" t="s">
        <v>680</v>
      </c>
      <c r="J131" s="173"/>
      <c r="K131" s="21" t="s">
        <v>60</v>
      </c>
      <c r="L131" s="20">
        <v>30</v>
      </c>
      <c r="M131" s="20">
        <v>0</v>
      </c>
      <c r="N131" s="139">
        <v>14850</v>
      </c>
      <c r="O131" s="140"/>
      <c r="P131" s="20">
        <v>14850</v>
      </c>
      <c r="Q131" s="139">
        <v>0</v>
      </c>
      <c r="R131" s="141"/>
      <c r="S131" s="140"/>
      <c r="T131" s="20">
        <v>0</v>
      </c>
      <c r="U131" s="139">
        <v>0</v>
      </c>
      <c r="V131" s="141"/>
      <c r="W131" s="22">
        <v>0</v>
      </c>
      <c r="X131" s="20">
        <v>0</v>
      </c>
      <c r="Y131" s="20">
        <v>0</v>
      </c>
      <c r="Z131" s="139">
        <v>14850</v>
      </c>
      <c r="AA131" s="140"/>
      <c r="AB131" s="20">
        <v>0</v>
      </c>
      <c r="AC131" s="20">
        <v>14850</v>
      </c>
      <c r="AD131" s="42" t="s">
        <v>61</v>
      </c>
      <c r="AE131" s="21" t="s">
        <v>681</v>
      </c>
      <c r="AF131" s="172" t="s">
        <v>61</v>
      </c>
      <c r="AG131" s="173"/>
      <c r="AH131" s="172" t="s">
        <v>677</v>
      </c>
      <c r="AI131" s="173"/>
    </row>
    <row r="132" spans="1:35">
      <c r="A132" s="20">
        <v>123</v>
      </c>
      <c r="B132" s="172" t="s">
        <v>682</v>
      </c>
      <c r="C132" s="173"/>
      <c r="D132" s="21" t="s">
        <v>683</v>
      </c>
      <c r="E132" s="172" t="s">
        <v>684</v>
      </c>
      <c r="F132" s="174"/>
      <c r="G132" s="173"/>
      <c r="H132" s="21" t="s">
        <v>66</v>
      </c>
      <c r="I132" s="172" t="s">
        <v>685</v>
      </c>
      <c r="J132" s="173"/>
      <c r="K132" s="21" t="s">
        <v>60</v>
      </c>
      <c r="L132" s="20">
        <v>250</v>
      </c>
      <c r="M132" s="20">
        <v>0</v>
      </c>
      <c r="N132" s="139">
        <v>123750</v>
      </c>
      <c r="O132" s="140"/>
      <c r="P132" s="20">
        <v>123750</v>
      </c>
      <c r="Q132" s="139">
        <v>0</v>
      </c>
      <c r="R132" s="141"/>
      <c r="S132" s="140"/>
      <c r="T132" s="20">
        <v>0</v>
      </c>
      <c r="U132" s="139">
        <v>0</v>
      </c>
      <c r="V132" s="141"/>
      <c r="W132" s="22">
        <v>11138</v>
      </c>
      <c r="X132" s="20">
        <v>0</v>
      </c>
      <c r="Y132" s="20">
        <v>0</v>
      </c>
      <c r="Z132" s="139">
        <v>134888</v>
      </c>
      <c r="AA132" s="140"/>
      <c r="AB132" s="20">
        <v>134888</v>
      </c>
      <c r="AC132" s="20">
        <v>0</v>
      </c>
      <c r="AD132" s="42" t="s">
        <v>113</v>
      </c>
      <c r="AE132" s="21" t="s">
        <v>686</v>
      </c>
      <c r="AF132" s="172" t="s">
        <v>113</v>
      </c>
      <c r="AG132" s="173"/>
      <c r="AH132" s="172" t="s">
        <v>682</v>
      </c>
      <c r="AI132" s="173"/>
    </row>
    <row r="133" spans="1:35">
      <c r="A133" s="20">
        <v>124</v>
      </c>
      <c r="B133" s="172" t="s">
        <v>687</v>
      </c>
      <c r="C133" s="173"/>
      <c r="D133" s="21" t="s">
        <v>688</v>
      </c>
      <c r="E133" s="172" t="s">
        <v>689</v>
      </c>
      <c r="F133" s="174"/>
      <c r="G133" s="173"/>
      <c r="H133" s="21" t="s">
        <v>66</v>
      </c>
      <c r="I133" s="172" t="s">
        <v>690</v>
      </c>
      <c r="J133" s="173"/>
      <c r="K133" s="21" t="s">
        <v>68</v>
      </c>
      <c r="L133" s="20">
        <v>600</v>
      </c>
      <c r="M133" s="20">
        <v>0</v>
      </c>
      <c r="N133" s="139">
        <v>811200</v>
      </c>
      <c r="O133" s="140"/>
      <c r="P133" s="20">
        <v>811200</v>
      </c>
      <c r="Q133" s="139">
        <v>0</v>
      </c>
      <c r="R133" s="141"/>
      <c r="S133" s="140"/>
      <c r="T133" s="20">
        <v>0</v>
      </c>
      <c r="U133" s="139">
        <v>0</v>
      </c>
      <c r="V133" s="141"/>
      <c r="W133" s="22">
        <v>73008</v>
      </c>
      <c r="X133" s="20">
        <v>0</v>
      </c>
      <c r="Y133" s="20">
        <v>0</v>
      </c>
      <c r="Z133" s="139">
        <v>884208</v>
      </c>
      <c r="AA133" s="140"/>
      <c r="AB133" s="20">
        <v>884208</v>
      </c>
      <c r="AC133" s="20">
        <v>0</v>
      </c>
      <c r="AD133" s="42" t="s">
        <v>168</v>
      </c>
      <c r="AE133" s="21" t="s">
        <v>691</v>
      </c>
      <c r="AF133" s="172" t="s">
        <v>168</v>
      </c>
      <c r="AG133" s="173"/>
      <c r="AH133" s="172" t="s">
        <v>687</v>
      </c>
      <c r="AI133" s="173"/>
    </row>
    <row r="134" spans="1:35">
      <c r="A134" s="20">
        <v>125</v>
      </c>
      <c r="B134" s="172" t="s">
        <v>692</v>
      </c>
      <c r="C134" s="173"/>
      <c r="D134" s="21" t="s">
        <v>693</v>
      </c>
      <c r="E134" s="172" t="s">
        <v>694</v>
      </c>
      <c r="F134" s="174"/>
      <c r="G134" s="173"/>
      <c r="H134" s="21" t="s">
        <v>156</v>
      </c>
      <c r="I134" s="172" t="s">
        <v>695</v>
      </c>
      <c r="J134" s="173"/>
      <c r="K134" s="21" t="s">
        <v>370</v>
      </c>
      <c r="L134" s="20">
        <v>4957</v>
      </c>
      <c r="M134" s="20">
        <v>0</v>
      </c>
      <c r="N134" s="139">
        <v>2453814</v>
      </c>
      <c r="O134" s="140"/>
      <c r="P134" s="20">
        <v>2453814</v>
      </c>
      <c r="Q134" s="139">
        <v>0</v>
      </c>
      <c r="R134" s="141"/>
      <c r="S134" s="140"/>
      <c r="T134" s="20">
        <v>0</v>
      </c>
      <c r="U134" s="139">
        <v>0</v>
      </c>
      <c r="V134" s="141"/>
      <c r="W134" s="22">
        <v>24538</v>
      </c>
      <c r="X134" s="20">
        <v>0</v>
      </c>
      <c r="Y134" s="20">
        <v>0</v>
      </c>
      <c r="Z134" s="139">
        <v>2478352</v>
      </c>
      <c r="AA134" s="140"/>
      <c r="AB134" s="20">
        <v>2478352</v>
      </c>
      <c r="AC134" s="20">
        <v>0</v>
      </c>
      <c r="AD134" s="42" t="s">
        <v>207</v>
      </c>
      <c r="AE134" s="21" t="s">
        <v>696</v>
      </c>
      <c r="AF134" s="172" t="s">
        <v>207</v>
      </c>
      <c r="AG134" s="173"/>
      <c r="AH134" s="172" t="s">
        <v>692</v>
      </c>
      <c r="AI134" s="173"/>
    </row>
    <row r="135" spans="1:35">
      <c r="A135" s="20">
        <v>126</v>
      </c>
      <c r="B135" s="172" t="s">
        <v>697</v>
      </c>
      <c r="C135" s="173"/>
      <c r="D135" s="21" t="s">
        <v>108</v>
      </c>
      <c r="E135" s="172" t="s">
        <v>698</v>
      </c>
      <c r="F135" s="174"/>
      <c r="G135" s="173"/>
      <c r="H135" s="21" t="s">
        <v>110</v>
      </c>
      <c r="I135" s="172" t="s">
        <v>699</v>
      </c>
      <c r="J135" s="173"/>
      <c r="K135" s="21" t="s">
        <v>118</v>
      </c>
      <c r="L135" s="20">
        <v>4957</v>
      </c>
      <c r="M135" s="20">
        <v>243000</v>
      </c>
      <c r="N135" s="139">
        <v>1784592</v>
      </c>
      <c r="O135" s="140"/>
      <c r="P135" s="20">
        <v>2027592</v>
      </c>
      <c r="Q135" s="139">
        <v>0</v>
      </c>
      <c r="R135" s="141"/>
      <c r="S135" s="140"/>
      <c r="T135" s="20">
        <v>0</v>
      </c>
      <c r="U135" s="139">
        <v>0</v>
      </c>
      <c r="V135" s="141"/>
      <c r="W135" s="22">
        <v>10138</v>
      </c>
      <c r="X135" s="20">
        <v>0</v>
      </c>
      <c r="Y135" s="20">
        <v>0</v>
      </c>
      <c r="Z135" s="139">
        <v>2037730</v>
      </c>
      <c r="AA135" s="140"/>
      <c r="AB135" s="20">
        <v>2037730</v>
      </c>
      <c r="AC135" s="20">
        <v>0</v>
      </c>
      <c r="AD135" s="42" t="s">
        <v>518</v>
      </c>
      <c r="AE135" s="21" t="s">
        <v>700</v>
      </c>
      <c r="AF135" s="172" t="s">
        <v>518</v>
      </c>
      <c r="AG135" s="173"/>
      <c r="AH135" s="172" t="s">
        <v>697</v>
      </c>
      <c r="AI135" s="173"/>
    </row>
    <row r="136" spans="1:35">
      <c r="A136" s="20">
        <v>127</v>
      </c>
      <c r="B136" s="172" t="s">
        <v>701</v>
      </c>
      <c r="C136" s="173"/>
      <c r="D136" s="21" t="s">
        <v>702</v>
      </c>
      <c r="E136" s="172" t="s">
        <v>703</v>
      </c>
      <c r="F136" s="174"/>
      <c r="G136" s="173"/>
      <c r="H136" s="21" t="s">
        <v>66</v>
      </c>
      <c r="I136" s="172" t="s">
        <v>704</v>
      </c>
      <c r="J136" s="173"/>
      <c r="K136" s="21" t="s">
        <v>252</v>
      </c>
      <c r="L136" s="20">
        <v>516</v>
      </c>
      <c r="M136" s="20">
        <v>0</v>
      </c>
      <c r="N136" s="139">
        <v>214140</v>
      </c>
      <c r="O136" s="140"/>
      <c r="P136" s="20">
        <v>214140</v>
      </c>
      <c r="Q136" s="139">
        <v>0</v>
      </c>
      <c r="R136" s="141"/>
      <c r="S136" s="140"/>
      <c r="T136" s="20">
        <v>0</v>
      </c>
      <c r="U136" s="139">
        <v>0</v>
      </c>
      <c r="V136" s="141"/>
      <c r="W136" s="22">
        <v>19273</v>
      </c>
      <c r="X136" s="20">
        <v>0</v>
      </c>
      <c r="Y136" s="20">
        <v>0</v>
      </c>
      <c r="Z136" s="139">
        <v>233413</v>
      </c>
      <c r="AA136" s="140"/>
      <c r="AB136" s="20">
        <v>233413</v>
      </c>
      <c r="AC136" s="20">
        <v>0</v>
      </c>
      <c r="AD136" s="42" t="s">
        <v>168</v>
      </c>
      <c r="AE136" s="21" t="s">
        <v>705</v>
      </c>
      <c r="AF136" s="172" t="s">
        <v>168</v>
      </c>
      <c r="AG136" s="173"/>
      <c r="AH136" s="172" t="s">
        <v>701</v>
      </c>
      <c r="AI136" s="173"/>
    </row>
    <row r="137" spans="1:35">
      <c r="A137" s="20">
        <v>128</v>
      </c>
      <c r="B137" s="172" t="s">
        <v>706</v>
      </c>
      <c r="C137" s="173"/>
      <c r="D137" s="21" t="s">
        <v>707</v>
      </c>
      <c r="E137" s="172" t="s">
        <v>708</v>
      </c>
      <c r="F137" s="174"/>
      <c r="G137" s="173"/>
      <c r="I137" s="172" t="s">
        <v>709</v>
      </c>
      <c r="J137" s="173"/>
      <c r="K137" s="21" t="s">
        <v>295</v>
      </c>
      <c r="L137" s="20">
        <v>49</v>
      </c>
      <c r="M137" s="20">
        <v>0</v>
      </c>
      <c r="N137" s="139">
        <v>24255</v>
      </c>
      <c r="O137" s="140"/>
      <c r="P137" s="20">
        <v>24255</v>
      </c>
      <c r="Q137" s="139">
        <v>0</v>
      </c>
      <c r="R137" s="141"/>
      <c r="S137" s="140"/>
      <c r="T137" s="20">
        <v>0</v>
      </c>
      <c r="U137" s="139">
        <v>0</v>
      </c>
      <c r="V137" s="141"/>
      <c r="W137" s="22">
        <v>0</v>
      </c>
      <c r="X137" s="20">
        <v>0</v>
      </c>
      <c r="Y137" s="20">
        <v>0</v>
      </c>
      <c r="Z137" s="139">
        <v>24255</v>
      </c>
      <c r="AA137" s="140"/>
      <c r="AB137" s="20">
        <v>0</v>
      </c>
      <c r="AC137" s="20">
        <v>24255</v>
      </c>
      <c r="AD137" s="42" t="s">
        <v>80</v>
      </c>
      <c r="AE137" s="21" t="s">
        <v>710</v>
      </c>
      <c r="AF137" s="172" t="s">
        <v>80</v>
      </c>
      <c r="AG137" s="173"/>
      <c r="AH137" s="172" t="s">
        <v>706</v>
      </c>
      <c r="AI137" s="173"/>
    </row>
    <row r="138" spans="1:35">
      <c r="A138" s="20">
        <v>129</v>
      </c>
      <c r="B138" s="172" t="s">
        <v>711</v>
      </c>
      <c r="C138" s="173"/>
      <c r="D138" s="21" t="s">
        <v>712</v>
      </c>
      <c r="E138" s="172" t="s">
        <v>713</v>
      </c>
      <c r="F138" s="174"/>
      <c r="G138" s="173"/>
      <c r="H138" s="21" t="s">
        <v>66</v>
      </c>
      <c r="I138" s="172" t="s">
        <v>714</v>
      </c>
      <c r="J138" s="173"/>
      <c r="K138" s="21" t="s">
        <v>68</v>
      </c>
      <c r="L138" s="20">
        <v>614</v>
      </c>
      <c r="M138" s="20">
        <v>0</v>
      </c>
      <c r="N138" s="139">
        <v>830128</v>
      </c>
      <c r="O138" s="140"/>
      <c r="P138" s="20">
        <v>830128</v>
      </c>
      <c r="Q138" s="139">
        <v>0</v>
      </c>
      <c r="R138" s="141"/>
      <c r="S138" s="140"/>
      <c r="T138" s="20">
        <v>0</v>
      </c>
      <c r="U138" s="139">
        <v>0</v>
      </c>
      <c r="V138" s="141"/>
      <c r="W138" s="22">
        <v>74712</v>
      </c>
      <c r="X138" s="20">
        <v>0</v>
      </c>
      <c r="Y138" s="20">
        <v>0</v>
      </c>
      <c r="Z138" s="139">
        <v>904840</v>
      </c>
      <c r="AA138" s="140"/>
      <c r="AB138" s="20">
        <v>904840</v>
      </c>
      <c r="AC138" s="20">
        <v>0</v>
      </c>
      <c r="AD138" s="42" t="s">
        <v>119</v>
      </c>
      <c r="AE138" s="21" t="s">
        <v>715</v>
      </c>
      <c r="AF138" s="172" t="s">
        <v>119</v>
      </c>
      <c r="AG138" s="173"/>
      <c r="AH138" s="172" t="s">
        <v>711</v>
      </c>
      <c r="AI138" s="173"/>
    </row>
    <row r="139" spans="1:35">
      <c r="A139" s="20">
        <v>130</v>
      </c>
      <c r="B139" s="172" t="s">
        <v>716</v>
      </c>
      <c r="C139" s="173"/>
      <c r="D139" s="21" t="s">
        <v>717</v>
      </c>
      <c r="E139" s="172" t="s">
        <v>718</v>
      </c>
      <c r="F139" s="174"/>
      <c r="G139" s="173"/>
      <c r="H139" s="21" t="s">
        <v>156</v>
      </c>
      <c r="I139" s="172" t="s">
        <v>157</v>
      </c>
      <c r="J139" s="173"/>
      <c r="K139" s="21" t="s">
        <v>60</v>
      </c>
      <c r="L139" s="20">
        <v>2479</v>
      </c>
      <c r="M139" s="20">
        <v>0</v>
      </c>
      <c r="N139" s="139">
        <v>1226907</v>
      </c>
      <c r="O139" s="140"/>
      <c r="P139" s="20">
        <v>1226907</v>
      </c>
      <c r="Q139" s="139">
        <v>0</v>
      </c>
      <c r="R139" s="141"/>
      <c r="S139" s="140"/>
      <c r="T139" s="20">
        <v>76400</v>
      </c>
      <c r="U139" s="139">
        <v>156912</v>
      </c>
      <c r="V139" s="141"/>
      <c r="W139" s="22">
        <v>12269</v>
      </c>
      <c r="X139" s="20">
        <v>13950</v>
      </c>
      <c r="Y139" s="20">
        <v>0</v>
      </c>
      <c r="Z139" s="139">
        <v>1486438</v>
      </c>
      <c r="AA139" s="140"/>
      <c r="AB139" s="20">
        <v>1486438</v>
      </c>
      <c r="AC139" s="20">
        <v>0</v>
      </c>
      <c r="AD139" s="42" t="s">
        <v>398</v>
      </c>
      <c r="AE139" s="21" t="s">
        <v>719</v>
      </c>
      <c r="AF139" s="172" t="s">
        <v>398</v>
      </c>
      <c r="AG139" s="173"/>
      <c r="AH139" s="172" t="s">
        <v>716</v>
      </c>
      <c r="AI139" s="173"/>
    </row>
    <row r="140" spans="1:35">
      <c r="A140" s="20">
        <v>131</v>
      </c>
      <c r="B140" s="172" t="s">
        <v>720</v>
      </c>
      <c r="C140" s="173"/>
      <c r="D140" s="21" t="s">
        <v>721</v>
      </c>
      <c r="E140" s="172" t="s">
        <v>722</v>
      </c>
      <c r="F140" s="174"/>
      <c r="G140" s="173"/>
      <c r="I140" s="172" t="s">
        <v>723</v>
      </c>
      <c r="J140" s="173"/>
      <c r="K140" s="21" t="s">
        <v>60</v>
      </c>
      <c r="L140" s="20">
        <v>34</v>
      </c>
      <c r="M140" s="20">
        <v>0</v>
      </c>
      <c r="N140" s="139">
        <v>16830</v>
      </c>
      <c r="O140" s="140"/>
      <c r="P140" s="20">
        <v>16830</v>
      </c>
      <c r="Q140" s="139">
        <v>0</v>
      </c>
      <c r="R140" s="141"/>
      <c r="S140" s="140"/>
      <c r="T140" s="20">
        <v>0</v>
      </c>
      <c r="U140" s="139">
        <v>0</v>
      </c>
      <c r="V140" s="141"/>
      <c r="W140" s="22">
        <v>0</v>
      </c>
      <c r="X140" s="20">
        <v>0</v>
      </c>
      <c r="Y140" s="20">
        <v>0</v>
      </c>
      <c r="Z140" s="139">
        <v>16830</v>
      </c>
      <c r="AA140" s="140"/>
      <c r="AB140" s="20">
        <v>0</v>
      </c>
      <c r="AC140" s="20">
        <v>16830</v>
      </c>
      <c r="AD140" s="42" t="s">
        <v>61</v>
      </c>
      <c r="AE140" s="21" t="s">
        <v>724</v>
      </c>
      <c r="AF140" s="172" t="s">
        <v>61</v>
      </c>
      <c r="AG140" s="173"/>
      <c r="AH140" s="172" t="s">
        <v>720</v>
      </c>
      <c r="AI140" s="173"/>
    </row>
    <row r="141" spans="1:35">
      <c r="A141" s="20">
        <v>132</v>
      </c>
      <c r="B141" s="172" t="s">
        <v>725</v>
      </c>
      <c r="C141" s="173"/>
      <c r="D141" s="21" t="s">
        <v>726</v>
      </c>
      <c r="E141" s="172" t="s">
        <v>727</v>
      </c>
      <c r="F141" s="174"/>
      <c r="G141" s="173"/>
      <c r="I141" s="172" t="s">
        <v>728</v>
      </c>
      <c r="J141" s="173"/>
      <c r="K141" s="21" t="s">
        <v>60</v>
      </c>
      <c r="L141" s="20">
        <v>40</v>
      </c>
      <c r="M141" s="20">
        <v>0</v>
      </c>
      <c r="N141" s="139">
        <v>19800</v>
      </c>
      <c r="O141" s="140"/>
      <c r="P141" s="20">
        <v>19800</v>
      </c>
      <c r="Q141" s="139">
        <v>0</v>
      </c>
      <c r="R141" s="141"/>
      <c r="S141" s="140"/>
      <c r="T141" s="20">
        <v>0</v>
      </c>
      <c r="U141" s="139">
        <v>0</v>
      </c>
      <c r="V141" s="141"/>
      <c r="W141" s="22">
        <v>0</v>
      </c>
      <c r="X141" s="20">
        <v>0</v>
      </c>
      <c r="Y141" s="20">
        <v>0</v>
      </c>
      <c r="Z141" s="139">
        <v>19800</v>
      </c>
      <c r="AA141" s="140"/>
      <c r="AB141" s="20">
        <v>0</v>
      </c>
      <c r="AC141" s="20">
        <v>19800</v>
      </c>
      <c r="AD141" s="42" t="s">
        <v>61</v>
      </c>
      <c r="AE141" s="21" t="s">
        <v>729</v>
      </c>
      <c r="AF141" s="172" t="s">
        <v>61</v>
      </c>
      <c r="AG141" s="173"/>
      <c r="AH141" s="172" t="s">
        <v>725</v>
      </c>
      <c r="AI141" s="173"/>
    </row>
    <row r="142" spans="1:35">
      <c r="A142" s="20">
        <v>133</v>
      </c>
      <c r="B142" s="172" t="s">
        <v>730</v>
      </c>
      <c r="C142" s="173"/>
      <c r="D142" s="21" t="s">
        <v>731</v>
      </c>
      <c r="E142" s="172" t="s">
        <v>732</v>
      </c>
      <c r="F142" s="174"/>
      <c r="G142" s="173"/>
      <c r="H142" s="21" t="s">
        <v>66</v>
      </c>
      <c r="I142" s="172" t="s">
        <v>733</v>
      </c>
      <c r="J142" s="173"/>
      <c r="K142" s="21" t="s">
        <v>60</v>
      </c>
      <c r="L142" s="20">
        <v>516</v>
      </c>
      <c r="M142" s="20">
        <v>0</v>
      </c>
      <c r="N142" s="139">
        <v>255420</v>
      </c>
      <c r="O142" s="140"/>
      <c r="P142" s="20">
        <v>255420</v>
      </c>
      <c r="Q142" s="139">
        <v>0</v>
      </c>
      <c r="R142" s="141"/>
      <c r="S142" s="140"/>
      <c r="T142" s="20">
        <v>0</v>
      </c>
      <c r="U142" s="139">
        <v>0</v>
      </c>
      <c r="V142" s="141"/>
      <c r="W142" s="22">
        <v>22988</v>
      </c>
      <c r="X142" s="20">
        <v>0</v>
      </c>
      <c r="Y142" s="20">
        <v>0</v>
      </c>
      <c r="Z142" s="139">
        <v>278408</v>
      </c>
      <c r="AA142" s="140"/>
      <c r="AB142" s="20">
        <v>278408</v>
      </c>
      <c r="AC142" s="20">
        <v>0</v>
      </c>
      <c r="AD142" s="42" t="s">
        <v>61</v>
      </c>
      <c r="AE142" s="21" t="s">
        <v>734</v>
      </c>
      <c r="AF142" s="172" t="s">
        <v>61</v>
      </c>
      <c r="AG142" s="173"/>
      <c r="AH142" s="172" t="s">
        <v>730</v>
      </c>
      <c r="AI142" s="173"/>
    </row>
    <row r="143" spans="1:35">
      <c r="A143" s="20">
        <v>134</v>
      </c>
      <c r="B143" s="172" t="s">
        <v>735</v>
      </c>
      <c r="C143" s="173"/>
      <c r="D143" s="21" t="s">
        <v>108</v>
      </c>
      <c r="E143" s="172" t="s">
        <v>736</v>
      </c>
      <c r="F143" s="174"/>
      <c r="G143" s="173"/>
      <c r="H143" s="21" t="s">
        <v>110</v>
      </c>
      <c r="I143" s="172" t="s">
        <v>699</v>
      </c>
      <c r="J143" s="173"/>
      <c r="K143" s="21" t="s">
        <v>118</v>
      </c>
      <c r="L143" s="20">
        <v>4957</v>
      </c>
      <c r="M143" s="20">
        <v>243000</v>
      </c>
      <c r="N143" s="139">
        <v>1784592</v>
      </c>
      <c r="O143" s="140"/>
      <c r="P143" s="20">
        <v>2027592</v>
      </c>
      <c r="Q143" s="139">
        <v>0</v>
      </c>
      <c r="R143" s="141"/>
      <c r="S143" s="140"/>
      <c r="T143" s="20">
        <v>0</v>
      </c>
      <c r="U143" s="139">
        <v>0</v>
      </c>
      <c r="V143" s="141"/>
      <c r="W143" s="22">
        <v>10138</v>
      </c>
      <c r="X143" s="20">
        <v>0</v>
      </c>
      <c r="Y143" s="20">
        <v>0</v>
      </c>
      <c r="Z143" s="139">
        <v>2037730</v>
      </c>
      <c r="AA143" s="140"/>
      <c r="AB143" s="20">
        <v>2037730</v>
      </c>
      <c r="AC143" s="20">
        <v>0</v>
      </c>
      <c r="AD143" s="42" t="s">
        <v>518</v>
      </c>
      <c r="AE143" s="21" t="s">
        <v>737</v>
      </c>
      <c r="AF143" s="172" t="s">
        <v>518</v>
      </c>
      <c r="AG143" s="173"/>
      <c r="AH143" s="172" t="s">
        <v>735</v>
      </c>
      <c r="AI143" s="173"/>
    </row>
    <row r="144" spans="1:35">
      <c r="A144" s="20">
        <v>135</v>
      </c>
      <c r="B144" s="172" t="s">
        <v>738</v>
      </c>
      <c r="C144" s="173"/>
      <c r="D144" s="21" t="s">
        <v>108</v>
      </c>
      <c r="E144" s="172" t="s">
        <v>739</v>
      </c>
      <c r="F144" s="174"/>
      <c r="G144" s="173"/>
      <c r="H144" s="21" t="s">
        <v>110</v>
      </c>
      <c r="I144" s="172" t="s">
        <v>699</v>
      </c>
      <c r="J144" s="173"/>
      <c r="K144" s="21" t="s">
        <v>118</v>
      </c>
      <c r="L144" s="20">
        <v>4957</v>
      </c>
      <c r="M144" s="20">
        <v>243000</v>
      </c>
      <c r="N144" s="139">
        <v>1784592</v>
      </c>
      <c r="O144" s="140"/>
      <c r="P144" s="20">
        <v>2027592</v>
      </c>
      <c r="Q144" s="139">
        <v>0</v>
      </c>
      <c r="R144" s="141"/>
      <c r="S144" s="140"/>
      <c r="T144" s="20">
        <v>0</v>
      </c>
      <c r="U144" s="139">
        <v>0</v>
      </c>
      <c r="V144" s="141"/>
      <c r="W144" s="22">
        <v>10138</v>
      </c>
      <c r="X144" s="20">
        <v>0</v>
      </c>
      <c r="Y144" s="20">
        <v>0</v>
      </c>
      <c r="Z144" s="139">
        <v>2037730</v>
      </c>
      <c r="AA144" s="140"/>
      <c r="AB144" s="20">
        <v>2037730</v>
      </c>
      <c r="AC144" s="20">
        <v>0</v>
      </c>
      <c r="AD144" s="42" t="s">
        <v>518</v>
      </c>
      <c r="AE144" s="21" t="s">
        <v>740</v>
      </c>
      <c r="AF144" s="172" t="s">
        <v>518</v>
      </c>
      <c r="AG144" s="173"/>
      <c r="AH144" s="172" t="s">
        <v>738</v>
      </c>
      <c r="AI144" s="173"/>
    </row>
    <row r="145" spans="1:35">
      <c r="A145" s="20">
        <v>136</v>
      </c>
      <c r="B145" s="172" t="s">
        <v>741</v>
      </c>
      <c r="C145" s="173"/>
      <c r="D145" s="21" t="s">
        <v>742</v>
      </c>
      <c r="E145" s="172" t="s">
        <v>743</v>
      </c>
      <c r="F145" s="174"/>
      <c r="G145" s="173"/>
      <c r="I145" s="172" t="s">
        <v>744</v>
      </c>
      <c r="J145" s="173"/>
      <c r="K145" s="21" t="s">
        <v>60</v>
      </c>
      <c r="L145" s="20">
        <v>42</v>
      </c>
      <c r="M145" s="20">
        <v>0</v>
      </c>
      <c r="N145" s="139">
        <v>7098</v>
      </c>
      <c r="O145" s="140"/>
      <c r="P145" s="20">
        <v>7098</v>
      </c>
      <c r="Q145" s="139">
        <v>0</v>
      </c>
      <c r="R145" s="141"/>
      <c r="S145" s="140"/>
      <c r="T145" s="20">
        <v>0</v>
      </c>
      <c r="U145" s="139">
        <v>0</v>
      </c>
      <c r="V145" s="141"/>
      <c r="W145" s="22">
        <v>0</v>
      </c>
      <c r="X145" s="20">
        <v>0</v>
      </c>
      <c r="Y145" s="20">
        <v>0</v>
      </c>
      <c r="Z145" s="139">
        <v>7098</v>
      </c>
      <c r="AA145" s="140"/>
      <c r="AB145" s="20">
        <v>0</v>
      </c>
      <c r="AC145" s="20">
        <v>7098</v>
      </c>
      <c r="AD145" s="42" t="s">
        <v>80</v>
      </c>
      <c r="AE145" s="21" t="s">
        <v>745</v>
      </c>
      <c r="AF145" s="172" t="s">
        <v>80</v>
      </c>
      <c r="AG145" s="173"/>
      <c r="AH145" s="172" t="s">
        <v>741</v>
      </c>
      <c r="AI145" s="173"/>
    </row>
    <row r="146" spans="1:35">
      <c r="A146" s="20">
        <v>137</v>
      </c>
      <c r="B146" s="172" t="s">
        <v>746</v>
      </c>
      <c r="C146" s="173"/>
      <c r="D146" s="21" t="s">
        <v>747</v>
      </c>
      <c r="E146" s="172" t="s">
        <v>748</v>
      </c>
      <c r="F146" s="174"/>
      <c r="G146" s="173"/>
      <c r="H146" s="21" t="s">
        <v>66</v>
      </c>
      <c r="I146" s="172" t="s">
        <v>749</v>
      </c>
      <c r="J146" s="173"/>
      <c r="K146" s="21" t="s">
        <v>68</v>
      </c>
      <c r="L146" s="20">
        <v>256</v>
      </c>
      <c r="M146" s="20">
        <v>0</v>
      </c>
      <c r="N146" s="139">
        <v>346112</v>
      </c>
      <c r="O146" s="140"/>
      <c r="P146" s="20">
        <v>346112</v>
      </c>
      <c r="Q146" s="139">
        <v>0</v>
      </c>
      <c r="R146" s="141"/>
      <c r="S146" s="140"/>
      <c r="T146" s="20">
        <v>0</v>
      </c>
      <c r="U146" s="139">
        <v>0</v>
      </c>
      <c r="V146" s="141"/>
      <c r="W146" s="22">
        <v>31150</v>
      </c>
      <c r="X146" s="20">
        <v>0</v>
      </c>
      <c r="Y146" s="20">
        <v>0</v>
      </c>
      <c r="Z146" s="139">
        <v>377262</v>
      </c>
      <c r="AA146" s="140"/>
      <c r="AB146" s="20">
        <v>377262</v>
      </c>
      <c r="AC146" s="20">
        <v>0</v>
      </c>
      <c r="AD146" s="42" t="s">
        <v>69</v>
      </c>
      <c r="AE146" s="21" t="s">
        <v>750</v>
      </c>
      <c r="AF146" s="172" t="s">
        <v>69</v>
      </c>
      <c r="AG146" s="173"/>
      <c r="AH146" s="172" t="s">
        <v>746</v>
      </c>
      <c r="AI146" s="173"/>
    </row>
    <row r="147" spans="1:35">
      <c r="A147" s="20">
        <v>138</v>
      </c>
      <c r="B147" s="172" t="s">
        <v>751</v>
      </c>
      <c r="C147" s="173"/>
      <c r="D147" s="21" t="s">
        <v>752</v>
      </c>
      <c r="E147" s="172" t="s">
        <v>753</v>
      </c>
      <c r="F147" s="174"/>
      <c r="G147" s="173"/>
      <c r="I147" s="172" t="s">
        <v>754</v>
      </c>
      <c r="J147" s="173"/>
      <c r="K147" s="21" t="s">
        <v>125</v>
      </c>
      <c r="L147" s="20">
        <v>34</v>
      </c>
      <c r="M147" s="20">
        <v>0</v>
      </c>
      <c r="N147" s="139">
        <v>45968</v>
      </c>
      <c r="O147" s="140"/>
      <c r="P147" s="20">
        <v>45968</v>
      </c>
      <c r="Q147" s="139">
        <v>0</v>
      </c>
      <c r="R147" s="141"/>
      <c r="S147" s="140"/>
      <c r="T147" s="20">
        <v>0</v>
      </c>
      <c r="U147" s="139">
        <v>0</v>
      </c>
      <c r="V147" s="141"/>
      <c r="W147" s="22">
        <v>0</v>
      </c>
      <c r="X147" s="20">
        <v>0</v>
      </c>
      <c r="Y147" s="20">
        <v>0</v>
      </c>
      <c r="Z147" s="139">
        <v>45968</v>
      </c>
      <c r="AA147" s="140"/>
      <c r="AB147" s="20">
        <v>0</v>
      </c>
      <c r="AC147" s="20">
        <v>45968</v>
      </c>
      <c r="AD147" s="42" t="s">
        <v>80</v>
      </c>
      <c r="AE147" s="21" t="s">
        <v>755</v>
      </c>
      <c r="AF147" s="172" t="s">
        <v>80</v>
      </c>
      <c r="AG147" s="173"/>
      <c r="AH147" s="172" t="s">
        <v>751</v>
      </c>
      <c r="AI147" s="173"/>
    </row>
    <row r="148" spans="1:35">
      <c r="A148" s="20">
        <v>139</v>
      </c>
      <c r="B148" s="172" t="s">
        <v>756</v>
      </c>
      <c r="C148" s="173"/>
      <c r="D148" s="21" t="s">
        <v>757</v>
      </c>
      <c r="E148" s="172" t="s">
        <v>758</v>
      </c>
      <c r="F148" s="174"/>
      <c r="G148" s="173"/>
      <c r="I148" s="172" t="s">
        <v>759</v>
      </c>
      <c r="J148" s="173"/>
      <c r="K148" s="21" t="s">
        <v>125</v>
      </c>
      <c r="L148" s="20">
        <v>42</v>
      </c>
      <c r="M148" s="20">
        <v>0</v>
      </c>
      <c r="N148" s="139">
        <v>58136</v>
      </c>
      <c r="O148" s="140"/>
      <c r="P148" s="20">
        <v>58136</v>
      </c>
      <c r="Q148" s="139">
        <v>0</v>
      </c>
      <c r="R148" s="141"/>
      <c r="S148" s="140"/>
      <c r="T148" s="20">
        <v>0</v>
      </c>
      <c r="U148" s="139">
        <v>0</v>
      </c>
      <c r="V148" s="141"/>
      <c r="W148" s="22">
        <v>0</v>
      </c>
      <c r="X148" s="20">
        <v>0</v>
      </c>
      <c r="Y148" s="20">
        <v>0</v>
      </c>
      <c r="Z148" s="139">
        <v>58136</v>
      </c>
      <c r="AA148" s="140"/>
      <c r="AB148" s="20">
        <v>0</v>
      </c>
      <c r="AC148" s="20">
        <v>58136</v>
      </c>
      <c r="AD148" s="42" t="s">
        <v>80</v>
      </c>
      <c r="AE148" s="21" t="s">
        <v>760</v>
      </c>
      <c r="AF148" s="172" t="s">
        <v>80</v>
      </c>
      <c r="AG148" s="173"/>
      <c r="AH148" s="172" t="s">
        <v>756</v>
      </c>
      <c r="AI148" s="173"/>
    </row>
    <row r="149" spans="1:35">
      <c r="A149" s="20">
        <v>140</v>
      </c>
      <c r="B149" s="172" t="s">
        <v>761</v>
      </c>
      <c r="C149" s="173"/>
      <c r="D149" s="21" t="s">
        <v>762</v>
      </c>
      <c r="E149" s="172" t="s">
        <v>763</v>
      </c>
      <c r="F149" s="174"/>
      <c r="G149" s="173"/>
      <c r="H149" s="21" t="s">
        <v>66</v>
      </c>
      <c r="I149" s="172" t="s">
        <v>764</v>
      </c>
      <c r="J149" s="173"/>
      <c r="K149" s="21" t="s">
        <v>125</v>
      </c>
      <c r="L149" s="20">
        <v>205</v>
      </c>
      <c r="M149" s="20">
        <v>0</v>
      </c>
      <c r="N149" s="139">
        <v>277160</v>
      </c>
      <c r="O149" s="140"/>
      <c r="P149" s="20">
        <v>277160</v>
      </c>
      <c r="Q149" s="139">
        <v>0</v>
      </c>
      <c r="R149" s="141"/>
      <c r="S149" s="140"/>
      <c r="T149" s="20">
        <v>0</v>
      </c>
      <c r="U149" s="139">
        <v>0</v>
      </c>
      <c r="V149" s="141"/>
      <c r="W149" s="22">
        <v>24944</v>
      </c>
      <c r="X149" s="20">
        <v>0</v>
      </c>
      <c r="Y149" s="20">
        <v>0</v>
      </c>
      <c r="Z149" s="139">
        <v>302104</v>
      </c>
      <c r="AA149" s="140"/>
      <c r="AB149" s="20">
        <v>71838</v>
      </c>
      <c r="AC149" s="20">
        <v>230266</v>
      </c>
      <c r="AD149" s="42" t="s">
        <v>146</v>
      </c>
      <c r="AE149" s="21" t="s">
        <v>765</v>
      </c>
      <c r="AF149" s="172" t="s">
        <v>146</v>
      </c>
      <c r="AG149" s="173"/>
      <c r="AH149" s="172" t="s">
        <v>761</v>
      </c>
      <c r="AI149" s="173"/>
    </row>
    <row r="150" spans="1:35">
      <c r="A150" s="20">
        <v>141</v>
      </c>
      <c r="B150" s="172" t="s">
        <v>766</v>
      </c>
      <c r="C150" s="173"/>
      <c r="D150" s="21" t="s">
        <v>767</v>
      </c>
      <c r="E150" s="172" t="s">
        <v>768</v>
      </c>
      <c r="F150" s="174"/>
      <c r="G150" s="173"/>
      <c r="H150" s="21" t="s">
        <v>156</v>
      </c>
      <c r="I150" s="172" t="s">
        <v>769</v>
      </c>
      <c r="J150" s="173"/>
      <c r="K150" s="21" t="s">
        <v>68</v>
      </c>
      <c r="L150" s="20">
        <v>4957</v>
      </c>
      <c r="M150" s="20">
        <v>0</v>
      </c>
      <c r="N150" s="139">
        <v>6702134</v>
      </c>
      <c r="O150" s="140"/>
      <c r="P150" s="20">
        <v>6702134</v>
      </c>
      <c r="Q150" s="139">
        <v>10000</v>
      </c>
      <c r="R150" s="141"/>
      <c r="S150" s="140"/>
      <c r="T150" s="20">
        <v>0</v>
      </c>
      <c r="U150" s="139">
        <v>433457</v>
      </c>
      <c r="V150" s="141"/>
      <c r="W150" s="22">
        <v>67021</v>
      </c>
      <c r="X150" s="20">
        <v>0</v>
      </c>
      <c r="Y150" s="20">
        <v>0</v>
      </c>
      <c r="Z150" s="139">
        <v>7212612</v>
      </c>
      <c r="AA150" s="140"/>
      <c r="AB150" s="20">
        <v>6900000</v>
      </c>
      <c r="AC150" s="20">
        <v>312612</v>
      </c>
      <c r="AD150" s="42" t="s">
        <v>398</v>
      </c>
      <c r="AE150" s="21" t="s">
        <v>770</v>
      </c>
      <c r="AF150" s="172" t="s">
        <v>398</v>
      </c>
      <c r="AG150" s="173"/>
      <c r="AH150" s="172" t="s">
        <v>766</v>
      </c>
      <c r="AI150" s="173"/>
    </row>
    <row r="151" spans="1:35">
      <c r="A151" s="20">
        <v>142</v>
      </c>
      <c r="B151" s="172" t="s">
        <v>771</v>
      </c>
      <c r="C151" s="173"/>
      <c r="D151" s="21" t="s">
        <v>772</v>
      </c>
      <c r="E151" s="172" t="s">
        <v>773</v>
      </c>
      <c r="F151" s="174"/>
      <c r="G151" s="173"/>
      <c r="I151" s="172" t="s">
        <v>774</v>
      </c>
      <c r="J151" s="173"/>
      <c r="K151" s="21" t="s">
        <v>60</v>
      </c>
      <c r="L151" s="20">
        <v>38</v>
      </c>
      <c r="M151" s="20">
        <v>0</v>
      </c>
      <c r="N151" s="139">
        <v>18810</v>
      </c>
      <c r="O151" s="140"/>
      <c r="P151" s="20">
        <v>18810</v>
      </c>
      <c r="Q151" s="139">
        <v>0</v>
      </c>
      <c r="R151" s="141"/>
      <c r="S151" s="140"/>
      <c r="T151" s="20">
        <v>0</v>
      </c>
      <c r="U151" s="139">
        <v>0</v>
      </c>
      <c r="V151" s="141"/>
      <c r="W151" s="22">
        <v>0</v>
      </c>
      <c r="X151" s="20">
        <v>0</v>
      </c>
      <c r="Y151" s="20">
        <v>0</v>
      </c>
      <c r="Z151" s="139">
        <v>18810</v>
      </c>
      <c r="AA151" s="140"/>
      <c r="AB151" s="20">
        <v>0</v>
      </c>
      <c r="AC151" s="20">
        <v>18810</v>
      </c>
      <c r="AD151" s="42" t="s">
        <v>61</v>
      </c>
      <c r="AE151" s="21" t="s">
        <v>775</v>
      </c>
      <c r="AF151" s="172" t="s">
        <v>61</v>
      </c>
      <c r="AG151" s="173"/>
      <c r="AH151" s="172" t="s">
        <v>771</v>
      </c>
      <c r="AI151" s="173"/>
    </row>
    <row r="152" spans="1:35">
      <c r="A152" s="20">
        <v>143</v>
      </c>
      <c r="B152" s="172" t="s">
        <v>776</v>
      </c>
      <c r="C152" s="173"/>
      <c r="D152" s="21" t="s">
        <v>108</v>
      </c>
      <c r="E152" s="172" t="s">
        <v>777</v>
      </c>
      <c r="F152" s="174"/>
      <c r="G152" s="173"/>
      <c r="H152" s="21" t="s">
        <v>110</v>
      </c>
      <c r="I152" s="172" t="s">
        <v>778</v>
      </c>
      <c r="J152" s="173"/>
      <c r="K152" s="21" t="s">
        <v>60</v>
      </c>
      <c r="L152" s="20">
        <v>2479</v>
      </c>
      <c r="M152" s="20">
        <v>89100</v>
      </c>
      <c r="N152" s="139">
        <v>1226907</v>
      </c>
      <c r="O152" s="140"/>
      <c r="P152" s="20">
        <v>1316007</v>
      </c>
      <c r="Q152" s="139">
        <v>0</v>
      </c>
      <c r="R152" s="141"/>
      <c r="S152" s="140"/>
      <c r="T152" s="20">
        <v>0</v>
      </c>
      <c r="U152" s="139">
        <v>0</v>
      </c>
      <c r="V152" s="141"/>
      <c r="W152" s="22">
        <v>6580</v>
      </c>
      <c r="X152" s="20">
        <v>0</v>
      </c>
      <c r="Y152" s="20">
        <v>0</v>
      </c>
      <c r="Z152" s="139">
        <v>1322587</v>
      </c>
      <c r="AA152" s="140"/>
      <c r="AB152" s="20">
        <v>1322587</v>
      </c>
      <c r="AC152" s="20">
        <v>0</v>
      </c>
      <c r="AD152" s="42" t="s">
        <v>61</v>
      </c>
      <c r="AE152" s="21" t="s">
        <v>779</v>
      </c>
      <c r="AF152" s="172" t="s">
        <v>61</v>
      </c>
      <c r="AG152" s="173"/>
      <c r="AH152" s="172" t="s">
        <v>776</v>
      </c>
      <c r="AI152" s="173"/>
    </row>
    <row r="153" spans="1:35">
      <c r="A153" s="20">
        <v>144</v>
      </c>
      <c r="B153" s="172" t="s">
        <v>780</v>
      </c>
      <c r="C153" s="173"/>
      <c r="D153" s="21" t="s">
        <v>781</v>
      </c>
      <c r="E153" s="172" t="s">
        <v>722</v>
      </c>
      <c r="F153" s="174"/>
      <c r="G153" s="173"/>
      <c r="H153" s="21" t="s">
        <v>66</v>
      </c>
      <c r="I153" s="172" t="s">
        <v>782</v>
      </c>
      <c r="J153" s="173"/>
      <c r="K153" s="21" t="s">
        <v>540</v>
      </c>
      <c r="L153" s="20">
        <v>604</v>
      </c>
      <c r="M153" s="20">
        <v>0</v>
      </c>
      <c r="N153" s="139">
        <v>872599</v>
      </c>
      <c r="O153" s="140"/>
      <c r="P153" s="20">
        <v>872599</v>
      </c>
      <c r="Q153" s="139">
        <v>0</v>
      </c>
      <c r="R153" s="141"/>
      <c r="S153" s="140"/>
      <c r="T153" s="20">
        <v>0</v>
      </c>
      <c r="U153" s="139">
        <v>0</v>
      </c>
      <c r="V153" s="141"/>
      <c r="W153" s="22">
        <v>78534</v>
      </c>
      <c r="X153" s="20">
        <v>0</v>
      </c>
      <c r="Y153" s="20">
        <v>0</v>
      </c>
      <c r="Z153" s="139">
        <v>951133</v>
      </c>
      <c r="AA153" s="140"/>
      <c r="AB153" s="20">
        <v>951133</v>
      </c>
      <c r="AC153" s="20">
        <v>0</v>
      </c>
      <c r="AD153" s="42" t="s">
        <v>61</v>
      </c>
      <c r="AE153" s="21" t="s">
        <v>783</v>
      </c>
      <c r="AF153" s="172" t="s">
        <v>61</v>
      </c>
      <c r="AG153" s="173"/>
      <c r="AH153" s="172" t="s">
        <v>780</v>
      </c>
      <c r="AI153" s="173"/>
    </row>
    <row r="154" spans="1:35">
      <c r="A154" s="20">
        <v>145</v>
      </c>
      <c r="B154" s="172" t="s">
        <v>784</v>
      </c>
      <c r="C154" s="173"/>
      <c r="D154" s="21" t="s">
        <v>108</v>
      </c>
      <c r="E154" s="172" t="s">
        <v>785</v>
      </c>
      <c r="F154" s="174"/>
      <c r="G154" s="173"/>
      <c r="H154" s="21" t="s">
        <v>110</v>
      </c>
      <c r="I154" s="172" t="s">
        <v>699</v>
      </c>
      <c r="J154" s="173"/>
      <c r="K154" s="21" t="s">
        <v>118</v>
      </c>
      <c r="L154" s="20">
        <v>4957</v>
      </c>
      <c r="M154" s="20">
        <v>243000</v>
      </c>
      <c r="N154" s="139">
        <v>1784592</v>
      </c>
      <c r="O154" s="140"/>
      <c r="P154" s="20">
        <v>2027592</v>
      </c>
      <c r="Q154" s="139">
        <v>0</v>
      </c>
      <c r="R154" s="141"/>
      <c r="S154" s="140"/>
      <c r="T154" s="20">
        <v>0</v>
      </c>
      <c r="U154" s="139">
        <v>0</v>
      </c>
      <c r="V154" s="141"/>
      <c r="W154" s="22">
        <v>10138</v>
      </c>
      <c r="X154" s="20">
        <v>0</v>
      </c>
      <c r="Y154" s="20">
        <v>0</v>
      </c>
      <c r="Z154" s="139">
        <v>2037730</v>
      </c>
      <c r="AA154" s="140"/>
      <c r="AB154" s="20">
        <v>2037730</v>
      </c>
      <c r="AC154" s="20">
        <v>0</v>
      </c>
      <c r="AD154" s="42" t="s">
        <v>518</v>
      </c>
      <c r="AE154" s="21" t="s">
        <v>786</v>
      </c>
      <c r="AF154" s="172" t="s">
        <v>518</v>
      </c>
      <c r="AG154" s="173"/>
      <c r="AH154" s="172" t="s">
        <v>784</v>
      </c>
      <c r="AI154" s="173"/>
    </row>
    <row r="155" spans="1:35">
      <c r="A155" s="20">
        <v>146</v>
      </c>
      <c r="B155" s="172" t="s">
        <v>787</v>
      </c>
      <c r="C155" s="173"/>
      <c r="D155" s="21" t="s">
        <v>108</v>
      </c>
      <c r="E155" s="172" t="s">
        <v>788</v>
      </c>
      <c r="F155" s="174"/>
      <c r="G155" s="173"/>
      <c r="H155" s="21" t="s">
        <v>110</v>
      </c>
      <c r="I155" s="172" t="s">
        <v>789</v>
      </c>
      <c r="J155" s="173"/>
      <c r="K155" s="21" t="s">
        <v>130</v>
      </c>
      <c r="L155" s="20">
        <v>2479</v>
      </c>
      <c r="M155" s="20">
        <v>81000</v>
      </c>
      <c r="N155" s="139">
        <v>892296</v>
      </c>
      <c r="O155" s="140"/>
      <c r="P155" s="20">
        <v>973296</v>
      </c>
      <c r="Q155" s="139">
        <v>0</v>
      </c>
      <c r="R155" s="141"/>
      <c r="S155" s="140"/>
      <c r="T155" s="20">
        <v>0</v>
      </c>
      <c r="U155" s="139">
        <v>0</v>
      </c>
      <c r="V155" s="141"/>
      <c r="W155" s="22">
        <v>4866</v>
      </c>
      <c r="X155" s="20">
        <v>0</v>
      </c>
      <c r="Y155" s="20">
        <v>0</v>
      </c>
      <c r="Z155" s="139">
        <v>978162</v>
      </c>
      <c r="AA155" s="140"/>
      <c r="AB155" s="20">
        <v>978162</v>
      </c>
      <c r="AC155" s="20">
        <v>0</v>
      </c>
      <c r="AD155" s="42" t="s">
        <v>113</v>
      </c>
      <c r="AE155" s="21" t="s">
        <v>790</v>
      </c>
      <c r="AF155" s="172" t="s">
        <v>113</v>
      </c>
      <c r="AG155" s="173"/>
      <c r="AH155" s="172" t="s">
        <v>787</v>
      </c>
      <c r="AI155" s="173"/>
    </row>
    <row r="156" spans="1:35">
      <c r="A156" s="20">
        <v>147</v>
      </c>
      <c r="B156" s="172" t="s">
        <v>791</v>
      </c>
      <c r="C156" s="173"/>
      <c r="D156" s="21" t="s">
        <v>792</v>
      </c>
      <c r="E156" s="172" t="s">
        <v>793</v>
      </c>
      <c r="F156" s="174"/>
      <c r="G156" s="173"/>
      <c r="I156" s="172" t="s">
        <v>794</v>
      </c>
      <c r="J156" s="173"/>
      <c r="K156" s="21" t="s">
        <v>60</v>
      </c>
      <c r="L156" s="20">
        <v>39</v>
      </c>
      <c r="M156" s="20">
        <v>0</v>
      </c>
      <c r="N156" s="139">
        <v>6591</v>
      </c>
      <c r="O156" s="140"/>
      <c r="P156" s="20">
        <v>6591</v>
      </c>
      <c r="Q156" s="139">
        <v>0</v>
      </c>
      <c r="R156" s="141"/>
      <c r="S156" s="140"/>
      <c r="T156" s="20">
        <v>0</v>
      </c>
      <c r="U156" s="139">
        <v>0</v>
      </c>
      <c r="V156" s="141"/>
      <c r="W156" s="22">
        <v>0</v>
      </c>
      <c r="X156" s="20">
        <v>0</v>
      </c>
      <c r="Y156" s="20">
        <v>0</v>
      </c>
      <c r="Z156" s="139">
        <v>6591</v>
      </c>
      <c r="AA156" s="140"/>
      <c r="AB156" s="20">
        <v>0</v>
      </c>
      <c r="AC156" s="20">
        <v>6591</v>
      </c>
      <c r="AD156" s="42" t="s">
        <v>80</v>
      </c>
      <c r="AE156" s="21" t="s">
        <v>795</v>
      </c>
      <c r="AF156" s="172" t="s">
        <v>80</v>
      </c>
      <c r="AG156" s="173"/>
      <c r="AH156" s="172" t="s">
        <v>791</v>
      </c>
      <c r="AI156" s="173"/>
    </row>
    <row r="157" spans="1:35">
      <c r="A157" s="20">
        <v>148</v>
      </c>
      <c r="B157" s="172" t="s">
        <v>796</v>
      </c>
      <c r="C157" s="173"/>
      <c r="D157" s="21" t="s">
        <v>797</v>
      </c>
      <c r="E157" s="172" t="s">
        <v>798</v>
      </c>
      <c r="F157" s="174"/>
      <c r="G157" s="173"/>
      <c r="H157" s="21" t="s">
        <v>325</v>
      </c>
      <c r="I157" s="172" t="s">
        <v>799</v>
      </c>
      <c r="J157" s="173"/>
      <c r="K157" s="21" t="s">
        <v>68</v>
      </c>
      <c r="L157" s="20">
        <v>4957</v>
      </c>
      <c r="M157" s="20">
        <v>584064</v>
      </c>
      <c r="N157" s="139">
        <v>6702134</v>
      </c>
      <c r="O157" s="140"/>
      <c r="P157" s="20">
        <v>7286198</v>
      </c>
      <c r="Q157" s="139">
        <v>10000</v>
      </c>
      <c r="R157" s="141"/>
      <c r="S157" s="140"/>
      <c r="T157" s="20">
        <v>76400</v>
      </c>
      <c r="U157" s="139">
        <v>0</v>
      </c>
      <c r="V157" s="141"/>
      <c r="W157" s="22">
        <v>75782</v>
      </c>
      <c r="X157" s="20">
        <v>1800</v>
      </c>
      <c r="Y157" s="20">
        <v>0</v>
      </c>
      <c r="Z157" s="139">
        <v>7450180</v>
      </c>
      <c r="AA157" s="140"/>
      <c r="AB157" s="20">
        <v>7450180</v>
      </c>
      <c r="AC157" s="20">
        <v>0</v>
      </c>
      <c r="AD157" s="42" t="s">
        <v>182</v>
      </c>
      <c r="AE157" s="21" t="s">
        <v>800</v>
      </c>
      <c r="AF157" s="172" t="s">
        <v>182</v>
      </c>
      <c r="AG157" s="173"/>
      <c r="AH157" s="172" t="s">
        <v>796</v>
      </c>
      <c r="AI157" s="173"/>
    </row>
    <row r="158" spans="1:35">
      <c r="A158" s="20">
        <v>149</v>
      </c>
      <c r="B158" s="172" t="s">
        <v>801</v>
      </c>
      <c r="C158" s="173"/>
      <c r="D158" s="21" t="s">
        <v>802</v>
      </c>
      <c r="E158" s="172" t="s">
        <v>803</v>
      </c>
      <c r="F158" s="174"/>
      <c r="G158" s="173"/>
      <c r="H158" s="21" t="s">
        <v>156</v>
      </c>
      <c r="I158" s="172" t="s">
        <v>804</v>
      </c>
      <c r="J158" s="173"/>
      <c r="K158" s="21" t="s">
        <v>60</v>
      </c>
      <c r="L158" s="20">
        <v>2479</v>
      </c>
      <c r="M158" s="20">
        <v>0</v>
      </c>
      <c r="N158" s="139">
        <v>1226907</v>
      </c>
      <c r="O158" s="140"/>
      <c r="P158" s="20">
        <v>1226907</v>
      </c>
      <c r="Q158" s="139">
        <v>0</v>
      </c>
      <c r="R158" s="141"/>
      <c r="S158" s="140"/>
      <c r="T158" s="20">
        <v>0</v>
      </c>
      <c r="U158" s="139">
        <v>0</v>
      </c>
      <c r="V158" s="141"/>
      <c r="W158" s="22">
        <v>12269</v>
      </c>
      <c r="X158" s="20">
        <v>16650</v>
      </c>
      <c r="Y158" s="20">
        <v>0</v>
      </c>
      <c r="Z158" s="139">
        <v>1255826</v>
      </c>
      <c r="AA158" s="140"/>
      <c r="AB158" s="20">
        <v>1255826</v>
      </c>
      <c r="AC158" s="20">
        <v>0</v>
      </c>
      <c r="AD158" s="42" t="s">
        <v>61</v>
      </c>
      <c r="AE158" s="21" t="s">
        <v>805</v>
      </c>
      <c r="AF158" s="172" t="s">
        <v>61</v>
      </c>
      <c r="AG158" s="173"/>
      <c r="AH158" s="172" t="s">
        <v>801</v>
      </c>
      <c r="AI158" s="173"/>
    </row>
    <row r="159" spans="1:35">
      <c r="A159" s="20">
        <v>150</v>
      </c>
      <c r="B159" s="172" t="s">
        <v>806</v>
      </c>
      <c r="C159" s="173"/>
      <c r="D159" s="21" t="s">
        <v>807</v>
      </c>
      <c r="E159" s="172" t="s">
        <v>808</v>
      </c>
      <c r="F159" s="174"/>
      <c r="G159" s="173"/>
      <c r="H159" s="21" t="s">
        <v>66</v>
      </c>
      <c r="I159" s="172" t="s">
        <v>809</v>
      </c>
      <c r="J159" s="173"/>
      <c r="K159" s="21" t="s">
        <v>68</v>
      </c>
      <c r="L159" s="20">
        <v>628</v>
      </c>
      <c r="M159" s="20">
        <v>0</v>
      </c>
      <c r="N159" s="139">
        <v>849056</v>
      </c>
      <c r="O159" s="140"/>
      <c r="P159" s="20">
        <v>849056</v>
      </c>
      <c r="Q159" s="139">
        <v>0</v>
      </c>
      <c r="R159" s="141"/>
      <c r="S159" s="140"/>
      <c r="T159" s="20">
        <v>0</v>
      </c>
      <c r="U159" s="139">
        <v>0</v>
      </c>
      <c r="V159" s="141"/>
      <c r="W159" s="22">
        <v>76415</v>
      </c>
      <c r="X159" s="20">
        <v>0</v>
      </c>
      <c r="Y159" s="20">
        <v>0</v>
      </c>
      <c r="Z159" s="139">
        <v>925471</v>
      </c>
      <c r="AA159" s="140"/>
      <c r="AB159" s="20">
        <v>925471</v>
      </c>
      <c r="AC159" s="20">
        <v>0</v>
      </c>
      <c r="AD159" s="42" t="s">
        <v>518</v>
      </c>
      <c r="AE159" s="21" t="s">
        <v>810</v>
      </c>
      <c r="AF159" s="172" t="s">
        <v>518</v>
      </c>
      <c r="AG159" s="173"/>
      <c r="AH159" s="172" t="s">
        <v>806</v>
      </c>
      <c r="AI159" s="173"/>
    </row>
    <row r="160" spans="1:35">
      <c r="A160" s="20">
        <v>151</v>
      </c>
      <c r="B160" s="172" t="s">
        <v>811</v>
      </c>
      <c r="C160" s="173"/>
      <c r="D160" s="21" t="s">
        <v>108</v>
      </c>
      <c r="E160" s="172" t="s">
        <v>812</v>
      </c>
      <c r="F160" s="174"/>
      <c r="G160" s="173"/>
      <c r="H160" s="21" t="s">
        <v>110</v>
      </c>
      <c r="I160" s="172" t="s">
        <v>813</v>
      </c>
      <c r="J160" s="173"/>
      <c r="K160" s="21" t="s">
        <v>118</v>
      </c>
      <c r="L160" s="20">
        <v>4957</v>
      </c>
      <c r="M160" s="20">
        <v>243000</v>
      </c>
      <c r="N160" s="139">
        <v>1784592</v>
      </c>
      <c r="O160" s="140"/>
      <c r="P160" s="20">
        <v>2027592</v>
      </c>
      <c r="Q160" s="139">
        <v>0</v>
      </c>
      <c r="R160" s="141"/>
      <c r="S160" s="140"/>
      <c r="T160" s="20">
        <v>0</v>
      </c>
      <c r="U160" s="139">
        <v>0</v>
      </c>
      <c r="V160" s="141"/>
      <c r="W160" s="22">
        <v>10138</v>
      </c>
      <c r="X160" s="20">
        <v>0</v>
      </c>
      <c r="Y160" s="20">
        <v>0</v>
      </c>
      <c r="Z160" s="139">
        <v>2037730</v>
      </c>
      <c r="AA160" s="140"/>
      <c r="AB160" s="20">
        <v>2037730</v>
      </c>
      <c r="AC160" s="20">
        <v>0</v>
      </c>
      <c r="AD160" s="42" t="s">
        <v>119</v>
      </c>
      <c r="AE160" s="21" t="s">
        <v>814</v>
      </c>
      <c r="AF160" s="172" t="s">
        <v>119</v>
      </c>
      <c r="AG160" s="173"/>
      <c r="AH160" s="172" t="s">
        <v>811</v>
      </c>
      <c r="AI160" s="173"/>
    </row>
    <row r="161" spans="1:35">
      <c r="A161" s="20">
        <v>152</v>
      </c>
      <c r="B161" s="172" t="s">
        <v>815</v>
      </c>
      <c r="C161" s="173"/>
      <c r="D161" s="21" t="s">
        <v>816</v>
      </c>
      <c r="E161" s="172" t="s">
        <v>817</v>
      </c>
      <c r="F161" s="174"/>
      <c r="G161" s="173"/>
      <c r="I161" s="172" t="s">
        <v>818</v>
      </c>
      <c r="J161" s="173"/>
      <c r="K161" s="21" t="s">
        <v>125</v>
      </c>
      <c r="L161" s="20">
        <v>4</v>
      </c>
      <c r="M161" s="20">
        <v>0</v>
      </c>
      <c r="N161" s="139">
        <v>5408</v>
      </c>
      <c r="O161" s="140"/>
      <c r="P161" s="20">
        <v>5408</v>
      </c>
      <c r="Q161" s="139">
        <v>0</v>
      </c>
      <c r="R161" s="141"/>
      <c r="S161" s="140"/>
      <c r="T161" s="20">
        <v>0</v>
      </c>
      <c r="U161" s="139">
        <v>0</v>
      </c>
      <c r="V161" s="141"/>
      <c r="W161" s="22">
        <v>0</v>
      </c>
      <c r="X161" s="20">
        <v>0</v>
      </c>
      <c r="Y161" s="20">
        <v>0</v>
      </c>
      <c r="Z161" s="139">
        <v>5408</v>
      </c>
      <c r="AA161" s="140"/>
      <c r="AB161" s="20">
        <v>0</v>
      </c>
      <c r="AC161" s="20">
        <v>5408</v>
      </c>
      <c r="AD161" s="42" t="s">
        <v>80</v>
      </c>
      <c r="AE161" s="21" t="s">
        <v>819</v>
      </c>
      <c r="AF161" s="172" t="s">
        <v>80</v>
      </c>
      <c r="AG161" s="173"/>
      <c r="AH161" s="172" t="s">
        <v>815</v>
      </c>
      <c r="AI161" s="173"/>
    </row>
    <row r="162" spans="1:35">
      <c r="A162" s="20">
        <v>153</v>
      </c>
      <c r="B162" s="172" t="s">
        <v>820</v>
      </c>
      <c r="C162" s="173"/>
      <c r="D162" s="21" t="s">
        <v>821</v>
      </c>
      <c r="E162" s="172" t="s">
        <v>822</v>
      </c>
      <c r="F162" s="174"/>
      <c r="G162" s="173"/>
      <c r="I162" s="172" t="s">
        <v>823</v>
      </c>
      <c r="J162" s="173"/>
      <c r="K162" s="21" t="s">
        <v>60</v>
      </c>
      <c r="L162" s="20">
        <v>24</v>
      </c>
      <c r="M162" s="20">
        <v>0</v>
      </c>
      <c r="N162" s="139">
        <v>4056</v>
      </c>
      <c r="O162" s="140"/>
      <c r="P162" s="20">
        <v>4056</v>
      </c>
      <c r="Q162" s="139">
        <v>0</v>
      </c>
      <c r="R162" s="141"/>
      <c r="S162" s="140"/>
      <c r="T162" s="20">
        <v>0</v>
      </c>
      <c r="U162" s="139">
        <v>0</v>
      </c>
      <c r="V162" s="141"/>
      <c r="W162" s="22">
        <v>0</v>
      </c>
      <c r="X162" s="20">
        <v>0</v>
      </c>
      <c r="Y162" s="20">
        <v>0</v>
      </c>
      <c r="Z162" s="139">
        <v>4056</v>
      </c>
      <c r="AA162" s="140"/>
      <c r="AB162" s="20">
        <v>0</v>
      </c>
      <c r="AC162" s="20">
        <v>4056</v>
      </c>
      <c r="AD162" s="42" t="s">
        <v>80</v>
      </c>
      <c r="AE162" s="21" t="s">
        <v>824</v>
      </c>
      <c r="AF162" s="172" t="s">
        <v>80</v>
      </c>
      <c r="AG162" s="173"/>
      <c r="AH162" s="172" t="s">
        <v>820</v>
      </c>
      <c r="AI162" s="173"/>
    </row>
    <row r="163" spans="1:35">
      <c r="A163" s="20">
        <v>154</v>
      </c>
      <c r="B163" s="172" t="s">
        <v>825</v>
      </c>
      <c r="C163" s="173"/>
      <c r="D163" s="21" t="s">
        <v>826</v>
      </c>
      <c r="E163" s="172" t="s">
        <v>827</v>
      </c>
      <c r="F163" s="174"/>
      <c r="G163" s="173"/>
      <c r="I163" s="172" t="s">
        <v>828</v>
      </c>
      <c r="J163" s="173"/>
      <c r="K163" s="21" t="s">
        <v>60</v>
      </c>
      <c r="L163" s="20">
        <v>44</v>
      </c>
      <c r="M163" s="20">
        <v>0</v>
      </c>
      <c r="N163" s="139">
        <v>21780</v>
      </c>
      <c r="O163" s="140"/>
      <c r="P163" s="20">
        <v>21780</v>
      </c>
      <c r="Q163" s="139">
        <v>0</v>
      </c>
      <c r="R163" s="141"/>
      <c r="S163" s="140"/>
      <c r="T163" s="20">
        <v>0</v>
      </c>
      <c r="U163" s="139">
        <v>0</v>
      </c>
      <c r="V163" s="141"/>
      <c r="W163" s="22">
        <v>0</v>
      </c>
      <c r="X163" s="20">
        <v>0</v>
      </c>
      <c r="Y163" s="20">
        <v>0</v>
      </c>
      <c r="Z163" s="139">
        <v>21780</v>
      </c>
      <c r="AA163" s="140"/>
      <c r="AB163" s="20">
        <v>0</v>
      </c>
      <c r="AC163" s="20">
        <v>21780</v>
      </c>
      <c r="AD163" s="42" t="s">
        <v>61</v>
      </c>
      <c r="AE163" s="21" t="s">
        <v>829</v>
      </c>
      <c r="AF163" s="172" t="s">
        <v>61</v>
      </c>
      <c r="AG163" s="173"/>
      <c r="AH163" s="172" t="s">
        <v>825</v>
      </c>
      <c r="AI163" s="173"/>
    </row>
    <row r="164" spans="1:35">
      <c r="A164" s="20">
        <v>155</v>
      </c>
      <c r="B164" s="172" t="s">
        <v>830</v>
      </c>
      <c r="C164" s="173"/>
      <c r="D164" s="21" t="s">
        <v>831</v>
      </c>
      <c r="E164" s="172" t="s">
        <v>832</v>
      </c>
      <c r="F164" s="174"/>
      <c r="G164" s="173"/>
      <c r="I164" s="172" t="s">
        <v>833</v>
      </c>
      <c r="J164" s="173"/>
      <c r="K164" s="21" t="s">
        <v>60</v>
      </c>
      <c r="L164" s="20">
        <v>51</v>
      </c>
      <c r="M164" s="20">
        <v>0</v>
      </c>
      <c r="N164" s="139">
        <v>25242</v>
      </c>
      <c r="O164" s="140"/>
      <c r="P164" s="20">
        <v>25242</v>
      </c>
      <c r="Q164" s="139">
        <v>0</v>
      </c>
      <c r="R164" s="141"/>
      <c r="S164" s="140"/>
      <c r="T164" s="20">
        <v>0</v>
      </c>
      <c r="U164" s="139">
        <v>0</v>
      </c>
      <c r="V164" s="141"/>
      <c r="W164" s="22">
        <v>0</v>
      </c>
      <c r="X164" s="20">
        <v>0</v>
      </c>
      <c r="Y164" s="20">
        <v>0</v>
      </c>
      <c r="Z164" s="139">
        <v>25242</v>
      </c>
      <c r="AA164" s="140"/>
      <c r="AB164" s="20">
        <v>0</v>
      </c>
      <c r="AC164" s="20">
        <v>25242</v>
      </c>
      <c r="AD164" s="42" t="s">
        <v>61</v>
      </c>
      <c r="AE164" s="21" t="s">
        <v>834</v>
      </c>
      <c r="AF164" s="172" t="s">
        <v>61</v>
      </c>
      <c r="AG164" s="173"/>
      <c r="AH164" s="172" t="s">
        <v>830</v>
      </c>
      <c r="AI164" s="173"/>
    </row>
    <row r="165" spans="1:35">
      <c r="A165" s="20">
        <v>156</v>
      </c>
      <c r="B165" s="172" t="s">
        <v>835</v>
      </c>
      <c r="C165" s="173"/>
      <c r="D165" s="21" t="s">
        <v>836</v>
      </c>
      <c r="E165" s="172" t="s">
        <v>837</v>
      </c>
      <c r="F165" s="174"/>
      <c r="G165" s="173"/>
      <c r="I165" s="172" t="s">
        <v>838</v>
      </c>
      <c r="J165" s="173"/>
      <c r="K165" s="21" t="s">
        <v>60</v>
      </c>
      <c r="L165" s="20">
        <v>40</v>
      </c>
      <c r="M165" s="20">
        <v>0</v>
      </c>
      <c r="N165" s="139">
        <v>19800</v>
      </c>
      <c r="O165" s="140"/>
      <c r="P165" s="20">
        <v>19800</v>
      </c>
      <c r="Q165" s="139">
        <v>0</v>
      </c>
      <c r="R165" s="141"/>
      <c r="S165" s="140"/>
      <c r="T165" s="20">
        <v>0</v>
      </c>
      <c r="U165" s="139">
        <v>0</v>
      </c>
      <c r="V165" s="141"/>
      <c r="W165" s="22">
        <v>0</v>
      </c>
      <c r="X165" s="20">
        <v>0</v>
      </c>
      <c r="Y165" s="20">
        <v>0</v>
      </c>
      <c r="Z165" s="139">
        <v>19800</v>
      </c>
      <c r="AA165" s="140"/>
      <c r="AB165" s="20">
        <v>0</v>
      </c>
      <c r="AC165" s="20">
        <v>19800</v>
      </c>
      <c r="AD165" s="42" t="s">
        <v>61</v>
      </c>
      <c r="AE165" s="21" t="s">
        <v>839</v>
      </c>
      <c r="AF165" s="172" t="s">
        <v>61</v>
      </c>
      <c r="AG165" s="173"/>
      <c r="AH165" s="172" t="s">
        <v>835</v>
      </c>
      <c r="AI165" s="173"/>
    </row>
    <row r="166" spans="1:35">
      <c r="A166" s="20">
        <v>157</v>
      </c>
      <c r="B166" s="172" t="s">
        <v>840</v>
      </c>
      <c r="C166" s="173"/>
      <c r="D166" s="21" t="s">
        <v>841</v>
      </c>
      <c r="E166" s="172" t="s">
        <v>842</v>
      </c>
      <c r="F166" s="174"/>
      <c r="G166" s="173"/>
      <c r="I166" s="172" t="s">
        <v>843</v>
      </c>
      <c r="J166" s="173"/>
      <c r="K166" s="21" t="s">
        <v>60</v>
      </c>
      <c r="L166" s="20">
        <v>39</v>
      </c>
      <c r="M166" s="20">
        <v>0</v>
      </c>
      <c r="N166" s="139">
        <v>19305</v>
      </c>
      <c r="O166" s="140"/>
      <c r="P166" s="20">
        <v>19305</v>
      </c>
      <c r="Q166" s="139">
        <v>0</v>
      </c>
      <c r="R166" s="141"/>
      <c r="S166" s="140"/>
      <c r="T166" s="20">
        <v>0</v>
      </c>
      <c r="U166" s="139">
        <v>0</v>
      </c>
      <c r="V166" s="141"/>
      <c r="W166" s="22">
        <v>0</v>
      </c>
      <c r="X166" s="20">
        <v>0</v>
      </c>
      <c r="Y166" s="20">
        <v>0</v>
      </c>
      <c r="Z166" s="139">
        <v>19305</v>
      </c>
      <c r="AA166" s="140"/>
      <c r="AB166" s="20">
        <v>0</v>
      </c>
      <c r="AC166" s="20">
        <v>19305</v>
      </c>
      <c r="AD166" s="42" t="s">
        <v>61</v>
      </c>
      <c r="AE166" s="21" t="s">
        <v>844</v>
      </c>
      <c r="AF166" s="172" t="s">
        <v>61</v>
      </c>
      <c r="AG166" s="173"/>
      <c r="AH166" s="172" t="s">
        <v>840</v>
      </c>
      <c r="AI166" s="173"/>
    </row>
    <row r="167" spans="1:35">
      <c r="A167" s="20">
        <v>158</v>
      </c>
      <c r="B167" s="172" t="s">
        <v>845</v>
      </c>
      <c r="C167" s="173"/>
      <c r="D167" s="21" t="s">
        <v>846</v>
      </c>
      <c r="E167" s="172" t="s">
        <v>847</v>
      </c>
      <c r="F167" s="174"/>
      <c r="G167" s="173"/>
      <c r="H167" s="21" t="s">
        <v>66</v>
      </c>
      <c r="I167" s="172" t="s">
        <v>848</v>
      </c>
      <c r="J167" s="173"/>
      <c r="K167" s="21" t="s">
        <v>849</v>
      </c>
      <c r="L167" s="20">
        <v>502</v>
      </c>
      <c r="M167" s="20">
        <v>0</v>
      </c>
      <c r="N167" s="139">
        <v>736575</v>
      </c>
      <c r="O167" s="140"/>
      <c r="P167" s="20">
        <v>736575</v>
      </c>
      <c r="Q167" s="139">
        <v>0</v>
      </c>
      <c r="R167" s="141"/>
      <c r="S167" s="140"/>
      <c r="T167" s="20">
        <v>0</v>
      </c>
      <c r="U167" s="139">
        <v>0</v>
      </c>
      <c r="V167" s="141"/>
      <c r="W167" s="22">
        <v>66292</v>
      </c>
      <c r="X167" s="20">
        <v>0</v>
      </c>
      <c r="Y167" s="20">
        <v>0</v>
      </c>
      <c r="Z167" s="139">
        <v>802867</v>
      </c>
      <c r="AA167" s="140"/>
      <c r="AB167" s="20">
        <v>802867</v>
      </c>
      <c r="AC167" s="20">
        <v>0</v>
      </c>
      <c r="AD167" s="42" t="s">
        <v>422</v>
      </c>
      <c r="AE167" s="21" t="s">
        <v>850</v>
      </c>
      <c r="AF167" s="172" t="s">
        <v>422</v>
      </c>
      <c r="AG167" s="173"/>
      <c r="AH167" s="172" t="s">
        <v>845</v>
      </c>
      <c r="AI167" s="173"/>
    </row>
    <row r="168" spans="1:35">
      <c r="A168" s="20">
        <v>159</v>
      </c>
      <c r="B168" s="172" t="s">
        <v>851</v>
      </c>
      <c r="C168" s="173"/>
      <c r="D168" s="21" t="s">
        <v>852</v>
      </c>
      <c r="E168" s="172" t="s">
        <v>853</v>
      </c>
      <c r="F168" s="174"/>
      <c r="G168" s="173"/>
      <c r="H168" s="21" t="s">
        <v>156</v>
      </c>
      <c r="I168" s="172" t="s">
        <v>854</v>
      </c>
      <c r="J168" s="173"/>
      <c r="K168" s="21" t="s">
        <v>295</v>
      </c>
      <c r="L168" s="20">
        <v>4957</v>
      </c>
      <c r="M168" s="20">
        <v>0</v>
      </c>
      <c r="N168" s="139">
        <v>2453814</v>
      </c>
      <c r="O168" s="140"/>
      <c r="P168" s="20">
        <v>2453814</v>
      </c>
      <c r="Q168" s="139">
        <v>0</v>
      </c>
      <c r="R168" s="141"/>
      <c r="S168" s="140"/>
      <c r="T168" s="20">
        <v>0</v>
      </c>
      <c r="U168" s="139">
        <v>188171</v>
      </c>
      <c r="V168" s="141"/>
      <c r="W168" s="22">
        <v>24538</v>
      </c>
      <c r="X168" s="20">
        <v>14850</v>
      </c>
      <c r="Y168" s="20">
        <v>0</v>
      </c>
      <c r="Z168" s="139">
        <v>2681373</v>
      </c>
      <c r="AA168" s="140"/>
      <c r="AB168" s="20">
        <v>2681373</v>
      </c>
      <c r="AC168" s="20">
        <v>0</v>
      </c>
      <c r="AD168" s="42" t="s">
        <v>492</v>
      </c>
      <c r="AE168" s="21" t="s">
        <v>855</v>
      </c>
      <c r="AF168" s="172" t="s">
        <v>492</v>
      </c>
      <c r="AG168" s="173"/>
      <c r="AH168" s="172" t="s">
        <v>851</v>
      </c>
      <c r="AI168" s="173"/>
    </row>
    <row r="169" spans="1:35">
      <c r="A169" s="20">
        <v>160</v>
      </c>
      <c r="B169" s="172" t="s">
        <v>856</v>
      </c>
      <c r="C169" s="173"/>
      <c r="D169" s="21" t="s">
        <v>857</v>
      </c>
      <c r="E169" s="172" t="s">
        <v>858</v>
      </c>
      <c r="F169" s="174"/>
      <c r="G169" s="173"/>
      <c r="I169" s="172" t="s">
        <v>859</v>
      </c>
      <c r="J169" s="173"/>
      <c r="K169" s="21" t="s">
        <v>60</v>
      </c>
      <c r="L169" s="20">
        <v>66</v>
      </c>
      <c r="M169" s="20">
        <v>0</v>
      </c>
      <c r="N169" s="139">
        <v>11154</v>
      </c>
      <c r="O169" s="140"/>
      <c r="P169" s="20">
        <v>11154</v>
      </c>
      <c r="Q169" s="139">
        <v>0</v>
      </c>
      <c r="R169" s="141"/>
      <c r="S169" s="140"/>
      <c r="T169" s="20">
        <v>0</v>
      </c>
      <c r="U169" s="139">
        <v>0</v>
      </c>
      <c r="V169" s="141"/>
      <c r="W169" s="22">
        <v>0</v>
      </c>
      <c r="X169" s="20">
        <v>0</v>
      </c>
      <c r="Y169" s="20">
        <v>0</v>
      </c>
      <c r="Z169" s="139">
        <v>11154</v>
      </c>
      <c r="AA169" s="140"/>
      <c r="AB169" s="20">
        <v>0</v>
      </c>
      <c r="AC169" s="20">
        <v>11154</v>
      </c>
      <c r="AD169" s="42" t="s">
        <v>80</v>
      </c>
      <c r="AE169" s="21" t="s">
        <v>860</v>
      </c>
      <c r="AF169" s="172" t="s">
        <v>80</v>
      </c>
      <c r="AG169" s="173"/>
      <c r="AH169" s="172" t="s">
        <v>856</v>
      </c>
      <c r="AI169" s="173"/>
    </row>
    <row r="170" spans="1:35">
      <c r="A170" s="20">
        <v>161</v>
      </c>
      <c r="B170" s="172" t="s">
        <v>861</v>
      </c>
      <c r="C170" s="173"/>
      <c r="D170" s="21" t="s">
        <v>862</v>
      </c>
      <c r="E170" s="172" t="s">
        <v>863</v>
      </c>
      <c r="F170" s="174"/>
      <c r="G170" s="173"/>
      <c r="I170" s="172" t="s">
        <v>864</v>
      </c>
      <c r="J170" s="173"/>
      <c r="K170" s="21" t="s">
        <v>60</v>
      </c>
      <c r="L170" s="20">
        <v>32</v>
      </c>
      <c r="M170" s="20">
        <v>0</v>
      </c>
      <c r="N170" s="139">
        <v>15840</v>
      </c>
      <c r="O170" s="140"/>
      <c r="P170" s="20">
        <v>15840</v>
      </c>
      <c r="Q170" s="139">
        <v>0</v>
      </c>
      <c r="R170" s="141"/>
      <c r="S170" s="140"/>
      <c r="T170" s="20">
        <v>0</v>
      </c>
      <c r="U170" s="139">
        <v>0</v>
      </c>
      <c r="V170" s="141"/>
      <c r="W170" s="22">
        <v>0</v>
      </c>
      <c r="X170" s="20">
        <v>0</v>
      </c>
      <c r="Y170" s="20">
        <v>0</v>
      </c>
      <c r="Z170" s="139">
        <v>15840</v>
      </c>
      <c r="AA170" s="140"/>
      <c r="AB170" s="20">
        <v>0</v>
      </c>
      <c r="AC170" s="20">
        <v>15840</v>
      </c>
      <c r="AD170" s="42" t="s">
        <v>61</v>
      </c>
      <c r="AE170" s="21" t="s">
        <v>865</v>
      </c>
      <c r="AF170" s="172" t="s">
        <v>61</v>
      </c>
      <c r="AG170" s="173"/>
      <c r="AH170" s="172" t="s">
        <v>861</v>
      </c>
      <c r="AI170" s="173"/>
    </row>
    <row r="171" spans="1:35">
      <c r="A171" s="20">
        <v>162</v>
      </c>
      <c r="B171" s="172" t="s">
        <v>866</v>
      </c>
      <c r="C171" s="173"/>
      <c r="D171" s="21" t="s">
        <v>867</v>
      </c>
      <c r="E171" s="172" t="s">
        <v>868</v>
      </c>
      <c r="F171" s="174"/>
      <c r="G171" s="173"/>
      <c r="H171" s="21" t="s">
        <v>156</v>
      </c>
      <c r="I171" s="172" t="s">
        <v>869</v>
      </c>
      <c r="J171" s="173"/>
      <c r="K171" s="21" t="s">
        <v>295</v>
      </c>
      <c r="L171" s="20">
        <v>4957</v>
      </c>
      <c r="M171" s="20">
        <v>0</v>
      </c>
      <c r="N171" s="139">
        <v>2453814</v>
      </c>
      <c r="O171" s="140"/>
      <c r="P171" s="20">
        <v>2453814</v>
      </c>
      <c r="Q171" s="139">
        <v>0</v>
      </c>
      <c r="R171" s="141"/>
      <c r="S171" s="140"/>
      <c r="T171" s="20">
        <v>76400</v>
      </c>
      <c r="U171" s="139">
        <v>0</v>
      </c>
      <c r="V171" s="141"/>
      <c r="W171" s="22">
        <v>24538</v>
      </c>
      <c r="X171" s="20">
        <v>0</v>
      </c>
      <c r="Y171" s="20">
        <v>0</v>
      </c>
      <c r="Z171" s="139">
        <v>2554752</v>
      </c>
      <c r="AA171" s="140"/>
      <c r="AB171" s="20">
        <v>2554752</v>
      </c>
      <c r="AC171" s="20">
        <v>0</v>
      </c>
      <c r="AD171" s="42" t="s">
        <v>131</v>
      </c>
      <c r="AE171" s="21" t="s">
        <v>870</v>
      </c>
      <c r="AF171" s="172" t="s">
        <v>131</v>
      </c>
      <c r="AG171" s="173"/>
      <c r="AH171" s="172" t="s">
        <v>866</v>
      </c>
      <c r="AI171" s="173"/>
    </row>
    <row r="172" spans="1:35">
      <c r="A172" s="20">
        <v>163</v>
      </c>
      <c r="B172" s="172" t="s">
        <v>871</v>
      </c>
      <c r="C172" s="173"/>
      <c r="D172" s="21" t="s">
        <v>872</v>
      </c>
      <c r="E172" s="172" t="s">
        <v>873</v>
      </c>
      <c r="F172" s="174"/>
      <c r="G172" s="173"/>
      <c r="H172" s="21" t="s">
        <v>66</v>
      </c>
      <c r="I172" s="172" t="s">
        <v>874</v>
      </c>
      <c r="J172" s="173"/>
      <c r="K172" s="21" t="s">
        <v>60</v>
      </c>
      <c r="L172" s="20">
        <v>300</v>
      </c>
      <c r="M172" s="20">
        <v>0</v>
      </c>
      <c r="N172" s="139">
        <v>148500</v>
      </c>
      <c r="O172" s="140"/>
      <c r="P172" s="20">
        <v>148500</v>
      </c>
      <c r="Q172" s="139">
        <v>0</v>
      </c>
      <c r="R172" s="141"/>
      <c r="S172" s="140"/>
      <c r="T172" s="20">
        <v>0</v>
      </c>
      <c r="U172" s="139">
        <v>0</v>
      </c>
      <c r="V172" s="141"/>
      <c r="W172" s="22">
        <v>13365</v>
      </c>
      <c r="X172" s="20">
        <v>0</v>
      </c>
      <c r="Y172" s="20">
        <v>0</v>
      </c>
      <c r="Z172" s="139">
        <v>161865</v>
      </c>
      <c r="AA172" s="140"/>
      <c r="AB172" s="20">
        <v>161865</v>
      </c>
      <c r="AC172" s="20">
        <v>0</v>
      </c>
      <c r="AD172" s="42" t="s">
        <v>119</v>
      </c>
      <c r="AE172" s="21" t="s">
        <v>875</v>
      </c>
      <c r="AF172" s="172" t="s">
        <v>119</v>
      </c>
      <c r="AG172" s="173"/>
      <c r="AH172" s="172" t="s">
        <v>871</v>
      </c>
      <c r="AI172" s="173"/>
    </row>
    <row r="173" spans="1:35">
      <c r="A173" s="20">
        <v>164</v>
      </c>
      <c r="B173" s="172" t="s">
        <v>876</v>
      </c>
      <c r="C173" s="173"/>
      <c r="D173" s="21" t="s">
        <v>877</v>
      </c>
      <c r="E173" s="172" t="s">
        <v>878</v>
      </c>
      <c r="F173" s="174"/>
      <c r="G173" s="173"/>
      <c r="I173" s="172" t="s">
        <v>879</v>
      </c>
      <c r="J173" s="173"/>
      <c r="K173" s="21" t="s">
        <v>60</v>
      </c>
      <c r="L173" s="20">
        <v>31</v>
      </c>
      <c r="M173" s="20">
        <v>0</v>
      </c>
      <c r="N173" s="139">
        <v>15345</v>
      </c>
      <c r="O173" s="140"/>
      <c r="P173" s="20">
        <v>15345</v>
      </c>
      <c r="Q173" s="139">
        <v>0</v>
      </c>
      <c r="R173" s="141"/>
      <c r="S173" s="140"/>
      <c r="T173" s="20">
        <v>0</v>
      </c>
      <c r="U173" s="139">
        <v>0</v>
      </c>
      <c r="V173" s="141"/>
      <c r="W173" s="22">
        <v>0</v>
      </c>
      <c r="X173" s="20">
        <v>0</v>
      </c>
      <c r="Y173" s="20">
        <v>0</v>
      </c>
      <c r="Z173" s="139">
        <v>15345</v>
      </c>
      <c r="AA173" s="140"/>
      <c r="AB173" s="20">
        <v>0</v>
      </c>
      <c r="AC173" s="20">
        <v>15345</v>
      </c>
      <c r="AD173" s="42" t="s">
        <v>61</v>
      </c>
      <c r="AE173" s="21" t="s">
        <v>880</v>
      </c>
      <c r="AF173" s="172" t="s">
        <v>61</v>
      </c>
      <c r="AG173" s="173"/>
      <c r="AH173" s="172" t="s">
        <v>876</v>
      </c>
      <c r="AI173" s="173"/>
    </row>
    <row r="174" spans="1:35">
      <c r="A174" s="20">
        <v>165</v>
      </c>
      <c r="B174" s="172" t="s">
        <v>881</v>
      </c>
      <c r="C174" s="173"/>
      <c r="D174" s="21" t="s">
        <v>108</v>
      </c>
      <c r="E174" s="172" t="s">
        <v>882</v>
      </c>
      <c r="F174" s="174"/>
      <c r="G174" s="173"/>
      <c r="H174" s="21" t="s">
        <v>110</v>
      </c>
      <c r="I174" s="172" t="s">
        <v>883</v>
      </c>
      <c r="J174" s="173"/>
      <c r="K174" s="21" t="s">
        <v>118</v>
      </c>
      <c r="L174" s="20">
        <v>4957</v>
      </c>
      <c r="M174" s="20">
        <v>243000</v>
      </c>
      <c r="N174" s="139">
        <v>1784592</v>
      </c>
      <c r="O174" s="140"/>
      <c r="P174" s="20">
        <v>2027592</v>
      </c>
      <c r="Q174" s="139">
        <v>0</v>
      </c>
      <c r="R174" s="141"/>
      <c r="S174" s="140"/>
      <c r="T174" s="20">
        <v>0</v>
      </c>
      <c r="U174" s="139">
        <v>0</v>
      </c>
      <c r="V174" s="141"/>
      <c r="W174" s="22">
        <v>10138</v>
      </c>
      <c r="X174" s="20">
        <v>0</v>
      </c>
      <c r="Y174" s="20">
        <v>0</v>
      </c>
      <c r="Z174" s="139">
        <v>2037730</v>
      </c>
      <c r="AA174" s="140"/>
      <c r="AB174" s="20">
        <v>2037730</v>
      </c>
      <c r="AC174" s="20">
        <v>0</v>
      </c>
      <c r="AD174" s="42" t="s">
        <v>69</v>
      </c>
      <c r="AE174" s="21" t="s">
        <v>884</v>
      </c>
      <c r="AF174" s="172" t="s">
        <v>69</v>
      </c>
      <c r="AG174" s="173"/>
      <c r="AH174" s="172" t="s">
        <v>881</v>
      </c>
      <c r="AI174" s="173"/>
    </row>
    <row r="175" spans="1:35">
      <c r="A175" s="20">
        <v>166</v>
      </c>
      <c r="B175" s="172" t="s">
        <v>885</v>
      </c>
      <c r="C175" s="173"/>
      <c r="D175" s="21" t="s">
        <v>886</v>
      </c>
      <c r="E175" s="172" t="s">
        <v>722</v>
      </c>
      <c r="F175" s="174"/>
      <c r="G175" s="173"/>
      <c r="I175" s="172" t="s">
        <v>887</v>
      </c>
      <c r="J175" s="173"/>
      <c r="K175" s="21" t="s">
        <v>60</v>
      </c>
      <c r="L175" s="20">
        <v>176</v>
      </c>
      <c r="M175" s="20">
        <v>0</v>
      </c>
      <c r="N175" s="139">
        <v>29575</v>
      </c>
      <c r="O175" s="140"/>
      <c r="P175" s="20">
        <v>29575</v>
      </c>
      <c r="Q175" s="139">
        <v>0</v>
      </c>
      <c r="R175" s="141"/>
      <c r="S175" s="140"/>
      <c r="T175" s="20">
        <v>0</v>
      </c>
      <c r="U175" s="139">
        <v>0</v>
      </c>
      <c r="V175" s="141"/>
      <c r="W175" s="22">
        <v>0</v>
      </c>
      <c r="X175" s="20">
        <v>0</v>
      </c>
      <c r="Y175" s="20">
        <v>0</v>
      </c>
      <c r="Z175" s="139">
        <v>29575</v>
      </c>
      <c r="AA175" s="140"/>
      <c r="AB175" s="20">
        <v>0</v>
      </c>
      <c r="AC175" s="20">
        <v>29575</v>
      </c>
      <c r="AD175" s="42" t="s">
        <v>80</v>
      </c>
      <c r="AE175" s="21" t="s">
        <v>888</v>
      </c>
      <c r="AF175" s="172" t="s">
        <v>80</v>
      </c>
      <c r="AG175" s="173"/>
      <c r="AH175" s="172" t="s">
        <v>885</v>
      </c>
      <c r="AI175" s="173"/>
    </row>
    <row r="176" spans="1:35">
      <c r="A176" s="20">
        <v>167</v>
      </c>
      <c r="B176" s="172" t="s">
        <v>889</v>
      </c>
      <c r="C176" s="173"/>
      <c r="D176" s="21" t="s">
        <v>108</v>
      </c>
      <c r="E176" s="172" t="s">
        <v>109</v>
      </c>
      <c r="F176" s="174"/>
      <c r="G176" s="173"/>
      <c r="H176" s="21" t="s">
        <v>110</v>
      </c>
      <c r="I176" s="172" t="s">
        <v>111</v>
      </c>
      <c r="J176" s="173"/>
      <c r="K176" s="21" t="s">
        <v>112</v>
      </c>
      <c r="L176" s="20">
        <v>4957</v>
      </c>
      <c r="M176" s="20">
        <v>429300</v>
      </c>
      <c r="N176" s="139">
        <v>2305098</v>
      </c>
      <c r="O176" s="140"/>
      <c r="P176" s="20">
        <v>2734398</v>
      </c>
      <c r="Q176" s="139">
        <v>0</v>
      </c>
      <c r="R176" s="141"/>
      <c r="S176" s="140"/>
      <c r="T176" s="20">
        <v>0</v>
      </c>
      <c r="U176" s="139">
        <v>0</v>
      </c>
      <c r="V176" s="141"/>
      <c r="W176" s="22">
        <v>13672</v>
      </c>
      <c r="X176" s="20">
        <v>0</v>
      </c>
      <c r="Y176" s="20">
        <v>0</v>
      </c>
      <c r="Z176" s="139">
        <v>2748070</v>
      </c>
      <c r="AA176" s="140"/>
      <c r="AB176" s="20">
        <v>2748070</v>
      </c>
      <c r="AC176" s="20">
        <v>0</v>
      </c>
      <c r="AD176" s="42" t="s">
        <v>113</v>
      </c>
      <c r="AE176" s="21" t="s">
        <v>890</v>
      </c>
      <c r="AF176" s="172" t="s">
        <v>113</v>
      </c>
      <c r="AG176" s="173"/>
      <c r="AH176" s="172" t="s">
        <v>889</v>
      </c>
      <c r="AI176" s="173"/>
    </row>
    <row r="177" spans="1:35">
      <c r="A177" s="20">
        <v>168</v>
      </c>
      <c r="B177" s="172" t="s">
        <v>891</v>
      </c>
      <c r="C177" s="173"/>
      <c r="D177" s="21" t="s">
        <v>892</v>
      </c>
      <c r="E177" s="172" t="s">
        <v>893</v>
      </c>
      <c r="F177" s="174"/>
      <c r="G177" s="173"/>
      <c r="I177" s="172" t="s">
        <v>894</v>
      </c>
      <c r="J177" s="173"/>
      <c r="K177" s="21" t="s">
        <v>125</v>
      </c>
      <c r="L177" s="20">
        <v>66</v>
      </c>
      <c r="M177" s="20">
        <v>0</v>
      </c>
      <c r="N177" s="139">
        <v>90584</v>
      </c>
      <c r="O177" s="140"/>
      <c r="P177" s="20">
        <v>90584</v>
      </c>
      <c r="Q177" s="139">
        <v>0</v>
      </c>
      <c r="R177" s="141"/>
      <c r="S177" s="140"/>
      <c r="T177" s="20">
        <v>0</v>
      </c>
      <c r="U177" s="139">
        <v>0</v>
      </c>
      <c r="V177" s="141"/>
      <c r="W177" s="22">
        <v>0</v>
      </c>
      <c r="X177" s="20">
        <v>0</v>
      </c>
      <c r="Y177" s="20">
        <v>0</v>
      </c>
      <c r="Z177" s="139">
        <v>90584</v>
      </c>
      <c r="AA177" s="140"/>
      <c r="AB177" s="20">
        <v>0</v>
      </c>
      <c r="AC177" s="20">
        <v>90584</v>
      </c>
      <c r="AD177" s="42" t="s">
        <v>80</v>
      </c>
      <c r="AE177" s="21" t="s">
        <v>895</v>
      </c>
      <c r="AF177" s="172" t="s">
        <v>80</v>
      </c>
      <c r="AG177" s="173"/>
      <c r="AH177" s="172" t="s">
        <v>891</v>
      </c>
      <c r="AI177" s="173"/>
    </row>
    <row r="178" spans="1:35">
      <c r="A178" s="20">
        <v>169</v>
      </c>
      <c r="B178" s="172" t="s">
        <v>896</v>
      </c>
      <c r="C178" s="173"/>
      <c r="D178" s="21" t="s">
        <v>897</v>
      </c>
      <c r="E178" s="172" t="s">
        <v>898</v>
      </c>
      <c r="F178" s="174"/>
      <c r="G178" s="173"/>
      <c r="H178" s="21" t="s">
        <v>66</v>
      </c>
      <c r="I178" s="172" t="s">
        <v>899</v>
      </c>
      <c r="J178" s="173"/>
      <c r="K178" s="21" t="s">
        <v>545</v>
      </c>
      <c r="L178" s="20">
        <v>1047</v>
      </c>
      <c r="M178" s="20">
        <v>0</v>
      </c>
      <c r="N178" s="139">
        <v>476385</v>
      </c>
      <c r="O178" s="140"/>
      <c r="P178" s="20">
        <v>476385</v>
      </c>
      <c r="Q178" s="139">
        <v>0</v>
      </c>
      <c r="R178" s="141"/>
      <c r="S178" s="140"/>
      <c r="T178" s="20">
        <v>0</v>
      </c>
      <c r="U178" s="139">
        <v>0</v>
      </c>
      <c r="V178" s="141"/>
      <c r="W178" s="22">
        <v>42875</v>
      </c>
      <c r="X178" s="20">
        <v>0</v>
      </c>
      <c r="Y178" s="20">
        <v>0</v>
      </c>
      <c r="Z178" s="139">
        <v>519260</v>
      </c>
      <c r="AA178" s="140"/>
      <c r="AB178" s="20">
        <v>43000</v>
      </c>
      <c r="AC178" s="20">
        <v>476260</v>
      </c>
      <c r="AD178" s="42" t="s">
        <v>168</v>
      </c>
      <c r="AE178" s="21" t="s">
        <v>900</v>
      </c>
      <c r="AF178" s="172" t="s">
        <v>168</v>
      </c>
      <c r="AG178" s="173"/>
      <c r="AH178" s="172" t="s">
        <v>896</v>
      </c>
      <c r="AI178" s="173"/>
    </row>
    <row r="179" spans="1:35">
      <c r="A179" s="20">
        <v>170</v>
      </c>
      <c r="B179" s="172" t="s">
        <v>901</v>
      </c>
      <c r="C179" s="173"/>
      <c r="D179" s="21" t="s">
        <v>902</v>
      </c>
      <c r="E179" s="172" t="s">
        <v>903</v>
      </c>
      <c r="F179" s="174"/>
      <c r="G179" s="173"/>
      <c r="H179" s="21" t="s">
        <v>66</v>
      </c>
      <c r="I179" s="172" t="s">
        <v>904</v>
      </c>
      <c r="J179" s="173"/>
      <c r="K179" s="21" t="s">
        <v>252</v>
      </c>
      <c r="L179" s="20">
        <v>374</v>
      </c>
      <c r="M179" s="20">
        <v>0</v>
      </c>
      <c r="N179" s="139">
        <v>155210</v>
      </c>
      <c r="O179" s="140"/>
      <c r="P179" s="20">
        <v>155210</v>
      </c>
      <c r="Q179" s="139">
        <v>0</v>
      </c>
      <c r="R179" s="141"/>
      <c r="S179" s="140"/>
      <c r="T179" s="20">
        <v>0</v>
      </c>
      <c r="U179" s="139">
        <v>0</v>
      </c>
      <c r="V179" s="141"/>
      <c r="W179" s="22">
        <v>13969</v>
      </c>
      <c r="X179" s="20">
        <v>0</v>
      </c>
      <c r="Y179" s="20">
        <v>0</v>
      </c>
      <c r="Z179" s="139">
        <v>169179</v>
      </c>
      <c r="AA179" s="140"/>
      <c r="AB179" s="20">
        <v>169179</v>
      </c>
      <c r="AC179" s="20">
        <v>0</v>
      </c>
      <c r="AD179" s="42" t="s">
        <v>113</v>
      </c>
      <c r="AE179" s="21" t="s">
        <v>905</v>
      </c>
      <c r="AF179" s="172" t="s">
        <v>113</v>
      </c>
      <c r="AG179" s="173"/>
      <c r="AH179" s="172" t="s">
        <v>901</v>
      </c>
      <c r="AI179" s="173"/>
    </row>
    <row r="180" spans="1:35">
      <c r="A180" s="20">
        <v>171</v>
      </c>
      <c r="B180" s="172" t="s">
        <v>906</v>
      </c>
      <c r="C180" s="173"/>
      <c r="D180" s="21" t="s">
        <v>108</v>
      </c>
      <c r="E180" s="172" t="s">
        <v>907</v>
      </c>
      <c r="F180" s="174"/>
      <c r="G180" s="173"/>
      <c r="H180" s="21" t="s">
        <v>110</v>
      </c>
      <c r="I180" s="172" t="s">
        <v>789</v>
      </c>
      <c r="J180" s="173"/>
      <c r="K180" s="21" t="s">
        <v>60</v>
      </c>
      <c r="L180" s="20">
        <v>2479</v>
      </c>
      <c r="M180" s="20">
        <v>89100</v>
      </c>
      <c r="N180" s="139">
        <v>1226907</v>
      </c>
      <c r="O180" s="140"/>
      <c r="P180" s="20">
        <v>1316007</v>
      </c>
      <c r="Q180" s="139">
        <v>0</v>
      </c>
      <c r="R180" s="141"/>
      <c r="S180" s="140"/>
      <c r="T180" s="20">
        <v>0</v>
      </c>
      <c r="U180" s="139">
        <v>0</v>
      </c>
      <c r="V180" s="141"/>
      <c r="W180" s="22">
        <v>6580</v>
      </c>
      <c r="X180" s="20">
        <v>0</v>
      </c>
      <c r="Y180" s="20">
        <v>0</v>
      </c>
      <c r="Z180" s="139">
        <v>1322587</v>
      </c>
      <c r="AA180" s="140"/>
      <c r="AB180" s="20">
        <v>1322587</v>
      </c>
      <c r="AC180" s="20">
        <v>0</v>
      </c>
      <c r="AD180" s="42" t="s">
        <v>100</v>
      </c>
      <c r="AE180" s="21" t="s">
        <v>908</v>
      </c>
      <c r="AF180" s="172" t="s">
        <v>100</v>
      </c>
      <c r="AG180" s="173"/>
      <c r="AH180" s="172" t="s">
        <v>906</v>
      </c>
      <c r="AI180" s="173"/>
    </row>
    <row r="181" spans="1:35">
      <c r="A181" s="20">
        <v>172</v>
      </c>
      <c r="B181" s="172" t="s">
        <v>909</v>
      </c>
      <c r="C181" s="173"/>
      <c r="D181" s="21" t="s">
        <v>108</v>
      </c>
      <c r="E181" s="172" t="s">
        <v>910</v>
      </c>
      <c r="F181" s="174"/>
      <c r="G181" s="173"/>
      <c r="H181" s="21" t="s">
        <v>110</v>
      </c>
      <c r="I181" s="172" t="s">
        <v>813</v>
      </c>
      <c r="J181" s="173"/>
      <c r="K181" s="21" t="s">
        <v>118</v>
      </c>
      <c r="L181" s="20">
        <v>4957</v>
      </c>
      <c r="M181" s="20">
        <v>243000</v>
      </c>
      <c r="N181" s="139">
        <v>1784592</v>
      </c>
      <c r="O181" s="140"/>
      <c r="P181" s="20">
        <v>2027592</v>
      </c>
      <c r="Q181" s="139">
        <v>0</v>
      </c>
      <c r="R181" s="141"/>
      <c r="S181" s="140"/>
      <c r="T181" s="20">
        <v>0</v>
      </c>
      <c r="U181" s="139">
        <v>0</v>
      </c>
      <c r="V181" s="141"/>
      <c r="W181" s="22">
        <v>10138</v>
      </c>
      <c r="X181" s="20">
        <v>0</v>
      </c>
      <c r="Y181" s="20">
        <v>0</v>
      </c>
      <c r="Z181" s="139">
        <v>2037730</v>
      </c>
      <c r="AA181" s="140"/>
      <c r="AB181" s="20">
        <v>2037730</v>
      </c>
      <c r="AC181" s="20">
        <v>0</v>
      </c>
      <c r="AD181" s="42" t="s">
        <v>119</v>
      </c>
      <c r="AE181" s="21" t="s">
        <v>911</v>
      </c>
      <c r="AF181" s="172" t="s">
        <v>119</v>
      </c>
      <c r="AG181" s="173"/>
      <c r="AH181" s="172" t="s">
        <v>909</v>
      </c>
      <c r="AI181" s="173"/>
    </row>
    <row r="182" spans="1:35">
      <c r="A182" s="20">
        <v>173</v>
      </c>
      <c r="B182" s="172" t="s">
        <v>912</v>
      </c>
      <c r="C182" s="173"/>
      <c r="D182" s="21" t="s">
        <v>913</v>
      </c>
      <c r="E182" s="172" t="s">
        <v>914</v>
      </c>
      <c r="F182" s="174"/>
      <c r="G182" s="173"/>
      <c r="I182" s="172" t="s">
        <v>915</v>
      </c>
      <c r="J182" s="173"/>
      <c r="K182" s="21" t="s">
        <v>60</v>
      </c>
      <c r="L182" s="20">
        <v>47</v>
      </c>
      <c r="M182" s="20">
        <v>0</v>
      </c>
      <c r="N182" s="139">
        <v>23265</v>
      </c>
      <c r="O182" s="140"/>
      <c r="P182" s="20">
        <v>23265</v>
      </c>
      <c r="Q182" s="139">
        <v>0</v>
      </c>
      <c r="R182" s="141"/>
      <c r="S182" s="140"/>
      <c r="T182" s="20">
        <v>0</v>
      </c>
      <c r="U182" s="139">
        <v>0</v>
      </c>
      <c r="V182" s="141"/>
      <c r="W182" s="22">
        <v>0</v>
      </c>
      <c r="X182" s="20">
        <v>0</v>
      </c>
      <c r="Y182" s="20">
        <v>0</v>
      </c>
      <c r="Z182" s="139">
        <v>23265</v>
      </c>
      <c r="AA182" s="140"/>
      <c r="AB182" s="20">
        <v>0</v>
      </c>
      <c r="AC182" s="20">
        <v>23265</v>
      </c>
      <c r="AD182" s="42" t="s">
        <v>61</v>
      </c>
      <c r="AE182" s="21" t="s">
        <v>916</v>
      </c>
      <c r="AF182" s="172" t="s">
        <v>61</v>
      </c>
      <c r="AG182" s="173"/>
      <c r="AH182" s="172" t="s">
        <v>912</v>
      </c>
      <c r="AI182" s="173"/>
    </row>
    <row r="183" spans="1:35">
      <c r="A183" s="20">
        <v>174</v>
      </c>
      <c r="B183" s="172" t="s">
        <v>917</v>
      </c>
      <c r="C183" s="173"/>
      <c r="D183" s="21" t="s">
        <v>918</v>
      </c>
      <c r="E183" s="172" t="s">
        <v>919</v>
      </c>
      <c r="F183" s="174"/>
      <c r="G183" s="173"/>
      <c r="I183" s="172" t="s">
        <v>920</v>
      </c>
      <c r="J183" s="173"/>
      <c r="K183" s="21" t="s">
        <v>60</v>
      </c>
      <c r="L183" s="20">
        <v>33</v>
      </c>
      <c r="M183" s="20">
        <v>0</v>
      </c>
      <c r="N183" s="139">
        <v>5577</v>
      </c>
      <c r="O183" s="140"/>
      <c r="P183" s="20">
        <v>5577</v>
      </c>
      <c r="Q183" s="139">
        <v>0</v>
      </c>
      <c r="R183" s="141"/>
      <c r="S183" s="140"/>
      <c r="T183" s="20">
        <v>0</v>
      </c>
      <c r="U183" s="139">
        <v>0</v>
      </c>
      <c r="V183" s="141"/>
      <c r="W183" s="22">
        <v>0</v>
      </c>
      <c r="X183" s="20">
        <v>0</v>
      </c>
      <c r="Y183" s="20">
        <v>0</v>
      </c>
      <c r="Z183" s="139">
        <v>5577</v>
      </c>
      <c r="AA183" s="140"/>
      <c r="AB183" s="20">
        <v>0</v>
      </c>
      <c r="AC183" s="20">
        <v>5577</v>
      </c>
      <c r="AD183" s="42" t="s">
        <v>80</v>
      </c>
      <c r="AE183" s="21" t="s">
        <v>921</v>
      </c>
      <c r="AF183" s="172" t="s">
        <v>80</v>
      </c>
      <c r="AG183" s="173"/>
      <c r="AH183" s="172" t="s">
        <v>917</v>
      </c>
      <c r="AI183" s="173"/>
    </row>
    <row r="184" spans="1:35">
      <c r="A184" s="20">
        <v>175</v>
      </c>
      <c r="B184" s="172" t="s">
        <v>922</v>
      </c>
      <c r="C184" s="173"/>
      <c r="D184" s="21" t="s">
        <v>923</v>
      </c>
      <c r="E184" s="172" t="s">
        <v>924</v>
      </c>
      <c r="F184" s="174"/>
      <c r="G184" s="173"/>
      <c r="I184" s="172" t="s">
        <v>427</v>
      </c>
      <c r="J184" s="173"/>
      <c r="K184" s="21" t="s">
        <v>125</v>
      </c>
      <c r="L184" s="20">
        <v>51</v>
      </c>
      <c r="M184" s="20">
        <v>0</v>
      </c>
      <c r="N184" s="139">
        <v>68952</v>
      </c>
      <c r="O184" s="140"/>
      <c r="P184" s="20">
        <v>68952</v>
      </c>
      <c r="Q184" s="139">
        <v>0</v>
      </c>
      <c r="R184" s="141"/>
      <c r="S184" s="140"/>
      <c r="T184" s="20">
        <v>0</v>
      </c>
      <c r="U184" s="139">
        <v>0</v>
      </c>
      <c r="V184" s="141"/>
      <c r="W184" s="22">
        <v>0</v>
      </c>
      <c r="X184" s="20">
        <v>0</v>
      </c>
      <c r="Y184" s="20">
        <v>0</v>
      </c>
      <c r="Z184" s="139">
        <v>68952</v>
      </c>
      <c r="AA184" s="140"/>
      <c r="AB184" s="20">
        <v>0</v>
      </c>
      <c r="AC184" s="20">
        <v>68952</v>
      </c>
      <c r="AD184" s="42" t="s">
        <v>80</v>
      </c>
      <c r="AE184" s="21" t="s">
        <v>925</v>
      </c>
      <c r="AF184" s="172" t="s">
        <v>80</v>
      </c>
      <c r="AG184" s="173"/>
      <c r="AH184" s="172" t="s">
        <v>922</v>
      </c>
      <c r="AI184" s="173"/>
    </row>
    <row r="185" spans="1:35">
      <c r="A185" s="20">
        <v>176</v>
      </c>
      <c r="B185" s="172" t="s">
        <v>926</v>
      </c>
      <c r="C185" s="173"/>
      <c r="D185" s="21" t="s">
        <v>927</v>
      </c>
      <c r="E185" s="172" t="s">
        <v>928</v>
      </c>
      <c r="F185" s="174"/>
      <c r="G185" s="173"/>
      <c r="I185" s="172" t="s">
        <v>497</v>
      </c>
      <c r="J185" s="173"/>
      <c r="K185" s="21" t="s">
        <v>60</v>
      </c>
      <c r="L185" s="20">
        <v>33</v>
      </c>
      <c r="M185" s="20">
        <v>0</v>
      </c>
      <c r="N185" s="139">
        <v>5577</v>
      </c>
      <c r="O185" s="140"/>
      <c r="P185" s="20">
        <v>5577</v>
      </c>
      <c r="Q185" s="139">
        <v>0</v>
      </c>
      <c r="R185" s="141"/>
      <c r="S185" s="140"/>
      <c r="T185" s="20">
        <v>0</v>
      </c>
      <c r="U185" s="139">
        <v>0</v>
      </c>
      <c r="V185" s="141"/>
      <c r="W185" s="22">
        <v>0</v>
      </c>
      <c r="X185" s="20">
        <v>0</v>
      </c>
      <c r="Y185" s="20">
        <v>0</v>
      </c>
      <c r="Z185" s="139">
        <v>5577</v>
      </c>
      <c r="AA185" s="140"/>
      <c r="AB185" s="20">
        <v>0</v>
      </c>
      <c r="AC185" s="20">
        <v>5577</v>
      </c>
      <c r="AD185" s="42" t="s">
        <v>80</v>
      </c>
      <c r="AE185" s="21" t="s">
        <v>929</v>
      </c>
      <c r="AF185" s="172" t="s">
        <v>80</v>
      </c>
      <c r="AG185" s="173"/>
      <c r="AH185" s="172" t="s">
        <v>926</v>
      </c>
      <c r="AI185" s="173"/>
    </row>
    <row r="186" spans="1:35">
      <c r="A186" s="20">
        <v>177</v>
      </c>
      <c r="B186" s="172" t="s">
        <v>930</v>
      </c>
      <c r="C186" s="173"/>
      <c r="D186" s="21" t="s">
        <v>931</v>
      </c>
      <c r="E186" s="172" t="s">
        <v>932</v>
      </c>
      <c r="F186" s="174"/>
      <c r="G186" s="173"/>
      <c r="I186" s="172" t="s">
        <v>933</v>
      </c>
      <c r="J186" s="173"/>
      <c r="K186" s="21" t="s">
        <v>60</v>
      </c>
      <c r="L186" s="20">
        <v>18</v>
      </c>
      <c r="M186" s="20">
        <v>0</v>
      </c>
      <c r="N186" s="139">
        <v>3042</v>
      </c>
      <c r="O186" s="140"/>
      <c r="P186" s="20">
        <v>3042</v>
      </c>
      <c r="Q186" s="139">
        <v>0</v>
      </c>
      <c r="R186" s="141"/>
      <c r="S186" s="140"/>
      <c r="T186" s="20">
        <v>0</v>
      </c>
      <c r="U186" s="139">
        <v>0</v>
      </c>
      <c r="V186" s="141"/>
      <c r="W186" s="22">
        <v>0</v>
      </c>
      <c r="X186" s="20">
        <v>0</v>
      </c>
      <c r="Y186" s="20">
        <v>0</v>
      </c>
      <c r="Z186" s="139">
        <v>3042</v>
      </c>
      <c r="AA186" s="140"/>
      <c r="AB186" s="20">
        <v>0</v>
      </c>
      <c r="AC186" s="20">
        <v>3042</v>
      </c>
      <c r="AD186" s="42" t="s">
        <v>80</v>
      </c>
      <c r="AE186" s="21" t="s">
        <v>934</v>
      </c>
      <c r="AF186" s="172" t="s">
        <v>80</v>
      </c>
      <c r="AG186" s="173"/>
      <c r="AH186" s="172" t="s">
        <v>930</v>
      </c>
      <c r="AI186" s="173"/>
    </row>
    <row r="187" spans="1:35">
      <c r="A187" s="20">
        <v>178</v>
      </c>
      <c r="B187" s="172" t="s">
        <v>935</v>
      </c>
      <c r="C187" s="173"/>
      <c r="D187" s="21" t="s">
        <v>936</v>
      </c>
      <c r="E187" s="172" t="s">
        <v>937</v>
      </c>
      <c r="F187" s="174"/>
      <c r="G187" s="173"/>
      <c r="I187" s="172" t="s">
        <v>938</v>
      </c>
      <c r="J187" s="173"/>
      <c r="K187" s="21" t="s">
        <v>60</v>
      </c>
      <c r="L187" s="20">
        <v>29</v>
      </c>
      <c r="M187" s="20">
        <v>0</v>
      </c>
      <c r="N187" s="139">
        <v>14355</v>
      </c>
      <c r="O187" s="140"/>
      <c r="P187" s="20">
        <v>14355</v>
      </c>
      <c r="Q187" s="139">
        <v>0</v>
      </c>
      <c r="R187" s="141"/>
      <c r="S187" s="140"/>
      <c r="T187" s="20">
        <v>0</v>
      </c>
      <c r="U187" s="139">
        <v>0</v>
      </c>
      <c r="V187" s="141"/>
      <c r="W187" s="22">
        <v>0</v>
      </c>
      <c r="X187" s="20">
        <v>0</v>
      </c>
      <c r="Y187" s="20">
        <v>0</v>
      </c>
      <c r="Z187" s="139">
        <v>14355</v>
      </c>
      <c r="AA187" s="140"/>
      <c r="AB187" s="20">
        <v>0</v>
      </c>
      <c r="AC187" s="20">
        <v>14355</v>
      </c>
      <c r="AD187" s="42" t="s">
        <v>61</v>
      </c>
      <c r="AE187" s="21" t="s">
        <v>939</v>
      </c>
      <c r="AF187" s="172" t="s">
        <v>61</v>
      </c>
      <c r="AG187" s="173"/>
      <c r="AH187" s="172" t="s">
        <v>935</v>
      </c>
      <c r="AI187" s="173"/>
    </row>
    <row r="188" spans="1:35">
      <c r="A188" s="20">
        <v>179</v>
      </c>
      <c r="B188" s="172" t="s">
        <v>940</v>
      </c>
      <c r="C188" s="173"/>
      <c r="D188" s="21" t="s">
        <v>941</v>
      </c>
      <c r="E188" s="172" t="s">
        <v>942</v>
      </c>
      <c r="F188" s="174"/>
      <c r="G188" s="173"/>
      <c r="H188" s="21" t="s">
        <v>156</v>
      </c>
      <c r="I188" s="172" t="s">
        <v>943</v>
      </c>
      <c r="J188" s="173"/>
      <c r="K188" s="21" t="s">
        <v>545</v>
      </c>
      <c r="L188" s="20">
        <v>4957</v>
      </c>
      <c r="M188" s="20">
        <v>0</v>
      </c>
      <c r="N188" s="139">
        <v>1784592</v>
      </c>
      <c r="O188" s="140"/>
      <c r="P188" s="20">
        <v>1784592</v>
      </c>
      <c r="Q188" s="139">
        <v>0</v>
      </c>
      <c r="R188" s="141"/>
      <c r="S188" s="140"/>
      <c r="T188" s="20">
        <v>0</v>
      </c>
      <c r="U188" s="139">
        <v>0</v>
      </c>
      <c r="V188" s="141"/>
      <c r="W188" s="22">
        <v>17846</v>
      </c>
      <c r="X188" s="20">
        <v>0</v>
      </c>
      <c r="Y188" s="20">
        <v>0</v>
      </c>
      <c r="Z188" s="139">
        <v>1802438</v>
      </c>
      <c r="AA188" s="140"/>
      <c r="AB188" s="20">
        <v>1802438</v>
      </c>
      <c r="AC188" s="20">
        <v>0</v>
      </c>
      <c r="AD188" s="42" t="s">
        <v>80</v>
      </c>
      <c r="AE188" s="21" t="s">
        <v>944</v>
      </c>
      <c r="AF188" s="172" t="s">
        <v>80</v>
      </c>
      <c r="AG188" s="173"/>
      <c r="AH188" s="172" t="s">
        <v>940</v>
      </c>
      <c r="AI188" s="173"/>
    </row>
    <row r="189" spans="1:35">
      <c r="A189" s="20">
        <v>180</v>
      </c>
      <c r="B189" s="172" t="s">
        <v>945</v>
      </c>
      <c r="C189" s="173"/>
      <c r="D189" s="21" t="s">
        <v>946</v>
      </c>
      <c r="E189" s="172" t="s">
        <v>947</v>
      </c>
      <c r="F189" s="174"/>
      <c r="G189" s="173"/>
      <c r="H189" s="21" t="s">
        <v>66</v>
      </c>
      <c r="I189" s="172" t="s">
        <v>948</v>
      </c>
      <c r="J189" s="173"/>
      <c r="K189" s="21" t="s">
        <v>60</v>
      </c>
      <c r="L189" s="20">
        <v>300</v>
      </c>
      <c r="M189" s="20">
        <v>0</v>
      </c>
      <c r="N189" s="139">
        <v>148500</v>
      </c>
      <c r="O189" s="140"/>
      <c r="P189" s="20">
        <v>148500</v>
      </c>
      <c r="Q189" s="139">
        <v>0</v>
      </c>
      <c r="R189" s="141"/>
      <c r="S189" s="140"/>
      <c r="T189" s="20">
        <v>0</v>
      </c>
      <c r="U189" s="139">
        <v>0</v>
      </c>
      <c r="V189" s="141"/>
      <c r="W189" s="22">
        <v>13365</v>
      </c>
      <c r="X189" s="20">
        <v>0</v>
      </c>
      <c r="Y189" s="20">
        <v>0</v>
      </c>
      <c r="Z189" s="139">
        <v>161865</v>
      </c>
      <c r="AA189" s="140"/>
      <c r="AB189" s="20">
        <v>161865</v>
      </c>
      <c r="AC189" s="20">
        <v>0</v>
      </c>
      <c r="AD189" s="42" t="s">
        <v>227</v>
      </c>
      <c r="AE189" s="21" t="s">
        <v>949</v>
      </c>
      <c r="AF189" s="172" t="s">
        <v>227</v>
      </c>
      <c r="AG189" s="173"/>
      <c r="AH189" s="172" t="s">
        <v>945</v>
      </c>
      <c r="AI189" s="173"/>
    </row>
    <row r="190" spans="1:35">
      <c r="A190" s="20">
        <v>181</v>
      </c>
      <c r="B190" s="172" t="s">
        <v>950</v>
      </c>
      <c r="C190" s="173"/>
      <c r="D190" s="21" t="s">
        <v>951</v>
      </c>
      <c r="E190" s="172" t="s">
        <v>952</v>
      </c>
      <c r="F190" s="174"/>
      <c r="G190" s="173"/>
      <c r="H190" s="21" t="s">
        <v>325</v>
      </c>
      <c r="I190" s="172" t="s">
        <v>953</v>
      </c>
      <c r="J190" s="173"/>
      <c r="K190" s="21" t="s">
        <v>60</v>
      </c>
      <c r="L190" s="20">
        <v>2479</v>
      </c>
      <c r="M190" s="20">
        <v>59400</v>
      </c>
      <c r="N190" s="139">
        <v>1226907</v>
      </c>
      <c r="O190" s="140"/>
      <c r="P190" s="20">
        <v>1286307</v>
      </c>
      <c r="Q190" s="139">
        <v>0</v>
      </c>
      <c r="R190" s="141"/>
      <c r="S190" s="140"/>
      <c r="T190" s="20">
        <v>76400</v>
      </c>
      <c r="U190" s="139">
        <v>188171</v>
      </c>
      <c r="V190" s="141"/>
      <c r="W190" s="22">
        <v>13160</v>
      </c>
      <c r="X190" s="20">
        <v>0</v>
      </c>
      <c r="Y190" s="20">
        <v>0</v>
      </c>
      <c r="Z190" s="139">
        <v>1564038</v>
      </c>
      <c r="AA190" s="140"/>
      <c r="AB190" s="20">
        <v>1564038</v>
      </c>
      <c r="AC190" s="20">
        <v>0</v>
      </c>
      <c r="AD190" s="42" t="s">
        <v>100</v>
      </c>
      <c r="AE190" s="21" t="s">
        <v>954</v>
      </c>
      <c r="AF190" s="172" t="s">
        <v>100</v>
      </c>
      <c r="AG190" s="173"/>
      <c r="AH190" s="172" t="s">
        <v>950</v>
      </c>
      <c r="AI190" s="173"/>
    </row>
    <row r="191" spans="1:35">
      <c r="A191" s="20">
        <v>182</v>
      </c>
      <c r="B191" s="172" t="s">
        <v>955</v>
      </c>
      <c r="C191" s="173"/>
      <c r="D191" s="21" t="s">
        <v>956</v>
      </c>
      <c r="E191" s="172" t="s">
        <v>957</v>
      </c>
      <c r="F191" s="174"/>
      <c r="G191" s="173"/>
      <c r="H191" s="21" t="s">
        <v>156</v>
      </c>
      <c r="I191" s="172" t="s">
        <v>958</v>
      </c>
      <c r="J191" s="173"/>
      <c r="K191" s="21" t="s">
        <v>545</v>
      </c>
      <c r="L191" s="20">
        <v>4957</v>
      </c>
      <c r="M191" s="20">
        <v>0</v>
      </c>
      <c r="N191" s="139">
        <v>1784592</v>
      </c>
      <c r="O191" s="140"/>
      <c r="P191" s="20">
        <v>1784592</v>
      </c>
      <c r="Q191" s="139">
        <v>0</v>
      </c>
      <c r="R191" s="141"/>
      <c r="S191" s="140"/>
      <c r="T191" s="20">
        <v>0</v>
      </c>
      <c r="U191" s="139">
        <v>0</v>
      </c>
      <c r="V191" s="141"/>
      <c r="W191" s="22">
        <v>17846</v>
      </c>
      <c r="X191" s="20">
        <v>0</v>
      </c>
      <c r="Y191" s="20">
        <v>0</v>
      </c>
      <c r="Z191" s="139">
        <v>1802438</v>
      </c>
      <c r="AA191" s="140"/>
      <c r="AB191" s="20">
        <v>1802438</v>
      </c>
      <c r="AC191" s="20">
        <v>0</v>
      </c>
      <c r="AD191" s="42" t="s">
        <v>80</v>
      </c>
      <c r="AE191" s="21" t="s">
        <v>959</v>
      </c>
      <c r="AF191" s="172" t="s">
        <v>80</v>
      </c>
      <c r="AG191" s="173"/>
      <c r="AH191" s="172" t="s">
        <v>955</v>
      </c>
      <c r="AI191" s="173"/>
    </row>
    <row r="192" spans="1:35">
      <c r="A192" s="20">
        <v>183</v>
      </c>
      <c r="B192" s="172" t="s">
        <v>960</v>
      </c>
      <c r="C192" s="173"/>
      <c r="D192" s="21" t="s">
        <v>961</v>
      </c>
      <c r="E192" s="172" t="s">
        <v>962</v>
      </c>
      <c r="F192" s="174"/>
      <c r="G192" s="173"/>
      <c r="H192" s="21" t="s">
        <v>66</v>
      </c>
      <c r="I192" s="172" t="s">
        <v>963</v>
      </c>
      <c r="J192" s="173"/>
      <c r="K192" s="21" t="s">
        <v>252</v>
      </c>
      <c r="L192" s="20">
        <v>315</v>
      </c>
      <c r="M192" s="20">
        <v>0</v>
      </c>
      <c r="N192" s="139">
        <v>130725</v>
      </c>
      <c r="O192" s="140"/>
      <c r="P192" s="20">
        <v>130725</v>
      </c>
      <c r="Q192" s="139">
        <v>0</v>
      </c>
      <c r="R192" s="141"/>
      <c r="S192" s="140"/>
      <c r="T192" s="20">
        <v>0</v>
      </c>
      <c r="U192" s="139">
        <v>500</v>
      </c>
      <c r="V192" s="141"/>
      <c r="W192" s="22">
        <v>11765</v>
      </c>
      <c r="X192" s="20">
        <v>0</v>
      </c>
      <c r="Y192" s="20">
        <v>0</v>
      </c>
      <c r="Z192" s="139">
        <v>142990</v>
      </c>
      <c r="AA192" s="140"/>
      <c r="AB192" s="20">
        <v>142990</v>
      </c>
      <c r="AC192" s="20">
        <v>0</v>
      </c>
      <c r="AD192" s="42" t="s">
        <v>80</v>
      </c>
      <c r="AE192" s="21" t="s">
        <v>964</v>
      </c>
      <c r="AF192" s="172" t="s">
        <v>80</v>
      </c>
      <c r="AG192" s="173"/>
      <c r="AH192" s="172" t="s">
        <v>960</v>
      </c>
      <c r="AI192" s="173"/>
    </row>
    <row r="193" spans="1:35">
      <c r="A193" s="20">
        <v>184</v>
      </c>
      <c r="B193" s="172" t="s">
        <v>965</v>
      </c>
      <c r="C193" s="173"/>
      <c r="D193" s="21" t="s">
        <v>108</v>
      </c>
      <c r="E193" s="172" t="s">
        <v>966</v>
      </c>
      <c r="F193" s="174"/>
      <c r="G193" s="173"/>
      <c r="H193" s="21" t="s">
        <v>110</v>
      </c>
      <c r="I193" s="172" t="s">
        <v>967</v>
      </c>
      <c r="J193" s="173"/>
      <c r="K193" s="21" t="s">
        <v>118</v>
      </c>
      <c r="L193" s="20">
        <v>4957</v>
      </c>
      <c r="M193" s="20">
        <v>243000</v>
      </c>
      <c r="N193" s="139">
        <v>1784592</v>
      </c>
      <c r="O193" s="140"/>
      <c r="P193" s="20">
        <v>2027592</v>
      </c>
      <c r="Q193" s="139">
        <v>0</v>
      </c>
      <c r="R193" s="141"/>
      <c r="S193" s="140"/>
      <c r="T193" s="20">
        <v>0</v>
      </c>
      <c r="U193" s="139">
        <v>0</v>
      </c>
      <c r="V193" s="141"/>
      <c r="W193" s="22">
        <v>10138</v>
      </c>
      <c r="X193" s="20">
        <v>0</v>
      </c>
      <c r="Y193" s="20">
        <v>0</v>
      </c>
      <c r="Z193" s="139">
        <v>2037730</v>
      </c>
      <c r="AA193" s="140"/>
      <c r="AB193" s="20">
        <v>2037730</v>
      </c>
      <c r="AC193" s="20">
        <v>0</v>
      </c>
      <c r="AD193" s="42" t="s">
        <v>69</v>
      </c>
      <c r="AE193" s="21" t="s">
        <v>968</v>
      </c>
      <c r="AF193" s="172" t="s">
        <v>69</v>
      </c>
      <c r="AG193" s="173"/>
      <c r="AH193" s="172" t="s">
        <v>965</v>
      </c>
      <c r="AI193" s="173"/>
    </row>
    <row r="194" spans="1:35">
      <c r="A194" s="20">
        <v>185</v>
      </c>
      <c r="B194" s="172" t="s">
        <v>969</v>
      </c>
      <c r="C194" s="173"/>
      <c r="D194" s="21" t="s">
        <v>108</v>
      </c>
      <c r="E194" s="172" t="s">
        <v>970</v>
      </c>
      <c r="F194" s="174"/>
      <c r="G194" s="173"/>
      <c r="H194" s="21" t="s">
        <v>110</v>
      </c>
      <c r="I194" s="172" t="s">
        <v>699</v>
      </c>
      <c r="J194" s="173"/>
      <c r="K194" s="21" t="s">
        <v>118</v>
      </c>
      <c r="L194" s="20">
        <v>4957</v>
      </c>
      <c r="M194" s="20">
        <v>243000</v>
      </c>
      <c r="N194" s="139">
        <v>1784592</v>
      </c>
      <c r="O194" s="140"/>
      <c r="P194" s="20">
        <v>2027592</v>
      </c>
      <c r="Q194" s="139">
        <v>0</v>
      </c>
      <c r="R194" s="141"/>
      <c r="S194" s="140"/>
      <c r="T194" s="20">
        <v>0</v>
      </c>
      <c r="U194" s="139">
        <v>0</v>
      </c>
      <c r="V194" s="141"/>
      <c r="W194" s="22">
        <v>10138</v>
      </c>
      <c r="X194" s="20">
        <v>0</v>
      </c>
      <c r="Y194" s="20">
        <v>0</v>
      </c>
      <c r="Z194" s="139">
        <v>2037730</v>
      </c>
      <c r="AA194" s="140"/>
      <c r="AB194" s="20">
        <v>2037730</v>
      </c>
      <c r="AC194" s="20">
        <v>0</v>
      </c>
      <c r="AD194" s="42" t="s">
        <v>518</v>
      </c>
      <c r="AE194" s="21" t="s">
        <v>971</v>
      </c>
      <c r="AF194" s="172" t="s">
        <v>518</v>
      </c>
      <c r="AG194" s="173"/>
      <c r="AH194" s="172" t="s">
        <v>969</v>
      </c>
      <c r="AI194" s="173"/>
    </row>
    <row r="195" spans="1:35">
      <c r="A195" s="20">
        <v>186</v>
      </c>
      <c r="B195" s="172" t="s">
        <v>972</v>
      </c>
      <c r="C195" s="173"/>
      <c r="D195" s="21" t="s">
        <v>973</v>
      </c>
      <c r="E195" s="172" t="s">
        <v>974</v>
      </c>
      <c r="F195" s="174"/>
      <c r="G195" s="173"/>
      <c r="I195" s="172" t="s">
        <v>975</v>
      </c>
      <c r="J195" s="173"/>
      <c r="K195" s="21" t="s">
        <v>60</v>
      </c>
      <c r="L195" s="20">
        <v>32</v>
      </c>
      <c r="M195" s="20">
        <v>0</v>
      </c>
      <c r="N195" s="139">
        <v>5408</v>
      </c>
      <c r="O195" s="140"/>
      <c r="P195" s="20">
        <v>5408</v>
      </c>
      <c r="Q195" s="139">
        <v>0</v>
      </c>
      <c r="R195" s="141"/>
      <c r="S195" s="140"/>
      <c r="T195" s="20">
        <v>0</v>
      </c>
      <c r="U195" s="139">
        <v>0</v>
      </c>
      <c r="V195" s="141"/>
      <c r="W195" s="22">
        <v>0</v>
      </c>
      <c r="X195" s="20">
        <v>0</v>
      </c>
      <c r="Y195" s="20">
        <v>0</v>
      </c>
      <c r="Z195" s="139">
        <v>5408</v>
      </c>
      <c r="AA195" s="140"/>
      <c r="AB195" s="20">
        <v>0</v>
      </c>
      <c r="AC195" s="20">
        <v>5408</v>
      </c>
      <c r="AD195" s="42" t="s">
        <v>80</v>
      </c>
      <c r="AE195" s="21" t="s">
        <v>976</v>
      </c>
      <c r="AF195" s="172" t="s">
        <v>80</v>
      </c>
      <c r="AG195" s="173"/>
      <c r="AH195" s="172" t="s">
        <v>972</v>
      </c>
      <c r="AI195" s="173"/>
    </row>
    <row r="196" spans="1:35">
      <c r="A196" s="20">
        <v>187</v>
      </c>
      <c r="B196" s="172" t="s">
        <v>977</v>
      </c>
      <c r="C196" s="173"/>
      <c r="D196" s="21" t="s">
        <v>978</v>
      </c>
      <c r="E196" s="172" t="s">
        <v>201</v>
      </c>
      <c r="F196" s="174"/>
      <c r="G196" s="173"/>
      <c r="I196" s="172" t="s">
        <v>979</v>
      </c>
      <c r="J196" s="173"/>
      <c r="K196" s="21" t="s">
        <v>60</v>
      </c>
      <c r="L196" s="20">
        <v>38</v>
      </c>
      <c r="M196" s="20">
        <v>0</v>
      </c>
      <c r="N196" s="139">
        <v>18810</v>
      </c>
      <c r="O196" s="140"/>
      <c r="P196" s="20">
        <v>18810</v>
      </c>
      <c r="Q196" s="139">
        <v>0</v>
      </c>
      <c r="R196" s="141"/>
      <c r="S196" s="140"/>
      <c r="T196" s="20">
        <v>0</v>
      </c>
      <c r="U196" s="139">
        <v>0</v>
      </c>
      <c r="V196" s="141"/>
      <c r="W196" s="22">
        <v>0</v>
      </c>
      <c r="X196" s="20">
        <v>0</v>
      </c>
      <c r="Y196" s="20">
        <v>0</v>
      </c>
      <c r="Z196" s="139">
        <v>18810</v>
      </c>
      <c r="AA196" s="140"/>
      <c r="AB196" s="20">
        <v>0</v>
      </c>
      <c r="AC196" s="20">
        <v>18810</v>
      </c>
      <c r="AD196" s="42" t="s">
        <v>61</v>
      </c>
      <c r="AE196" s="21" t="s">
        <v>980</v>
      </c>
      <c r="AF196" s="172" t="s">
        <v>61</v>
      </c>
      <c r="AG196" s="173"/>
      <c r="AH196" s="172" t="s">
        <v>977</v>
      </c>
      <c r="AI196" s="173"/>
    </row>
    <row r="197" spans="1:35">
      <c r="A197" s="20">
        <v>188</v>
      </c>
      <c r="B197" s="172" t="s">
        <v>981</v>
      </c>
      <c r="C197" s="173"/>
      <c r="D197" s="21" t="s">
        <v>982</v>
      </c>
      <c r="E197" s="172" t="s">
        <v>983</v>
      </c>
      <c r="F197" s="174"/>
      <c r="G197" s="173"/>
      <c r="I197" s="172" t="s">
        <v>984</v>
      </c>
      <c r="J197" s="173"/>
      <c r="K197" s="21" t="s">
        <v>60</v>
      </c>
      <c r="L197" s="20">
        <v>53</v>
      </c>
      <c r="M197" s="20">
        <v>0</v>
      </c>
      <c r="N197" s="139">
        <v>26235</v>
      </c>
      <c r="O197" s="140"/>
      <c r="P197" s="20">
        <v>26235</v>
      </c>
      <c r="Q197" s="139">
        <v>0</v>
      </c>
      <c r="R197" s="141"/>
      <c r="S197" s="140"/>
      <c r="T197" s="20">
        <v>0</v>
      </c>
      <c r="U197" s="139">
        <v>0</v>
      </c>
      <c r="V197" s="141"/>
      <c r="W197" s="22">
        <v>0</v>
      </c>
      <c r="X197" s="20">
        <v>0</v>
      </c>
      <c r="Y197" s="20">
        <v>0</v>
      </c>
      <c r="Z197" s="139">
        <v>26235</v>
      </c>
      <c r="AA197" s="140"/>
      <c r="AB197" s="20">
        <v>0</v>
      </c>
      <c r="AC197" s="20">
        <v>26235</v>
      </c>
      <c r="AD197" s="42" t="s">
        <v>61</v>
      </c>
      <c r="AE197" s="21" t="s">
        <v>985</v>
      </c>
      <c r="AF197" s="172" t="s">
        <v>61</v>
      </c>
      <c r="AG197" s="173"/>
      <c r="AH197" s="172" t="s">
        <v>981</v>
      </c>
      <c r="AI197" s="173"/>
    </row>
    <row r="198" spans="1:35">
      <c r="A198" s="20">
        <v>189</v>
      </c>
      <c r="B198" s="172" t="s">
        <v>986</v>
      </c>
      <c r="C198" s="173"/>
      <c r="D198" s="21" t="s">
        <v>987</v>
      </c>
      <c r="E198" s="172" t="s">
        <v>988</v>
      </c>
      <c r="F198" s="174"/>
      <c r="G198" s="173"/>
      <c r="H198" s="21" t="s">
        <v>66</v>
      </c>
      <c r="I198" s="172" t="s">
        <v>989</v>
      </c>
      <c r="J198" s="173"/>
      <c r="K198" s="21" t="s">
        <v>125</v>
      </c>
      <c r="L198" s="20">
        <v>82</v>
      </c>
      <c r="M198" s="20">
        <v>0</v>
      </c>
      <c r="N198" s="139">
        <v>110864</v>
      </c>
      <c r="O198" s="140"/>
      <c r="P198" s="20">
        <v>110864</v>
      </c>
      <c r="Q198" s="139">
        <v>0</v>
      </c>
      <c r="R198" s="141"/>
      <c r="S198" s="140"/>
      <c r="T198" s="20">
        <v>0</v>
      </c>
      <c r="U198" s="139">
        <v>0</v>
      </c>
      <c r="V198" s="141"/>
      <c r="W198" s="22">
        <v>9978</v>
      </c>
      <c r="X198" s="20">
        <v>0</v>
      </c>
      <c r="Y198" s="20">
        <v>0</v>
      </c>
      <c r="Z198" s="139">
        <v>120842</v>
      </c>
      <c r="AA198" s="140"/>
      <c r="AB198" s="20">
        <v>10000</v>
      </c>
      <c r="AC198" s="20">
        <v>110842</v>
      </c>
      <c r="AD198" s="42" t="s">
        <v>168</v>
      </c>
      <c r="AE198" s="21" t="s">
        <v>990</v>
      </c>
      <c r="AF198" s="172" t="s">
        <v>168</v>
      </c>
      <c r="AG198" s="173"/>
      <c r="AH198" s="172" t="s">
        <v>986</v>
      </c>
      <c r="AI198" s="173"/>
    </row>
    <row r="199" spans="1:35">
      <c r="A199" s="20">
        <v>190</v>
      </c>
      <c r="B199" s="172" t="s">
        <v>991</v>
      </c>
      <c r="C199" s="173"/>
      <c r="D199" s="21" t="s">
        <v>992</v>
      </c>
      <c r="E199" s="172" t="s">
        <v>993</v>
      </c>
      <c r="F199" s="174"/>
      <c r="G199" s="173"/>
      <c r="I199" s="172" t="s">
        <v>994</v>
      </c>
      <c r="J199" s="173"/>
      <c r="K199" s="21" t="s">
        <v>60</v>
      </c>
      <c r="L199" s="20">
        <v>19</v>
      </c>
      <c r="M199" s="20">
        <v>0</v>
      </c>
      <c r="N199" s="139">
        <v>3211</v>
      </c>
      <c r="O199" s="140"/>
      <c r="P199" s="20">
        <v>3211</v>
      </c>
      <c r="Q199" s="139">
        <v>0</v>
      </c>
      <c r="R199" s="141"/>
      <c r="S199" s="140"/>
      <c r="T199" s="20">
        <v>0</v>
      </c>
      <c r="U199" s="139">
        <v>0</v>
      </c>
      <c r="V199" s="141"/>
      <c r="W199" s="22">
        <v>0</v>
      </c>
      <c r="X199" s="20">
        <v>0</v>
      </c>
      <c r="Y199" s="20">
        <v>0</v>
      </c>
      <c r="Z199" s="139">
        <v>3211</v>
      </c>
      <c r="AA199" s="140"/>
      <c r="AB199" s="20">
        <v>0</v>
      </c>
      <c r="AC199" s="20">
        <v>3211</v>
      </c>
      <c r="AD199" s="42" t="s">
        <v>80</v>
      </c>
      <c r="AE199" s="21" t="s">
        <v>995</v>
      </c>
      <c r="AF199" s="172" t="s">
        <v>80</v>
      </c>
      <c r="AG199" s="173"/>
      <c r="AH199" s="172" t="s">
        <v>991</v>
      </c>
      <c r="AI199" s="173"/>
    </row>
    <row r="200" spans="1:35">
      <c r="A200" s="20">
        <v>191</v>
      </c>
      <c r="B200" s="172" t="s">
        <v>996</v>
      </c>
      <c r="C200" s="173"/>
      <c r="D200" s="21" t="s">
        <v>108</v>
      </c>
      <c r="E200" s="172" t="s">
        <v>997</v>
      </c>
      <c r="F200" s="174"/>
      <c r="G200" s="173"/>
      <c r="H200" s="21" t="s">
        <v>110</v>
      </c>
      <c r="I200" s="172" t="s">
        <v>998</v>
      </c>
      <c r="J200" s="173"/>
      <c r="K200" s="21" t="s">
        <v>118</v>
      </c>
      <c r="L200" s="20">
        <v>4957</v>
      </c>
      <c r="M200" s="20">
        <v>243000</v>
      </c>
      <c r="N200" s="139">
        <v>1784592</v>
      </c>
      <c r="O200" s="140"/>
      <c r="P200" s="20">
        <v>2027592</v>
      </c>
      <c r="Q200" s="139">
        <v>0</v>
      </c>
      <c r="R200" s="141"/>
      <c r="S200" s="140"/>
      <c r="T200" s="20">
        <v>0</v>
      </c>
      <c r="U200" s="139">
        <v>0</v>
      </c>
      <c r="V200" s="141"/>
      <c r="W200" s="22">
        <v>10138</v>
      </c>
      <c r="X200" s="20">
        <v>0</v>
      </c>
      <c r="Y200" s="20">
        <v>0</v>
      </c>
      <c r="Z200" s="139">
        <v>2037730</v>
      </c>
      <c r="AA200" s="140"/>
      <c r="AB200" s="20">
        <v>2037730</v>
      </c>
      <c r="AC200" s="20">
        <v>0</v>
      </c>
      <c r="AD200" s="42" t="s">
        <v>119</v>
      </c>
      <c r="AE200" s="21" t="s">
        <v>999</v>
      </c>
      <c r="AF200" s="172" t="s">
        <v>119</v>
      </c>
      <c r="AG200" s="173"/>
      <c r="AH200" s="172" t="s">
        <v>996</v>
      </c>
      <c r="AI200" s="173"/>
    </row>
    <row r="201" spans="1:35">
      <c r="A201" s="20">
        <v>192</v>
      </c>
      <c r="B201" s="172" t="s">
        <v>1000</v>
      </c>
      <c r="C201" s="173"/>
      <c r="D201" s="21" t="s">
        <v>1001</v>
      </c>
      <c r="E201" s="172" t="s">
        <v>1002</v>
      </c>
      <c r="F201" s="174"/>
      <c r="G201" s="173"/>
      <c r="I201" s="172" t="s">
        <v>1003</v>
      </c>
      <c r="J201" s="173"/>
      <c r="K201" s="21" t="s">
        <v>86</v>
      </c>
      <c r="L201" s="20">
        <v>246</v>
      </c>
      <c r="M201" s="20">
        <v>0</v>
      </c>
      <c r="N201" s="139">
        <v>358286</v>
      </c>
      <c r="O201" s="140"/>
      <c r="P201" s="20">
        <v>358286</v>
      </c>
      <c r="Q201" s="139">
        <v>0</v>
      </c>
      <c r="R201" s="141"/>
      <c r="S201" s="140"/>
      <c r="T201" s="20">
        <v>0</v>
      </c>
      <c r="U201" s="139">
        <v>0</v>
      </c>
      <c r="V201" s="141"/>
      <c r="W201" s="22">
        <v>0</v>
      </c>
      <c r="X201" s="20">
        <v>0</v>
      </c>
      <c r="Y201" s="20">
        <v>0</v>
      </c>
      <c r="Z201" s="139">
        <v>358286</v>
      </c>
      <c r="AA201" s="140"/>
      <c r="AB201" s="20">
        <v>0</v>
      </c>
      <c r="AC201" s="20">
        <v>358286</v>
      </c>
      <c r="AD201" s="42" t="s">
        <v>80</v>
      </c>
      <c r="AE201" s="21" t="s">
        <v>1004</v>
      </c>
      <c r="AF201" s="172" t="s">
        <v>80</v>
      </c>
      <c r="AG201" s="173"/>
      <c r="AH201" s="172" t="s">
        <v>1000</v>
      </c>
      <c r="AI201" s="173"/>
    </row>
    <row r="202" spans="1:35">
      <c r="A202" s="20">
        <v>193</v>
      </c>
      <c r="B202" s="172" t="s">
        <v>1005</v>
      </c>
      <c r="C202" s="173"/>
      <c r="D202" s="21" t="s">
        <v>1006</v>
      </c>
      <c r="E202" s="172" t="s">
        <v>1007</v>
      </c>
      <c r="F202" s="174"/>
      <c r="G202" s="173"/>
      <c r="I202" s="172" t="s">
        <v>1008</v>
      </c>
      <c r="J202" s="173"/>
      <c r="K202" s="21" t="s">
        <v>433</v>
      </c>
      <c r="L202" s="20">
        <v>104</v>
      </c>
      <c r="M202" s="20">
        <v>0</v>
      </c>
      <c r="N202" s="139">
        <v>148804</v>
      </c>
      <c r="O202" s="140"/>
      <c r="P202" s="20">
        <v>148804</v>
      </c>
      <c r="Q202" s="139">
        <v>0</v>
      </c>
      <c r="R202" s="141"/>
      <c r="S202" s="140"/>
      <c r="T202" s="20">
        <v>0</v>
      </c>
      <c r="U202" s="139">
        <v>0</v>
      </c>
      <c r="V202" s="141"/>
      <c r="W202" s="22">
        <v>0</v>
      </c>
      <c r="X202" s="20">
        <v>0</v>
      </c>
      <c r="Y202" s="20">
        <v>0</v>
      </c>
      <c r="Z202" s="139">
        <v>148804</v>
      </c>
      <c r="AA202" s="140"/>
      <c r="AB202" s="20">
        <v>0</v>
      </c>
      <c r="AC202" s="20">
        <v>148804</v>
      </c>
      <c r="AD202" s="42" t="s">
        <v>80</v>
      </c>
      <c r="AE202" s="21" t="s">
        <v>1009</v>
      </c>
      <c r="AF202" s="172" t="s">
        <v>80</v>
      </c>
      <c r="AG202" s="173"/>
      <c r="AH202" s="172" t="s">
        <v>1005</v>
      </c>
      <c r="AI202" s="173"/>
    </row>
    <row r="203" spans="1:35">
      <c r="A203" s="20">
        <v>194</v>
      </c>
      <c r="B203" s="172" t="s">
        <v>1010</v>
      </c>
      <c r="C203" s="173"/>
      <c r="D203" s="21" t="s">
        <v>108</v>
      </c>
      <c r="E203" s="172" t="s">
        <v>966</v>
      </c>
      <c r="F203" s="174"/>
      <c r="G203" s="173"/>
      <c r="H203" s="21" t="s">
        <v>110</v>
      </c>
      <c r="I203" s="172" t="s">
        <v>1011</v>
      </c>
      <c r="J203" s="173"/>
      <c r="K203" s="21" t="s">
        <v>118</v>
      </c>
      <c r="L203" s="20">
        <v>4957</v>
      </c>
      <c r="M203" s="20">
        <v>243000</v>
      </c>
      <c r="N203" s="139">
        <v>1784592</v>
      </c>
      <c r="O203" s="140"/>
      <c r="P203" s="20">
        <v>2027592</v>
      </c>
      <c r="Q203" s="139">
        <v>0</v>
      </c>
      <c r="R203" s="141"/>
      <c r="S203" s="140"/>
      <c r="T203" s="20">
        <v>0</v>
      </c>
      <c r="U203" s="139">
        <v>0</v>
      </c>
      <c r="V203" s="141"/>
      <c r="W203" s="22">
        <v>10138</v>
      </c>
      <c r="X203" s="20">
        <v>0</v>
      </c>
      <c r="Y203" s="20">
        <v>0</v>
      </c>
      <c r="Z203" s="139">
        <v>2037730</v>
      </c>
      <c r="AA203" s="140"/>
      <c r="AB203" s="20">
        <v>2037730</v>
      </c>
      <c r="AC203" s="20">
        <v>0</v>
      </c>
      <c r="AD203" s="42" t="s">
        <v>69</v>
      </c>
      <c r="AE203" s="21" t="s">
        <v>1012</v>
      </c>
      <c r="AF203" s="172" t="s">
        <v>69</v>
      </c>
      <c r="AG203" s="173"/>
      <c r="AH203" s="172" t="s">
        <v>1010</v>
      </c>
      <c r="AI203" s="173"/>
    </row>
    <row r="204" spans="1:35">
      <c r="A204" s="20">
        <v>195</v>
      </c>
      <c r="B204" s="172" t="s">
        <v>1013</v>
      </c>
      <c r="C204" s="173"/>
      <c r="D204" s="21" t="s">
        <v>1014</v>
      </c>
      <c r="E204" s="172" t="s">
        <v>1015</v>
      </c>
      <c r="F204" s="174"/>
      <c r="G204" s="173"/>
      <c r="I204" s="172" t="s">
        <v>1016</v>
      </c>
      <c r="J204" s="173"/>
      <c r="K204" s="21" t="s">
        <v>60</v>
      </c>
      <c r="L204" s="20">
        <v>12</v>
      </c>
      <c r="M204" s="20">
        <v>0</v>
      </c>
      <c r="N204" s="139">
        <v>2028</v>
      </c>
      <c r="O204" s="140"/>
      <c r="P204" s="20">
        <v>2028</v>
      </c>
      <c r="Q204" s="139">
        <v>0</v>
      </c>
      <c r="R204" s="141"/>
      <c r="S204" s="140"/>
      <c r="T204" s="20">
        <v>0</v>
      </c>
      <c r="U204" s="139">
        <v>0</v>
      </c>
      <c r="V204" s="141"/>
      <c r="W204" s="22">
        <v>0</v>
      </c>
      <c r="X204" s="20">
        <v>0</v>
      </c>
      <c r="Y204" s="20">
        <v>0</v>
      </c>
      <c r="Z204" s="139">
        <v>2028</v>
      </c>
      <c r="AA204" s="140"/>
      <c r="AB204" s="20">
        <v>0</v>
      </c>
      <c r="AC204" s="20">
        <v>2028</v>
      </c>
      <c r="AD204" s="42" t="s">
        <v>80</v>
      </c>
      <c r="AE204" s="21" t="s">
        <v>1017</v>
      </c>
      <c r="AF204" s="172" t="s">
        <v>80</v>
      </c>
      <c r="AG204" s="173"/>
      <c r="AH204" s="172" t="s">
        <v>1013</v>
      </c>
      <c r="AI204" s="173"/>
    </row>
    <row r="205" spans="1:35">
      <c r="A205" s="20">
        <v>196</v>
      </c>
      <c r="B205" s="172" t="s">
        <v>1018</v>
      </c>
      <c r="C205" s="173"/>
      <c r="D205" s="21" t="s">
        <v>1019</v>
      </c>
      <c r="E205" s="172" t="s">
        <v>1020</v>
      </c>
      <c r="F205" s="174"/>
      <c r="G205" s="173"/>
      <c r="I205" s="172" t="s">
        <v>1021</v>
      </c>
      <c r="J205" s="173"/>
      <c r="K205" s="21" t="s">
        <v>60</v>
      </c>
      <c r="L205" s="20">
        <v>28</v>
      </c>
      <c r="M205" s="20">
        <v>0</v>
      </c>
      <c r="N205" s="139">
        <v>4732</v>
      </c>
      <c r="O205" s="140"/>
      <c r="P205" s="20">
        <v>4732</v>
      </c>
      <c r="Q205" s="139">
        <v>0</v>
      </c>
      <c r="R205" s="141"/>
      <c r="S205" s="140"/>
      <c r="T205" s="20">
        <v>0</v>
      </c>
      <c r="U205" s="139">
        <v>0</v>
      </c>
      <c r="V205" s="141"/>
      <c r="W205" s="22">
        <v>0</v>
      </c>
      <c r="X205" s="20">
        <v>0</v>
      </c>
      <c r="Y205" s="20">
        <v>0</v>
      </c>
      <c r="Z205" s="139">
        <v>4732</v>
      </c>
      <c r="AA205" s="140"/>
      <c r="AB205" s="20">
        <v>0</v>
      </c>
      <c r="AC205" s="20">
        <v>4732</v>
      </c>
      <c r="AD205" s="42" t="s">
        <v>80</v>
      </c>
      <c r="AE205" s="21" t="s">
        <v>1022</v>
      </c>
      <c r="AF205" s="172" t="s">
        <v>80</v>
      </c>
      <c r="AG205" s="173"/>
      <c r="AH205" s="172" t="s">
        <v>1018</v>
      </c>
      <c r="AI205" s="173"/>
    </row>
    <row r="206" spans="1:35">
      <c r="A206" s="20">
        <v>197</v>
      </c>
      <c r="B206" s="172" t="s">
        <v>1023</v>
      </c>
      <c r="C206" s="173"/>
      <c r="D206" s="21" t="s">
        <v>1024</v>
      </c>
      <c r="E206" s="172" t="s">
        <v>1025</v>
      </c>
      <c r="F206" s="174"/>
      <c r="G206" s="173"/>
      <c r="I206" s="172" t="s">
        <v>728</v>
      </c>
      <c r="J206" s="173"/>
      <c r="K206" s="21" t="s">
        <v>60</v>
      </c>
      <c r="L206" s="20">
        <v>60</v>
      </c>
      <c r="M206" s="20">
        <v>0</v>
      </c>
      <c r="N206" s="139">
        <v>29700</v>
      </c>
      <c r="O206" s="140"/>
      <c r="P206" s="20">
        <v>29700</v>
      </c>
      <c r="Q206" s="139">
        <v>0</v>
      </c>
      <c r="R206" s="141"/>
      <c r="S206" s="140"/>
      <c r="T206" s="20">
        <v>0</v>
      </c>
      <c r="U206" s="139">
        <v>0</v>
      </c>
      <c r="V206" s="141"/>
      <c r="W206" s="22">
        <v>0</v>
      </c>
      <c r="X206" s="20">
        <v>0</v>
      </c>
      <c r="Y206" s="20">
        <v>0</v>
      </c>
      <c r="Z206" s="139">
        <v>29700</v>
      </c>
      <c r="AA206" s="140"/>
      <c r="AB206" s="20">
        <v>0</v>
      </c>
      <c r="AC206" s="20">
        <v>29700</v>
      </c>
      <c r="AD206" s="42" t="s">
        <v>61</v>
      </c>
      <c r="AE206" s="21" t="s">
        <v>1026</v>
      </c>
      <c r="AF206" s="172" t="s">
        <v>61</v>
      </c>
      <c r="AG206" s="173"/>
      <c r="AH206" s="172" t="s">
        <v>1023</v>
      </c>
      <c r="AI206" s="173"/>
    </row>
    <row r="207" spans="1:35">
      <c r="A207" s="20">
        <v>198</v>
      </c>
      <c r="B207" s="172" t="s">
        <v>1027</v>
      </c>
      <c r="C207" s="173"/>
      <c r="D207" s="21" t="s">
        <v>1028</v>
      </c>
      <c r="E207" s="172" t="s">
        <v>1029</v>
      </c>
      <c r="F207" s="174"/>
      <c r="G207" s="173"/>
      <c r="I207" s="172" t="s">
        <v>1030</v>
      </c>
      <c r="J207" s="173"/>
      <c r="K207" s="21" t="s">
        <v>60</v>
      </c>
      <c r="L207" s="20">
        <v>34</v>
      </c>
      <c r="M207" s="20">
        <v>0</v>
      </c>
      <c r="N207" s="139">
        <v>16830</v>
      </c>
      <c r="O207" s="140"/>
      <c r="P207" s="20">
        <v>16830</v>
      </c>
      <c r="Q207" s="139">
        <v>0</v>
      </c>
      <c r="R207" s="141"/>
      <c r="S207" s="140"/>
      <c r="T207" s="20">
        <v>0</v>
      </c>
      <c r="U207" s="139">
        <v>0</v>
      </c>
      <c r="V207" s="141"/>
      <c r="W207" s="22">
        <v>0</v>
      </c>
      <c r="X207" s="20">
        <v>0</v>
      </c>
      <c r="Y207" s="20">
        <v>0</v>
      </c>
      <c r="Z207" s="139">
        <v>16830</v>
      </c>
      <c r="AA207" s="140"/>
      <c r="AB207" s="20">
        <v>0</v>
      </c>
      <c r="AC207" s="20">
        <v>16830</v>
      </c>
      <c r="AD207" s="42" t="s">
        <v>61</v>
      </c>
      <c r="AE207" s="21" t="s">
        <v>1031</v>
      </c>
      <c r="AF207" s="172" t="s">
        <v>61</v>
      </c>
      <c r="AG207" s="173"/>
      <c r="AH207" s="172" t="s">
        <v>1027</v>
      </c>
      <c r="AI207" s="173"/>
    </row>
    <row r="208" spans="1:35">
      <c r="A208" s="20">
        <v>199</v>
      </c>
      <c r="B208" s="172" t="s">
        <v>1032</v>
      </c>
      <c r="C208" s="173"/>
      <c r="D208" s="21" t="s">
        <v>1033</v>
      </c>
      <c r="E208" s="172" t="s">
        <v>1034</v>
      </c>
      <c r="F208" s="174"/>
      <c r="G208" s="173"/>
      <c r="H208" s="21" t="s">
        <v>66</v>
      </c>
      <c r="I208" s="172" t="s">
        <v>1035</v>
      </c>
      <c r="J208" s="173"/>
      <c r="K208" s="21" t="s">
        <v>370</v>
      </c>
      <c r="L208" s="20">
        <v>392</v>
      </c>
      <c r="M208" s="20">
        <v>0</v>
      </c>
      <c r="N208" s="139">
        <v>237160</v>
      </c>
      <c r="O208" s="140"/>
      <c r="P208" s="20">
        <v>237160</v>
      </c>
      <c r="Q208" s="139">
        <v>0</v>
      </c>
      <c r="R208" s="141"/>
      <c r="S208" s="140"/>
      <c r="T208" s="20">
        <v>0</v>
      </c>
      <c r="U208" s="139">
        <v>0</v>
      </c>
      <c r="V208" s="141"/>
      <c r="W208" s="22">
        <v>21344</v>
      </c>
      <c r="X208" s="20">
        <v>0</v>
      </c>
      <c r="Y208" s="20">
        <v>0</v>
      </c>
      <c r="Z208" s="139">
        <v>258504</v>
      </c>
      <c r="AA208" s="140"/>
      <c r="AB208" s="20">
        <v>258504</v>
      </c>
      <c r="AC208" s="20">
        <v>0</v>
      </c>
      <c r="AD208" s="42" t="s">
        <v>182</v>
      </c>
      <c r="AE208" s="21" t="s">
        <v>1036</v>
      </c>
      <c r="AF208" s="172" t="s">
        <v>182</v>
      </c>
      <c r="AG208" s="173"/>
      <c r="AH208" s="172" t="s">
        <v>1032</v>
      </c>
      <c r="AI208" s="173"/>
    </row>
    <row r="209" spans="1:35">
      <c r="A209" s="20">
        <v>200</v>
      </c>
      <c r="B209" s="172" t="s">
        <v>1037</v>
      </c>
      <c r="C209" s="173"/>
      <c r="D209" s="21" t="s">
        <v>1038</v>
      </c>
      <c r="E209" s="172" t="s">
        <v>559</v>
      </c>
      <c r="F209" s="174"/>
      <c r="G209" s="173"/>
      <c r="H209" s="21" t="s">
        <v>66</v>
      </c>
      <c r="I209" s="172" t="s">
        <v>1039</v>
      </c>
      <c r="J209" s="173"/>
      <c r="K209" s="21" t="s">
        <v>68</v>
      </c>
      <c r="L209" s="20">
        <v>174</v>
      </c>
      <c r="M209" s="20">
        <v>0</v>
      </c>
      <c r="N209" s="139">
        <v>235248</v>
      </c>
      <c r="O209" s="140"/>
      <c r="P209" s="20">
        <v>235248</v>
      </c>
      <c r="Q209" s="139">
        <v>0</v>
      </c>
      <c r="R209" s="141"/>
      <c r="S209" s="140"/>
      <c r="T209" s="20">
        <v>0</v>
      </c>
      <c r="U209" s="139">
        <v>0</v>
      </c>
      <c r="V209" s="141"/>
      <c r="W209" s="22">
        <v>21172</v>
      </c>
      <c r="X209" s="20">
        <v>0</v>
      </c>
      <c r="Y209" s="20">
        <v>0</v>
      </c>
      <c r="Z209" s="139">
        <v>256420</v>
      </c>
      <c r="AA209" s="140"/>
      <c r="AB209" s="20">
        <v>256420</v>
      </c>
      <c r="AC209" s="20">
        <v>0</v>
      </c>
      <c r="AD209" s="42" t="s">
        <v>69</v>
      </c>
      <c r="AE209" s="21" t="s">
        <v>1040</v>
      </c>
      <c r="AF209" s="172" t="s">
        <v>69</v>
      </c>
      <c r="AG209" s="173"/>
      <c r="AH209" s="172" t="s">
        <v>1037</v>
      </c>
      <c r="AI209" s="173"/>
    </row>
    <row r="210" spans="1:35">
      <c r="A210" s="20">
        <v>201</v>
      </c>
      <c r="B210" s="172" t="s">
        <v>1041</v>
      </c>
      <c r="C210" s="173"/>
      <c r="D210" s="21" t="s">
        <v>108</v>
      </c>
      <c r="E210" s="172" t="s">
        <v>1042</v>
      </c>
      <c r="F210" s="174"/>
      <c r="G210" s="173"/>
      <c r="H210" s="21" t="s">
        <v>110</v>
      </c>
      <c r="I210" s="172" t="s">
        <v>304</v>
      </c>
      <c r="J210" s="173"/>
      <c r="K210" s="21" t="s">
        <v>118</v>
      </c>
      <c r="L210" s="20">
        <v>4957</v>
      </c>
      <c r="M210" s="20">
        <v>243000</v>
      </c>
      <c r="N210" s="139">
        <v>1784592</v>
      </c>
      <c r="O210" s="140"/>
      <c r="P210" s="20">
        <v>2027592</v>
      </c>
      <c r="Q210" s="139">
        <v>0</v>
      </c>
      <c r="R210" s="141"/>
      <c r="S210" s="140"/>
      <c r="T210" s="20">
        <v>0</v>
      </c>
      <c r="U210" s="139">
        <v>0</v>
      </c>
      <c r="V210" s="141"/>
      <c r="W210" s="22">
        <v>10138</v>
      </c>
      <c r="X210" s="20">
        <v>0</v>
      </c>
      <c r="Y210" s="20">
        <v>0</v>
      </c>
      <c r="Z210" s="139">
        <v>2037730</v>
      </c>
      <c r="AA210" s="140"/>
      <c r="AB210" s="20">
        <v>2037730</v>
      </c>
      <c r="AC210" s="20">
        <v>0</v>
      </c>
      <c r="AD210" s="42" t="s">
        <v>146</v>
      </c>
      <c r="AE210" s="21" t="s">
        <v>1043</v>
      </c>
      <c r="AF210" s="172" t="s">
        <v>146</v>
      </c>
      <c r="AG210" s="173"/>
      <c r="AH210" s="172" t="s">
        <v>1041</v>
      </c>
      <c r="AI210" s="173"/>
    </row>
    <row r="211" spans="1:35">
      <c r="A211" s="20">
        <v>202</v>
      </c>
      <c r="B211" s="172" t="s">
        <v>1044</v>
      </c>
      <c r="C211" s="173"/>
      <c r="D211" s="21" t="s">
        <v>1045</v>
      </c>
      <c r="E211" s="172" t="s">
        <v>1046</v>
      </c>
      <c r="F211" s="174"/>
      <c r="G211" s="173"/>
      <c r="I211" s="172" t="s">
        <v>1047</v>
      </c>
      <c r="J211" s="173"/>
      <c r="K211" s="21" t="s">
        <v>60</v>
      </c>
      <c r="L211" s="20">
        <v>42</v>
      </c>
      <c r="M211" s="20">
        <v>0</v>
      </c>
      <c r="N211" s="139">
        <v>20790</v>
      </c>
      <c r="O211" s="140"/>
      <c r="P211" s="20">
        <v>20790</v>
      </c>
      <c r="Q211" s="139">
        <v>0</v>
      </c>
      <c r="R211" s="141"/>
      <c r="S211" s="140"/>
      <c r="T211" s="20">
        <v>0</v>
      </c>
      <c r="U211" s="139">
        <v>0</v>
      </c>
      <c r="V211" s="141"/>
      <c r="W211" s="22">
        <v>0</v>
      </c>
      <c r="X211" s="20">
        <v>0</v>
      </c>
      <c r="Y211" s="20">
        <v>0</v>
      </c>
      <c r="Z211" s="139">
        <v>20790</v>
      </c>
      <c r="AA211" s="140"/>
      <c r="AB211" s="20">
        <v>0</v>
      </c>
      <c r="AC211" s="20">
        <v>20790</v>
      </c>
      <c r="AD211" s="42" t="s">
        <v>61</v>
      </c>
      <c r="AE211" s="21" t="s">
        <v>1048</v>
      </c>
      <c r="AF211" s="172" t="s">
        <v>61</v>
      </c>
      <c r="AG211" s="173"/>
      <c r="AH211" s="172" t="s">
        <v>1044</v>
      </c>
      <c r="AI211" s="173"/>
    </row>
    <row r="212" spans="1:35">
      <c r="A212" s="20">
        <v>203</v>
      </c>
      <c r="B212" s="172" t="s">
        <v>1049</v>
      </c>
      <c r="C212" s="173"/>
      <c r="D212" s="21" t="s">
        <v>108</v>
      </c>
      <c r="E212" s="172" t="s">
        <v>1050</v>
      </c>
      <c r="F212" s="174"/>
      <c r="G212" s="173"/>
      <c r="H212" s="21" t="s">
        <v>110</v>
      </c>
      <c r="I212" s="172" t="s">
        <v>216</v>
      </c>
      <c r="J212" s="173"/>
      <c r="K212" s="21" t="s">
        <v>130</v>
      </c>
      <c r="L212" s="20">
        <v>2479</v>
      </c>
      <c r="M212" s="20">
        <v>81000</v>
      </c>
      <c r="N212" s="139">
        <v>892296</v>
      </c>
      <c r="O212" s="140"/>
      <c r="P212" s="20">
        <v>973296</v>
      </c>
      <c r="Q212" s="139">
        <v>0</v>
      </c>
      <c r="R212" s="141"/>
      <c r="S212" s="140"/>
      <c r="T212" s="20">
        <v>0</v>
      </c>
      <c r="U212" s="139">
        <v>0</v>
      </c>
      <c r="V212" s="141"/>
      <c r="W212" s="22">
        <v>4866</v>
      </c>
      <c r="X212" s="20">
        <v>0</v>
      </c>
      <c r="Y212" s="20">
        <v>0</v>
      </c>
      <c r="Z212" s="139">
        <v>978162</v>
      </c>
      <c r="AA212" s="140"/>
      <c r="AB212" s="20">
        <v>978162</v>
      </c>
      <c r="AC212" s="20">
        <v>0</v>
      </c>
      <c r="AD212" s="42" t="s">
        <v>69</v>
      </c>
      <c r="AE212" s="21" t="s">
        <v>1051</v>
      </c>
      <c r="AF212" s="172" t="s">
        <v>69</v>
      </c>
      <c r="AG212" s="173"/>
      <c r="AH212" s="172" t="s">
        <v>1049</v>
      </c>
      <c r="AI212" s="173"/>
    </row>
    <row r="213" spans="1:35">
      <c r="A213" s="20">
        <v>204</v>
      </c>
      <c r="B213" s="172" t="s">
        <v>1052</v>
      </c>
      <c r="C213" s="173"/>
      <c r="D213" s="21" t="s">
        <v>1053</v>
      </c>
      <c r="E213" s="172" t="s">
        <v>1054</v>
      </c>
      <c r="F213" s="174"/>
      <c r="G213" s="173"/>
      <c r="I213" s="172" t="s">
        <v>1055</v>
      </c>
      <c r="J213" s="173"/>
      <c r="K213" s="21" t="s">
        <v>60</v>
      </c>
      <c r="L213" s="20">
        <v>121</v>
      </c>
      <c r="M213" s="20">
        <v>0</v>
      </c>
      <c r="N213" s="139">
        <v>20449</v>
      </c>
      <c r="O213" s="140"/>
      <c r="P213" s="20">
        <v>20449</v>
      </c>
      <c r="Q213" s="139">
        <v>0</v>
      </c>
      <c r="R213" s="141"/>
      <c r="S213" s="140"/>
      <c r="T213" s="20">
        <v>0</v>
      </c>
      <c r="U213" s="139">
        <v>0</v>
      </c>
      <c r="V213" s="141"/>
      <c r="W213" s="22">
        <v>0</v>
      </c>
      <c r="X213" s="20">
        <v>0</v>
      </c>
      <c r="Y213" s="20">
        <v>0</v>
      </c>
      <c r="Z213" s="139">
        <v>20449</v>
      </c>
      <c r="AA213" s="140"/>
      <c r="AB213" s="20">
        <v>0</v>
      </c>
      <c r="AC213" s="20">
        <v>20449</v>
      </c>
      <c r="AD213" s="42" t="s">
        <v>80</v>
      </c>
      <c r="AE213" s="21" t="s">
        <v>1056</v>
      </c>
      <c r="AF213" s="172" t="s">
        <v>80</v>
      </c>
      <c r="AG213" s="173"/>
      <c r="AH213" s="172" t="s">
        <v>1052</v>
      </c>
      <c r="AI213" s="173"/>
    </row>
    <row r="214" spans="1:35">
      <c r="A214" s="20">
        <v>205</v>
      </c>
      <c r="B214" s="172" t="s">
        <v>1057</v>
      </c>
      <c r="C214" s="173"/>
      <c r="D214" s="21" t="s">
        <v>1058</v>
      </c>
      <c r="E214" s="172" t="s">
        <v>1059</v>
      </c>
      <c r="F214" s="174"/>
      <c r="G214" s="173"/>
      <c r="I214" s="172" t="s">
        <v>1060</v>
      </c>
      <c r="J214" s="173"/>
      <c r="K214" s="21" t="s">
        <v>60</v>
      </c>
      <c r="L214" s="20">
        <v>38</v>
      </c>
      <c r="M214" s="20">
        <v>0</v>
      </c>
      <c r="N214" s="139">
        <v>6422</v>
      </c>
      <c r="O214" s="140"/>
      <c r="P214" s="20">
        <v>6422</v>
      </c>
      <c r="Q214" s="139">
        <v>0</v>
      </c>
      <c r="R214" s="141"/>
      <c r="S214" s="140"/>
      <c r="T214" s="20">
        <v>0</v>
      </c>
      <c r="U214" s="139">
        <v>0</v>
      </c>
      <c r="V214" s="141"/>
      <c r="W214" s="22">
        <v>0</v>
      </c>
      <c r="X214" s="20">
        <v>0</v>
      </c>
      <c r="Y214" s="20">
        <v>0</v>
      </c>
      <c r="Z214" s="139">
        <v>6422</v>
      </c>
      <c r="AA214" s="140"/>
      <c r="AB214" s="20">
        <v>0</v>
      </c>
      <c r="AC214" s="20">
        <v>6422</v>
      </c>
      <c r="AD214" s="42" t="s">
        <v>80</v>
      </c>
      <c r="AE214" s="21" t="s">
        <v>1061</v>
      </c>
      <c r="AF214" s="172" t="s">
        <v>80</v>
      </c>
      <c r="AG214" s="173"/>
      <c r="AH214" s="172" t="s">
        <v>1057</v>
      </c>
      <c r="AI214" s="173"/>
    </row>
    <row r="215" spans="1:35">
      <c r="A215" s="20">
        <v>206</v>
      </c>
      <c r="B215" s="172" t="s">
        <v>1062</v>
      </c>
      <c r="C215" s="173"/>
      <c r="D215" s="21" t="s">
        <v>1063</v>
      </c>
      <c r="E215" s="172" t="s">
        <v>616</v>
      </c>
      <c r="F215" s="174"/>
      <c r="G215" s="173"/>
      <c r="H215" s="21" t="s">
        <v>156</v>
      </c>
      <c r="I215" s="172" t="s">
        <v>1064</v>
      </c>
      <c r="J215" s="173"/>
      <c r="K215" s="21" t="s">
        <v>60</v>
      </c>
      <c r="L215" s="20">
        <v>2479</v>
      </c>
      <c r="M215" s="20">
        <v>0</v>
      </c>
      <c r="N215" s="139">
        <v>1226907</v>
      </c>
      <c r="O215" s="140"/>
      <c r="P215" s="20">
        <v>1226907</v>
      </c>
      <c r="Q215" s="139">
        <v>0</v>
      </c>
      <c r="R215" s="141"/>
      <c r="S215" s="140"/>
      <c r="T215" s="20">
        <v>0</v>
      </c>
      <c r="U215" s="139">
        <v>188171</v>
      </c>
      <c r="V215" s="141"/>
      <c r="W215" s="22">
        <v>12269</v>
      </c>
      <c r="X215" s="20">
        <v>0</v>
      </c>
      <c r="Y215" s="20">
        <v>0</v>
      </c>
      <c r="Z215" s="139">
        <v>1427347</v>
      </c>
      <c r="AA215" s="140"/>
      <c r="AB215" s="20">
        <v>1427347</v>
      </c>
      <c r="AC215" s="20">
        <v>0</v>
      </c>
      <c r="AD215" s="42" t="s">
        <v>168</v>
      </c>
      <c r="AE215" s="21" t="s">
        <v>1065</v>
      </c>
      <c r="AF215" s="172" t="s">
        <v>168</v>
      </c>
      <c r="AG215" s="173"/>
      <c r="AH215" s="172" t="s">
        <v>1062</v>
      </c>
      <c r="AI215" s="173"/>
    </row>
    <row r="216" spans="1:35">
      <c r="A216" s="20">
        <v>207</v>
      </c>
      <c r="B216" s="172" t="s">
        <v>1066</v>
      </c>
      <c r="C216" s="173"/>
      <c r="D216" s="21" t="s">
        <v>1067</v>
      </c>
      <c r="E216" s="172" t="s">
        <v>1068</v>
      </c>
      <c r="F216" s="174"/>
      <c r="G216" s="173"/>
      <c r="I216" s="172" t="s">
        <v>1069</v>
      </c>
      <c r="J216" s="173"/>
      <c r="K216" s="21" t="s">
        <v>295</v>
      </c>
      <c r="L216" s="20">
        <v>100</v>
      </c>
      <c r="M216" s="20">
        <v>0</v>
      </c>
      <c r="N216" s="139">
        <v>49005</v>
      </c>
      <c r="O216" s="140"/>
      <c r="P216" s="20">
        <v>49005</v>
      </c>
      <c r="Q216" s="139">
        <v>0</v>
      </c>
      <c r="R216" s="141"/>
      <c r="S216" s="140"/>
      <c r="T216" s="20">
        <v>0</v>
      </c>
      <c r="U216" s="139">
        <v>0</v>
      </c>
      <c r="V216" s="141"/>
      <c r="W216" s="22">
        <v>0</v>
      </c>
      <c r="X216" s="20">
        <v>0</v>
      </c>
      <c r="Y216" s="20">
        <v>0</v>
      </c>
      <c r="Z216" s="139">
        <v>49005</v>
      </c>
      <c r="AA216" s="140"/>
      <c r="AB216" s="20">
        <v>0</v>
      </c>
      <c r="AC216" s="20">
        <v>49005</v>
      </c>
      <c r="AD216" s="42" t="s">
        <v>80</v>
      </c>
      <c r="AE216" s="21" t="s">
        <v>1070</v>
      </c>
      <c r="AF216" s="172" t="s">
        <v>80</v>
      </c>
      <c r="AG216" s="173"/>
      <c r="AH216" s="172" t="s">
        <v>1066</v>
      </c>
      <c r="AI216" s="173"/>
    </row>
    <row r="217" spans="1:35">
      <c r="A217" s="20">
        <v>208</v>
      </c>
      <c r="B217" s="172" t="s">
        <v>1071</v>
      </c>
      <c r="C217" s="173"/>
      <c r="D217" s="21" t="s">
        <v>1072</v>
      </c>
      <c r="E217" s="172" t="s">
        <v>1073</v>
      </c>
      <c r="F217" s="174"/>
      <c r="G217" s="173"/>
      <c r="H217" s="21" t="s">
        <v>66</v>
      </c>
      <c r="I217" s="172" t="s">
        <v>1074</v>
      </c>
      <c r="J217" s="173"/>
      <c r="K217" s="21" t="s">
        <v>370</v>
      </c>
      <c r="L217" s="20">
        <v>702</v>
      </c>
      <c r="M217" s="20">
        <v>0</v>
      </c>
      <c r="N217" s="139">
        <v>424710</v>
      </c>
      <c r="O217" s="140"/>
      <c r="P217" s="20">
        <v>424710</v>
      </c>
      <c r="Q217" s="139">
        <v>0</v>
      </c>
      <c r="R217" s="141"/>
      <c r="S217" s="140"/>
      <c r="T217" s="20">
        <v>0</v>
      </c>
      <c r="U217" s="139">
        <v>0</v>
      </c>
      <c r="V217" s="141"/>
      <c r="W217" s="22">
        <v>38224</v>
      </c>
      <c r="X217" s="20">
        <v>0</v>
      </c>
      <c r="Y217" s="20">
        <v>0</v>
      </c>
      <c r="Z217" s="139">
        <v>462934</v>
      </c>
      <c r="AA217" s="140"/>
      <c r="AB217" s="20">
        <v>462934</v>
      </c>
      <c r="AC217" s="20">
        <v>0</v>
      </c>
      <c r="AD217" s="42" t="s">
        <v>119</v>
      </c>
      <c r="AE217" s="21" t="s">
        <v>1075</v>
      </c>
      <c r="AF217" s="172" t="s">
        <v>119</v>
      </c>
      <c r="AG217" s="173"/>
      <c r="AH217" s="172" t="s">
        <v>1071</v>
      </c>
      <c r="AI217" s="173"/>
    </row>
    <row r="218" spans="1:35">
      <c r="A218" s="20">
        <v>209</v>
      </c>
      <c r="B218" s="172" t="s">
        <v>1076</v>
      </c>
      <c r="C218" s="173"/>
      <c r="D218" s="21" t="s">
        <v>108</v>
      </c>
      <c r="E218" s="172" t="s">
        <v>1077</v>
      </c>
      <c r="F218" s="174"/>
      <c r="G218" s="173"/>
      <c r="H218" s="21" t="s">
        <v>110</v>
      </c>
      <c r="I218" s="172" t="s">
        <v>1078</v>
      </c>
      <c r="J218" s="173"/>
      <c r="K218" s="21" t="s">
        <v>60</v>
      </c>
      <c r="L218" s="20">
        <v>2479</v>
      </c>
      <c r="M218" s="20">
        <v>89100</v>
      </c>
      <c r="N218" s="139">
        <v>1226907</v>
      </c>
      <c r="O218" s="140"/>
      <c r="P218" s="20">
        <v>1316007</v>
      </c>
      <c r="Q218" s="139">
        <v>0</v>
      </c>
      <c r="R218" s="141"/>
      <c r="S218" s="140"/>
      <c r="T218" s="20">
        <v>0</v>
      </c>
      <c r="U218" s="139">
        <v>0</v>
      </c>
      <c r="V218" s="141"/>
      <c r="W218" s="22">
        <v>6580</v>
      </c>
      <c r="X218" s="20">
        <v>0</v>
      </c>
      <c r="Y218" s="20">
        <v>0</v>
      </c>
      <c r="Z218" s="139">
        <v>1322587</v>
      </c>
      <c r="AA218" s="140"/>
      <c r="AB218" s="20">
        <v>1322587</v>
      </c>
      <c r="AC218" s="20">
        <v>0</v>
      </c>
      <c r="AD218" s="42" t="s">
        <v>61</v>
      </c>
      <c r="AE218" s="21" t="s">
        <v>1079</v>
      </c>
      <c r="AF218" s="172" t="s">
        <v>61</v>
      </c>
      <c r="AG218" s="173"/>
      <c r="AH218" s="172" t="s">
        <v>1076</v>
      </c>
      <c r="AI218" s="173"/>
    </row>
    <row r="219" spans="1:35">
      <c r="A219" s="20">
        <v>210</v>
      </c>
      <c r="B219" s="172" t="s">
        <v>1080</v>
      </c>
      <c r="C219" s="173"/>
      <c r="D219" s="21" t="s">
        <v>1081</v>
      </c>
      <c r="E219" s="172" t="s">
        <v>1082</v>
      </c>
      <c r="F219" s="174"/>
      <c r="G219" s="173"/>
      <c r="I219" s="172" t="s">
        <v>1083</v>
      </c>
      <c r="J219" s="173"/>
      <c r="K219" s="21" t="s">
        <v>60</v>
      </c>
      <c r="L219" s="20">
        <v>51</v>
      </c>
      <c r="M219" s="20">
        <v>0</v>
      </c>
      <c r="N219" s="139">
        <v>25245</v>
      </c>
      <c r="O219" s="140"/>
      <c r="P219" s="20">
        <v>25245</v>
      </c>
      <c r="Q219" s="139">
        <v>0</v>
      </c>
      <c r="R219" s="141"/>
      <c r="S219" s="140"/>
      <c r="T219" s="20">
        <v>0</v>
      </c>
      <c r="U219" s="139">
        <v>0</v>
      </c>
      <c r="V219" s="141"/>
      <c r="W219" s="22">
        <v>0</v>
      </c>
      <c r="X219" s="20">
        <v>0</v>
      </c>
      <c r="Y219" s="20">
        <v>0</v>
      </c>
      <c r="Z219" s="139">
        <v>25245</v>
      </c>
      <c r="AA219" s="140"/>
      <c r="AB219" s="20">
        <v>0</v>
      </c>
      <c r="AC219" s="20">
        <v>25245</v>
      </c>
      <c r="AD219" s="42" t="s">
        <v>61</v>
      </c>
      <c r="AE219" s="21" t="s">
        <v>1084</v>
      </c>
      <c r="AF219" s="172" t="s">
        <v>61</v>
      </c>
      <c r="AG219" s="173"/>
      <c r="AH219" s="172" t="s">
        <v>1080</v>
      </c>
      <c r="AI219" s="173"/>
    </row>
    <row r="220" spans="1:35">
      <c r="A220" s="20">
        <v>211</v>
      </c>
      <c r="B220" s="172" t="s">
        <v>1085</v>
      </c>
      <c r="C220" s="173"/>
      <c r="D220" s="21" t="s">
        <v>1086</v>
      </c>
      <c r="E220" s="172" t="s">
        <v>1087</v>
      </c>
      <c r="F220" s="174"/>
      <c r="G220" s="173"/>
      <c r="I220" s="172" t="s">
        <v>1088</v>
      </c>
      <c r="J220" s="173"/>
      <c r="K220" s="21" t="s">
        <v>60</v>
      </c>
      <c r="L220" s="20">
        <v>4</v>
      </c>
      <c r="M220" s="20">
        <v>0</v>
      </c>
      <c r="N220" s="139">
        <v>732</v>
      </c>
      <c r="O220" s="140"/>
      <c r="P220" s="20">
        <v>732</v>
      </c>
      <c r="Q220" s="139">
        <v>0</v>
      </c>
      <c r="R220" s="141"/>
      <c r="S220" s="140"/>
      <c r="T220" s="20">
        <v>0</v>
      </c>
      <c r="U220" s="139">
        <v>0</v>
      </c>
      <c r="V220" s="141"/>
      <c r="W220" s="22">
        <v>0</v>
      </c>
      <c r="X220" s="20">
        <v>0</v>
      </c>
      <c r="Y220" s="20">
        <v>0</v>
      </c>
      <c r="Z220" s="139">
        <v>732</v>
      </c>
      <c r="AA220" s="140"/>
      <c r="AB220" s="20">
        <v>0</v>
      </c>
      <c r="AC220" s="20">
        <v>732</v>
      </c>
      <c r="AD220" s="42" t="s">
        <v>80</v>
      </c>
      <c r="AE220" s="21" t="s">
        <v>1089</v>
      </c>
      <c r="AF220" s="172" t="s">
        <v>80</v>
      </c>
      <c r="AG220" s="173"/>
      <c r="AH220" s="172" t="s">
        <v>1085</v>
      </c>
      <c r="AI220" s="173"/>
    </row>
    <row r="221" spans="1:35">
      <c r="A221" s="20">
        <v>212</v>
      </c>
      <c r="B221" s="172" t="s">
        <v>1090</v>
      </c>
      <c r="C221" s="173"/>
      <c r="D221" s="21" t="s">
        <v>1091</v>
      </c>
      <c r="E221" s="172" t="s">
        <v>1092</v>
      </c>
      <c r="F221" s="174"/>
      <c r="G221" s="173"/>
      <c r="I221" s="172" t="s">
        <v>1093</v>
      </c>
      <c r="J221" s="173"/>
      <c r="K221" s="21" t="s">
        <v>60</v>
      </c>
      <c r="L221" s="20">
        <v>82</v>
      </c>
      <c r="M221" s="20">
        <v>0</v>
      </c>
      <c r="N221" s="139">
        <v>13858</v>
      </c>
      <c r="O221" s="140"/>
      <c r="P221" s="20">
        <v>13858</v>
      </c>
      <c r="Q221" s="139">
        <v>0</v>
      </c>
      <c r="R221" s="141"/>
      <c r="S221" s="140"/>
      <c r="T221" s="20">
        <v>0</v>
      </c>
      <c r="U221" s="139">
        <v>0</v>
      </c>
      <c r="V221" s="141"/>
      <c r="W221" s="22">
        <v>0</v>
      </c>
      <c r="X221" s="20">
        <v>0</v>
      </c>
      <c r="Y221" s="20">
        <v>0</v>
      </c>
      <c r="Z221" s="139">
        <v>13858</v>
      </c>
      <c r="AA221" s="140"/>
      <c r="AB221" s="20">
        <v>0</v>
      </c>
      <c r="AC221" s="20">
        <v>13858</v>
      </c>
      <c r="AD221" s="42" t="s">
        <v>80</v>
      </c>
      <c r="AE221" s="21" t="s">
        <v>1094</v>
      </c>
      <c r="AF221" s="172" t="s">
        <v>80</v>
      </c>
      <c r="AG221" s="173"/>
      <c r="AH221" s="172" t="s">
        <v>1090</v>
      </c>
      <c r="AI221" s="173"/>
    </row>
    <row r="222" spans="1:35">
      <c r="A222" s="20">
        <v>213</v>
      </c>
      <c r="B222" s="172" t="s">
        <v>1095</v>
      </c>
      <c r="C222" s="173"/>
      <c r="D222" s="21" t="s">
        <v>1096</v>
      </c>
      <c r="E222" s="172" t="s">
        <v>1097</v>
      </c>
      <c r="F222" s="174"/>
      <c r="G222" s="173"/>
      <c r="I222" s="172" t="s">
        <v>1098</v>
      </c>
      <c r="J222" s="173"/>
      <c r="K222" s="21" t="s">
        <v>60</v>
      </c>
      <c r="L222" s="20">
        <v>60</v>
      </c>
      <c r="M222" s="20">
        <v>0</v>
      </c>
      <c r="N222" s="139">
        <v>29700</v>
      </c>
      <c r="O222" s="140"/>
      <c r="P222" s="20">
        <v>29700</v>
      </c>
      <c r="Q222" s="139">
        <v>0</v>
      </c>
      <c r="R222" s="141"/>
      <c r="S222" s="140"/>
      <c r="T222" s="20">
        <v>0</v>
      </c>
      <c r="U222" s="139">
        <v>0</v>
      </c>
      <c r="V222" s="141"/>
      <c r="W222" s="22">
        <v>0</v>
      </c>
      <c r="X222" s="20">
        <v>0</v>
      </c>
      <c r="Y222" s="20">
        <v>0</v>
      </c>
      <c r="Z222" s="139">
        <v>29700</v>
      </c>
      <c r="AA222" s="140"/>
      <c r="AB222" s="20">
        <v>0</v>
      </c>
      <c r="AC222" s="20">
        <v>29700</v>
      </c>
      <c r="AD222" s="42" t="s">
        <v>61</v>
      </c>
      <c r="AE222" s="21" t="s">
        <v>1099</v>
      </c>
      <c r="AF222" s="172" t="s">
        <v>61</v>
      </c>
      <c r="AG222" s="173"/>
      <c r="AH222" s="172" t="s">
        <v>1095</v>
      </c>
      <c r="AI222" s="173"/>
    </row>
    <row r="223" spans="1:35">
      <c r="A223" s="20">
        <v>214</v>
      </c>
      <c r="B223" s="172" t="s">
        <v>1100</v>
      </c>
      <c r="C223" s="173"/>
      <c r="D223" s="21" t="s">
        <v>1101</v>
      </c>
      <c r="E223" s="172" t="s">
        <v>1102</v>
      </c>
      <c r="F223" s="174"/>
      <c r="G223" s="173"/>
      <c r="H223" s="21" t="s">
        <v>325</v>
      </c>
      <c r="I223" s="172" t="s">
        <v>1103</v>
      </c>
      <c r="J223" s="173"/>
      <c r="K223" s="21" t="s">
        <v>60</v>
      </c>
      <c r="L223" s="20">
        <v>2479</v>
      </c>
      <c r="M223" s="20">
        <v>59400</v>
      </c>
      <c r="N223" s="139">
        <v>1226907</v>
      </c>
      <c r="O223" s="140"/>
      <c r="P223" s="20">
        <v>1286307</v>
      </c>
      <c r="Q223" s="139">
        <v>0</v>
      </c>
      <c r="R223" s="141"/>
      <c r="S223" s="140"/>
      <c r="T223" s="20">
        <v>76400</v>
      </c>
      <c r="U223" s="139">
        <v>273726</v>
      </c>
      <c r="V223" s="141"/>
      <c r="W223" s="22">
        <v>13160</v>
      </c>
      <c r="X223" s="20">
        <v>18900</v>
      </c>
      <c r="Y223" s="20">
        <v>0</v>
      </c>
      <c r="Z223" s="139">
        <v>1668493</v>
      </c>
      <c r="AA223" s="140"/>
      <c r="AB223" s="20">
        <v>1668493</v>
      </c>
      <c r="AC223" s="20">
        <v>0</v>
      </c>
      <c r="AD223" s="42" t="s">
        <v>61</v>
      </c>
      <c r="AE223" s="21" t="s">
        <v>1104</v>
      </c>
      <c r="AF223" s="172" t="s">
        <v>61</v>
      </c>
      <c r="AG223" s="173"/>
      <c r="AH223" s="172" t="s">
        <v>1100</v>
      </c>
      <c r="AI223" s="173"/>
    </row>
    <row r="224" spans="1:35">
      <c r="A224" s="20">
        <v>215</v>
      </c>
      <c r="B224" s="172" t="s">
        <v>1105</v>
      </c>
      <c r="C224" s="173"/>
      <c r="D224" s="21" t="s">
        <v>1106</v>
      </c>
      <c r="E224" s="172" t="s">
        <v>1107</v>
      </c>
      <c r="F224" s="174"/>
      <c r="G224" s="173"/>
      <c r="I224" s="172" t="s">
        <v>1108</v>
      </c>
      <c r="J224" s="173"/>
      <c r="K224" s="21" t="s">
        <v>60</v>
      </c>
      <c r="L224" s="20">
        <v>30</v>
      </c>
      <c r="M224" s="20">
        <v>0</v>
      </c>
      <c r="N224" s="139">
        <v>14850</v>
      </c>
      <c r="O224" s="140"/>
      <c r="P224" s="20">
        <v>14850</v>
      </c>
      <c r="Q224" s="139">
        <v>0</v>
      </c>
      <c r="R224" s="141"/>
      <c r="S224" s="140"/>
      <c r="T224" s="20">
        <v>0</v>
      </c>
      <c r="U224" s="139">
        <v>0</v>
      </c>
      <c r="V224" s="141"/>
      <c r="W224" s="22">
        <v>0</v>
      </c>
      <c r="X224" s="20">
        <v>0</v>
      </c>
      <c r="Y224" s="20">
        <v>0</v>
      </c>
      <c r="Z224" s="139">
        <v>14850</v>
      </c>
      <c r="AA224" s="140"/>
      <c r="AB224" s="20">
        <v>0</v>
      </c>
      <c r="AC224" s="20">
        <v>14850</v>
      </c>
      <c r="AD224" s="42" t="s">
        <v>61</v>
      </c>
      <c r="AE224" s="21" t="s">
        <v>1109</v>
      </c>
      <c r="AF224" s="172" t="s">
        <v>61</v>
      </c>
      <c r="AG224" s="173"/>
      <c r="AH224" s="172" t="s">
        <v>1105</v>
      </c>
      <c r="AI224" s="173"/>
    </row>
    <row r="225" spans="1:35">
      <c r="A225" s="20">
        <v>216</v>
      </c>
      <c r="B225" s="172" t="s">
        <v>1110</v>
      </c>
      <c r="C225" s="173"/>
      <c r="D225" s="21" t="s">
        <v>1111</v>
      </c>
      <c r="E225" s="172" t="s">
        <v>1112</v>
      </c>
      <c r="F225" s="174"/>
      <c r="G225" s="173"/>
      <c r="I225" s="172" t="s">
        <v>1113</v>
      </c>
      <c r="J225" s="173"/>
      <c r="K225" s="21" t="s">
        <v>60</v>
      </c>
      <c r="L225" s="20">
        <v>30</v>
      </c>
      <c r="M225" s="20">
        <v>0</v>
      </c>
      <c r="N225" s="139">
        <v>5070</v>
      </c>
      <c r="O225" s="140"/>
      <c r="P225" s="20">
        <v>5070</v>
      </c>
      <c r="Q225" s="139">
        <v>0</v>
      </c>
      <c r="R225" s="141"/>
      <c r="S225" s="140"/>
      <c r="T225" s="20">
        <v>0</v>
      </c>
      <c r="U225" s="139">
        <v>0</v>
      </c>
      <c r="V225" s="141"/>
      <c r="W225" s="22">
        <v>0</v>
      </c>
      <c r="X225" s="20">
        <v>0</v>
      </c>
      <c r="Y225" s="20">
        <v>0</v>
      </c>
      <c r="Z225" s="139">
        <v>5070</v>
      </c>
      <c r="AA225" s="140"/>
      <c r="AB225" s="20">
        <v>0</v>
      </c>
      <c r="AC225" s="20">
        <v>5070</v>
      </c>
      <c r="AD225" s="42" t="s">
        <v>80</v>
      </c>
      <c r="AE225" s="21" t="s">
        <v>1114</v>
      </c>
      <c r="AF225" s="172" t="s">
        <v>80</v>
      </c>
      <c r="AG225" s="173"/>
      <c r="AH225" s="172" t="s">
        <v>1110</v>
      </c>
      <c r="AI225" s="173"/>
    </row>
    <row r="226" spans="1:35">
      <c r="A226" s="20">
        <v>217</v>
      </c>
      <c r="B226" s="172" t="s">
        <v>1115</v>
      </c>
      <c r="C226" s="173"/>
      <c r="D226" s="21" t="s">
        <v>1116</v>
      </c>
      <c r="E226" s="172" t="s">
        <v>1117</v>
      </c>
      <c r="F226" s="174"/>
      <c r="G226" s="173"/>
      <c r="H226" s="21" t="s">
        <v>66</v>
      </c>
      <c r="I226" s="172" t="s">
        <v>1118</v>
      </c>
      <c r="J226" s="173"/>
      <c r="K226" s="21" t="s">
        <v>252</v>
      </c>
      <c r="L226" s="20">
        <v>315</v>
      </c>
      <c r="M226" s="20">
        <v>0</v>
      </c>
      <c r="N226" s="139">
        <v>130725</v>
      </c>
      <c r="O226" s="140"/>
      <c r="P226" s="20">
        <v>130725</v>
      </c>
      <c r="Q226" s="139">
        <v>0</v>
      </c>
      <c r="R226" s="141"/>
      <c r="S226" s="140"/>
      <c r="T226" s="20">
        <v>0</v>
      </c>
      <c r="U226" s="139">
        <v>500</v>
      </c>
      <c r="V226" s="141"/>
      <c r="W226" s="22">
        <v>11765</v>
      </c>
      <c r="X226" s="20">
        <v>0</v>
      </c>
      <c r="Y226" s="20">
        <v>0</v>
      </c>
      <c r="Z226" s="139">
        <v>142990</v>
      </c>
      <c r="AA226" s="140"/>
      <c r="AB226" s="20">
        <v>142990</v>
      </c>
      <c r="AC226" s="20">
        <v>0</v>
      </c>
      <c r="AD226" s="42" t="s">
        <v>162</v>
      </c>
      <c r="AE226" s="21" t="s">
        <v>1119</v>
      </c>
      <c r="AF226" s="172" t="s">
        <v>162</v>
      </c>
      <c r="AG226" s="173"/>
      <c r="AH226" s="172" t="s">
        <v>1115</v>
      </c>
      <c r="AI226" s="173"/>
    </row>
    <row r="227" spans="1:35">
      <c r="A227" s="20">
        <v>218</v>
      </c>
      <c r="B227" s="172" t="s">
        <v>1120</v>
      </c>
      <c r="C227" s="173"/>
      <c r="D227" s="21" t="s">
        <v>1121</v>
      </c>
      <c r="E227" s="172" t="s">
        <v>1122</v>
      </c>
      <c r="F227" s="174"/>
      <c r="G227" s="173"/>
      <c r="H227" s="21" t="s">
        <v>66</v>
      </c>
      <c r="I227" s="172" t="s">
        <v>1123</v>
      </c>
      <c r="J227" s="173"/>
      <c r="K227" s="21" t="s">
        <v>252</v>
      </c>
      <c r="L227" s="20">
        <v>221</v>
      </c>
      <c r="M227" s="20">
        <v>0</v>
      </c>
      <c r="N227" s="139">
        <v>91715</v>
      </c>
      <c r="O227" s="140"/>
      <c r="P227" s="20">
        <v>91715</v>
      </c>
      <c r="Q227" s="139">
        <v>0</v>
      </c>
      <c r="R227" s="141"/>
      <c r="S227" s="140"/>
      <c r="T227" s="20">
        <v>0</v>
      </c>
      <c r="U227" s="139">
        <v>0</v>
      </c>
      <c r="V227" s="141"/>
      <c r="W227" s="22">
        <v>8254</v>
      </c>
      <c r="X227" s="20">
        <v>0</v>
      </c>
      <c r="Y227" s="20">
        <v>0</v>
      </c>
      <c r="Z227" s="139">
        <v>99969</v>
      </c>
      <c r="AA227" s="140"/>
      <c r="AB227" s="20">
        <v>99969</v>
      </c>
      <c r="AC227" s="20">
        <v>0</v>
      </c>
      <c r="AD227" s="42" t="s">
        <v>162</v>
      </c>
      <c r="AE227" s="21" t="s">
        <v>1124</v>
      </c>
      <c r="AF227" s="172" t="s">
        <v>162</v>
      </c>
      <c r="AG227" s="173"/>
      <c r="AH227" s="172" t="s">
        <v>1120</v>
      </c>
      <c r="AI227" s="173"/>
    </row>
    <row r="228" spans="1:35">
      <c r="A228" s="20">
        <v>219</v>
      </c>
      <c r="B228" s="172" t="s">
        <v>1125</v>
      </c>
      <c r="C228" s="173"/>
      <c r="D228" s="21" t="s">
        <v>1126</v>
      </c>
      <c r="E228" s="172" t="s">
        <v>1127</v>
      </c>
      <c r="F228" s="174"/>
      <c r="G228" s="173"/>
      <c r="I228" s="172" t="s">
        <v>1128</v>
      </c>
      <c r="J228" s="173"/>
      <c r="K228" s="21" t="s">
        <v>295</v>
      </c>
      <c r="L228" s="20">
        <v>2</v>
      </c>
      <c r="M228" s="20">
        <v>0</v>
      </c>
      <c r="N228" s="139">
        <v>990</v>
      </c>
      <c r="O228" s="140"/>
      <c r="P228" s="20">
        <v>990</v>
      </c>
      <c r="Q228" s="139">
        <v>0</v>
      </c>
      <c r="R228" s="141"/>
      <c r="S228" s="140"/>
      <c r="T228" s="20">
        <v>0</v>
      </c>
      <c r="U228" s="139">
        <v>0</v>
      </c>
      <c r="V228" s="141"/>
      <c r="W228" s="22">
        <v>0</v>
      </c>
      <c r="X228" s="20">
        <v>0</v>
      </c>
      <c r="Y228" s="20">
        <v>0</v>
      </c>
      <c r="Z228" s="139">
        <v>990</v>
      </c>
      <c r="AA228" s="140"/>
      <c r="AB228" s="20">
        <v>0</v>
      </c>
      <c r="AC228" s="20">
        <v>990</v>
      </c>
      <c r="AD228" s="42" t="s">
        <v>80</v>
      </c>
      <c r="AE228" s="21" t="s">
        <v>1129</v>
      </c>
      <c r="AF228" s="172" t="s">
        <v>80</v>
      </c>
      <c r="AG228" s="173"/>
      <c r="AH228" s="172" t="s">
        <v>1125</v>
      </c>
      <c r="AI228" s="173"/>
    </row>
    <row r="229" spans="1:35">
      <c r="A229" s="20">
        <v>220</v>
      </c>
      <c r="B229" s="172" t="s">
        <v>1130</v>
      </c>
      <c r="C229" s="173"/>
      <c r="D229" s="21" t="s">
        <v>1131</v>
      </c>
      <c r="E229" s="172" t="s">
        <v>1132</v>
      </c>
      <c r="F229" s="174"/>
      <c r="G229" s="173"/>
      <c r="I229" s="172" t="s">
        <v>1133</v>
      </c>
      <c r="J229" s="173"/>
      <c r="K229" s="21" t="s">
        <v>60</v>
      </c>
      <c r="L229" s="20">
        <v>31</v>
      </c>
      <c r="M229" s="20">
        <v>0</v>
      </c>
      <c r="N229" s="139">
        <v>5239</v>
      </c>
      <c r="O229" s="140"/>
      <c r="P229" s="20">
        <v>5239</v>
      </c>
      <c r="Q229" s="139">
        <v>0</v>
      </c>
      <c r="R229" s="141"/>
      <c r="S229" s="140"/>
      <c r="T229" s="20">
        <v>0</v>
      </c>
      <c r="U229" s="139">
        <v>0</v>
      </c>
      <c r="V229" s="141"/>
      <c r="W229" s="22">
        <v>0</v>
      </c>
      <c r="X229" s="20">
        <v>0</v>
      </c>
      <c r="Y229" s="20">
        <v>0</v>
      </c>
      <c r="Z229" s="139">
        <v>5239</v>
      </c>
      <c r="AA229" s="140"/>
      <c r="AB229" s="20">
        <v>0</v>
      </c>
      <c r="AC229" s="20">
        <v>5239</v>
      </c>
      <c r="AD229" s="42" t="s">
        <v>80</v>
      </c>
      <c r="AE229" s="21" t="s">
        <v>1134</v>
      </c>
      <c r="AF229" s="172" t="s">
        <v>80</v>
      </c>
      <c r="AG229" s="173"/>
      <c r="AH229" s="172" t="s">
        <v>1130</v>
      </c>
      <c r="AI229" s="173"/>
    </row>
    <row r="230" spans="1:35">
      <c r="A230" s="20">
        <v>221</v>
      </c>
      <c r="B230" s="172" t="s">
        <v>1135</v>
      </c>
      <c r="C230" s="173"/>
      <c r="D230" s="21" t="s">
        <v>108</v>
      </c>
      <c r="E230" s="172" t="s">
        <v>1136</v>
      </c>
      <c r="F230" s="174"/>
      <c r="G230" s="173"/>
      <c r="H230" s="21" t="s">
        <v>110</v>
      </c>
      <c r="I230" s="172" t="s">
        <v>1137</v>
      </c>
      <c r="J230" s="173"/>
      <c r="K230" s="21" t="s">
        <v>136</v>
      </c>
      <c r="L230" s="20">
        <v>7160</v>
      </c>
      <c r="M230" s="20">
        <v>662688</v>
      </c>
      <c r="N230" s="139">
        <v>5069563</v>
      </c>
      <c r="O230" s="140"/>
      <c r="P230" s="20">
        <v>5732251</v>
      </c>
      <c r="Q230" s="139">
        <v>10000</v>
      </c>
      <c r="R230" s="141"/>
      <c r="S230" s="140"/>
      <c r="T230" s="20">
        <v>0</v>
      </c>
      <c r="U230" s="139">
        <v>0</v>
      </c>
      <c r="V230" s="141"/>
      <c r="W230" s="22">
        <v>28661</v>
      </c>
      <c r="X230" s="20">
        <v>0</v>
      </c>
      <c r="Y230" s="20">
        <v>0</v>
      </c>
      <c r="Z230" s="139">
        <v>5770912</v>
      </c>
      <c r="AA230" s="140"/>
      <c r="AB230" s="20">
        <v>5770912</v>
      </c>
      <c r="AC230" s="20">
        <v>0</v>
      </c>
      <c r="AD230" s="42" t="s">
        <v>439</v>
      </c>
      <c r="AE230" s="21" t="s">
        <v>1138</v>
      </c>
      <c r="AF230" s="172" t="s">
        <v>439</v>
      </c>
      <c r="AG230" s="173"/>
      <c r="AH230" s="172" t="s">
        <v>1135</v>
      </c>
      <c r="AI230" s="173"/>
    </row>
    <row r="231" spans="1:35">
      <c r="A231" s="20">
        <v>222</v>
      </c>
      <c r="B231" s="172" t="s">
        <v>1139</v>
      </c>
      <c r="C231" s="173"/>
      <c r="D231" s="21" t="s">
        <v>1140</v>
      </c>
      <c r="E231" s="172" t="s">
        <v>1141</v>
      </c>
      <c r="F231" s="174"/>
      <c r="G231" s="173"/>
      <c r="I231" s="172" t="s">
        <v>1142</v>
      </c>
      <c r="J231" s="173"/>
      <c r="K231" s="21" t="s">
        <v>125</v>
      </c>
      <c r="L231" s="20">
        <v>26</v>
      </c>
      <c r="M231" s="20">
        <v>0</v>
      </c>
      <c r="N231" s="139">
        <v>33800</v>
      </c>
      <c r="O231" s="140"/>
      <c r="P231" s="20">
        <v>33800</v>
      </c>
      <c r="Q231" s="139">
        <v>0</v>
      </c>
      <c r="R231" s="141"/>
      <c r="S231" s="140"/>
      <c r="T231" s="20">
        <v>0</v>
      </c>
      <c r="U231" s="139">
        <v>0</v>
      </c>
      <c r="V231" s="141"/>
      <c r="W231" s="22">
        <v>0</v>
      </c>
      <c r="X231" s="20">
        <v>0</v>
      </c>
      <c r="Y231" s="20">
        <v>0</v>
      </c>
      <c r="Z231" s="139">
        <v>33800</v>
      </c>
      <c r="AA231" s="140"/>
      <c r="AB231" s="20">
        <v>0</v>
      </c>
      <c r="AC231" s="20">
        <v>33800</v>
      </c>
      <c r="AD231" s="42" t="s">
        <v>80</v>
      </c>
      <c r="AE231" s="21" t="s">
        <v>1143</v>
      </c>
      <c r="AF231" s="172" t="s">
        <v>80</v>
      </c>
      <c r="AG231" s="173"/>
      <c r="AH231" s="172" t="s">
        <v>1139</v>
      </c>
      <c r="AI231" s="173"/>
    </row>
    <row r="232" spans="1:35">
      <c r="A232" s="20">
        <v>223</v>
      </c>
      <c r="B232" s="172" t="s">
        <v>1144</v>
      </c>
      <c r="C232" s="173"/>
      <c r="D232" s="21" t="s">
        <v>1145</v>
      </c>
      <c r="E232" s="172" t="s">
        <v>1146</v>
      </c>
      <c r="F232" s="174"/>
      <c r="G232" s="173"/>
      <c r="I232" s="172" t="s">
        <v>1147</v>
      </c>
      <c r="J232" s="173"/>
      <c r="K232" s="21" t="s">
        <v>60</v>
      </c>
      <c r="L232" s="20">
        <v>42</v>
      </c>
      <c r="M232" s="20">
        <v>0</v>
      </c>
      <c r="N232" s="139">
        <v>20790</v>
      </c>
      <c r="O232" s="140"/>
      <c r="P232" s="20">
        <v>20790</v>
      </c>
      <c r="Q232" s="139">
        <v>0</v>
      </c>
      <c r="R232" s="141"/>
      <c r="S232" s="140"/>
      <c r="T232" s="20">
        <v>0</v>
      </c>
      <c r="U232" s="139">
        <v>0</v>
      </c>
      <c r="V232" s="141"/>
      <c r="W232" s="22">
        <v>0</v>
      </c>
      <c r="X232" s="20">
        <v>0</v>
      </c>
      <c r="Y232" s="20">
        <v>0</v>
      </c>
      <c r="Z232" s="139">
        <v>20790</v>
      </c>
      <c r="AA232" s="140"/>
      <c r="AB232" s="20">
        <v>0</v>
      </c>
      <c r="AC232" s="20">
        <v>20790</v>
      </c>
      <c r="AD232" s="42" t="s">
        <v>61</v>
      </c>
      <c r="AE232" s="21" t="s">
        <v>1148</v>
      </c>
      <c r="AF232" s="172" t="s">
        <v>61</v>
      </c>
      <c r="AG232" s="173"/>
      <c r="AH232" s="172" t="s">
        <v>1144</v>
      </c>
      <c r="AI232" s="173"/>
    </row>
    <row r="233" spans="1:35">
      <c r="A233" s="20">
        <v>224</v>
      </c>
      <c r="B233" s="172" t="s">
        <v>1149</v>
      </c>
      <c r="C233" s="173"/>
      <c r="D233" s="21" t="s">
        <v>1150</v>
      </c>
      <c r="E233" s="172" t="s">
        <v>1151</v>
      </c>
      <c r="F233" s="174"/>
      <c r="G233" s="173"/>
      <c r="H233" s="21" t="s">
        <v>325</v>
      </c>
      <c r="I233" s="172" t="s">
        <v>1152</v>
      </c>
      <c r="J233" s="173"/>
      <c r="K233" s="21" t="s">
        <v>60</v>
      </c>
      <c r="L233" s="20">
        <v>2479</v>
      </c>
      <c r="M233" s="20">
        <v>59400</v>
      </c>
      <c r="N233" s="139">
        <v>1226907</v>
      </c>
      <c r="O233" s="140"/>
      <c r="P233" s="20">
        <v>1286307</v>
      </c>
      <c r="Q233" s="139">
        <v>0</v>
      </c>
      <c r="R233" s="141"/>
      <c r="S233" s="140"/>
      <c r="T233" s="20">
        <v>76400</v>
      </c>
      <c r="U233" s="139">
        <v>188671</v>
      </c>
      <c r="V233" s="141"/>
      <c r="W233" s="22">
        <v>13160</v>
      </c>
      <c r="X233" s="20">
        <v>0</v>
      </c>
      <c r="Y233" s="20">
        <v>0</v>
      </c>
      <c r="Z233" s="139">
        <v>1564538</v>
      </c>
      <c r="AA233" s="140"/>
      <c r="AB233" s="20">
        <v>1564538</v>
      </c>
      <c r="AC233" s="20">
        <v>0</v>
      </c>
      <c r="AD233" s="42" t="s">
        <v>268</v>
      </c>
      <c r="AE233" s="21" t="s">
        <v>1153</v>
      </c>
      <c r="AF233" s="172" t="s">
        <v>268</v>
      </c>
      <c r="AG233" s="173"/>
      <c r="AH233" s="172" t="s">
        <v>1149</v>
      </c>
      <c r="AI233" s="173"/>
    </row>
    <row r="234" spans="1:35">
      <c r="A234" s="20">
        <v>225</v>
      </c>
      <c r="B234" s="172" t="s">
        <v>1154</v>
      </c>
      <c r="C234" s="173"/>
      <c r="D234" s="21" t="s">
        <v>1155</v>
      </c>
      <c r="E234" s="172" t="s">
        <v>1156</v>
      </c>
      <c r="F234" s="174"/>
      <c r="G234" s="173"/>
      <c r="I234" s="172" t="s">
        <v>1157</v>
      </c>
      <c r="J234" s="173"/>
      <c r="K234" s="21" t="s">
        <v>60</v>
      </c>
      <c r="L234" s="20">
        <v>35</v>
      </c>
      <c r="M234" s="20">
        <v>0</v>
      </c>
      <c r="N234" s="139">
        <v>17325</v>
      </c>
      <c r="O234" s="140"/>
      <c r="P234" s="20">
        <v>17325</v>
      </c>
      <c r="Q234" s="139">
        <v>0</v>
      </c>
      <c r="R234" s="141"/>
      <c r="S234" s="140"/>
      <c r="T234" s="20">
        <v>0</v>
      </c>
      <c r="U234" s="139">
        <v>0</v>
      </c>
      <c r="V234" s="141"/>
      <c r="W234" s="22">
        <v>0</v>
      </c>
      <c r="X234" s="20">
        <v>0</v>
      </c>
      <c r="Y234" s="20">
        <v>0</v>
      </c>
      <c r="Z234" s="139">
        <v>17325</v>
      </c>
      <c r="AA234" s="140"/>
      <c r="AB234" s="20">
        <v>0</v>
      </c>
      <c r="AC234" s="20">
        <v>17325</v>
      </c>
      <c r="AD234" s="42" t="s">
        <v>61</v>
      </c>
      <c r="AE234" s="21" t="s">
        <v>1158</v>
      </c>
      <c r="AF234" s="172" t="s">
        <v>61</v>
      </c>
      <c r="AG234" s="173"/>
      <c r="AH234" s="172" t="s">
        <v>1154</v>
      </c>
      <c r="AI234" s="173"/>
    </row>
    <row r="235" spans="1:35">
      <c r="A235" s="20">
        <v>226</v>
      </c>
      <c r="B235" s="172" t="s">
        <v>1159</v>
      </c>
      <c r="C235" s="173"/>
      <c r="D235" s="21" t="s">
        <v>1160</v>
      </c>
      <c r="E235" s="172" t="s">
        <v>1161</v>
      </c>
      <c r="F235" s="174"/>
      <c r="G235" s="173"/>
      <c r="H235" s="21" t="s">
        <v>156</v>
      </c>
      <c r="I235" s="172" t="s">
        <v>1162</v>
      </c>
      <c r="J235" s="173"/>
      <c r="K235" s="21" t="s">
        <v>364</v>
      </c>
      <c r="L235" s="20">
        <v>2479</v>
      </c>
      <c r="M235" s="20">
        <v>0</v>
      </c>
      <c r="N235" s="139">
        <v>1041012</v>
      </c>
      <c r="O235" s="140"/>
      <c r="P235" s="20">
        <v>1041012</v>
      </c>
      <c r="Q235" s="139">
        <v>0</v>
      </c>
      <c r="R235" s="141"/>
      <c r="S235" s="140"/>
      <c r="T235" s="20">
        <v>0</v>
      </c>
      <c r="U235" s="139">
        <v>188171</v>
      </c>
      <c r="V235" s="141"/>
      <c r="W235" s="22">
        <v>10410</v>
      </c>
      <c r="X235" s="20">
        <v>31500</v>
      </c>
      <c r="Y235" s="20">
        <v>0</v>
      </c>
      <c r="Z235" s="139">
        <v>1271093</v>
      </c>
      <c r="AA235" s="140"/>
      <c r="AB235" s="20">
        <v>1271093</v>
      </c>
      <c r="AC235" s="20">
        <v>0</v>
      </c>
      <c r="AD235" s="42" t="s">
        <v>439</v>
      </c>
      <c r="AE235" s="21" t="s">
        <v>1163</v>
      </c>
      <c r="AF235" s="172" t="s">
        <v>439</v>
      </c>
      <c r="AG235" s="173"/>
      <c r="AH235" s="172" t="s">
        <v>1159</v>
      </c>
      <c r="AI235" s="173"/>
    </row>
    <row r="236" spans="1:35">
      <c r="A236" s="20">
        <v>227</v>
      </c>
      <c r="B236" s="172" t="s">
        <v>1164</v>
      </c>
      <c r="C236" s="173"/>
      <c r="D236" s="21" t="s">
        <v>1165</v>
      </c>
      <c r="E236" s="172" t="s">
        <v>1166</v>
      </c>
      <c r="F236" s="174"/>
      <c r="G236" s="173"/>
      <c r="H236" s="21" t="s">
        <v>325</v>
      </c>
      <c r="I236" s="172" t="s">
        <v>1167</v>
      </c>
      <c r="J236" s="173"/>
      <c r="K236" s="21" t="s">
        <v>68</v>
      </c>
      <c r="L236" s="20">
        <v>4957</v>
      </c>
      <c r="M236" s="20">
        <v>584064</v>
      </c>
      <c r="N236" s="139">
        <v>6702134</v>
      </c>
      <c r="O236" s="140"/>
      <c r="P236" s="20">
        <v>7286198</v>
      </c>
      <c r="Q236" s="139">
        <v>10000</v>
      </c>
      <c r="R236" s="141"/>
      <c r="S236" s="140"/>
      <c r="T236" s="20">
        <v>0</v>
      </c>
      <c r="U236" s="139">
        <v>31759</v>
      </c>
      <c r="V236" s="141"/>
      <c r="W236" s="22">
        <v>75782</v>
      </c>
      <c r="X236" s="20">
        <v>0</v>
      </c>
      <c r="Y236" s="20">
        <v>0</v>
      </c>
      <c r="Z236" s="139">
        <v>7403739</v>
      </c>
      <c r="AA236" s="140"/>
      <c r="AB236" s="20">
        <v>1600000</v>
      </c>
      <c r="AC236" s="20">
        <v>5803739</v>
      </c>
      <c r="AD236" s="42" t="s">
        <v>168</v>
      </c>
      <c r="AE236" s="21" t="s">
        <v>1168</v>
      </c>
      <c r="AF236" s="172" t="s">
        <v>168</v>
      </c>
      <c r="AG236" s="173"/>
      <c r="AH236" s="172" t="s">
        <v>1164</v>
      </c>
      <c r="AI236" s="173"/>
    </row>
    <row r="237" spans="1:35">
      <c r="A237" s="20">
        <v>228</v>
      </c>
      <c r="B237" s="172" t="s">
        <v>1169</v>
      </c>
      <c r="C237" s="173"/>
      <c r="D237" s="21" t="s">
        <v>1170</v>
      </c>
      <c r="E237" s="172" t="s">
        <v>496</v>
      </c>
      <c r="F237" s="174"/>
      <c r="G237" s="173"/>
      <c r="H237" s="21" t="s">
        <v>156</v>
      </c>
      <c r="I237" s="172" t="s">
        <v>1171</v>
      </c>
      <c r="J237" s="173"/>
      <c r="K237" s="21" t="s">
        <v>125</v>
      </c>
      <c r="L237" s="20">
        <v>4957</v>
      </c>
      <c r="M237" s="20">
        <v>0</v>
      </c>
      <c r="N237" s="139">
        <v>6702134</v>
      </c>
      <c r="O237" s="140"/>
      <c r="P237" s="20">
        <v>6702134</v>
      </c>
      <c r="Q237" s="139">
        <v>10000</v>
      </c>
      <c r="R237" s="141"/>
      <c r="S237" s="140"/>
      <c r="T237" s="20">
        <v>76400</v>
      </c>
      <c r="U237" s="139">
        <v>156912</v>
      </c>
      <c r="V237" s="141"/>
      <c r="W237" s="22">
        <v>67021</v>
      </c>
      <c r="X237" s="20">
        <v>0</v>
      </c>
      <c r="Y237" s="20">
        <v>0</v>
      </c>
      <c r="Z237" s="139">
        <v>7012467</v>
      </c>
      <c r="AA237" s="140"/>
      <c r="AB237" s="20">
        <v>7012467</v>
      </c>
      <c r="AC237" s="20">
        <v>0</v>
      </c>
      <c r="AD237" s="42" t="s">
        <v>439</v>
      </c>
      <c r="AE237" s="21" t="s">
        <v>1172</v>
      </c>
      <c r="AF237" s="172" t="s">
        <v>439</v>
      </c>
      <c r="AG237" s="173"/>
      <c r="AH237" s="172" t="s">
        <v>1169</v>
      </c>
      <c r="AI237" s="173"/>
    </row>
    <row r="238" spans="1:35">
      <c r="A238" s="20">
        <v>229</v>
      </c>
      <c r="B238" s="172" t="s">
        <v>1173</v>
      </c>
      <c r="C238" s="173"/>
      <c r="D238" s="21" t="s">
        <v>1174</v>
      </c>
      <c r="E238" s="172" t="s">
        <v>1175</v>
      </c>
      <c r="F238" s="174"/>
      <c r="G238" s="173"/>
      <c r="H238" s="21" t="s">
        <v>325</v>
      </c>
      <c r="I238" s="172" t="s">
        <v>1176</v>
      </c>
      <c r="J238" s="173"/>
      <c r="K238" s="21" t="s">
        <v>60</v>
      </c>
      <c r="L238" s="20">
        <v>2479</v>
      </c>
      <c r="M238" s="20">
        <v>59400</v>
      </c>
      <c r="N238" s="139">
        <v>1226907</v>
      </c>
      <c r="O238" s="140"/>
      <c r="P238" s="20">
        <v>1286307</v>
      </c>
      <c r="Q238" s="139">
        <v>0</v>
      </c>
      <c r="R238" s="141"/>
      <c r="S238" s="140"/>
      <c r="T238" s="20">
        <v>0</v>
      </c>
      <c r="U238" s="139">
        <v>188171</v>
      </c>
      <c r="V238" s="141"/>
      <c r="W238" s="22">
        <v>13160</v>
      </c>
      <c r="X238" s="20">
        <v>13950</v>
      </c>
      <c r="Y238" s="20">
        <v>0</v>
      </c>
      <c r="Z238" s="139">
        <v>1501588</v>
      </c>
      <c r="AA238" s="140"/>
      <c r="AB238" s="20">
        <v>1501588</v>
      </c>
      <c r="AC238" s="20">
        <v>0</v>
      </c>
      <c r="AD238" s="42" t="s">
        <v>439</v>
      </c>
      <c r="AE238" s="21" t="s">
        <v>1177</v>
      </c>
      <c r="AF238" s="172" t="s">
        <v>439</v>
      </c>
      <c r="AG238" s="173"/>
      <c r="AH238" s="172" t="s">
        <v>1173</v>
      </c>
      <c r="AI238" s="173"/>
    </row>
    <row r="239" spans="1:35">
      <c r="A239" s="20">
        <v>230</v>
      </c>
      <c r="B239" s="172" t="s">
        <v>1178</v>
      </c>
      <c r="C239" s="173"/>
      <c r="D239" s="21" t="s">
        <v>1179</v>
      </c>
      <c r="E239" s="172" t="s">
        <v>1180</v>
      </c>
      <c r="F239" s="174"/>
      <c r="G239" s="173"/>
      <c r="I239" s="172" t="s">
        <v>309</v>
      </c>
      <c r="J239" s="173"/>
      <c r="K239" s="21" t="s">
        <v>60</v>
      </c>
      <c r="L239" s="20">
        <v>55</v>
      </c>
      <c r="M239" s="20">
        <v>0</v>
      </c>
      <c r="N239" s="139">
        <v>9295</v>
      </c>
      <c r="O239" s="140"/>
      <c r="P239" s="20">
        <v>9295</v>
      </c>
      <c r="Q239" s="139">
        <v>0</v>
      </c>
      <c r="R239" s="141"/>
      <c r="S239" s="140"/>
      <c r="T239" s="20">
        <v>0</v>
      </c>
      <c r="U239" s="139">
        <v>0</v>
      </c>
      <c r="V239" s="141"/>
      <c r="W239" s="22">
        <v>0</v>
      </c>
      <c r="X239" s="20">
        <v>0</v>
      </c>
      <c r="Y239" s="20">
        <v>0</v>
      </c>
      <c r="Z239" s="139">
        <v>9295</v>
      </c>
      <c r="AA239" s="140"/>
      <c r="AB239" s="20">
        <v>0</v>
      </c>
      <c r="AC239" s="20">
        <v>9295</v>
      </c>
      <c r="AD239" s="42" t="s">
        <v>80</v>
      </c>
      <c r="AE239" s="21" t="s">
        <v>1181</v>
      </c>
      <c r="AF239" s="172" t="s">
        <v>80</v>
      </c>
      <c r="AG239" s="173"/>
      <c r="AH239" s="172" t="s">
        <v>1178</v>
      </c>
      <c r="AI239" s="173"/>
    </row>
    <row r="240" spans="1:35">
      <c r="A240" s="20">
        <v>231</v>
      </c>
      <c r="B240" s="172" t="s">
        <v>1182</v>
      </c>
      <c r="C240" s="173"/>
      <c r="D240" s="21" t="s">
        <v>1183</v>
      </c>
      <c r="E240" s="172" t="s">
        <v>1184</v>
      </c>
      <c r="F240" s="174"/>
      <c r="G240" s="173"/>
      <c r="I240" s="172" t="s">
        <v>1185</v>
      </c>
      <c r="J240" s="173"/>
      <c r="K240" s="21" t="s">
        <v>60</v>
      </c>
      <c r="L240" s="20">
        <v>52</v>
      </c>
      <c r="M240" s="20">
        <v>0</v>
      </c>
      <c r="N240" s="139">
        <v>25740</v>
      </c>
      <c r="O240" s="140"/>
      <c r="P240" s="20">
        <v>25740</v>
      </c>
      <c r="Q240" s="139">
        <v>0</v>
      </c>
      <c r="R240" s="141"/>
      <c r="S240" s="140"/>
      <c r="T240" s="20">
        <v>0</v>
      </c>
      <c r="U240" s="139">
        <v>0</v>
      </c>
      <c r="V240" s="141"/>
      <c r="W240" s="22">
        <v>0</v>
      </c>
      <c r="X240" s="20">
        <v>0</v>
      </c>
      <c r="Y240" s="20">
        <v>0</v>
      </c>
      <c r="Z240" s="139">
        <v>25740</v>
      </c>
      <c r="AA240" s="140"/>
      <c r="AB240" s="20">
        <v>0</v>
      </c>
      <c r="AC240" s="20">
        <v>25740</v>
      </c>
      <c r="AD240" s="42" t="s">
        <v>61</v>
      </c>
      <c r="AE240" s="21" t="s">
        <v>1186</v>
      </c>
      <c r="AF240" s="172" t="s">
        <v>61</v>
      </c>
      <c r="AG240" s="173"/>
      <c r="AH240" s="172" t="s">
        <v>1182</v>
      </c>
      <c r="AI240" s="173"/>
    </row>
    <row r="241" spans="1:35">
      <c r="A241" s="20">
        <v>232</v>
      </c>
      <c r="B241" s="172" t="s">
        <v>344</v>
      </c>
      <c r="C241" s="173"/>
      <c r="D241" s="21" t="s">
        <v>1187</v>
      </c>
      <c r="E241" s="172" t="s">
        <v>1188</v>
      </c>
      <c r="F241" s="174"/>
      <c r="G241" s="173"/>
      <c r="H241" s="21" t="s">
        <v>110</v>
      </c>
      <c r="I241" s="172" t="s">
        <v>1189</v>
      </c>
      <c r="J241" s="173"/>
      <c r="K241" s="21" t="s">
        <v>68</v>
      </c>
      <c r="L241" s="20">
        <v>0</v>
      </c>
      <c r="M241" s="20">
        <v>0</v>
      </c>
      <c r="N241" s="139">
        <v>1537730</v>
      </c>
      <c r="O241" s="140"/>
      <c r="P241" s="20">
        <v>1537730</v>
      </c>
      <c r="Q241" s="139">
        <v>0</v>
      </c>
      <c r="R241" s="141"/>
      <c r="S241" s="140"/>
      <c r="T241" s="20">
        <v>0</v>
      </c>
      <c r="U241" s="139">
        <v>0</v>
      </c>
      <c r="V241" s="141"/>
      <c r="W241" s="22">
        <v>0</v>
      </c>
      <c r="X241" s="20">
        <v>0</v>
      </c>
      <c r="Y241" s="20">
        <v>0</v>
      </c>
      <c r="Z241" s="139">
        <v>1537730</v>
      </c>
      <c r="AA241" s="140"/>
      <c r="AB241" s="20">
        <v>0</v>
      </c>
      <c r="AC241" s="20">
        <v>1537730</v>
      </c>
      <c r="AD241" s="42" t="s">
        <v>69</v>
      </c>
      <c r="AE241" s="21" t="s">
        <v>347</v>
      </c>
      <c r="AF241" s="172" t="s">
        <v>69</v>
      </c>
      <c r="AG241" s="173"/>
      <c r="AH241" s="172" t="s">
        <v>344</v>
      </c>
      <c r="AI241" s="173"/>
    </row>
    <row r="242" spans="1:35">
      <c r="A242" s="20">
        <v>233</v>
      </c>
      <c r="B242" s="172" t="s">
        <v>1190</v>
      </c>
      <c r="C242" s="173"/>
      <c r="D242" s="21" t="s">
        <v>1191</v>
      </c>
      <c r="E242" s="172" t="s">
        <v>1192</v>
      </c>
      <c r="F242" s="174"/>
      <c r="G242" s="173"/>
      <c r="H242" s="21" t="s">
        <v>325</v>
      </c>
      <c r="I242" s="172" t="s">
        <v>1193</v>
      </c>
      <c r="J242" s="173"/>
      <c r="K242" s="21" t="s">
        <v>60</v>
      </c>
      <c r="L242" s="20">
        <v>2479</v>
      </c>
      <c r="M242" s="20">
        <v>59400</v>
      </c>
      <c r="N242" s="139">
        <v>1226907</v>
      </c>
      <c r="O242" s="140"/>
      <c r="P242" s="20">
        <v>1286307</v>
      </c>
      <c r="Q242" s="139">
        <v>0</v>
      </c>
      <c r="R242" s="141"/>
      <c r="S242" s="140"/>
      <c r="T242" s="20">
        <v>76400</v>
      </c>
      <c r="U242" s="139">
        <v>188671</v>
      </c>
      <c r="V242" s="141"/>
      <c r="W242" s="22">
        <v>13160</v>
      </c>
      <c r="X242" s="20">
        <v>0</v>
      </c>
      <c r="Y242" s="20">
        <v>0</v>
      </c>
      <c r="Z242" s="139">
        <v>1564538</v>
      </c>
      <c r="AA242" s="140"/>
      <c r="AB242" s="20">
        <v>1564538</v>
      </c>
      <c r="AC242" s="20">
        <v>0</v>
      </c>
      <c r="AD242" s="42" t="s">
        <v>315</v>
      </c>
      <c r="AE242" s="21" t="s">
        <v>1194</v>
      </c>
      <c r="AF242" s="172" t="s">
        <v>315</v>
      </c>
      <c r="AG242" s="173"/>
      <c r="AH242" s="172" t="s">
        <v>1190</v>
      </c>
      <c r="AI242" s="173"/>
    </row>
    <row r="243" spans="1:35">
      <c r="A243" s="20">
        <v>234</v>
      </c>
      <c r="B243" s="172" t="s">
        <v>1195</v>
      </c>
      <c r="C243" s="173"/>
      <c r="D243" s="21" t="s">
        <v>1196</v>
      </c>
      <c r="E243" s="172" t="s">
        <v>1197</v>
      </c>
      <c r="F243" s="174"/>
      <c r="G243" s="173"/>
      <c r="H243" s="21" t="s">
        <v>66</v>
      </c>
      <c r="I243" s="172" t="s">
        <v>1198</v>
      </c>
      <c r="J243" s="173"/>
      <c r="K243" s="21" t="s">
        <v>540</v>
      </c>
      <c r="L243" s="20">
        <v>815</v>
      </c>
      <c r="M243" s="20">
        <v>0</v>
      </c>
      <c r="N243" s="139">
        <v>1177431</v>
      </c>
      <c r="O243" s="140"/>
      <c r="P243" s="20">
        <v>1177431</v>
      </c>
      <c r="Q243" s="139">
        <v>0</v>
      </c>
      <c r="R243" s="141"/>
      <c r="S243" s="140"/>
      <c r="T243" s="20">
        <v>0</v>
      </c>
      <c r="U243" s="139">
        <v>0</v>
      </c>
      <c r="V243" s="141"/>
      <c r="W243" s="22">
        <v>105969</v>
      </c>
      <c r="X243" s="20">
        <v>0</v>
      </c>
      <c r="Y243" s="20">
        <v>0</v>
      </c>
      <c r="Z243" s="139">
        <v>1283400</v>
      </c>
      <c r="AA243" s="140"/>
      <c r="AB243" s="20">
        <v>1283400</v>
      </c>
      <c r="AC243" s="20">
        <v>0</v>
      </c>
      <c r="AD243" s="42" t="s">
        <v>422</v>
      </c>
      <c r="AE243" s="21" t="s">
        <v>1199</v>
      </c>
      <c r="AF243" s="172" t="s">
        <v>422</v>
      </c>
      <c r="AG243" s="173"/>
      <c r="AH243" s="172" t="s">
        <v>1195</v>
      </c>
      <c r="AI243" s="173"/>
    </row>
    <row r="244" spans="1:35">
      <c r="A244" s="20">
        <v>235</v>
      </c>
      <c r="B244" s="172" t="s">
        <v>1200</v>
      </c>
      <c r="C244" s="173"/>
      <c r="D244" s="21" t="s">
        <v>1201</v>
      </c>
      <c r="E244" s="172" t="s">
        <v>1202</v>
      </c>
      <c r="F244" s="174"/>
      <c r="G244" s="173"/>
      <c r="I244" s="172" t="s">
        <v>1203</v>
      </c>
      <c r="J244" s="173"/>
      <c r="K244" s="21" t="s">
        <v>60</v>
      </c>
      <c r="L244" s="20">
        <v>32</v>
      </c>
      <c r="M244" s="20">
        <v>0</v>
      </c>
      <c r="N244" s="139">
        <v>15840</v>
      </c>
      <c r="O244" s="140"/>
      <c r="P244" s="20">
        <v>15840</v>
      </c>
      <c r="Q244" s="139">
        <v>0</v>
      </c>
      <c r="R244" s="141"/>
      <c r="S244" s="140"/>
      <c r="T244" s="20">
        <v>0</v>
      </c>
      <c r="U244" s="139">
        <v>0</v>
      </c>
      <c r="V244" s="141"/>
      <c r="W244" s="22">
        <v>0</v>
      </c>
      <c r="X244" s="20">
        <v>0</v>
      </c>
      <c r="Y244" s="20">
        <v>0</v>
      </c>
      <c r="Z244" s="139">
        <v>15840</v>
      </c>
      <c r="AA244" s="140"/>
      <c r="AB244" s="20">
        <v>0</v>
      </c>
      <c r="AC244" s="20">
        <v>15840</v>
      </c>
      <c r="AD244" s="42" t="s">
        <v>61</v>
      </c>
      <c r="AE244" s="21" t="s">
        <v>1204</v>
      </c>
      <c r="AF244" s="172" t="s">
        <v>61</v>
      </c>
      <c r="AG244" s="173"/>
      <c r="AH244" s="172" t="s">
        <v>1200</v>
      </c>
      <c r="AI244" s="173"/>
    </row>
    <row r="245" spans="1:35">
      <c r="A245" s="20">
        <v>236</v>
      </c>
      <c r="B245" s="172" t="s">
        <v>1205</v>
      </c>
      <c r="C245" s="173"/>
      <c r="D245" s="21" t="s">
        <v>1206</v>
      </c>
      <c r="E245" s="172" t="s">
        <v>1207</v>
      </c>
      <c r="F245" s="174"/>
      <c r="G245" s="173"/>
      <c r="I245" s="172" t="s">
        <v>1208</v>
      </c>
      <c r="J245" s="173"/>
      <c r="K245" s="21" t="s">
        <v>60</v>
      </c>
      <c r="L245" s="20">
        <v>17</v>
      </c>
      <c r="M245" s="20">
        <v>0</v>
      </c>
      <c r="N245" s="139">
        <v>2873</v>
      </c>
      <c r="O245" s="140"/>
      <c r="P245" s="20">
        <v>2873</v>
      </c>
      <c r="Q245" s="139">
        <v>0</v>
      </c>
      <c r="R245" s="141"/>
      <c r="S245" s="140"/>
      <c r="T245" s="20">
        <v>0</v>
      </c>
      <c r="U245" s="139">
        <v>0</v>
      </c>
      <c r="V245" s="141"/>
      <c r="W245" s="22">
        <v>0</v>
      </c>
      <c r="X245" s="20">
        <v>0</v>
      </c>
      <c r="Y245" s="20">
        <v>0</v>
      </c>
      <c r="Z245" s="139">
        <v>2873</v>
      </c>
      <c r="AA245" s="140"/>
      <c r="AB245" s="20">
        <v>0</v>
      </c>
      <c r="AC245" s="20">
        <v>2873</v>
      </c>
      <c r="AD245" s="42" t="s">
        <v>80</v>
      </c>
      <c r="AE245" s="21" t="s">
        <v>1209</v>
      </c>
      <c r="AF245" s="172" t="s">
        <v>80</v>
      </c>
      <c r="AG245" s="173"/>
      <c r="AH245" s="172" t="s">
        <v>1205</v>
      </c>
      <c r="AI245" s="173"/>
    </row>
    <row r="246" spans="1:35">
      <c r="A246" s="20">
        <v>237</v>
      </c>
      <c r="B246" s="172" t="s">
        <v>1210</v>
      </c>
      <c r="C246" s="173"/>
      <c r="D246" s="21" t="s">
        <v>1211</v>
      </c>
      <c r="E246" s="172" t="s">
        <v>1212</v>
      </c>
      <c r="F246" s="174"/>
      <c r="G246" s="173"/>
      <c r="I246" s="172" t="s">
        <v>279</v>
      </c>
      <c r="J246" s="173"/>
      <c r="K246" s="21" t="s">
        <v>60</v>
      </c>
      <c r="L246" s="20">
        <v>37</v>
      </c>
      <c r="M246" s="20">
        <v>0</v>
      </c>
      <c r="N246" s="139">
        <v>6253</v>
      </c>
      <c r="O246" s="140"/>
      <c r="P246" s="20">
        <v>6253</v>
      </c>
      <c r="Q246" s="139">
        <v>0</v>
      </c>
      <c r="R246" s="141"/>
      <c r="S246" s="140"/>
      <c r="T246" s="20">
        <v>0</v>
      </c>
      <c r="U246" s="139">
        <v>0</v>
      </c>
      <c r="V246" s="141"/>
      <c r="W246" s="22">
        <v>0</v>
      </c>
      <c r="X246" s="20">
        <v>0</v>
      </c>
      <c r="Y246" s="20">
        <v>0</v>
      </c>
      <c r="Z246" s="139">
        <v>6253</v>
      </c>
      <c r="AA246" s="140"/>
      <c r="AB246" s="20">
        <v>0</v>
      </c>
      <c r="AC246" s="20">
        <v>6253</v>
      </c>
      <c r="AD246" s="42" t="s">
        <v>80</v>
      </c>
      <c r="AE246" s="21" t="s">
        <v>1213</v>
      </c>
      <c r="AF246" s="172" t="s">
        <v>80</v>
      </c>
      <c r="AG246" s="173"/>
      <c r="AH246" s="172" t="s">
        <v>1210</v>
      </c>
      <c r="AI246" s="173"/>
    </row>
    <row r="247" spans="1:35">
      <c r="A247" s="20">
        <v>238</v>
      </c>
      <c r="B247" s="172" t="s">
        <v>1214</v>
      </c>
      <c r="C247" s="173"/>
      <c r="D247" s="21" t="s">
        <v>1215</v>
      </c>
      <c r="E247" s="172" t="s">
        <v>1216</v>
      </c>
      <c r="F247" s="174"/>
      <c r="G247" s="173"/>
      <c r="H247" s="21" t="s">
        <v>66</v>
      </c>
      <c r="I247" s="172" t="s">
        <v>1217</v>
      </c>
      <c r="J247" s="173"/>
      <c r="K247" s="21" t="s">
        <v>1218</v>
      </c>
      <c r="L247" s="20">
        <v>200</v>
      </c>
      <c r="M247" s="20">
        <v>0</v>
      </c>
      <c r="N247" s="139">
        <v>339906</v>
      </c>
      <c r="O247" s="140"/>
      <c r="P247" s="20">
        <v>339906</v>
      </c>
      <c r="Q247" s="139">
        <v>0</v>
      </c>
      <c r="R247" s="141"/>
      <c r="S247" s="140"/>
      <c r="T247" s="20">
        <v>0</v>
      </c>
      <c r="U247" s="139">
        <v>0</v>
      </c>
      <c r="V247" s="141"/>
      <c r="W247" s="22">
        <v>30592</v>
      </c>
      <c r="X247" s="20">
        <v>0</v>
      </c>
      <c r="Y247" s="20">
        <v>0</v>
      </c>
      <c r="Z247" s="139">
        <v>370498</v>
      </c>
      <c r="AA247" s="140"/>
      <c r="AB247" s="20">
        <v>370498</v>
      </c>
      <c r="AC247" s="20">
        <v>0</v>
      </c>
      <c r="AD247" s="42" t="s">
        <v>274</v>
      </c>
      <c r="AE247" s="21" t="s">
        <v>1219</v>
      </c>
      <c r="AF247" s="172" t="s">
        <v>274</v>
      </c>
      <c r="AG247" s="173"/>
      <c r="AH247" s="172" t="s">
        <v>1214</v>
      </c>
      <c r="AI247" s="173"/>
    </row>
    <row r="248" spans="1:35">
      <c r="A248" s="20">
        <v>239</v>
      </c>
      <c r="B248" s="172" t="s">
        <v>1220</v>
      </c>
      <c r="C248" s="173"/>
      <c r="D248" s="21" t="s">
        <v>108</v>
      </c>
      <c r="E248" s="172" t="s">
        <v>1221</v>
      </c>
      <c r="F248" s="174"/>
      <c r="G248" s="173"/>
      <c r="H248" s="21" t="s">
        <v>110</v>
      </c>
      <c r="I248" s="172" t="s">
        <v>699</v>
      </c>
      <c r="J248" s="173"/>
      <c r="K248" s="21" t="s">
        <v>118</v>
      </c>
      <c r="L248" s="20">
        <v>4957</v>
      </c>
      <c r="M248" s="20">
        <v>243000</v>
      </c>
      <c r="N248" s="139">
        <v>1784592</v>
      </c>
      <c r="O248" s="140"/>
      <c r="P248" s="20">
        <v>2027592</v>
      </c>
      <c r="Q248" s="139">
        <v>0</v>
      </c>
      <c r="R248" s="141"/>
      <c r="S248" s="140"/>
      <c r="T248" s="20">
        <v>0</v>
      </c>
      <c r="U248" s="139">
        <v>0</v>
      </c>
      <c r="V248" s="141"/>
      <c r="W248" s="22">
        <v>10138</v>
      </c>
      <c r="X248" s="20">
        <v>0</v>
      </c>
      <c r="Y248" s="20">
        <v>0</v>
      </c>
      <c r="Z248" s="139">
        <v>2037730</v>
      </c>
      <c r="AA248" s="140"/>
      <c r="AB248" s="20">
        <v>2037730</v>
      </c>
      <c r="AC248" s="20">
        <v>0</v>
      </c>
      <c r="AD248" s="42" t="s">
        <v>518</v>
      </c>
      <c r="AE248" s="21" t="s">
        <v>1222</v>
      </c>
      <c r="AF248" s="172" t="s">
        <v>518</v>
      </c>
      <c r="AG248" s="173"/>
      <c r="AH248" s="172" t="s">
        <v>1220</v>
      </c>
      <c r="AI248" s="173"/>
    </row>
    <row r="249" spans="1:35">
      <c r="A249" s="20">
        <v>240</v>
      </c>
      <c r="B249" s="172" t="s">
        <v>1223</v>
      </c>
      <c r="C249" s="173"/>
      <c r="D249" s="21" t="s">
        <v>1224</v>
      </c>
      <c r="E249" s="172" t="s">
        <v>1225</v>
      </c>
      <c r="F249" s="174"/>
      <c r="G249" s="173"/>
      <c r="H249" s="21" t="s">
        <v>66</v>
      </c>
      <c r="I249" s="172" t="s">
        <v>1226</v>
      </c>
      <c r="J249" s="173"/>
      <c r="K249" s="21" t="s">
        <v>68</v>
      </c>
      <c r="L249" s="20">
        <v>412</v>
      </c>
      <c r="M249" s="20">
        <v>0</v>
      </c>
      <c r="N249" s="139">
        <v>557024</v>
      </c>
      <c r="O249" s="140"/>
      <c r="P249" s="20">
        <v>557024</v>
      </c>
      <c r="Q249" s="139">
        <v>0</v>
      </c>
      <c r="R249" s="141"/>
      <c r="S249" s="140"/>
      <c r="T249" s="20">
        <v>0</v>
      </c>
      <c r="U249" s="139">
        <v>500</v>
      </c>
      <c r="V249" s="141"/>
      <c r="W249" s="22">
        <v>50132</v>
      </c>
      <c r="X249" s="20">
        <v>0</v>
      </c>
      <c r="Y249" s="20">
        <v>0</v>
      </c>
      <c r="Z249" s="139">
        <v>607656</v>
      </c>
      <c r="AA249" s="140"/>
      <c r="AB249" s="20">
        <v>607656</v>
      </c>
      <c r="AC249" s="20">
        <v>0</v>
      </c>
      <c r="AD249" s="42" t="s">
        <v>146</v>
      </c>
      <c r="AE249" s="21" t="s">
        <v>1227</v>
      </c>
      <c r="AF249" s="172" t="s">
        <v>146</v>
      </c>
      <c r="AG249" s="173"/>
      <c r="AH249" s="172" t="s">
        <v>1223</v>
      </c>
      <c r="AI249" s="173"/>
    </row>
    <row r="250" spans="1:35">
      <c r="A250" s="20">
        <v>241</v>
      </c>
      <c r="B250" s="172" t="s">
        <v>1228</v>
      </c>
      <c r="C250" s="173"/>
      <c r="D250" s="21" t="s">
        <v>1229</v>
      </c>
      <c r="E250" s="172" t="s">
        <v>1230</v>
      </c>
      <c r="F250" s="174"/>
      <c r="G250" s="173"/>
      <c r="H250" s="21" t="s">
        <v>156</v>
      </c>
      <c r="I250" s="172" t="s">
        <v>1231</v>
      </c>
      <c r="J250" s="173"/>
      <c r="K250" s="21" t="s">
        <v>295</v>
      </c>
      <c r="L250" s="20">
        <v>4957</v>
      </c>
      <c r="M250" s="20">
        <v>0</v>
      </c>
      <c r="N250" s="139">
        <v>2453814</v>
      </c>
      <c r="O250" s="140"/>
      <c r="P250" s="20">
        <v>2453814</v>
      </c>
      <c r="Q250" s="139">
        <v>0</v>
      </c>
      <c r="R250" s="141"/>
      <c r="S250" s="140"/>
      <c r="T250" s="20">
        <v>76400</v>
      </c>
      <c r="U250" s="139">
        <v>156912</v>
      </c>
      <c r="V250" s="141"/>
      <c r="W250" s="22">
        <v>24538</v>
      </c>
      <c r="X250" s="20">
        <v>0</v>
      </c>
      <c r="Y250" s="20">
        <v>0</v>
      </c>
      <c r="Z250" s="139">
        <v>2711664</v>
      </c>
      <c r="AA250" s="140"/>
      <c r="AB250" s="20">
        <v>1300000</v>
      </c>
      <c r="AC250" s="20">
        <v>1411664</v>
      </c>
      <c r="AD250" s="42" t="s">
        <v>594</v>
      </c>
      <c r="AE250" s="21" t="s">
        <v>1232</v>
      </c>
      <c r="AF250" s="172" t="s">
        <v>594</v>
      </c>
      <c r="AG250" s="173"/>
      <c r="AH250" s="172" t="s">
        <v>1228</v>
      </c>
      <c r="AI250" s="173"/>
    </row>
    <row r="251" spans="1:35">
      <c r="A251" s="20">
        <v>242</v>
      </c>
      <c r="B251" s="172" t="s">
        <v>1233</v>
      </c>
      <c r="C251" s="173"/>
      <c r="D251" s="21" t="s">
        <v>1234</v>
      </c>
      <c r="E251" s="172" t="s">
        <v>1235</v>
      </c>
      <c r="F251" s="174"/>
      <c r="G251" s="173"/>
      <c r="I251" s="172" t="s">
        <v>1236</v>
      </c>
      <c r="J251" s="173"/>
      <c r="K251" s="21" t="s">
        <v>60</v>
      </c>
      <c r="L251" s="20">
        <v>3</v>
      </c>
      <c r="M251" s="20">
        <v>0</v>
      </c>
      <c r="N251" s="139">
        <v>667</v>
      </c>
      <c r="O251" s="140"/>
      <c r="P251" s="20">
        <v>667</v>
      </c>
      <c r="Q251" s="139">
        <v>0</v>
      </c>
      <c r="R251" s="141"/>
      <c r="S251" s="140"/>
      <c r="T251" s="20">
        <v>0</v>
      </c>
      <c r="U251" s="139">
        <v>0</v>
      </c>
      <c r="V251" s="141"/>
      <c r="W251" s="22">
        <v>0</v>
      </c>
      <c r="X251" s="20">
        <v>0</v>
      </c>
      <c r="Y251" s="20">
        <v>0</v>
      </c>
      <c r="Z251" s="139">
        <v>667</v>
      </c>
      <c r="AA251" s="140"/>
      <c r="AB251" s="20">
        <v>0</v>
      </c>
      <c r="AC251" s="20">
        <v>667</v>
      </c>
      <c r="AD251" s="42" t="s">
        <v>80</v>
      </c>
      <c r="AE251" s="21" t="s">
        <v>1237</v>
      </c>
      <c r="AF251" s="172" t="s">
        <v>80</v>
      </c>
      <c r="AG251" s="173"/>
      <c r="AH251" s="172" t="s">
        <v>1233</v>
      </c>
      <c r="AI251" s="173"/>
    </row>
    <row r="252" spans="1:35">
      <c r="A252" s="20">
        <v>243</v>
      </c>
      <c r="B252" s="172" t="s">
        <v>1238</v>
      </c>
      <c r="C252" s="173"/>
      <c r="D252" s="21" t="s">
        <v>1239</v>
      </c>
      <c r="E252" s="172" t="s">
        <v>1240</v>
      </c>
      <c r="F252" s="174"/>
      <c r="G252" s="173"/>
      <c r="H252" s="21" t="s">
        <v>66</v>
      </c>
      <c r="I252" s="172" t="s">
        <v>1241</v>
      </c>
      <c r="J252" s="173"/>
      <c r="K252" s="21" t="s">
        <v>252</v>
      </c>
      <c r="L252" s="20">
        <v>200</v>
      </c>
      <c r="M252" s="20">
        <v>0</v>
      </c>
      <c r="N252" s="139">
        <v>83000</v>
      </c>
      <c r="O252" s="140"/>
      <c r="P252" s="20">
        <v>83000</v>
      </c>
      <c r="Q252" s="139">
        <v>0</v>
      </c>
      <c r="R252" s="141"/>
      <c r="S252" s="140"/>
      <c r="T252" s="20">
        <v>0</v>
      </c>
      <c r="U252" s="139">
        <v>0</v>
      </c>
      <c r="V252" s="141"/>
      <c r="W252" s="22">
        <v>7470</v>
      </c>
      <c r="X252" s="20">
        <v>0</v>
      </c>
      <c r="Y252" s="20">
        <v>0</v>
      </c>
      <c r="Z252" s="139">
        <v>90470</v>
      </c>
      <c r="AA252" s="140"/>
      <c r="AB252" s="20">
        <v>7500</v>
      </c>
      <c r="AC252" s="20">
        <v>82970</v>
      </c>
      <c r="AD252" s="42" t="s">
        <v>168</v>
      </c>
      <c r="AE252" s="21" t="s">
        <v>1242</v>
      </c>
      <c r="AF252" s="172" t="s">
        <v>168</v>
      </c>
      <c r="AG252" s="173"/>
      <c r="AH252" s="172" t="s">
        <v>1238</v>
      </c>
      <c r="AI252" s="173"/>
    </row>
    <row r="253" spans="1:35">
      <c r="A253" s="20">
        <v>244</v>
      </c>
      <c r="B253" s="172" t="s">
        <v>1243</v>
      </c>
      <c r="C253" s="173"/>
      <c r="D253" s="21" t="s">
        <v>1244</v>
      </c>
      <c r="E253" s="172" t="s">
        <v>1245</v>
      </c>
      <c r="F253" s="174"/>
      <c r="G253" s="173"/>
      <c r="H253" s="21" t="s">
        <v>66</v>
      </c>
      <c r="I253" s="172" t="s">
        <v>1246</v>
      </c>
      <c r="J253" s="173"/>
      <c r="K253" s="21" t="s">
        <v>252</v>
      </c>
      <c r="L253" s="20">
        <v>575</v>
      </c>
      <c r="M253" s="20">
        <v>0</v>
      </c>
      <c r="N253" s="139">
        <v>238625</v>
      </c>
      <c r="O253" s="140"/>
      <c r="P253" s="20">
        <v>238625</v>
      </c>
      <c r="Q253" s="139">
        <v>0</v>
      </c>
      <c r="R253" s="141"/>
      <c r="S253" s="140"/>
      <c r="T253" s="20">
        <v>0</v>
      </c>
      <c r="U253" s="139">
        <v>0</v>
      </c>
      <c r="V253" s="141"/>
      <c r="W253" s="22">
        <v>21476</v>
      </c>
      <c r="X253" s="20">
        <v>0</v>
      </c>
      <c r="Y253" s="20">
        <v>0</v>
      </c>
      <c r="Z253" s="139">
        <v>260101</v>
      </c>
      <c r="AA253" s="140"/>
      <c r="AB253" s="20">
        <v>260101</v>
      </c>
      <c r="AC253" s="20">
        <v>0</v>
      </c>
      <c r="AD253" s="42" t="s">
        <v>113</v>
      </c>
      <c r="AE253" s="21" t="s">
        <v>1247</v>
      </c>
      <c r="AF253" s="172" t="s">
        <v>113</v>
      </c>
      <c r="AG253" s="173"/>
      <c r="AH253" s="172" t="s">
        <v>1243</v>
      </c>
      <c r="AI253" s="173"/>
    </row>
    <row r="254" spans="1:35">
      <c r="A254" s="20">
        <v>245</v>
      </c>
      <c r="B254" s="172" t="s">
        <v>1248</v>
      </c>
      <c r="C254" s="173"/>
      <c r="D254" s="21" t="s">
        <v>1249</v>
      </c>
      <c r="E254" s="172" t="s">
        <v>1250</v>
      </c>
      <c r="F254" s="174"/>
      <c r="G254" s="173"/>
      <c r="H254" s="21" t="s">
        <v>66</v>
      </c>
      <c r="I254" s="172" t="s">
        <v>1251</v>
      </c>
      <c r="J254" s="173"/>
      <c r="K254" s="21" t="s">
        <v>295</v>
      </c>
      <c r="L254" s="20">
        <v>600</v>
      </c>
      <c r="M254" s="20">
        <v>0</v>
      </c>
      <c r="N254" s="139">
        <v>297000</v>
      </c>
      <c r="O254" s="140"/>
      <c r="P254" s="20">
        <v>297000</v>
      </c>
      <c r="Q254" s="139">
        <v>0</v>
      </c>
      <c r="R254" s="141"/>
      <c r="S254" s="140"/>
      <c r="T254" s="20">
        <v>0</v>
      </c>
      <c r="U254" s="139">
        <v>0</v>
      </c>
      <c r="V254" s="141"/>
      <c r="W254" s="22">
        <v>26730</v>
      </c>
      <c r="X254" s="20">
        <v>0</v>
      </c>
      <c r="Y254" s="20">
        <v>0</v>
      </c>
      <c r="Z254" s="139">
        <v>323730</v>
      </c>
      <c r="AA254" s="140"/>
      <c r="AB254" s="20">
        <v>323730</v>
      </c>
      <c r="AC254" s="20">
        <v>0</v>
      </c>
      <c r="AD254" s="42" t="s">
        <v>119</v>
      </c>
      <c r="AE254" s="21" t="s">
        <v>1252</v>
      </c>
      <c r="AF254" s="172" t="s">
        <v>119</v>
      </c>
      <c r="AG254" s="173"/>
      <c r="AH254" s="172" t="s">
        <v>1248</v>
      </c>
      <c r="AI254" s="173"/>
    </row>
    <row r="255" spans="1:35">
      <c r="A255" s="20">
        <v>246</v>
      </c>
      <c r="B255" s="172" t="s">
        <v>1253</v>
      </c>
      <c r="C255" s="173"/>
      <c r="D255" s="21" t="s">
        <v>1254</v>
      </c>
      <c r="E255" s="172" t="s">
        <v>1255</v>
      </c>
      <c r="F255" s="174"/>
      <c r="G255" s="173"/>
      <c r="H255" s="21" t="s">
        <v>325</v>
      </c>
      <c r="I255" s="172" t="s">
        <v>1256</v>
      </c>
      <c r="J255" s="173"/>
      <c r="K255" s="21" t="s">
        <v>60</v>
      </c>
      <c r="L255" s="20">
        <v>2479</v>
      </c>
      <c r="M255" s="20">
        <v>59400</v>
      </c>
      <c r="N255" s="139">
        <v>1226907</v>
      </c>
      <c r="O255" s="140"/>
      <c r="P255" s="20">
        <v>1286307</v>
      </c>
      <c r="Q255" s="139">
        <v>0</v>
      </c>
      <c r="R255" s="141"/>
      <c r="S255" s="140"/>
      <c r="T255" s="20">
        <v>76400</v>
      </c>
      <c r="U255" s="139">
        <v>246766</v>
      </c>
      <c r="V255" s="141"/>
      <c r="W255" s="22">
        <v>13160</v>
      </c>
      <c r="X255" s="20">
        <v>16650</v>
      </c>
      <c r="Y255" s="20">
        <v>0</v>
      </c>
      <c r="Z255" s="139">
        <v>1639283</v>
      </c>
      <c r="AA255" s="140"/>
      <c r="AB255" s="20">
        <v>1639283</v>
      </c>
      <c r="AC255" s="20">
        <v>0</v>
      </c>
      <c r="AD255" s="42" t="s">
        <v>100</v>
      </c>
      <c r="AE255" s="21" t="s">
        <v>1257</v>
      </c>
      <c r="AF255" s="172" t="s">
        <v>100</v>
      </c>
      <c r="AG255" s="173"/>
      <c r="AH255" s="172" t="s">
        <v>1253</v>
      </c>
      <c r="AI255" s="173"/>
    </row>
    <row r="256" spans="1:35">
      <c r="A256" s="20">
        <v>247</v>
      </c>
      <c r="B256" s="172" t="s">
        <v>1258</v>
      </c>
      <c r="C256" s="173"/>
      <c r="D256" s="21" t="s">
        <v>1259</v>
      </c>
      <c r="E256" s="172" t="s">
        <v>1260</v>
      </c>
      <c r="F256" s="174"/>
      <c r="G256" s="173"/>
      <c r="I256" s="172" t="s">
        <v>1261</v>
      </c>
      <c r="J256" s="173"/>
      <c r="K256" s="21" t="s">
        <v>60</v>
      </c>
      <c r="L256" s="20">
        <v>68</v>
      </c>
      <c r="M256" s="20">
        <v>0</v>
      </c>
      <c r="N256" s="139">
        <v>11492</v>
      </c>
      <c r="O256" s="140"/>
      <c r="P256" s="20">
        <v>11492</v>
      </c>
      <c r="Q256" s="139">
        <v>0</v>
      </c>
      <c r="R256" s="141"/>
      <c r="S256" s="140"/>
      <c r="T256" s="20">
        <v>0</v>
      </c>
      <c r="U256" s="139">
        <v>0</v>
      </c>
      <c r="V256" s="141"/>
      <c r="W256" s="22">
        <v>0</v>
      </c>
      <c r="X256" s="20">
        <v>0</v>
      </c>
      <c r="Y256" s="20">
        <v>0</v>
      </c>
      <c r="Z256" s="139">
        <v>11492</v>
      </c>
      <c r="AA256" s="140"/>
      <c r="AB256" s="20">
        <v>0</v>
      </c>
      <c r="AC256" s="20">
        <v>11492</v>
      </c>
      <c r="AD256" s="42" t="s">
        <v>80</v>
      </c>
      <c r="AE256" s="21" t="s">
        <v>1262</v>
      </c>
      <c r="AF256" s="172" t="s">
        <v>80</v>
      </c>
      <c r="AG256" s="173"/>
      <c r="AH256" s="172" t="s">
        <v>1258</v>
      </c>
      <c r="AI256" s="173"/>
    </row>
    <row r="257" spans="1:35">
      <c r="A257" s="20">
        <v>248</v>
      </c>
      <c r="B257" s="172" t="s">
        <v>1263</v>
      </c>
      <c r="C257" s="173"/>
      <c r="D257" s="21" t="s">
        <v>1264</v>
      </c>
      <c r="E257" s="172" t="s">
        <v>1265</v>
      </c>
      <c r="F257" s="174"/>
      <c r="G257" s="173"/>
      <c r="H257" s="21" t="s">
        <v>66</v>
      </c>
      <c r="I257" s="172" t="s">
        <v>1266</v>
      </c>
      <c r="J257" s="173"/>
      <c r="K257" s="21" t="s">
        <v>540</v>
      </c>
      <c r="L257" s="20">
        <v>823</v>
      </c>
      <c r="M257" s="20">
        <v>0</v>
      </c>
      <c r="N257" s="139">
        <v>1188988</v>
      </c>
      <c r="O257" s="140"/>
      <c r="P257" s="20">
        <v>1188988</v>
      </c>
      <c r="Q257" s="139">
        <v>0</v>
      </c>
      <c r="R257" s="141"/>
      <c r="S257" s="140"/>
      <c r="T257" s="20">
        <v>0</v>
      </c>
      <c r="U257" s="139">
        <v>0</v>
      </c>
      <c r="V257" s="141"/>
      <c r="W257" s="22">
        <v>107009</v>
      </c>
      <c r="X257" s="20">
        <v>0</v>
      </c>
      <c r="Y257" s="20">
        <v>0</v>
      </c>
      <c r="Z257" s="139">
        <v>1295997</v>
      </c>
      <c r="AA257" s="140"/>
      <c r="AB257" s="20">
        <v>1295997</v>
      </c>
      <c r="AC257" s="20">
        <v>0</v>
      </c>
      <c r="AD257" s="42" t="s">
        <v>131</v>
      </c>
      <c r="AE257" s="21" t="s">
        <v>1267</v>
      </c>
      <c r="AF257" s="172" t="s">
        <v>131</v>
      </c>
      <c r="AG257" s="173"/>
      <c r="AH257" s="172" t="s">
        <v>1263</v>
      </c>
      <c r="AI257" s="173"/>
    </row>
    <row r="258" spans="1:35">
      <c r="A258" s="20">
        <v>249</v>
      </c>
      <c r="B258" s="172" t="s">
        <v>1268</v>
      </c>
      <c r="C258" s="173"/>
      <c r="D258" s="21" t="s">
        <v>1269</v>
      </c>
      <c r="E258" s="172" t="s">
        <v>1270</v>
      </c>
      <c r="F258" s="174"/>
      <c r="G258" s="173"/>
      <c r="H258" s="21" t="s">
        <v>66</v>
      </c>
      <c r="I258" s="172" t="s">
        <v>1271</v>
      </c>
      <c r="J258" s="173"/>
      <c r="K258" s="21" t="s">
        <v>252</v>
      </c>
      <c r="L258" s="20">
        <v>326</v>
      </c>
      <c r="M258" s="20">
        <v>0</v>
      </c>
      <c r="N258" s="139">
        <v>135290</v>
      </c>
      <c r="O258" s="140"/>
      <c r="P258" s="20">
        <v>135290</v>
      </c>
      <c r="Q258" s="139">
        <v>0</v>
      </c>
      <c r="R258" s="141"/>
      <c r="S258" s="140"/>
      <c r="T258" s="20">
        <v>0</v>
      </c>
      <c r="U258" s="139">
        <v>0</v>
      </c>
      <c r="V258" s="141"/>
      <c r="W258" s="22">
        <v>12176</v>
      </c>
      <c r="X258" s="20">
        <v>0</v>
      </c>
      <c r="Y258" s="20">
        <v>0</v>
      </c>
      <c r="Z258" s="139">
        <v>147466</v>
      </c>
      <c r="AA258" s="140"/>
      <c r="AB258" s="20">
        <v>147466</v>
      </c>
      <c r="AC258" s="20">
        <v>0</v>
      </c>
      <c r="AD258" s="42" t="s">
        <v>80</v>
      </c>
      <c r="AE258" s="21" t="s">
        <v>1272</v>
      </c>
      <c r="AF258" s="172" t="s">
        <v>80</v>
      </c>
      <c r="AG258" s="173"/>
      <c r="AH258" s="172" t="s">
        <v>1268</v>
      </c>
      <c r="AI258" s="173"/>
    </row>
    <row r="259" spans="1:35">
      <c r="A259" s="20">
        <v>250</v>
      </c>
      <c r="B259" s="172" t="s">
        <v>1273</v>
      </c>
      <c r="C259" s="173"/>
      <c r="D259" s="21" t="s">
        <v>747</v>
      </c>
      <c r="E259" s="172" t="s">
        <v>748</v>
      </c>
      <c r="F259" s="174"/>
      <c r="G259" s="173"/>
      <c r="H259" s="21" t="s">
        <v>66</v>
      </c>
      <c r="I259" s="172" t="s">
        <v>749</v>
      </c>
      <c r="J259" s="173"/>
      <c r="K259" s="21" t="s">
        <v>68</v>
      </c>
      <c r="L259" s="20">
        <v>632</v>
      </c>
      <c r="M259" s="20">
        <v>0</v>
      </c>
      <c r="N259" s="139">
        <v>854464</v>
      </c>
      <c r="O259" s="140"/>
      <c r="P259" s="20">
        <v>854464</v>
      </c>
      <c r="Q259" s="139">
        <v>0</v>
      </c>
      <c r="R259" s="141"/>
      <c r="S259" s="140"/>
      <c r="T259" s="20">
        <v>0</v>
      </c>
      <c r="U259" s="139">
        <v>0</v>
      </c>
      <c r="V259" s="141"/>
      <c r="W259" s="22">
        <v>76902</v>
      </c>
      <c r="X259" s="20">
        <v>0</v>
      </c>
      <c r="Y259" s="20">
        <v>0</v>
      </c>
      <c r="Z259" s="139">
        <v>931366</v>
      </c>
      <c r="AA259" s="140"/>
      <c r="AB259" s="20">
        <v>931366</v>
      </c>
      <c r="AC259" s="20">
        <v>0</v>
      </c>
      <c r="AD259" s="42" t="s">
        <v>69</v>
      </c>
      <c r="AE259" s="21" t="s">
        <v>1274</v>
      </c>
      <c r="AF259" s="172" t="s">
        <v>69</v>
      </c>
      <c r="AG259" s="173"/>
      <c r="AH259" s="172" t="s">
        <v>1273</v>
      </c>
      <c r="AI259" s="173"/>
    </row>
    <row r="260" spans="1:35">
      <c r="A260" s="20">
        <v>251</v>
      </c>
      <c r="B260" s="172" t="s">
        <v>1275</v>
      </c>
      <c r="C260" s="173"/>
      <c r="D260" s="21" t="s">
        <v>1276</v>
      </c>
      <c r="E260" s="172" t="s">
        <v>1277</v>
      </c>
      <c r="F260" s="174"/>
      <c r="G260" s="173"/>
      <c r="H260" s="21" t="s">
        <v>66</v>
      </c>
      <c r="I260" s="172" t="s">
        <v>1278</v>
      </c>
      <c r="J260" s="173"/>
      <c r="K260" s="21" t="s">
        <v>1279</v>
      </c>
      <c r="L260" s="20">
        <v>442</v>
      </c>
      <c r="M260" s="20">
        <v>0</v>
      </c>
      <c r="N260" s="139">
        <v>236470</v>
      </c>
      <c r="O260" s="140"/>
      <c r="P260" s="20">
        <v>236470</v>
      </c>
      <c r="Q260" s="139">
        <v>0</v>
      </c>
      <c r="R260" s="141"/>
      <c r="S260" s="140"/>
      <c r="T260" s="20">
        <v>0</v>
      </c>
      <c r="U260" s="139">
        <v>0</v>
      </c>
      <c r="V260" s="141"/>
      <c r="W260" s="22">
        <v>21282</v>
      </c>
      <c r="X260" s="20">
        <v>0</v>
      </c>
      <c r="Y260" s="20">
        <v>0</v>
      </c>
      <c r="Z260" s="139">
        <v>257752</v>
      </c>
      <c r="AA260" s="140"/>
      <c r="AB260" s="20">
        <v>21500</v>
      </c>
      <c r="AC260" s="20">
        <v>236252</v>
      </c>
      <c r="AD260" s="42" t="s">
        <v>168</v>
      </c>
      <c r="AE260" s="21" t="s">
        <v>1280</v>
      </c>
      <c r="AF260" s="172" t="s">
        <v>168</v>
      </c>
      <c r="AG260" s="173"/>
      <c r="AH260" s="172" t="s">
        <v>1275</v>
      </c>
      <c r="AI260" s="173"/>
    </row>
    <row r="261" spans="1:35">
      <c r="A261" s="20">
        <v>252</v>
      </c>
      <c r="B261" s="172" t="s">
        <v>1281</v>
      </c>
      <c r="C261" s="173"/>
      <c r="D261" s="21" t="s">
        <v>1282</v>
      </c>
      <c r="E261" s="172" t="s">
        <v>1283</v>
      </c>
      <c r="F261" s="174"/>
      <c r="G261" s="173"/>
      <c r="I261" s="172" t="s">
        <v>1284</v>
      </c>
      <c r="J261" s="173"/>
      <c r="K261" s="21" t="s">
        <v>60</v>
      </c>
      <c r="L261" s="20">
        <v>93</v>
      </c>
      <c r="M261" s="20">
        <v>0</v>
      </c>
      <c r="N261" s="139">
        <v>15717</v>
      </c>
      <c r="O261" s="140"/>
      <c r="P261" s="20">
        <v>15717</v>
      </c>
      <c r="Q261" s="139">
        <v>0</v>
      </c>
      <c r="R261" s="141"/>
      <c r="S261" s="140"/>
      <c r="T261" s="20">
        <v>0</v>
      </c>
      <c r="U261" s="139">
        <v>0</v>
      </c>
      <c r="V261" s="141"/>
      <c r="W261" s="22">
        <v>0</v>
      </c>
      <c r="X261" s="20">
        <v>0</v>
      </c>
      <c r="Y261" s="20">
        <v>0</v>
      </c>
      <c r="Z261" s="139">
        <v>15717</v>
      </c>
      <c r="AA261" s="140"/>
      <c r="AB261" s="20">
        <v>0</v>
      </c>
      <c r="AC261" s="20">
        <v>15717</v>
      </c>
      <c r="AD261" s="42" t="s">
        <v>80</v>
      </c>
      <c r="AE261" s="21" t="s">
        <v>1285</v>
      </c>
      <c r="AF261" s="172" t="s">
        <v>80</v>
      </c>
      <c r="AG261" s="173"/>
      <c r="AH261" s="172" t="s">
        <v>1281</v>
      </c>
      <c r="AI261" s="173"/>
    </row>
    <row r="262" spans="1:35">
      <c r="A262" s="20">
        <v>253</v>
      </c>
      <c r="B262" s="172" t="s">
        <v>1286</v>
      </c>
      <c r="C262" s="173"/>
      <c r="D262" s="21" t="s">
        <v>1287</v>
      </c>
      <c r="E262" s="172" t="s">
        <v>1288</v>
      </c>
      <c r="F262" s="174"/>
      <c r="G262" s="173"/>
      <c r="I262" s="172" t="s">
        <v>1289</v>
      </c>
      <c r="J262" s="173"/>
      <c r="K262" s="21" t="s">
        <v>60</v>
      </c>
      <c r="L262" s="20">
        <v>48</v>
      </c>
      <c r="M262" s="20">
        <v>0</v>
      </c>
      <c r="N262" s="139">
        <v>23760</v>
      </c>
      <c r="O262" s="140"/>
      <c r="P262" s="20">
        <v>23760</v>
      </c>
      <c r="Q262" s="139">
        <v>0</v>
      </c>
      <c r="R262" s="141"/>
      <c r="S262" s="140"/>
      <c r="T262" s="20">
        <v>0</v>
      </c>
      <c r="U262" s="139">
        <v>0</v>
      </c>
      <c r="V262" s="141"/>
      <c r="W262" s="22">
        <v>0</v>
      </c>
      <c r="X262" s="20">
        <v>0</v>
      </c>
      <c r="Y262" s="20">
        <v>0</v>
      </c>
      <c r="Z262" s="139">
        <v>23760</v>
      </c>
      <c r="AA262" s="140"/>
      <c r="AB262" s="20">
        <v>0</v>
      </c>
      <c r="AC262" s="20">
        <v>23760</v>
      </c>
      <c r="AD262" s="42" t="s">
        <v>61</v>
      </c>
      <c r="AE262" s="21" t="s">
        <v>1290</v>
      </c>
      <c r="AF262" s="172" t="s">
        <v>61</v>
      </c>
      <c r="AG262" s="173"/>
      <c r="AH262" s="172" t="s">
        <v>1286</v>
      </c>
      <c r="AI262" s="173"/>
    </row>
    <row r="263" spans="1:35">
      <c r="A263" s="20">
        <v>254</v>
      </c>
      <c r="B263" s="172" t="s">
        <v>1291</v>
      </c>
      <c r="C263" s="173"/>
      <c r="D263" s="21" t="s">
        <v>1292</v>
      </c>
      <c r="E263" s="172" t="s">
        <v>1293</v>
      </c>
      <c r="F263" s="174"/>
      <c r="G263" s="173"/>
      <c r="H263" s="21" t="s">
        <v>66</v>
      </c>
      <c r="I263" s="172" t="s">
        <v>1294</v>
      </c>
      <c r="J263" s="173"/>
      <c r="K263" s="21" t="s">
        <v>68</v>
      </c>
      <c r="L263" s="20">
        <v>230</v>
      </c>
      <c r="M263" s="20">
        <v>0</v>
      </c>
      <c r="N263" s="139">
        <v>310960</v>
      </c>
      <c r="O263" s="140"/>
      <c r="P263" s="20">
        <v>310960</v>
      </c>
      <c r="Q263" s="139">
        <v>0</v>
      </c>
      <c r="R263" s="141"/>
      <c r="S263" s="140"/>
      <c r="T263" s="20">
        <v>0</v>
      </c>
      <c r="U263" s="139">
        <v>0</v>
      </c>
      <c r="V263" s="141"/>
      <c r="W263" s="22">
        <v>27986</v>
      </c>
      <c r="X263" s="20">
        <v>0</v>
      </c>
      <c r="Y263" s="20">
        <v>0</v>
      </c>
      <c r="Z263" s="139">
        <v>338946</v>
      </c>
      <c r="AA263" s="140"/>
      <c r="AB263" s="20">
        <v>28000</v>
      </c>
      <c r="AC263" s="20">
        <v>310946</v>
      </c>
      <c r="AD263" s="42" t="s">
        <v>168</v>
      </c>
      <c r="AE263" s="21" t="s">
        <v>1295</v>
      </c>
      <c r="AF263" s="172" t="s">
        <v>168</v>
      </c>
      <c r="AG263" s="173"/>
      <c r="AH263" s="172" t="s">
        <v>1291</v>
      </c>
      <c r="AI263" s="173"/>
    </row>
    <row r="264" spans="1:35">
      <c r="A264" s="20">
        <v>255</v>
      </c>
      <c r="B264" s="172" t="s">
        <v>1296</v>
      </c>
      <c r="C264" s="173"/>
      <c r="D264" s="21" t="s">
        <v>1297</v>
      </c>
      <c r="E264" s="172" t="s">
        <v>1298</v>
      </c>
      <c r="F264" s="174"/>
      <c r="G264" s="173"/>
      <c r="I264" s="172" t="s">
        <v>1299</v>
      </c>
      <c r="J264" s="173"/>
      <c r="K264" s="21" t="s">
        <v>295</v>
      </c>
      <c r="L264" s="20">
        <v>10</v>
      </c>
      <c r="M264" s="20">
        <v>0</v>
      </c>
      <c r="N264" s="139">
        <v>4950</v>
      </c>
      <c r="O264" s="140"/>
      <c r="P264" s="20">
        <v>4950</v>
      </c>
      <c r="Q264" s="139">
        <v>0</v>
      </c>
      <c r="R264" s="141"/>
      <c r="S264" s="140"/>
      <c r="T264" s="20">
        <v>0</v>
      </c>
      <c r="U264" s="139">
        <v>0</v>
      </c>
      <c r="V264" s="141"/>
      <c r="W264" s="22">
        <v>0</v>
      </c>
      <c r="X264" s="20">
        <v>0</v>
      </c>
      <c r="Y264" s="20">
        <v>0</v>
      </c>
      <c r="Z264" s="139">
        <v>4950</v>
      </c>
      <c r="AA264" s="140"/>
      <c r="AB264" s="20">
        <v>0</v>
      </c>
      <c r="AC264" s="20">
        <v>4950</v>
      </c>
      <c r="AD264" s="42" t="s">
        <v>80</v>
      </c>
      <c r="AE264" s="21" t="s">
        <v>1300</v>
      </c>
      <c r="AF264" s="172" t="s">
        <v>80</v>
      </c>
      <c r="AG264" s="173"/>
      <c r="AH264" s="172" t="s">
        <v>1296</v>
      </c>
      <c r="AI264" s="173"/>
    </row>
    <row r="265" spans="1:35">
      <c r="A265" s="20">
        <v>256</v>
      </c>
      <c r="B265" s="172" t="s">
        <v>1301</v>
      </c>
      <c r="C265" s="173"/>
      <c r="D265" s="21" t="s">
        <v>1302</v>
      </c>
      <c r="E265" s="172" t="s">
        <v>1303</v>
      </c>
      <c r="F265" s="174"/>
      <c r="G265" s="173"/>
      <c r="H265" s="21" t="s">
        <v>66</v>
      </c>
      <c r="I265" s="172" t="s">
        <v>1304</v>
      </c>
      <c r="J265" s="173"/>
      <c r="K265" s="21" t="s">
        <v>252</v>
      </c>
      <c r="L265" s="20">
        <v>516</v>
      </c>
      <c r="M265" s="20">
        <v>0</v>
      </c>
      <c r="N265" s="139">
        <v>214140</v>
      </c>
      <c r="O265" s="140"/>
      <c r="P265" s="20">
        <v>214140</v>
      </c>
      <c r="Q265" s="139">
        <v>0</v>
      </c>
      <c r="R265" s="141"/>
      <c r="S265" s="140"/>
      <c r="T265" s="20">
        <v>0</v>
      </c>
      <c r="U265" s="139">
        <v>0</v>
      </c>
      <c r="V265" s="141"/>
      <c r="W265" s="22">
        <v>19273</v>
      </c>
      <c r="X265" s="20">
        <v>0</v>
      </c>
      <c r="Y265" s="20">
        <v>0</v>
      </c>
      <c r="Z265" s="139">
        <v>233413</v>
      </c>
      <c r="AA265" s="140"/>
      <c r="AB265" s="20">
        <v>233413</v>
      </c>
      <c r="AC265" s="20">
        <v>0</v>
      </c>
      <c r="AD265" s="42" t="s">
        <v>168</v>
      </c>
      <c r="AE265" s="21" t="s">
        <v>1305</v>
      </c>
      <c r="AF265" s="172" t="s">
        <v>168</v>
      </c>
      <c r="AG265" s="173"/>
      <c r="AH265" s="172" t="s">
        <v>1301</v>
      </c>
      <c r="AI265" s="173"/>
    </row>
    <row r="266" spans="1:35">
      <c r="A266" s="20">
        <v>257</v>
      </c>
      <c r="B266" s="172" t="s">
        <v>1306</v>
      </c>
      <c r="C266" s="173"/>
      <c r="D266" s="21" t="s">
        <v>1307</v>
      </c>
      <c r="E266" s="172" t="s">
        <v>1308</v>
      </c>
      <c r="F266" s="174"/>
      <c r="G266" s="173"/>
      <c r="I266" s="172" t="s">
        <v>1309</v>
      </c>
      <c r="J266" s="173"/>
      <c r="K266" s="21" t="s">
        <v>60</v>
      </c>
      <c r="L266" s="20">
        <v>48</v>
      </c>
      <c r="M266" s="20">
        <v>0</v>
      </c>
      <c r="N266" s="139">
        <v>23760</v>
      </c>
      <c r="O266" s="140"/>
      <c r="P266" s="20">
        <v>23760</v>
      </c>
      <c r="Q266" s="139">
        <v>0</v>
      </c>
      <c r="R266" s="141"/>
      <c r="S266" s="140"/>
      <c r="T266" s="20">
        <v>0</v>
      </c>
      <c r="U266" s="139">
        <v>0</v>
      </c>
      <c r="V266" s="141"/>
      <c r="W266" s="22">
        <v>0</v>
      </c>
      <c r="X266" s="20">
        <v>0</v>
      </c>
      <c r="Y266" s="20">
        <v>0</v>
      </c>
      <c r="Z266" s="139">
        <v>23760</v>
      </c>
      <c r="AA266" s="140"/>
      <c r="AB266" s="20">
        <v>0</v>
      </c>
      <c r="AC266" s="20">
        <v>23760</v>
      </c>
      <c r="AD266" s="42" t="s">
        <v>61</v>
      </c>
      <c r="AE266" s="21" t="s">
        <v>1310</v>
      </c>
      <c r="AF266" s="172" t="s">
        <v>61</v>
      </c>
      <c r="AG266" s="173"/>
      <c r="AH266" s="172" t="s">
        <v>1306</v>
      </c>
      <c r="AI266" s="173"/>
    </row>
    <row r="267" spans="1:35">
      <c r="A267" s="20">
        <v>258</v>
      </c>
      <c r="B267" s="172" t="s">
        <v>1311</v>
      </c>
      <c r="C267" s="173"/>
      <c r="D267" s="21" t="s">
        <v>1312</v>
      </c>
      <c r="E267" s="172" t="s">
        <v>1313</v>
      </c>
      <c r="F267" s="174"/>
      <c r="G267" s="173"/>
      <c r="I267" s="172" t="s">
        <v>560</v>
      </c>
      <c r="J267" s="173"/>
      <c r="K267" s="21" t="s">
        <v>60</v>
      </c>
      <c r="L267" s="20">
        <v>116</v>
      </c>
      <c r="M267" s="20">
        <v>0</v>
      </c>
      <c r="N267" s="139">
        <v>19604</v>
      </c>
      <c r="O267" s="140"/>
      <c r="P267" s="20">
        <v>19604</v>
      </c>
      <c r="Q267" s="139">
        <v>0</v>
      </c>
      <c r="R267" s="141"/>
      <c r="S267" s="140"/>
      <c r="T267" s="20">
        <v>0</v>
      </c>
      <c r="U267" s="139">
        <v>0</v>
      </c>
      <c r="V267" s="141"/>
      <c r="W267" s="22">
        <v>0</v>
      </c>
      <c r="X267" s="20">
        <v>0</v>
      </c>
      <c r="Y267" s="20">
        <v>0</v>
      </c>
      <c r="Z267" s="139">
        <v>19604</v>
      </c>
      <c r="AA267" s="140"/>
      <c r="AB267" s="20">
        <v>0</v>
      </c>
      <c r="AC267" s="20">
        <v>19604</v>
      </c>
      <c r="AD267" s="42" t="s">
        <v>80</v>
      </c>
      <c r="AE267" s="21" t="s">
        <v>1314</v>
      </c>
      <c r="AF267" s="172" t="s">
        <v>80</v>
      </c>
      <c r="AG267" s="173"/>
      <c r="AH267" s="172" t="s">
        <v>1311</v>
      </c>
      <c r="AI267" s="173"/>
    </row>
    <row r="268" spans="1:35">
      <c r="A268" s="20">
        <v>259</v>
      </c>
      <c r="B268" s="172" t="s">
        <v>1315</v>
      </c>
      <c r="C268" s="173"/>
      <c r="D268" s="21" t="s">
        <v>1316</v>
      </c>
      <c r="E268" s="172" t="s">
        <v>1317</v>
      </c>
      <c r="F268" s="174"/>
      <c r="G268" s="173"/>
      <c r="I268" s="172" t="s">
        <v>1318</v>
      </c>
      <c r="J268" s="173"/>
      <c r="K268" s="21" t="s">
        <v>60</v>
      </c>
      <c r="L268" s="20">
        <v>40</v>
      </c>
      <c r="M268" s="20">
        <v>0</v>
      </c>
      <c r="N268" s="139">
        <v>19800</v>
      </c>
      <c r="O268" s="140"/>
      <c r="P268" s="20">
        <v>19800</v>
      </c>
      <c r="Q268" s="139">
        <v>0</v>
      </c>
      <c r="R268" s="141"/>
      <c r="S268" s="140"/>
      <c r="T268" s="20">
        <v>0</v>
      </c>
      <c r="U268" s="139">
        <v>0</v>
      </c>
      <c r="V268" s="141"/>
      <c r="W268" s="22">
        <v>0</v>
      </c>
      <c r="X268" s="20">
        <v>0</v>
      </c>
      <c r="Y268" s="20">
        <v>0</v>
      </c>
      <c r="Z268" s="139">
        <v>19800</v>
      </c>
      <c r="AA268" s="140"/>
      <c r="AB268" s="20">
        <v>0</v>
      </c>
      <c r="AC268" s="20">
        <v>19800</v>
      </c>
      <c r="AD268" s="42" t="s">
        <v>61</v>
      </c>
      <c r="AE268" s="21" t="s">
        <v>1319</v>
      </c>
      <c r="AF268" s="172" t="s">
        <v>61</v>
      </c>
      <c r="AG268" s="173"/>
      <c r="AH268" s="172" t="s">
        <v>1315</v>
      </c>
      <c r="AI268" s="173"/>
    </row>
    <row r="269" spans="1:35">
      <c r="A269" s="20">
        <v>260</v>
      </c>
      <c r="B269" s="172" t="s">
        <v>1320</v>
      </c>
      <c r="C269" s="173"/>
      <c r="D269" s="21" t="s">
        <v>108</v>
      </c>
      <c r="E269" s="172" t="s">
        <v>1321</v>
      </c>
      <c r="F269" s="174"/>
      <c r="G269" s="173"/>
      <c r="H269" s="21" t="s">
        <v>110</v>
      </c>
      <c r="I269" s="172" t="s">
        <v>1322</v>
      </c>
      <c r="J269" s="173"/>
      <c r="K269" s="21" t="s">
        <v>112</v>
      </c>
      <c r="L269" s="20">
        <v>4957</v>
      </c>
      <c r="M269" s="20">
        <v>429300</v>
      </c>
      <c r="N269" s="139">
        <v>2305098</v>
      </c>
      <c r="O269" s="140"/>
      <c r="P269" s="20">
        <v>2734398</v>
      </c>
      <c r="Q269" s="139">
        <v>0</v>
      </c>
      <c r="R269" s="141"/>
      <c r="S269" s="140"/>
      <c r="T269" s="20">
        <v>0</v>
      </c>
      <c r="U269" s="139">
        <v>0</v>
      </c>
      <c r="V269" s="141"/>
      <c r="W269" s="22">
        <v>13672</v>
      </c>
      <c r="X269" s="20">
        <v>0</v>
      </c>
      <c r="Y269" s="20">
        <v>0</v>
      </c>
      <c r="Z269" s="139">
        <v>2748070</v>
      </c>
      <c r="AA269" s="140"/>
      <c r="AB269" s="20">
        <v>2748070</v>
      </c>
      <c r="AC269" s="20">
        <v>0</v>
      </c>
      <c r="AD269" s="42" t="s">
        <v>398</v>
      </c>
      <c r="AE269" s="21" t="s">
        <v>1323</v>
      </c>
      <c r="AF269" s="172" t="s">
        <v>398</v>
      </c>
      <c r="AG269" s="173"/>
      <c r="AH269" s="172" t="s">
        <v>1320</v>
      </c>
      <c r="AI269" s="173"/>
    </row>
    <row r="270" spans="1:35">
      <c r="A270" s="20">
        <v>261</v>
      </c>
      <c r="B270" s="172" t="s">
        <v>1324</v>
      </c>
      <c r="C270" s="173"/>
      <c r="D270" s="21" t="s">
        <v>1325</v>
      </c>
      <c r="E270" s="172" t="s">
        <v>1326</v>
      </c>
      <c r="F270" s="174"/>
      <c r="G270" s="173"/>
      <c r="I270" s="172" t="s">
        <v>1327</v>
      </c>
      <c r="J270" s="173"/>
      <c r="K270" s="21" t="s">
        <v>295</v>
      </c>
      <c r="L270" s="20">
        <v>40</v>
      </c>
      <c r="M270" s="20">
        <v>0</v>
      </c>
      <c r="N270" s="139">
        <v>19800</v>
      </c>
      <c r="O270" s="140"/>
      <c r="P270" s="20">
        <v>19800</v>
      </c>
      <c r="Q270" s="139">
        <v>0</v>
      </c>
      <c r="R270" s="141"/>
      <c r="S270" s="140"/>
      <c r="T270" s="20">
        <v>0</v>
      </c>
      <c r="U270" s="139">
        <v>0</v>
      </c>
      <c r="V270" s="141"/>
      <c r="W270" s="22">
        <v>0</v>
      </c>
      <c r="X270" s="20">
        <v>0</v>
      </c>
      <c r="Y270" s="20">
        <v>0</v>
      </c>
      <c r="Z270" s="139">
        <v>19800</v>
      </c>
      <c r="AA270" s="140"/>
      <c r="AB270" s="20">
        <v>0</v>
      </c>
      <c r="AC270" s="20">
        <v>19800</v>
      </c>
      <c r="AD270" s="42" t="s">
        <v>80</v>
      </c>
      <c r="AE270" s="21" t="s">
        <v>1328</v>
      </c>
      <c r="AF270" s="172" t="s">
        <v>80</v>
      </c>
      <c r="AG270" s="173"/>
      <c r="AH270" s="172" t="s">
        <v>1324</v>
      </c>
      <c r="AI270" s="173"/>
    </row>
    <row r="271" spans="1:35">
      <c r="A271" s="20">
        <v>262</v>
      </c>
      <c r="B271" s="172" t="s">
        <v>1329</v>
      </c>
      <c r="C271" s="173"/>
      <c r="D271" s="21" t="s">
        <v>1330</v>
      </c>
      <c r="E271" s="172" t="s">
        <v>1331</v>
      </c>
      <c r="F271" s="174"/>
      <c r="G271" s="173"/>
      <c r="H271" s="21" t="s">
        <v>325</v>
      </c>
      <c r="I271" s="172" t="s">
        <v>1332</v>
      </c>
      <c r="J271" s="173"/>
      <c r="K271" s="21" t="s">
        <v>1333</v>
      </c>
      <c r="L271" s="20">
        <v>24235</v>
      </c>
      <c r="M271" s="20">
        <v>3589407</v>
      </c>
      <c r="N271" s="139">
        <v>41188449</v>
      </c>
      <c r="O271" s="140"/>
      <c r="P271" s="20">
        <v>44777856</v>
      </c>
      <c r="Q271" s="139">
        <v>10000</v>
      </c>
      <c r="R271" s="141"/>
      <c r="S271" s="140"/>
      <c r="T271" s="20">
        <v>76400</v>
      </c>
      <c r="U271" s="139">
        <v>462142</v>
      </c>
      <c r="V271" s="141"/>
      <c r="W271" s="22">
        <v>465726</v>
      </c>
      <c r="X271" s="20">
        <v>0</v>
      </c>
      <c r="Y271" s="20">
        <v>0</v>
      </c>
      <c r="Z271" s="139">
        <v>45792124</v>
      </c>
      <c r="AA271" s="140"/>
      <c r="AB271" s="20">
        <v>23000000</v>
      </c>
      <c r="AC271" s="20">
        <v>22792124</v>
      </c>
      <c r="AD271" s="42" t="s">
        <v>113</v>
      </c>
      <c r="AE271" s="21" t="s">
        <v>1334</v>
      </c>
      <c r="AF271" s="172" t="s">
        <v>113</v>
      </c>
      <c r="AG271" s="173"/>
      <c r="AH271" s="172" t="s">
        <v>1329</v>
      </c>
      <c r="AI271" s="173"/>
    </row>
    <row r="272" spans="1:35">
      <c r="A272" s="20">
        <v>263</v>
      </c>
      <c r="B272" s="172" t="s">
        <v>1335</v>
      </c>
      <c r="C272" s="173"/>
      <c r="D272" s="21" t="s">
        <v>1033</v>
      </c>
      <c r="E272" s="172" t="s">
        <v>1034</v>
      </c>
      <c r="F272" s="174"/>
      <c r="G272" s="173"/>
      <c r="H272" s="21" t="s">
        <v>66</v>
      </c>
      <c r="I272" s="172" t="s">
        <v>1035</v>
      </c>
      <c r="J272" s="173"/>
      <c r="K272" s="21" t="s">
        <v>370</v>
      </c>
      <c r="L272" s="20">
        <v>786</v>
      </c>
      <c r="M272" s="20">
        <v>0</v>
      </c>
      <c r="N272" s="139">
        <v>475530</v>
      </c>
      <c r="O272" s="140"/>
      <c r="P272" s="20">
        <v>475530</v>
      </c>
      <c r="Q272" s="139">
        <v>0</v>
      </c>
      <c r="R272" s="141"/>
      <c r="S272" s="140"/>
      <c r="T272" s="20">
        <v>0</v>
      </c>
      <c r="U272" s="139">
        <v>0</v>
      </c>
      <c r="V272" s="141"/>
      <c r="W272" s="22">
        <v>42798</v>
      </c>
      <c r="X272" s="20">
        <v>0</v>
      </c>
      <c r="Y272" s="20">
        <v>0</v>
      </c>
      <c r="Z272" s="139">
        <v>518328</v>
      </c>
      <c r="AA272" s="140"/>
      <c r="AB272" s="20">
        <v>518328</v>
      </c>
      <c r="AC272" s="20">
        <v>0</v>
      </c>
      <c r="AD272" s="42" t="s">
        <v>182</v>
      </c>
      <c r="AE272" s="21" t="s">
        <v>1336</v>
      </c>
      <c r="AF272" s="172" t="s">
        <v>182</v>
      </c>
      <c r="AG272" s="173"/>
      <c r="AH272" s="172" t="s">
        <v>1335</v>
      </c>
      <c r="AI272" s="173"/>
    </row>
    <row r="273" spans="1:35">
      <c r="A273" s="20">
        <v>264</v>
      </c>
      <c r="B273" s="172" t="s">
        <v>1337</v>
      </c>
      <c r="C273" s="173"/>
      <c r="D273" s="21" t="s">
        <v>108</v>
      </c>
      <c r="E273" s="172" t="s">
        <v>1338</v>
      </c>
      <c r="F273" s="174"/>
      <c r="G273" s="173"/>
      <c r="H273" s="21" t="s">
        <v>110</v>
      </c>
      <c r="I273" s="172" t="s">
        <v>1339</v>
      </c>
      <c r="J273" s="173"/>
      <c r="K273" s="21" t="s">
        <v>130</v>
      </c>
      <c r="L273" s="20">
        <v>2479</v>
      </c>
      <c r="M273" s="20">
        <v>81000</v>
      </c>
      <c r="N273" s="139">
        <v>892296</v>
      </c>
      <c r="O273" s="140"/>
      <c r="P273" s="20">
        <v>973296</v>
      </c>
      <c r="Q273" s="139">
        <v>0</v>
      </c>
      <c r="R273" s="141"/>
      <c r="S273" s="140"/>
      <c r="T273" s="20">
        <v>0</v>
      </c>
      <c r="U273" s="139">
        <v>0</v>
      </c>
      <c r="V273" s="141"/>
      <c r="W273" s="22">
        <v>4866</v>
      </c>
      <c r="X273" s="20">
        <v>0</v>
      </c>
      <c r="Y273" s="20">
        <v>0</v>
      </c>
      <c r="Z273" s="139">
        <v>978162</v>
      </c>
      <c r="AA273" s="140"/>
      <c r="AB273" s="20">
        <v>978162</v>
      </c>
      <c r="AC273" s="20">
        <v>0</v>
      </c>
      <c r="AD273" s="42" t="s">
        <v>207</v>
      </c>
      <c r="AE273" s="21" t="s">
        <v>1340</v>
      </c>
      <c r="AF273" s="172" t="s">
        <v>207</v>
      </c>
      <c r="AG273" s="173"/>
      <c r="AH273" s="172" t="s">
        <v>1337</v>
      </c>
      <c r="AI273" s="173"/>
    </row>
    <row r="274" spans="1:35">
      <c r="A274" s="20">
        <v>265</v>
      </c>
      <c r="B274" s="172" t="s">
        <v>1341</v>
      </c>
      <c r="C274" s="173"/>
      <c r="D274" s="21" t="s">
        <v>1342</v>
      </c>
      <c r="E274" s="172" t="s">
        <v>1343</v>
      </c>
      <c r="F274" s="174"/>
      <c r="G274" s="173"/>
      <c r="I274" s="172" t="s">
        <v>1344</v>
      </c>
      <c r="J274" s="173"/>
      <c r="K274" s="21" t="s">
        <v>125</v>
      </c>
      <c r="L274" s="20">
        <v>160</v>
      </c>
      <c r="M274" s="20">
        <v>0</v>
      </c>
      <c r="N274" s="139">
        <v>214968</v>
      </c>
      <c r="O274" s="140"/>
      <c r="P274" s="20">
        <v>214968</v>
      </c>
      <c r="Q274" s="139">
        <v>0</v>
      </c>
      <c r="R274" s="141"/>
      <c r="S274" s="140"/>
      <c r="T274" s="20">
        <v>0</v>
      </c>
      <c r="U274" s="139">
        <v>0</v>
      </c>
      <c r="V274" s="141"/>
      <c r="W274" s="22">
        <v>0</v>
      </c>
      <c r="X274" s="20">
        <v>0</v>
      </c>
      <c r="Y274" s="20">
        <v>0</v>
      </c>
      <c r="Z274" s="139">
        <v>214968</v>
      </c>
      <c r="AA274" s="140"/>
      <c r="AB274" s="20">
        <v>0</v>
      </c>
      <c r="AC274" s="20">
        <v>214968</v>
      </c>
      <c r="AD274" s="42" t="s">
        <v>80</v>
      </c>
      <c r="AE274" s="21" t="s">
        <v>1345</v>
      </c>
      <c r="AF274" s="172" t="s">
        <v>80</v>
      </c>
      <c r="AG274" s="173"/>
      <c r="AH274" s="172" t="s">
        <v>1341</v>
      </c>
      <c r="AI274" s="173"/>
    </row>
    <row r="275" spans="1:35">
      <c r="A275" s="20">
        <v>266</v>
      </c>
      <c r="B275" s="172" t="s">
        <v>1346</v>
      </c>
      <c r="C275" s="173"/>
      <c r="D275" s="21" t="s">
        <v>1347</v>
      </c>
      <c r="E275" s="172" t="s">
        <v>1348</v>
      </c>
      <c r="F275" s="174"/>
      <c r="G275" s="173"/>
      <c r="H275" s="21" t="s">
        <v>66</v>
      </c>
      <c r="I275" s="172" t="s">
        <v>1349</v>
      </c>
      <c r="J275" s="173"/>
      <c r="K275" s="21" t="s">
        <v>60</v>
      </c>
      <c r="L275" s="20">
        <v>138</v>
      </c>
      <c r="M275" s="20">
        <v>0</v>
      </c>
      <c r="N275" s="139">
        <v>68310</v>
      </c>
      <c r="O275" s="140"/>
      <c r="P275" s="20">
        <v>68310</v>
      </c>
      <c r="Q275" s="139">
        <v>0</v>
      </c>
      <c r="R275" s="141"/>
      <c r="S275" s="140"/>
      <c r="T275" s="20">
        <v>76400</v>
      </c>
      <c r="U275" s="139">
        <v>32259</v>
      </c>
      <c r="V275" s="141"/>
      <c r="W275" s="22">
        <v>6148</v>
      </c>
      <c r="X275" s="20">
        <v>0</v>
      </c>
      <c r="Y275" s="20">
        <v>0</v>
      </c>
      <c r="Z275" s="139">
        <v>183117</v>
      </c>
      <c r="AA275" s="140"/>
      <c r="AB275" s="20">
        <v>183117</v>
      </c>
      <c r="AC275" s="20">
        <v>0</v>
      </c>
      <c r="AD275" s="42" t="s">
        <v>69</v>
      </c>
      <c r="AE275" s="21" t="s">
        <v>1350</v>
      </c>
      <c r="AF275" s="172" t="s">
        <v>69</v>
      </c>
      <c r="AG275" s="173"/>
      <c r="AH275" s="172" t="s">
        <v>1346</v>
      </c>
      <c r="AI275" s="173"/>
    </row>
    <row r="276" spans="1:35">
      <c r="A276" s="20">
        <v>267</v>
      </c>
      <c r="B276" s="172" t="s">
        <v>1351</v>
      </c>
      <c r="C276" s="173"/>
      <c r="D276" s="21" t="s">
        <v>1352</v>
      </c>
      <c r="E276" s="172" t="s">
        <v>1353</v>
      </c>
      <c r="F276" s="174"/>
      <c r="G276" s="173"/>
      <c r="H276" s="21" t="s">
        <v>66</v>
      </c>
      <c r="I276" s="172" t="s">
        <v>1354</v>
      </c>
      <c r="J276" s="173"/>
      <c r="K276" s="21" t="s">
        <v>60</v>
      </c>
      <c r="L276" s="20">
        <v>200</v>
      </c>
      <c r="M276" s="20">
        <v>0</v>
      </c>
      <c r="N276" s="139">
        <v>99000</v>
      </c>
      <c r="O276" s="140"/>
      <c r="P276" s="20">
        <v>99000</v>
      </c>
      <c r="Q276" s="139">
        <v>0</v>
      </c>
      <c r="R276" s="141"/>
      <c r="S276" s="140"/>
      <c r="T276" s="20">
        <v>0</v>
      </c>
      <c r="U276" s="139">
        <v>0</v>
      </c>
      <c r="V276" s="141"/>
      <c r="W276" s="22">
        <v>8910</v>
      </c>
      <c r="X276" s="20">
        <v>0</v>
      </c>
      <c r="Y276" s="20">
        <v>0</v>
      </c>
      <c r="Z276" s="139">
        <v>107910</v>
      </c>
      <c r="AA276" s="140"/>
      <c r="AB276" s="20">
        <v>107910</v>
      </c>
      <c r="AC276" s="20">
        <v>0</v>
      </c>
      <c r="AD276" s="42" t="s">
        <v>207</v>
      </c>
      <c r="AE276" s="21" t="s">
        <v>1355</v>
      </c>
      <c r="AF276" s="172" t="s">
        <v>207</v>
      </c>
      <c r="AG276" s="173"/>
      <c r="AH276" s="172" t="s">
        <v>1351</v>
      </c>
      <c r="AI276" s="173"/>
    </row>
    <row r="277" spans="1:35">
      <c r="A277" s="20">
        <v>268</v>
      </c>
      <c r="B277" s="172" t="s">
        <v>1356</v>
      </c>
      <c r="C277" s="173"/>
      <c r="D277" s="21" t="s">
        <v>108</v>
      </c>
      <c r="E277" s="172" t="s">
        <v>186</v>
      </c>
      <c r="F277" s="174"/>
      <c r="G277" s="173"/>
      <c r="H277" s="21" t="s">
        <v>110</v>
      </c>
      <c r="I277" s="172" t="s">
        <v>883</v>
      </c>
      <c r="J277" s="173"/>
      <c r="K277" s="21" t="s">
        <v>118</v>
      </c>
      <c r="L277" s="20">
        <v>4957</v>
      </c>
      <c r="M277" s="20">
        <v>243000</v>
      </c>
      <c r="N277" s="139">
        <v>1784592</v>
      </c>
      <c r="O277" s="140"/>
      <c r="P277" s="20">
        <v>2027592</v>
      </c>
      <c r="Q277" s="139">
        <v>0</v>
      </c>
      <c r="R277" s="141"/>
      <c r="S277" s="140"/>
      <c r="T277" s="20">
        <v>0</v>
      </c>
      <c r="U277" s="139">
        <v>0</v>
      </c>
      <c r="V277" s="141"/>
      <c r="W277" s="22">
        <v>10138</v>
      </c>
      <c r="X277" s="20">
        <v>0</v>
      </c>
      <c r="Y277" s="20">
        <v>0</v>
      </c>
      <c r="Z277" s="139">
        <v>2037730</v>
      </c>
      <c r="AA277" s="140"/>
      <c r="AB277" s="20">
        <v>2037730</v>
      </c>
      <c r="AC277" s="20">
        <v>0</v>
      </c>
      <c r="AD277" s="42" t="s">
        <v>69</v>
      </c>
      <c r="AE277" s="21" t="s">
        <v>1357</v>
      </c>
      <c r="AF277" s="172" t="s">
        <v>69</v>
      </c>
      <c r="AG277" s="173"/>
      <c r="AH277" s="172" t="s">
        <v>1356</v>
      </c>
      <c r="AI277" s="173"/>
    </row>
    <row r="278" spans="1:35">
      <c r="A278" s="20">
        <v>269</v>
      </c>
      <c r="B278" s="172" t="s">
        <v>1358</v>
      </c>
      <c r="C278" s="173"/>
      <c r="D278" s="21" t="s">
        <v>1359</v>
      </c>
      <c r="E278" s="172" t="s">
        <v>1360</v>
      </c>
      <c r="F278" s="174"/>
      <c r="G278" s="173"/>
      <c r="I278" s="172" t="s">
        <v>1361</v>
      </c>
      <c r="J278" s="173"/>
      <c r="K278" s="21" t="s">
        <v>125</v>
      </c>
      <c r="L278" s="20">
        <v>10</v>
      </c>
      <c r="M278" s="20">
        <v>0</v>
      </c>
      <c r="N278" s="139">
        <v>13520</v>
      </c>
      <c r="O278" s="140"/>
      <c r="P278" s="20">
        <v>13520</v>
      </c>
      <c r="Q278" s="139">
        <v>0</v>
      </c>
      <c r="R278" s="141"/>
      <c r="S278" s="140"/>
      <c r="T278" s="20">
        <v>0</v>
      </c>
      <c r="U278" s="139">
        <v>0</v>
      </c>
      <c r="V278" s="141"/>
      <c r="W278" s="22">
        <v>0</v>
      </c>
      <c r="X278" s="20">
        <v>0</v>
      </c>
      <c r="Y278" s="20">
        <v>0</v>
      </c>
      <c r="Z278" s="139">
        <v>13520</v>
      </c>
      <c r="AA278" s="140"/>
      <c r="AB278" s="20">
        <v>0</v>
      </c>
      <c r="AC278" s="20">
        <v>13520</v>
      </c>
      <c r="AD278" s="42" t="s">
        <v>80</v>
      </c>
      <c r="AE278" s="21" t="s">
        <v>1362</v>
      </c>
      <c r="AF278" s="172" t="s">
        <v>80</v>
      </c>
      <c r="AG278" s="173"/>
      <c r="AH278" s="172" t="s">
        <v>1358</v>
      </c>
      <c r="AI278" s="173"/>
    </row>
    <row r="279" spans="1:35">
      <c r="A279" s="20">
        <v>270</v>
      </c>
      <c r="B279" s="172" t="s">
        <v>1363</v>
      </c>
      <c r="C279" s="173"/>
      <c r="D279" s="21" t="s">
        <v>108</v>
      </c>
      <c r="E279" s="172" t="s">
        <v>1364</v>
      </c>
      <c r="F279" s="174"/>
      <c r="G279" s="173"/>
      <c r="H279" s="21" t="s">
        <v>110</v>
      </c>
      <c r="I279" s="172" t="s">
        <v>1137</v>
      </c>
      <c r="J279" s="173"/>
      <c r="K279" s="21" t="s">
        <v>112</v>
      </c>
      <c r="L279" s="20">
        <v>4957</v>
      </c>
      <c r="M279" s="20">
        <v>429300</v>
      </c>
      <c r="N279" s="139">
        <v>2305098</v>
      </c>
      <c r="O279" s="140"/>
      <c r="P279" s="20">
        <v>2734398</v>
      </c>
      <c r="Q279" s="139">
        <v>0</v>
      </c>
      <c r="R279" s="141"/>
      <c r="S279" s="140"/>
      <c r="T279" s="20">
        <v>0</v>
      </c>
      <c r="U279" s="139">
        <v>0</v>
      </c>
      <c r="V279" s="141"/>
      <c r="W279" s="22">
        <v>13672</v>
      </c>
      <c r="X279" s="20">
        <v>0</v>
      </c>
      <c r="Y279" s="20">
        <v>0</v>
      </c>
      <c r="Z279" s="139">
        <v>2748070</v>
      </c>
      <c r="AA279" s="140"/>
      <c r="AB279" s="20">
        <v>2748070</v>
      </c>
      <c r="AC279" s="20">
        <v>0</v>
      </c>
      <c r="AD279" s="42" t="s">
        <v>439</v>
      </c>
      <c r="AE279" s="21" t="s">
        <v>1365</v>
      </c>
      <c r="AF279" s="172" t="s">
        <v>439</v>
      </c>
      <c r="AG279" s="173"/>
      <c r="AH279" s="172" t="s">
        <v>1363</v>
      </c>
      <c r="AI279" s="173"/>
    </row>
    <row r="280" spans="1:35">
      <c r="A280" s="20">
        <v>271</v>
      </c>
      <c r="B280" s="172" t="s">
        <v>1366</v>
      </c>
      <c r="C280" s="173"/>
      <c r="D280" s="21" t="s">
        <v>1367</v>
      </c>
      <c r="E280" s="172" t="s">
        <v>1368</v>
      </c>
      <c r="F280" s="174"/>
      <c r="G280" s="173"/>
      <c r="H280" s="21" t="s">
        <v>325</v>
      </c>
      <c r="I280" s="172" t="s">
        <v>1332</v>
      </c>
      <c r="J280" s="173"/>
      <c r="K280" s="21" t="s">
        <v>1369</v>
      </c>
      <c r="L280" s="20">
        <v>30294</v>
      </c>
      <c r="M280" s="20">
        <v>4486759</v>
      </c>
      <c r="N280" s="139">
        <v>51485562</v>
      </c>
      <c r="O280" s="140"/>
      <c r="P280" s="20">
        <v>55972321</v>
      </c>
      <c r="Q280" s="139">
        <v>10000</v>
      </c>
      <c r="R280" s="141"/>
      <c r="S280" s="140"/>
      <c r="T280" s="20">
        <v>76400</v>
      </c>
      <c r="U280" s="139">
        <v>462142</v>
      </c>
      <c r="V280" s="141"/>
      <c r="W280" s="22">
        <v>582157</v>
      </c>
      <c r="X280" s="20">
        <v>0</v>
      </c>
      <c r="Y280" s="20">
        <v>0</v>
      </c>
      <c r="Z280" s="139">
        <v>57103020</v>
      </c>
      <c r="AA280" s="140"/>
      <c r="AB280" s="20">
        <v>28500000</v>
      </c>
      <c r="AC280" s="20">
        <v>28603020</v>
      </c>
      <c r="AD280" s="42" t="s">
        <v>113</v>
      </c>
      <c r="AE280" s="21" t="s">
        <v>1370</v>
      </c>
      <c r="AF280" s="172" t="s">
        <v>113</v>
      </c>
      <c r="AG280" s="173"/>
      <c r="AH280" s="172" t="s">
        <v>1366</v>
      </c>
      <c r="AI280" s="173"/>
    </row>
    <row r="281" spans="1:35">
      <c r="A281" s="20">
        <v>272</v>
      </c>
      <c r="B281" s="172" t="s">
        <v>1371</v>
      </c>
      <c r="C281" s="173"/>
      <c r="D281" s="21" t="s">
        <v>1372</v>
      </c>
      <c r="E281" s="172" t="s">
        <v>1373</v>
      </c>
      <c r="F281" s="174"/>
      <c r="G281" s="173"/>
      <c r="I281" s="172" t="s">
        <v>1374</v>
      </c>
      <c r="J281" s="173"/>
      <c r="K281" s="21" t="s">
        <v>125</v>
      </c>
      <c r="L281" s="20">
        <v>60</v>
      </c>
      <c r="M281" s="20">
        <v>0</v>
      </c>
      <c r="N281" s="139">
        <v>81120</v>
      </c>
      <c r="O281" s="140"/>
      <c r="P281" s="20">
        <v>81120</v>
      </c>
      <c r="Q281" s="139">
        <v>0</v>
      </c>
      <c r="R281" s="141"/>
      <c r="S281" s="140"/>
      <c r="T281" s="20">
        <v>0</v>
      </c>
      <c r="U281" s="139">
        <v>0</v>
      </c>
      <c r="V281" s="141"/>
      <c r="W281" s="22">
        <v>0</v>
      </c>
      <c r="X281" s="20">
        <v>0</v>
      </c>
      <c r="Y281" s="20">
        <v>0</v>
      </c>
      <c r="Z281" s="139">
        <v>81120</v>
      </c>
      <c r="AA281" s="140"/>
      <c r="AB281" s="20">
        <v>0</v>
      </c>
      <c r="AC281" s="20">
        <v>81120</v>
      </c>
      <c r="AD281" s="42" t="s">
        <v>80</v>
      </c>
      <c r="AE281" s="21" t="s">
        <v>1375</v>
      </c>
      <c r="AF281" s="172" t="s">
        <v>80</v>
      </c>
      <c r="AG281" s="173"/>
      <c r="AH281" s="172" t="s">
        <v>1371</v>
      </c>
      <c r="AI281" s="173"/>
    </row>
    <row r="282" spans="1:35">
      <c r="A282" s="20">
        <v>273</v>
      </c>
      <c r="B282" s="172" t="s">
        <v>1376</v>
      </c>
      <c r="C282" s="173"/>
      <c r="D282" s="21" t="s">
        <v>1377</v>
      </c>
      <c r="E282" s="172" t="s">
        <v>368</v>
      </c>
      <c r="F282" s="174"/>
      <c r="G282" s="173"/>
      <c r="I282" s="172" t="s">
        <v>1378</v>
      </c>
      <c r="J282" s="173"/>
      <c r="K282" s="21" t="s">
        <v>60</v>
      </c>
      <c r="L282" s="20">
        <v>6</v>
      </c>
      <c r="M282" s="20">
        <v>0</v>
      </c>
      <c r="N282" s="139">
        <v>1014</v>
      </c>
      <c r="O282" s="140"/>
      <c r="P282" s="20">
        <v>1014</v>
      </c>
      <c r="Q282" s="139">
        <v>0</v>
      </c>
      <c r="R282" s="141"/>
      <c r="S282" s="140"/>
      <c r="T282" s="20">
        <v>0</v>
      </c>
      <c r="U282" s="139">
        <v>0</v>
      </c>
      <c r="V282" s="141"/>
      <c r="W282" s="22">
        <v>0</v>
      </c>
      <c r="X282" s="20">
        <v>0</v>
      </c>
      <c r="Y282" s="20">
        <v>0</v>
      </c>
      <c r="Z282" s="139">
        <v>1014</v>
      </c>
      <c r="AA282" s="140"/>
      <c r="AB282" s="20">
        <v>0</v>
      </c>
      <c r="AC282" s="20">
        <v>1014</v>
      </c>
      <c r="AD282" s="42" t="s">
        <v>80</v>
      </c>
      <c r="AE282" s="21" t="s">
        <v>1379</v>
      </c>
      <c r="AF282" s="172" t="s">
        <v>80</v>
      </c>
      <c r="AG282" s="173"/>
      <c r="AH282" s="172" t="s">
        <v>1376</v>
      </c>
      <c r="AI282" s="173"/>
    </row>
    <row r="283" spans="1:35">
      <c r="A283" s="20">
        <v>274</v>
      </c>
      <c r="B283" s="172" t="s">
        <v>1380</v>
      </c>
      <c r="C283" s="173"/>
      <c r="D283" s="21" t="s">
        <v>1381</v>
      </c>
      <c r="E283" s="172" t="s">
        <v>73</v>
      </c>
      <c r="F283" s="174"/>
      <c r="G283" s="173"/>
      <c r="I283" s="172" t="s">
        <v>1382</v>
      </c>
      <c r="J283" s="173"/>
      <c r="K283" s="21" t="s">
        <v>295</v>
      </c>
      <c r="L283" s="20">
        <v>82</v>
      </c>
      <c r="M283" s="20">
        <v>0</v>
      </c>
      <c r="N283" s="139">
        <v>40590</v>
      </c>
      <c r="O283" s="140"/>
      <c r="P283" s="20">
        <v>40590</v>
      </c>
      <c r="Q283" s="139">
        <v>0</v>
      </c>
      <c r="R283" s="141"/>
      <c r="S283" s="140"/>
      <c r="T283" s="20">
        <v>0</v>
      </c>
      <c r="U283" s="139">
        <v>0</v>
      </c>
      <c r="V283" s="141"/>
      <c r="W283" s="22">
        <v>0</v>
      </c>
      <c r="X283" s="20">
        <v>0</v>
      </c>
      <c r="Y283" s="20">
        <v>0</v>
      </c>
      <c r="Z283" s="139">
        <v>40590</v>
      </c>
      <c r="AA283" s="140"/>
      <c r="AB283" s="20">
        <v>0</v>
      </c>
      <c r="AC283" s="20">
        <v>40590</v>
      </c>
      <c r="AD283" s="42" t="s">
        <v>80</v>
      </c>
      <c r="AE283" s="21" t="s">
        <v>1383</v>
      </c>
      <c r="AF283" s="172" t="s">
        <v>80</v>
      </c>
      <c r="AG283" s="173"/>
      <c r="AH283" s="172" t="s">
        <v>1380</v>
      </c>
      <c r="AI283" s="173"/>
    </row>
    <row r="284" spans="1:35">
      <c r="A284" s="20">
        <v>275</v>
      </c>
      <c r="B284" s="172" t="s">
        <v>1384</v>
      </c>
      <c r="C284" s="173"/>
      <c r="D284" s="21" t="s">
        <v>1385</v>
      </c>
      <c r="E284" s="172" t="s">
        <v>1386</v>
      </c>
      <c r="F284" s="174"/>
      <c r="G284" s="173"/>
      <c r="I284" s="172" t="s">
        <v>1387</v>
      </c>
      <c r="J284" s="173"/>
      <c r="K284" s="21" t="s">
        <v>60</v>
      </c>
      <c r="L284" s="20">
        <v>145</v>
      </c>
      <c r="M284" s="20">
        <v>0</v>
      </c>
      <c r="N284" s="139">
        <v>24505</v>
      </c>
      <c r="O284" s="140"/>
      <c r="P284" s="20">
        <v>24505</v>
      </c>
      <c r="Q284" s="139">
        <v>0</v>
      </c>
      <c r="R284" s="141"/>
      <c r="S284" s="140"/>
      <c r="T284" s="20">
        <v>0</v>
      </c>
      <c r="U284" s="139">
        <v>0</v>
      </c>
      <c r="V284" s="141"/>
      <c r="W284" s="22">
        <v>0</v>
      </c>
      <c r="X284" s="20">
        <v>0</v>
      </c>
      <c r="Y284" s="20">
        <v>0</v>
      </c>
      <c r="Z284" s="139">
        <v>24505</v>
      </c>
      <c r="AA284" s="140"/>
      <c r="AB284" s="20">
        <v>0</v>
      </c>
      <c r="AC284" s="20">
        <v>24505</v>
      </c>
      <c r="AD284" s="42" t="s">
        <v>80</v>
      </c>
      <c r="AE284" s="21" t="s">
        <v>1388</v>
      </c>
      <c r="AF284" s="172" t="s">
        <v>80</v>
      </c>
      <c r="AG284" s="173"/>
      <c r="AH284" s="172" t="s">
        <v>1384</v>
      </c>
      <c r="AI284" s="173"/>
    </row>
    <row r="285" spans="1:35">
      <c r="A285" s="20">
        <v>276</v>
      </c>
      <c r="B285" s="172" t="s">
        <v>1389</v>
      </c>
      <c r="C285" s="173"/>
      <c r="D285" s="21" t="s">
        <v>1390</v>
      </c>
      <c r="E285" s="172" t="s">
        <v>1391</v>
      </c>
      <c r="F285" s="174"/>
      <c r="G285" s="173"/>
      <c r="H285" s="21" t="s">
        <v>66</v>
      </c>
      <c r="I285" s="172" t="s">
        <v>1392</v>
      </c>
      <c r="J285" s="173"/>
      <c r="K285" s="21" t="s">
        <v>86</v>
      </c>
      <c r="L285" s="20">
        <v>396</v>
      </c>
      <c r="M285" s="20">
        <v>0</v>
      </c>
      <c r="N285" s="139">
        <v>581043</v>
      </c>
      <c r="O285" s="140"/>
      <c r="P285" s="20">
        <v>581043</v>
      </c>
      <c r="Q285" s="139">
        <v>0</v>
      </c>
      <c r="R285" s="141"/>
      <c r="S285" s="140"/>
      <c r="T285" s="20">
        <v>0</v>
      </c>
      <c r="U285" s="139">
        <v>0</v>
      </c>
      <c r="V285" s="141"/>
      <c r="W285" s="22">
        <v>52294</v>
      </c>
      <c r="X285" s="20">
        <v>0</v>
      </c>
      <c r="Y285" s="20">
        <v>0</v>
      </c>
      <c r="Z285" s="139">
        <v>633337</v>
      </c>
      <c r="AA285" s="140"/>
      <c r="AB285" s="20">
        <v>633337</v>
      </c>
      <c r="AC285" s="20">
        <v>0</v>
      </c>
      <c r="AD285" s="42" t="s">
        <v>274</v>
      </c>
      <c r="AE285" s="21" t="s">
        <v>1393</v>
      </c>
      <c r="AF285" s="172" t="s">
        <v>274</v>
      </c>
      <c r="AG285" s="173"/>
      <c r="AH285" s="172" t="s">
        <v>1389</v>
      </c>
      <c r="AI285" s="173"/>
    </row>
    <row r="286" spans="1:35">
      <c r="A286" s="20">
        <v>277</v>
      </c>
      <c r="B286" s="172" t="s">
        <v>1394</v>
      </c>
      <c r="C286" s="173"/>
      <c r="D286" s="21" t="s">
        <v>1395</v>
      </c>
      <c r="E286" s="172" t="s">
        <v>1396</v>
      </c>
      <c r="F286" s="174"/>
      <c r="G286" s="173"/>
      <c r="I286" s="172" t="s">
        <v>1397</v>
      </c>
      <c r="J286" s="173"/>
      <c r="K286" s="21" t="s">
        <v>125</v>
      </c>
      <c r="L286" s="20">
        <v>38</v>
      </c>
      <c r="M286" s="20">
        <v>0</v>
      </c>
      <c r="N286" s="139">
        <v>51376</v>
      </c>
      <c r="O286" s="140"/>
      <c r="P286" s="20">
        <v>51376</v>
      </c>
      <c r="Q286" s="139">
        <v>0</v>
      </c>
      <c r="R286" s="141"/>
      <c r="S286" s="140"/>
      <c r="T286" s="20">
        <v>0</v>
      </c>
      <c r="U286" s="139">
        <v>0</v>
      </c>
      <c r="V286" s="141"/>
      <c r="W286" s="22">
        <v>0</v>
      </c>
      <c r="X286" s="20">
        <v>0</v>
      </c>
      <c r="Y286" s="20">
        <v>0</v>
      </c>
      <c r="Z286" s="139">
        <v>51376</v>
      </c>
      <c r="AA286" s="140"/>
      <c r="AB286" s="20">
        <v>0</v>
      </c>
      <c r="AC286" s="20">
        <v>51376</v>
      </c>
      <c r="AD286" s="42" t="s">
        <v>80</v>
      </c>
      <c r="AE286" s="21" t="s">
        <v>1398</v>
      </c>
      <c r="AF286" s="172" t="s">
        <v>80</v>
      </c>
      <c r="AG286" s="173"/>
      <c r="AH286" s="172" t="s">
        <v>1394</v>
      </c>
      <c r="AI286" s="173"/>
    </row>
    <row r="287" spans="1:35">
      <c r="A287" s="20">
        <v>278</v>
      </c>
      <c r="B287" s="172" t="s">
        <v>1399</v>
      </c>
      <c r="C287" s="173"/>
      <c r="D287" s="21" t="s">
        <v>1400</v>
      </c>
      <c r="E287" s="172" t="s">
        <v>1401</v>
      </c>
      <c r="F287" s="174"/>
      <c r="G287" s="173"/>
      <c r="H287" s="21" t="s">
        <v>66</v>
      </c>
      <c r="I287" s="172" t="s">
        <v>1402</v>
      </c>
      <c r="J287" s="173"/>
      <c r="K287" s="21" t="s">
        <v>252</v>
      </c>
      <c r="L287" s="20">
        <v>320</v>
      </c>
      <c r="M287" s="20">
        <v>0</v>
      </c>
      <c r="N287" s="139">
        <v>132800</v>
      </c>
      <c r="O287" s="140"/>
      <c r="P287" s="20">
        <v>132800</v>
      </c>
      <c r="Q287" s="139">
        <v>0</v>
      </c>
      <c r="R287" s="141"/>
      <c r="S287" s="140"/>
      <c r="T287" s="20">
        <v>0</v>
      </c>
      <c r="U287" s="139">
        <v>0</v>
      </c>
      <c r="V287" s="141"/>
      <c r="W287" s="22">
        <v>11952</v>
      </c>
      <c r="X287" s="20">
        <v>0</v>
      </c>
      <c r="Y287" s="20">
        <v>0</v>
      </c>
      <c r="Z287" s="139">
        <v>144752</v>
      </c>
      <c r="AA287" s="140"/>
      <c r="AB287" s="20">
        <v>12000</v>
      </c>
      <c r="AC287" s="20">
        <v>132752</v>
      </c>
      <c r="AD287" s="42" t="s">
        <v>168</v>
      </c>
      <c r="AE287" s="21" t="s">
        <v>1403</v>
      </c>
      <c r="AF287" s="172" t="s">
        <v>168</v>
      </c>
      <c r="AG287" s="173"/>
      <c r="AH287" s="172" t="s">
        <v>1399</v>
      </c>
      <c r="AI287" s="173"/>
    </row>
    <row r="288" spans="1:35">
      <c r="A288" s="20">
        <v>279</v>
      </c>
      <c r="B288" s="172" t="s">
        <v>1404</v>
      </c>
      <c r="C288" s="173"/>
      <c r="D288" s="21" t="s">
        <v>1405</v>
      </c>
      <c r="E288" s="172" t="s">
        <v>1406</v>
      </c>
      <c r="F288" s="174"/>
      <c r="G288" s="173"/>
      <c r="I288" s="172" t="s">
        <v>1407</v>
      </c>
      <c r="J288" s="173"/>
      <c r="K288" s="21" t="s">
        <v>60</v>
      </c>
      <c r="L288" s="20">
        <v>48</v>
      </c>
      <c r="M288" s="20">
        <v>0</v>
      </c>
      <c r="N288" s="139">
        <v>23760</v>
      </c>
      <c r="O288" s="140"/>
      <c r="P288" s="20">
        <v>23760</v>
      </c>
      <c r="Q288" s="139">
        <v>0</v>
      </c>
      <c r="R288" s="141"/>
      <c r="S288" s="140"/>
      <c r="T288" s="20">
        <v>0</v>
      </c>
      <c r="U288" s="139">
        <v>0</v>
      </c>
      <c r="V288" s="141"/>
      <c r="W288" s="22">
        <v>0</v>
      </c>
      <c r="X288" s="20">
        <v>0</v>
      </c>
      <c r="Y288" s="20">
        <v>0</v>
      </c>
      <c r="Z288" s="139">
        <v>23760</v>
      </c>
      <c r="AA288" s="140"/>
      <c r="AB288" s="20">
        <v>0</v>
      </c>
      <c r="AC288" s="20">
        <v>23760</v>
      </c>
      <c r="AD288" s="42" t="s">
        <v>61</v>
      </c>
      <c r="AE288" s="21" t="s">
        <v>1408</v>
      </c>
      <c r="AF288" s="172" t="s">
        <v>61</v>
      </c>
      <c r="AG288" s="173"/>
      <c r="AH288" s="172" t="s">
        <v>1404</v>
      </c>
      <c r="AI288" s="173"/>
    </row>
    <row r="289" spans="1:35">
      <c r="A289" s="20">
        <v>280</v>
      </c>
      <c r="B289" s="172" t="s">
        <v>1409</v>
      </c>
      <c r="C289" s="173"/>
      <c r="D289" s="21" t="s">
        <v>1410</v>
      </c>
      <c r="E289" s="172" t="s">
        <v>1411</v>
      </c>
      <c r="F289" s="174"/>
      <c r="G289" s="173"/>
      <c r="I289" s="172" t="s">
        <v>1412</v>
      </c>
      <c r="J289" s="173"/>
      <c r="K289" s="21" t="s">
        <v>60</v>
      </c>
      <c r="L289" s="20">
        <v>44</v>
      </c>
      <c r="M289" s="20">
        <v>0</v>
      </c>
      <c r="N289" s="139">
        <v>21780</v>
      </c>
      <c r="O289" s="140"/>
      <c r="P289" s="20">
        <v>21780</v>
      </c>
      <c r="Q289" s="139">
        <v>0</v>
      </c>
      <c r="R289" s="141"/>
      <c r="S289" s="140"/>
      <c r="T289" s="20">
        <v>0</v>
      </c>
      <c r="U289" s="139">
        <v>0</v>
      </c>
      <c r="V289" s="141"/>
      <c r="W289" s="22">
        <v>0</v>
      </c>
      <c r="X289" s="20">
        <v>0</v>
      </c>
      <c r="Y289" s="20">
        <v>0</v>
      </c>
      <c r="Z289" s="139">
        <v>21780</v>
      </c>
      <c r="AA289" s="140"/>
      <c r="AB289" s="20">
        <v>0</v>
      </c>
      <c r="AC289" s="20">
        <v>21780</v>
      </c>
      <c r="AD289" s="42" t="s">
        <v>61</v>
      </c>
      <c r="AE289" s="21" t="s">
        <v>1413</v>
      </c>
      <c r="AF289" s="172" t="s">
        <v>61</v>
      </c>
      <c r="AG289" s="173"/>
      <c r="AH289" s="172" t="s">
        <v>1409</v>
      </c>
      <c r="AI289" s="173"/>
    </row>
    <row r="290" spans="1:35">
      <c r="A290" s="20">
        <v>281</v>
      </c>
      <c r="B290" s="172" t="s">
        <v>1414</v>
      </c>
      <c r="C290" s="173"/>
      <c r="D290" s="21" t="s">
        <v>1415</v>
      </c>
      <c r="E290" s="172" t="s">
        <v>1416</v>
      </c>
      <c r="F290" s="174"/>
      <c r="G290" s="173"/>
      <c r="I290" s="172" t="s">
        <v>1417</v>
      </c>
      <c r="J290" s="173"/>
      <c r="K290" s="21" t="s">
        <v>60</v>
      </c>
      <c r="L290" s="20">
        <v>51</v>
      </c>
      <c r="M290" s="20">
        <v>0</v>
      </c>
      <c r="N290" s="139">
        <v>25245</v>
      </c>
      <c r="O290" s="140"/>
      <c r="P290" s="20">
        <v>25245</v>
      </c>
      <c r="Q290" s="139">
        <v>0</v>
      </c>
      <c r="R290" s="141"/>
      <c r="S290" s="140"/>
      <c r="T290" s="20">
        <v>0</v>
      </c>
      <c r="U290" s="139">
        <v>0</v>
      </c>
      <c r="V290" s="141"/>
      <c r="W290" s="22">
        <v>0</v>
      </c>
      <c r="X290" s="20">
        <v>0</v>
      </c>
      <c r="Y290" s="20">
        <v>0</v>
      </c>
      <c r="Z290" s="139">
        <v>25245</v>
      </c>
      <c r="AA290" s="140"/>
      <c r="AB290" s="20">
        <v>0</v>
      </c>
      <c r="AC290" s="20">
        <v>25245</v>
      </c>
      <c r="AD290" s="42" t="s">
        <v>61</v>
      </c>
      <c r="AE290" s="21" t="s">
        <v>1418</v>
      </c>
      <c r="AF290" s="172" t="s">
        <v>61</v>
      </c>
      <c r="AG290" s="173"/>
      <c r="AH290" s="172" t="s">
        <v>1414</v>
      </c>
      <c r="AI290" s="173"/>
    </row>
    <row r="291" spans="1:35">
      <c r="A291" s="20">
        <v>282</v>
      </c>
      <c r="B291" s="172" t="s">
        <v>1419</v>
      </c>
      <c r="C291" s="173"/>
      <c r="D291" s="21" t="s">
        <v>1420</v>
      </c>
      <c r="E291" s="172" t="s">
        <v>1421</v>
      </c>
      <c r="F291" s="174"/>
      <c r="G291" s="173"/>
      <c r="H291" s="21" t="s">
        <v>110</v>
      </c>
      <c r="I291" s="172" t="s">
        <v>1422</v>
      </c>
      <c r="J291" s="173"/>
      <c r="K291" s="21" t="s">
        <v>125</v>
      </c>
      <c r="L291" s="20">
        <v>0</v>
      </c>
      <c r="M291" s="20">
        <v>0</v>
      </c>
      <c r="N291" s="139">
        <v>2248070</v>
      </c>
      <c r="O291" s="140"/>
      <c r="P291" s="20">
        <v>2248070</v>
      </c>
      <c r="Q291" s="139">
        <v>0</v>
      </c>
      <c r="R291" s="141"/>
      <c r="S291" s="140"/>
      <c r="T291" s="20">
        <v>0</v>
      </c>
      <c r="U291" s="139">
        <v>0</v>
      </c>
      <c r="V291" s="141"/>
      <c r="W291" s="22">
        <v>0</v>
      </c>
      <c r="X291" s="20">
        <v>0</v>
      </c>
      <c r="Y291" s="20">
        <v>0</v>
      </c>
      <c r="Z291" s="139">
        <v>2248070</v>
      </c>
      <c r="AA291" s="140"/>
      <c r="AB291" s="20">
        <v>0</v>
      </c>
      <c r="AC291" s="20">
        <v>2248070</v>
      </c>
      <c r="AD291" s="42" t="s">
        <v>182</v>
      </c>
      <c r="AE291" s="21" t="s">
        <v>1423</v>
      </c>
      <c r="AF291" s="172" t="s">
        <v>182</v>
      </c>
      <c r="AG291" s="173"/>
      <c r="AH291" s="172" t="s">
        <v>1419</v>
      </c>
      <c r="AI291" s="173"/>
    </row>
    <row r="292" spans="1:35">
      <c r="A292" s="20">
        <v>283</v>
      </c>
      <c r="B292" s="172" t="s">
        <v>1424</v>
      </c>
      <c r="C292" s="173"/>
      <c r="D292" s="21" t="s">
        <v>108</v>
      </c>
      <c r="E292" s="172" t="s">
        <v>1425</v>
      </c>
      <c r="F292" s="174"/>
      <c r="G292" s="173"/>
      <c r="H292" s="21" t="s">
        <v>110</v>
      </c>
      <c r="I292" s="172" t="s">
        <v>161</v>
      </c>
      <c r="J292" s="173"/>
      <c r="K292" s="21" t="s">
        <v>118</v>
      </c>
      <c r="L292" s="20">
        <v>4957</v>
      </c>
      <c r="M292" s="20">
        <v>243000</v>
      </c>
      <c r="N292" s="139">
        <v>1784592</v>
      </c>
      <c r="O292" s="140"/>
      <c r="P292" s="20">
        <v>2027592</v>
      </c>
      <c r="Q292" s="139">
        <v>0</v>
      </c>
      <c r="R292" s="141"/>
      <c r="S292" s="140"/>
      <c r="T292" s="20">
        <v>0</v>
      </c>
      <c r="U292" s="139">
        <v>0</v>
      </c>
      <c r="V292" s="141"/>
      <c r="W292" s="22">
        <v>10138</v>
      </c>
      <c r="X292" s="20">
        <v>0</v>
      </c>
      <c r="Y292" s="20">
        <v>0</v>
      </c>
      <c r="Z292" s="139">
        <v>2037730</v>
      </c>
      <c r="AA292" s="140"/>
      <c r="AB292" s="20">
        <v>2037730</v>
      </c>
      <c r="AC292" s="20">
        <v>0</v>
      </c>
      <c r="AD292" s="42" t="s">
        <v>162</v>
      </c>
      <c r="AE292" s="21" t="s">
        <v>1426</v>
      </c>
      <c r="AF292" s="172" t="s">
        <v>162</v>
      </c>
      <c r="AG292" s="173"/>
      <c r="AH292" s="172" t="s">
        <v>1424</v>
      </c>
      <c r="AI292" s="173"/>
    </row>
    <row r="293" spans="1:35">
      <c r="A293" s="20">
        <v>284</v>
      </c>
      <c r="B293" s="172" t="s">
        <v>1427</v>
      </c>
      <c r="C293" s="173"/>
      <c r="D293" s="21" t="s">
        <v>108</v>
      </c>
      <c r="E293" s="172" t="s">
        <v>763</v>
      </c>
      <c r="F293" s="174"/>
      <c r="G293" s="173"/>
      <c r="H293" s="21" t="s">
        <v>110</v>
      </c>
      <c r="I293" s="172" t="s">
        <v>1428</v>
      </c>
      <c r="J293" s="173"/>
      <c r="K293" s="21" t="s">
        <v>130</v>
      </c>
      <c r="L293" s="20">
        <v>2479</v>
      </c>
      <c r="M293" s="20">
        <v>81000</v>
      </c>
      <c r="N293" s="139">
        <v>892296</v>
      </c>
      <c r="O293" s="140"/>
      <c r="P293" s="20">
        <v>973296</v>
      </c>
      <c r="Q293" s="139">
        <v>0</v>
      </c>
      <c r="R293" s="141"/>
      <c r="S293" s="140"/>
      <c r="T293" s="20">
        <v>0</v>
      </c>
      <c r="U293" s="139">
        <v>0</v>
      </c>
      <c r="V293" s="141"/>
      <c r="W293" s="22">
        <v>4866</v>
      </c>
      <c r="X293" s="20">
        <v>0</v>
      </c>
      <c r="Y293" s="20">
        <v>0</v>
      </c>
      <c r="Z293" s="139">
        <v>978162</v>
      </c>
      <c r="AA293" s="140"/>
      <c r="AB293" s="20">
        <v>978162</v>
      </c>
      <c r="AC293" s="20">
        <v>0</v>
      </c>
      <c r="AD293" s="42" t="s">
        <v>146</v>
      </c>
      <c r="AE293" s="21" t="s">
        <v>1429</v>
      </c>
      <c r="AF293" s="172" t="s">
        <v>146</v>
      </c>
      <c r="AG293" s="173"/>
      <c r="AH293" s="172" t="s">
        <v>1427</v>
      </c>
      <c r="AI293" s="173"/>
    </row>
    <row r="294" spans="1:35">
      <c r="A294" s="20">
        <v>285</v>
      </c>
      <c r="B294" s="172" t="s">
        <v>1430</v>
      </c>
      <c r="C294" s="173"/>
      <c r="D294" s="21" t="s">
        <v>108</v>
      </c>
      <c r="E294" s="172" t="s">
        <v>1431</v>
      </c>
      <c r="F294" s="174"/>
      <c r="G294" s="173"/>
      <c r="H294" s="21" t="s">
        <v>110</v>
      </c>
      <c r="I294" s="172" t="s">
        <v>1432</v>
      </c>
      <c r="J294" s="173"/>
      <c r="K294" s="21" t="s">
        <v>60</v>
      </c>
      <c r="L294" s="20">
        <v>2479</v>
      </c>
      <c r="M294" s="20">
        <v>89100</v>
      </c>
      <c r="N294" s="139">
        <v>1226907</v>
      </c>
      <c r="O294" s="140"/>
      <c r="P294" s="20">
        <v>1316007</v>
      </c>
      <c r="Q294" s="139">
        <v>0</v>
      </c>
      <c r="R294" s="141"/>
      <c r="S294" s="140"/>
      <c r="T294" s="20">
        <v>0</v>
      </c>
      <c r="U294" s="139">
        <v>0</v>
      </c>
      <c r="V294" s="141"/>
      <c r="W294" s="22">
        <v>6580</v>
      </c>
      <c r="X294" s="20">
        <v>0</v>
      </c>
      <c r="Y294" s="20">
        <v>0</v>
      </c>
      <c r="Z294" s="139">
        <v>1322587</v>
      </c>
      <c r="AA294" s="140"/>
      <c r="AB294" s="20">
        <v>1322587</v>
      </c>
      <c r="AC294" s="20">
        <v>0</v>
      </c>
      <c r="AD294" s="42" t="s">
        <v>439</v>
      </c>
      <c r="AE294" s="21" t="s">
        <v>1433</v>
      </c>
      <c r="AF294" s="172" t="s">
        <v>439</v>
      </c>
      <c r="AG294" s="173"/>
      <c r="AH294" s="172" t="s">
        <v>1430</v>
      </c>
      <c r="AI294" s="173"/>
    </row>
    <row r="295" spans="1:35">
      <c r="A295" s="20">
        <v>286</v>
      </c>
      <c r="B295" s="172" t="s">
        <v>1434</v>
      </c>
      <c r="C295" s="173"/>
      <c r="D295" s="21" t="s">
        <v>1435</v>
      </c>
      <c r="E295" s="172" t="s">
        <v>1436</v>
      </c>
      <c r="F295" s="174"/>
      <c r="G295" s="173"/>
      <c r="I295" s="172" t="s">
        <v>1437</v>
      </c>
      <c r="J295" s="173"/>
      <c r="K295" s="21" t="s">
        <v>60</v>
      </c>
      <c r="L295" s="20">
        <v>11</v>
      </c>
      <c r="M295" s="20">
        <v>0</v>
      </c>
      <c r="N295" s="139">
        <v>1859</v>
      </c>
      <c r="O295" s="140"/>
      <c r="P295" s="20">
        <v>1859</v>
      </c>
      <c r="Q295" s="139">
        <v>0</v>
      </c>
      <c r="R295" s="141"/>
      <c r="S295" s="140"/>
      <c r="T295" s="20">
        <v>0</v>
      </c>
      <c r="U295" s="139">
        <v>0</v>
      </c>
      <c r="V295" s="141"/>
      <c r="W295" s="22">
        <v>0</v>
      </c>
      <c r="X295" s="20">
        <v>0</v>
      </c>
      <c r="Y295" s="20">
        <v>0</v>
      </c>
      <c r="Z295" s="139">
        <v>1859</v>
      </c>
      <c r="AA295" s="140"/>
      <c r="AB295" s="20">
        <v>0</v>
      </c>
      <c r="AC295" s="20">
        <v>1859</v>
      </c>
      <c r="AD295" s="42" t="s">
        <v>80</v>
      </c>
      <c r="AE295" s="21" t="s">
        <v>1438</v>
      </c>
      <c r="AF295" s="172" t="s">
        <v>80</v>
      </c>
      <c r="AG295" s="173"/>
      <c r="AH295" s="172" t="s">
        <v>1434</v>
      </c>
      <c r="AI295" s="173"/>
    </row>
    <row r="296" spans="1:35">
      <c r="A296" s="20">
        <v>287</v>
      </c>
      <c r="B296" s="172" t="s">
        <v>1439</v>
      </c>
      <c r="C296" s="173"/>
      <c r="D296" s="21" t="s">
        <v>1440</v>
      </c>
      <c r="E296" s="172" t="s">
        <v>1441</v>
      </c>
      <c r="F296" s="174"/>
      <c r="G296" s="173"/>
      <c r="I296" s="172" t="s">
        <v>1442</v>
      </c>
      <c r="J296" s="173"/>
      <c r="K296" s="21" t="s">
        <v>295</v>
      </c>
      <c r="L296" s="20">
        <v>219</v>
      </c>
      <c r="M296" s="20">
        <v>0</v>
      </c>
      <c r="N296" s="139">
        <v>108900</v>
      </c>
      <c r="O296" s="140"/>
      <c r="P296" s="20">
        <v>108900</v>
      </c>
      <c r="Q296" s="139">
        <v>0</v>
      </c>
      <c r="R296" s="141"/>
      <c r="S296" s="140"/>
      <c r="T296" s="20">
        <v>0</v>
      </c>
      <c r="U296" s="139">
        <v>0</v>
      </c>
      <c r="V296" s="141"/>
      <c r="W296" s="22">
        <v>0</v>
      </c>
      <c r="X296" s="20">
        <v>0</v>
      </c>
      <c r="Y296" s="20">
        <v>0</v>
      </c>
      <c r="Z296" s="139">
        <v>108900</v>
      </c>
      <c r="AA296" s="140"/>
      <c r="AB296" s="20">
        <v>0</v>
      </c>
      <c r="AC296" s="20">
        <v>108900</v>
      </c>
      <c r="AD296" s="42" t="s">
        <v>80</v>
      </c>
      <c r="AE296" s="21" t="s">
        <v>1443</v>
      </c>
      <c r="AF296" s="172" t="s">
        <v>80</v>
      </c>
      <c r="AG296" s="173"/>
      <c r="AH296" s="172" t="s">
        <v>1439</v>
      </c>
      <c r="AI296" s="173"/>
    </row>
    <row r="297" spans="1:35">
      <c r="A297" s="20">
        <v>288</v>
      </c>
      <c r="B297" s="172" t="s">
        <v>1444</v>
      </c>
      <c r="C297" s="173"/>
      <c r="D297" s="21" t="s">
        <v>108</v>
      </c>
      <c r="E297" s="172" t="s">
        <v>1445</v>
      </c>
      <c r="F297" s="174"/>
      <c r="G297" s="173"/>
      <c r="H297" s="21" t="s">
        <v>110</v>
      </c>
      <c r="I297" s="172" t="s">
        <v>1446</v>
      </c>
      <c r="J297" s="173"/>
      <c r="K297" s="21" t="s">
        <v>60</v>
      </c>
      <c r="L297" s="20">
        <v>2479</v>
      </c>
      <c r="M297" s="20">
        <v>89100</v>
      </c>
      <c r="N297" s="139">
        <v>1226907</v>
      </c>
      <c r="O297" s="140"/>
      <c r="P297" s="20">
        <v>1316007</v>
      </c>
      <c r="Q297" s="139">
        <v>0</v>
      </c>
      <c r="R297" s="141"/>
      <c r="S297" s="140"/>
      <c r="T297" s="20">
        <v>0</v>
      </c>
      <c r="U297" s="139">
        <v>0</v>
      </c>
      <c r="V297" s="141"/>
      <c r="W297" s="22">
        <v>6580</v>
      </c>
      <c r="X297" s="20">
        <v>0</v>
      </c>
      <c r="Y297" s="20">
        <v>0</v>
      </c>
      <c r="Z297" s="139">
        <v>1322587</v>
      </c>
      <c r="AA297" s="140"/>
      <c r="AB297" s="20">
        <v>1322587</v>
      </c>
      <c r="AC297" s="20">
        <v>0</v>
      </c>
      <c r="AD297" s="42" t="s">
        <v>274</v>
      </c>
      <c r="AE297" s="21" t="s">
        <v>1447</v>
      </c>
      <c r="AF297" s="172" t="s">
        <v>274</v>
      </c>
      <c r="AG297" s="173"/>
      <c r="AH297" s="172" t="s">
        <v>1444</v>
      </c>
      <c r="AI297" s="173"/>
    </row>
    <row r="298" spans="1:35">
      <c r="A298" s="20">
        <v>289</v>
      </c>
      <c r="B298" s="172" t="s">
        <v>1448</v>
      </c>
      <c r="C298" s="173"/>
      <c r="D298" s="21" t="s">
        <v>1449</v>
      </c>
      <c r="E298" s="172" t="s">
        <v>1450</v>
      </c>
      <c r="F298" s="174"/>
      <c r="G298" s="173"/>
      <c r="H298" s="21" t="s">
        <v>66</v>
      </c>
      <c r="I298" s="172" t="s">
        <v>1451</v>
      </c>
      <c r="J298" s="173"/>
      <c r="K298" s="21" t="s">
        <v>125</v>
      </c>
      <c r="L298" s="20">
        <v>30</v>
      </c>
      <c r="M298" s="20">
        <v>0</v>
      </c>
      <c r="N298" s="139">
        <v>40560</v>
      </c>
      <c r="O298" s="140"/>
      <c r="P298" s="20">
        <v>40560</v>
      </c>
      <c r="Q298" s="139">
        <v>0</v>
      </c>
      <c r="R298" s="141"/>
      <c r="S298" s="140"/>
      <c r="T298" s="20">
        <v>0</v>
      </c>
      <c r="U298" s="139">
        <v>0</v>
      </c>
      <c r="V298" s="141"/>
      <c r="W298" s="22">
        <v>3650</v>
      </c>
      <c r="X298" s="20">
        <v>0</v>
      </c>
      <c r="Y298" s="20">
        <v>0</v>
      </c>
      <c r="Z298" s="139">
        <v>44210</v>
      </c>
      <c r="AA298" s="140"/>
      <c r="AB298" s="20">
        <v>44210</v>
      </c>
      <c r="AC298" s="20">
        <v>0</v>
      </c>
      <c r="AD298" s="42" t="s">
        <v>315</v>
      </c>
      <c r="AE298" s="21" t="s">
        <v>1452</v>
      </c>
      <c r="AF298" s="172" t="s">
        <v>315</v>
      </c>
      <c r="AG298" s="173"/>
      <c r="AH298" s="172" t="s">
        <v>1448</v>
      </c>
      <c r="AI298" s="173"/>
    </row>
    <row r="299" spans="1:35">
      <c r="A299" s="20">
        <v>290</v>
      </c>
      <c r="B299" s="172" t="s">
        <v>1453</v>
      </c>
      <c r="C299" s="173"/>
      <c r="D299" s="21" t="s">
        <v>1454</v>
      </c>
      <c r="E299" s="172" t="s">
        <v>1455</v>
      </c>
      <c r="F299" s="174"/>
      <c r="G299" s="173"/>
      <c r="H299" s="21" t="s">
        <v>66</v>
      </c>
      <c r="I299" s="172" t="s">
        <v>1456</v>
      </c>
      <c r="J299" s="173"/>
      <c r="K299" s="21" t="s">
        <v>252</v>
      </c>
      <c r="L299" s="20">
        <v>516</v>
      </c>
      <c r="M299" s="20">
        <v>0</v>
      </c>
      <c r="N299" s="139">
        <v>214140</v>
      </c>
      <c r="O299" s="140"/>
      <c r="P299" s="20">
        <v>214140</v>
      </c>
      <c r="Q299" s="139">
        <v>0</v>
      </c>
      <c r="R299" s="141"/>
      <c r="S299" s="140"/>
      <c r="T299" s="20">
        <v>0</v>
      </c>
      <c r="U299" s="139">
        <v>0</v>
      </c>
      <c r="V299" s="141"/>
      <c r="W299" s="22">
        <v>19273</v>
      </c>
      <c r="X299" s="20">
        <v>0</v>
      </c>
      <c r="Y299" s="20">
        <v>0</v>
      </c>
      <c r="Z299" s="139">
        <v>233413</v>
      </c>
      <c r="AA299" s="140"/>
      <c r="AB299" s="20">
        <v>20000</v>
      </c>
      <c r="AC299" s="20">
        <v>213413</v>
      </c>
      <c r="AD299" s="42" t="s">
        <v>168</v>
      </c>
      <c r="AE299" s="21" t="s">
        <v>1457</v>
      </c>
      <c r="AF299" s="172" t="s">
        <v>168</v>
      </c>
      <c r="AG299" s="173"/>
      <c r="AH299" s="172" t="s">
        <v>1453</v>
      </c>
      <c r="AI299" s="173"/>
    </row>
    <row r="300" spans="1:35">
      <c r="A300" s="20">
        <v>291</v>
      </c>
      <c r="B300" s="172" t="s">
        <v>1458</v>
      </c>
      <c r="C300" s="173"/>
      <c r="D300" s="21" t="s">
        <v>1459</v>
      </c>
      <c r="E300" s="172" t="s">
        <v>1460</v>
      </c>
      <c r="F300" s="174"/>
      <c r="G300" s="173"/>
      <c r="H300" s="21" t="s">
        <v>66</v>
      </c>
      <c r="I300" s="172" t="s">
        <v>1461</v>
      </c>
      <c r="J300" s="173"/>
      <c r="K300" s="21" t="s">
        <v>68</v>
      </c>
      <c r="L300" s="20">
        <v>86</v>
      </c>
      <c r="M300" s="20">
        <v>0</v>
      </c>
      <c r="N300" s="139">
        <v>116272</v>
      </c>
      <c r="O300" s="140"/>
      <c r="P300" s="20">
        <v>116272</v>
      </c>
      <c r="Q300" s="139">
        <v>0</v>
      </c>
      <c r="R300" s="141"/>
      <c r="S300" s="140"/>
      <c r="T300" s="20">
        <v>0</v>
      </c>
      <c r="U300" s="139">
        <v>0</v>
      </c>
      <c r="V300" s="141"/>
      <c r="W300" s="22">
        <v>10464</v>
      </c>
      <c r="X300" s="20">
        <v>0</v>
      </c>
      <c r="Y300" s="20">
        <v>0</v>
      </c>
      <c r="Z300" s="139">
        <v>126736</v>
      </c>
      <c r="AA300" s="140"/>
      <c r="AB300" s="20">
        <v>126736</v>
      </c>
      <c r="AC300" s="20">
        <v>0</v>
      </c>
      <c r="AD300" s="42" t="s">
        <v>61</v>
      </c>
      <c r="AE300" s="21" t="s">
        <v>1462</v>
      </c>
      <c r="AF300" s="172" t="s">
        <v>61</v>
      </c>
      <c r="AG300" s="173"/>
      <c r="AH300" s="172" t="s">
        <v>1458</v>
      </c>
      <c r="AI300" s="173"/>
    </row>
    <row r="301" spans="1:35">
      <c r="A301" s="20">
        <v>292</v>
      </c>
      <c r="B301" s="172" t="s">
        <v>1463</v>
      </c>
      <c r="C301" s="173"/>
      <c r="D301" s="21" t="s">
        <v>1464</v>
      </c>
      <c r="E301" s="172" t="s">
        <v>1465</v>
      </c>
      <c r="F301" s="174"/>
      <c r="G301" s="173"/>
      <c r="I301" s="172" t="s">
        <v>1466</v>
      </c>
      <c r="J301" s="173"/>
      <c r="K301" s="21" t="s">
        <v>60</v>
      </c>
      <c r="L301" s="20">
        <v>40</v>
      </c>
      <c r="M301" s="20">
        <v>0</v>
      </c>
      <c r="N301" s="139">
        <v>19800</v>
      </c>
      <c r="O301" s="140"/>
      <c r="P301" s="20">
        <v>19800</v>
      </c>
      <c r="Q301" s="139">
        <v>0</v>
      </c>
      <c r="R301" s="141"/>
      <c r="S301" s="140"/>
      <c r="T301" s="20">
        <v>0</v>
      </c>
      <c r="U301" s="139">
        <v>0</v>
      </c>
      <c r="V301" s="141"/>
      <c r="W301" s="22">
        <v>0</v>
      </c>
      <c r="X301" s="20">
        <v>0</v>
      </c>
      <c r="Y301" s="20">
        <v>0</v>
      </c>
      <c r="Z301" s="139">
        <v>19800</v>
      </c>
      <c r="AA301" s="140"/>
      <c r="AB301" s="20">
        <v>0</v>
      </c>
      <c r="AC301" s="20">
        <v>19800</v>
      </c>
      <c r="AD301" s="42" t="s">
        <v>61</v>
      </c>
      <c r="AE301" s="21" t="s">
        <v>1467</v>
      </c>
      <c r="AF301" s="172" t="s">
        <v>61</v>
      </c>
      <c r="AG301" s="173"/>
      <c r="AH301" s="172" t="s">
        <v>1463</v>
      </c>
      <c r="AI301" s="173"/>
    </row>
    <row r="302" spans="1:35">
      <c r="A302" s="20">
        <v>293</v>
      </c>
      <c r="B302" s="172" t="s">
        <v>1468</v>
      </c>
      <c r="C302" s="173"/>
      <c r="D302" s="21" t="s">
        <v>108</v>
      </c>
      <c r="E302" s="172" t="s">
        <v>1469</v>
      </c>
      <c r="F302" s="174"/>
      <c r="G302" s="173"/>
      <c r="H302" s="21" t="s">
        <v>110</v>
      </c>
      <c r="I302" s="172" t="s">
        <v>1470</v>
      </c>
      <c r="J302" s="173"/>
      <c r="K302" s="21" t="s">
        <v>130</v>
      </c>
      <c r="L302" s="20">
        <v>2479</v>
      </c>
      <c r="M302" s="20">
        <v>81000</v>
      </c>
      <c r="N302" s="139">
        <v>892296</v>
      </c>
      <c r="O302" s="140"/>
      <c r="P302" s="20">
        <v>973296</v>
      </c>
      <c r="Q302" s="139">
        <v>0</v>
      </c>
      <c r="R302" s="141"/>
      <c r="S302" s="140"/>
      <c r="T302" s="20">
        <v>0</v>
      </c>
      <c r="U302" s="139">
        <v>0</v>
      </c>
      <c r="V302" s="141"/>
      <c r="W302" s="22">
        <v>4866</v>
      </c>
      <c r="X302" s="20">
        <v>0</v>
      </c>
      <c r="Y302" s="20">
        <v>0</v>
      </c>
      <c r="Z302" s="139">
        <v>978162</v>
      </c>
      <c r="AA302" s="140"/>
      <c r="AB302" s="20">
        <v>978162</v>
      </c>
      <c r="AC302" s="20">
        <v>0</v>
      </c>
      <c r="AD302" s="42" t="s">
        <v>100</v>
      </c>
      <c r="AE302" s="21" t="s">
        <v>1471</v>
      </c>
      <c r="AF302" s="172" t="s">
        <v>100</v>
      </c>
      <c r="AG302" s="173"/>
      <c r="AH302" s="172" t="s">
        <v>1468</v>
      </c>
      <c r="AI302" s="173"/>
    </row>
    <row r="303" spans="1:35">
      <c r="A303" s="20">
        <v>294</v>
      </c>
      <c r="B303" s="172" t="s">
        <v>1472</v>
      </c>
      <c r="C303" s="173"/>
      <c r="D303" s="21" t="s">
        <v>108</v>
      </c>
      <c r="E303" s="172" t="s">
        <v>1473</v>
      </c>
      <c r="F303" s="174"/>
      <c r="G303" s="173"/>
      <c r="H303" s="21" t="s">
        <v>110</v>
      </c>
      <c r="I303" s="172" t="s">
        <v>1474</v>
      </c>
      <c r="J303" s="173"/>
      <c r="K303" s="21" t="s">
        <v>118</v>
      </c>
      <c r="L303" s="20">
        <v>4957</v>
      </c>
      <c r="M303" s="20">
        <v>243000</v>
      </c>
      <c r="N303" s="139">
        <v>1784592</v>
      </c>
      <c r="O303" s="140"/>
      <c r="P303" s="20">
        <v>2027592</v>
      </c>
      <c r="Q303" s="139">
        <v>0</v>
      </c>
      <c r="R303" s="141"/>
      <c r="S303" s="140"/>
      <c r="T303" s="20">
        <v>0</v>
      </c>
      <c r="U303" s="139">
        <v>0</v>
      </c>
      <c r="V303" s="141"/>
      <c r="W303" s="22">
        <v>10138</v>
      </c>
      <c r="X303" s="20">
        <v>0</v>
      </c>
      <c r="Y303" s="20">
        <v>0</v>
      </c>
      <c r="Z303" s="139">
        <v>2037730</v>
      </c>
      <c r="AA303" s="140"/>
      <c r="AB303" s="20">
        <v>2037730</v>
      </c>
      <c r="AC303" s="20">
        <v>0</v>
      </c>
      <c r="AD303" s="42" t="s">
        <v>227</v>
      </c>
      <c r="AE303" s="21" t="s">
        <v>1475</v>
      </c>
      <c r="AF303" s="172" t="s">
        <v>227</v>
      </c>
      <c r="AG303" s="173"/>
      <c r="AH303" s="172" t="s">
        <v>1472</v>
      </c>
      <c r="AI303" s="173"/>
    </row>
    <row r="304" spans="1:35">
      <c r="A304" s="20">
        <v>295</v>
      </c>
      <c r="B304" s="172" t="s">
        <v>1476</v>
      </c>
      <c r="C304" s="173"/>
      <c r="D304" s="21" t="s">
        <v>108</v>
      </c>
      <c r="E304" s="172" t="s">
        <v>1364</v>
      </c>
      <c r="F304" s="174"/>
      <c r="G304" s="173"/>
      <c r="H304" s="21" t="s">
        <v>110</v>
      </c>
      <c r="I304" s="172" t="s">
        <v>1137</v>
      </c>
      <c r="J304" s="173"/>
      <c r="K304" s="21" t="s">
        <v>112</v>
      </c>
      <c r="L304" s="20">
        <v>4957</v>
      </c>
      <c r="M304" s="20">
        <v>429300</v>
      </c>
      <c r="N304" s="139">
        <v>2305098</v>
      </c>
      <c r="O304" s="140"/>
      <c r="P304" s="20">
        <v>2734398</v>
      </c>
      <c r="Q304" s="139">
        <v>0</v>
      </c>
      <c r="R304" s="141"/>
      <c r="S304" s="140"/>
      <c r="T304" s="20">
        <v>0</v>
      </c>
      <c r="U304" s="139">
        <v>0</v>
      </c>
      <c r="V304" s="141"/>
      <c r="W304" s="22">
        <v>13672</v>
      </c>
      <c r="X304" s="20">
        <v>0</v>
      </c>
      <c r="Y304" s="20">
        <v>0</v>
      </c>
      <c r="Z304" s="139">
        <v>2748070</v>
      </c>
      <c r="AA304" s="140"/>
      <c r="AB304" s="20">
        <v>2748070</v>
      </c>
      <c r="AC304" s="20">
        <v>0</v>
      </c>
      <c r="AD304" s="42" t="s">
        <v>439</v>
      </c>
      <c r="AE304" s="21" t="s">
        <v>1477</v>
      </c>
      <c r="AF304" s="172" t="s">
        <v>439</v>
      </c>
      <c r="AG304" s="173"/>
      <c r="AH304" s="172" t="s">
        <v>1476</v>
      </c>
      <c r="AI304" s="173"/>
    </row>
    <row r="305" spans="1:35">
      <c r="A305" s="20">
        <v>296</v>
      </c>
      <c r="B305" s="172" t="s">
        <v>1478</v>
      </c>
      <c r="C305" s="173"/>
      <c r="D305" s="21" t="s">
        <v>1479</v>
      </c>
      <c r="E305" s="172" t="s">
        <v>1480</v>
      </c>
      <c r="F305" s="174"/>
      <c r="G305" s="173"/>
      <c r="H305" s="21" t="s">
        <v>156</v>
      </c>
      <c r="I305" s="172" t="s">
        <v>1481</v>
      </c>
      <c r="J305" s="173"/>
      <c r="K305" s="21" t="s">
        <v>68</v>
      </c>
      <c r="L305" s="20">
        <v>4957</v>
      </c>
      <c r="M305" s="20">
        <v>0</v>
      </c>
      <c r="N305" s="139">
        <v>6702134</v>
      </c>
      <c r="O305" s="140"/>
      <c r="P305" s="20">
        <v>6702134</v>
      </c>
      <c r="Q305" s="139">
        <v>10000</v>
      </c>
      <c r="R305" s="141"/>
      <c r="S305" s="140"/>
      <c r="T305" s="20">
        <v>76400</v>
      </c>
      <c r="U305" s="139">
        <v>188671</v>
      </c>
      <c r="V305" s="141"/>
      <c r="W305" s="22">
        <v>67021</v>
      </c>
      <c r="X305" s="20">
        <v>14400</v>
      </c>
      <c r="Y305" s="20">
        <v>0</v>
      </c>
      <c r="Z305" s="139">
        <v>7058626</v>
      </c>
      <c r="AA305" s="140"/>
      <c r="AB305" s="20">
        <v>3500000</v>
      </c>
      <c r="AC305" s="20">
        <v>3558626</v>
      </c>
      <c r="AD305" s="42" t="s">
        <v>168</v>
      </c>
      <c r="AE305" s="21" t="s">
        <v>1482</v>
      </c>
      <c r="AF305" s="172" t="s">
        <v>168</v>
      </c>
      <c r="AG305" s="173"/>
      <c r="AH305" s="172" t="s">
        <v>1478</v>
      </c>
      <c r="AI305" s="173"/>
    </row>
    <row r="306" spans="1:35">
      <c r="A306" s="20">
        <v>297</v>
      </c>
      <c r="B306" s="172" t="s">
        <v>1483</v>
      </c>
      <c r="C306" s="173"/>
      <c r="D306" s="21" t="s">
        <v>1484</v>
      </c>
      <c r="E306" s="172" t="s">
        <v>1485</v>
      </c>
      <c r="F306" s="174"/>
      <c r="G306" s="173"/>
      <c r="I306" s="172" t="s">
        <v>1486</v>
      </c>
      <c r="J306" s="173"/>
      <c r="K306" s="21" t="s">
        <v>60</v>
      </c>
      <c r="L306" s="20">
        <v>21</v>
      </c>
      <c r="M306" s="20">
        <v>0</v>
      </c>
      <c r="N306" s="139">
        <v>3549</v>
      </c>
      <c r="O306" s="140"/>
      <c r="P306" s="20">
        <v>3549</v>
      </c>
      <c r="Q306" s="139">
        <v>0</v>
      </c>
      <c r="R306" s="141"/>
      <c r="S306" s="140"/>
      <c r="T306" s="20">
        <v>0</v>
      </c>
      <c r="U306" s="139">
        <v>0</v>
      </c>
      <c r="V306" s="141"/>
      <c r="W306" s="22">
        <v>0</v>
      </c>
      <c r="X306" s="20">
        <v>0</v>
      </c>
      <c r="Y306" s="20">
        <v>0</v>
      </c>
      <c r="Z306" s="139">
        <v>3549</v>
      </c>
      <c r="AA306" s="140"/>
      <c r="AB306" s="20">
        <v>0</v>
      </c>
      <c r="AC306" s="20">
        <v>3549</v>
      </c>
      <c r="AD306" s="42" t="s">
        <v>80</v>
      </c>
      <c r="AE306" s="21" t="s">
        <v>1487</v>
      </c>
      <c r="AF306" s="172" t="s">
        <v>80</v>
      </c>
      <c r="AG306" s="173"/>
      <c r="AH306" s="172" t="s">
        <v>1483</v>
      </c>
      <c r="AI306" s="173"/>
    </row>
    <row r="307" spans="1:35">
      <c r="A307" s="20">
        <v>298</v>
      </c>
      <c r="B307" s="172" t="s">
        <v>1488</v>
      </c>
      <c r="C307" s="173"/>
      <c r="D307" s="21" t="s">
        <v>1489</v>
      </c>
      <c r="E307" s="172" t="s">
        <v>1490</v>
      </c>
      <c r="F307" s="174"/>
      <c r="G307" s="173"/>
      <c r="I307" s="172" t="s">
        <v>1491</v>
      </c>
      <c r="J307" s="173"/>
      <c r="K307" s="21" t="s">
        <v>60</v>
      </c>
      <c r="L307" s="20">
        <v>28</v>
      </c>
      <c r="M307" s="20">
        <v>0</v>
      </c>
      <c r="N307" s="139">
        <v>13860</v>
      </c>
      <c r="O307" s="140"/>
      <c r="P307" s="20">
        <v>13860</v>
      </c>
      <c r="Q307" s="139">
        <v>0</v>
      </c>
      <c r="R307" s="141"/>
      <c r="S307" s="140"/>
      <c r="T307" s="20">
        <v>0</v>
      </c>
      <c r="U307" s="139">
        <v>0</v>
      </c>
      <c r="V307" s="141"/>
      <c r="W307" s="22">
        <v>0</v>
      </c>
      <c r="X307" s="20">
        <v>0</v>
      </c>
      <c r="Y307" s="20">
        <v>0</v>
      </c>
      <c r="Z307" s="139">
        <v>13860</v>
      </c>
      <c r="AA307" s="140"/>
      <c r="AB307" s="20">
        <v>0</v>
      </c>
      <c r="AC307" s="20">
        <v>13860</v>
      </c>
      <c r="AD307" s="42" t="s">
        <v>61</v>
      </c>
      <c r="AE307" s="21" t="s">
        <v>1492</v>
      </c>
      <c r="AF307" s="172" t="s">
        <v>61</v>
      </c>
      <c r="AG307" s="173"/>
      <c r="AH307" s="172" t="s">
        <v>1488</v>
      </c>
      <c r="AI307" s="173"/>
    </row>
    <row r="308" spans="1:35">
      <c r="A308" s="20">
        <v>299</v>
      </c>
      <c r="B308" s="172" t="s">
        <v>1493</v>
      </c>
      <c r="C308" s="173"/>
      <c r="D308" s="21" t="s">
        <v>1494</v>
      </c>
      <c r="E308" s="172" t="s">
        <v>1495</v>
      </c>
      <c r="F308" s="174"/>
      <c r="G308" s="173"/>
      <c r="I308" s="172" t="s">
        <v>1496</v>
      </c>
      <c r="J308" s="173"/>
      <c r="K308" s="21" t="s">
        <v>60</v>
      </c>
      <c r="L308" s="20">
        <v>26</v>
      </c>
      <c r="M308" s="20">
        <v>0</v>
      </c>
      <c r="N308" s="139">
        <v>4394</v>
      </c>
      <c r="O308" s="140"/>
      <c r="P308" s="20">
        <v>4394</v>
      </c>
      <c r="Q308" s="139">
        <v>0</v>
      </c>
      <c r="R308" s="141"/>
      <c r="S308" s="140"/>
      <c r="T308" s="20">
        <v>0</v>
      </c>
      <c r="U308" s="139">
        <v>0</v>
      </c>
      <c r="V308" s="141"/>
      <c r="W308" s="22">
        <v>0</v>
      </c>
      <c r="X308" s="20">
        <v>0</v>
      </c>
      <c r="Y308" s="20">
        <v>0</v>
      </c>
      <c r="Z308" s="139">
        <v>4394</v>
      </c>
      <c r="AA308" s="140"/>
      <c r="AB308" s="20">
        <v>0</v>
      </c>
      <c r="AC308" s="20">
        <v>4394</v>
      </c>
      <c r="AD308" s="42" t="s">
        <v>80</v>
      </c>
      <c r="AE308" s="21" t="s">
        <v>1497</v>
      </c>
      <c r="AF308" s="172" t="s">
        <v>80</v>
      </c>
      <c r="AG308" s="173"/>
      <c r="AH308" s="172" t="s">
        <v>1493</v>
      </c>
      <c r="AI308" s="173"/>
    </row>
    <row r="309" spans="1:35">
      <c r="A309" s="20">
        <v>300</v>
      </c>
      <c r="B309" s="172" t="s">
        <v>1498</v>
      </c>
      <c r="C309" s="173"/>
      <c r="D309" s="21" t="s">
        <v>1499</v>
      </c>
      <c r="E309" s="172" t="s">
        <v>1500</v>
      </c>
      <c r="F309" s="174"/>
      <c r="G309" s="173"/>
      <c r="H309" s="21" t="s">
        <v>156</v>
      </c>
      <c r="I309" s="172" t="s">
        <v>1501</v>
      </c>
      <c r="J309" s="173"/>
      <c r="K309" s="21" t="s">
        <v>60</v>
      </c>
      <c r="L309" s="20">
        <v>2479</v>
      </c>
      <c r="M309" s="20">
        <v>0</v>
      </c>
      <c r="N309" s="139">
        <v>1226907</v>
      </c>
      <c r="O309" s="140"/>
      <c r="P309" s="20">
        <v>1226907</v>
      </c>
      <c r="Q309" s="139">
        <v>0</v>
      </c>
      <c r="R309" s="141"/>
      <c r="S309" s="140"/>
      <c r="T309" s="20">
        <v>76400</v>
      </c>
      <c r="U309" s="139">
        <v>156912</v>
      </c>
      <c r="V309" s="141"/>
      <c r="W309" s="22">
        <v>12269</v>
      </c>
      <c r="X309" s="20">
        <v>0</v>
      </c>
      <c r="Y309" s="20">
        <v>0</v>
      </c>
      <c r="Z309" s="139">
        <v>1472488</v>
      </c>
      <c r="AA309" s="140"/>
      <c r="AB309" s="20">
        <v>1472488</v>
      </c>
      <c r="AC309" s="20">
        <v>0</v>
      </c>
      <c r="AD309" s="42" t="s">
        <v>1502</v>
      </c>
      <c r="AE309" s="21" t="s">
        <v>1503</v>
      </c>
      <c r="AF309" s="172" t="s">
        <v>1502</v>
      </c>
      <c r="AG309" s="173"/>
      <c r="AH309" s="172" t="s">
        <v>1498</v>
      </c>
      <c r="AI309" s="173"/>
    </row>
    <row r="310" spans="1:35">
      <c r="A310" s="20">
        <v>301</v>
      </c>
      <c r="B310" s="172" t="s">
        <v>1504</v>
      </c>
      <c r="C310" s="173"/>
      <c r="D310" s="21" t="s">
        <v>1505</v>
      </c>
      <c r="E310" s="172" t="s">
        <v>1506</v>
      </c>
      <c r="F310" s="174"/>
      <c r="G310" s="173"/>
      <c r="H310" s="21" t="s">
        <v>66</v>
      </c>
      <c r="I310" s="172" t="s">
        <v>1507</v>
      </c>
      <c r="J310" s="173"/>
      <c r="K310" s="21" t="s">
        <v>60</v>
      </c>
      <c r="L310" s="20">
        <v>300</v>
      </c>
      <c r="M310" s="20">
        <v>0</v>
      </c>
      <c r="N310" s="139">
        <v>148500</v>
      </c>
      <c r="O310" s="140"/>
      <c r="P310" s="20">
        <v>148500</v>
      </c>
      <c r="Q310" s="139">
        <v>0</v>
      </c>
      <c r="R310" s="141"/>
      <c r="S310" s="140"/>
      <c r="T310" s="20">
        <v>0</v>
      </c>
      <c r="U310" s="139">
        <v>0</v>
      </c>
      <c r="V310" s="141"/>
      <c r="W310" s="22">
        <v>13365</v>
      </c>
      <c r="X310" s="20">
        <v>0</v>
      </c>
      <c r="Y310" s="20">
        <v>0</v>
      </c>
      <c r="Z310" s="139">
        <v>161865</v>
      </c>
      <c r="AA310" s="140"/>
      <c r="AB310" s="20">
        <v>161865</v>
      </c>
      <c r="AC310" s="20">
        <v>0</v>
      </c>
      <c r="AD310" s="42" t="s">
        <v>492</v>
      </c>
      <c r="AE310" s="21" t="s">
        <v>1508</v>
      </c>
      <c r="AF310" s="172" t="s">
        <v>492</v>
      </c>
      <c r="AG310" s="173"/>
      <c r="AH310" s="172" t="s">
        <v>1504</v>
      </c>
      <c r="AI310" s="173"/>
    </row>
    <row r="311" spans="1:35">
      <c r="A311" s="20">
        <v>302</v>
      </c>
      <c r="B311" s="172" t="s">
        <v>1509</v>
      </c>
      <c r="C311" s="173"/>
      <c r="D311" s="21" t="s">
        <v>1510</v>
      </c>
      <c r="E311" s="172" t="s">
        <v>116</v>
      </c>
      <c r="F311" s="174"/>
      <c r="G311" s="173"/>
      <c r="H311" s="21" t="s">
        <v>66</v>
      </c>
      <c r="I311" s="172" t="s">
        <v>998</v>
      </c>
      <c r="J311" s="173"/>
      <c r="K311" s="21" t="s">
        <v>540</v>
      </c>
      <c r="L311" s="20">
        <v>570</v>
      </c>
      <c r="M311" s="20">
        <v>0</v>
      </c>
      <c r="N311" s="139">
        <v>823479</v>
      </c>
      <c r="O311" s="140"/>
      <c r="P311" s="20">
        <v>823479</v>
      </c>
      <c r="Q311" s="139">
        <v>0</v>
      </c>
      <c r="R311" s="141"/>
      <c r="S311" s="140"/>
      <c r="T311" s="20">
        <v>0</v>
      </c>
      <c r="U311" s="139">
        <v>0</v>
      </c>
      <c r="V311" s="141"/>
      <c r="W311" s="22">
        <v>74113</v>
      </c>
      <c r="X311" s="20">
        <v>0</v>
      </c>
      <c r="Y311" s="20">
        <v>0</v>
      </c>
      <c r="Z311" s="139">
        <v>897592</v>
      </c>
      <c r="AA311" s="140"/>
      <c r="AB311" s="20">
        <v>897592</v>
      </c>
      <c r="AC311" s="20">
        <v>0</v>
      </c>
      <c r="AD311" s="42" t="s">
        <v>119</v>
      </c>
      <c r="AE311" s="21" t="s">
        <v>1511</v>
      </c>
      <c r="AF311" s="172" t="s">
        <v>119</v>
      </c>
      <c r="AG311" s="173"/>
      <c r="AH311" s="172" t="s">
        <v>1509</v>
      </c>
      <c r="AI311" s="173"/>
    </row>
    <row r="312" spans="1:35">
      <c r="A312" s="20">
        <v>303</v>
      </c>
      <c r="B312" s="172" t="s">
        <v>1512</v>
      </c>
      <c r="C312" s="173"/>
      <c r="D312" s="21" t="s">
        <v>1513</v>
      </c>
      <c r="E312" s="172" t="s">
        <v>1514</v>
      </c>
      <c r="F312" s="174"/>
      <c r="G312" s="173"/>
      <c r="I312" s="172" t="s">
        <v>1515</v>
      </c>
      <c r="J312" s="173"/>
      <c r="K312" s="21" t="s">
        <v>60</v>
      </c>
      <c r="L312" s="20">
        <v>11</v>
      </c>
      <c r="M312" s="20">
        <v>0</v>
      </c>
      <c r="N312" s="139">
        <v>1859</v>
      </c>
      <c r="O312" s="140"/>
      <c r="P312" s="20">
        <v>1859</v>
      </c>
      <c r="Q312" s="139">
        <v>0</v>
      </c>
      <c r="R312" s="141"/>
      <c r="S312" s="140"/>
      <c r="T312" s="20">
        <v>0</v>
      </c>
      <c r="U312" s="139">
        <v>0</v>
      </c>
      <c r="V312" s="141"/>
      <c r="W312" s="22">
        <v>0</v>
      </c>
      <c r="X312" s="20">
        <v>0</v>
      </c>
      <c r="Y312" s="20">
        <v>0</v>
      </c>
      <c r="Z312" s="139">
        <v>1859</v>
      </c>
      <c r="AA312" s="140"/>
      <c r="AB312" s="20">
        <v>0</v>
      </c>
      <c r="AC312" s="20">
        <v>1859</v>
      </c>
      <c r="AD312" s="42" t="s">
        <v>80</v>
      </c>
      <c r="AE312" s="21" t="s">
        <v>1516</v>
      </c>
      <c r="AF312" s="172" t="s">
        <v>80</v>
      </c>
      <c r="AG312" s="173"/>
      <c r="AH312" s="172" t="s">
        <v>1512</v>
      </c>
      <c r="AI312" s="173"/>
    </row>
    <row r="313" spans="1:35">
      <c r="A313" s="20">
        <v>304</v>
      </c>
      <c r="B313" s="172" t="s">
        <v>1517</v>
      </c>
      <c r="C313" s="173"/>
      <c r="D313" s="21" t="s">
        <v>1518</v>
      </c>
      <c r="E313" s="172" t="s">
        <v>1519</v>
      </c>
      <c r="F313" s="174"/>
      <c r="G313" s="173"/>
      <c r="I313" s="172" t="s">
        <v>1520</v>
      </c>
      <c r="J313" s="173"/>
      <c r="K313" s="21" t="s">
        <v>60</v>
      </c>
      <c r="L313" s="20">
        <v>74</v>
      </c>
      <c r="M313" s="20">
        <v>0</v>
      </c>
      <c r="N313" s="139">
        <v>12506</v>
      </c>
      <c r="O313" s="140"/>
      <c r="P313" s="20">
        <v>12506</v>
      </c>
      <c r="Q313" s="139">
        <v>0</v>
      </c>
      <c r="R313" s="141"/>
      <c r="S313" s="140"/>
      <c r="T313" s="20">
        <v>0</v>
      </c>
      <c r="U313" s="139">
        <v>0</v>
      </c>
      <c r="V313" s="141"/>
      <c r="W313" s="22">
        <v>0</v>
      </c>
      <c r="X313" s="20">
        <v>0</v>
      </c>
      <c r="Y313" s="20">
        <v>0</v>
      </c>
      <c r="Z313" s="139">
        <v>12506</v>
      </c>
      <c r="AA313" s="140"/>
      <c r="AB313" s="20">
        <v>0</v>
      </c>
      <c r="AC313" s="20">
        <v>12506</v>
      </c>
      <c r="AD313" s="42" t="s">
        <v>80</v>
      </c>
      <c r="AE313" s="21" t="s">
        <v>1521</v>
      </c>
      <c r="AF313" s="172" t="s">
        <v>80</v>
      </c>
      <c r="AG313" s="173"/>
      <c r="AH313" s="172" t="s">
        <v>1517</v>
      </c>
      <c r="AI313" s="173"/>
    </row>
    <row r="314" spans="1:35">
      <c r="A314" s="20">
        <v>305</v>
      </c>
      <c r="B314" s="172" t="s">
        <v>1522</v>
      </c>
      <c r="C314" s="173"/>
      <c r="D314" s="21" t="s">
        <v>1523</v>
      </c>
      <c r="E314" s="172" t="s">
        <v>1524</v>
      </c>
      <c r="F314" s="174"/>
      <c r="G314" s="173"/>
      <c r="I314" s="172" t="s">
        <v>1525</v>
      </c>
      <c r="J314" s="173"/>
      <c r="K314" s="21" t="s">
        <v>295</v>
      </c>
      <c r="L314" s="20">
        <v>26</v>
      </c>
      <c r="M314" s="20">
        <v>0</v>
      </c>
      <c r="N314" s="139">
        <v>12870</v>
      </c>
      <c r="O314" s="140"/>
      <c r="P314" s="20">
        <v>12870</v>
      </c>
      <c r="Q314" s="139">
        <v>0</v>
      </c>
      <c r="R314" s="141"/>
      <c r="S314" s="140"/>
      <c r="T314" s="20">
        <v>0</v>
      </c>
      <c r="U314" s="139">
        <v>0</v>
      </c>
      <c r="V314" s="141"/>
      <c r="W314" s="22">
        <v>0</v>
      </c>
      <c r="X314" s="20">
        <v>0</v>
      </c>
      <c r="Y314" s="20">
        <v>0</v>
      </c>
      <c r="Z314" s="139">
        <v>12870</v>
      </c>
      <c r="AA314" s="140"/>
      <c r="AB314" s="20">
        <v>0</v>
      </c>
      <c r="AC314" s="20">
        <v>12870</v>
      </c>
      <c r="AD314" s="42" t="s">
        <v>80</v>
      </c>
      <c r="AE314" s="21" t="s">
        <v>1526</v>
      </c>
      <c r="AF314" s="172" t="s">
        <v>80</v>
      </c>
      <c r="AG314" s="173"/>
      <c r="AH314" s="172" t="s">
        <v>1522</v>
      </c>
      <c r="AI314" s="173"/>
    </row>
    <row r="315" spans="1:35">
      <c r="A315" s="20">
        <v>306</v>
      </c>
      <c r="B315" s="172" t="s">
        <v>1527</v>
      </c>
      <c r="C315" s="173"/>
      <c r="D315" s="21" t="s">
        <v>1528</v>
      </c>
      <c r="E315" s="172" t="s">
        <v>1529</v>
      </c>
      <c r="F315" s="174"/>
      <c r="G315" s="173"/>
      <c r="I315" s="172" t="s">
        <v>1530</v>
      </c>
      <c r="J315" s="173"/>
      <c r="K315" s="21" t="s">
        <v>125</v>
      </c>
      <c r="L315" s="20">
        <v>51</v>
      </c>
      <c r="M315" s="20">
        <v>0</v>
      </c>
      <c r="N315" s="139">
        <v>68952</v>
      </c>
      <c r="O315" s="140"/>
      <c r="P315" s="20">
        <v>68952</v>
      </c>
      <c r="Q315" s="139">
        <v>0</v>
      </c>
      <c r="R315" s="141"/>
      <c r="S315" s="140"/>
      <c r="T315" s="20">
        <v>0</v>
      </c>
      <c r="U315" s="139">
        <v>0</v>
      </c>
      <c r="V315" s="141"/>
      <c r="W315" s="22">
        <v>0</v>
      </c>
      <c r="X315" s="20">
        <v>0</v>
      </c>
      <c r="Y315" s="20">
        <v>0</v>
      </c>
      <c r="Z315" s="139">
        <v>68952</v>
      </c>
      <c r="AA315" s="140"/>
      <c r="AB315" s="20">
        <v>0</v>
      </c>
      <c r="AC315" s="20">
        <v>68952</v>
      </c>
      <c r="AD315" s="42" t="s">
        <v>80</v>
      </c>
      <c r="AE315" s="21" t="s">
        <v>1531</v>
      </c>
      <c r="AF315" s="172" t="s">
        <v>80</v>
      </c>
      <c r="AG315" s="173"/>
      <c r="AH315" s="172" t="s">
        <v>1527</v>
      </c>
      <c r="AI315" s="173"/>
    </row>
    <row r="316" spans="1:35">
      <c r="A316" s="20">
        <v>307</v>
      </c>
      <c r="B316" s="172" t="s">
        <v>1532</v>
      </c>
      <c r="C316" s="173"/>
      <c r="D316" s="21" t="s">
        <v>1533</v>
      </c>
      <c r="E316" s="172" t="s">
        <v>1534</v>
      </c>
      <c r="F316" s="174"/>
      <c r="G316" s="173"/>
      <c r="H316" s="21" t="s">
        <v>156</v>
      </c>
      <c r="I316" s="172" t="s">
        <v>1535</v>
      </c>
      <c r="J316" s="173"/>
      <c r="K316" s="21" t="s">
        <v>60</v>
      </c>
      <c r="L316" s="20">
        <v>2479</v>
      </c>
      <c r="M316" s="20">
        <v>0</v>
      </c>
      <c r="N316" s="139">
        <v>1226907</v>
      </c>
      <c r="O316" s="140"/>
      <c r="P316" s="20">
        <v>1226907</v>
      </c>
      <c r="Q316" s="139">
        <v>0</v>
      </c>
      <c r="R316" s="141"/>
      <c r="S316" s="140"/>
      <c r="T316" s="20">
        <v>76400</v>
      </c>
      <c r="U316" s="139">
        <v>156912</v>
      </c>
      <c r="V316" s="141"/>
      <c r="W316" s="22">
        <v>12269</v>
      </c>
      <c r="X316" s="20">
        <v>0</v>
      </c>
      <c r="Y316" s="20">
        <v>0</v>
      </c>
      <c r="Z316" s="139">
        <v>1472488</v>
      </c>
      <c r="AA316" s="140"/>
      <c r="AB316" s="20">
        <v>1472488</v>
      </c>
      <c r="AC316" s="20">
        <v>0</v>
      </c>
      <c r="AD316" s="42" t="s">
        <v>168</v>
      </c>
      <c r="AE316" s="21" t="s">
        <v>1536</v>
      </c>
      <c r="AF316" s="172" t="s">
        <v>168</v>
      </c>
      <c r="AG316" s="173"/>
      <c r="AH316" s="172" t="s">
        <v>1532</v>
      </c>
      <c r="AI316" s="173"/>
    </row>
    <row r="317" spans="1:35">
      <c r="A317" s="20">
        <v>308</v>
      </c>
      <c r="B317" s="172" t="s">
        <v>1537</v>
      </c>
      <c r="C317" s="173"/>
      <c r="D317" s="21" t="s">
        <v>108</v>
      </c>
      <c r="E317" s="172" t="s">
        <v>1538</v>
      </c>
      <c r="F317" s="174"/>
      <c r="G317" s="173"/>
      <c r="H317" s="21" t="s">
        <v>110</v>
      </c>
      <c r="I317" s="172" t="s">
        <v>1539</v>
      </c>
      <c r="J317" s="173"/>
      <c r="K317" s="21" t="s">
        <v>130</v>
      </c>
      <c r="L317" s="20">
        <v>2479</v>
      </c>
      <c r="M317" s="20">
        <v>81000</v>
      </c>
      <c r="N317" s="139">
        <v>892296</v>
      </c>
      <c r="O317" s="140"/>
      <c r="P317" s="20">
        <v>973296</v>
      </c>
      <c r="Q317" s="139">
        <v>0</v>
      </c>
      <c r="R317" s="141"/>
      <c r="S317" s="140"/>
      <c r="T317" s="20">
        <v>0</v>
      </c>
      <c r="U317" s="139">
        <v>0</v>
      </c>
      <c r="V317" s="141"/>
      <c r="W317" s="22">
        <v>4866</v>
      </c>
      <c r="X317" s="20">
        <v>0</v>
      </c>
      <c r="Y317" s="20">
        <v>0</v>
      </c>
      <c r="Z317" s="139">
        <v>978162</v>
      </c>
      <c r="AA317" s="140"/>
      <c r="AB317" s="20">
        <v>978162</v>
      </c>
      <c r="AC317" s="20">
        <v>0</v>
      </c>
      <c r="AD317" s="42" t="s">
        <v>146</v>
      </c>
      <c r="AE317" s="21" t="s">
        <v>1540</v>
      </c>
      <c r="AF317" s="172" t="s">
        <v>146</v>
      </c>
      <c r="AG317" s="173"/>
      <c r="AH317" s="172" t="s">
        <v>1537</v>
      </c>
      <c r="AI317" s="173"/>
    </row>
    <row r="318" spans="1:35">
      <c r="A318" s="20">
        <v>309</v>
      </c>
      <c r="B318" s="172" t="s">
        <v>1541</v>
      </c>
      <c r="C318" s="173"/>
      <c r="D318" s="21" t="s">
        <v>1542</v>
      </c>
      <c r="E318" s="172" t="s">
        <v>1543</v>
      </c>
      <c r="F318" s="174"/>
      <c r="G318" s="173"/>
      <c r="H318" s="21" t="s">
        <v>66</v>
      </c>
      <c r="I318" s="172" t="s">
        <v>1544</v>
      </c>
      <c r="J318" s="173"/>
      <c r="K318" s="21" t="s">
        <v>60</v>
      </c>
      <c r="L318" s="20">
        <v>575</v>
      </c>
      <c r="M318" s="20">
        <v>0</v>
      </c>
      <c r="N318" s="139">
        <v>284625</v>
      </c>
      <c r="O318" s="140"/>
      <c r="P318" s="20">
        <v>284625</v>
      </c>
      <c r="Q318" s="139">
        <v>0</v>
      </c>
      <c r="R318" s="141"/>
      <c r="S318" s="140"/>
      <c r="T318" s="20">
        <v>0</v>
      </c>
      <c r="U318" s="139">
        <v>0</v>
      </c>
      <c r="V318" s="141"/>
      <c r="W318" s="22">
        <v>25616</v>
      </c>
      <c r="X318" s="20">
        <v>0</v>
      </c>
      <c r="Y318" s="20">
        <v>0</v>
      </c>
      <c r="Z318" s="139">
        <v>310241</v>
      </c>
      <c r="AA318" s="140"/>
      <c r="AB318" s="20">
        <v>310241</v>
      </c>
      <c r="AC318" s="20">
        <v>0</v>
      </c>
      <c r="AD318" s="42" t="s">
        <v>168</v>
      </c>
      <c r="AE318" s="21" t="s">
        <v>1545</v>
      </c>
      <c r="AF318" s="172" t="s">
        <v>168</v>
      </c>
      <c r="AG318" s="173"/>
      <c r="AH318" s="172" t="s">
        <v>1541</v>
      </c>
      <c r="AI318" s="173"/>
    </row>
    <row r="319" spans="1:35">
      <c r="A319" s="20">
        <v>310</v>
      </c>
      <c r="B319" s="172" t="s">
        <v>1546</v>
      </c>
      <c r="C319" s="173"/>
      <c r="D319" s="21" t="s">
        <v>1547</v>
      </c>
      <c r="E319" s="172" t="s">
        <v>1548</v>
      </c>
      <c r="F319" s="174"/>
      <c r="G319" s="173"/>
      <c r="H319" s="21" t="s">
        <v>66</v>
      </c>
      <c r="I319" s="172" t="s">
        <v>1549</v>
      </c>
      <c r="J319" s="173"/>
      <c r="K319" s="21" t="s">
        <v>1279</v>
      </c>
      <c r="L319" s="20">
        <v>442</v>
      </c>
      <c r="M319" s="20">
        <v>0</v>
      </c>
      <c r="N319" s="139">
        <v>236470</v>
      </c>
      <c r="O319" s="140"/>
      <c r="P319" s="20">
        <v>236470</v>
      </c>
      <c r="Q319" s="139">
        <v>0</v>
      </c>
      <c r="R319" s="141"/>
      <c r="S319" s="140"/>
      <c r="T319" s="20">
        <v>0</v>
      </c>
      <c r="U319" s="139">
        <v>0</v>
      </c>
      <c r="V319" s="141"/>
      <c r="W319" s="22">
        <v>21282</v>
      </c>
      <c r="X319" s="20">
        <v>0</v>
      </c>
      <c r="Y319" s="20">
        <v>0</v>
      </c>
      <c r="Z319" s="139">
        <v>257752</v>
      </c>
      <c r="AA319" s="140"/>
      <c r="AB319" s="20">
        <v>257752</v>
      </c>
      <c r="AC319" s="20">
        <v>0</v>
      </c>
      <c r="AD319" s="42" t="s">
        <v>119</v>
      </c>
      <c r="AE319" s="21" t="s">
        <v>1550</v>
      </c>
      <c r="AF319" s="172" t="s">
        <v>119</v>
      </c>
      <c r="AG319" s="173"/>
      <c r="AH319" s="172" t="s">
        <v>1546</v>
      </c>
      <c r="AI319" s="173"/>
    </row>
    <row r="320" spans="1:35">
      <c r="A320" s="20">
        <v>311</v>
      </c>
      <c r="B320" s="172" t="s">
        <v>1551</v>
      </c>
      <c r="C320" s="173"/>
      <c r="D320" s="21" t="s">
        <v>108</v>
      </c>
      <c r="E320" s="172" t="s">
        <v>1552</v>
      </c>
      <c r="F320" s="174"/>
      <c r="G320" s="173"/>
      <c r="H320" s="21" t="s">
        <v>110</v>
      </c>
      <c r="I320" s="172" t="s">
        <v>1553</v>
      </c>
      <c r="J320" s="173"/>
      <c r="K320" s="21" t="s">
        <v>130</v>
      </c>
      <c r="L320" s="20">
        <v>2479</v>
      </c>
      <c r="M320" s="20">
        <v>81000</v>
      </c>
      <c r="N320" s="139">
        <v>892296</v>
      </c>
      <c r="O320" s="140"/>
      <c r="P320" s="20">
        <v>973296</v>
      </c>
      <c r="Q320" s="139">
        <v>0</v>
      </c>
      <c r="R320" s="141"/>
      <c r="S320" s="140"/>
      <c r="T320" s="20">
        <v>0</v>
      </c>
      <c r="U320" s="139">
        <v>0</v>
      </c>
      <c r="V320" s="141"/>
      <c r="W320" s="22">
        <v>4866</v>
      </c>
      <c r="X320" s="20">
        <v>0</v>
      </c>
      <c r="Y320" s="20">
        <v>0</v>
      </c>
      <c r="Z320" s="139">
        <v>978162</v>
      </c>
      <c r="AA320" s="140"/>
      <c r="AB320" s="20">
        <v>978162</v>
      </c>
      <c r="AC320" s="20">
        <v>0</v>
      </c>
      <c r="AD320" s="42" t="s">
        <v>131</v>
      </c>
      <c r="AE320" s="21" t="s">
        <v>1554</v>
      </c>
      <c r="AF320" s="172" t="s">
        <v>131</v>
      </c>
      <c r="AG320" s="173"/>
      <c r="AH320" s="172" t="s">
        <v>1551</v>
      </c>
      <c r="AI320" s="173"/>
    </row>
    <row r="321" spans="1:35">
      <c r="A321" s="20">
        <v>312</v>
      </c>
      <c r="B321" s="172" t="s">
        <v>1555</v>
      </c>
      <c r="C321" s="173"/>
      <c r="D321" s="21" t="s">
        <v>1556</v>
      </c>
      <c r="E321" s="172" t="s">
        <v>1557</v>
      </c>
      <c r="F321" s="174"/>
      <c r="G321" s="173"/>
      <c r="H321" s="21" t="s">
        <v>66</v>
      </c>
      <c r="I321" s="172" t="s">
        <v>1558</v>
      </c>
      <c r="J321" s="173"/>
      <c r="K321" s="21" t="s">
        <v>60</v>
      </c>
      <c r="L321" s="20">
        <v>250</v>
      </c>
      <c r="M321" s="20">
        <v>0</v>
      </c>
      <c r="N321" s="139">
        <v>123750</v>
      </c>
      <c r="O321" s="140"/>
      <c r="P321" s="20">
        <v>123750</v>
      </c>
      <c r="Q321" s="139">
        <v>0</v>
      </c>
      <c r="R321" s="141"/>
      <c r="S321" s="140"/>
      <c r="T321" s="20">
        <v>0</v>
      </c>
      <c r="U321" s="139">
        <v>0</v>
      </c>
      <c r="V321" s="141"/>
      <c r="W321" s="22">
        <v>11138</v>
      </c>
      <c r="X321" s="20">
        <v>0</v>
      </c>
      <c r="Y321" s="20">
        <v>0</v>
      </c>
      <c r="Z321" s="139">
        <v>134888</v>
      </c>
      <c r="AA321" s="140"/>
      <c r="AB321" s="20">
        <v>134888</v>
      </c>
      <c r="AC321" s="20">
        <v>0</v>
      </c>
      <c r="AD321" s="42" t="s">
        <v>398</v>
      </c>
      <c r="AE321" s="21" t="s">
        <v>1559</v>
      </c>
      <c r="AF321" s="172" t="s">
        <v>398</v>
      </c>
      <c r="AG321" s="173"/>
      <c r="AH321" s="172" t="s">
        <v>1555</v>
      </c>
      <c r="AI321" s="173"/>
    </row>
    <row r="322" spans="1:35">
      <c r="A322" s="20">
        <v>313</v>
      </c>
      <c r="B322" s="172" t="s">
        <v>1560</v>
      </c>
      <c r="C322" s="173"/>
      <c r="D322" s="21" t="s">
        <v>108</v>
      </c>
      <c r="E322" s="172" t="s">
        <v>1561</v>
      </c>
      <c r="F322" s="174"/>
      <c r="G322" s="173"/>
      <c r="H322" s="21" t="s">
        <v>110</v>
      </c>
      <c r="I322" s="172" t="s">
        <v>304</v>
      </c>
      <c r="J322" s="173"/>
      <c r="K322" s="21" t="s">
        <v>118</v>
      </c>
      <c r="L322" s="20">
        <v>4957</v>
      </c>
      <c r="M322" s="20">
        <v>243000</v>
      </c>
      <c r="N322" s="139">
        <v>1784592</v>
      </c>
      <c r="O322" s="140"/>
      <c r="P322" s="20">
        <v>2027592</v>
      </c>
      <c r="Q322" s="139">
        <v>0</v>
      </c>
      <c r="R322" s="141"/>
      <c r="S322" s="140"/>
      <c r="T322" s="20">
        <v>0</v>
      </c>
      <c r="U322" s="139">
        <v>0</v>
      </c>
      <c r="V322" s="141"/>
      <c r="W322" s="22">
        <v>10138</v>
      </c>
      <c r="X322" s="20">
        <v>0</v>
      </c>
      <c r="Y322" s="20">
        <v>0</v>
      </c>
      <c r="Z322" s="139">
        <v>2037730</v>
      </c>
      <c r="AA322" s="140"/>
      <c r="AB322" s="20">
        <v>2037730</v>
      </c>
      <c r="AC322" s="20">
        <v>0</v>
      </c>
      <c r="AD322" s="42" t="s">
        <v>146</v>
      </c>
      <c r="AE322" s="21" t="s">
        <v>1562</v>
      </c>
      <c r="AF322" s="172" t="s">
        <v>146</v>
      </c>
      <c r="AG322" s="173"/>
      <c r="AH322" s="172" t="s">
        <v>1560</v>
      </c>
      <c r="AI322" s="173"/>
    </row>
    <row r="323" spans="1:35">
      <c r="A323" s="20">
        <v>314</v>
      </c>
      <c r="B323" s="172" t="s">
        <v>1563</v>
      </c>
      <c r="C323" s="173"/>
      <c r="D323" s="21" t="s">
        <v>1564</v>
      </c>
      <c r="E323" s="172" t="s">
        <v>1565</v>
      </c>
      <c r="F323" s="174"/>
      <c r="G323" s="173"/>
      <c r="I323" s="172" t="s">
        <v>1566</v>
      </c>
      <c r="J323" s="173"/>
      <c r="K323" s="21" t="s">
        <v>130</v>
      </c>
      <c r="L323" s="20">
        <v>19</v>
      </c>
      <c r="M323" s="20">
        <v>0</v>
      </c>
      <c r="N323" s="139">
        <v>2337</v>
      </c>
      <c r="O323" s="140"/>
      <c r="P323" s="20">
        <v>2337</v>
      </c>
      <c r="Q323" s="139">
        <v>0</v>
      </c>
      <c r="R323" s="141"/>
      <c r="S323" s="140"/>
      <c r="T323" s="20">
        <v>0</v>
      </c>
      <c r="U323" s="139">
        <v>0</v>
      </c>
      <c r="V323" s="141"/>
      <c r="W323" s="22">
        <v>0</v>
      </c>
      <c r="X323" s="20">
        <v>0</v>
      </c>
      <c r="Y323" s="20">
        <v>0</v>
      </c>
      <c r="Z323" s="139">
        <v>2337</v>
      </c>
      <c r="AA323" s="140"/>
      <c r="AB323" s="20">
        <v>0</v>
      </c>
      <c r="AC323" s="20">
        <v>2337</v>
      </c>
      <c r="AD323" s="42" t="s">
        <v>80</v>
      </c>
      <c r="AE323" s="21" t="s">
        <v>1567</v>
      </c>
      <c r="AF323" s="172" t="s">
        <v>80</v>
      </c>
      <c r="AG323" s="173"/>
      <c r="AH323" s="172" t="s">
        <v>1563</v>
      </c>
      <c r="AI323" s="173"/>
    </row>
    <row r="324" spans="1:35">
      <c r="A324" s="20">
        <v>315</v>
      </c>
      <c r="B324" s="172" t="s">
        <v>1568</v>
      </c>
      <c r="C324" s="173"/>
      <c r="D324" s="21" t="s">
        <v>108</v>
      </c>
      <c r="E324" s="172" t="s">
        <v>1569</v>
      </c>
      <c r="F324" s="174"/>
      <c r="G324" s="173"/>
      <c r="H324" s="21" t="s">
        <v>110</v>
      </c>
      <c r="I324" s="172" t="s">
        <v>1570</v>
      </c>
      <c r="J324" s="173"/>
      <c r="K324" s="21" t="s">
        <v>130</v>
      </c>
      <c r="L324" s="20">
        <v>2479</v>
      </c>
      <c r="M324" s="20">
        <v>81000</v>
      </c>
      <c r="N324" s="139">
        <v>892296</v>
      </c>
      <c r="O324" s="140"/>
      <c r="P324" s="20">
        <v>973296</v>
      </c>
      <c r="Q324" s="139">
        <v>0</v>
      </c>
      <c r="R324" s="141"/>
      <c r="S324" s="140"/>
      <c r="T324" s="20">
        <v>0</v>
      </c>
      <c r="U324" s="139">
        <v>0</v>
      </c>
      <c r="V324" s="141"/>
      <c r="W324" s="22">
        <v>4866</v>
      </c>
      <c r="X324" s="20">
        <v>0</v>
      </c>
      <c r="Y324" s="20">
        <v>0</v>
      </c>
      <c r="Z324" s="139">
        <v>978162</v>
      </c>
      <c r="AA324" s="140"/>
      <c r="AB324" s="20">
        <v>978162</v>
      </c>
      <c r="AC324" s="20">
        <v>0</v>
      </c>
      <c r="AD324" s="42" t="s">
        <v>207</v>
      </c>
      <c r="AE324" s="21" t="s">
        <v>1571</v>
      </c>
      <c r="AF324" s="172" t="s">
        <v>207</v>
      </c>
      <c r="AG324" s="173"/>
      <c r="AH324" s="172" t="s">
        <v>1568</v>
      </c>
      <c r="AI324" s="173"/>
    </row>
    <row r="325" spans="1:35">
      <c r="A325" s="20">
        <v>316</v>
      </c>
      <c r="B325" s="172" t="s">
        <v>1572</v>
      </c>
      <c r="C325" s="173"/>
      <c r="D325" s="21" t="s">
        <v>1573</v>
      </c>
      <c r="E325" s="172" t="s">
        <v>1574</v>
      </c>
      <c r="F325" s="174"/>
      <c r="G325" s="173"/>
      <c r="H325" s="21" t="s">
        <v>66</v>
      </c>
      <c r="I325" s="172" t="s">
        <v>1575</v>
      </c>
      <c r="J325" s="173"/>
      <c r="K325" s="21" t="s">
        <v>252</v>
      </c>
      <c r="L325" s="20">
        <v>516</v>
      </c>
      <c r="M325" s="20">
        <v>0</v>
      </c>
      <c r="N325" s="139">
        <v>214140</v>
      </c>
      <c r="O325" s="140"/>
      <c r="P325" s="20">
        <v>214140</v>
      </c>
      <c r="Q325" s="139">
        <v>0</v>
      </c>
      <c r="R325" s="141"/>
      <c r="S325" s="140"/>
      <c r="T325" s="20">
        <v>0</v>
      </c>
      <c r="U325" s="139">
        <v>0</v>
      </c>
      <c r="V325" s="141"/>
      <c r="W325" s="22">
        <v>19273</v>
      </c>
      <c r="X325" s="20">
        <v>0</v>
      </c>
      <c r="Y325" s="20">
        <v>0</v>
      </c>
      <c r="Z325" s="139">
        <v>233413</v>
      </c>
      <c r="AA325" s="140"/>
      <c r="AB325" s="20">
        <v>233413</v>
      </c>
      <c r="AC325" s="20">
        <v>0</v>
      </c>
      <c r="AD325" s="42" t="s">
        <v>80</v>
      </c>
      <c r="AE325" s="21" t="s">
        <v>1576</v>
      </c>
      <c r="AF325" s="172" t="s">
        <v>80</v>
      </c>
      <c r="AG325" s="173"/>
      <c r="AH325" s="172" t="s">
        <v>1572</v>
      </c>
      <c r="AI325" s="173"/>
    </row>
    <row r="326" spans="1:35">
      <c r="A326" s="20">
        <v>317</v>
      </c>
      <c r="B326" s="172" t="s">
        <v>1577</v>
      </c>
      <c r="C326" s="173"/>
      <c r="D326" s="21" t="s">
        <v>1578</v>
      </c>
      <c r="E326" s="172" t="s">
        <v>1579</v>
      </c>
      <c r="F326" s="174"/>
      <c r="G326" s="173"/>
      <c r="H326" s="21" t="s">
        <v>66</v>
      </c>
      <c r="I326" s="172" t="s">
        <v>1580</v>
      </c>
      <c r="J326" s="173"/>
      <c r="K326" s="21" t="s">
        <v>295</v>
      </c>
      <c r="L326" s="20">
        <v>469</v>
      </c>
      <c r="M326" s="20">
        <v>0</v>
      </c>
      <c r="N326" s="139">
        <v>232155</v>
      </c>
      <c r="O326" s="140"/>
      <c r="P326" s="20">
        <v>232155</v>
      </c>
      <c r="Q326" s="139">
        <v>0</v>
      </c>
      <c r="R326" s="141"/>
      <c r="S326" s="140"/>
      <c r="T326" s="20">
        <v>76400</v>
      </c>
      <c r="U326" s="139">
        <v>32259</v>
      </c>
      <c r="V326" s="141"/>
      <c r="W326" s="22">
        <v>20894</v>
      </c>
      <c r="X326" s="20">
        <v>0</v>
      </c>
      <c r="Y326" s="20">
        <v>0</v>
      </c>
      <c r="Z326" s="139">
        <v>361708</v>
      </c>
      <c r="AA326" s="140"/>
      <c r="AB326" s="20">
        <v>361708</v>
      </c>
      <c r="AC326" s="20">
        <v>0</v>
      </c>
      <c r="AD326" s="42" t="s">
        <v>69</v>
      </c>
      <c r="AE326" s="21" t="s">
        <v>1581</v>
      </c>
      <c r="AF326" s="172" t="s">
        <v>69</v>
      </c>
      <c r="AG326" s="173"/>
      <c r="AH326" s="172" t="s">
        <v>1577</v>
      </c>
      <c r="AI326" s="173"/>
    </row>
    <row r="327" spans="1:35">
      <c r="A327" s="20">
        <v>318</v>
      </c>
      <c r="B327" s="172" t="s">
        <v>1582</v>
      </c>
      <c r="C327" s="173"/>
      <c r="D327" s="21" t="s">
        <v>108</v>
      </c>
      <c r="E327" s="172" t="s">
        <v>109</v>
      </c>
      <c r="F327" s="174"/>
      <c r="G327" s="173"/>
      <c r="H327" s="21" t="s">
        <v>110</v>
      </c>
      <c r="I327" s="172" t="s">
        <v>111</v>
      </c>
      <c r="J327" s="173"/>
      <c r="K327" s="21" t="s">
        <v>112</v>
      </c>
      <c r="L327" s="20">
        <v>4957</v>
      </c>
      <c r="M327" s="20">
        <v>429300</v>
      </c>
      <c r="N327" s="139">
        <v>2305098</v>
      </c>
      <c r="O327" s="140"/>
      <c r="P327" s="20">
        <v>2734398</v>
      </c>
      <c r="Q327" s="139">
        <v>0</v>
      </c>
      <c r="R327" s="141"/>
      <c r="S327" s="140"/>
      <c r="T327" s="20">
        <v>0</v>
      </c>
      <c r="U327" s="139">
        <v>0</v>
      </c>
      <c r="V327" s="141"/>
      <c r="W327" s="22">
        <v>13672</v>
      </c>
      <c r="X327" s="20">
        <v>0</v>
      </c>
      <c r="Y327" s="20">
        <v>0</v>
      </c>
      <c r="Z327" s="139">
        <v>2748070</v>
      </c>
      <c r="AA327" s="140"/>
      <c r="AB327" s="20">
        <v>2748070</v>
      </c>
      <c r="AC327" s="20">
        <v>0</v>
      </c>
      <c r="AD327" s="42" t="s">
        <v>113</v>
      </c>
      <c r="AE327" s="21" t="s">
        <v>1583</v>
      </c>
      <c r="AF327" s="172" t="s">
        <v>113</v>
      </c>
      <c r="AG327" s="173"/>
      <c r="AH327" s="172" t="s">
        <v>1582</v>
      </c>
      <c r="AI327" s="173"/>
    </row>
    <row r="328" spans="1:35">
      <c r="A328" s="20">
        <v>319</v>
      </c>
      <c r="B328" s="172" t="s">
        <v>1584</v>
      </c>
      <c r="C328" s="173"/>
      <c r="D328" s="21" t="s">
        <v>1585</v>
      </c>
      <c r="E328" s="172" t="s">
        <v>1586</v>
      </c>
      <c r="F328" s="174"/>
      <c r="G328" s="173"/>
      <c r="H328" s="21" t="s">
        <v>66</v>
      </c>
      <c r="I328" s="172" t="s">
        <v>1587</v>
      </c>
      <c r="J328" s="173"/>
      <c r="K328" s="21" t="s">
        <v>60</v>
      </c>
      <c r="L328" s="20">
        <v>250</v>
      </c>
      <c r="M328" s="20">
        <v>0</v>
      </c>
      <c r="N328" s="139">
        <v>123750</v>
      </c>
      <c r="O328" s="140"/>
      <c r="P328" s="20">
        <v>123750</v>
      </c>
      <c r="Q328" s="139">
        <v>0</v>
      </c>
      <c r="R328" s="141"/>
      <c r="S328" s="140"/>
      <c r="T328" s="20">
        <v>0</v>
      </c>
      <c r="U328" s="139">
        <v>0</v>
      </c>
      <c r="V328" s="141"/>
      <c r="W328" s="22">
        <v>11138</v>
      </c>
      <c r="X328" s="20">
        <v>0</v>
      </c>
      <c r="Y328" s="20">
        <v>0</v>
      </c>
      <c r="Z328" s="139">
        <v>134888</v>
      </c>
      <c r="AA328" s="140"/>
      <c r="AB328" s="20">
        <v>134888</v>
      </c>
      <c r="AC328" s="20">
        <v>0</v>
      </c>
      <c r="AD328" s="42" t="s">
        <v>113</v>
      </c>
      <c r="AE328" s="21" t="s">
        <v>1588</v>
      </c>
      <c r="AF328" s="172" t="s">
        <v>113</v>
      </c>
      <c r="AG328" s="173"/>
      <c r="AH328" s="172" t="s">
        <v>1584</v>
      </c>
      <c r="AI328" s="173"/>
    </row>
    <row r="329" spans="1:35">
      <c r="A329" s="20">
        <v>320</v>
      </c>
      <c r="B329" s="172" t="s">
        <v>1589</v>
      </c>
      <c r="C329" s="173"/>
      <c r="D329" s="21" t="s">
        <v>1590</v>
      </c>
      <c r="E329" s="172" t="s">
        <v>1591</v>
      </c>
      <c r="F329" s="174"/>
      <c r="G329" s="173"/>
      <c r="H329" s="21" t="s">
        <v>66</v>
      </c>
      <c r="I329" s="172" t="s">
        <v>1592</v>
      </c>
      <c r="J329" s="173"/>
      <c r="K329" s="21" t="s">
        <v>1593</v>
      </c>
      <c r="L329" s="20">
        <v>442</v>
      </c>
      <c r="M329" s="20">
        <v>0</v>
      </c>
      <c r="N329" s="139">
        <v>278460</v>
      </c>
      <c r="O329" s="140"/>
      <c r="P329" s="20">
        <v>278460</v>
      </c>
      <c r="Q329" s="139">
        <v>0</v>
      </c>
      <c r="R329" s="141"/>
      <c r="S329" s="140"/>
      <c r="T329" s="20">
        <v>0</v>
      </c>
      <c r="U329" s="139">
        <v>0</v>
      </c>
      <c r="V329" s="141"/>
      <c r="W329" s="22">
        <v>25061</v>
      </c>
      <c r="X329" s="20">
        <v>0</v>
      </c>
      <c r="Y329" s="20">
        <v>0</v>
      </c>
      <c r="Z329" s="139">
        <v>303521</v>
      </c>
      <c r="AA329" s="140"/>
      <c r="AB329" s="20">
        <v>303521</v>
      </c>
      <c r="AC329" s="20">
        <v>0</v>
      </c>
      <c r="AD329" s="42" t="s">
        <v>398</v>
      </c>
      <c r="AE329" s="21" t="s">
        <v>1594</v>
      </c>
      <c r="AF329" s="172" t="s">
        <v>398</v>
      </c>
      <c r="AG329" s="173"/>
      <c r="AH329" s="172" t="s">
        <v>1589</v>
      </c>
      <c r="AI329" s="173"/>
    </row>
    <row r="330" spans="1:35">
      <c r="A330" s="20">
        <v>321</v>
      </c>
      <c r="B330" s="172" t="s">
        <v>1595</v>
      </c>
      <c r="C330" s="173"/>
      <c r="D330" s="21" t="s">
        <v>108</v>
      </c>
      <c r="E330" s="172" t="s">
        <v>1596</v>
      </c>
      <c r="F330" s="174"/>
      <c r="G330" s="173"/>
      <c r="H330" s="21" t="s">
        <v>110</v>
      </c>
      <c r="I330" s="172" t="s">
        <v>1597</v>
      </c>
      <c r="J330" s="173"/>
      <c r="K330" s="21" t="s">
        <v>112</v>
      </c>
      <c r="L330" s="20">
        <v>4957</v>
      </c>
      <c r="M330" s="20">
        <v>429300</v>
      </c>
      <c r="N330" s="139">
        <v>2305098</v>
      </c>
      <c r="O330" s="140"/>
      <c r="P330" s="20">
        <v>2734398</v>
      </c>
      <c r="Q330" s="139">
        <v>0</v>
      </c>
      <c r="R330" s="141"/>
      <c r="S330" s="140"/>
      <c r="T330" s="20">
        <v>0</v>
      </c>
      <c r="U330" s="139">
        <v>0</v>
      </c>
      <c r="V330" s="141"/>
      <c r="W330" s="22">
        <v>13672</v>
      </c>
      <c r="X330" s="20">
        <v>0</v>
      </c>
      <c r="Y330" s="20">
        <v>0</v>
      </c>
      <c r="Z330" s="139">
        <v>2748070</v>
      </c>
      <c r="AA330" s="140"/>
      <c r="AB330" s="20">
        <v>2748070</v>
      </c>
      <c r="AC330" s="20">
        <v>0</v>
      </c>
      <c r="AD330" s="42" t="s">
        <v>69</v>
      </c>
      <c r="AE330" s="21" t="s">
        <v>1598</v>
      </c>
      <c r="AF330" s="172" t="s">
        <v>69</v>
      </c>
      <c r="AG330" s="173"/>
      <c r="AH330" s="172" t="s">
        <v>1595</v>
      </c>
      <c r="AI330" s="173"/>
    </row>
    <row r="331" spans="1:35">
      <c r="A331" s="20">
        <v>322</v>
      </c>
      <c r="B331" s="172" t="s">
        <v>1599</v>
      </c>
      <c r="C331" s="173"/>
      <c r="D331" s="21" t="s">
        <v>1600</v>
      </c>
      <c r="E331" s="172" t="s">
        <v>1132</v>
      </c>
      <c r="F331" s="174"/>
      <c r="G331" s="173"/>
      <c r="I331" s="172" t="s">
        <v>1601</v>
      </c>
      <c r="J331" s="173"/>
      <c r="K331" s="21" t="s">
        <v>60</v>
      </c>
      <c r="L331" s="20">
        <v>68</v>
      </c>
      <c r="M331" s="20">
        <v>0</v>
      </c>
      <c r="N331" s="139">
        <v>11492</v>
      </c>
      <c r="O331" s="140"/>
      <c r="P331" s="20">
        <v>11492</v>
      </c>
      <c r="Q331" s="139">
        <v>0</v>
      </c>
      <c r="R331" s="141"/>
      <c r="S331" s="140"/>
      <c r="T331" s="20">
        <v>0</v>
      </c>
      <c r="U331" s="139">
        <v>0</v>
      </c>
      <c r="V331" s="141"/>
      <c r="W331" s="22">
        <v>0</v>
      </c>
      <c r="X331" s="20">
        <v>0</v>
      </c>
      <c r="Y331" s="20">
        <v>0</v>
      </c>
      <c r="Z331" s="139">
        <v>11492</v>
      </c>
      <c r="AA331" s="140"/>
      <c r="AB331" s="20">
        <v>0</v>
      </c>
      <c r="AC331" s="20">
        <v>11492</v>
      </c>
      <c r="AD331" s="42" t="s">
        <v>80</v>
      </c>
      <c r="AE331" s="21" t="s">
        <v>1602</v>
      </c>
      <c r="AF331" s="172" t="s">
        <v>80</v>
      </c>
      <c r="AG331" s="173"/>
      <c r="AH331" s="172" t="s">
        <v>1599</v>
      </c>
      <c r="AI331" s="173"/>
    </row>
    <row r="332" spans="1:35">
      <c r="A332" s="20">
        <v>323</v>
      </c>
      <c r="B332" s="172" t="s">
        <v>1603</v>
      </c>
      <c r="C332" s="173"/>
      <c r="D332" s="21" t="s">
        <v>1604</v>
      </c>
      <c r="E332" s="172" t="s">
        <v>1605</v>
      </c>
      <c r="F332" s="174"/>
      <c r="G332" s="173"/>
      <c r="H332" s="21" t="s">
        <v>66</v>
      </c>
      <c r="I332" s="172" t="s">
        <v>1606</v>
      </c>
      <c r="J332" s="173"/>
      <c r="K332" s="21" t="s">
        <v>370</v>
      </c>
      <c r="L332" s="20">
        <v>450</v>
      </c>
      <c r="M332" s="20">
        <v>0</v>
      </c>
      <c r="N332" s="139">
        <v>272250</v>
      </c>
      <c r="O332" s="140"/>
      <c r="P332" s="20">
        <v>272250</v>
      </c>
      <c r="Q332" s="139">
        <v>0</v>
      </c>
      <c r="R332" s="141"/>
      <c r="S332" s="140"/>
      <c r="T332" s="20">
        <v>0</v>
      </c>
      <c r="U332" s="139">
        <v>500</v>
      </c>
      <c r="V332" s="141"/>
      <c r="W332" s="22">
        <v>24503</v>
      </c>
      <c r="X332" s="20">
        <v>0</v>
      </c>
      <c r="Y332" s="20">
        <v>0</v>
      </c>
      <c r="Z332" s="139">
        <v>297253</v>
      </c>
      <c r="AA332" s="140"/>
      <c r="AB332" s="20">
        <v>297253</v>
      </c>
      <c r="AC332" s="20">
        <v>0</v>
      </c>
      <c r="AD332" s="42" t="s">
        <v>207</v>
      </c>
      <c r="AE332" s="21" t="s">
        <v>1607</v>
      </c>
      <c r="AF332" s="172" t="s">
        <v>207</v>
      </c>
      <c r="AG332" s="173"/>
      <c r="AH332" s="172" t="s">
        <v>1603</v>
      </c>
      <c r="AI332" s="173"/>
    </row>
    <row r="333" spans="1:35">
      <c r="A333" s="20">
        <v>324</v>
      </c>
      <c r="B333" s="172" t="s">
        <v>1608</v>
      </c>
      <c r="C333" s="173"/>
      <c r="D333" s="21" t="s">
        <v>108</v>
      </c>
      <c r="E333" s="172" t="s">
        <v>1609</v>
      </c>
      <c r="F333" s="174"/>
      <c r="G333" s="173"/>
      <c r="H333" s="21" t="s">
        <v>110</v>
      </c>
      <c r="I333" s="172" t="s">
        <v>646</v>
      </c>
      <c r="J333" s="173"/>
      <c r="K333" s="21" t="s">
        <v>130</v>
      </c>
      <c r="L333" s="20">
        <v>2479</v>
      </c>
      <c r="M333" s="20">
        <v>81000</v>
      </c>
      <c r="N333" s="139">
        <v>892296</v>
      </c>
      <c r="O333" s="140"/>
      <c r="P333" s="20">
        <v>973296</v>
      </c>
      <c r="Q333" s="139">
        <v>0</v>
      </c>
      <c r="R333" s="141"/>
      <c r="S333" s="140"/>
      <c r="T333" s="20">
        <v>0</v>
      </c>
      <c r="U333" s="139">
        <v>0</v>
      </c>
      <c r="V333" s="141"/>
      <c r="W333" s="22">
        <v>4866</v>
      </c>
      <c r="X333" s="20">
        <v>0</v>
      </c>
      <c r="Y333" s="20">
        <v>0</v>
      </c>
      <c r="Z333" s="139">
        <v>978162</v>
      </c>
      <c r="AA333" s="140"/>
      <c r="AB333" s="20">
        <v>978162</v>
      </c>
      <c r="AC333" s="20">
        <v>0</v>
      </c>
      <c r="AD333" s="42" t="s">
        <v>100</v>
      </c>
      <c r="AE333" s="21" t="s">
        <v>1610</v>
      </c>
      <c r="AF333" s="172" t="s">
        <v>100</v>
      </c>
      <c r="AG333" s="173"/>
      <c r="AH333" s="172" t="s">
        <v>1608</v>
      </c>
      <c r="AI333" s="173"/>
    </row>
    <row r="334" spans="1:35">
      <c r="A334" s="20">
        <v>325</v>
      </c>
      <c r="B334" s="172" t="s">
        <v>1611</v>
      </c>
      <c r="C334" s="173"/>
      <c r="D334" s="21" t="s">
        <v>1612</v>
      </c>
      <c r="E334" s="172" t="s">
        <v>1613</v>
      </c>
      <c r="F334" s="174"/>
      <c r="G334" s="173"/>
      <c r="I334" s="172" t="s">
        <v>1614</v>
      </c>
      <c r="J334" s="173"/>
      <c r="K334" s="21" t="s">
        <v>125</v>
      </c>
      <c r="L334" s="20">
        <v>12</v>
      </c>
      <c r="M334" s="20">
        <v>0</v>
      </c>
      <c r="N334" s="139">
        <v>16224</v>
      </c>
      <c r="O334" s="140"/>
      <c r="P334" s="20">
        <v>16224</v>
      </c>
      <c r="Q334" s="139">
        <v>0</v>
      </c>
      <c r="R334" s="141"/>
      <c r="S334" s="140"/>
      <c r="T334" s="20">
        <v>0</v>
      </c>
      <c r="U334" s="139">
        <v>0</v>
      </c>
      <c r="V334" s="141"/>
      <c r="W334" s="22">
        <v>0</v>
      </c>
      <c r="X334" s="20">
        <v>0</v>
      </c>
      <c r="Y334" s="20">
        <v>0</v>
      </c>
      <c r="Z334" s="139">
        <v>16224</v>
      </c>
      <c r="AA334" s="140"/>
      <c r="AB334" s="20">
        <v>0</v>
      </c>
      <c r="AC334" s="20">
        <v>16224</v>
      </c>
      <c r="AD334" s="42" t="s">
        <v>80</v>
      </c>
      <c r="AE334" s="21" t="s">
        <v>1615</v>
      </c>
      <c r="AF334" s="172" t="s">
        <v>80</v>
      </c>
      <c r="AG334" s="173"/>
      <c r="AH334" s="172" t="s">
        <v>1611</v>
      </c>
      <c r="AI334" s="173"/>
    </row>
    <row r="335" spans="1:35">
      <c r="A335" s="20">
        <v>326</v>
      </c>
      <c r="B335" s="172" t="s">
        <v>1616</v>
      </c>
      <c r="C335" s="173"/>
      <c r="D335" s="21" t="s">
        <v>1617</v>
      </c>
      <c r="E335" s="172" t="s">
        <v>1618</v>
      </c>
      <c r="F335" s="174"/>
      <c r="G335" s="173"/>
      <c r="I335" s="172" t="s">
        <v>1619</v>
      </c>
      <c r="J335" s="173"/>
      <c r="K335" s="21" t="s">
        <v>125</v>
      </c>
      <c r="L335" s="20">
        <v>42</v>
      </c>
      <c r="M335" s="20">
        <v>0</v>
      </c>
      <c r="N335" s="139">
        <v>55432</v>
      </c>
      <c r="O335" s="140"/>
      <c r="P335" s="20">
        <v>55432</v>
      </c>
      <c r="Q335" s="139">
        <v>0</v>
      </c>
      <c r="R335" s="141"/>
      <c r="S335" s="140"/>
      <c r="T335" s="20">
        <v>0</v>
      </c>
      <c r="U335" s="139">
        <v>0</v>
      </c>
      <c r="V335" s="141"/>
      <c r="W335" s="22">
        <v>0</v>
      </c>
      <c r="X335" s="20">
        <v>0</v>
      </c>
      <c r="Y335" s="20">
        <v>0</v>
      </c>
      <c r="Z335" s="139">
        <v>55432</v>
      </c>
      <c r="AA335" s="140"/>
      <c r="AB335" s="20">
        <v>0</v>
      </c>
      <c r="AC335" s="20">
        <v>55432</v>
      </c>
      <c r="AD335" s="42" t="s">
        <v>80</v>
      </c>
      <c r="AE335" s="21" t="s">
        <v>1620</v>
      </c>
      <c r="AF335" s="172" t="s">
        <v>80</v>
      </c>
      <c r="AG335" s="173"/>
      <c r="AH335" s="172" t="s">
        <v>1616</v>
      </c>
      <c r="AI335" s="173"/>
    </row>
    <row r="336" spans="1:35">
      <c r="A336" s="20">
        <v>327</v>
      </c>
      <c r="B336" s="172" t="s">
        <v>1621</v>
      </c>
      <c r="C336" s="173"/>
      <c r="D336" s="21" t="s">
        <v>1622</v>
      </c>
      <c r="E336" s="172" t="s">
        <v>1623</v>
      </c>
      <c r="F336" s="174"/>
      <c r="G336" s="173"/>
      <c r="I336" s="172" t="s">
        <v>1624</v>
      </c>
      <c r="J336" s="173"/>
      <c r="K336" s="21" t="s">
        <v>295</v>
      </c>
      <c r="L336" s="20">
        <v>10</v>
      </c>
      <c r="M336" s="20">
        <v>0</v>
      </c>
      <c r="N336" s="139">
        <v>4950</v>
      </c>
      <c r="O336" s="140"/>
      <c r="P336" s="20">
        <v>4950</v>
      </c>
      <c r="Q336" s="139">
        <v>0</v>
      </c>
      <c r="R336" s="141"/>
      <c r="S336" s="140"/>
      <c r="T336" s="20">
        <v>0</v>
      </c>
      <c r="U336" s="139">
        <v>0</v>
      </c>
      <c r="V336" s="141"/>
      <c r="W336" s="22">
        <v>0</v>
      </c>
      <c r="X336" s="20">
        <v>0</v>
      </c>
      <c r="Y336" s="20">
        <v>0</v>
      </c>
      <c r="Z336" s="139">
        <v>4950</v>
      </c>
      <c r="AA336" s="140"/>
      <c r="AB336" s="20">
        <v>0</v>
      </c>
      <c r="AC336" s="20">
        <v>4950</v>
      </c>
      <c r="AD336" s="42" t="s">
        <v>80</v>
      </c>
      <c r="AE336" s="21" t="s">
        <v>1625</v>
      </c>
      <c r="AF336" s="172" t="s">
        <v>80</v>
      </c>
      <c r="AG336" s="173"/>
      <c r="AH336" s="172" t="s">
        <v>1621</v>
      </c>
      <c r="AI336" s="173"/>
    </row>
    <row r="337" spans="1:35">
      <c r="A337" s="20">
        <v>328</v>
      </c>
      <c r="B337" s="172" t="s">
        <v>1419</v>
      </c>
      <c r="C337" s="173"/>
      <c r="D337" s="21" t="s">
        <v>108</v>
      </c>
      <c r="E337" s="172" t="s">
        <v>1626</v>
      </c>
      <c r="F337" s="174"/>
      <c r="G337" s="173"/>
      <c r="H337" s="21" t="s">
        <v>110</v>
      </c>
      <c r="I337" s="172" t="s">
        <v>1627</v>
      </c>
      <c r="J337" s="173"/>
      <c r="K337" s="21" t="s">
        <v>112</v>
      </c>
      <c r="L337" s="20">
        <v>4957</v>
      </c>
      <c r="M337" s="20">
        <v>429300</v>
      </c>
      <c r="N337" s="139">
        <v>57028</v>
      </c>
      <c r="O337" s="140"/>
      <c r="P337" s="20">
        <v>486328</v>
      </c>
      <c r="Q337" s="139">
        <v>0</v>
      </c>
      <c r="R337" s="141"/>
      <c r="S337" s="140"/>
      <c r="T337" s="20">
        <v>0</v>
      </c>
      <c r="U337" s="139">
        <v>0</v>
      </c>
      <c r="V337" s="141"/>
      <c r="W337" s="22">
        <v>13672</v>
      </c>
      <c r="X337" s="20">
        <v>0</v>
      </c>
      <c r="Y337" s="20">
        <v>0</v>
      </c>
      <c r="Z337" s="139">
        <v>500000</v>
      </c>
      <c r="AA337" s="140"/>
      <c r="AB337" s="20">
        <v>500000</v>
      </c>
      <c r="AC337" s="20">
        <v>0</v>
      </c>
      <c r="AD337" s="42" t="s">
        <v>182</v>
      </c>
      <c r="AE337" s="21" t="s">
        <v>1423</v>
      </c>
      <c r="AF337" s="172" t="s">
        <v>182</v>
      </c>
      <c r="AG337" s="173"/>
      <c r="AH337" s="172" t="s">
        <v>1419</v>
      </c>
      <c r="AI337" s="173"/>
    </row>
    <row r="338" spans="1:35">
      <c r="A338" s="20">
        <v>329</v>
      </c>
      <c r="B338" s="172" t="s">
        <v>1628</v>
      </c>
      <c r="C338" s="173"/>
      <c r="D338" s="21" t="s">
        <v>108</v>
      </c>
      <c r="E338" s="172" t="s">
        <v>1364</v>
      </c>
      <c r="F338" s="174"/>
      <c r="G338" s="173"/>
      <c r="H338" s="21" t="s">
        <v>110</v>
      </c>
      <c r="I338" s="172" t="s">
        <v>1137</v>
      </c>
      <c r="J338" s="173"/>
      <c r="K338" s="21" t="s">
        <v>112</v>
      </c>
      <c r="L338" s="20">
        <v>4957</v>
      </c>
      <c r="M338" s="20">
        <v>429300</v>
      </c>
      <c r="N338" s="139">
        <v>2305098</v>
      </c>
      <c r="O338" s="140"/>
      <c r="P338" s="20">
        <v>2734398</v>
      </c>
      <c r="Q338" s="139">
        <v>0</v>
      </c>
      <c r="R338" s="141"/>
      <c r="S338" s="140"/>
      <c r="T338" s="20">
        <v>0</v>
      </c>
      <c r="U338" s="139">
        <v>0</v>
      </c>
      <c r="V338" s="141"/>
      <c r="W338" s="22">
        <v>13672</v>
      </c>
      <c r="X338" s="20">
        <v>0</v>
      </c>
      <c r="Y338" s="20">
        <v>0</v>
      </c>
      <c r="Z338" s="139">
        <v>2748070</v>
      </c>
      <c r="AA338" s="140"/>
      <c r="AB338" s="20">
        <v>2748070</v>
      </c>
      <c r="AC338" s="20">
        <v>0</v>
      </c>
      <c r="AD338" s="42" t="s">
        <v>439</v>
      </c>
      <c r="AE338" s="21" t="s">
        <v>1629</v>
      </c>
      <c r="AF338" s="172" t="s">
        <v>439</v>
      </c>
      <c r="AG338" s="173"/>
      <c r="AH338" s="172" t="s">
        <v>1628</v>
      </c>
      <c r="AI338" s="173"/>
    </row>
    <row r="339" spans="1:35">
      <c r="A339" s="20">
        <v>330</v>
      </c>
      <c r="B339" s="172" t="s">
        <v>1630</v>
      </c>
      <c r="C339" s="173"/>
      <c r="D339" s="21" t="s">
        <v>1631</v>
      </c>
      <c r="E339" s="172" t="s">
        <v>1632</v>
      </c>
      <c r="F339" s="174"/>
      <c r="G339" s="173"/>
      <c r="H339" s="21" t="s">
        <v>156</v>
      </c>
      <c r="I339" s="172" t="s">
        <v>1633</v>
      </c>
      <c r="J339" s="173"/>
      <c r="K339" s="21" t="s">
        <v>68</v>
      </c>
      <c r="L339" s="20">
        <v>4957</v>
      </c>
      <c r="M339" s="20">
        <v>0</v>
      </c>
      <c r="N339" s="139">
        <v>6702134</v>
      </c>
      <c r="O339" s="140"/>
      <c r="P339" s="20">
        <v>6702134</v>
      </c>
      <c r="Q339" s="139">
        <v>10000</v>
      </c>
      <c r="R339" s="141"/>
      <c r="S339" s="140"/>
      <c r="T339" s="20">
        <v>76400</v>
      </c>
      <c r="U339" s="139">
        <v>0</v>
      </c>
      <c r="V339" s="141"/>
      <c r="W339" s="22">
        <v>67021</v>
      </c>
      <c r="X339" s="20">
        <v>0</v>
      </c>
      <c r="Y339" s="20">
        <v>0</v>
      </c>
      <c r="Z339" s="139">
        <v>6855555</v>
      </c>
      <c r="AA339" s="140"/>
      <c r="AB339" s="20">
        <v>6855555</v>
      </c>
      <c r="AC339" s="20">
        <v>0</v>
      </c>
      <c r="AD339" s="42" t="s">
        <v>146</v>
      </c>
      <c r="AE339" s="21" t="s">
        <v>1634</v>
      </c>
      <c r="AF339" s="172" t="s">
        <v>146</v>
      </c>
      <c r="AG339" s="173"/>
      <c r="AH339" s="172" t="s">
        <v>1630</v>
      </c>
      <c r="AI339" s="173"/>
    </row>
    <row r="340" spans="1:35">
      <c r="A340" s="20">
        <v>331</v>
      </c>
      <c r="B340" s="172" t="s">
        <v>1635</v>
      </c>
      <c r="C340" s="173"/>
      <c r="D340" s="21" t="s">
        <v>1636</v>
      </c>
      <c r="E340" s="172" t="s">
        <v>1637</v>
      </c>
      <c r="F340" s="174"/>
      <c r="G340" s="173"/>
      <c r="I340" s="172" t="s">
        <v>1638</v>
      </c>
      <c r="J340" s="173"/>
      <c r="K340" s="21" t="s">
        <v>60</v>
      </c>
      <c r="L340" s="20">
        <v>32</v>
      </c>
      <c r="M340" s="20">
        <v>0</v>
      </c>
      <c r="N340" s="139">
        <v>15840</v>
      </c>
      <c r="O340" s="140"/>
      <c r="P340" s="20">
        <v>15840</v>
      </c>
      <c r="Q340" s="139">
        <v>0</v>
      </c>
      <c r="R340" s="141"/>
      <c r="S340" s="140"/>
      <c r="T340" s="20">
        <v>0</v>
      </c>
      <c r="U340" s="139">
        <v>0</v>
      </c>
      <c r="V340" s="141"/>
      <c r="W340" s="22">
        <v>0</v>
      </c>
      <c r="X340" s="20">
        <v>0</v>
      </c>
      <c r="Y340" s="20">
        <v>0</v>
      </c>
      <c r="Z340" s="139">
        <v>15840</v>
      </c>
      <c r="AA340" s="140"/>
      <c r="AB340" s="20">
        <v>0</v>
      </c>
      <c r="AC340" s="20">
        <v>15840</v>
      </c>
      <c r="AD340" s="42" t="s">
        <v>61</v>
      </c>
      <c r="AE340" s="21" t="s">
        <v>1639</v>
      </c>
      <c r="AF340" s="172" t="s">
        <v>61</v>
      </c>
      <c r="AG340" s="173"/>
      <c r="AH340" s="172" t="s">
        <v>1635</v>
      </c>
      <c r="AI340" s="173"/>
    </row>
    <row r="341" spans="1:35">
      <c r="A341" s="20">
        <v>332</v>
      </c>
      <c r="B341" s="172" t="s">
        <v>1640</v>
      </c>
      <c r="C341" s="173"/>
      <c r="D341" s="21" t="s">
        <v>1641</v>
      </c>
      <c r="E341" s="172" t="s">
        <v>1642</v>
      </c>
      <c r="F341" s="174"/>
      <c r="G341" s="173"/>
      <c r="H341" s="21" t="s">
        <v>66</v>
      </c>
      <c r="I341" s="172" t="s">
        <v>1643</v>
      </c>
      <c r="J341" s="173"/>
      <c r="K341" s="21" t="s">
        <v>125</v>
      </c>
      <c r="L341" s="20">
        <v>100</v>
      </c>
      <c r="M341" s="20">
        <v>0</v>
      </c>
      <c r="N341" s="139">
        <v>135200</v>
      </c>
      <c r="O341" s="140"/>
      <c r="P341" s="20">
        <v>135200</v>
      </c>
      <c r="Q341" s="139">
        <v>0</v>
      </c>
      <c r="R341" s="141"/>
      <c r="S341" s="140"/>
      <c r="T341" s="20">
        <v>0</v>
      </c>
      <c r="U341" s="139">
        <v>0</v>
      </c>
      <c r="V341" s="141"/>
      <c r="W341" s="22">
        <v>12168</v>
      </c>
      <c r="X341" s="20">
        <v>0</v>
      </c>
      <c r="Y341" s="20">
        <v>0</v>
      </c>
      <c r="Z341" s="139">
        <v>147368</v>
      </c>
      <c r="AA341" s="140"/>
      <c r="AB341" s="20">
        <v>147368</v>
      </c>
      <c r="AC341" s="20">
        <v>0</v>
      </c>
      <c r="AD341" s="42" t="s">
        <v>398</v>
      </c>
      <c r="AE341" s="21" t="s">
        <v>1644</v>
      </c>
      <c r="AF341" s="172" t="s">
        <v>398</v>
      </c>
      <c r="AG341" s="173"/>
      <c r="AH341" s="172" t="s">
        <v>1640</v>
      </c>
      <c r="AI341" s="173"/>
    </row>
    <row r="342" spans="1:35">
      <c r="A342" s="20">
        <v>333</v>
      </c>
      <c r="B342" s="172" t="s">
        <v>1645</v>
      </c>
      <c r="C342" s="173"/>
      <c r="D342" s="21" t="s">
        <v>1646</v>
      </c>
      <c r="E342" s="172" t="s">
        <v>1647</v>
      </c>
      <c r="F342" s="174"/>
      <c r="G342" s="173"/>
      <c r="H342" s="21" t="s">
        <v>66</v>
      </c>
      <c r="I342" s="172" t="s">
        <v>1648</v>
      </c>
      <c r="J342" s="173"/>
      <c r="K342" s="21" t="s">
        <v>252</v>
      </c>
      <c r="L342" s="20">
        <v>516</v>
      </c>
      <c r="M342" s="20">
        <v>0</v>
      </c>
      <c r="N342" s="139">
        <v>214140</v>
      </c>
      <c r="O342" s="140"/>
      <c r="P342" s="20">
        <v>214140</v>
      </c>
      <c r="Q342" s="139">
        <v>0</v>
      </c>
      <c r="R342" s="141"/>
      <c r="S342" s="140"/>
      <c r="T342" s="20">
        <v>0</v>
      </c>
      <c r="U342" s="139">
        <v>0</v>
      </c>
      <c r="V342" s="141"/>
      <c r="W342" s="22">
        <v>19273</v>
      </c>
      <c r="X342" s="20">
        <v>0</v>
      </c>
      <c r="Y342" s="20">
        <v>0</v>
      </c>
      <c r="Z342" s="139">
        <v>233413</v>
      </c>
      <c r="AA342" s="140"/>
      <c r="AB342" s="20">
        <v>233413</v>
      </c>
      <c r="AC342" s="20">
        <v>0</v>
      </c>
      <c r="AD342" s="42" t="s">
        <v>518</v>
      </c>
      <c r="AE342" s="21" t="s">
        <v>1649</v>
      </c>
      <c r="AF342" s="172" t="s">
        <v>518</v>
      </c>
      <c r="AG342" s="173"/>
      <c r="AH342" s="172" t="s">
        <v>1645</v>
      </c>
      <c r="AI342" s="173"/>
    </row>
    <row r="343" spans="1:35">
      <c r="A343" s="20">
        <v>334</v>
      </c>
      <c r="B343" s="172" t="s">
        <v>1650</v>
      </c>
      <c r="C343" s="173"/>
      <c r="D343" s="21" t="s">
        <v>1651</v>
      </c>
      <c r="E343" s="172" t="s">
        <v>1652</v>
      </c>
      <c r="F343" s="174"/>
      <c r="G343" s="173"/>
      <c r="I343" s="172" t="s">
        <v>1653</v>
      </c>
      <c r="J343" s="173"/>
      <c r="K343" s="21" t="s">
        <v>60</v>
      </c>
      <c r="L343" s="20">
        <v>51</v>
      </c>
      <c r="M343" s="20">
        <v>0</v>
      </c>
      <c r="N343" s="139">
        <v>25245</v>
      </c>
      <c r="O343" s="140"/>
      <c r="P343" s="20">
        <v>25245</v>
      </c>
      <c r="Q343" s="139">
        <v>0</v>
      </c>
      <c r="R343" s="141"/>
      <c r="S343" s="140"/>
      <c r="T343" s="20">
        <v>0</v>
      </c>
      <c r="U343" s="139">
        <v>0</v>
      </c>
      <c r="V343" s="141"/>
      <c r="W343" s="22">
        <v>0</v>
      </c>
      <c r="X343" s="20">
        <v>0</v>
      </c>
      <c r="Y343" s="20">
        <v>0</v>
      </c>
      <c r="Z343" s="139">
        <v>25245</v>
      </c>
      <c r="AA343" s="140"/>
      <c r="AB343" s="20">
        <v>0</v>
      </c>
      <c r="AC343" s="20">
        <v>25245</v>
      </c>
      <c r="AD343" s="42" t="s">
        <v>61</v>
      </c>
      <c r="AE343" s="21" t="s">
        <v>1654</v>
      </c>
      <c r="AF343" s="172" t="s">
        <v>61</v>
      </c>
      <c r="AG343" s="173"/>
      <c r="AH343" s="172" t="s">
        <v>1650</v>
      </c>
      <c r="AI343" s="173"/>
    </row>
    <row r="344" spans="1:35">
      <c r="A344" s="20">
        <v>335</v>
      </c>
      <c r="B344" s="172" t="s">
        <v>1655</v>
      </c>
      <c r="C344" s="173"/>
      <c r="D344" s="21" t="s">
        <v>1656</v>
      </c>
      <c r="E344" s="172" t="s">
        <v>1657</v>
      </c>
      <c r="F344" s="174"/>
      <c r="G344" s="173"/>
      <c r="I344" s="172" t="s">
        <v>1658</v>
      </c>
      <c r="J344" s="173"/>
      <c r="K344" s="21" t="s">
        <v>60</v>
      </c>
      <c r="L344" s="20">
        <v>40</v>
      </c>
      <c r="M344" s="20">
        <v>0</v>
      </c>
      <c r="N344" s="139">
        <v>19800</v>
      </c>
      <c r="O344" s="140"/>
      <c r="P344" s="20">
        <v>19800</v>
      </c>
      <c r="Q344" s="139">
        <v>0</v>
      </c>
      <c r="R344" s="141"/>
      <c r="S344" s="140"/>
      <c r="T344" s="20">
        <v>0</v>
      </c>
      <c r="U344" s="139">
        <v>0</v>
      </c>
      <c r="V344" s="141"/>
      <c r="W344" s="22">
        <v>0</v>
      </c>
      <c r="X344" s="20">
        <v>0</v>
      </c>
      <c r="Y344" s="20">
        <v>0</v>
      </c>
      <c r="Z344" s="139">
        <v>19800</v>
      </c>
      <c r="AA344" s="140"/>
      <c r="AB344" s="20">
        <v>0</v>
      </c>
      <c r="AC344" s="20">
        <v>19800</v>
      </c>
      <c r="AD344" s="42" t="s">
        <v>61</v>
      </c>
      <c r="AE344" s="21" t="s">
        <v>1659</v>
      </c>
      <c r="AF344" s="172" t="s">
        <v>61</v>
      </c>
      <c r="AG344" s="173"/>
      <c r="AH344" s="172" t="s">
        <v>1655</v>
      </c>
      <c r="AI344" s="173"/>
    </row>
    <row r="345" spans="1:35">
      <c r="A345" s="20">
        <v>336</v>
      </c>
      <c r="B345" s="172" t="s">
        <v>1660</v>
      </c>
      <c r="C345" s="173"/>
      <c r="D345" s="21" t="s">
        <v>108</v>
      </c>
      <c r="E345" s="172" t="s">
        <v>1661</v>
      </c>
      <c r="F345" s="174"/>
      <c r="G345" s="173"/>
      <c r="H345" s="21" t="s">
        <v>110</v>
      </c>
      <c r="I345" s="172" t="s">
        <v>1662</v>
      </c>
      <c r="J345" s="173"/>
      <c r="K345" s="21" t="s">
        <v>60</v>
      </c>
      <c r="L345" s="20">
        <v>2479</v>
      </c>
      <c r="M345" s="20">
        <v>89100</v>
      </c>
      <c r="N345" s="139">
        <v>1226907</v>
      </c>
      <c r="O345" s="140"/>
      <c r="P345" s="20">
        <v>1316007</v>
      </c>
      <c r="Q345" s="139">
        <v>0</v>
      </c>
      <c r="R345" s="141"/>
      <c r="S345" s="140"/>
      <c r="T345" s="20">
        <v>0</v>
      </c>
      <c r="U345" s="139">
        <v>0</v>
      </c>
      <c r="V345" s="141"/>
      <c r="W345" s="22">
        <v>6580</v>
      </c>
      <c r="X345" s="20">
        <v>0</v>
      </c>
      <c r="Y345" s="20">
        <v>0</v>
      </c>
      <c r="Z345" s="139">
        <v>1322587</v>
      </c>
      <c r="AA345" s="140"/>
      <c r="AB345" s="20">
        <v>1322587</v>
      </c>
      <c r="AC345" s="20">
        <v>0</v>
      </c>
      <c r="AD345" s="42" t="s">
        <v>100</v>
      </c>
      <c r="AE345" s="21" t="s">
        <v>1663</v>
      </c>
      <c r="AF345" s="172" t="s">
        <v>100</v>
      </c>
      <c r="AG345" s="173"/>
      <c r="AH345" s="172" t="s">
        <v>1660</v>
      </c>
      <c r="AI345" s="173"/>
    </row>
    <row r="346" spans="1:35">
      <c r="A346" s="20">
        <v>337</v>
      </c>
      <c r="B346" s="172" t="s">
        <v>1664</v>
      </c>
      <c r="C346" s="173"/>
      <c r="D346" s="21" t="s">
        <v>108</v>
      </c>
      <c r="E346" s="172" t="s">
        <v>1665</v>
      </c>
      <c r="F346" s="174"/>
      <c r="G346" s="173"/>
      <c r="H346" s="21" t="s">
        <v>110</v>
      </c>
      <c r="I346" s="172" t="s">
        <v>1666</v>
      </c>
      <c r="J346" s="173"/>
      <c r="K346" s="21" t="s">
        <v>118</v>
      </c>
      <c r="L346" s="20">
        <v>4957</v>
      </c>
      <c r="M346" s="20">
        <v>243000</v>
      </c>
      <c r="N346" s="139">
        <v>1784592</v>
      </c>
      <c r="O346" s="140"/>
      <c r="P346" s="20">
        <v>2027592</v>
      </c>
      <c r="Q346" s="139">
        <v>0</v>
      </c>
      <c r="R346" s="141"/>
      <c r="S346" s="140"/>
      <c r="T346" s="20">
        <v>0</v>
      </c>
      <c r="U346" s="139">
        <v>0</v>
      </c>
      <c r="V346" s="141"/>
      <c r="W346" s="22">
        <v>10138</v>
      </c>
      <c r="X346" s="20">
        <v>0</v>
      </c>
      <c r="Y346" s="20">
        <v>0</v>
      </c>
      <c r="Z346" s="139">
        <v>2037730</v>
      </c>
      <c r="AA346" s="140"/>
      <c r="AB346" s="20">
        <v>2037730</v>
      </c>
      <c r="AC346" s="20">
        <v>0</v>
      </c>
      <c r="AD346" s="42" t="s">
        <v>274</v>
      </c>
      <c r="AE346" s="21" t="s">
        <v>1667</v>
      </c>
      <c r="AF346" s="172" t="s">
        <v>274</v>
      </c>
      <c r="AG346" s="173"/>
      <c r="AH346" s="172" t="s">
        <v>1664</v>
      </c>
      <c r="AI346" s="173"/>
    </row>
    <row r="347" spans="1:35">
      <c r="A347" s="20">
        <v>338</v>
      </c>
      <c r="B347" s="172" t="s">
        <v>1668</v>
      </c>
      <c r="C347" s="173"/>
      <c r="D347" s="21" t="s">
        <v>108</v>
      </c>
      <c r="E347" s="172" t="s">
        <v>1669</v>
      </c>
      <c r="F347" s="174"/>
      <c r="G347" s="173"/>
      <c r="H347" s="21" t="s">
        <v>110</v>
      </c>
      <c r="I347" s="172" t="s">
        <v>304</v>
      </c>
      <c r="J347" s="173"/>
      <c r="K347" s="21" t="s">
        <v>118</v>
      </c>
      <c r="L347" s="20">
        <v>4957</v>
      </c>
      <c r="M347" s="20">
        <v>243000</v>
      </c>
      <c r="N347" s="139">
        <v>1784592</v>
      </c>
      <c r="O347" s="140"/>
      <c r="P347" s="20">
        <v>2027592</v>
      </c>
      <c r="Q347" s="139">
        <v>0</v>
      </c>
      <c r="R347" s="141"/>
      <c r="S347" s="140"/>
      <c r="T347" s="20">
        <v>0</v>
      </c>
      <c r="U347" s="139">
        <v>0</v>
      </c>
      <c r="V347" s="141"/>
      <c r="W347" s="22">
        <v>10138</v>
      </c>
      <c r="X347" s="20">
        <v>0</v>
      </c>
      <c r="Y347" s="20">
        <v>0</v>
      </c>
      <c r="Z347" s="139">
        <v>2037730</v>
      </c>
      <c r="AA347" s="140"/>
      <c r="AB347" s="20">
        <v>2037730</v>
      </c>
      <c r="AC347" s="20">
        <v>0</v>
      </c>
      <c r="AD347" s="42" t="s">
        <v>146</v>
      </c>
      <c r="AE347" s="21" t="s">
        <v>1670</v>
      </c>
      <c r="AF347" s="172" t="s">
        <v>146</v>
      </c>
      <c r="AG347" s="173"/>
      <c r="AH347" s="172" t="s">
        <v>1668</v>
      </c>
      <c r="AI347" s="173"/>
    </row>
    <row r="348" spans="1:35">
      <c r="A348" s="20">
        <v>339</v>
      </c>
      <c r="B348" s="172" t="s">
        <v>1671</v>
      </c>
      <c r="C348" s="173"/>
      <c r="D348" s="21" t="s">
        <v>1672</v>
      </c>
      <c r="E348" s="172" t="s">
        <v>1673</v>
      </c>
      <c r="F348" s="174"/>
      <c r="G348" s="173"/>
      <c r="I348" s="172" t="s">
        <v>1674</v>
      </c>
      <c r="J348" s="173"/>
      <c r="K348" s="21" t="s">
        <v>60</v>
      </c>
      <c r="L348" s="20">
        <v>46</v>
      </c>
      <c r="M348" s="20">
        <v>0</v>
      </c>
      <c r="N348" s="139">
        <v>22770</v>
      </c>
      <c r="O348" s="140"/>
      <c r="P348" s="20">
        <v>22770</v>
      </c>
      <c r="Q348" s="139">
        <v>0</v>
      </c>
      <c r="R348" s="141"/>
      <c r="S348" s="140"/>
      <c r="T348" s="20">
        <v>0</v>
      </c>
      <c r="U348" s="139">
        <v>0</v>
      </c>
      <c r="V348" s="141"/>
      <c r="W348" s="22">
        <v>0</v>
      </c>
      <c r="X348" s="20">
        <v>0</v>
      </c>
      <c r="Y348" s="20">
        <v>0</v>
      </c>
      <c r="Z348" s="139">
        <v>22770</v>
      </c>
      <c r="AA348" s="140"/>
      <c r="AB348" s="20">
        <v>0</v>
      </c>
      <c r="AC348" s="20">
        <v>22770</v>
      </c>
      <c r="AD348" s="42" t="s">
        <v>61</v>
      </c>
      <c r="AE348" s="21" t="s">
        <v>1675</v>
      </c>
      <c r="AF348" s="172" t="s">
        <v>61</v>
      </c>
      <c r="AG348" s="173"/>
      <c r="AH348" s="172" t="s">
        <v>1671</v>
      </c>
      <c r="AI348" s="173"/>
    </row>
    <row r="349" spans="1:35">
      <c r="A349" s="20">
        <v>340</v>
      </c>
      <c r="B349" s="172" t="s">
        <v>1676</v>
      </c>
      <c r="C349" s="173"/>
      <c r="D349" s="21" t="s">
        <v>1677</v>
      </c>
      <c r="E349" s="172" t="s">
        <v>1678</v>
      </c>
      <c r="F349" s="174"/>
      <c r="G349" s="173"/>
      <c r="I349" s="172" t="s">
        <v>1679</v>
      </c>
      <c r="J349" s="173"/>
      <c r="K349" s="21" t="s">
        <v>60</v>
      </c>
      <c r="L349" s="20">
        <v>28</v>
      </c>
      <c r="M349" s="20">
        <v>0</v>
      </c>
      <c r="N349" s="139">
        <v>13860</v>
      </c>
      <c r="O349" s="140"/>
      <c r="P349" s="20">
        <v>13860</v>
      </c>
      <c r="Q349" s="139">
        <v>0</v>
      </c>
      <c r="R349" s="141"/>
      <c r="S349" s="140"/>
      <c r="T349" s="20">
        <v>0</v>
      </c>
      <c r="U349" s="139">
        <v>0</v>
      </c>
      <c r="V349" s="141"/>
      <c r="W349" s="22">
        <v>0</v>
      </c>
      <c r="X349" s="20">
        <v>0</v>
      </c>
      <c r="Y349" s="20">
        <v>0</v>
      </c>
      <c r="Z349" s="139">
        <v>13860</v>
      </c>
      <c r="AA349" s="140"/>
      <c r="AB349" s="20">
        <v>0</v>
      </c>
      <c r="AC349" s="20">
        <v>13860</v>
      </c>
      <c r="AD349" s="42" t="s">
        <v>61</v>
      </c>
      <c r="AE349" s="21" t="s">
        <v>1680</v>
      </c>
      <c r="AF349" s="172" t="s">
        <v>61</v>
      </c>
      <c r="AG349" s="173"/>
      <c r="AH349" s="172" t="s">
        <v>1676</v>
      </c>
      <c r="AI349" s="173"/>
    </row>
    <row r="350" spans="1:35">
      <c r="A350" s="20">
        <v>341</v>
      </c>
      <c r="B350" s="172" t="s">
        <v>1681</v>
      </c>
      <c r="C350" s="173"/>
      <c r="D350" s="21" t="s">
        <v>1682</v>
      </c>
      <c r="E350" s="172" t="s">
        <v>1683</v>
      </c>
      <c r="F350" s="174"/>
      <c r="G350" s="173"/>
      <c r="H350" s="21" t="s">
        <v>66</v>
      </c>
      <c r="I350" s="172" t="s">
        <v>1684</v>
      </c>
      <c r="J350" s="173"/>
      <c r="K350" s="21" t="s">
        <v>125</v>
      </c>
      <c r="L350" s="20">
        <v>134</v>
      </c>
      <c r="M350" s="20">
        <v>0</v>
      </c>
      <c r="N350" s="139">
        <v>181168</v>
      </c>
      <c r="O350" s="140"/>
      <c r="P350" s="20">
        <v>181168</v>
      </c>
      <c r="Q350" s="139">
        <v>0</v>
      </c>
      <c r="R350" s="141"/>
      <c r="S350" s="140"/>
      <c r="T350" s="20">
        <v>0</v>
      </c>
      <c r="U350" s="139">
        <v>0</v>
      </c>
      <c r="V350" s="141"/>
      <c r="W350" s="22">
        <v>16305</v>
      </c>
      <c r="X350" s="20">
        <v>0</v>
      </c>
      <c r="Y350" s="20">
        <v>0</v>
      </c>
      <c r="Z350" s="139">
        <v>197473</v>
      </c>
      <c r="AA350" s="140"/>
      <c r="AB350" s="20">
        <v>197473</v>
      </c>
      <c r="AC350" s="20">
        <v>0</v>
      </c>
      <c r="AD350" s="42" t="s">
        <v>119</v>
      </c>
      <c r="AE350" s="21" t="s">
        <v>1685</v>
      </c>
      <c r="AF350" s="172" t="s">
        <v>119</v>
      </c>
      <c r="AG350" s="173"/>
      <c r="AH350" s="172" t="s">
        <v>1681</v>
      </c>
      <c r="AI350" s="173"/>
    </row>
    <row r="351" spans="1:35">
      <c r="A351" s="20">
        <v>342</v>
      </c>
      <c r="B351" s="172" t="s">
        <v>1686</v>
      </c>
      <c r="C351" s="173"/>
      <c r="D351" s="21" t="s">
        <v>108</v>
      </c>
      <c r="E351" s="172" t="s">
        <v>1687</v>
      </c>
      <c r="F351" s="174"/>
      <c r="G351" s="173"/>
      <c r="H351" s="21" t="s">
        <v>110</v>
      </c>
      <c r="I351" s="172" t="s">
        <v>1688</v>
      </c>
      <c r="J351" s="173"/>
      <c r="K351" s="21" t="s">
        <v>118</v>
      </c>
      <c r="L351" s="20">
        <v>4957</v>
      </c>
      <c r="M351" s="20">
        <v>243000</v>
      </c>
      <c r="N351" s="139">
        <v>1784592</v>
      </c>
      <c r="O351" s="140"/>
      <c r="P351" s="20">
        <v>2027592</v>
      </c>
      <c r="Q351" s="139">
        <v>0</v>
      </c>
      <c r="R351" s="141"/>
      <c r="S351" s="140"/>
      <c r="T351" s="20">
        <v>0</v>
      </c>
      <c r="U351" s="139">
        <v>0</v>
      </c>
      <c r="V351" s="141"/>
      <c r="W351" s="22">
        <v>10138</v>
      </c>
      <c r="X351" s="20">
        <v>0</v>
      </c>
      <c r="Y351" s="20">
        <v>0</v>
      </c>
      <c r="Z351" s="139">
        <v>2037730</v>
      </c>
      <c r="AA351" s="140"/>
      <c r="AB351" s="20">
        <v>2037730</v>
      </c>
      <c r="AC351" s="20">
        <v>0</v>
      </c>
      <c r="AD351" s="42" t="s">
        <v>422</v>
      </c>
      <c r="AE351" s="21" t="s">
        <v>1689</v>
      </c>
      <c r="AF351" s="172" t="s">
        <v>422</v>
      </c>
      <c r="AG351" s="173"/>
      <c r="AH351" s="172" t="s">
        <v>1686</v>
      </c>
      <c r="AI351" s="173"/>
    </row>
    <row r="352" spans="1:35">
      <c r="A352" s="20">
        <v>343</v>
      </c>
      <c r="B352" s="172" t="s">
        <v>1690</v>
      </c>
      <c r="C352" s="173"/>
      <c r="D352" s="21" t="s">
        <v>108</v>
      </c>
      <c r="E352" s="172" t="s">
        <v>1691</v>
      </c>
      <c r="F352" s="174"/>
      <c r="G352" s="173"/>
      <c r="H352" s="21" t="s">
        <v>110</v>
      </c>
      <c r="I352" s="172" t="s">
        <v>646</v>
      </c>
      <c r="J352" s="173"/>
      <c r="K352" s="21" t="s">
        <v>130</v>
      </c>
      <c r="L352" s="20">
        <v>2479</v>
      </c>
      <c r="M352" s="20">
        <v>81000</v>
      </c>
      <c r="N352" s="139">
        <v>892296</v>
      </c>
      <c r="O352" s="140"/>
      <c r="P352" s="20">
        <v>973296</v>
      </c>
      <c r="Q352" s="139">
        <v>0</v>
      </c>
      <c r="R352" s="141"/>
      <c r="S352" s="140"/>
      <c r="T352" s="20">
        <v>0</v>
      </c>
      <c r="U352" s="139">
        <v>0</v>
      </c>
      <c r="V352" s="141"/>
      <c r="W352" s="22">
        <v>4866</v>
      </c>
      <c r="X352" s="20">
        <v>0</v>
      </c>
      <c r="Y352" s="20">
        <v>0</v>
      </c>
      <c r="Z352" s="139">
        <v>978162</v>
      </c>
      <c r="AA352" s="140"/>
      <c r="AB352" s="20">
        <v>978162</v>
      </c>
      <c r="AC352" s="20">
        <v>0</v>
      </c>
      <c r="AD352" s="42" t="s">
        <v>100</v>
      </c>
      <c r="AE352" s="21" t="s">
        <v>1692</v>
      </c>
      <c r="AF352" s="172" t="s">
        <v>100</v>
      </c>
      <c r="AG352" s="173"/>
      <c r="AH352" s="172" t="s">
        <v>1690</v>
      </c>
      <c r="AI352" s="173"/>
    </row>
    <row r="353" spans="1:35">
      <c r="A353" s="20">
        <v>344</v>
      </c>
      <c r="B353" s="172" t="s">
        <v>1693</v>
      </c>
      <c r="C353" s="173"/>
      <c r="D353" s="21" t="s">
        <v>1694</v>
      </c>
      <c r="E353" s="172" t="s">
        <v>1695</v>
      </c>
      <c r="F353" s="174"/>
      <c r="G353" s="173"/>
      <c r="H353" s="21" t="s">
        <v>66</v>
      </c>
      <c r="I353" s="172" t="s">
        <v>1696</v>
      </c>
      <c r="J353" s="173"/>
      <c r="K353" s="21" t="s">
        <v>125</v>
      </c>
      <c r="L353" s="20">
        <v>50</v>
      </c>
      <c r="M353" s="20">
        <v>0</v>
      </c>
      <c r="N353" s="139">
        <v>67600</v>
      </c>
      <c r="O353" s="140"/>
      <c r="P353" s="20">
        <v>67600</v>
      </c>
      <c r="Q353" s="139">
        <v>0</v>
      </c>
      <c r="R353" s="141"/>
      <c r="S353" s="140"/>
      <c r="T353" s="20">
        <v>0</v>
      </c>
      <c r="U353" s="139">
        <v>0</v>
      </c>
      <c r="V353" s="141"/>
      <c r="W353" s="22">
        <v>6084</v>
      </c>
      <c r="X353" s="20">
        <v>0</v>
      </c>
      <c r="Y353" s="20">
        <v>0</v>
      </c>
      <c r="Z353" s="139">
        <v>73684</v>
      </c>
      <c r="AA353" s="140"/>
      <c r="AB353" s="20">
        <v>73684</v>
      </c>
      <c r="AC353" s="20">
        <v>0</v>
      </c>
      <c r="AD353" s="42" t="s">
        <v>80</v>
      </c>
      <c r="AE353" s="21" t="s">
        <v>1697</v>
      </c>
      <c r="AF353" s="172" t="s">
        <v>80</v>
      </c>
      <c r="AG353" s="173"/>
      <c r="AH353" s="172" t="s">
        <v>1693</v>
      </c>
      <c r="AI353" s="173"/>
    </row>
    <row r="354" spans="1:35">
      <c r="A354" s="20">
        <v>345</v>
      </c>
      <c r="B354" s="172" t="s">
        <v>1698</v>
      </c>
      <c r="C354" s="173"/>
      <c r="D354" s="21" t="s">
        <v>1699</v>
      </c>
      <c r="E354" s="172" t="s">
        <v>1700</v>
      </c>
      <c r="F354" s="174"/>
      <c r="G354" s="173"/>
      <c r="H354" s="21" t="s">
        <v>66</v>
      </c>
      <c r="I354" s="172" t="s">
        <v>1701</v>
      </c>
      <c r="J354" s="173"/>
      <c r="K354" s="21" t="s">
        <v>252</v>
      </c>
      <c r="L354" s="20">
        <v>315</v>
      </c>
      <c r="M354" s="20">
        <v>0</v>
      </c>
      <c r="N354" s="139">
        <v>130725</v>
      </c>
      <c r="O354" s="140"/>
      <c r="P354" s="20">
        <v>130725</v>
      </c>
      <c r="Q354" s="139">
        <v>0</v>
      </c>
      <c r="R354" s="141"/>
      <c r="S354" s="140"/>
      <c r="T354" s="20">
        <v>0</v>
      </c>
      <c r="U354" s="139">
        <v>500</v>
      </c>
      <c r="V354" s="141"/>
      <c r="W354" s="22">
        <v>11765</v>
      </c>
      <c r="X354" s="20">
        <v>0</v>
      </c>
      <c r="Y354" s="20">
        <v>0</v>
      </c>
      <c r="Z354" s="139">
        <v>142990</v>
      </c>
      <c r="AA354" s="140"/>
      <c r="AB354" s="20">
        <v>142990</v>
      </c>
      <c r="AC354" s="20">
        <v>0</v>
      </c>
      <c r="AD354" s="42" t="s">
        <v>1702</v>
      </c>
      <c r="AE354" s="21" t="s">
        <v>1703</v>
      </c>
      <c r="AF354" s="172" t="s">
        <v>1702</v>
      </c>
      <c r="AG354" s="173"/>
      <c r="AH354" s="172" t="s">
        <v>1698</v>
      </c>
      <c r="AI354" s="173"/>
    </row>
    <row r="355" spans="1:35">
      <c r="A355" s="20">
        <v>346</v>
      </c>
      <c r="B355" s="172" t="s">
        <v>1704</v>
      </c>
      <c r="C355" s="173"/>
      <c r="D355" s="21" t="s">
        <v>1705</v>
      </c>
      <c r="E355" s="172" t="s">
        <v>1706</v>
      </c>
      <c r="F355" s="174"/>
      <c r="G355" s="173"/>
      <c r="H355" s="21" t="s">
        <v>66</v>
      </c>
      <c r="I355" s="172" t="s">
        <v>1707</v>
      </c>
      <c r="J355" s="173"/>
      <c r="K355" s="21" t="s">
        <v>68</v>
      </c>
      <c r="L355" s="20">
        <v>628</v>
      </c>
      <c r="M355" s="20">
        <v>0</v>
      </c>
      <c r="N355" s="139">
        <v>849056</v>
      </c>
      <c r="O355" s="140"/>
      <c r="P355" s="20">
        <v>849056</v>
      </c>
      <c r="Q355" s="139">
        <v>0</v>
      </c>
      <c r="R355" s="141"/>
      <c r="S355" s="140"/>
      <c r="T355" s="20">
        <v>0</v>
      </c>
      <c r="U355" s="139">
        <v>0</v>
      </c>
      <c r="V355" s="141"/>
      <c r="W355" s="22">
        <v>76415</v>
      </c>
      <c r="X355" s="20">
        <v>0</v>
      </c>
      <c r="Y355" s="20">
        <v>0</v>
      </c>
      <c r="Z355" s="139">
        <v>925471</v>
      </c>
      <c r="AA355" s="140"/>
      <c r="AB355" s="20">
        <v>925471</v>
      </c>
      <c r="AC355" s="20">
        <v>0</v>
      </c>
      <c r="AD355" s="42" t="s">
        <v>182</v>
      </c>
      <c r="AE355" s="21" t="s">
        <v>1708</v>
      </c>
      <c r="AF355" s="172" t="s">
        <v>182</v>
      </c>
      <c r="AG355" s="173"/>
      <c r="AH355" s="172" t="s">
        <v>1704</v>
      </c>
      <c r="AI355" s="173"/>
    </row>
    <row r="356" spans="1:35">
      <c r="A356" s="20">
        <v>347</v>
      </c>
      <c r="B356" s="172" t="s">
        <v>1709</v>
      </c>
      <c r="C356" s="173"/>
      <c r="D356" s="21" t="s">
        <v>1710</v>
      </c>
      <c r="E356" s="172" t="s">
        <v>1711</v>
      </c>
      <c r="F356" s="174"/>
      <c r="G356" s="173"/>
      <c r="H356" s="21" t="s">
        <v>325</v>
      </c>
      <c r="I356" s="172" t="s">
        <v>1712</v>
      </c>
      <c r="J356" s="173"/>
      <c r="K356" s="21" t="s">
        <v>60</v>
      </c>
      <c r="L356" s="20">
        <v>2479</v>
      </c>
      <c r="M356" s="20">
        <v>59400</v>
      </c>
      <c r="N356" s="139">
        <v>1226907</v>
      </c>
      <c r="O356" s="140"/>
      <c r="P356" s="20">
        <v>1286307</v>
      </c>
      <c r="Q356" s="139">
        <v>0</v>
      </c>
      <c r="R356" s="141"/>
      <c r="S356" s="140"/>
      <c r="T356" s="20">
        <v>76400</v>
      </c>
      <c r="U356" s="139">
        <v>227401</v>
      </c>
      <c r="V356" s="141"/>
      <c r="W356" s="22">
        <v>13160</v>
      </c>
      <c r="X356" s="20">
        <v>20700</v>
      </c>
      <c r="Y356" s="20">
        <v>0</v>
      </c>
      <c r="Z356" s="139">
        <v>1623968</v>
      </c>
      <c r="AA356" s="140"/>
      <c r="AB356" s="20">
        <v>1623968</v>
      </c>
      <c r="AC356" s="20">
        <v>0</v>
      </c>
      <c r="AD356" s="42" t="s">
        <v>146</v>
      </c>
      <c r="AE356" s="21" t="s">
        <v>1713</v>
      </c>
      <c r="AF356" s="172" t="s">
        <v>146</v>
      </c>
      <c r="AG356" s="173"/>
      <c r="AH356" s="172" t="s">
        <v>1709</v>
      </c>
      <c r="AI356" s="173"/>
    </row>
    <row r="357" spans="1:35">
      <c r="A357" s="20">
        <v>348</v>
      </c>
      <c r="B357" s="172" t="s">
        <v>1714</v>
      </c>
      <c r="C357" s="173"/>
      <c r="D357" s="21" t="s">
        <v>1715</v>
      </c>
      <c r="E357" s="172" t="s">
        <v>1716</v>
      </c>
      <c r="F357" s="174"/>
      <c r="G357" s="173"/>
      <c r="H357" s="21" t="s">
        <v>325</v>
      </c>
      <c r="I357" s="172" t="s">
        <v>1717</v>
      </c>
      <c r="J357" s="173"/>
      <c r="K357" s="21" t="s">
        <v>125</v>
      </c>
      <c r="L357" s="20">
        <v>4957</v>
      </c>
      <c r="M357" s="20">
        <v>584064</v>
      </c>
      <c r="N357" s="139">
        <v>6702134</v>
      </c>
      <c r="O357" s="140"/>
      <c r="P357" s="20">
        <v>7286198</v>
      </c>
      <c r="Q357" s="139">
        <v>10000</v>
      </c>
      <c r="R357" s="141"/>
      <c r="S357" s="140"/>
      <c r="T357" s="20">
        <v>76400</v>
      </c>
      <c r="U357" s="139">
        <v>188171</v>
      </c>
      <c r="V357" s="141"/>
      <c r="W357" s="22">
        <v>75782</v>
      </c>
      <c r="X357" s="20">
        <v>25200</v>
      </c>
      <c r="Y357" s="20">
        <v>0</v>
      </c>
      <c r="Z357" s="139">
        <v>7661751</v>
      </c>
      <c r="AA357" s="140"/>
      <c r="AB357" s="20">
        <v>7661751</v>
      </c>
      <c r="AC357" s="20">
        <v>0</v>
      </c>
      <c r="AD357" s="42" t="s">
        <v>131</v>
      </c>
      <c r="AE357" s="21" t="s">
        <v>1718</v>
      </c>
      <c r="AF357" s="172" t="s">
        <v>131</v>
      </c>
      <c r="AG357" s="173"/>
      <c r="AH357" s="172" t="s">
        <v>1714</v>
      </c>
      <c r="AI357" s="173"/>
    </row>
    <row r="358" spans="1:35">
      <c r="A358" s="20">
        <v>349</v>
      </c>
      <c r="B358" s="172" t="s">
        <v>1719</v>
      </c>
      <c r="C358" s="173"/>
      <c r="D358" s="21" t="s">
        <v>1720</v>
      </c>
      <c r="E358" s="172" t="s">
        <v>1721</v>
      </c>
      <c r="F358" s="174"/>
      <c r="G358" s="173"/>
      <c r="H358" s="21" t="s">
        <v>66</v>
      </c>
      <c r="I358" s="172" t="s">
        <v>1722</v>
      </c>
      <c r="J358" s="173"/>
      <c r="K358" s="21" t="s">
        <v>540</v>
      </c>
      <c r="L358" s="20">
        <v>823</v>
      </c>
      <c r="M358" s="20">
        <v>0</v>
      </c>
      <c r="N358" s="139">
        <v>1188988</v>
      </c>
      <c r="O358" s="140"/>
      <c r="P358" s="20">
        <v>1188988</v>
      </c>
      <c r="Q358" s="139">
        <v>0</v>
      </c>
      <c r="R358" s="141"/>
      <c r="S358" s="140"/>
      <c r="T358" s="20">
        <v>0</v>
      </c>
      <c r="U358" s="139">
        <v>0</v>
      </c>
      <c r="V358" s="141"/>
      <c r="W358" s="22">
        <v>107009</v>
      </c>
      <c r="X358" s="20">
        <v>0</v>
      </c>
      <c r="Y358" s="20">
        <v>0</v>
      </c>
      <c r="Z358" s="139">
        <v>1295997</v>
      </c>
      <c r="AA358" s="140"/>
      <c r="AB358" s="20">
        <v>1295997</v>
      </c>
      <c r="AC358" s="20">
        <v>0</v>
      </c>
      <c r="AD358" s="42" t="s">
        <v>100</v>
      </c>
      <c r="AE358" s="21" t="s">
        <v>1723</v>
      </c>
      <c r="AF358" s="172" t="s">
        <v>100</v>
      </c>
      <c r="AG358" s="173"/>
      <c r="AH358" s="172" t="s">
        <v>1719</v>
      </c>
      <c r="AI358" s="173"/>
    </row>
    <row r="359" spans="1:35">
      <c r="A359" s="20">
        <v>350</v>
      </c>
      <c r="B359" s="172" t="s">
        <v>1724</v>
      </c>
      <c r="C359" s="173"/>
      <c r="D359" s="21" t="s">
        <v>108</v>
      </c>
      <c r="E359" s="172" t="s">
        <v>1725</v>
      </c>
      <c r="F359" s="174"/>
      <c r="G359" s="173"/>
      <c r="H359" s="21" t="s">
        <v>110</v>
      </c>
      <c r="I359" s="172" t="s">
        <v>1726</v>
      </c>
      <c r="J359" s="173"/>
      <c r="K359" s="21" t="s">
        <v>112</v>
      </c>
      <c r="L359" s="20">
        <v>4957</v>
      </c>
      <c r="M359" s="20">
        <v>429300</v>
      </c>
      <c r="N359" s="139">
        <v>2305098</v>
      </c>
      <c r="O359" s="140"/>
      <c r="P359" s="20">
        <v>2734398</v>
      </c>
      <c r="Q359" s="139">
        <v>0</v>
      </c>
      <c r="R359" s="141"/>
      <c r="S359" s="140"/>
      <c r="T359" s="20">
        <v>0</v>
      </c>
      <c r="U359" s="139">
        <v>0</v>
      </c>
      <c r="V359" s="141"/>
      <c r="W359" s="22">
        <v>13672</v>
      </c>
      <c r="X359" s="20">
        <v>0</v>
      </c>
      <c r="Y359" s="20">
        <v>0</v>
      </c>
      <c r="Z359" s="139">
        <v>2748070</v>
      </c>
      <c r="AA359" s="140"/>
      <c r="AB359" s="20">
        <v>2748070</v>
      </c>
      <c r="AC359" s="20">
        <v>0</v>
      </c>
      <c r="AD359" s="42" t="s">
        <v>100</v>
      </c>
      <c r="AE359" s="21" t="s">
        <v>1727</v>
      </c>
      <c r="AF359" s="172" t="s">
        <v>100</v>
      </c>
      <c r="AG359" s="173"/>
      <c r="AH359" s="172" t="s">
        <v>1724</v>
      </c>
      <c r="AI359" s="173"/>
    </row>
    <row r="360" spans="1:35">
      <c r="A360" s="20">
        <v>351</v>
      </c>
      <c r="B360" s="172" t="s">
        <v>1728</v>
      </c>
      <c r="C360" s="173"/>
      <c r="D360" s="21" t="s">
        <v>1729</v>
      </c>
      <c r="E360" s="172" t="s">
        <v>1730</v>
      </c>
      <c r="F360" s="174"/>
      <c r="G360" s="173"/>
      <c r="H360" s="21" t="s">
        <v>66</v>
      </c>
      <c r="I360" s="172" t="s">
        <v>1731</v>
      </c>
      <c r="J360" s="173"/>
      <c r="K360" s="21" t="s">
        <v>252</v>
      </c>
      <c r="L360" s="20">
        <v>200</v>
      </c>
      <c r="M360" s="20">
        <v>0</v>
      </c>
      <c r="N360" s="139">
        <v>83000</v>
      </c>
      <c r="O360" s="140"/>
      <c r="P360" s="20">
        <v>83000</v>
      </c>
      <c r="Q360" s="139">
        <v>0</v>
      </c>
      <c r="R360" s="141"/>
      <c r="S360" s="140"/>
      <c r="T360" s="20">
        <v>0</v>
      </c>
      <c r="U360" s="139">
        <v>0</v>
      </c>
      <c r="V360" s="141"/>
      <c r="W360" s="22">
        <v>7470</v>
      </c>
      <c r="X360" s="20">
        <v>0</v>
      </c>
      <c r="Y360" s="20">
        <v>0</v>
      </c>
      <c r="Z360" s="139">
        <v>90470</v>
      </c>
      <c r="AA360" s="140"/>
      <c r="AB360" s="20">
        <v>90470</v>
      </c>
      <c r="AC360" s="20">
        <v>0</v>
      </c>
      <c r="AD360" s="42" t="s">
        <v>274</v>
      </c>
      <c r="AE360" s="21" t="s">
        <v>1732</v>
      </c>
      <c r="AF360" s="172" t="s">
        <v>274</v>
      </c>
      <c r="AG360" s="173"/>
      <c r="AH360" s="172" t="s">
        <v>1728</v>
      </c>
      <c r="AI360" s="173"/>
    </row>
    <row r="361" spans="1:35">
      <c r="A361" s="20">
        <v>352</v>
      </c>
      <c r="B361" s="172" t="s">
        <v>1733</v>
      </c>
      <c r="C361" s="173"/>
      <c r="D361" s="21" t="s">
        <v>1734</v>
      </c>
      <c r="E361" s="172" t="s">
        <v>1735</v>
      </c>
      <c r="F361" s="174"/>
      <c r="G361" s="173"/>
      <c r="I361" s="172" t="s">
        <v>1736</v>
      </c>
      <c r="J361" s="173"/>
      <c r="K361" s="21" t="s">
        <v>60</v>
      </c>
      <c r="L361" s="20">
        <v>2</v>
      </c>
      <c r="M361" s="20">
        <v>0</v>
      </c>
      <c r="N361" s="139">
        <v>338</v>
      </c>
      <c r="O361" s="140"/>
      <c r="P361" s="20">
        <v>338</v>
      </c>
      <c r="Q361" s="139">
        <v>0</v>
      </c>
      <c r="R361" s="141"/>
      <c r="S361" s="140"/>
      <c r="T361" s="20">
        <v>0</v>
      </c>
      <c r="U361" s="139">
        <v>0</v>
      </c>
      <c r="V361" s="141"/>
      <c r="W361" s="22">
        <v>0</v>
      </c>
      <c r="X361" s="20">
        <v>0</v>
      </c>
      <c r="Y361" s="20">
        <v>0</v>
      </c>
      <c r="Z361" s="139">
        <v>338</v>
      </c>
      <c r="AA361" s="140"/>
      <c r="AB361" s="20">
        <v>0</v>
      </c>
      <c r="AC361" s="20">
        <v>338</v>
      </c>
      <c r="AD361" s="42" t="s">
        <v>80</v>
      </c>
      <c r="AE361" s="21" t="s">
        <v>1737</v>
      </c>
      <c r="AF361" s="172" t="s">
        <v>80</v>
      </c>
      <c r="AG361" s="173"/>
      <c r="AH361" s="172" t="s">
        <v>1733</v>
      </c>
      <c r="AI361" s="173"/>
    </row>
    <row r="362" spans="1:35">
      <c r="A362" s="20">
        <v>353</v>
      </c>
      <c r="B362" s="172" t="s">
        <v>1738</v>
      </c>
      <c r="C362" s="173"/>
      <c r="D362" s="21" t="s">
        <v>1739</v>
      </c>
      <c r="E362" s="172" t="s">
        <v>1740</v>
      </c>
      <c r="F362" s="174"/>
      <c r="G362" s="173"/>
      <c r="H362" s="21" t="s">
        <v>325</v>
      </c>
      <c r="I362" s="172" t="s">
        <v>1741</v>
      </c>
      <c r="J362" s="173"/>
      <c r="K362" s="21" t="s">
        <v>545</v>
      </c>
      <c r="L362" s="20">
        <v>4957</v>
      </c>
      <c r="M362" s="20">
        <v>162000</v>
      </c>
      <c r="N362" s="139">
        <v>1784592</v>
      </c>
      <c r="O362" s="140"/>
      <c r="P362" s="20">
        <v>1946592</v>
      </c>
      <c r="Q362" s="139">
        <v>0</v>
      </c>
      <c r="R362" s="141"/>
      <c r="S362" s="140"/>
      <c r="T362" s="20">
        <v>76400</v>
      </c>
      <c r="U362" s="139">
        <v>433957</v>
      </c>
      <c r="V362" s="141"/>
      <c r="W362" s="22">
        <v>20276</v>
      </c>
      <c r="X362" s="20">
        <v>0</v>
      </c>
      <c r="Y362" s="20">
        <v>0</v>
      </c>
      <c r="Z362" s="139">
        <v>2477225</v>
      </c>
      <c r="AA362" s="140"/>
      <c r="AB362" s="20">
        <v>2477225</v>
      </c>
      <c r="AC362" s="20">
        <v>0</v>
      </c>
      <c r="AD362" s="42" t="s">
        <v>168</v>
      </c>
      <c r="AE362" s="21" t="s">
        <v>1742</v>
      </c>
      <c r="AF362" s="172" t="s">
        <v>168</v>
      </c>
      <c r="AG362" s="173"/>
      <c r="AH362" s="172" t="s">
        <v>1738</v>
      </c>
      <c r="AI362" s="173"/>
    </row>
    <row r="363" spans="1:35">
      <c r="A363" s="20">
        <v>354</v>
      </c>
      <c r="B363" s="172" t="s">
        <v>1743</v>
      </c>
      <c r="C363" s="173"/>
      <c r="D363" s="21" t="s">
        <v>1744</v>
      </c>
      <c r="E363" s="172" t="s">
        <v>186</v>
      </c>
      <c r="F363" s="174"/>
      <c r="G363" s="173"/>
      <c r="I363" s="172" t="s">
        <v>1745</v>
      </c>
      <c r="J363" s="173"/>
      <c r="K363" s="21" t="s">
        <v>60</v>
      </c>
      <c r="L363" s="20">
        <v>120</v>
      </c>
      <c r="M363" s="20">
        <v>0</v>
      </c>
      <c r="N363" s="139">
        <v>20280</v>
      </c>
      <c r="O363" s="140"/>
      <c r="P363" s="20">
        <v>20280</v>
      </c>
      <c r="Q363" s="139">
        <v>0</v>
      </c>
      <c r="R363" s="141"/>
      <c r="S363" s="140"/>
      <c r="T363" s="20">
        <v>0</v>
      </c>
      <c r="U363" s="139">
        <v>0</v>
      </c>
      <c r="V363" s="141"/>
      <c r="W363" s="22">
        <v>0</v>
      </c>
      <c r="X363" s="20">
        <v>0</v>
      </c>
      <c r="Y363" s="20">
        <v>0</v>
      </c>
      <c r="Z363" s="139">
        <v>20280</v>
      </c>
      <c r="AA363" s="140"/>
      <c r="AB363" s="20">
        <v>0</v>
      </c>
      <c r="AC363" s="20">
        <v>20280</v>
      </c>
      <c r="AD363" s="42" t="s">
        <v>80</v>
      </c>
      <c r="AE363" s="21" t="s">
        <v>1746</v>
      </c>
      <c r="AF363" s="172" t="s">
        <v>80</v>
      </c>
      <c r="AG363" s="173"/>
      <c r="AH363" s="172" t="s">
        <v>1743</v>
      </c>
      <c r="AI363" s="173"/>
    </row>
    <row r="364" spans="1:35">
      <c r="A364" s="20">
        <v>355</v>
      </c>
      <c r="B364" s="172" t="s">
        <v>1747</v>
      </c>
      <c r="C364" s="173"/>
      <c r="D364" s="21" t="s">
        <v>1748</v>
      </c>
      <c r="E364" s="172" t="s">
        <v>1749</v>
      </c>
      <c r="F364" s="174"/>
      <c r="G364" s="173"/>
      <c r="H364" s="21" t="s">
        <v>66</v>
      </c>
      <c r="I364" s="172" t="s">
        <v>1750</v>
      </c>
      <c r="J364" s="173"/>
      <c r="K364" s="21" t="s">
        <v>252</v>
      </c>
      <c r="L364" s="20">
        <v>516</v>
      </c>
      <c r="M364" s="20">
        <v>0</v>
      </c>
      <c r="N364" s="139">
        <v>214140</v>
      </c>
      <c r="O364" s="140"/>
      <c r="P364" s="20">
        <v>214140</v>
      </c>
      <c r="Q364" s="139">
        <v>0</v>
      </c>
      <c r="R364" s="141"/>
      <c r="S364" s="140"/>
      <c r="T364" s="20">
        <v>0</v>
      </c>
      <c r="U364" s="139">
        <v>0</v>
      </c>
      <c r="V364" s="141"/>
      <c r="W364" s="22">
        <v>19273</v>
      </c>
      <c r="X364" s="20">
        <v>0</v>
      </c>
      <c r="Y364" s="20">
        <v>0</v>
      </c>
      <c r="Z364" s="139">
        <v>233413</v>
      </c>
      <c r="AA364" s="140"/>
      <c r="AB364" s="20">
        <v>233413</v>
      </c>
      <c r="AC364" s="20">
        <v>0</v>
      </c>
      <c r="AD364" s="42" t="s">
        <v>1751</v>
      </c>
      <c r="AE364" s="21" t="s">
        <v>1752</v>
      </c>
      <c r="AF364" s="172" t="s">
        <v>1751</v>
      </c>
      <c r="AG364" s="173"/>
      <c r="AH364" s="172" t="s">
        <v>1747</v>
      </c>
      <c r="AI364" s="173"/>
    </row>
    <row r="365" spans="1:35">
      <c r="A365" s="20">
        <v>356</v>
      </c>
      <c r="B365" s="172" t="s">
        <v>1753</v>
      </c>
      <c r="C365" s="173"/>
      <c r="D365" s="21" t="s">
        <v>1754</v>
      </c>
      <c r="E365" s="172" t="s">
        <v>1755</v>
      </c>
      <c r="F365" s="174"/>
      <c r="G365" s="173"/>
      <c r="H365" s="21" t="s">
        <v>66</v>
      </c>
      <c r="I365" s="172" t="s">
        <v>1756</v>
      </c>
      <c r="J365" s="173"/>
      <c r="K365" s="21" t="s">
        <v>60</v>
      </c>
      <c r="L365" s="20">
        <v>200</v>
      </c>
      <c r="M365" s="20">
        <v>0</v>
      </c>
      <c r="N365" s="139">
        <v>99000</v>
      </c>
      <c r="O365" s="140"/>
      <c r="P365" s="20">
        <v>99000</v>
      </c>
      <c r="Q365" s="139">
        <v>0</v>
      </c>
      <c r="R365" s="141"/>
      <c r="S365" s="140"/>
      <c r="T365" s="20">
        <v>76400</v>
      </c>
      <c r="U365" s="139">
        <v>0</v>
      </c>
      <c r="V365" s="141"/>
      <c r="W365" s="22">
        <v>8910</v>
      </c>
      <c r="X365" s="20">
        <v>0</v>
      </c>
      <c r="Y365" s="20">
        <v>0</v>
      </c>
      <c r="Z365" s="139">
        <v>184310</v>
      </c>
      <c r="AA365" s="140"/>
      <c r="AB365" s="20">
        <v>184310</v>
      </c>
      <c r="AC365" s="20">
        <v>0</v>
      </c>
      <c r="AD365" s="42" t="s">
        <v>61</v>
      </c>
      <c r="AE365" s="21" t="s">
        <v>1757</v>
      </c>
      <c r="AF365" s="172" t="s">
        <v>61</v>
      </c>
      <c r="AG365" s="173"/>
      <c r="AH365" s="172" t="s">
        <v>1753</v>
      </c>
      <c r="AI365" s="173"/>
    </row>
    <row r="366" spans="1:35">
      <c r="A366" s="20">
        <v>357</v>
      </c>
      <c r="B366" s="172" t="s">
        <v>1758</v>
      </c>
      <c r="C366" s="173"/>
      <c r="D366" s="21" t="s">
        <v>1759</v>
      </c>
      <c r="E366" s="172" t="s">
        <v>1760</v>
      </c>
      <c r="F366" s="174"/>
      <c r="G366" s="173"/>
      <c r="H366" s="21" t="s">
        <v>66</v>
      </c>
      <c r="I366" s="172" t="s">
        <v>1761</v>
      </c>
      <c r="J366" s="173"/>
      <c r="K366" s="21" t="s">
        <v>1762</v>
      </c>
      <c r="L366" s="20">
        <v>3897</v>
      </c>
      <c r="M366" s="20">
        <v>0</v>
      </c>
      <c r="N366" s="139">
        <v>4286700</v>
      </c>
      <c r="O366" s="140"/>
      <c r="P366" s="20">
        <v>4286700</v>
      </c>
      <c r="Q366" s="139">
        <v>0</v>
      </c>
      <c r="R366" s="141"/>
      <c r="S366" s="140"/>
      <c r="T366" s="20">
        <v>0</v>
      </c>
      <c r="U366" s="139">
        <v>0</v>
      </c>
      <c r="V366" s="141"/>
      <c r="W366" s="22">
        <v>385803</v>
      </c>
      <c r="X366" s="20">
        <v>0</v>
      </c>
      <c r="Y366" s="20">
        <v>0</v>
      </c>
      <c r="Z366" s="139">
        <v>4672503</v>
      </c>
      <c r="AA366" s="140"/>
      <c r="AB366" s="20">
        <v>4672503</v>
      </c>
      <c r="AC366" s="20">
        <v>0</v>
      </c>
      <c r="AD366" s="42" t="s">
        <v>439</v>
      </c>
      <c r="AE366" s="21" t="s">
        <v>1763</v>
      </c>
      <c r="AF366" s="172" t="s">
        <v>439</v>
      </c>
      <c r="AG366" s="173"/>
      <c r="AH366" s="172" t="s">
        <v>1758</v>
      </c>
      <c r="AI366" s="173"/>
    </row>
    <row r="367" spans="1:35">
      <c r="A367" s="20">
        <v>358</v>
      </c>
      <c r="B367" s="172" t="s">
        <v>1764</v>
      </c>
      <c r="C367" s="173"/>
      <c r="D367" s="21" t="s">
        <v>1765</v>
      </c>
      <c r="E367" s="172" t="s">
        <v>1766</v>
      </c>
      <c r="F367" s="174"/>
      <c r="G367" s="173"/>
      <c r="I367" s="172" t="s">
        <v>1767</v>
      </c>
      <c r="J367" s="173"/>
      <c r="K367" s="21" t="s">
        <v>130</v>
      </c>
      <c r="L367" s="20">
        <v>16</v>
      </c>
      <c r="M367" s="20">
        <v>0</v>
      </c>
      <c r="N367" s="139">
        <v>1968</v>
      </c>
      <c r="O367" s="140"/>
      <c r="P367" s="20">
        <v>1968</v>
      </c>
      <c r="Q367" s="139">
        <v>0</v>
      </c>
      <c r="R367" s="141"/>
      <c r="S367" s="140"/>
      <c r="T367" s="20">
        <v>0</v>
      </c>
      <c r="U367" s="139">
        <v>0</v>
      </c>
      <c r="V367" s="141"/>
      <c r="W367" s="22">
        <v>0</v>
      </c>
      <c r="X367" s="20">
        <v>0</v>
      </c>
      <c r="Y367" s="20">
        <v>0</v>
      </c>
      <c r="Z367" s="139">
        <v>1968</v>
      </c>
      <c r="AA367" s="140"/>
      <c r="AB367" s="20">
        <v>0</v>
      </c>
      <c r="AC367" s="20">
        <v>1968</v>
      </c>
      <c r="AD367" s="42" t="s">
        <v>80</v>
      </c>
      <c r="AE367" s="21" t="s">
        <v>1768</v>
      </c>
      <c r="AF367" s="172" t="s">
        <v>80</v>
      </c>
      <c r="AG367" s="173"/>
      <c r="AH367" s="172" t="s">
        <v>1764</v>
      </c>
      <c r="AI367" s="173"/>
    </row>
    <row r="368" spans="1:35">
      <c r="A368" s="20">
        <v>359</v>
      </c>
      <c r="B368" s="172" t="s">
        <v>1769</v>
      </c>
      <c r="C368" s="173"/>
      <c r="D368" s="21" t="s">
        <v>1770</v>
      </c>
      <c r="E368" s="172" t="s">
        <v>1771</v>
      </c>
      <c r="F368" s="174"/>
      <c r="G368" s="173"/>
      <c r="I368" s="172" t="s">
        <v>1772</v>
      </c>
      <c r="J368" s="173"/>
      <c r="K368" s="21" t="s">
        <v>295</v>
      </c>
      <c r="L368" s="20">
        <v>15</v>
      </c>
      <c r="M368" s="20">
        <v>0</v>
      </c>
      <c r="N368" s="139">
        <v>7425</v>
      </c>
      <c r="O368" s="140"/>
      <c r="P368" s="20">
        <v>7425</v>
      </c>
      <c r="Q368" s="139">
        <v>0</v>
      </c>
      <c r="R368" s="141"/>
      <c r="S368" s="140"/>
      <c r="T368" s="20">
        <v>0</v>
      </c>
      <c r="U368" s="139">
        <v>0</v>
      </c>
      <c r="V368" s="141"/>
      <c r="W368" s="22">
        <v>0</v>
      </c>
      <c r="X368" s="20">
        <v>0</v>
      </c>
      <c r="Y368" s="20">
        <v>0</v>
      </c>
      <c r="Z368" s="139">
        <v>7425</v>
      </c>
      <c r="AA368" s="140"/>
      <c r="AB368" s="20">
        <v>0</v>
      </c>
      <c r="AC368" s="20">
        <v>7425</v>
      </c>
      <c r="AD368" s="42" t="s">
        <v>80</v>
      </c>
      <c r="AE368" s="21" t="s">
        <v>1773</v>
      </c>
      <c r="AF368" s="172" t="s">
        <v>80</v>
      </c>
      <c r="AG368" s="173"/>
      <c r="AH368" s="172" t="s">
        <v>1769</v>
      </c>
      <c r="AI368" s="173"/>
    </row>
    <row r="369" spans="1:35">
      <c r="A369" s="20">
        <v>360</v>
      </c>
      <c r="B369" s="172" t="s">
        <v>1774</v>
      </c>
      <c r="C369" s="173"/>
      <c r="D369" s="21" t="s">
        <v>1775</v>
      </c>
      <c r="E369" s="172" t="s">
        <v>1776</v>
      </c>
      <c r="F369" s="174"/>
      <c r="G369" s="173"/>
      <c r="H369" s="21" t="s">
        <v>66</v>
      </c>
      <c r="I369" s="172" t="s">
        <v>1777</v>
      </c>
      <c r="J369" s="173"/>
      <c r="K369" s="21" t="s">
        <v>125</v>
      </c>
      <c r="L369" s="20">
        <v>111</v>
      </c>
      <c r="M369" s="20">
        <v>0</v>
      </c>
      <c r="N369" s="139">
        <v>150072</v>
      </c>
      <c r="O369" s="140"/>
      <c r="P369" s="20">
        <v>150072</v>
      </c>
      <c r="Q369" s="139">
        <v>0</v>
      </c>
      <c r="R369" s="141"/>
      <c r="S369" s="140"/>
      <c r="T369" s="20">
        <v>0</v>
      </c>
      <c r="U369" s="139">
        <v>0</v>
      </c>
      <c r="V369" s="141"/>
      <c r="W369" s="22">
        <v>13506</v>
      </c>
      <c r="X369" s="20">
        <v>0</v>
      </c>
      <c r="Y369" s="20">
        <v>0</v>
      </c>
      <c r="Z369" s="139">
        <v>163578</v>
      </c>
      <c r="AA369" s="140"/>
      <c r="AB369" s="20">
        <v>163578</v>
      </c>
      <c r="AC369" s="20">
        <v>0</v>
      </c>
      <c r="AD369" s="42" t="s">
        <v>146</v>
      </c>
      <c r="AE369" s="21" t="s">
        <v>1778</v>
      </c>
      <c r="AF369" s="172" t="s">
        <v>146</v>
      </c>
      <c r="AG369" s="173"/>
      <c r="AH369" s="172" t="s">
        <v>1774</v>
      </c>
      <c r="AI369" s="173"/>
    </row>
    <row r="370" spans="1:35">
      <c r="A370" s="20">
        <v>361</v>
      </c>
      <c r="B370" s="172" t="s">
        <v>1779</v>
      </c>
      <c r="C370" s="173"/>
      <c r="D370" s="21" t="s">
        <v>1780</v>
      </c>
      <c r="E370" s="172" t="s">
        <v>1781</v>
      </c>
      <c r="F370" s="174"/>
      <c r="G370" s="173"/>
      <c r="I370" s="172" t="s">
        <v>1782</v>
      </c>
      <c r="J370" s="173"/>
      <c r="K370" s="21" t="s">
        <v>60</v>
      </c>
      <c r="L370" s="20">
        <v>32</v>
      </c>
      <c r="M370" s="20">
        <v>0</v>
      </c>
      <c r="N370" s="139">
        <v>15840</v>
      </c>
      <c r="O370" s="140"/>
      <c r="P370" s="20">
        <v>15840</v>
      </c>
      <c r="Q370" s="139">
        <v>0</v>
      </c>
      <c r="R370" s="141"/>
      <c r="S370" s="140"/>
      <c r="T370" s="20">
        <v>0</v>
      </c>
      <c r="U370" s="139">
        <v>0</v>
      </c>
      <c r="V370" s="141"/>
      <c r="W370" s="22">
        <v>0</v>
      </c>
      <c r="X370" s="20">
        <v>0</v>
      </c>
      <c r="Y370" s="20">
        <v>0</v>
      </c>
      <c r="Z370" s="139">
        <v>15840</v>
      </c>
      <c r="AA370" s="140"/>
      <c r="AB370" s="20">
        <v>0</v>
      </c>
      <c r="AC370" s="20">
        <v>15840</v>
      </c>
      <c r="AD370" s="42" t="s">
        <v>61</v>
      </c>
      <c r="AE370" s="21" t="s">
        <v>1783</v>
      </c>
      <c r="AF370" s="172" t="s">
        <v>61</v>
      </c>
      <c r="AG370" s="173"/>
      <c r="AH370" s="172" t="s">
        <v>1779</v>
      </c>
      <c r="AI370" s="173"/>
    </row>
    <row r="371" spans="1:35">
      <c r="A371" s="20">
        <v>362</v>
      </c>
      <c r="B371" s="172" t="s">
        <v>1784</v>
      </c>
      <c r="C371" s="173"/>
      <c r="D371" s="21" t="s">
        <v>1785</v>
      </c>
      <c r="E371" s="172" t="s">
        <v>1786</v>
      </c>
      <c r="F371" s="174"/>
      <c r="G371" s="173"/>
      <c r="I371" s="172" t="s">
        <v>1787</v>
      </c>
      <c r="J371" s="173"/>
      <c r="K371" s="21" t="s">
        <v>60</v>
      </c>
      <c r="L371" s="20">
        <v>60</v>
      </c>
      <c r="M371" s="20">
        <v>0</v>
      </c>
      <c r="N371" s="139">
        <v>29700</v>
      </c>
      <c r="O371" s="140"/>
      <c r="P371" s="20">
        <v>29700</v>
      </c>
      <c r="Q371" s="139">
        <v>0</v>
      </c>
      <c r="R371" s="141"/>
      <c r="S371" s="140"/>
      <c r="T371" s="20">
        <v>0</v>
      </c>
      <c r="U371" s="139">
        <v>0</v>
      </c>
      <c r="V371" s="141"/>
      <c r="W371" s="22">
        <v>0</v>
      </c>
      <c r="X371" s="20">
        <v>0</v>
      </c>
      <c r="Y371" s="20">
        <v>0</v>
      </c>
      <c r="Z371" s="139">
        <v>29700</v>
      </c>
      <c r="AA371" s="140"/>
      <c r="AB371" s="20">
        <v>0</v>
      </c>
      <c r="AC371" s="20">
        <v>29700</v>
      </c>
      <c r="AD371" s="42" t="s">
        <v>61</v>
      </c>
      <c r="AE371" s="21" t="s">
        <v>1788</v>
      </c>
      <c r="AF371" s="172" t="s">
        <v>61</v>
      </c>
      <c r="AG371" s="173"/>
      <c r="AH371" s="172" t="s">
        <v>1784</v>
      </c>
      <c r="AI371" s="173"/>
    </row>
    <row r="372" spans="1:35">
      <c r="A372" s="20">
        <v>363</v>
      </c>
      <c r="B372" s="172" t="s">
        <v>1789</v>
      </c>
      <c r="C372" s="173"/>
      <c r="D372" s="21" t="s">
        <v>1790</v>
      </c>
      <c r="E372" s="172" t="s">
        <v>1791</v>
      </c>
      <c r="F372" s="174"/>
      <c r="G372" s="173"/>
      <c r="H372" s="21" t="s">
        <v>66</v>
      </c>
      <c r="I372" s="172" t="s">
        <v>1792</v>
      </c>
      <c r="J372" s="173"/>
      <c r="K372" s="21" t="s">
        <v>68</v>
      </c>
      <c r="L372" s="20">
        <v>300</v>
      </c>
      <c r="M372" s="20">
        <v>0</v>
      </c>
      <c r="N372" s="139">
        <v>405600</v>
      </c>
      <c r="O372" s="140"/>
      <c r="P372" s="20">
        <v>405600</v>
      </c>
      <c r="Q372" s="139">
        <v>0</v>
      </c>
      <c r="R372" s="141"/>
      <c r="S372" s="140"/>
      <c r="T372" s="20">
        <v>0</v>
      </c>
      <c r="U372" s="139">
        <v>0</v>
      </c>
      <c r="V372" s="141"/>
      <c r="W372" s="22">
        <v>36504</v>
      </c>
      <c r="X372" s="20">
        <v>0</v>
      </c>
      <c r="Y372" s="20">
        <v>0</v>
      </c>
      <c r="Z372" s="139">
        <v>442104</v>
      </c>
      <c r="AA372" s="140"/>
      <c r="AB372" s="20">
        <v>442104</v>
      </c>
      <c r="AC372" s="20">
        <v>0</v>
      </c>
      <c r="AD372" s="42" t="s">
        <v>492</v>
      </c>
      <c r="AE372" s="21" t="s">
        <v>1793</v>
      </c>
      <c r="AF372" s="172" t="s">
        <v>492</v>
      </c>
      <c r="AG372" s="173"/>
      <c r="AH372" s="172" t="s">
        <v>1789</v>
      </c>
      <c r="AI372" s="173"/>
    </row>
    <row r="373" spans="1:35">
      <c r="A373" s="20">
        <v>364</v>
      </c>
      <c r="B373" s="172" t="s">
        <v>1794</v>
      </c>
      <c r="C373" s="173"/>
      <c r="D373" s="21" t="s">
        <v>1795</v>
      </c>
      <c r="E373" s="172" t="s">
        <v>191</v>
      </c>
      <c r="F373" s="174"/>
      <c r="G373" s="173"/>
      <c r="H373" s="21" t="s">
        <v>66</v>
      </c>
      <c r="I373" s="172" t="s">
        <v>1796</v>
      </c>
      <c r="J373" s="173"/>
      <c r="K373" s="21" t="s">
        <v>60</v>
      </c>
      <c r="L373" s="20">
        <v>115</v>
      </c>
      <c r="M373" s="20">
        <v>0</v>
      </c>
      <c r="N373" s="139">
        <v>56925</v>
      </c>
      <c r="O373" s="140"/>
      <c r="P373" s="20">
        <v>56925</v>
      </c>
      <c r="Q373" s="139">
        <v>0</v>
      </c>
      <c r="R373" s="141"/>
      <c r="S373" s="140"/>
      <c r="T373" s="20">
        <v>0</v>
      </c>
      <c r="U373" s="139">
        <v>0</v>
      </c>
      <c r="V373" s="141"/>
      <c r="W373" s="22">
        <v>5123</v>
      </c>
      <c r="X373" s="20">
        <v>0</v>
      </c>
      <c r="Y373" s="20">
        <v>0</v>
      </c>
      <c r="Z373" s="139">
        <v>62048</v>
      </c>
      <c r="AA373" s="140"/>
      <c r="AB373" s="20">
        <v>62048</v>
      </c>
      <c r="AC373" s="20">
        <v>0</v>
      </c>
      <c r="AD373" s="42" t="s">
        <v>518</v>
      </c>
      <c r="AE373" s="21" t="s">
        <v>1797</v>
      </c>
      <c r="AF373" s="172" t="s">
        <v>518</v>
      </c>
      <c r="AG373" s="173"/>
      <c r="AH373" s="172" t="s">
        <v>1794</v>
      </c>
      <c r="AI373" s="173"/>
    </row>
    <row r="374" spans="1:35">
      <c r="A374" s="20">
        <v>365</v>
      </c>
      <c r="B374" s="172" t="s">
        <v>1798</v>
      </c>
      <c r="C374" s="173"/>
      <c r="D374" s="21" t="s">
        <v>1799</v>
      </c>
      <c r="E374" s="172" t="s">
        <v>1800</v>
      </c>
      <c r="F374" s="174"/>
      <c r="G374" s="173"/>
      <c r="H374" s="21" t="s">
        <v>66</v>
      </c>
      <c r="I374" s="172" t="s">
        <v>1801</v>
      </c>
      <c r="J374" s="173"/>
      <c r="K374" s="21" t="s">
        <v>68</v>
      </c>
      <c r="L374" s="20">
        <v>281</v>
      </c>
      <c r="M374" s="20">
        <v>0</v>
      </c>
      <c r="N374" s="139">
        <v>379912</v>
      </c>
      <c r="O374" s="140"/>
      <c r="P374" s="20">
        <v>379912</v>
      </c>
      <c r="Q374" s="139">
        <v>0</v>
      </c>
      <c r="R374" s="141"/>
      <c r="S374" s="140"/>
      <c r="T374" s="20">
        <v>0</v>
      </c>
      <c r="U374" s="139">
        <v>0</v>
      </c>
      <c r="V374" s="141"/>
      <c r="W374" s="22">
        <v>34192</v>
      </c>
      <c r="X374" s="20">
        <v>0</v>
      </c>
      <c r="Y374" s="20">
        <v>0</v>
      </c>
      <c r="Z374" s="139">
        <v>414104</v>
      </c>
      <c r="AA374" s="140"/>
      <c r="AB374" s="20">
        <v>414104</v>
      </c>
      <c r="AC374" s="20">
        <v>0</v>
      </c>
      <c r="AD374" s="42" t="s">
        <v>422</v>
      </c>
      <c r="AE374" s="21" t="s">
        <v>1802</v>
      </c>
      <c r="AF374" s="172" t="s">
        <v>422</v>
      </c>
      <c r="AG374" s="173"/>
      <c r="AH374" s="172" t="s">
        <v>1798</v>
      </c>
      <c r="AI374" s="173"/>
    </row>
    <row r="375" spans="1:35">
      <c r="A375" s="20">
        <v>366</v>
      </c>
      <c r="B375" s="172" t="s">
        <v>1803</v>
      </c>
      <c r="C375" s="173"/>
      <c r="D375" s="21" t="s">
        <v>1804</v>
      </c>
      <c r="E375" s="172" t="s">
        <v>1805</v>
      </c>
      <c r="F375" s="174"/>
      <c r="G375" s="173"/>
      <c r="I375" s="172" t="s">
        <v>1806</v>
      </c>
      <c r="J375" s="173"/>
      <c r="K375" s="21" t="s">
        <v>295</v>
      </c>
      <c r="L375" s="20">
        <v>450</v>
      </c>
      <c r="M375" s="20">
        <v>0</v>
      </c>
      <c r="N375" s="139">
        <v>221760</v>
      </c>
      <c r="O375" s="140"/>
      <c r="P375" s="20">
        <v>221760</v>
      </c>
      <c r="Q375" s="139">
        <v>0</v>
      </c>
      <c r="R375" s="141"/>
      <c r="S375" s="140"/>
      <c r="T375" s="20">
        <v>0</v>
      </c>
      <c r="U375" s="139">
        <v>0</v>
      </c>
      <c r="V375" s="141"/>
      <c r="W375" s="22">
        <v>0</v>
      </c>
      <c r="X375" s="20">
        <v>0</v>
      </c>
      <c r="Y375" s="20">
        <v>0</v>
      </c>
      <c r="Z375" s="139">
        <v>221760</v>
      </c>
      <c r="AA375" s="140"/>
      <c r="AB375" s="20">
        <v>0</v>
      </c>
      <c r="AC375" s="20">
        <v>221760</v>
      </c>
      <c r="AD375" s="42" t="s">
        <v>80</v>
      </c>
      <c r="AE375" s="21" t="s">
        <v>1807</v>
      </c>
      <c r="AF375" s="172" t="s">
        <v>80</v>
      </c>
      <c r="AG375" s="173"/>
      <c r="AH375" s="172" t="s">
        <v>1803</v>
      </c>
      <c r="AI375" s="173"/>
    </row>
    <row r="376" spans="1:35">
      <c r="A376" s="20">
        <v>367</v>
      </c>
      <c r="B376" s="172" t="s">
        <v>1808</v>
      </c>
      <c r="C376" s="173"/>
      <c r="D376" s="21" t="s">
        <v>1809</v>
      </c>
      <c r="E376" s="172" t="s">
        <v>1810</v>
      </c>
      <c r="F376" s="174"/>
      <c r="G376" s="173"/>
      <c r="H376" s="21" t="s">
        <v>66</v>
      </c>
      <c r="I376" s="172" t="s">
        <v>1811</v>
      </c>
      <c r="J376" s="173"/>
      <c r="K376" s="21" t="s">
        <v>540</v>
      </c>
      <c r="L376" s="20">
        <v>236</v>
      </c>
      <c r="M376" s="20">
        <v>0</v>
      </c>
      <c r="N376" s="139">
        <v>340949</v>
      </c>
      <c r="O376" s="140"/>
      <c r="P376" s="20">
        <v>340949</v>
      </c>
      <c r="Q376" s="139">
        <v>0</v>
      </c>
      <c r="R376" s="141"/>
      <c r="S376" s="140"/>
      <c r="T376" s="20">
        <v>0</v>
      </c>
      <c r="U376" s="139">
        <v>0</v>
      </c>
      <c r="V376" s="141"/>
      <c r="W376" s="22">
        <v>30685</v>
      </c>
      <c r="X376" s="20">
        <v>0</v>
      </c>
      <c r="Y376" s="20">
        <v>0</v>
      </c>
      <c r="Z376" s="139">
        <v>371634</v>
      </c>
      <c r="AA376" s="140"/>
      <c r="AB376" s="20">
        <v>371634</v>
      </c>
      <c r="AC376" s="20">
        <v>0</v>
      </c>
      <c r="AD376" s="42" t="s">
        <v>274</v>
      </c>
      <c r="AE376" s="21" t="s">
        <v>1812</v>
      </c>
      <c r="AF376" s="172" t="s">
        <v>274</v>
      </c>
      <c r="AG376" s="173"/>
      <c r="AH376" s="172" t="s">
        <v>1808</v>
      </c>
      <c r="AI376" s="173"/>
    </row>
    <row r="377" spans="1:35">
      <c r="A377" s="20">
        <v>368</v>
      </c>
      <c r="B377" s="172" t="s">
        <v>1813</v>
      </c>
      <c r="C377" s="173"/>
      <c r="D377" s="21" t="s">
        <v>1814</v>
      </c>
      <c r="E377" s="172" t="s">
        <v>1815</v>
      </c>
      <c r="F377" s="174"/>
      <c r="G377" s="173"/>
      <c r="H377" s="21" t="s">
        <v>66</v>
      </c>
      <c r="I377" s="172" t="s">
        <v>1816</v>
      </c>
      <c r="J377" s="173"/>
      <c r="K377" s="21" t="s">
        <v>252</v>
      </c>
      <c r="L377" s="20">
        <v>216</v>
      </c>
      <c r="M377" s="20">
        <v>0</v>
      </c>
      <c r="N377" s="139">
        <v>89640</v>
      </c>
      <c r="O377" s="140"/>
      <c r="P377" s="20">
        <v>89640</v>
      </c>
      <c r="Q377" s="139">
        <v>0</v>
      </c>
      <c r="R377" s="141"/>
      <c r="S377" s="140"/>
      <c r="T377" s="20">
        <v>0</v>
      </c>
      <c r="U377" s="139">
        <v>0</v>
      </c>
      <c r="V377" s="141"/>
      <c r="W377" s="22">
        <v>8068</v>
      </c>
      <c r="X377" s="20">
        <v>0</v>
      </c>
      <c r="Y377" s="20">
        <v>0</v>
      </c>
      <c r="Z377" s="139">
        <v>97708</v>
      </c>
      <c r="AA377" s="140"/>
      <c r="AB377" s="20">
        <v>97708</v>
      </c>
      <c r="AC377" s="20">
        <v>0</v>
      </c>
      <c r="AD377" s="42" t="s">
        <v>168</v>
      </c>
      <c r="AE377" s="21" t="s">
        <v>1817</v>
      </c>
      <c r="AF377" s="172" t="s">
        <v>168</v>
      </c>
      <c r="AG377" s="173"/>
      <c r="AH377" s="172" t="s">
        <v>1813</v>
      </c>
      <c r="AI377" s="173"/>
    </row>
    <row r="378" spans="1:35">
      <c r="A378" s="20">
        <v>369</v>
      </c>
      <c r="B378" s="172" t="s">
        <v>1818</v>
      </c>
      <c r="C378" s="173"/>
      <c r="D378" s="21" t="s">
        <v>1819</v>
      </c>
      <c r="E378" s="172" t="s">
        <v>1820</v>
      </c>
      <c r="F378" s="174"/>
      <c r="G378" s="173"/>
      <c r="I378" s="172" t="s">
        <v>1821</v>
      </c>
      <c r="J378" s="173"/>
      <c r="K378" s="21" t="s">
        <v>60</v>
      </c>
      <c r="L378" s="20">
        <v>40</v>
      </c>
      <c r="M378" s="20">
        <v>0</v>
      </c>
      <c r="N378" s="139">
        <v>19800</v>
      </c>
      <c r="O378" s="140"/>
      <c r="P378" s="20">
        <v>19800</v>
      </c>
      <c r="Q378" s="139">
        <v>0</v>
      </c>
      <c r="R378" s="141"/>
      <c r="S378" s="140"/>
      <c r="T378" s="20">
        <v>0</v>
      </c>
      <c r="U378" s="139">
        <v>0</v>
      </c>
      <c r="V378" s="141"/>
      <c r="W378" s="22">
        <v>0</v>
      </c>
      <c r="X378" s="20">
        <v>0</v>
      </c>
      <c r="Y378" s="20">
        <v>0</v>
      </c>
      <c r="Z378" s="139">
        <v>19800</v>
      </c>
      <c r="AA378" s="140"/>
      <c r="AB378" s="20">
        <v>0</v>
      </c>
      <c r="AC378" s="20">
        <v>19800</v>
      </c>
      <c r="AD378" s="42" t="s">
        <v>61</v>
      </c>
      <c r="AE378" s="21" t="s">
        <v>1822</v>
      </c>
      <c r="AF378" s="172" t="s">
        <v>61</v>
      </c>
      <c r="AG378" s="173"/>
      <c r="AH378" s="172" t="s">
        <v>1818</v>
      </c>
      <c r="AI378" s="173"/>
    </row>
    <row r="379" spans="1:35">
      <c r="A379" s="20">
        <v>370</v>
      </c>
      <c r="B379" s="172" t="s">
        <v>1823</v>
      </c>
      <c r="C379" s="173"/>
      <c r="D379" s="21" t="s">
        <v>108</v>
      </c>
      <c r="E379" s="172" t="s">
        <v>1824</v>
      </c>
      <c r="F379" s="174"/>
      <c r="G379" s="173"/>
      <c r="H379" s="21" t="s">
        <v>110</v>
      </c>
      <c r="I379" s="172" t="s">
        <v>1825</v>
      </c>
      <c r="J379" s="173"/>
      <c r="K379" s="21" t="s">
        <v>130</v>
      </c>
      <c r="L379" s="20">
        <v>2479</v>
      </c>
      <c r="M379" s="20">
        <v>81000</v>
      </c>
      <c r="N379" s="139">
        <v>892296</v>
      </c>
      <c r="O379" s="140"/>
      <c r="P379" s="20">
        <v>973296</v>
      </c>
      <c r="Q379" s="139">
        <v>0</v>
      </c>
      <c r="R379" s="141"/>
      <c r="S379" s="140"/>
      <c r="T379" s="20">
        <v>0</v>
      </c>
      <c r="U379" s="139">
        <v>0</v>
      </c>
      <c r="V379" s="141"/>
      <c r="W379" s="22">
        <v>4866</v>
      </c>
      <c r="X379" s="20">
        <v>0</v>
      </c>
      <c r="Y379" s="20">
        <v>0</v>
      </c>
      <c r="Z379" s="139">
        <v>978162</v>
      </c>
      <c r="AA379" s="140"/>
      <c r="AB379" s="20">
        <v>978162</v>
      </c>
      <c r="AC379" s="20">
        <v>0</v>
      </c>
      <c r="AD379" s="42" t="s">
        <v>100</v>
      </c>
      <c r="AE379" s="21" t="s">
        <v>1826</v>
      </c>
      <c r="AF379" s="172" t="s">
        <v>100</v>
      </c>
      <c r="AG379" s="173"/>
      <c r="AH379" s="172" t="s">
        <v>1823</v>
      </c>
      <c r="AI379" s="173"/>
    </row>
    <row r="380" spans="1:35">
      <c r="A380" s="20">
        <v>371</v>
      </c>
      <c r="B380" s="172" t="s">
        <v>1827</v>
      </c>
      <c r="C380" s="173"/>
      <c r="D380" s="21" t="s">
        <v>1828</v>
      </c>
      <c r="E380" s="172" t="s">
        <v>1829</v>
      </c>
      <c r="F380" s="174"/>
      <c r="G380" s="173"/>
      <c r="I380" s="172" t="s">
        <v>1284</v>
      </c>
      <c r="J380" s="173"/>
      <c r="K380" s="21" t="s">
        <v>60</v>
      </c>
      <c r="L380" s="20">
        <v>34</v>
      </c>
      <c r="M380" s="20">
        <v>0</v>
      </c>
      <c r="N380" s="139">
        <v>5746</v>
      </c>
      <c r="O380" s="140"/>
      <c r="P380" s="20">
        <v>5746</v>
      </c>
      <c r="Q380" s="139">
        <v>0</v>
      </c>
      <c r="R380" s="141"/>
      <c r="S380" s="140"/>
      <c r="T380" s="20">
        <v>0</v>
      </c>
      <c r="U380" s="139">
        <v>0</v>
      </c>
      <c r="V380" s="141"/>
      <c r="W380" s="22">
        <v>0</v>
      </c>
      <c r="X380" s="20">
        <v>0</v>
      </c>
      <c r="Y380" s="20">
        <v>0</v>
      </c>
      <c r="Z380" s="139">
        <v>5746</v>
      </c>
      <c r="AA380" s="140"/>
      <c r="AB380" s="20">
        <v>0</v>
      </c>
      <c r="AC380" s="20">
        <v>5746</v>
      </c>
      <c r="AD380" s="42" t="s">
        <v>80</v>
      </c>
      <c r="AE380" s="21" t="s">
        <v>1830</v>
      </c>
      <c r="AF380" s="172" t="s">
        <v>80</v>
      </c>
      <c r="AG380" s="173"/>
      <c r="AH380" s="172" t="s">
        <v>1827</v>
      </c>
      <c r="AI380" s="173"/>
    </row>
    <row r="381" spans="1:35">
      <c r="A381" s="20">
        <v>372</v>
      </c>
      <c r="B381" s="172" t="s">
        <v>1831</v>
      </c>
      <c r="C381" s="173"/>
      <c r="D381" s="21" t="s">
        <v>1832</v>
      </c>
      <c r="E381" s="172" t="s">
        <v>1833</v>
      </c>
      <c r="F381" s="174"/>
      <c r="G381" s="173"/>
      <c r="I381" s="172" t="s">
        <v>1834</v>
      </c>
      <c r="J381" s="173"/>
      <c r="K381" s="21" t="s">
        <v>60</v>
      </c>
      <c r="L381" s="20">
        <v>133</v>
      </c>
      <c r="M381" s="20">
        <v>0</v>
      </c>
      <c r="N381" s="139">
        <v>22477</v>
      </c>
      <c r="O381" s="140"/>
      <c r="P381" s="20">
        <v>22477</v>
      </c>
      <c r="Q381" s="139">
        <v>0</v>
      </c>
      <c r="R381" s="141"/>
      <c r="S381" s="140"/>
      <c r="T381" s="20">
        <v>0</v>
      </c>
      <c r="U381" s="139">
        <v>0</v>
      </c>
      <c r="V381" s="141"/>
      <c r="W381" s="22">
        <v>0</v>
      </c>
      <c r="X381" s="20">
        <v>0</v>
      </c>
      <c r="Y381" s="20">
        <v>0</v>
      </c>
      <c r="Z381" s="139">
        <v>22477</v>
      </c>
      <c r="AA381" s="140"/>
      <c r="AB381" s="20">
        <v>0</v>
      </c>
      <c r="AC381" s="20">
        <v>22477</v>
      </c>
      <c r="AD381" s="42" t="s">
        <v>80</v>
      </c>
      <c r="AE381" s="21" t="s">
        <v>1835</v>
      </c>
      <c r="AF381" s="172" t="s">
        <v>80</v>
      </c>
      <c r="AG381" s="173"/>
      <c r="AH381" s="172" t="s">
        <v>1831</v>
      </c>
      <c r="AI381" s="173"/>
    </row>
    <row r="382" spans="1:35">
      <c r="A382" s="20">
        <v>373</v>
      </c>
      <c r="B382" s="172" t="s">
        <v>1836</v>
      </c>
      <c r="C382" s="173"/>
      <c r="D382" s="21" t="s">
        <v>1837</v>
      </c>
      <c r="E382" s="172" t="s">
        <v>1820</v>
      </c>
      <c r="F382" s="174"/>
      <c r="G382" s="173"/>
      <c r="H382" s="21" t="s">
        <v>66</v>
      </c>
      <c r="I382" s="172" t="s">
        <v>1838</v>
      </c>
      <c r="J382" s="173"/>
      <c r="K382" s="21" t="s">
        <v>125</v>
      </c>
      <c r="L382" s="20">
        <v>100</v>
      </c>
      <c r="M382" s="20">
        <v>0</v>
      </c>
      <c r="N382" s="139">
        <v>135200</v>
      </c>
      <c r="O382" s="140"/>
      <c r="P382" s="20">
        <v>135200</v>
      </c>
      <c r="Q382" s="139">
        <v>0</v>
      </c>
      <c r="R382" s="141"/>
      <c r="S382" s="140"/>
      <c r="T382" s="20">
        <v>0</v>
      </c>
      <c r="U382" s="139">
        <v>0</v>
      </c>
      <c r="V382" s="141"/>
      <c r="W382" s="22">
        <v>12168</v>
      </c>
      <c r="X382" s="20">
        <v>0</v>
      </c>
      <c r="Y382" s="20">
        <v>0</v>
      </c>
      <c r="Z382" s="139">
        <v>147368</v>
      </c>
      <c r="AA382" s="140"/>
      <c r="AB382" s="20">
        <v>147368</v>
      </c>
      <c r="AC382" s="20">
        <v>0</v>
      </c>
      <c r="AD382" s="42" t="s">
        <v>315</v>
      </c>
      <c r="AE382" s="21" t="s">
        <v>1839</v>
      </c>
      <c r="AF382" s="172" t="s">
        <v>315</v>
      </c>
      <c r="AG382" s="173"/>
      <c r="AH382" s="172" t="s">
        <v>1836</v>
      </c>
      <c r="AI382" s="173"/>
    </row>
    <row r="383" spans="1:35">
      <c r="A383" s="20">
        <v>374</v>
      </c>
      <c r="B383" s="172" t="s">
        <v>1840</v>
      </c>
      <c r="C383" s="173"/>
      <c r="D383" s="21" t="s">
        <v>1841</v>
      </c>
      <c r="E383" s="172" t="s">
        <v>1842</v>
      </c>
      <c r="F383" s="174"/>
      <c r="G383" s="173"/>
      <c r="I383" s="172" t="s">
        <v>1843</v>
      </c>
      <c r="J383" s="173"/>
      <c r="K383" s="21" t="s">
        <v>60</v>
      </c>
      <c r="L383" s="20">
        <v>133</v>
      </c>
      <c r="M383" s="20">
        <v>0</v>
      </c>
      <c r="N383" s="139">
        <v>22477</v>
      </c>
      <c r="O383" s="140"/>
      <c r="P383" s="20">
        <v>22477</v>
      </c>
      <c r="Q383" s="139">
        <v>0</v>
      </c>
      <c r="R383" s="141"/>
      <c r="S383" s="140"/>
      <c r="T383" s="20">
        <v>0</v>
      </c>
      <c r="U383" s="139">
        <v>0</v>
      </c>
      <c r="V383" s="141"/>
      <c r="W383" s="22">
        <v>0</v>
      </c>
      <c r="X383" s="20">
        <v>0</v>
      </c>
      <c r="Y383" s="20">
        <v>0</v>
      </c>
      <c r="Z383" s="139">
        <v>22477</v>
      </c>
      <c r="AA383" s="140"/>
      <c r="AB383" s="20">
        <v>0</v>
      </c>
      <c r="AC383" s="20">
        <v>22477</v>
      </c>
      <c r="AD383" s="42" t="s">
        <v>80</v>
      </c>
      <c r="AE383" s="21" t="s">
        <v>1844</v>
      </c>
      <c r="AF383" s="172" t="s">
        <v>80</v>
      </c>
      <c r="AG383" s="173"/>
      <c r="AH383" s="172" t="s">
        <v>1840</v>
      </c>
      <c r="AI383" s="173"/>
    </row>
    <row r="384" spans="1:35">
      <c r="A384" s="20">
        <v>375</v>
      </c>
      <c r="B384" s="172" t="s">
        <v>1845</v>
      </c>
      <c r="C384" s="173"/>
      <c r="D384" s="21" t="s">
        <v>1846</v>
      </c>
      <c r="E384" s="172" t="s">
        <v>1847</v>
      </c>
      <c r="F384" s="174"/>
      <c r="G384" s="173"/>
      <c r="H384" s="21" t="s">
        <v>66</v>
      </c>
      <c r="I384" s="172" t="s">
        <v>1848</v>
      </c>
      <c r="J384" s="173"/>
      <c r="K384" s="21" t="s">
        <v>252</v>
      </c>
      <c r="L384" s="20">
        <v>610</v>
      </c>
      <c r="M384" s="20">
        <v>0</v>
      </c>
      <c r="N384" s="139">
        <v>253150</v>
      </c>
      <c r="O384" s="140"/>
      <c r="P384" s="20">
        <v>253150</v>
      </c>
      <c r="Q384" s="139">
        <v>0</v>
      </c>
      <c r="R384" s="141"/>
      <c r="S384" s="140"/>
      <c r="T384" s="20">
        <v>0</v>
      </c>
      <c r="U384" s="139">
        <v>0</v>
      </c>
      <c r="V384" s="141"/>
      <c r="W384" s="22">
        <v>22784</v>
      </c>
      <c r="X384" s="20">
        <v>0</v>
      </c>
      <c r="Y384" s="20">
        <v>0</v>
      </c>
      <c r="Z384" s="139">
        <v>275934</v>
      </c>
      <c r="AA384" s="140"/>
      <c r="AB384" s="20">
        <v>275934</v>
      </c>
      <c r="AC384" s="20">
        <v>0</v>
      </c>
      <c r="AD384" s="42" t="s">
        <v>113</v>
      </c>
      <c r="AE384" s="21" t="s">
        <v>1849</v>
      </c>
      <c r="AF384" s="172" t="s">
        <v>113</v>
      </c>
      <c r="AG384" s="173"/>
      <c r="AH384" s="172" t="s">
        <v>1845</v>
      </c>
      <c r="AI384" s="173"/>
    </row>
    <row r="385" spans="1:35">
      <c r="A385" s="20">
        <v>376</v>
      </c>
      <c r="B385" s="172" t="s">
        <v>1850</v>
      </c>
      <c r="C385" s="173"/>
      <c r="D385" s="21" t="s">
        <v>1851</v>
      </c>
      <c r="E385" s="172" t="s">
        <v>1852</v>
      </c>
      <c r="F385" s="174"/>
      <c r="G385" s="173"/>
      <c r="I385" s="172" t="s">
        <v>1853</v>
      </c>
      <c r="J385" s="173"/>
      <c r="K385" s="21" t="s">
        <v>60</v>
      </c>
      <c r="L385" s="20">
        <v>60</v>
      </c>
      <c r="M385" s="20">
        <v>0</v>
      </c>
      <c r="N385" s="139">
        <v>29700</v>
      </c>
      <c r="O385" s="140"/>
      <c r="P385" s="20">
        <v>29700</v>
      </c>
      <c r="Q385" s="139">
        <v>0</v>
      </c>
      <c r="R385" s="141"/>
      <c r="S385" s="140"/>
      <c r="T385" s="20">
        <v>0</v>
      </c>
      <c r="U385" s="139">
        <v>0</v>
      </c>
      <c r="V385" s="141"/>
      <c r="W385" s="22">
        <v>0</v>
      </c>
      <c r="X385" s="20">
        <v>0</v>
      </c>
      <c r="Y385" s="20">
        <v>0</v>
      </c>
      <c r="Z385" s="139">
        <v>29700</v>
      </c>
      <c r="AA385" s="140"/>
      <c r="AB385" s="20">
        <v>0</v>
      </c>
      <c r="AC385" s="20">
        <v>29700</v>
      </c>
      <c r="AD385" s="42" t="s">
        <v>61</v>
      </c>
      <c r="AE385" s="21" t="s">
        <v>1854</v>
      </c>
      <c r="AF385" s="172" t="s">
        <v>61</v>
      </c>
      <c r="AG385" s="173"/>
      <c r="AH385" s="172" t="s">
        <v>1850</v>
      </c>
      <c r="AI385" s="173"/>
    </row>
    <row r="386" spans="1:35">
      <c r="A386" s="20">
        <v>377</v>
      </c>
      <c r="B386" s="172" t="s">
        <v>1855</v>
      </c>
      <c r="C386" s="173"/>
      <c r="D386" s="21" t="s">
        <v>1856</v>
      </c>
      <c r="E386" s="172" t="s">
        <v>1857</v>
      </c>
      <c r="F386" s="174"/>
      <c r="G386" s="173"/>
      <c r="H386" s="21" t="s">
        <v>66</v>
      </c>
      <c r="I386" s="172" t="s">
        <v>1123</v>
      </c>
      <c r="J386" s="173"/>
      <c r="K386" s="21" t="s">
        <v>252</v>
      </c>
      <c r="L386" s="20">
        <v>132</v>
      </c>
      <c r="M386" s="20">
        <v>0</v>
      </c>
      <c r="N386" s="139">
        <v>54780</v>
      </c>
      <c r="O386" s="140"/>
      <c r="P386" s="20">
        <v>54780</v>
      </c>
      <c r="Q386" s="139">
        <v>0</v>
      </c>
      <c r="R386" s="141"/>
      <c r="S386" s="140"/>
      <c r="T386" s="20">
        <v>0</v>
      </c>
      <c r="U386" s="139">
        <v>0</v>
      </c>
      <c r="V386" s="141"/>
      <c r="W386" s="22">
        <v>4930</v>
      </c>
      <c r="X386" s="20">
        <v>0</v>
      </c>
      <c r="Y386" s="20">
        <v>0</v>
      </c>
      <c r="Z386" s="139">
        <v>59710</v>
      </c>
      <c r="AA386" s="140"/>
      <c r="AB386" s="20">
        <v>59710</v>
      </c>
      <c r="AC386" s="20">
        <v>0</v>
      </c>
      <c r="AD386" s="42" t="s">
        <v>274</v>
      </c>
      <c r="AE386" s="21" t="s">
        <v>1858</v>
      </c>
      <c r="AF386" s="172" t="s">
        <v>274</v>
      </c>
      <c r="AG386" s="173"/>
      <c r="AH386" s="172" t="s">
        <v>1855</v>
      </c>
      <c r="AI386" s="173"/>
    </row>
    <row r="387" spans="1:35">
      <c r="A387" s="20">
        <v>378</v>
      </c>
      <c r="B387" s="172" t="s">
        <v>1859</v>
      </c>
      <c r="C387" s="173"/>
      <c r="D387" s="21" t="s">
        <v>108</v>
      </c>
      <c r="E387" s="172" t="s">
        <v>1860</v>
      </c>
      <c r="F387" s="174"/>
      <c r="G387" s="173"/>
      <c r="H387" s="21" t="s">
        <v>110</v>
      </c>
      <c r="I387" s="172" t="s">
        <v>1861</v>
      </c>
      <c r="J387" s="173"/>
      <c r="K387" s="21" t="s">
        <v>118</v>
      </c>
      <c r="L387" s="20">
        <v>4957</v>
      </c>
      <c r="M387" s="20">
        <v>243000</v>
      </c>
      <c r="N387" s="139">
        <v>1784592</v>
      </c>
      <c r="O387" s="140"/>
      <c r="P387" s="20">
        <v>2027592</v>
      </c>
      <c r="Q387" s="139">
        <v>0</v>
      </c>
      <c r="R387" s="141"/>
      <c r="S387" s="140"/>
      <c r="T387" s="20">
        <v>0</v>
      </c>
      <c r="U387" s="139">
        <v>0</v>
      </c>
      <c r="V387" s="141"/>
      <c r="W387" s="22">
        <v>10138</v>
      </c>
      <c r="X387" s="20">
        <v>0</v>
      </c>
      <c r="Y387" s="20">
        <v>0</v>
      </c>
      <c r="Z387" s="139">
        <v>2037730</v>
      </c>
      <c r="AA387" s="140"/>
      <c r="AB387" s="20">
        <v>2037730</v>
      </c>
      <c r="AC387" s="20">
        <v>0</v>
      </c>
      <c r="AD387" s="42" t="s">
        <v>182</v>
      </c>
      <c r="AE387" s="21" t="s">
        <v>1862</v>
      </c>
      <c r="AF387" s="172" t="s">
        <v>182</v>
      </c>
      <c r="AG387" s="173"/>
      <c r="AH387" s="172" t="s">
        <v>1859</v>
      </c>
      <c r="AI387" s="173"/>
    </row>
    <row r="388" spans="1:35">
      <c r="A388" s="20">
        <v>379</v>
      </c>
      <c r="B388" s="172" t="s">
        <v>1863</v>
      </c>
      <c r="C388" s="173"/>
      <c r="D388" s="21" t="s">
        <v>1864</v>
      </c>
      <c r="E388" s="172" t="s">
        <v>1865</v>
      </c>
      <c r="F388" s="174"/>
      <c r="G388" s="173"/>
      <c r="H388" s="21" t="s">
        <v>66</v>
      </c>
      <c r="I388" s="172" t="s">
        <v>1866</v>
      </c>
      <c r="J388" s="173"/>
      <c r="K388" s="21" t="s">
        <v>252</v>
      </c>
      <c r="L388" s="20">
        <v>300</v>
      </c>
      <c r="M388" s="20">
        <v>0</v>
      </c>
      <c r="N388" s="139">
        <v>124500</v>
      </c>
      <c r="O388" s="140"/>
      <c r="P388" s="20">
        <v>124500</v>
      </c>
      <c r="Q388" s="139">
        <v>0</v>
      </c>
      <c r="R388" s="141"/>
      <c r="S388" s="140"/>
      <c r="T388" s="20">
        <v>0</v>
      </c>
      <c r="U388" s="139">
        <v>0</v>
      </c>
      <c r="V388" s="141"/>
      <c r="W388" s="22">
        <v>11205</v>
      </c>
      <c r="X388" s="20">
        <v>0</v>
      </c>
      <c r="Y388" s="20">
        <v>0</v>
      </c>
      <c r="Z388" s="139">
        <v>135705</v>
      </c>
      <c r="AA388" s="140"/>
      <c r="AB388" s="20">
        <v>135705</v>
      </c>
      <c r="AC388" s="20">
        <v>0</v>
      </c>
      <c r="AD388" s="42" t="s">
        <v>113</v>
      </c>
      <c r="AE388" s="21" t="s">
        <v>1867</v>
      </c>
      <c r="AF388" s="172" t="s">
        <v>113</v>
      </c>
      <c r="AG388" s="173"/>
      <c r="AH388" s="172" t="s">
        <v>1863</v>
      </c>
      <c r="AI388" s="173"/>
    </row>
    <row r="389" spans="1:35">
      <c r="A389" s="20">
        <v>380</v>
      </c>
      <c r="B389" s="172" t="s">
        <v>1868</v>
      </c>
      <c r="C389" s="173"/>
      <c r="D389" s="21" t="s">
        <v>108</v>
      </c>
      <c r="E389" s="172" t="s">
        <v>1869</v>
      </c>
      <c r="F389" s="174"/>
      <c r="G389" s="173"/>
      <c r="H389" s="21" t="s">
        <v>110</v>
      </c>
      <c r="I389" s="172" t="s">
        <v>161</v>
      </c>
      <c r="J389" s="173"/>
      <c r="K389" s="21" t="s">
        <v>118</v>
      </c>
      <c r="L389" s="20">
        <v>4957</v>
      </c>
      <c r="M389" s="20">
        <v>243000</v>
      </c>
      <c r="N389" s="139">
        <v>1784592</v>
      </c>
      <c r="O389" s="140"/>
      <c r="P389" s="20">
        <v>2027592</v>
      </c>
      <c r="Q389" s="139">
        <v>0</v>
      </c>
      <c r="R389" s="141"/>
      <c r="S389" s="140"/>
      <c r="T389" s="20">
        <v>0</v>
      </c>
      <c r="U389" s="139">
        <v>0</v>
      </c>
      <c r="V389" s="141"/>
      <c r="W389" s="22">
        <v>10138</v>
      </c>
      <c r="X389" s="20">
        <v>0</v>
      </c>
      <c r="Y389" s="20">
        <v>0</v>
      </c>
      <c r="Z389" s="139">
        <v>2037730</v>
      </c>
      <c r="AA389" s="140"/>
      <c r="AB389" s="20">
        <v>2037730</v>
      </c>
      <c r="AC389" s="20">
        <v>0</v>
      </c>
      <c r="AD389" s="42" t="s">
        <v>162</v>
      </c>
      <c r="AE389" s="21" t="s">
        <v>1870</v>
      </c>
      <c r="AF389" s="172" t="s">
        <v>162</v>
      </c>
      <c r="AG389" s="173"/>
      <c r="AH389" s="172" t="s">
        <v>1868</v>
      </c>
      <c r="AI389" s="173"/>
    </row>
    <row r="390" spans="1:35">
      <c r="A390" s="20">
        <v>381</v>
      </c>
      <c r="B390" s="172" t="s">
        <v>1871</v>
      </c>
      <c r="C390" s="173"/>
      <c r="D390" s="21" t="s">
        <v>1872</v>
      </c>
      <c r="E390" s="172" t="s">
        <v>1873</v>
      </c>
      <c r="F390" s="174"/>
      <c r="G390" s="173"/>
      <c r="H390" s="21" t="s">
        <v>66</v>
      </c>
      <c r="I390" s="172" t="s">
        <v>1874</v>
      </c>
      <c r="J390" s="173"/>
      <c r="K390" s="21" t="s">
        <v>1875</v>
      </c>
      <c r="L390" s="20">
        <v>1572</v>
      </c>
      <c r="M390" s="20">
        <v>0</v>
      </c>
      <c r="N390" s="139">
        <v>1194720</v>
      </c>
      <c r="O390" s="140"/>
      <c r="P390" s="20">
        <v>1194720</v>
      </c>
      <c r="Q390" s="139">
        <v>0</v>
      </c>
      <c r="R390" s="141"/>
      <c r="S390" s="140"/>
      <c r="T390" s="20">
        <v>0</v>
      </c>
      <c r="U390" s="139">
        <v>0</v>
      </c>
      <c r="V390" s="141"/>
      <c r="W390" s="22">
        <v>107525</v>
      </c>
      <c r="X390" s="20">
        <v>0</v>
      </c>
      <c r="Y390" s="20">
        <v>0</v>
      </c>
      <c r="Z390" s="139">
        <v>1302245</v>
      </c>
      <c r="AA390" s="140"/>
      <c r="AB390" s="20">
        <v>1302245</v>
      </c>
      <c r="AC390" s="20">
        <v>0</v>
      </c>
      <c r="AD390" s="42" t="s">
        <v>113</v>
      </c>
      <c r="AE390" s="21" t="s">
        <v>1876</v>
      </c>
      <c r="AF390" s="172" t="s">
        <v>113</v>
      </c>
      <c r="AG390" s="173"/>
      <c r="AH390" s="172" t="s">
        <v>1871</v>
      </c>
      <c r="AI390" s="173"/>
    </row>
    <row r="391" spans="1:35">
      <c r="A391" s="20">
        <v>382</v>
      </c>
      <c r="B391" s="172" t="s">
        <v>1877</v>
      </c>
      <c r="C391" s="173"/>
      <c r="D391" s="21" t="s">
        <v>108</v>
      </c>
      <c r="E391" s="172" t="s">
        <v>1878</v>
      </c>
      <c r="F391" s="174"/>
      <c r="G391" s="173"/>
      <c r="H391" s="21" t="s">
        <v>110</v>
      </c>
      <c r="I391" s="172" t="s">
        <v>1879</v>
      </c>
      <c r="J391" s="173"/>
      <c r="K391" s="21" t="s">
        <v>118</v>
      </c>
      <c r="L391" s="20">
        <v>4957</v>
      </c>
      <c r="M391" s="20">
        <v>243000</v>
      </c>
      <c r="N391" s="139">
        <v>1784592</v>
      </c>
      <c r="O391" s="140"/>
      <c r="P391" s="20">
        <v>2027592</v>
      </c>
      <c r="Q391" s="139">
        <v>0</v>
      </c>
      <c r="R391" s="141"/>
      <c r="S391" s="140"/>
      <c r="T391" s="20">
        <v>0</v>
      </c>
      <c r="U391" s="139">
        <v>0</v>
      </c>
      <c r="V391" s="141"/>
      <c r="W391" s="22">
        <v>10138</v>
      </c>
      <c r="X391" s="20">
        <v>0</v>
      </c>
      <c r="Y391" s="20">
        <v>0</v>
      </c>
      <c r="Z391" s="139">
        <v>2037730</v>
      </c>
      <c r="AA391" s="140"/>
      <c r="AB391" s="20">
        <v>2037730</v>
      </c>
      <c r="AC391" s="20">
        <v>0</v>
      </c>
      <c r="AD391" s="42" t="s">
        <v>69</v>
      </c>
      <c r="AE391" s="21" t="s">
        <v>1880</v>
      </c>
      <c r="AF391" s="172" t="s">
        <v>69</v>
      </c>
      <c r="AG391" s="173"/>
      <c r="AH391" s="172" t="s">
        <v>1877</v>
      </c>
      <c r="AI391" s="173"/>
    </row>
    <row r="392" spans="1:35">
      <c r="A392" s="20">
        <v>383</v>
      </c>
      <c r="B392" s="172" t="s">
        <v>1881</v>
      </c>
      <c r="C392" s="173"/>
      <c r="D392" s="21" t="s">
        <v>1882</v>
      </c>
      <c r="E392" s="172" t="s">
        <v>1883</v>
      </c>
      <c r="F392" s="174"/>
      <c r="G392" s="173"/>
      <c r="I392" s="172" t="s">
        <v>1884</v>
      </c>
      <c r="J392" s="173"/>
      <c r="K392" s="21" t="s">
        <v>60</v>
      </c>
      <c r="L392" s="20">
        <v>88</v>
      </c>
      <c r="M392" s="20">
        <v>0</v>
      </c>
      <c r="N392" s="139">
        <v>14872</v>
      </c>
      <c r="O392" s="140"/>
      <c r="P392" s="20">
        <v>14872</v>
      </c>
      <c r="Q392" s="139">
        <v>0</v>
      </c>
      <c r="R392" s="141"/>
      <c r="S392" s="140"/>
      <c r="T392" s="20">
        <v>0</v>
      </c>
      <c r="U392" s="139">
        <v>0</v>
      </c>
      <c r="V392" s="141"/>
      <c r="W392" s="22">
        <v>0</v>
      </c>
      <c r="X392" s="20">
        <v>0</v>
      </c>
      <c r="Y392" s="20">
        <v>0</v>
      </c>
      <c r="Z392" s="139">
        <v>14872</v>
      </c>
      <c r="AA392" s="140"/>
      <c r="AB392" s="20">
        <v>0</v>
      </c>
      <c r="AC392" s="20">
        <v>14872</v>
      </c>
      <c r="AD392" s="42" t="s">
        <v>80</v>
      </c>
      <c r="AE392" s="21" t="s">
        <v>1885</v>
      </c>
      <c r="AF392" s="172" t="s">
        <v>80</v>
      </c>
      <c r="AG392" s="173"/>
      <c r="AH392" s="172" t="s">
        <v>1881</v>
      </c>
      <c r="AI392" s="173"/>
    </row>
    <row r="393" spans="1:35">
      <c r="A393" s="20">
        <v>384</v>
      </c>
      <c r="B393" s="172" t="s">
        <v>1886</v>
      </c>
      <c r="C393" s="173"/>
      <c r="D393" s="21" t="s">
        <v>1887</v>
      </c>
      <c r="E393" s="172" t="s">
        <v>1092</v>
      </c>
      <c r="F393" s="174"/>
      <c r="G393" s="173"/>
      <c r="H393" s="21" t="s">
        <v>325</v>
      </c>
      <c r="I393" s="172" t="s">
        <v>1888</v>
      </c>
      <c r="J393" s="173"/>
      <c r="K393" s="21" t="s">
        <v>60</v>
      </c>
      <c r="L393" s="20">
        <v>2479</v>
      </c>
      <c r="M393" s="20">
        <v>59400</v>
      </c>
      <c r="N393" s="139">
        <v>1226907</v>
      </c>
      <c r="O393" s="140"/>
      <c r="P393" s="20">
        <v>1286307</v>
      </c>
      <c r="Q393" s="139">
        <v>0</v>
      </c>
      <c r="R393" s="141"/>
      <c r="S393" s="140"/>
      <c r="T393" s="20">
        <v>76400</v>
      </c>
      <c r="U393" s="139">
        <v>188171</v>
      </c>
      <c r="V393" s="141"/>
      <c r="W393" s="22">
        <v>13160</v>
      </c>
      <c r="X393" s="20">
        <v>16650</v>
      </c>
      <c r="Y393" s="20">
        <v>0</v>
      </c>
      <c r="Z393" s="139">
        <v>1580688</v>
      </c>
      <c r="AA393" s="140"/>
      <c r="AB393" s="20">
        <v>1580688</v>
      </c>
      <c r="AC393" s="20">
        <v>0</v>
      </c>
      <c r="AD393" s="42" t="s">
        <v>162</v>
      </c>
      <c r="AE393" s="21" t="s">
        <v>1889</v>
      </c>
      <c r="AF393" s="172" t="s">
        <v>162</v>
      </c>
      <c r="AG393" s="173"/>
      <c r="AH393" s="172" t="s">
        <v>1886</v>
      </c>
      <c r="AI393" s="173"/>
    </row>
    <row r="394" spans="1:35">
      <c r="A394" s="20">
        <v>385</v>
      </c>
      <c r="B394" s="172" t="s">
        <v>1890</v>
      </c>
      <c r="C394" s="173"/>
      <c r="D394" s="21" t="s">
        <v>1891</v>
      </c>
      <c r="E394" s="172" t="s">
        <v>597</v>
      </c>
      <c r="F394" s="174"/>
      <c r="G394" s="173"/>
      <c r="H394" s="21" t="s">
        <v>156</v>
      </c>
      <c r="I394" s="172" t="s">
        <v>1892</v>
      </c>
      <c r="J394" s="173"/>
      <c r="K394" s="21" t="s">
        <v>60</v>
      </c>
      <c r="L394" s="20">
        <v>2479</v>
      </c>
      <c r="M394" s="20">
        <v>0</v>
      </c>
      <c r="N394" s="139">
        <v>1226907</v>
      </c>
      <c r="O394" s="140"/>
      <c r="P394" s="20">
        <v>1226907</v>
      </c>
      <c r="Q394" s="139">
        <v>0</v>
      </c>
      <c r="R394" s="141"/>
      <c r="S394" s="140"/>
      <c r="T394" s="20">
        <v>0</v>
      </c>
      <c r="U394" s="139">
        <v>156912</v>
      </c>
      <c r="V394" s="141"/>
      <c r="W394" s="22">
        <v>12269</v>
      </c>
      <c r="X394" s="20">
        <v>0</v>
      </c>
      <c r="Y394" s="20">
        <v>0</v>
      </c>
      <c r="Z394" s="139">
        <v>1396088</v>
      </c>
      <c r="AA394" s="140"/>
      <c r="AB394" s="20">
        <v>1396088</v>
      </c>
      <c r="AC394" s="20">
        <v>0</v>
      </c>
      <c r="AD394" s="42" t="s">
        <v>207</v>
      </c>
      <c r="AE394" s="21" t="s">
        <v>1893</v>
      </c>
      <c r="AF394" s="172" t="s">
        <v>207</v>
      </c>
      <c r="AG394" s="173"/>
      <c r="AH394" s="172" t="s">
        <v>1890</v>
      </c>
      <c r="AI394" s="173"/>
    </row>
    <row r="395" spans="1:35">
      <c r="A395" s="20">
        <v>386</v>
      </c>
      <c r="B395" s="172" t="s">
        <v>1894</v>
      </c>
      <c r="C395" s="173"/>
      <c r="D395" s="21" t="s">
        <v>1895</v>
      </c>
      <c r="E395" s="172" t="s">
        <v>1896</v>
      </c>
      <c r="F395" s="174"/>
      <c r="G395" s="173"/>
      <c r="I395" s="172" t="s">
        <v>1897</v>
      </c>
      <c r="J395" s="173"/>
      <c r="K395" s="21" t="s">
        <v>60</v>
      </c>
      <c r="L395" s="20">
        <v>15</v>
      </c>
      <c r="M395" s="20">
        <v>0</v>
      </c>
      <c r="N395" s="139">
        <v>2535</v>
      </c>
      <c r="O395" s="140"/>
      <c r="P395" s="20">
        <v>2535</v>
      </c>
      <c r="Q395" s="139">
        <v>0</v>
      </c>
      <c r="R395" s="141"/>
      <c r="S395" s="140"/>
      <c r="T395" s="20">
        <v>0</v>
      </c>
      <c r="U395" s="139">
        <v>0</v>
      </c>
      <c r="V395" s="141"/>
      <c r="W395" s="22">
        <v>0</v>
      </c>
      <c r="X395" s="20">
        <v>0</v>
      </c>
      <c r="Y395" s="20">
        <v>0</v>
      </c>
      <c r="Z395" s="139">
        <v>2535</v>
      </c>
      <c r="AA395" s="140"/>
      <c r="AB395" s="20">
        <v>0</v>
      </c>
      <c r="AC395" s="20">
        <v>2535</v>
      </c>
      <c r="AD395" s="42" t="s">
        <v>80</v>
      </c>
      <c r="AE395" s="21" t="s">
        <v>1898</v>
      </c>
      <c r="AF395" s="172" t="s">
        <v>80</v>
      </c>
      <c r="AG395" s="173"/>
      <c r="AH395" s="172" t="s">
        <v>1894</v>
      </c>
      <c r="AI395" s="173"/>
    </row>
    <row r="396" spans="1:35">
      <c r="A396" s="20">
        <v>387</v>
      </c>
      <c r="B396" s="172" t="s">
        <v>1899</v>
      </c>
      <c r="C396" s="173"/>
      <c r="D396" s="21" t="s">
        <v>1900</v>
      </c>
      <c r="E396" s="172" t="s">
        <v>1901</v>
      </c>
      <c r="F396" s="174"/>
      <c r="G396" s="173"/>
      <c r="H396" s="21" t="s">
        <v>66</v>
      </c>
      <c r="I396" s="172" t="s">
        <v>1902</v>
      </c>
      <c r="J396" s="173"/>
      <c r="K396" s="21" t="s">
        <v>125</v>
      </c>
      <c r="L396" s="20">
        <v>628</v>
      </c>
      <c r="M396" s="20">
        <v>0</v>
      </c>
      <c r="N396" s="139">
        <v>849056</v>
      </c>
      <c r="O396" s="140"/>
      <c r="P396" s="20">
        <v>849056</v>
      </c>
      <c r="Q396" s="139">
        <v>0</v>
      </c>
      <c r="R396" s="141"/>
      <c r="S396" s="140"/>
      <c r="T396" s="20">
        <v>0</v>
      </c>
      <c r="U396" s="139">
        <v>0</v>
      </c>
      <c r="V396" s="141"/>
      <c r="W396" s="22">
        <v>76415</v>
      </c>
      <c r="X396" s="20">
        <v>0</v>
      </c>
      <c r="Y396" s="20">
        <v>0</v>
      </c>
      <c r="Z396" s="139">
        <v>925471</v>
      </c>
      <c r="AA396" s="140"/>
      <c r="AB396" s="20">
        <v>925471</v>
      </c>
      <c r="AC396" s="20">
        <v>0</v>
      </c>
      <c r="AD396" s="42" t="s">
        <v>398</v>
      </c>
      <c r="AE396" s="21" t="s">
        <v>1903</v>
      </c>
      <c r="AF396" s="172" t="s">
        <v>398</v>
      </c>
      <c r="AG396" s="173"/>
      <c r="AH396" s="172" t="s">
        <v>1899</v>
      </c>
      <c r="AI396" s="173"/>
    </row>
    <row r="397" spans="1:35">
      <c r="A397" s="20">
        <v>388</v>
      </c>
      <c r="B397" s="172" t="s">
        <v>1904</v>
      </c>
      <c r="C397" s="173"/>
      <c r="D397" s="21" t="s">
        <v>1905</v>
      </c>
      <c r="E397" s="172" t="s">
        <v>1906</v>
      </c>
      <c r="F397" s="174"/>
      <c r="G397" s="173"/>
      <c r="I397" s="172" t="s">
        <v>1907</v>
      </c>
      <c r="J397" s="173"/>
      <c r="K397" s="21" t="s">
        <v>60</v>
      </c>
      <c r="L397" s="20">
        <v>5</v>
      </c>
      <c r="M397" s="20">
        <v>0</v>
      </c>
      <c r="N397" s="139">
        <v>845</v>
      </c>
      <c r="O397" s="140"/>
      <c r="P397" s="20">
        <v>845</v>
      </c>
      <c r="Q397" s="139">
        <v>0</v>
      </c>
      <c r="R397" s="141"/>
      <c r="S397" s="140"/>
      <c r="T397" s="20">
        <v>0</v>
      </c>
      <c r="U397" s="139">
        <v>0</v>
      </c>
      <c r="V397" s="141"/>
      <c r="W397" s="22">
        <v>0</v>
      </c>
      <c r="X397" s="20">
        <v>0</v>
      </c>
      <c r="Y397" s="20">
        <v>0</v>
      </c>
      <c r="Z397" s="139">
        <v>845</v>
      </c>
      <c r="AA397" s="140"/>
      <c r="AB397" s="20">
        <v>0</v>
      </c>
      <c r="AC397" s="20">
        <v>845</v>
      </c>
      <c r="AD397" s="42" t="s">
        <v>80</v>
      </c>
      <c r="AE397" s="21" t="s">
        <v>1908</v>
      </c>
      <c r="AF397" s="172" t="s">
        <v>80</v>
      </c>
      <c r="AG397" s="173"/>
      <c r="AH397" s="172" t="s">
        <v>1904</v>
      </c>
      <c r="AI397" s="173"/>
    </row>
    <row r="398" spans="1:35">
      <c r="A398" s="20">
        <v>389</v>
      </c>
      <c r="B398" s="172" t="s">
        <v>1909</v>
      </c>
      <c r="C398" s="173"/>
      <c r="D398" s="21" t="s">
        <v>1910</v>
      </c>
      <c r="E398" s="172" t="s">
        <v>1911</v>
      </c>
      <c r="F398" s="174"/>
      <c r="G398" s="173"/>
      <c r="I398" s="172" t="s">
        <v>1912</v>
      </c>
      <c r="J398" s="173"/>
      <c r="K398" s="21" t="s">
        <v>60</v>
      </c>
      <c r="L398" s="20">
        <v>32</v>
      </c>
      <c r="M398" s="20">
        <v>0</v>
      </c>
      <c r="N398" s="139">
        <v>15840</v>
      </c>
      <c r="O398" s="140"/>
      <c r="P398" s="20">
        <v>15840</v>
      </c>
      <c r="Q398" s="139">
        <v>0</v>
      </c>
      <c r="R398" s="141"/>
      <c r="S398" s="140"/>
      <c r="T398" s="20">
        <v>0</v>
      </c>
      <c r="U398" s="139">
        <v>0</v>
      </c>
      <c r="V398" s="141"/>
      <c r="W398" s="22">
        <v>0</v>
      </c>
      <c r="X398" s="20">
        <v>0</v>
      </c>
      <c r="Y398" s="20">
        <v>0</v>
      </c>
      <c r="Z398" s="139">
        <v>15840</v>
      </c>
      <c r="AA398" s="140"/>
      <c r="AB398" s="20">
        <v>0</v>
      </c>
      <c r="AC398" s="20">
        <v>15840</v>
      </c>
      <c r="AD398" s="42" t="s">
        <v>61</v>
      </c>
      <c r="AE398" s="21" t="s">
        <v>1913</v>
      </c>
      <c r="AF398" s="172" t="s">
        <v>61</v>
      </c>
      <c r="AG398" s="173"/>
      <c r="AH398" s="172" t="s">
        <v>1909</v>
      </c>
      <c r="AI398" s="173"/>
    </row>
    <row r="399" spans="1:35">
      <c r="A399" s="20">
        <v>390</v>
      </c>
      <c r="B399" s="172" t="s">
        <v>1914</v>
      </c>
      <c r="C399" s="173"/>
      <c r="D399" s="21" t="s">
        <v>1915</v>
      </c>
      <c r="E399" s="172" t="s">
        <v>1916</v>
      </c>
      <c r="F399" s="174"/>
      <c r="G399" s="173"/>
      <c r="H399" s="21" t="s">
        <v>325</v>
      </c>
      <c r="I399" s="172" t="s">
        <v>1917</v>
      </c>
      <c r="J399" s="173"/>
      <c r="K399" s="21" t="s">
        <v>1918</v>
      </c>
      <c r="L399" s="20">
        <v>7160</v>
      </c>
      <c r="M399" s="20">
        <v>602784</v>
      </c>
      <c r="N399" s="139">
        <v>6916946</v>
      </c>
      <c r="O399" s="140"/>
      <c r="P399" s="20">
        <v>7519730</v>
      </c>
      <c r="Q399" s="139">
        <v>10000</v>
      </c>
      <c r="R399" s="141"/>
      <c r="S399" s="140"/>
      <c r="T399" s="20">
        <v>0</v>
      </c>
      <c r="U399" s="139">
        <v>188171</v>
      </c>
      <c r="V399" s="141"/>
      <c r="W399" s="22">
        <v>78211</v>
      </c>
      <c r="X399" s="20">
        <v>0</v>
      </c>
      <c r="Y399" s="20">
        <v>0</v>
      </c>
      <c r="Z399" s="139">
        <v>7796112</v>
      </c>
      <c r="AA399" s="140"/>
      <c r="AB399" s="20">
        <v>7796112</v>
      </c>
      <c r="AC399" s="20">
        <v>0</v>
      </c>
      <c r="AD399" s="42" t="s">
        <v>119</v>
      </c>
      <c r="AE399" s="21" t="s">
        <v>1919</v>
      </c>
      <c r="AF399" s="172" t="s">
        <v>119</v>
      </c>
      <c r="AG399" s="173"/>
      <c r="AH399" s="172" t="s">
        <v>1914</v>
      </c>
      <c r="AI399" s="173"/>
    </row>
    <row r="400" spans="1:35">
      <c r="A400" s="20">
        <v>391</v>
      </c>
      <c r="B400" s="172" t="s">
        <v>1920</v>
      </c>
      <c r="C400" s="173"/>
      <c r="D400" s="21" t="s">
        <v>1921</v>
      </c>
      <c r="E400" s="172" t="s">
        <v>1922</v>
      </c>
      <c r="F400" s="174"/>
      <c r="G400" s="173"/>
      <c r="I400" s="172" t="s">
        <v>517</v>
      </c>
      <c r="J400" s="173"/>
      <c r="K400" s="21" t="s">
        <v>60</v>
      </c>
      <c r="L400" s="20">
        <v>64</v>
      </c>
      <c r="M400" s="20">
        <v>0</v>
      </c>
      <c r="N400" s="139">
        <v>10816</v>
      </c>
      <c r="O400" s="140"/>
      <c r="P400" s="20">
        <v>10816</v>
      </c>
      <c r="Q400" s="139">
        <v>0</v>
      </c>
      <c r="R400" s="141"/>
      <c r="S400" s="140"/>
      <c r="T400" s="20">
        <v>0</v>
      </c>
      <c r="U400" s="139">
        <v>0</v>
      </c>
      <c r="V400" s="141"/>
      <c r="W400" s="22">
        <v>0</v>
      </c>
      <c r="X400" s="20">
        <v>0</v>
      </c>
      <c r="Y400" s="20">
        <v>0</v>
      </c>
      <c r="Z400" s="139">
        <v>10816</v>
      </c>
      <c r="AA400" s="140"/>
      <c r="AB400" s="20">
        <v>0</v>
      </c>
      <c r="AC400" s="20">
        <v>10816</v>
      </c>
      <c r="AD400" s="42" t="s">
        <v>80</v>
      </c>
      <c r="AE400" s="21" t="s">
        <v>1923</v>
      </c>
      <c r="AF400" s="172" t="s">
        <v>80</v>
      </c>
      <c r="AG400" s="173"/>
      <c r="AH400" s="172" t="s">
        <v>1920</v>
      </c>
      <c r="AI400" s="173"/>
    </row>
    <row r="401" spans="1:35">
      <c r="A401" s="20">
        <v>392</v>
      </c>
      <c r="B401" s="172" t="s">
        <v>1924</v>
      </c>
      <c r="C401" s="173"/>
      <c r="D401" s="21" t="s">
        <v>108</v>
      </c>
      <c r="E401" s="172" t="s">
        <v>1925</v>
      </c>
      <c r="F401" s="174"/>
      <c r="G401" s="173"/>
      <c r="H401" s="21" t="s">
        <v>110</v>
      </c>
      <c r="I401" s="172" t="s">
        <v>236</v>
      </c>
      <c r="J401" s="173"/>
      <c r="K401" s="21" t="s">
        <v>130</v>
      </c>
      <c r="L401" s="20">
        <v>2479</v>
      </c>
      <c r="M401" s="20">
        <v>81000</v>
      </c>
      <c r="N401" s="139">
        <v>892296</v>
      </c>
      <c r="O401" s="140"/>
      <c r="P401" s="20">
        <v>973296</v>
      </c>
      <c r="Q401" s="139">
        <v>0</v>
      </c>
      <c r="R401" s="141"/>
      <c r="S401" s="140"/>
      <c r="T401" s="20">
        <v>0</v>
      </c>
      <c r="U401" s="139">
        <v>0</v>
      </c>
      <c r="V401" s="141"/>
      <c r="W401" s="22">
        <v>4866</v>
      </c>
      <c r="X401" s="20">
        <v>0</v>
      </c>
      <c r="Y401" s="20">
        <v>0</v>
      </c>
      <c r="Z401" s="139">
        <v>978162</v>
      </c>
      <c r="AA401" s="140"/>
      <c r="AB401" s="20">
        <v>978162</v>
      </c>
      <c r="AC401" s="20">
        <v>0</v>
      </c>
      <c r="AD401" s="42" t="s">
        <v>100</v>
      </c>
      <c r="AE401" s="21" t="s">
        <v>1926</v>
      </c>
      <c r="AF401" s="172" t="s">
        <v>100</v>
      </c>
      <c r="AG401" s="173"/>
      <c r="AH401" s="172" t="s">
        <v>1924</v>
      </c>
      <c r="AI401" s="173"/>
    </row>
    <row r="402" spans="1:35">
      <c r="A402" s="20">
        <v>393</v>
      </c>
      <c r="B402" s="172" t="s">
        <v>1927</v>
      </c>
      <c r="C402" s="173"/>
      <c r="D402" s="21" t="s">
        <v>1928</v>
      </c>
      <c r="E402" s="172" t="s">
        <v>1929</v>
      </c>
      <c r="F402" s="174"/>
      <c r="G402" s="173"/>
      <c r="I402" s="172" t="s">
        <v>1930</v>
      </c>
      <c r="J402" s="173"/>
      <c r="K402" s="21" t="s">
        <v>60</v>
      </c>
      <c r="L402" s="20">
        <v>18</v>
      </c>
      <c r="M402" s="20">
        <v>0</v>
      </c>
      <c r="N402" s="139">
        <v>3042</v>
      </c>
      <c r="O402" s="140"/>
      <c r="P402" s="20">
        <v>3042</v>
      </c>
      <c r="Q402" s="139">
        <v>0</v>
      </c>
      <c r="R402" s="141"/>
      <c r="S402" s="140"/>
      <c r="T402" s="20">
        <v>0</v>
      </c>
      <c r="U402" s="139">
        <v>0</v>
      </c>
      <c r="V402" s="141"/>
      <c r="W402" s="22">
        <v>0</v>
      </c>
      <c r="X402" s="20">
        <v>0</v>
      </c>
      <c r="Y402" s="20">
        <v>0</v>
      </c>
      <c r="Z402" s="139">
        <v>3042</v>
      </c>
      <c r="AA402" s="140"/>
      <c r="AB402" s="20">
        <v>0</v>
      </c>
      <c r="AC402" s="20">
        <v>3042</v>
      </c>
      <c r="AD402" s="42" t="s">
        <v>80</v>
      </c>
      <c r="AE402" s="21" t="s">
        <v>1931</v>
      </c>
      <c r="AF402" s="172" t="s">
        <v>80</v>
      </c>
      <c r="AG402" s="173"/>
      <c r="AH402" s="172" t="s">
        <v>1927</v>
      </c>
      <c r="AI402" s="173"/>
    </row>
    <row r="403" spans="1:35">
      <c r="A403" s="20">
        <v>394</v>
      </c>
      <c r="B403" s="172" t="s">
        <v>1932</v>
      </c>
      <c r="C403" s="173"/>
      <c r="D403" s="21" t="s">
        <v>1933</v>
      </c>
      <c r="E403" s="172" t="s">
        <v>1934</v>
      </c>
      <c r="F403" s="174"/>
      <c r="G403" s="173"/>
      <c r="I403" s="172" t="s">
        <v>1935</v>
      </c>
      <c r="J403" s="173"/>
      <c r="K403" s="21" t="s">
        <v>60</v>
      </c>
      <c r="L403" s="20">
        <v>59</v>
      </c>
      <c r="M403" s="20">
        <v>0</v>
      </c>
      <c r="N403" s="139">
        <v>29205</v>
      </c>
      <c r="O403" s="140"/>
      <c r="P403" s="20">
        <v>29205</v>
      </c>
      <c r="Q403" s="139">
        <v>0</v>
      </c>
      <c r="R403" s="141"/>
      <c r="S403" s="140"/>
      <c r="T403" s="20">
        <v>0</v>
      </c>
      <c r="U403" s="139">
        <v>0</v>
      </c>
      <c r="V403" s="141"/>
      <c r="W403" s="22">
        <v>0</v>
      </c>
      <c r="X403" s="20">
        <v>0</v>
      </c>
      <c r="Y403" s="20">
        <v>0</v>
      </c>
      <c r="Z403" s="139">
        <v>29205</v>
      </c>
      <c r="AA403" s="140"/>
      <c r="AB403" s="20">
        <v>0</v>
      </c>
      <c r="AC403" s="20">
        <v>29205</v>
      </c>
      <c r="AD403" s="42" t="s">
        <v>61</v>
      </c>
      <c r="AE403" s="21" t="s">
        <v>1936</v>
      </c>
      <c r="AF403" s="172" t="s">
        <v>61</v>
      </c>
      <c r="AG403" s="173"/>
      <c r="AH403" s="172" t="s">
        <v>1932</v>
      </c>
      <c r="AI403" s="173"/>
    </row>
    <row r="404" spans="1:35">
      <c r="A404" s="20">
        <v>395</v>
      </c>
      <c r="B404" s="172" t="s">
        <v>1937</v>
      </c>
      <c r="C404" s="173"/>
      <c r="D404" s="21" t="s">
        <v>1938</v>
      </c>
      <c r="E404" s="172" t="s">
        <v>1939</v>
      </c>
      <c r="F404" s="174"/>
      <c r="G404" s="173"/>
      <c r="I404" s="172" t="s">
        <v>1940</v>
      </c>
      <c r="J404" s="173"/>
      <c r="K404" s="21" t="s">
        <v>60</v>
      </c>
      <c r="L404" s="20">
        <v>7</v>
      </c>
      <c r="M404" s="20">
        <v>0</v>
      </c>
      <c r="N404" s="139">
        <v>1183</v>
      </c>
      <c r="O404" s="140"/>
      <c r="P404" s="20">
        <v>1183</v>
      </c>
      <c r="Q404" s="139">
        <v>0</v>
      </c>
      <c r="R404" s="141"/>
      <c r="S404" s="140"/>
      <c r="T404" s="20">
        <v>0</v>
      </c>
      <c r="U404" s="139">
        <v>0</v>
      </c>
      <c r="V404" s="141"/>
      <c r="W404" s="22">
        <v>0</v>
      </c>
      <c r="X404" s="20">
        <v>0</v>
      </c>
      <c r="Y404" s="20">
        <v>0</v>
      </c>
      <c r="Z404" s="139">
        <v>1183</v>
      </c>
      <c r="AA404" s="140"/>
      <c r="AB404" s="20">
        <v>0</v>
      </c>
      <c r="AC404" s="20">
        <v>1183</v>
      </c>
      <c r="AD404" s="42" t="s">
        <v>80</v>
      </c>
      <c r="AE404" s="21" t="s">
        <v>1941</v>
      </c>
      <c r="AF404" s="172" t="s">
        <v>80</v>
      </c>
      <c r="AG404" s="173"/>
      <c r="AH404" s="172" t="s">
        <v>1937</v>
      </c>
      <c r="AI404" s="173"/>
    </row>
    <row r="405" spans="1:35">
      <c r="A405" s="20">
        <v>396</v>
      </c>
      <c r="B405" s="172" t="s">
        <v>1942</v>
      </c>
      <c r="C405" s="173"/>
      <c r="D405" s="21" t="s">
        <v>1943</v>
      </c>
      <c r="E405" s="172" t="s">
        <v>1944</v>
      </c>
      <c r="F405" s="174"/>
      <c r="G405" s="173"/>
      <c r="H405" s="21" t="s">
        <v>66</v>
      </c>
      <c r="I405" s="172" t="s">
        <v>1945</v>
      </c>
      <c r="J405" s="173"/>
      <c r="K405" s="21" t="s">
        <v>534</v>
      </c>
      <c r="L405" s="20">
        <v>60</v>
      </c>
      <c r="M405" s="20">
        <v>0</v>
      </c>
      <c r="N405" s="139">
        <v>86682</v>
      </c>
      <c r="O405" s="140"/>
      <c r="P405" s="20">
        <v>86682</v>
      </c>
      <c r="Q405" s="139">
        <v>0</v>
      </c>
      <c r="R405" s="141"/>
      <c r="S405" s="140"/>
      <c r="T405" s="20">
        <v>0</v>
      </c>
      <c r="U405" s="139">
        <v>0</v>
      </c>
      <c r="V405" s="141"/>
      <c r="W405" s="22">
        <v>7801</v>
      </c>
      <c r="X405" s="20">
        <v>0</v>
      </c>
      <c r="Y405" s="20">
        <v>0</v>
      </c>
      <c r="Z405" s="139">
        <v>94483</v>
      </c>
      <c r="AA405" s="140"/>
      <c r="AB405" s="20">
        <v>94483</v>
      </c>
      <c r="AC405" s="20">
        <v>0</v>
      </c>
      <c r="AD405" s="42" t="s">
        <v>422</v>
      </c>
      <c r="AE405" s="21" t="s">
        <v>1946</v>
      </c>
      <c r="AF405" s="172" t="s">
        <v>422</v>
      </c>
      <c r="AG405" s="173"/>
      <c r="AH405" s="172" t="s">
        <v>1942</v>
      </c>
      <c r="AI405" s="173"/>
    </row>
    <row r="406" spans="1:35">
      <c r="A406" s="20">
        <v>397</v>
      </c>
      <c r="B406" s="172" t="s">
        <v>1947</v>
      </c>
      <c r="C406" s="173"/>
      <c r="D406" s="21" t="s">
        <v>1948</v>
      </c>
      <c r="E406" s="172" t="s">
        <v>1949</v>
      </c>
      <c r="F406" s="174"/>
      <c r="G406" s="173"/>
      <c r="H406" s="21" t="s">
        <v>66</v>
      </c>
      <c r="I406" s="172" t="s">
        <v>1950</v>
      </c>
      <c r="J406" s="173"/>
      <c r="K406" s="21" t="s">
        <v>370</v>
      </c>
      <c r="L406" s="20">
        <v>702</v>
      </c>
      <c r="M406" s="20">
        <v>0</v>
      </c>
      <c r="N406" s="139">
        <v>424710</v>
      </c>
      <c r="O406" s="140"/>
      <c r="P406" s="20">
        <v>424710</v>
      </c>
      <c r="Q406" s="139">
        <v>0</v>
      </c>
      <c r="R406" s="141"/>
      <c r="S406" s="140"/>
      <c r="T406" s="20">
        <v>0</v>
      </c>
      <c r="U406" s="139">
        <v>0</v>
      </c>
      <c r="V406" s="141"/>
      <c r="W406" s="22">
        <v>38224</v>
      </c>
      <c r="X406" s="20">
        <v>0</v>
      </c>
      <c r="Y406" s="20">
        <v>0</v>
      </c>
      <c r="Z406" s="139">
        <v>462934</v>
      </c>
      <c r="AA406" s="140"/>
      <c r="AB406" s="20">
        <v>462934</v>
      </c>
      <c r="AC406" s="20">
        <v>0</v>
      </c>
      <c r="AD406" s="42" t="s">
        <v>422</v>
      </c>
      <c r="AE406" s="21" t="s">
        <v>1951</v>
      </c>
      <c r="AF406" s="172" t="s">
        <v>422</v>
      </c>
      <c r="AG406" s="173"/>
      <c r="AH406" s="172" t="s">
        <v>1947</v>
      </c>
      <c r="AI406" s="173"/>
    </row>
    <row r="407" spans="1:35">
      <c r="A407" s="20">
        <v>398</v>
      </c>
      <c r="B407" s="172" t="s">
        <v>1952</v>
      </c>
      <c r="C407" s="173"/>
      <c r="D407" s="21" t="s">
        <v>1953</v>
      </c>
      <c r="E407" s="172" t="s">
        <v>1954</v>
      </c>
      <c r="F407" s="174"/>
      <c r="G407" s="173"/>
      <c r="I407" s="172" t="s">
        <v>1955</v>
      </c>
      <c r="J407" s="173"/>
      <c r="K407" s="21" t="s">
        <v>60</v>
      </c>
      <c r="L407" s="20">
        <v>46</v>
      </c>
      <c r="M407" s="20">
        <v>0</v>
      </c>
      <c r="N407" s="139">
        <v>22770</v>
      </c>
      <c r="O407" s="140"/>
      <c r="P407" s="20">
        <v>22770</v>
      </c>
      <c r="Q407" s="139">
        <v>0</v>
      </c>
      <c r="R407" s="141"/>
      <c r="S407" s="140"/>
      <c r="T407" s="20">
        <v>0</v>
      </c>
      <c r="U407" s="139">
        <v>0</v>
      </c>
      <c r="V407" s="141"/>
      <c r="W407" s="22">
        <v>0</v>
      </c>
      <c r="X407" s="20">
        <v>0</v>
      </c>
      <c r="Y407" s="20">
        <v>0</v>
      </c>
      <c r="Z407" s="139">
        <v>22770</v>
      </c>
      <c r="AA407" s="140"/>
      <c r="AB407" s="20">
        <v>0</v>
      </c>
      <c r="AC407" s="20">
        <v>22770</v>
      </c>
      <c r="AD407" s="42" t="s">
        <v>61</v>
      </c>
      <c r="AE407" s="21" t="s">
        <v>1956</v>
      </c>
      <c r="AF407" s="172" t="s">
        <v>61</v>
      </c>
      <c r="AG407" s="173"/>
      <c r="AH407" s="172" t="s">
        <v>1952</v>
      </c>
      <c r="AI407" s="173"/>
    </row>
    <row r="408" spans="1:35">
      <c r="A408" s="20">
        <v>399</v>
      </c>
      <c r="B408" s="172" t="s">
        <v>1957</v>
      </c>
      <c r="C408" s="173"/>
      <c r="D408" s="21" t="s">
        <v>1958</v>
      </c>
      <c r="E408" s="172" t="s">
        <v>1959</v>
      </c>
      <c r="F408" s="174"/>
      <c r="G408" s="173"/>
      <c r="H408" s="21" t="s">
        <v>66</v>
      </c>
      <c r="I408" s="172" t="s">
        <v>1960</v>
      </c>
      <c r="J408" s="173"/>
      <c r="K408" s="21" t="s">
        <v>540</v>
      </c>
      <c r="L408" s="20">
        <v>195</v>
      </c>
      <c r="M408" s="20">
        <v>0</v>
      </c>
      <c r="N408" s="139">
        <v>281717</v>
      </c>
      <c r="O408" s="140"/>
      <c r="P408" s="20">
        <v>281717</v>
      </c>
      <c r="Q408" s="139">
        <v>0</v>
      </c>
      <c r="R408" s="141"/>
      <c r="S408" s="140"/>
      <c r="T408" s="20">
        <v>0</v>
      </c>
      <c r="U408" s="139">
        <v>0</v>
      </c>
      <c r="V408" s="141"/>
      <c r="W408" s="22">
        <v>25355</v>
      </c>
      <c r="X408" s="20">
        <v>0</v>
      </c>
      <c r="Y408" s="20">
        <v>0</v>
      </c>
      <c r="Z408" s="139">
        <v>307072</v>
      </c>
      <c r="AA408" s="140"/>
      <c r="AB408" s="20">
        <v>25500</v>
      </c>
      <c r="AC408" s="20">
        <v>281572</v>
      </c>
      <c r="AD408" s="42" t="s">
        <v>168</v>
      </c>
      <c r="AE408" s="21" t="s">
        <v>1961</v>
      </c>
      <c r="AF408" s="172" t="s">
        <v>168</v>
      </c>
      <c r="AG408" s="173"/>
      <c r="AH408" s="172" t="s">
        <v>1957</v>
      </c>
      <c r="AI408" s="173"/>
    </row>
    <row r="409" spans="1:35">
      <c r="A409" s="20">
        <v>400</v>
      </c>
      <c r="B409" s="172" t="s">
        <v>1962</v>
      </c>
      <c r="C409" s="173"/>
      <c r="D409" s="21" t="s">
        <v>1963</v>
      </c>
      <c r="E409" s="172" t="s">
        <v>1964</v>
      </c>
      <c r="F409" s="174"/>
      <c r="G409" s="173"/>
      <c r="H409" s="21" t="s">
        <v>66</v>
      </c>
      <c r="I409" s="172" t="s">
        <v>1965</v>
      </c>
      <c r="J409" s="173"/>
      <c r="K409" s="21" t="s">
        <v>68</v>
      </c>
      <c r="L409" s="20">
        <v>628</v>
      </c>
      <c r="M409" s="20">
        <v>0</v>
      </c>
      <c r="N409" s="139">
        <v>849056</v>
      </c>
      <c r="O409" s="140"/>
      <c r="P409" s="20">
        <v>849056</v>
      </c>
      <c r="Q409" s="139">
        <v>0</v>
      </c>
      <c r="R409" s="141"/>
      <c r="S409" s="140"/>
      <c r="T409" s="20">
        <v>0</v>
      </c>
      <c r="U409" s="139">
        <v>0</v>
      </c>
      <c r="V409" s="141"/>
      <c r="W409" s="22">
        <v>76415</v>
      </c>
      <c r="X409" s="20">
        <v>0</v>
      </c>
      <c r="Y409" s="20">
        <v>0</v>
      </c>
      <c r="Z409" s="139">
        <v>925471</v>
      </c>
      <c r="AA409" s="140"/>
      <c r="AB409" s="20">
        <v>925471</v>
      </c>
      <c r="AC409" s="20">
        <v>0</v>
      </c>
      <c r="AD409" s="42" t="s">
        <v>69</v>
      </c>
      <c r="AE409" s="21" t="s">
        <v>1966</v>
      </c>
      <c r="AF409" s="172" t="s">
        <v>69</v>
      </c>
      <c r="AG409" s="173"/>
      <c r="AH409" s="172" t="s">
        <v>1962</v>
      </c>
      <c r="AI409" s="173"/>
    </row>
    <row r="410" spans="1:35">
      <c r="A410" s="20">
        <v>401</v>
      </c>
      <c r="B410" s="172" t="s">
        <v>1967</v>
      </c>
      <c r="C410" s="173"/>
      <c r="D410" s="21" t="s">
        <v>1968</v>
      </c>
      <c r="E410" s="172" t="s">
        <v>1969</v>
      </c>
      <c r="F410" s="174"/>
      <c r="G410" s="173"/>
      <c r="H410" s="21" t="s">
        <v>325</v>
      </c>
      <c r="I410" s="172" t="s">
        <v>455</v>
      </c>
      <c r="J410" s="173"/>
      <c r="K410" s="21" t="s">
        <v>125</v>
      </c>
      <c r="L410" s="20">
        <v>4957</v>
      </c>
      <c r="M410" s="20">
        <v>584064</v>
      </c>
      <c r="N410" s="139">
        <v>6702134</v>
      </c>
      <c r="O410" s="140"/>
      <c r="P410" s="20">
        <v>7286198</v>
      </c>
      <c r="Q410" s="139">
        <v>10000</v>
      </c>
      <c r="R410" s="141"/>
      <c r="S410" s="140"/>
      <c r="T410" s="20">
        <v>0</v>
      </c>
      <c r="U410" s="139">
        <v>188171</v>
      </c>
      <c r="V410" s="141"/>
      <c r="W410" s="22">
        <v>75782</v>
      </c>
      <c r="X410" s="20">
        <v>0</v>
      </c>
      <c r="Y410" s="20">
        <v>0</v>
      </c>
      <c r="Z410" s="139">
        <v>7560151</v>
      </c>
      <c r="AA410" s="140"/>
      <c r="AB410" s="20">
        <v>7560151</v>
      </c>
      <c r="AC410" s="20">
        <v>0</v>
      </c>
      <c r="AD410" s="42" t="s">
        <v>439</v>
      </c>
      <c r="AE410" s="21" t="s">
        <v>1970</v>
      </c>
      <c r="AF410" s="172" t="s">
        <v>439</v>
      </c>
      <c r="AG410" s="173"/>
      <c r="AH410" s="172" t="s">
        <v>1967</v>
      </c>
      <c r="AI410" s="173"/>
    </row>
    <row r="411" spans="1:35">
      <c r="A411" s="20">
        <v>402</v>
      </c>
      <c r="B411" s="172" t="s">
        <v>1971</v>
      </c>
      <c r="C411" s="173"/>
      <c r="D411" s="21" t="s">
        <v>1972</v>
      </c>
      <c r="E411" s="172" t="s">
        <v>1973</v>
      </c>
      <c r="F411" s="174"/>
      <c r="G411" s="173"/>
      <c r="H411" s="21" t="s">
        <v>66</v>
      </c>
      <c r="I411" s="172" t="s">
        <v>1974</v>
      </c>
      <c r="J411" s="173"/>
      <c r="K411" s="21" t="s">
        <v>252</v>
      </c>
      <c r="L411" s="20">
        <v>359</v>
      </c>
      <c r="M411" s="20">
        <v>0</v>
      </c>
      <c r="N411" s="139">
        <v>148985</v>
      </c>
      <c r="O411" s="140"/>
      <c r="P411" s="20">
        <v>148985</v>
      </c>
      <c r="Q411" s="139">
        <v>0</v>
      </c>
      <c r="R411" s="141"/>
      <c r="S411" s="140"/>
      <c r="T411" s="20">
        <v>0</v>
      </c>
      <c r="U411" s="139">
        <v>500</v>
      </c>
      <c r="V411" s="141"/>
      <c r="W411" s="22">
        <v>13409</v>
      </c>
      <c r="X411" s="20">
        <v>0</v>
      </c>
      <c r="Y411" s="20">
        <v>0</v>
      </c>
      <c r="Z411" s="139">
        <v>162894</v>
      </c>
      <c r="AA411" s="140"/>
      <c r="AB411" s="20">
        <v>162894</v>
      </c>
      <c r="AC411" s="20">
        <v>0</v>
      </c>
      <c r="AD411" s="42" t="s">
        <v>80</v>
      </c>
      <c r="AE411" s="21" t="s">
        <v>1975</v>
      </c>
      <c r="AF411" s="172" t="s">
        <v>80</v>
      </c>
      <c r="AG411" s="173"/>
      <c r="AH411" s="172" t="s">
        <v>1971</v>
      </c>
      <c r="AI411" s="173"/>
    </row>
    <row r="412" spans="1:35">
      <c r="A412" s="20">
        <v>403</v>
      </c>
      <c r="B412" s="172" t="s">
        <v>1976</v>
      </c>
      <c r="C412" s="173"/>
      <c r="D412" s="21" t="s">
        <v>108</v>
      </c>
      <c r="E412" s="172" t="s">
        <v>1977</v>
      </c>
      <c r="F412" s="174"/>
      <c r="G412" s="173"/>
      <c r="H412" s="21" t="s">
        <v>110</v>
      </c>
      <c r="I412" s="172" t="s">
        <v>1978</v>
      </c>
      <c r="J412" s="173"/>
      <c r="K412" s="21" t="s">
        <v>130</v>
      </c>
      <c r="L412" s="20">
        <v>2479</v>
      </c>
      <c r="M412" s="20">
        <v>81000</v>
      </c>
      <c r="N412" s="139">
        <v>892296</v>
      </c>
      <c r="O412" s="140"/>
      <c r="P412" s="20">
        <v>973296</v>
      </c>
      <c r="Q412" s="139">
        <v>0</v>
      </c>
      <c r="R412" s="141"/>
      <c r="S412" s="140"/>
      <c r="T412" s="20">
        <v>0</v>
      </c>
      <c r="U412" s="139">
        <v>0</v>
      </c>
      <c r="V412" s="141"/>
      <c r="W412" s="22">
        <v>4866</v>
      </c>
      <c r="X412" s="20">
        <v>0</v>
      </c>
      <c r="Y412" s="20">
        <v>0</v>
      </c>
      <c r="Z412" s="139">
        <v>978162</v>
      </c>
      <c r="AA412" s="140"/>
      <c r="AB412" s="20">
        <v>978162</v>
      </c>
      <c r="AC412" s="20">
        <v>0</v>
      </c>
      <c r="AD412" s="42" t="s">
        <v>131</v>
      </c>
      <c r="AE412" s="21" t="s">
        <v>1979</v>
      </c>
      <c r="AF412" s="172" t="s">
        <v>131</v>
      </c>
      <c r="AG412" s="173"/>
      <c r="AH412" s="172" t="s">
        <v>1976</v>
      </c>
      <c r="AI412" s="173"/>
    </row>
    <row r="413" spans="1:35">
      <c r="A413" s="20">
        <v>404</v>
      </c>
      <c r="B413" s="172" t="s">
        <v>1980</v>
      </c>
      <c r="C413" s="173"/>
      <c r="D413" s="21" t="s">
        <v>1981</v>
      </c>
      <c r="E413" s="172" t="s">
        <v>1982</v>
      </c>
      <c r="F413" s="174"/>
      <c r="G413" s="173"/>
      <c r="I413" s="172" t="s">
        <v>1983</v>
      </c>
      <c r="J413" s="173"/>
      <c r="K413" s="21" t="s">
        <v>118</v>
      </c>
      <c r="L413" s="20">
        <v>10</v>
      </c>
      <c r="M413" s="20">
        <v>0</v>
      </c>
      <c r="N413" s="139">
        <v>3600</v>
      </c>
      <c r="O413" s="140"/>
      <c r="P413" s="20">
        <v>3600</v>
      </c>
      <c r="Q413" s="139">
        <v>0</v>
      </c>
      <c r="R413" s="141"/>
      <c r="S413" s="140"/>
      <c r="T413" s="20">
        <v>0</v>
      </c>
      <c r="U413" s="139">
        <v>0</v>
      </c>
      <c r="V413" s="141"/>
      <c r="W413" s="22">
        <v>0</v>
      </c>
      <c r="X413" s="20">
        <v>0</v>
      </c>
      <c r="Y413" s="20">
        <v>0</v>
      </c>
      <c r="Z413" s="139">
        <v>3600</v>
      </c>
      <c r="AA413" s="140"/>
      <c r="AB413" s="20">
        <v>0</v>
      </c>
      <c r="AC413" s="20">
        <v>3600</v>
      </c>
      <c r="AD413" s="42" t="s">
        <v>80</v>
      </c>
      <c r="AE413" s="21" t="s">
        <v>1984</v>
      </c>
      <c r="AF413" s="172" t="s">
        <v>80</v>
      </c>
      <c r="AG413" s="173"/>
      <c r="AH413" s="172" t="s">
        <v>1980</v>
      </c>
      <c r="AI413" s="173"/>
    </row>
    <row r="414" spans="1:35">
      <c r="A414" s="20">
        <v>405</v>
      </c>
      <c r="B414" s="172" t="s">
        <v>1985</v>
      </c>
      <c r="C414" s="173"/>
      <c r="D414" s="21" t="s">
        <v>1986</v>
      </c>
      <c r="E414" s="172" t="s">
        <v>1987</v>
      </c>
      <c r="F414" s="174"/>
      <c r="G414" s="173"/>
      <c r="I414" s="172" t="s">
        <v>1988</v>
      </c>
      <c r="J414" s="173"/>
      <c r="K414" s="21" t="s">
        <v>60</v>
      </c>
      <c r="L414" s="20">
        <v>150</v>
      </c>
      <c r="M414" s="20">
        <v>0</v>
      </c>
      <c r="N414" s="139">
        <v>25350</v>
      </c>
      <c r="O414" s="140"/>
      <c r="P414" s="20">
        <v>25350</v>
      </c>
      <c r="Q414" s="139">
        <v>0</v>
      </c>
      <c r="R414" s="141"/>
      <c r="S414" s="140"/>
      <c r="T414" s="20">
        <v>0</v>
      </c>
      <c r="U414" s="139">
        <v>0</v>
      </c>
      <c r="V414" s="141"/>
      <c r="W414" s="22">
        <v>0</v>
      </c>
      <c r="X414" s="20">
        <v>0</v>
      </c>
      <c r="Y414" s="20">
        <v>0</v>
      </c>
      <c r="Z414" s="139">
        <v>25350</v>
      </c>
      <c r="AA414" s="140"/>
      <c r="AB414" s="20">
        <v>0</v>
      </c>
      <c r="AC414" s="20">
        <v>25350</v>
      </c>
      <c r="AD414" s="42" t="s">
        <v>80</v>
      </c>
      <c r="AE414" s="21" t="s">
        <v>1989</v>
      </c>
      <c r="AF414" s="172" t="s">
        <v>80</v>
      </c>
      <c r="AG414" s="173"/>
      <c r="AH414" s="172" t="s">
        <v>1985</v>
      </c>
      <c r="AI414" s="173"/>
    </row>
    <row r="415" spans="1:35">
      <c r="A415" s="20">
        <v>406</v>
      </c>
      <c r="B415" s="172" t="s">
        <v>1990</v>
      </c>
      <c r="C415" s="173"/>
      <c r="D415" s="21" t="s">
        <v>1991</v>
      </c>
      <c r="E415" s="172" t="s">
        <v>1992</v>
      </c>
      <c r="F415" s="174"/>
      <c r="G415" s="173"/>
      <c r="H415" s="21" t="s">
        <v>66</v>
      </c>
      <c r="I415" s="172" t="s">
        <v>1993</v>
      </c>
      <c r="J415" s="173"/>
      <c r="K415" s="21" t="s">
        <v>60</v>
      </c>
      <c r="L415" s="20">
        <v>300</v>
      </c>
      <c r="M415" s="20">
        <v>0</v>
      </c>
      <c r="N415" s="139">
        <v>148500</v>
      </c>
      <c r="O415" s="140"/>
      <c r="P415" s="20">
        <v>148500</v>
      </c>
      <c r="Q415" s="139">
        <v>0</v>
      </c>
      <c r="R415" s="141"/>
      <c r="S415" s="140"/>
      <c r="T415" s="20">
        <v>0</v>
      </c>
      <c r="U415" s="139">
        <v>0</v>
      </c>
      <c r="V415" s="141"/>
      <c r="W415" s="22">
        <v>13365</v>
      </c>
      <c r="X415" s="20">
        <v>0</v>
      </c>
      <c r="Y415" s="20">
        <v>0</v>
      </c>
      <c r="Z415" s="139">
        <v>161865</v>
      </c>
      <c r="AA415" s="140"/>
      <c r="AB415" s="20">
        <v>161865</v>
      </c>
      <c r="AC415" s="20">
        <v>0</v>
      </c>
      <c r="AD415" s="42" t="s">
        <v>119</v>
      </c>
      <c r="AE415" s="21" t="s">
        <v>1994</v>
      </c>
      <c r="AF415" s="172" t="s">
        <v>119</v>
      </c>
      <c r="AG415" s="173"/>
      <c r="AH415" s="172" t="s">
        <v>1990</v>
      </c>
      <c r="AI415" s="173"/>
    </row>
    <row r="416" spans="1:35">
      <c r="A416" s="20">
        <v>407</v>
      </c>
      <c r="B416" s="172" t="s">
        <v>1995</v>
      </c>
      <c r="C416" s="173"/>
      <c r="D416" s="21" t="s">
        <v>1996</v>
      </c>
      <c r="E416" s="172" t="s">
        <v>1997</v>
      </c>
      <c r="F416" s="174"/>
      <c r="G416" s="173"/>
      <c r="I416" s="172" t="s">
        <v>1998</v>
      </c>
      <c r="J416" s="173"/>
      <c r="K416" s="21" t="s">
        <v>60</v>
      </c>
      <c r="L416" s="20">
        <v>40</v>
      </c>
      <c r="M416" s="20">
        <v>0</v>
      </c>
      <c r="N416" s="139">
        <v>6760</v>
      </c>
      <c r="O416" s="140"/>
      <c r="P416" s="20">
        <v>6760</v>
      </c>
      <c r="Q416" s="139">
        <v>0</v>
      </c>
      <c r="R416" s="141"/>
      <c r="S416" s="140"/>
      <c r="T416" s="20">
        <v>0</v>
      </c>
      <c r="U416" s="139">
        <v>0</v>
      </c>
      <c r="V416" s="141"/>
      <c r="W416" s="22">
        <v>0</v>
      </c>
      <c r="X416" s="20">
        <v>0</v>
      </c>
      <c r="Y416" s="20">
        <v>0</v>
      </c>
      <c r="Z416" s="139">
        <v>6760</v>
      </c>
      <c r="AA416" s="140"/>
      <c r="AB416" s="20">
        <v>0</v>
      </c>
      <c r="AC416" s="20">
        <v>6760</v>
      </c>
      <c r="AD416" s="42" t="s">
        <v>80</v>
      </c>
      <c r="AE416" s="21" t="s">
        <v>1999</v>
      </c>
      <c r="AF416" s="172" t="s">
        <v>80</v>
      </c>
      <c r="AG416" s="173"/>
      <c r="AH416" s="172" t="s">
        <v>1995</v>
      </c>
      <c r="AI416" s="173"/>
    </row>
    <row r="417" spans="1:35">
      <c r="A417" s="20">
        <v>408</v>
      </c>
      <c r="B417" s="172" t="s">
        <v>2000</v>
      </c>
      <c r="C417" s="173"/>
      <c r="D417" s="21" t="s">
        <v>2001</v>
      </c>
      <c r="E417" s="172" t="s">
        <v>2002</v>
      </c>
      <c r="F417" s="174"/>
      <c r="G417" s="173"/>
      <c r="I417" s="172" t="s">
        <v>2003</v>
      </c>
      <c r="J417" s="173"/>
      <c r="K417" s="21" t="s">
        <v>60</v>
      </c>
      <c r="L417" s="20">
        <v>46</v>
      </c>
      <c r="M417" s="20">
        <v>0</v>
      </c>
      <c r="N417" s="139">
        <v>22770</v>
      </c>
      <c r="O417" s="140"/>
      <c r="P417" s="20">
        <v>22770</v>
      </c>
      <c r="Q417" s="139">
        <v>0</v>
      </c>
      <c r="R417" s="141"/>
      <c r="S417" s="140"/>
      <c r="T417" s="20">
        <v>0</v>
      </c>
      <c r="U417" s="139">
        <v>0</v>
      </c>
      <c r="V417" s="141"/>
      <c r="W417" s="22">
        <v>0</v>
      </c>
      <c r="X417" s="20">
        <v>0</v>
      </c>
      <c r="Y417" s="20">
        <v>0</v>
      </c>
      <c r="Z417" s="139">
        <v>22770</v>
      </c>
      <c r="AA417" s="140"/>
      <c r="AB417" s="20">
        <v>0</v>
      </c>
      <c r="AC417" s="20">
        <v>22770</v>
      </c>
      <c r="AD417" s="42" t="s">
        <v>61</v>
      </c>
      <c r="AE417" s="21" t="s">
        <v>2004</v>
      </c>
      <c r="AF417" s="172" t="s">
        <v>61</v>
      </c>
      <c r="AG417" s="173"/>
      <c r="AH417" s="172" t="s">
        <v>2000</v>
      </c>
      <c r="AI417" s="173"/>
    </row>
    <row r="418" spans="1:35">
      <c r="A418" s="20">
        <v>409</v>
      </c>
      <c r="B418" s="172" t="s">
        <v>2005</v>
      </c>
      <c r="C418" s="173"/>
      <c r="D418" s="21" t="s">
        <v>2006</v>
      </c>
      <c r="E418" s="172" t="s">
        <v>2007</v>
      </c>
      <c r="F418" s="174"/>
      <c r="G418" s="173"/>
      <c r="I418" s="172" t="s">
        <v>2008</v>
      </c>
      <c r="J418" s="173"/>
      <c r="K418" s="21" t="s">
        <v>125</v>
      </c>
      <c r="L418" s="20">
        <v>51</v>
      </c>
      <c r="M418" s="20">
        <v>0</v>
      </c>
      <c r="N418" s="139">
        <v>67600</v>
      </c>
      <c r="O418" s="140"/>
      <c r="P418" s="20">
        <v>67600</v>
      </c>
      <c r="Q418" s="139">
        <v>0</v>
      </c>
      <c r="R418" s="141"/>
      <c r="S418" s="140"/>
      <c r="T418" s="20">
        <v>0</v>
      </c>
      <c r="U418" s="139">
        <v>0</v>
      </c>
      <c r="V418" s="141"/>
      <c r="W418" s="22">
        <v>0</v>
      </c>
      <c r="X418" s="20">
        <v>0</v>
      </c>
      <c r="Y418" s="20">
        <v>0</v>
      </c>
      <c r="Z418" s="139">
        <v>67600</v>
      </c>
      <c r="AA418" s="140"/>
      <c r="AB418" s="20">
        <v>0</v>
      </c>
      <c r="AC418" s="20">
        <v>67600</v>
      </c>
      <c r="AD418" s="42" t="s">
        <v>80</v>
      </c>
      <c r="AE418" s="21" t="s">
        <v>2009</v>
      </c>
      <c r="AF418" s="172" t="s">
        <v>80</v>
      </c>
      <c r="AG418" s="173"/>
      <c r="AH418" s="172" t="s">
        <v>2005</v>
      </c>
      <c r="AI418" s="173"/>
    </row>
    <row r="419" spans="1:35">
      <c r="A419" s="20">
        <v>410</v>
      </c>
      <c r="B419" s="172" t="s">
        <v>2010</v>
      </c>
      <c r="C419" s="173"/>
      <c r="D419" s="21" t="s">
        <v>2011</v>
      </c>
      <c r="E419" s="172" t="s">
        <v>2012</v>
      </c>
      <c r="F419" s="174"/>
      <c r="G419" s="173"/>
      <c r="I419" s="172" t="s">
        <v>2013</v>
      </c>
      <c r="J419" s="173"/>
      <c r="K419" s="21" t="s">
        <v>125</v>
      </c>
      <c r="L419" s="20">
        <v>54</v>
      </c>
      <c r="M419" s="20">
        <v>0</v>
      </c>
      <c r="N419" s="139">
        <v>73008</v>
      </c>
      <c r="O419" s="140"/>
      <c r="P419" s="20">
        <v>73008</v>
      </c>
      <c r="Q419" s="139">
        <v>0</v>
      </c>
      <c r="R419" s="141"/>
      <c r="S419" s="140"/>
      <c r="T419" s="20">
        <v>0</v>
      </c>
      <c r="U419" s="139">
        <v>0</v>
      </c>
      <c r="V419" s="141"/>
      <c r="W419" s="22">
        <v>0</v>
      </c>
      <c r="X419" s="20">
        <v>0</v>
      </c>
      <c r="Y419" s="20">
        <v>0</v>
      </c>
      <c r="Z419" s="139">
        <v>73008</v>
      </c>
      <c r="AA419" s="140"/>
      <c r="AB419" s="20">
        <v>0</v>
      </c>
      <c r="AC419" s="20">
        <v>73008</v>
      </c>
      <c r="AD419" s="42" t="s">
        <v>80</v>
      </c>
      <c r="AE419" s="21" t="s">
        <v>2014</v>
      </c>
      <c r="AF419" s="172" t="s">
        <v>80</v>
      </c>
      <c r="AG419" s="173"/>
      <c r="AH419" s="172" t="s">
        <v>2010</v>
      </c>
      <c r="AI419" s="173"/>
    </row>
    <row r="420" spans="1:35">
      <c r="A420" s="20">
        <v>411</v>
      </c>
      <c r="B420" s="172" t="s">
        <v>2015</v>
      </c>
      <c r="C420" s="173"/>
      <c r="D420" s="21" t="s">
        <v>2016</v>
      </c>
      <c r="E420" s="172" t="s">
        <v>2017</v>
      </c>
      <c r="F420" s="174"/>
      <c r="G420" s="173"/>
      <c r="I420" s="172" t="s">
        <v>2018</v>
      </c>
      <c r="J420" s="173"/>
      <c r="K420" s="21" t="s">
        <v>60</v>
      </c>
      <c r="L420" s="20">
        <v>23</v>
      </c>
      <c r="M420" s="20">
        <v>0</v>
      </c>
      <c r="N420" s="139">
        <v>3887</v>
      </c>
      <c r="O420" s="140"/>
      <c r="P420" s="20">
        <v>3887</v>
      </c>
      <c r="Q420" s="139">
        <v>0</v>
      </c>
      <c r="R420" s="141"/>
      <c r="S420" s="140"/>
      <c r="T420" s="20">
        <v>0</v>
      </c>
      <c r="U420" s="139">
        <v>0</v>
      </c>
      <c r="V420" s="141"/>
      <c r="W420" s="22">
        <v>0</v>
      </c>
      <c r="X420" s="20">
        <v>0</v>
      </c>
      <c r="Y420" s="20">
        <v>0</v>
      </c>
      <c r="Z420" s="139">
        <v>3887</v>
      </c>
      <c r="AA420" s="140"/>
      <c r="AB420" s="20">
        <v>0</v>
      </c>
      <c r="AC420" s="20">
        <v>3887</v>
      </c>
      <c r="AD420" s="42" t="s">
        <v>80</v>
      </c>
      <c r="AE420" s="21" t="s">
        <v>2019</v>
      </c>
      <c r="AF420" s="172" t="s">
        <v>80</v>
      </c>
      <c r="AG420" s="173"/>
      <c r="AH420" s="172" t="s">
        <v>2015</v>
      </c>
      <c r="AI420" s="173"/>
    </row>
    <row r="421" spans="1:35">
      <c r="A421" s="20">
        <v>412</v>
      </c>
      <c r="B421" s="172" t="s">
        <v>2020</v>
      </c>
      <c r="C421" s="173"/>
      <c r="D421" s="21" t="s">
        <v>2021</v>
      </c>
      <c r="E421" s="172" t="s">
        <v>1230</v>
      </c>
      <c r="F421" s="174"/>
      <c r="G421" s="173"/>
      <c r="I421" s="172" t="s">
        <v>2022</v>
      </c>
      <c r="J421" s="173"/>
      <c r="K421" s="21" t="s">
        <v>125</v>
      </c>
      <c r="L421" s="20">
        <v>34</v>
      </c>
      <c r="M421" s="20">
        <v>0</v>
      </c>
      <c r="N421" s="139">
        <v>45968</v>
      </c>
      <c r="O421" s="140"/>
      <c r="P421" s="20">
        <v>45968</v>
      </c>
      <c r="Q421" s="139">
        <v>0</v>
      </c>
      <c r="R421" s="141"/>
      <c r="S421" s="140"/>
      <c r="T421" s="20">
        <v>0</v>
      </c>
      <c r="U421" s="139">
        <v>0</v>
      </c>
      <c r="V421" s="141"/>
      <c r="W421" s="22">
        <v>0</v>
      </c>
      <c r="X421" s="20">
        <v>0</v>
      </c>
      <c r="Y421" s="20">
        <v>0</v>
      </c>
      <c r="Z421" s="139">
        <v>45968</v>
      </c>
      <c r="AA421" s="140"/>
      <c r="AB421" s="20">
        <v>0</v>
      </c>
      <c r="AC421" s="20">
        <v>45968</v>
      </c>
      <c r="AD421" s="42" t="s">
        <v>80</v>
      </c>
      <c r="AE421" s="21" t="s">
        <v>2023</v>
      </c>
      <c r="AF421" s="172" t="s">
        <v>80</v>
      </c>
      <c r="AG421" s="173"/>
      <c r="AH421" s="172" t="s">
        <v>2020</v>
      </c>
      <c r="AI421" s="173"/>
    </row>
    <row r="422" spans="1:35">
      <c r="A422" s="20">
        <v>413</v>
      </c>
      <c r="B422" s="172" t="s">
        <v>2024</v>
      </c>
      <c r="C422" s="173"/>
      <c r="D422" s="21" t="s">
        <v>2025</v>
      </c>
      <c r="E422" s="172" t="s">
        <v>2026</v>
      </c>
      <c r="F422" s="174"/>
      <c r="G422" s="173"/>
      <c r="H422" s="21" t="s">
        <v>156</v>
      </c>
      <c r="I422" s="172" t="s">
        <v>2027</v>
      </c>
      <c r="J422" s="173"/>
      <c r="K422" s="21" t="s">
        <v>60</v>
      </c>
      <c r="L422" s="20">
        <v>2479</v>
      </c>
      <c r="M422" s="20">
        <v>0</v>
      </c>
      <c r="N422" s="139">
        <v>1226907</v>
      </c>
      <c r="O422" s="140"/>
      <c r="P422" s="20">
        <v>1226907</v>
      </c>
      <c r="Q422" s="139">
        <v>0</v>
      </c>
      <c r="R422" s="141"/>
      <c r="S422" s="140"/>
      <c r="T422" s="20">
        <v>0</v>
      </c>
      <c r="U422" s="139">
        <v>0</v>
      </c>
      <c r="V422" s="141"/>
      <c r="W422" s="22">
        <v>12269</v>
      </c>
      <c r="X422" s="20">
        <v>900</v>
      </c>
      <c r="Y422" s="20">
        <v>0</v>
      </c>
      <c r="Z422" s="139">
        <v>1240076</v>
      </c>
      <c r="AA422" s="140"/>
      <c r="AB422" s="20">
        <v>300000</v>
      </c>
      <c r="AC422" s="20">
        <v>940076</v>
      </c>
      <c r="AD422" s="42" t="s">
        <v>518</v>
      </c>
      <c r="AE422" s="21" t="s">
        <v>2028</v>
      </c>
      <c r="AF422" s="172" t="s">
        <v>518</v>
      </c>
      <c r="AG422" s="173"/>
      <c r="AH422" s="172" t="s">
        <v>2024</v>
      </c>
      <c r="AI422" s="173"/>
    </row>
    <row r="423" spans="1:35">
      <c r="A423" s="20">
        <v>414</v>
      </c>
      <c r="B423" s="172" t="s">
        <v>2029</v>
      </c>
      <c r="C423" s="173"/>
      <c r="D423" s="21" t="s">
        <v>2030</v>
      </c>
      <c r="E423" s="172" t="s">
        <v>2031</v>
      </c>
      <c r="F423" s="174"/>
      <c r="G423" s="173"/>
      <c r="H423" s="21" t="s">
        <v>66</v>
      </c>
      <c r="I423" s="172" t="s">
        <v>2032</v>
      </c>
      <c r="J423" s="173"/>
      <c r="K423" s="21" t="s">
        <v>68</v>
      </c>
      <c r="L423" s="20">
        <v>50</v>
      </c>
      <c r="M423" s="20">
        <v>0</v>
      </c>
      <c r="N423" s="139">
        <v>67600</v>
      </c>
      <c r="O423" s="140"/>
      <c r="P423" s="20">
        <v>67600</v>
      </c>
      <c r="Q423" s="139">
        <v>0</v>
      </c>
      <c r="R423" s="141"/>
      <c r="S423" s="140"/>
      <c r="T423" s="20">
        <v>0</v>
      </c>
      <c r="U423" s="139">
        <v>0</v>
      </c>
      <c r="V423" s="141"/>
      <c r="W423" s="22">
        <v>6084</v>
      </c>
      <c r="X423" s="20">
        <v>0</v>
      </c>
      <c r="Y423" s="20">
        <v>0</v>
      </c>
      <c r="Z423" s="139">
        <v>73684</v>
      </c>
      <c r="AA423" s="140"/>
      <c r="AB423" s="20">
        <v>73684</v>
      </c>
      <c r="AC423" s="20">
        <v>0</v>
      </c>
      <c r="AD423" s="42" t="s">
        <v>227</v>
      </c>
      <c r="AE423" s="21" t="s">
        <v>2033</v>
      </c>
      <c r="AF423" s="172" t="s">
        <v>227</v>
      </c>
      <c r="AG423" s="173"/>
      <c r="AH423" s="172" t="s">
        <v>2029</v>
      </c>
      <c r="AI423" s="173"/>
    </row>
    <row r="424" spans="1:35">
      <c r="A424" s="20">
        <v>415</v>
      </c>
      <c r="B424" s="172" t="s">
        <v>2034</v>
      </c>
      <c r="C424" s="173"/>
      <c r="D424" s="21" t="s">
        <v>2035</v>
      </c>
      <c r="E424" s="172" t="s">
        <v>2036</v>
      </c>
      <c r="F424" s="174"/>
      <c r="G424" s="173"/>
      <c r="I424" s="172" t="s">
        <v>2037</v>
      </c>
      <c r="J424" s="173"/>
      <c r="K424" s="21" t="s">
        <v>60</v>
      </c>
      <c r="L424" s="20">
        <v>20</v>
      </c>
      <c r="M424" s="20">
        <v>0</v>
      </c>
      <c r="N424" s="139">
        <v>3380</v>
      </c>
      <c r="O424" s="140"/>
      <c r="P424" s="20">
        <v>3380</v>
      </c>
      <c r="Q424" s="139">
        <v>0</v>
      </c>
      <c r="R424" s="141"/>
      <c r="S424" s="140"/>
      <c r="T424" s="20">
        <v>0</v>
      </c>
      <c r="U424" s="139">
        <v>0</v>
      </c>
      <c r="V424" s="141"/>
      <c r="W424" s="22">
        <v>0</v>
      </c>
      <c r="X424" s="20">
        <v>0</v>
      </c>
      <c r="Y424" s="20">
        <v>0</v>
      </c>
      <c r="Z424" s="139">
        <v>3380</v>
      </c>
      <c r="AA424" s="140"/>
      <c r="AB424" s="20">
        <v>0</v>
      </c>
      <c r="AC424" s="20">
        <v>3380</v>
      </c>
      <c r="AD424" s="42" t="s">
        <v>80</v>
      </c>
      <c r="AE424" s="21" t="s">
        <v>2038</v>
      </c>
      <c r="AF424" s="172" t="s">
        <v>80</v>
      </c>
      <c r="AG424" s="173"/>
      <c r="AH424" s="172" t="s">
        <v>2034</v>
      </c>
      <c r="AI424" s="173"/>
    </row>
    <row r="425" spans="1:35">
      <c r="A425" s="20">
        <v>416</v>
      </c>
      <c r="B425" s="172" t="s">
        <v>2039</v>
      </c>
      <c r="C425" s="173"/>
      <c r="D425" s="21" t="s">
        <v>2040</v>
      </c>
      <c r="E425" s="172" t="s">
        <v>2041</v>
      </c>
      <c r="F425" s="174"/>
      <c r="G425" s="173"/>
      <c r="H425" s="21" t="s">
        <v>156</v>
      </c>
      <c r="I425" s="172" t="s">
        <v>854</v>
      </c>
      <c r="J425" s="173"/>
      <c r="K425" s="21" t="s">
        <v>60</v>
      </c>
      <c r="L425" s="20">
        <v>2479</v>
      </c>
      <c r="M425" s="20">
        <v>0</v>
      </c>
      <c r="N425" s="139">
        <v>1226907</v>
      </c>
      <c r="O425" s="140"/>
      <c r="P425" s="20">
        <v>1226907</v>
      </c>
      <c r="Q425" s="139">
        <v>0</v>
      </c>
      <c r="R425" s="141"/>
      <c r="S425" s="140"/>
      <c r="T425" s="20">
        <v>0</v>
      </c>
      <c r="U425" s="139">
        <v>156912</v>
      </c>
      <c r="V425" s="141"/>
      <c r="W425" s="22">
        <v>12269</v>
      </c>
      <c r="X425" s="20">
        <v>13950</v>
      </c>
      <c r="Y425" s="20">
        <v>0</v>
      </c>
      <c r="Z425" s="139">
        <v>1410038</v>
      </c>
      <c r="AA425" s="140"/>
      <c r="AB425" s="20">
        <v>1410038</v>
      </c>
      <c r="AC425" s="20">
        <v>0</v>
      </c>
      <c r="AD425" s="42" t="s">
        <v>492</v>
      </c>
      <c r="AE425" s="21" t="s">
        <v>2042</v>
      </c>
      <c r="AF425" s="172" t="s">
        <v>492</v>
      </c>
      <c r="AG425" s="173"/>
      <c r="AH425" s="172" t="s">
        <v>2039</v>
      </c>
      <c r="AI425" s="173"/>
    </row>
    <row r="426" spans="1:35">
      <c r="A426" s="20">
        <v>417</v>
      </c>
      <c r="B426" s="172" t="s">
        <v>2043</v>
      </c>
      <c r="C426" s="173"/>
      <c r="D426" s="21" t="s">
        <v>2044</v>
      </c>
      <c r="E426" s="172" t="s">
        <v>2045</v>
      </c>
      <c r="F426" s="174"/>
      <c r="G426" s="173"/>
      <c r="H426" s="21" t="s">
        <v>98</v>
      </c>
      <c r="I426" s="172" t="s">
        <v>2046</v>
      </c>
      <c r="J426" s="173"/>
      <c r="K426" s="21" t="s">
        <v>2047</v>
      </c>
      <c r="L426" s="20">
        <v>0</v>
      </c>
      <c r="M426" s="20">
        <v>802560</v>
      </c>
      <c r="N426" s="139">
        <v>0</v>
      </c>
      <c r="O426" s="140"/>
      <c r="P426" s="20">
        <v>802560</v>
      </c>
      <c r="Q426" s="139">
        <v>0</v>
      </c>
      <c r="R426" s="141"/>
      <c r="S426" s="140"/>
      <c r="T426" s="20">
        <v>76400</v>
      </c>
      <c r="U426" s="139">
        <v>32259</v>
      </c>
      <c r="V426" s="141"/>
      <c r="W426" s="22">
        <v>12038</v>
      </c>
      <c r="X426" s="20">
        <v>178900</v>
      </c>
      <c r="Y426" s="20">
        <v>0</v>
      </c>
      <c r="Z426" s="139">
        <v>1102157</v>
      </c>
      <c r="AA426" s="140"/>
      <c r="AB426" s="20">
        <v>1102157</v>
      </c>
      <c r="AC426" s="20">
        <v>0</v>
      </c>
      <c r="AD426" s="42" t="s">
        <v>398</v>
      </c>
      <c r="AE426" s="21" t="s">
        <v>2048</v>
      </c>
      <c r="AF426" s="172" t="s">
        <v>398</v>
      </c>
      <c r="AG426" s="173"/>
      <c r="AH426" s="172" t="s">
        <v>2043</v>
      </c>
      <c r="AI426" s="173"/>
    </row>
    <row r="427" spans="1:35">
      <c r="A427" s="20">
        <v>418</v>
      </c>
      <c r="B427" s="172" t="s">
        <v>2049</v>
      </c>
      <c r="C427" s="173"/>
      <c r="D427" s="21" t="s">
        <v>2050</v>
      </c>
      <c r="E427" s="172" t="s">
        <v>2051</v>
      </c>
      <c r="F427" s="174"/>
      <c r="G427" s="173"/>
      <c r="H427" s="21" t="s">
        <v>156</v>
      </c>
      <c r="I427" s="172" t="s">
        <v>2052</v>
      </c>
      <c r="J427" s="173"/>
      <c r="K427" s="21" t="s">
        <v>545</v>
      </c>
      <c r="L427" s="20">
        <v>4957</v>
      </c>
      <c r="M427" s="20">
        <v>0</v>
      </c>
      <c r="N427" s="139">
        <v>1784592</v>
      </c>
      <c r="O427" s="140"/>
      <c r="P427" s="20">
        <v>1784592</v>
      </c>
      <c r="Q427" s="139">
        <v>0</v>
      </c>
      <c r="R427" s="141"/>
      <c r="S427" s="140"/>
      <c r="T427" s="20">
        <v>0</v>
      </c>
      <c r="U427" s="139">
        <v>0</v>
      </c>
      <c r="V427" s="141"/>
      <c r="W427" s="22">
        <v>17846</v>
      </c>
      <c r="X427" s="20">
        <v>0</v>
      </c>
      <c r="Y427" s="20">
        <v>0</v>
      </c>
      <c r="Z427" s="139">
        <v>1802438</v>
      </c>
      <c r="AA427" s="140"/>
      <c r="AB427" s="20">
        <v>1802438</v>
      </c>
      <c r="AC427" s="20">
        <v>0</v>
      </c>
      <c r="AD427" s="42" t="s">
        <v>492</v>
      </c>
      <c r="AE427" s="21" t="s">
        <v>2053</v>
      </c>
      <c r="AF427" s="172" t="s">
        <v>492</v>
      </c>
      <c r="AG427" s="173"/>
      <c r="AH427" s="172" t="s">
        <v>2049</v>
      </c>
      <c r="AI427" s="173"/>
    </row>
    <row r="428" spans="1:35">
      <c r="A428" s="20">
        <v>419</v>
      </c>
      <c r="B428" s="172" t="s">
        <v>2054</v>
      </c>
      <c r="C428" s="173"/>
      <c r="D428" s="21" t="s">
        <v>2055</v>
      </c>
      <c r="E428" s="172" t="s">
        <v>2056</v>
      </c>
      <c r="F428" s="174"/>
      <c r="G428" s="173"/>
      <c r="H428" s="21" t="s">
        <v>66</v>
      </c>
      <c r="I428" s="172" t="s">
        <v>2057</v>
      </c>
      <c r="J428" s="173"/>
      <c r="K428" s="21" t="s">
        <v>60</v>
      </c>
      <c r="L428" s="20">
        <v>200</v>
      </c>
      <c r="M428" s="20">
        <v>0</v>
      </c>
      <c r="N428" s="139">
        <v>99000</v>
      </c>
      <c r="O428" s="140"/>
      <c r="P428" s="20">
        <v>99000</v>
      </c>
      <c r="Q428" s="139">
        <v>0</v>
      </c>
      <c r="R428" s="141"/>
      <c r="S428" s="140"/>
      <c r="T428" s="20">
        <v>0</v>
      </c>
      <c r="U428" s="139">
        <v>0</v>
      </c>
      <c r="V428" s="141"/>
      <c r="W428" s="22">
        <v>8910</v>
      </c>
      <c r="X428" s="20">
        <v>0</v>
      </c>
      <c r="Y428" s="20">
        <v>0</v>
      </c>
      <c r="Z428" s="139">
        <v>107910</v>
      </c>
      <c r="AA428" s="140"/>
      <c r="AB428" s="20">
        <v>9000</v>
      </c>
      <c r="AC428" s="20">
        <v>98910</v>
      </c>
      <c r="AD428" s="42" t="s">
        <v>168</v>
      </c>
      <c r="AE428" s="21" t="s">
        <v>2058</v>
      </c>
      <c r="AF428" s="172" t="s">
        <v>168</v>
      </c>
      <c r="AG428" s="173"/>
      <c r="AH428" s="172" t="s">
        <v>2054</v>
      </c>
      <c r="AI428" s="173"/>
    </row>
    <row r="429" spans="1:35">
      <c r="A429" s="20">
        <v>420</v>
      </c>
      <c r="B429" s="172" t="s">
        <v>2059</v>
      </c>
      <c r="C429" s="173"/>
      <c r="D429" s="21" t="s">
        <v>108</v>
      </c>
      <c r="E429" s="172" t="s">
        <v>2060</v>
      </c>
      <c r="F429" s="174"/>
      <c r="G429" s="173"/>
      <c r="H429" s="21" t="s">
        <v>110</v>
      </c>
      <c r="I429" s="172" t="s">
        <v>2061</v>
      </c>
      <c r="J429" s="173"/>
      <c r="K429" s="21" t="s">
        <v>60</v>
      </c>
      <c r="L429" s="20">
        <v>2479</v>
      </c>
      <c r="M429" s="20">
        <v>89100</v>
      </c>
      <c r="N429" s="139">
        <v>1226907</v>
      </c>
      <c r="O429" s="140"/>
      <c r="P429" s="20">
        <v>1316007</v>
      </c>
      <c r="Q429" s="139">
        <v>0</v>
      </c>
      <c r="R429" s="141"/>
      <c r="S429" s="140"/>
      <c r="T429" s="20">
        <v>0</v>
      </c>
      <c r="U429" s="139">
        <v>0</v>
      </c>
      <c r="V429" s="141"/>
      <c r="W429" s="22">
        <v>6580</v>
      </c>
      <c r="X429" s="20">
        <v>0</v>
      </c>
      <c r="Y429" s="20">
        <v>0</v>
      </c>
      <c r="Z429" s="139">
        <v>1322587</v>
      </c>
      <c r="AA429" s="140"/>
      <c r="AB429" s="20">
        <v>1322587</v>
      </c>
      <c r="AC429" s="20">
        <v>0</v>
      </c>
      <c r="AD429" s="42" t="s">
        <v>162</v>
      </c>
      <c r="AE429" s="21" t="s">
        <v>2062</v>
      </c>
      <c r="AF429" s="172" t="s">
        <v>162</v>
      </c>
      <c r="AG429" s="173"/>
      <c r="AH429" s="172" t="s">
        <v>2059</v>
      </c>
      <c r="AI429" s="173"/>
    </row>
    <row r="430" spans="1:35">
      <c r="A430" s="20">
        <v>421</v>
      </c>
      <c r="B430" s="172" t="s">
        <v>2063</v>
      </c>
      <c r="C430" s="173"/>
      <c r="D430" s="21" t="s">
        <v>2064</v>
      </c>
      <c r="E430" s="172" t="s">
        <v>2065</v>
      </c>
      <c r="F430" s="174"/>
      <c r="G430" s="173"/>
      <c r="H430" s="21" t="s">
        <v>66</v>
      </c>
      <c r="I430" s="172" t="s">
        <v>2066</v>
      </c>
      <c r="J430" s="173"/>
      <c r="K430" s="21" t="s">
        <v>68</v>
      </c>
      <c r="L430" s="20">
        <v>600</v>
      </c>
      <c r="M430" s="20">
        <v>0</v>
      </c>
      <c r="N430" s="139">
        <v>811200</v>
      </c>
      <c r="O430" s="140"/>
      <c r="P430" s="20">
        <v>811200</v>
      </c>
      <c r="Q430" s="139">
        <v>0</v>
      </c>
      <c r="R430" s="141"/>
      <c r="S430" s="140"/>
      <c r="T430" s="20">
        <v>0</v>
      </c>
      <c r="U430" s="139">
        <v>0</v>
      </c>
      <c r="V430" s="141"/>
      <c r="W430" s="22">
        <v>73008</v>
      </c>
      <c r="X430" s="20">
        <v>0</v>
      </c>
      <c r="Y430" s="20">
        <v>0</v>
      </c>
      <c r="Z430" s="139">
        <v>884208</v>
      </c>
      <c r="AA430" s="140"/>
      <c r="AB430" s="20">
        <v>884208</v>
      </c>
      <c r="AC430" s="20">
        <v>0</v>
      </c>
      <c r="AD430" s="42" t="s">
        <v>131</v>
      </c>
      <c r="AE430" s="21" t="s">
        <v>2067</v>
      </c>
      <c r="AF430" s="172" t="s">
        <v>131</v>
      </c>
      <c r="AG430" s="173"/>
      <c r="AH430" s="172" t="s">
        <v>2063</v>
      </c>
      <c r="AI430" s="173"/>
    </row>
    <row r="431" spans="1:35">
      <c r="A431" s="20">
        <v>422</v>
      </c>
      <c r="B431" s="172" t="s">
        <v>2068</v>
      </c>
      <c r="C431" s="173"/>
      <c r="D431" s="21" t="s">
        <v>2069</v>
      </c>
      <c r="E431" s="172" t="s">
        <v>2070</v>
      </c>
      <c r="F431" s="174"/>
      <c r="G431" s="173"/>
      <c r="I431" s="172" t="s">
        <v>2071</v>
      </c>
      <c r="J431" s="173"/>
      <c r="K431" s="21" t="s">
        <v>295</v>
      </c>
      <c r="L431" s="20">
        <v>18</v>
      </c>
      <c r="M431" s="20">
        <v>0</v>
      </c>
      <c r="N431" s="139">
        <v>8910</v>
      </c>
      <c r="O431" s="140"/>
      <c r="P431" s="20">
        <v>8910</v>
      </c>
      <c r="Q431" s="139">
        <v>0</v>
      </c>
      <c r="R431" s="141"/>
      <c r="S431" s="140"/>
      <c r="T431" s="20">
        <v>0</v>
      </c>
      <c r="U431" s="139">
        <v>0</v>
      </c>
      <c r="V431" s="141"/>
      <c r="W431" s="22">
        <v>0</v>
      </c>
      <c r="X431" s="20">
        <v>0</v>
      </c>
      <c r="Y431" s="20">
        <v>0</v>
      </c>
      <c r="Z431" s="139">
        <v>8910</v>
      </c>
      <c r="AA431" s="140"/>
      <c r="AB431" s="20">
        <v>0</v>
      </c>
      <c r="AC431" s="20">
        <v>8910</v>
      </c>
      <c r="AD431" s="42" t="s">
        <v>80</v>
      </c>
      <c r="AE431" s="21" t="s">
        <v>2072</v>
      </c>
      <c r="AF431" s="172" t="s">
        <v>80</v>
      </c>
      <c r="AG431" s="173"/>
      <c r="AH431" s="172" t="s">
        <v>2068</v>
      </c>
      <c r="AI431" s="173"/>
    </row>
    <row r="432" spans="1:35" s="69" customFormat="1">
      <c r="A432" s="65">
        <v>423</v>
      </c>
      <c r="B432" s="175" t="s">
        <v>2073</v>
      </c>
      <c r="C432" s="176"/>
      <c r="D432" s="66" t="s">
        <v>2074</v>
      </c>
      <c r="E432" s="175" t="s">
        <v>2075</v>
      </c>
      <c r="F432" s="177"/>
      <c r="G432" s="176"/>
      <c r="I432" s="175" t="s">
        <v>2076</v>
      </c>
      <c r="J432" s="176"/>
      <c r="K432" s="66" t="s">
        <v>60</v>
      </c>
      <c r="L432" s="65">
        <v>19</v>
      </c>
      <c r="M432" s="65">
        <v>0</v>
      </c>
      <c r="N432" s="160">
        <v>3211</v>
      </c>
      <c r="O432" s="161"/>
      <c r="P432" s="65">
        <v>3211</v>
      </c>
      <c r="Q432" s="160">
        <v>0</v>
      </c>
      <c r="R432" s="162"/>
      <c r="S432" s="161"/>
      <c r="T432" s="65">
        <v>0</v>
      </c>
      <c r="U432" s="160">
        <v>0</v>
      </c>
      <c r="V432" s="162"/>
      <c r="W432" s="67">
        <v>0</v>
      </c>
      <c r="X432" s="65">
        <v>0</v>
      </c>
      <c r="Y432" s="65">
        <v>0</v>
      </c>
      <c r="Z432" s="160">
        <v>3211</v>
      </c>
      <c r="AA432" s="161"/>
      <c r="AB432" s="65">
        <v>0</v>
      </c>
      <c r="AC432" s="65">
        <v>3211</v>
      </c>
      <c r="AD432" s="68" t="s">
        <v>80</v>
      </c>
      <c r="AE432" s="66" t="s">
        <v>2077</v>
      </c>
      <c r="AF432" s="175" t="s">
        <v>80</v>
      </c>
      <c r="AG432" s="176"/>
      <c r="AH432" s="175" t="s">
        <v>2073</v>
      </c>
      <c r="AI432" s="176"/>
    </row>
    <row r="433" spans="1:35">
      <c r="A433" s="23">
        <v>1</v>
      </c>
      <c r="B433" s="180" t="s">
        <v>2078</v>
      </c>
      <c r="C433" s="181"/>
      <c r="D433" s="24" t="s">
        <v>108</v>
      </c>
      <c r="E433" s="180" t="s">
        <v>2079</v>
      </c>
      <c r="F433" s="188"/>
      <c r="G433" s="181"/>
      <c r="H433" s="24" t="s">
        <v>110</v>
      </c>
      <c r="I433" s="180" t="s">
        <v>2080</v>
      </c>
      <c r="J433" s="181"/>
      <c r="K433" s="24" t="s">
        <v>118</v>
      </c>
      <c r="L433" s="23">
        <v>4957</v>
      </c>
      <c r="M433" s="23">
        <v>243000</v>
      </c>
      <c r="N433" s="186">
        <v>1784592</v>
      </c>
      <c r="O433" s="187"/>
      <c r="P433" s="23">
        <v>2027592</v>
      </c>
      <c r="Q433" s="186">
        <v>0</v>
      </c>
      <c r="R433" s="189"/>
      <c r="S433" s="187"/>
      <c r="T433" s="23">
        <v>0</v>
      </c>
      <c r="U433" s="186">
        <v>0</v>
      </c>
      <c r="V433" s="189"/>
      <c r="W433" s="25">
        <v>10138</v>
      </c>
      <c r="X433" s="23">
        <v>0</v>
      </c>
      <c r="Y433" s="23">
        <v>0</v>
      </c>
      <c r="Z433" s="186">
        <v>2037730</v>
      </c>
      <c r="AA433" s="187"/>
      <c r="AB433" s="23">
        <v>2037730</v>
      </c>
      <c r="AC433" s="23">
        <v>0</v>
      </c>
      <c r="AD433" s="43" t="s">
        <v>2081</v>
      </c>
      <c r="AE433" s="24" t="s">
        <v>2082</v>
      </c>
      <c r="AF433" s="180" t="s">
        <v>2081</v>
      </c>
      <c r="AG433" s="181"/>
      <c r="AH433" s="180" t="s">
        <v>2078</v>
      </c>
      <c r="AI433" s="181"/>
    </row>
    <row r="434" spans="1:35">
      <c r="A434" s="23">
        <v>2</v>
      </c>
      <c r="B434" s="180" t="s">
        <v>2083</v>
      </c>
      <c r="C434" s="181"/>
      <c r="D434" s="24" t="s">
        <v>2084</v>
      </c>
      <c r="E434" s="180" t="s">
        <v>2085</v>
      </c>
      <c r="F434" s="188"/>
      <c r="G434" s="181"/>
      <c r="H434" s="24" t="s">
        <v>66</v>
      </c>
      <c r="I434" s="180" t="s">
        <v>2086</v>
      </c>
      <c r="J434" s="181"/>
      <c r="K434" s="24" t="s">
        <v>68</v>
      </c>
      <c r="L434" s="23">
        <v>595</v>
      </c>
      <c r="M434" s="23">
        <v>0</v>
      </c>
      <c r="N434" s="186">
        <v>804440</v>
      </c>
      <c r="O434" s="187"/>
      <c r="P434" s="23">
        <v>804440</v>
      </c>
      <c r="Q434" s="186">
        <v>0</v>
      </c>
      <c r="R434" s="189"/>
      <c r="S434" s="187"/>
      <c r="T434" s="23">
        <v>0</v>
      </c>
      <c r="U434" s="186">
        <v>0</v>
      </c>
      <c r="V434" s="189"/>
      <c r="W434" s="25">
        <v>72400</v>
      </c>
      <c r="X434" s="23">
        <v>0</v>
      </c>
      <c r="Y434" s="23">
        <v>0</v>
      </c>
      <c r="Z434" s="186">
        <v>876840</v>
      </c>
      <c r="AA434" s="187"/>
      <c r="AB434" s="23">
        <v>876840</v>
      </c>
      <c r="AC434" s="23">
        <v>0</v>
      </c>
      <c r="AD434" s="43" t="s">
        <v>2087</v>
      </c>
      <c r="AE434" s="24" t="s">
        <v>2088</v>
      </c>
      <c r="AF434" s="180" t="s">
        <v>2087</v>
      </c>
      <c r="AG434" s="181"/>
      <c r="AH434" s="180" t="s">
        <v>2083</v>
      </c>
      <c r="AI434" s="181"/>
    </row>
    <row r="435" spans="1:35">
      <c r="A435" s="23">
        <v>3</v>
      </c>
      <c r="B435" s="180" t="s">
        <v>2089</v>
      </c>
      <c r="C435" s="181"/>
      <c r="D435" s="24" t="s">
        <v>2090</v>
      </c>
      <c r="E435" s="180" t="s">
        <v>2091</v>
      </c>
      <c r="F435" s="188"/>
      <c r="G435" s="181"/>
      <c r="H435" s="24" t="s">
        <v>325</v>
      </c>
      <c r="I435" s="180" t="s">
        <v>2092</v>
      </c>
      <c r="J435" s="181"/>
      <c r="K435" s="24" t="s">
        <v>125</v>
      </c>
      <c r="L435" s="23">
        <v>4957</v>
      </c>
      <c r="M435" s="23">
        <v>584064</v>
      </c>
      <c r="N435" s="186">
        <v>6702134</v>
      </c>
      <c r="O435" s="187"/>
      <c r="P435" s="23">
        <v>7286198</v>
      </c>
      <c r="Q435" s="186">
        <v>10000</v>
      </c>
      <c r="R435" s="189"/>
      <c r="S435" s="187"/>
      <c r="T435" s="23">
        <v>76400</v>
      </c>
      <c r="U435" s="186">
        <v>271652</v>
      </c>
      <c r="V435" s="189"/>
      <c r="W435" s="25">
        <v>75782</v>
      </c>
      <c r="X435" s="23">
        <v>13050</v>
      </c>
      <c r="Y435" s="23">
        <v>0</v>
      </c>
      <c r="Z435" s="186">
        <v>7733082</v>
      </c>
      <c r="AA435" s="187"/>
      <c r="AB435" s="23">
        <v>4700000</v>
      </c>
      <c r="AC435" s="23">
        <v>3033082</v>
      </c>
      <c r="AD435" s="43" t="s">
        <v>2093</v>
      </c>
      <c r="AE435" s="24" t="s">
        <v>2094</v>
      </c>
      <c r="AF435" s="180" t="s">
        <v>2093</v>
      </c>
      <c r="AG435" s="181"/>
      <c r="AH435" s="180" t="s">
        <v>2089</v>
      </c>
      <c r="AI435" s="181"/>
    </row>
    <row r="436" spans="1:35">
      <c r="A436" s="23">
        <v>4</v>
      </c>
      <c r="B436" s="180" t="s">
        <v>2095</v>
      </c>
      <c r="C436" s="181"/>
      <c r="D436" s="24" t="s">
        <v>2096</v>
      </c>
      <c r="E436" s="180" t="s">
        <v>2097</v>
      </c>
      <c r="F436" s="188"/>
      <c r="G436" s="181"/>
      <c r="H436" s="24" t="s">
        <v>325</v>
      </c>
      <c r="I436" s="180" t="s">
        <v>2098</v>
      </c>
      <c r="J436" s="181"/>
      <c r="K436" s="24" t="s">
        <v>68</v>
      </c>
      <c r="L436" s="23">
        <v>4957</v>
      </c>
      <c r="M436" s="23">
        <v>584064</v>
      </c>
      <c r="N436" s="186">
        <v>6702134</v>
      </c>
      <c r="O436" s="187"/>
      <c r="P436" s="23">
        <v>7286198</v>
      </c>
      <c r="Q436" s="186">
        <v>10000</v>
      </c>
      <c r="R436" s="189"/>
      <c r="S436" s="187"/>
      <c r="T436" s="23">
        <v>0</v>
      </c>
      <c r="U436" s="186">
        <v>433457</v>
      </c>
      <c r="V436" s="189"/>
      <c r="W436" s="25">
        <v>75782</v>
      </c>
      <c r="X436" s="23">
        <v>0</v>
      </c>
      <c r="Y436" s="23">
        <v>0</v>
      </c>
      <c r="Z436" s="186">
        <v>7805437</v>
      </c>
      <c r="AA436" s="187"/>
      <c r="AB436" s="23">
        <v>2000000</v>
      </c>
      <c r="AC436" s="23">
        <v>5805437</v>
      </c>
      <c r="AD436" s="43" t="s">
        <v>2099</v>
      </c>
      <c r="AE436" s="24" t="s">
        <v>2100</v>
      </c>
      <c r="AF436" s="180" t="s">
        <v>2099</v>
      </c>
      <c r="AG436" s="181"/>
      <c r="AH436" s="180" t="s">
        <v>2095</v>
      </c>
      <c r="AI436" s="181"/>
    </row>
    <row r="437" spans="1:35">
      <c r="A437" s="23">
        <v>5</v>
      </c>
      <c r="B437" s="180" t="s">
        <v>2101</v>
      </c>
      <c r="C437" s="181"/>
      <c r="D437" s="24" t="s">
        <v>2102</v>
      </c>
      <c r="E437" s="180" t="s">
        <v>2103</v>
      </c>
      <c r="F437" s="188"/>
      <c r="G437" s="181"/>
      <c r="H437" s="24" t="s">
        <v>66</v>
      </c>
      <c r="I437" s="180" t="s">
        <v>2104</v>
      </c>
      <c r="J437" s="181"/>
      <c r="K437" s="24" t="s">
        <v>60</v>
      </c>
      <c r="L437" s="23">
        <v>199</v>
      </c>
      <c r="M437" s="23">
        <v>0</v>
      </c>
      <c r="N437" s="186">
        <v>98505</v>
      </c>
      <c r="O437" s="187"/>
      <c r="P437" s="23">
        <v>98505</v>
      </c>
      <c r="Q437" s="186">
        <v>0</v>
      </c>
      <c r="R437" s="189"/>
      <c r="S437" s="187"/>
      <c r="T437" s="23">
        <v>0</v>
      </c>
      <c r="U437" s="186">
        <v>0</v>
      </c>
      <c r="V437" s="189"/>
      <c r="W437" s="25">
        <v>8865</v>
      </c>
      <c r="X437" s="23">
        <v>0</v>
      </c>
      <c r="Y437" s="23">
        <v>0</v>
      </c>
      <c r="Z437" s="186">
        <v>107370</v>
      </c>
      <c r="AA437" s="187"/>
      <c r="AB437" s="23">
        <v>107370</v>
      </c>
      <c r="AC437" s="23">
        <v>0</v>
      </c>
      <c r="AD437" s="43" t="s">
        <v>2105</v>
      </c>
      <c r="AE437" s="24" t="s">
        <v>2106</v>
      </c>
      <c r="AF437" s="180" t="s">
        <v>2105</v>
      </c>
      <c r="AG437" s="181"/>
      <c r="AH437" s="180" t="s">
        <v>2101</v>
      </c>
      <c r="AI437" s="181"/>
    </row>
    <row r="438" spans="1:35">
      <c r="A438" s="23">
        <v>6</v>
      </c>
      <c r="B438" s="180" t="s">
        <v>2107</v>
      </c>
      <c r="C438" s="181"/>
      <c r="D438" s="24" t="s">
        <v>2108</v>
      </c>
      <c r="E438" s="180" t="s">
        <v>2109</v>
      </c>
      <c r="F438" s="188"/>
      <c r="G438" s="181"/>
      <c r="H438" s="24" t="s">
        <v>66</v>
      </c>
      <c r="I438" s="180" t="s">
        <v>2110</v>
      </c>
      <c r="J438" s="181"/>
      <c r="K438" s="24" t="s">
        <v>68</v>
      </c>
      <c r="L438" s="23">
        <v>621</v>
      </c>
      <c r="M438" s="23">
        <v>0</v>
      </c>
      <c r="N438" s="186">
        <v>839592</v>
      </c>
      <c r="O438" s="187"/>
      <c r="P438" s="23">
        <v>839592</v>
      </c>
      <c r="Q438" s="186">
        <v>0</v>
      </c>
      <c r="R438" s="189"/>
      <c r="S438" s="187"/>
      <c r="T438" s="23">
        <v>0</v>
      </c>
      <c r="U438" s="186">
        <v>0</v>
      </c>
      <c r="V438" s="189"/>
      <c r="W438" s="25">
        <v>75563</v>
      </c>
      <c r="X438" s="23">
        <v>0</v>
      </c>
      <c r="Y438" s="23">
        <v>0</v>
      </c>
      <c r="Z438" s="186">
        <v>915155</v>
      </c>
      <c r="AA438" s="187"/>
      <c r="AB438" s="23">
        <v>915155</v>
      </c>
      <c r="AC438" s="23">
        <v>0</v>
      </c>
      <c r="AD438" s="43" t="s">
        <v>2111</v>
      </c>
      <c r="AE438" s="24" t="s">
        <v>2112</v>
      </c>
      <c r="AF438" s="180" t="s">
        <v>2111</v>
      </c>
      <c r="AG438" s="181"/>
      <c r="AH438" s="180" t="s">
        <v>2107</v>
      </c>
      <c r="AI438" s="181"/>
    </row>
    <row r="439" spans="1:35">
      <c r="A439" s="23">
        <v>7</v>
      </c>
      <c r="B439" s="180" t="s">
        <v>2113</v>
      </c>
      <c r="C439" s="181"/>
      <c r="D439" s="24" t="s">
        <v>2114</v>
      </c>
      <c r="E439" s="180" t="s">
        <v>2115</v>
      </c>
      <c r="F439" s="188"/>
      <c r="G439" s="181"/>
      <c r="I439" s="180" t="s">
        <v>2116</v>
      </c>
      <c r="J439" s="181"/>
      <c r="K439" s="24" t="s">
        <v>60</v>
      </c>
      <c r="L439" s="23">
        <v>81</v>
      </c>
      <c r="M439" s="23">
        <v>0</v>
      </c>
      <c r="N439" s="186">
        <v>13700</v>
      </c>
      <c r="O439" s="187"/>
      <c r="P439" s="23">
        <v>13700</v>
      </c>
      <c r="Q439" s="186">
        <v>0</v>
      </c>
      <c r="R439" s="189"/>
      <c r="S439" s="187"/>
      <c r="T439" s="23">
        <v>0</v>
      </c>
      <c r="U439" s="186">
        <v>0</v>
      </c>
      <c r="V439" s="189"/>
      <c r="W439" s="25">
        <v>0</v>
      </c>
      <c r="X439" s="23">
        <v>0</v>
      </c>
      <c r="Y439" s="23">
        <v>0</v>
      </c>
      <c r="Z439" s="186">
        <v>13700</v>
      </c>
      <c r="AA439" s="187"/>
      <c r="AB439" s="23">
        <v>0</v>
      </c>
      <c r="AC439" s="23">
        <v>13700</v>
      </c>
      <c r="AD439" s="43" t="s">
        <v>2117</v>
      </c>
      <c r="AE439" s="24" t="s">
        <v>2118</v>
      </c>
      <c r="AF439" s="180" t="s">
        <v>2117</v>
      </c>
      <c r="AG439" s="181"/>
      <c r="AH439" s="180" t="s">
        <v>2113</v>
      </c>
      <c r="AI439" s="181"/>
    </row>
    <row r="440" spans="1:35">
      <c r="A440" s="23">
        <v>8</v>
      </c>
      <c r="B440" s="180" t="s">
        <v>2119</v>
      </c>
      <c r="C440" s="181"/>
      <c r="D440" s="24" t="s">
        <v>2120</v>
      </c>
      <c r="E440" s="180" t="s">
        <v>2121</v>
      </c>
      <c r="F440" s="188"/>
      <c r="G440" s="181"/>
      <c r="H440" s="24" t="s">
        <v>66</v>
      </c>
      <c r="I440" s="180" t="s">
        <v>2122</v>
      </c>
      <c r="J440" s="181"/>
      <c r="K440" s="24" t="s">
        <v>68</v>
      </c>
      <c r="L440" s="23">
        <v>604</v>
      </c>
      <c r="M440" s="23">
        <v>0</v>
      </c>
      <c r="N440" s="186">
        <v>816608</v>
      </c>
      <c r="O440" s="187"/>
      <c r="P440" s="23">
        <v>816608</v>
      </c>
      <c r="Q440" s="186">
        <v>0</v>
      </c>
      <c r="R440" s="189"/>
      <c r="S440" s="187"/>
      <c r="T440" s="23">
        <v>0</v>
      </c>
      <c r="U440" s="186">
        <v>0</v>
      </c>
      <c r="V440" s="189"/>
      <c r="W440" s="25">
        <v>73495</v>
      </c>
      <c r="X440" s="23">
        <v>0</v>
      </c>
      <c r="Y440" s="23">
        <v>0</v>
      </c>
      <c r="Z440" s="186">
        <v>890103</v>
      </c>
      <c r="AA440" s="187"/>
      <c r="AB440" s="23">
        <v>890103</v>
      </c>
      <c r="AC440" s="23">
        <v>0</v>
      </c>
      <c r="AD440" s="43" t="s">
        <v>2123</v>
      </c>
      <c r="AE440" s="24" t="s">
        <v>2124</v>
      </c>
      <c r="AF440" s="180" t="s">
        <v>2123</v>
      </c>
      <c r="AG440" s="181"/>
      <c r="AH440" s="180" t="s">
        <v>2119</v>
      </c>
      <c r="AI440" s="181"/>
    </row>
    <row r="441" spans="1:35">
      <c r="A441" s="23">
        <v>9</v>
      </c>
      <c r="B441" s="180" t="s">
        <v>2125</v>
      </c>
      <c r="C441" s="181"/>
      <c r="D441" s="24" t="s">
        <v>108</v>
      </c>
      <c r="E441" s="180" t="s">
        <v>2126</v>
      </c>
      <c r="F441" s="188"/>
      <c r="G441" s="181"/>
      <c r="H441" s="24" t="s">
        <v>110</v>
      </c>
      <c r="I441" s="180" t="s">
        <v>2127</v>
      </c>
      <c r="J441" s="181"/>
      <c r="K441" s="24" t="s">
        <v>130</v>
      </c>
      <c r="L441" s="23">
        <v>2479</v>
      </c>
      <c r="M441" s="23">
        <v>81000</v>
      </c>
      <c r="N441" s="186">
        <v>892296</v>
      </c>
      <c r="O441" s="187"/>
      <c r="P441" s="23">
        <v>973296</v>
      </c>
      <c r="Q441" s="186">
        <v>0</v>
      </c>
      <c r="R441" s="189"/>
      <c r="S441" s="187"/>
      <c r="T441" s="23">
        <v>0</v>
      </c>
      <c r="U441" s="186">
        <v>0</v>
      </c>
      <c r="V441" s="189"/>
      <c r="W441" s="25">
        <v>4866</v>
      </c>
      <c r="X441" s="23">
        <v>0</v>
      </c>
      <c r="Y441" s="23">
        <v>0</v>
      </c>
      <c r="Z441" s="186">
        <v>978162</v>
      </c>
      <c r="AA441" s="187"/>
      <c r="AB441" s="23">
        <v>978162</v>
      </c>
      <c r="AC441" s="23">
        <v>0</v>
      </c>
      <c r="AD441" s="43" t="s">
        <v>2123</v>
      </c>
      <c r="AE441" s="24" t="s">
        <v>2128</v>
      </c>
      <c r="AF441" s="180" t="s">
        <v>2123</v>
      </c>
      <c r="AG441" s="181"/>
      <c r="AH441" s="180" t="s">
        <v>2125</v>
      </c>
      <c r="AI441" s="181"/>
    </row>
    <row r="442" spans="1:35">
      <c r="A442" s="23">
        <v>10</v>
      </c>
      <c r="B442" s="180" t="s">
        <v>2129</v>
      </c>
      <c r="C442" s="181"/>
      <c r="D442" s="24" t="s">
        <v>108</v>
      </c>
      <c r="E442" s="180" t="s">
        <v>2130</v>
      </c>
      <c r="F442" s="188"/>
      <c r="G442" s="181"/>
      <c r="H442" s="24" t="s">
        <v>110</v>
      </c>
      <c r="I442" s="180" t="s">
        <v>2131</v>
      </c>
      <c r="J442" s="181"/>
      <c r="K442" s="24" t="s">
        <v>118</v>
      </c>
      <c r="L442" s="23">
        <v>4957</v>
      </c>
      <c r="M442" s="23">
        <v>243000</v>
      </c>
      <c r="N442" s="186">
        <v>1784592</v>
      </c>
      <c r="O442" s="187"/>
      <c r="P442" s="23">
        <v>2027592</v>
      </c>
      <c r="Q442" s="186">
        <v>0</v>
      </c>
      <c r="R442" s="189"/>
      <c r="S442" s="187"/>
      <c r="T442" s="23">
        <v>0</v>
      </c>
      <c r="U442" s="186">
        <v>0</v>
      </c>
      <c r="V442" s="189"/>
      <c r="W442" s="25">
        <v>10138</v>
      </c>
      <c r="X442" s="23">
        <v>0</v>
      </c>
      <c r="Y442" s="23">
        <v>0</v>
      </c>
      <c r="Z442" s="186">
        <v>2037730</v>
      </c>
      <c r="AA442" s="187"/>
      <c r="AB442" s="23">
        <v>2037730</v>
      </c>
      <c r="AC442" s="23">
        <v>0</v>
      </c>
      <c r="AD442" s="43" t="s">
        <v>2099</v>
      </c>
      <c r="AE442" s="24" t="s">
        <v>2132</v>
      </c>
      <c r="AF442" s="180" t="s">
        <v>2099</v>
      </c>
      <c r="AG442" s="181"/>
      <c r="AH442" s="180" t="s">
        <v>2129</v>
      </c>
      <c r="AI442" s="181"/>
    </row>
    <row r="443" spans="1:35">
      <c r="A443" s="23">
        <v>11</v>
      </c>
      <c r="B443" s="180" t="s">
        <v>2133</v>
      </c>
      <c r="C443" s="181"/>
      <c r="D443" s="24" t="s">
        <v>2134</v>
      </c>
      <c r="E443" s="180" t="s">
        <v>2135</v>
      </c>
      <c r="F443" s="188"/>
      <c r="G443" s="181"/>
      <c r="H443" s="24" t="s">
        <v>66</v>
      </c>
      <c r="I443" s="180" t="s">
        <v>2136</v>
      </c>
      <c r="J443" s="181"/>
      <c r="K443" s="24" t="s">
        <v>125</v>
      </c>
      <c r="L443" s="23">
        <v>100</v>
      </c>
      <c r="M443" s="23">
        <v>0</v>
      </c>
      <c r="N443" s="186">
        <v>135200</v>
      </c>
      <c r="O443" s="187"/>
      <c r="P443" s="23">
        <v>135200</v>
      </c>
      <c r="Q443" s="186">
        <v>0</v>
      </c>
      <c r="R443" s="189"/>
      <c r="S443" s="187"/>
      <c r="T443" s="23">
        <v>0</v>
      </c>
      <c r="U443" s="186">
        <v>0</v>
      </c>
      <c r="V443" s="189"/>
      <c r="W443" s="25">
        <v>12168</v>
      </c>
      <c r="X443" s="23">
        <v>0</v>
      </c>
      <c r="Y443" s="23">
        <v>0</v>
      </c>
      <c r="Z443" s="186">
        <v>147368</v>
      </c>
      <c r="AA443" s="187"/>
      <c r="AB443" s="23">
        <v>147368</v>
      </c>
      <c r="AC443" s="23">
        <v>0</v>
      </c>
      <c r="AD443" s="43" t="s">
        <v>2137</v>
      </c>
      <c r="AE443" s="24" t="s">
        <v>2138</v>
      </c>
      <c r="AF443" s="180" t="s">
        <v>2137</v>
      </c>
      <c r="AG443" s="181"/>
      <c r="AH443" s="180" t="s">
        <v>2133</v>
      </c>
      <c r="AI443" s="181"/>
    </row>
    <row r="444" spans="1:35">
      <c r="A444" s="23">
        <v>12</v>
      </c>
      <c r="B444" s="180" t="s">
        <v>2139</v>
      </c>
      <c r="C444" s="181"/>
      <c r="D444" s="24" t="s">
        <v>2140</v>
      </c>
      <c r="E444" s="180" t="s">
        <v>793</v>
      </c>
      <c r="F444" s="188"/>
      <c r="G444" s="181"/>
      <c r="H444" s="24" t="s">
        <v>325</v>
      </c>
      <c r="I444" s="180" t="s">
        <v>2141</v>
      </c>
      <c r="J444" s="181"/>
      <c r="K444" s="24" t="s">
        <v>252</v>
      </c>
      <c r="L444" s="23">
        <v>2479</v>
      </c>
      <c r="M444" s="23">
        <v>59400</v>
      </c>
      <c r="N444" s="186">
        <v>1226907</v>
      </c>
      <c r="O444" s="187"/>
      <c r="P444" s="23">
        <v>1286307</v>
      </c>
      <c r="Q444" s="186">
        <v>0</v>
      </c>
      <c r="R444" s="189"/>
      <c r="S444" s="187"/>
      <c r="T444" s="23">
        <v>76400</v>
      </c>
      <c r="U444" s="186">
        <v>433957</v>
      </c>
      <c r="V444" s="189"/>
      <c r="W444" s="25">
        <v>13160</v>
      </c>
      <c r="X444" s="23">
        <v>0</v>
      </c>
      <c r="Y444" s="23">
        <v>0</v>
      </c>
      <c r="Z444" s="186">
        <v>1809824</v>
      </c>
      <c r="AA444" s="187"/>
      <c r="AB444" s="23">
        <v>1809824</v>
      </c>
      <c r="AC444" s="23">
        <v>0</v>
      </c>
      <c r="AD444" s="43" t="s">
        <v>2142</v>
      </c>
      <c r="AE444" s="24" t="s">
        <v>2143</v>
      </c>
      <c r="AF444" s="180" t="s">
        <v>2142</v>
      </c>
      <c r="AG444" s="181"/>
      <c r="AH444" s="180" t="s">
        <v>2139</v>
      </c>
      <c r="AI444" s="181"/>
    </row>
    <row r="445" spans="1:35">
      <c r="A445" s="23">
        <v>13</v>
      </c>
      <c r="B445" s="180" t="s">
        <v>2144</v>
      </c>
      <c r="C445" s="181"/>
      <c r="D445" s="24" t="s">
        <v>108</v>
      </c>
      <c r="E445" s="180" t="s">
        <v>2145</v>
      </c>
      <c r="F445" s="188"/>
      <c r="G445" s="181"/>
      <c r="H445" s="24" t="s">
        <v>110</v>
      </c>
      <c r="I445" s="180" t="s">
        <v>2146</v>
      </c>
      <c r="J445" s="181"/>
      <c r="K445" s="24" t="s">
        <v>118</v>
      </c>
      <c r="L445" s="23">
        <v>4957</v>
      </c>
      <c r="M445" s="23">
        <v>243000</v>
      </c>
      <c r="N445" s="186">
        <v>1784592</v>
      </c>
      <c r="O445" s="187"/>
      <c r="P445" s="23">
        <v>2027592</v>
      </c>
      <c r="Q445" s="186">
        <v>0</v>
      </c>
      <c r="R445" s="189"/>
      <c r="S445" s="187"/>
      <c r="T445" s="23">
        <v>0</v>
      </c>
      <c r="U445" s="186">
        <v>0</v>
      </c>
      <c r="V445" s="189"/>
      <c r="W445" s="25">
        <v>10138</v>
      </c>
      <c r="X445" s="23">
        <v>0</v>
      </c>
      <c r="Y445" s="23">
        <v>0</v>
      </c>
      <c r="Z445" s="186">
        <v>2037730</v>
      </c>
      <c r="AA445" s="187"/>
      <c r="AB445" s="23">
        <v>2037730</v>
      </c>
      <c r="AC445" s="23">
        <v>0</v>
      </c>
      <c r="AD445" s="43" t="s">
        <v>2147</v>
      </c>
      <c r="AE445" s="24" t="s">
        <v>2148</v>
      </c>
      <c r="AF445" s="180" t="s">
        <v>2147</v>
      </c>
      <c r="AG445" s="181"/>
      <c r="AH445" s="180" t="s">
        <v>2144</v>
      </c>
      <c r="AI445" s="181"/>
    </row>
    <row r="446" spans="1:35">
      <c r="A446" s="23">
        <v>14</v>
      </c>
      <c r="B446" s="180" t="s">
        <v>2149</v>
      </c>
      <c r="C446" s="181"/>
      <c r="D446" s="24" t="s">
        <v>807</v>
      </c>
      <c r="E446" s="180" t="s">
        <v>808</v>
      </c>
      <c r="F446" s="188"/>
      <c r="G446" s="181"/>
      <c r="H446" s="24" t="s">
        <v>66</v>
      </c>
      <c r="I446" s="180" t="s">
        <v>809</v>
      </c>
      <c r="J446" s="181"/>
      <c r="K446" s="24" t="s">
        <v>68</v>
      </c>
      <c r="L446" s="23">
        <v>298</v>
      </c>
      <c r="M446" s="23">
        <v>0</v>
      </c>
      <c r="N446" s="186">
        <v>402896</v>
      </c>
      <c r="O446" s="187"/>
      <c r="P446" s="23">
        <v>402896</v>
      </c>
      <c r="Q446" s="186">
        <v>0</v>
      </c>
      <c r="R446" s="189"/>
      <c r="S446" s="187"/>
      <c r="T446" s="23">
        <v>0</v>
      </c>
      <c r="U446" s="186">
        <v>0</v>
      </c>
      <c r="V446" s="189"/>
      <c r="W446" s="25">
        <v>36261</v>
      </c>
      <c r="X446" s="23">
        <v>0</v>
      </c>
      <c r="Y446" s="23">
        <v>0</v>
      </c>
      <c r="Z446" s="186">
        <v>439157</v>
      </c>
      <c r="AA446" s="187"/>
      <c r="AB446" s="23">
        <v>439157</v>
      </c>
      <c r="AC446" s="23">
        <v>0</v>
      </c>
      <c r="AD446" s="43" t="s">
        <v>2150</v>
      </c>
      <c r="AE446" s="24" t="s">
        <v>2151</v>
      </c>
      <c r="AF446" s="180" t="s">
        <v>2150</v>
      </c>
      <c r="AG446" s="181"/>
      <c r="AH446" s="180" t="s">
        <v>2149</v>
      </c>
      <c r="AI446" s="181"/>
    </row>
    <row r="447" spans="1:35">
      <c r="A447" s="23">
        <v>15</v>
      </c>
      <c r="B447" s="180" t="s">
        <v>2152</v>
      </c>
      <c r="C447" s="181"/>
      <c r="D447" s="24" t="s">
        <v>108</v>
      </c>
      <c r="E447" s="180" t="s">
        <v>2153</v>
      </c>
      <c r="F447" s="188"/>
      <c r="G447" s="181"/>
      <c r="H447" s="24" t="s">
        <v>110</v>
      </c>
      <c r="I447" s="180" t="s">
        <v>2154</v>
      </c>
      <c r="J447" s="181"/>
      <c r="K447" s="24" t="s">
        <v>118</v>
      </c>
      <c r="L447" s="23">
        <v>4957</v>
      </c>
      <c r="M447" s="23">
        <v>243000</v>
      </c>
      <c r="N447" s="186">
        <v>1784592</v>
      </c>
      <c r="O447" s="187"/>
      <c r="P447" s="23">
        <v>2027592</v>
      </c>
      <c r="Q447" s="186">
        <v>0</v>
      </c>
      <c r="R447" s="189"/>
      <c r="S447" s="187"/>
      <c r="T447" s="23">
        <v>0</v>
      </c>
      <c r="U447" s="186">
        <v>0</v>
      </c>
      <c r="V447" s="189"/>
      <c r="W447" s="25">
        <v>10138</v>
      </c>
      <c r="X447" s="23">
        <v>0</v>
      </c>
      <c r="Y447" s="23">
        <v>0</v>
      </c>
      <c r="Z447" s="186">
        <v>2037730</v>
      </c>
      <c r="AA447" s="187"/>
      <c r="AB447" s="23">
        <v>2037730</v>
      </c>
      <c r="AC447" s="23">
        <v>0</v>
      </c>
      <c r="AD447" s="43" t="s">
        <v>2105</v>
      </c>
      <c r="AE447" s="24" t="s">
        <v>2155</v>
      </c>
      <c r="AF447" s="180" t="s">
        <v>2105</v>
      </c>
      <c r="AG447" s="181"/>
      <c r="AH447" s="180" t="s">
        <v>2152</v>
      </c>
      <c r="AI447" s="181"/>
    </row>
    <row r="448" spans="1:35">
      <c r="A448" s="23">
        <v>16</v>
      </c>
      <c r="B448" s="180" t="s">
        <v>2156</v>
      </c>
      <c r="C448" s="181"/>
      <c r="D448" s="24" t="s">
        <v>2157</v>
      </c>
      <c r="E448" s="180" t="s">
        <v>2158</v>
      </c>
      <c r="F448" s="188"/>
      <c r="G448" s="181"/>
      <c r="I448" s="180" t="s">
        <v>1624</v>
      </c>
      <c r="J448" s="181"/>
      <c r="K448" s="24" t="s">
        <v>60</v>
      </c>
      <c r="L448" s="23">
        <v>74</v>
      </c>
      <c r="M448" s="23">
        <v>0</v>
      </c>
      <c r="N448" s="186">
        <v>12550</v>
      </c>
      <c r="O448" s="187"/>
      <c r="P448" s="23">
        <v>12550</v>
      </c>
      <c r="Q448" s="186">
        <v>0</v>
      </c>
      <c r="R448" s="189"/>
      <c r="S448" s="187"/>
      <c r="T448" s="23">
        <v>0</v>
      </c>
      <c r="U448" s="186">
        <v>0</v>
      </c>
      <c r="V448" s="189"/>
      <c r="W448" s="25">
        <v>0</v>
      </c>
      <c r="X448" s="23">
        <v>0</v>
      </c>
      <c r="Y448" s="23">
        <v>0</v>
      </c>
      <c r="Z448" s="186">
        <v>12550</v>
      </c>
      <c r="AA448" s="187"/>
      <c r="AB448" s="23">
        <v>0</v>
      </c>
      <c r="AC448" s="23">
        <v>12550</v>
      </c>
      <c r="AD448" s="43" t="s">
        <v>2117</v>
      </c>
      <c r="AE448" s="24" t="s">
        <v>2159</v>
      </c>
      <c r="AF448" s="180" t="s">
        <v>2117</v>
      </c>
      <c r="AG448" s="181"/>
      <c r="AH448" s="180" t="s">
        <v>2156</v>
      </c>
      <c r="AI448" s="181"/>
    </row>
    <row r="449" spans="1:35">
      <c r="A449" s="23">
        <v>17</v>
      </c>
      <c r="B449" s="180" t="s">
        <v>2160</v>
      </c>
      <c r="C449" s="181"/>
      <c r="D449" s="24" t="s">
        <v>2161</v>
      </c>
      <c r="E449" s="180" t="s">
        <v>2162</v>
      </c>
      <c r="F449" s="188"/>
      <c r="G449" s="181"/>
      <c r="H449" s="24" t="s">
        <v>66</v>
      </c>
      <c r="I449" s="180" t="s">
        <v>2163</v>
      </c>
      <c r="J449" s="181"/>
      <c r="K449" s="24" t="s">
        <v>2164</v>
      </c>
      <c r="L449" s="23">
        <v>5261</v>
      </c>
      <c r="M449" s="23">
        <v>0</v>
      </c>
      <c r="N449" s="186">
        <v>8941227</v>
      </c>
      <c r="O449" s="187"/>
      <c r="P449" s="23">
        <v>8941227</v>
      </c>
      <c r="Q449" s="186">
        <v>10000</v>
      </c>
      <c r="R449" s="189"/>
      <c r="S449" s="187"/>
      <c r="T449" s="23">
        <v>0</v>
      </c>
      <c r="U449" s="186">
        <v>0</v>
      </c>
      <c r="V449" s="189"/>
      <c r="W449" s="25">
        <v>0</v>
      </c>
      <c r="X449" s="23">
        <v>0</v>
      </c>
      <c r="Y449" s="23">
        <v>0</v>
      </c>
      <c r="Z449" s="186">
        <v>8951227</v>
      </c>
      <c r="AA449" s="187"/>
      <c r="AB449" s="23">
        <v>10000</v>
      </c>
      <c r="AC449" s="23">
        <v>8941227</v>
      </c>
      <c r="AD449" s="43" t="s">
        <v>2123</v>
      </c>
      <c r="AE449" s="24" t="s">
        <v>2165</v>
      </c>
      <c r="AF449" s="180" t="s">
        <v>2123</v>
      </c>
      <c r="AG449" s="181"/>
      <c r="AH449" s="180" t="s">
        <v>2160</v>
      </c>
      <c r="AI449" s="181"/>
    </row>
    <row r="450" spans="1:35">
      <c r="A450" s="23">
        <v>18</v>
      </c>
      <c r="B450" s="180" t="s">
        <v>2166</v>
      </c>
      <c r="C450" s="181"/>
      <c r="D450" s="24" t="s">
        <v>2167</v>
      </c>
      <c r="E450" s="180" t="s">
        <v>2168</v>
      </c>
      <c r="F450" s="188"/>
      <c r="G450" s="181"/>
      <c r="H450" s="24" t="s">
        <v>110</v>
      </c>
      <c r="I450" s="180" t="s">
        <v>2169</v>
      </c>
      <c r="J450" s="181"/>
      <c r="K450" s="24" t="s">
        <v>86</v>
      </c>
      <c r="L450" s="23">
        <v>0</v>
      </c>
      <c r="M450" s="23">
        <v>0</v>
      </c>
      <c r="N450" s="186">
        <v>1200000</v>
      </c>
      <c r="O450" s="187"/>
      <c r="P450" s="23">
        <v>1200000</v>
      </c>
      <c r="Q450" s="186">
        <v>0</v>
      </c>
      <c r="R450" s="189"/>
      <c r="S450" s="187"/>
      <c r="T450" s="23">
        <v>0</v>
      </c>
      <c r="U450" s="186">
        <v>0</v>
      </c>
      <c r="V450" s="189"/>
      <c r="W450" s="25">
        <v>0</v>
      </c>
      <c r="X450" s="23">
        <v>0</v>
      </c>
      <c r="Y450" s="23">
        <v>0</v>
      </c>
      <c r="Z450" s="186">
        <v>1200000</v>
      </c>
      <c r="AA450" s="187"/>
      <c r="AB450" s="23">
        <v>0</v>
      </c>
      <c r="AC450" s="23">
        <v>1200000</v>
      </c>
      <c r="AD450" s="43" t="s">
        <v>2123</v>
      </c>
      <c r="AE450" s="24" t="s">
        <v>2170</v>
      </c>
      <c r="AF450" s="180" t="s">
        <v>2123</v>
      </c>
      <c r="AG450" s="181"/>
      <c r="AH450" s="180" t="s">
        <v>2166</v>
      </c>
      <c r="AI450" s="181"/>
    </row>
    <row r="451" spans="1:35">
      <c r="A451" s="23">
        <v>19</v>
      </c>
      <c r="B451" s="180" t="s">
        <v>2171</v>
      </c>
      <c r="C451" s="181"/>
      <c r="D451" s="24" t="s">
        <v>2172</v>
      </c>
      <c r="E451" s="180" t="s">
        <v>201</v>
      </c>
      <c r="F451" s="188"/>
      <c r="G451" s="181"/>
      <c r="H451" s="24" t="s">
        <v>66</v>
      </c>
      <c r="I451" s="180" t="s">
        <v>2173</v>
      </c>
      <c r="J451" s="181"/>
      <c r="K451" s="24" t="s">
        <v>540</v>
      </c>
      <c r="L451" s="23">
        <v>795</v>
      </c>
      <c r="M451" s="23">
        <v>0</v>
      </c>
      <c r="N451" s="186">
        <v>1148537</v>
      </c>
      <c r="O451" s="187"/>
      <c r="P451" s="23">
        <v>1148537</v>
      </c>
      <c r="Q451" s="186">
        <v>0</v>
      </c>
      <c r="R451" s="189"/>
      <c r="S451" s="187"/>
      <c r="T451" s="23">
        <v>0</v>
      </c>
      <c r="U451" s="186">
        <v>0</v>
      </c>
      <c r="V451" s="189"/>
      <c r="W451" s="25">
        <v>103368</v>
      </c>
      <c r="X451" s="23">
        <v>0</v>
      </c>
      <c r="Y451" s="23">
        <v>0</v>
      </c>
      <c r="Z451" s="186">
        <v>1251905</v>
      </c>
      <c r="AA451" s="187"/>
      <c r="AB451" s="23">
        <v>1251905</v>
      </c>
      <c r="AC451" s="23">
        <v>0</v>
      </c>
      <c r="AD451" s="43" t="s">
        <v>2137</v>
      </c>
      <c r="AE451" s="24" t="s">
        <v>2174</v>
      </c>
      <c r="AF451" s="180" t="s">
        <v>2137</v>
      </c>
      <c r="AG451" s="181"/>
      <c r="AH451" s="180" t="s">
        <v>2171</v>
      </c>
      <c r="AI451" s="181"/>
    </row>
    <row r="452" spans="1:35">
      <c r="A452" s="23">
        <v>20</v>
      </c>
      <c r="B452" s="180" t="s">
        <v>2175</v>
      </c>
      <c r="C452" s="181"/>
      <c r="D452" s="24" t="s">
        <v>108</v>
      </c>
      <c r="E452" s="180" t="s">
        <v>2176</v>
      </c>
      <c r="F452" s="188"/>
      <c r="G452" s="181"/>
      <c r="H452" s="24" t="s">
        <v>110</v>
      </c>
      <c r="I452" s="180" t="s">
        <v>2177</v>
      </c>
      <c r="J452" s="181"/>
      <c r="K452" s="24" t="s">
        <v>60</v>
      </c>
      <c r="L452" s="23">
        <v>2479</v>
      </c>
      <c r="M452" s="23">
        <v>89100</v>
      </c>
      <c r="N452" s="186">
        <v>1226907</v>
      </c>
      <c r="O452" s="187"/>
      <c r="P452" s="23">
        <v>1316007</v>
      </c>
      <c r="Q452" s="186">
        <v>0</v>
      </c>
      <c r="R452" s="189"/>
      <c r="S452" s="187"/>
      <c r="T452" s="23">
        <v>0</v>
      </c>
      <c r="U452" s="186">
        <v>0</v>
      </c>
      <c r="V452" s="189"/>
      <c r="W452" s="25">
        <v>6580</v>
      </c>
      <c r="X452" s="23">
        <v>0</v>
      </c>
      <c r="Y452" s="23">
        <v>0</v>
      </c>
      <c r="Z452" s="186">
        <v>1322587</v>
      </c>
      <c r="AA452" s="187"/>
      <c r="AB452" s="23">
        <v>1322587</v>
      </c>
      <c r="AC452" s="23">
        <v>0</v>
      </c>
      <c r="AD452" s="43" t="s">
        <v>2087</v>
      </c>
      <c r="AE452" s="24" t="s">
        <v>2178</v>
      </c>
      <c r="AF452" s="180" t="s">
        <v>2087</v>
      </c>
      <c r="AG452" s="181"/>
      <c r="AH452" s="180" t="s">
        <v>2175</v>
      </c>
      <c r="AI452" s="181"/>
    </row>
    <row r="453" spans="1:35">
      <c r="A453" s="23">
        <v>21</v>
      </c>
      <c r="B453" s="180" t="s">
        <v>2179</v>
      </c>
      <c r="C453" s="181"/>
      <c r="D453" s="24" t="s">
        <v>2180</v>
      </c>
      <c r="E453" s="180" t="s">
        <v>1800</v>
      </c>
      <c r="F453" s="188"/>
      <c r="G453" s="181"/>
      <c r="I453" s="180" t="s">
        <v>2181</v>
      </c>
      <c r="J453" s="181"/>
      <c r="K453" s="24" t="s">
        <v>295</v>
      </c>
      <c r="L453" s="23">
        <v>24</v>
      </c>
      <c r="M453" s="23">
        <v>0</v>
      </c>
      <c r="N453" s="186">
        <v>6692</v>
      </c>
      <c r="O453" s="187"/>
      <c r="P453" s="23">
        <v>6692</v>
      </c>
      <c r="Q453" s="186">
        <v>0</v>
      </c>
      <c r="R453" s="189"/>
      <c r="S453" s="187"/>
      <c r="T453" s="23">
        <v>0</v>
      </c>
      <c r="U453" s="186">
        <v>0</v>
      </c>
      <c r="V453" s="189"/>
      <c r="W453" s="25">
        <v>0</v>
      </c>
      <c r="X453" s="23">
        <v>0</v>
      </c>
      <c r="Y453" s="23">
        <v>0</v>
      </c>
      <c r="Z453" s="186">
        <v>6692</v>
      </c>
      <c r="AA453" s="187"/>
      <c r="AB453" s="23">
        <v>0</v>
      </c>
      <c r="AC453" s="23">
        <v>6692</v>
      </c>
      <c r="AD453" s="43" t="s">
        <v>2117</v>
      </c>
      <c r="AE453" s="24" t="s">
        <v>2182</v>
      </c>
      <c r="AF453" s="180" t="s">
        <v>2117</v>
      </c>
      <c r="AG453" s="181"/>
      <c r="AH453" s="180" t="s">
        <v>2179</v>
      </c>
      <c r="AI453" s="181"/>
    </row>
    <row r="454" spans="1:35">
      <c r="A454" s="23">
        <v>22</v>
      </c>
      <c r="B454" s="180" t="s">
        <v>2183</v>
      </c>
      <c r="C454" s="181"/>
      <c r="D454" s="24" t="s">
        <v>2184</v>
      </c>
      <c r="E454" s="180" t="s">
        <v>793</v>
      </c>
      <c r="F454" s="188"/>
      <c r="G454" s="181"/>
      <c r="H454" s="24" t="s">
        <v>66</v>
      </c>
      <c r="I454" s="180" t="s">
        <v>2185</v>
      </c>
      <c r="J454" s="181"/>
      <c r="K454" s="24" t="s">
        <v>125</v>
      </c>
      <c r="L454" s="23">
        <v>100</v>
      </c>
      <c r="M454" s="23">
        <v>0</v>
      </c>
      <c r="N454" s="186">
        <v>135200</v>
      </c>
      <c r="O454" s="187"/>
      <c r="P454" s="23">
        <v>135200</v>
      </c>
      <c r="Q454" s="186">
        <v>0</v>
      </c>
      <c r="R454" s="189"/>
      <c r="S454" s="187"/>
      <c r="T454" s="23">
        <v>0</v>
      </c>
      <c r="U454" s="186">
        <v>500</v>
      </c>
      <c r="V454" s="189"/>
      <c r="W454" s="25">
        <v>12168</v>
      </c>
      <c r="X454" s="23">
        <v>0</v>
      </c>
      <c r="Y454" s="23">
        <v>0</v>
      </c>
      <c r="Z454" s="186">
        <v>147868</v>
      </c>
      <c r="AA454" s="187"/>
      <c r="AB454" s="23">
        <v>147868</v>
      </c>
      <c r="AC454" s="23">
        <v>0</v>
      </c>
      <c r="AD454" s="43" t="s">
        <v>2093</v>
      </c>
      <c r="AE454" s="24" t="s">
        <v>2186</v>
      </c>
      <c r="AF454" s="180" t="s">
        <v>2093</v>
      </c>
      <c r="AG454" s="181"/>
      <c r="AH454" s="180" t="s">
        <v>2183</v>
      </c>
      <c r="AI454" s="181"/>
    </row>
    <row r="455" spans="1:35">
      <c r="A455" s="23">
        <v>23</v>
      </c>
      <c r="B455" s="180" t="s">
        <v>2187</v>
      </c>
      <c r="C455" s="181"/>
      <c r="D455" s="24" t="s">
        <v>2188</v>
      </c>
      <c r="E455" s="180" t="s">
        <v>2189</v>
      </c>
      <c r="F455" s="188"/>
      <c r="G455" s="181"/>
      <c r="H455" s="24" t="s">
        <v>325</v>
      </c>
      <c r="I455" s="180" t="s">
        <v>2190</v>
      </c>
      <c r="J455" s="181"/>
      <c r="K455" s="24" t="s">
        <v>370</v>
      </c>
      <c r="L455" s="23">
        <v>4957</v>
      </c>
      <c r="M455" s="23">
        <v>216000</v>
      </c>
      <c r="N455" s="186">
        <v>2453814</v>
      </c>
      <c r="O455" s="187"/>
      <c r="P455" s="23">
        <v>2669814</v>
      </c>
      <c r="Q455" s="186">
        <v>0</v>
      </c>
      <c r="R455" s="189"/>
      <c r="S455" s="187"/>
      <c r="T455" s="23">
        <v>76400</v>
      </c>
      <c r="U455" s="186">
        <v>433957</v>
      </c>
      <c r="V455" s="189"/>
      <c r="W455" s="25">
        <v>27778</v>
      </c>
      <c r="X455" s="23">
        <v>0</v>
      </c>
      <c r="Y455" s="23">
        <v>0</v>
      </c>
      <c r="Z455" s="186">
        <v>3207949</v>
      </c>
      <c r="AA455" s="187"/>
      <c r="AB455" s="23">
        <v>3207949</v>
      </c>
      <c r="AC455" s="23">
        <v>0</v>
      </c>
      <c r="AD455" s="43" t="s">
        <v>2191</v>
      </c>
      <c r="AE455" s="24" t="s">
        <v>2192</v>
      </c>
      <c r="AF455" s="180" t="s">
        <v>2191</v>
      </c>
      <c r="AG455" s="181"/>
      <c r="AH455" s="180" t="s">
        <v>2187</v>
      </c>
      <c r="AI455" s="181"/>
    </row>
    <row r="456" spans="1:35">
      <c r="A456" s="23">
        <v>24</v>
      </c>
      <c r="B456" s="180" t="s">
        <v>2193</v>
      </c>
      <c r="C456" s="181"/>
      <c r="D456" s="24" t="s">
        <v>108</v>
      </c>
      <c r="E456" s="180" t="s">
        <v>2194</v>
      </c>
      <c r="F456" s="188"/>
      <c r="G456" s="181"/>
      <c r="H456" s="24" t="s">
        <v>110</v>
      </c>
      <c r="I456" s="180" t="s">
        <v>2195</v>
      </c>
      <c r="J456" s="181"/>
      <c r="K456" s="24" t="s">
        <v>118</v>
      </c>
      <c r="L456" s="23">
        <v>4957</v>
      </c>
      <c r="M456" s="23">
        <v>243000</v>
      </c>
      <c r="N456" s="186">
        <v>1784592</v>
      </c>
      <c r="O456" s="187"/>
      <c r="P456" s="23">
        <v>2027592</v>
      </c>
      <c r="Q456" s="186">
        <v>0</v>
      </c>
      <c r="R456" s="189"/>
      <c r="S456" s="187"/>
      <c r="T456" s="23">
        <v>0</v>
      </c>
      <c r="U456" s="186">
        <v>0</v>
      </c>
      <c r="V456" s="189"/>
      <c r="W456" s="25">
        <v>10138</v>
      </c>
      <c r="X456" s="23">
        <v>0</v>
      </c>
      <c r="Y456" s="23">
        <v>0</v>
      </c>
      <c r="Z456" s="186">
        <v>2037730</v>
      </c>
      <c r="AA456" s="187"/>
      <c r="AB456" s="23">
        <v>2037730</v>
      </c>
      <c r="AC456" s="23">
        <v>0</v>
      </c>
      <c r="AD456" s="43" t="s">
        <v>2117</v>
      </c>
      <c r="AE456" s="24" t="s">
        <v>2196</v>
      </c>
      <c r="AF456" s="180" t="s">
        <v>2117</v>
      </c>
      <c r="AG456" s="181"/>
      <c r="AH456" s="180" t="s">
        <v>2193</v>
      </c>
      <c r="AI456" s="181"/>
    </row>
    <row r="457" spans="1:35">
      <c r="A457" s="23">
        <v>25</v>
      </c>
      <c r="B457" s="180" t="s">
        <v>2197</v>
      </c>
      <c r="C457" s="181"/>
      <c r="D457" s="24" t="s">
        <v>108</v>
      </c>
      <c r="E457" s="180" t="s">
        <v>2198</v>
      </c>
      <c r="F457" s="188"/>
      <c r="G457" s="181"/>
      <c r="H457" s="24" t="s">
        <v>110</v>
      </c>
      <c r="I457" s="180" t="s">
        <v>2199</v>
      </c>
      <c r="J457" s="181"/>
      <c r="K457" s="24" t="s">
        <v>118</v>
      </c>
      <c r="L457" s="23">
        <v>4957</v>
      </c>
      <c r="M457" s="23">
        <v>57431</v>
      </c>
      <c r="N457" s="186">
        <v>57431</v>
      </c>
      <c r="O457" s="187"/>
      <c r="P457" s="23">
        <v>114862</v>
      </c>
      <c r="Q457" s="186">
        <v>0</v>
      </c>
      <c r="R457" s="189"/>
      <c r="S457" s="187"/>
      <c r="T457" s="23">
        <v>0</v>
      </c>
      <c r="U457" s="186">
        <v>0</v>
      </c>
      <c r="V457" s="189"/>
      <c r="W457" s="25">
        <v>10138</v>
      </c>
      <c r="X457" s="23">
        <v>0</v>
      </c>
      <c r="Y457" s="23">
        <v>0</v>
      </c>
      <c r="Z457" s="186">
        <v>125000</v>
      </c>
      <c r="AA457" s="187"/>
      <c r="AB457" s="23">
        <v>125000</v>
      </c>
      <c r="AC457" s="23">
        <v>0</v>
      </c>
      <c r="AD457" s="43" t="s">
        <v>2150</v>
      </c>
      <c r="AE457" s="24" t="s">
        <v>2200</v>
      </c>
      <c r="AF457" s="180" t="s">
        <v>2150</v>
      </c>
      <c r="AG457" s="181"/>
      <c r="AH457" s="180" t="s">
        <v>2197</v>
      </c>
      <c r="AI457" s="181"/>
    </row>
    <row r="458" spans="1:35">
      <c r="A458" s="23">
        <v>26</v>
      </c>
      <c r="B458" s="180" t="s">
        <v>2201</v>
      </c>
      <c r="C458" s="181"/>
      <c r="D458" s="24" t="s">
        <v>2202</v>
      </c>
      <c r="E458" s="180" t="s">
        <v>2203</v>
      </c>
      <c r="F458" s="188"/>
      <c r="G458" s="181"/>
      <c r="H458" s="24" t="s">
        <v>156</v>
      </c>
      <c r="I458" s="180" t="s">
        <v>2204</v>
      </c>
      <c r="J458" s="181"/>
      <c r="K458" s="24" t="s">
        <v>295</v>
      </c>
      <c r="L458" s="23">
        <v>4957</v>
      </c>
      <c r="M458" s="23">
        <v>0</v>
      </c>
      <c r="N458" s="186">
        <v>2453814</v>
      </c>
      <c r="O458" s="187"/>
      <c r="P458" s="23">
        <v>2453814</v>
      </c>
      <c r="Q458" s="186">
        <v>0</v>
      </c>
      <c r="R458" s="189"/>
      <c r="S458" s="187"/>
      <c r="T458" s="23">
        <v>0</v>
      </c>
      <c r="U458" s="186">
        <v>156912</v>
      </c>
      <c r="V458" s="189"/>
      <c r="W458" s="25">
        <v>24538</v>
      </c>
      <c r="X458" s="23">
        <v>0</v>
      </c>
      <c r="Y458" s="23">
        <v>0</v>
      </c>
      <c r="Z458" s="186">
        <v>2635264</v>
      </c>
      <c r="AA458" s="187"/>
      <c r="AB458" s="23">
        <v>2635264</v>
      </c>
      <c r="AC458" s="23">
        <v>0</v>
      </c>
      <c r="AD458" s="43" t="s">
        <v>2205</v>
      </c>
      <c r="AE458" s="24" t="s">
        <v>2206</v>
      </c>
      <c r="AF458" s="180" t="s">
        <v>2205</v>
      </c>
      <c r="AG458" s="181"/>
      <c r="AH458" s="180" t="s">
        <v>2201</v>
      </c>
      <c r="AI458" s="181"/>
    </row>
    <row r="459" spans="1:35">
      <c r="A459" s="23">
        <v>27</v>
      </c>
      <c r="B459" s="180" t="s">
        <v>2207</v>
      </c>
      <c r="C459" s="181"/>
      <c r="D459" s="24" t="s">
        <v>2208</v>
      </c>
      <c r="E459" s="180" t="s">
        <v>2209</v>
      </c>
      <c r="F459" s="188"/>
      <c r="G459" s="181"/>
      <c r="I459" s="180" t="s">
        <v>2210</v>
      </c>
      <c r="J459" s="181"/>
      <c r="K459" s="24" t="s">
        <v>295</v>
      </c>
      <c r="L459" s="23">
        <v>50</v>
      </c>
      <c r="M459" s="23">
        <v>0</v>
      </c>
      <c r="N459" s="186">
        <v>13750</v>
      </c>
      <c r="O459" s="187"/>
      <c r="P459" s="23">
        <v>13750</v>
      </c>
      <c r="Q459" s="186">
        <v>0</v>
      </c>
      <c r="R459" s="189"/>
      <c r="S459" s="187"/>
      <c r="T459" s="23">
        <v>0</v>
      </c>
      <c r="U459" s="186">
        <v>0</v>
      </c>
      <c r="V459" s="189"/>
      <c r="W459" s="25">
        <v>0</v>
      </c>
      <c r="X459" s="23">
        <v>0</v>
      </c>
      <c r="Y459" s="23">
        <v>0</v>
      </c>
      <c r="Z459" s="186">
        <v>13750</v>
      </c>
      <c r="AA459" s="187"/>
      <c r="AB459" s="23">
        <v>0</v>
      </c>
      <c r="AC459" s="23">
        <v>13750</v>
      </c>
      <c r="AD459" s="43" t="s">
        <v>2117</v>
      </c>
      <c r="AE459" s="24" t="s">
        <v>2211</v>
      </c>
      <c r="AF459" s="180" t="s">
        <v>2117</v>
      </c>
      <c r="AG459" s="181"/>
      <c r="AH459" s="180" t="s">
        <v>2207</v>
      </c>
      <c r="AI459" s="181"/>
    </row>
    <row r="460" spans="1:35">
      <c r="A460" s="23">
        <v>28</v>
      </c>
      <c r="B460" s="180" t="s">
        <v>2212</v>
      </c>
      <c r="C460" s="181"/>
      <c r="D460" s="24" t="s">
        <v>2213</v>
      </c>
      <c r="E460" s="180" t="s">
        <v>2214</v>
      </c>
      <c r="F460" s="188"/>
      <c r="G460" s="181"/>
      <c r="H460" s="24" t="s">
        <v>156</v>
      </c>
      <c r="I460" s="180" t="s">
        <v>497</v>
      </c>
      <c r="J460" s="181"/>
      <c r="K460" s="24" t="s">
        <v>60</v>
      </c>
      <c r="L460" s="23">
        <v>2479</v>
      </c>
      <c r="M460" s="23">
        <v>0</v>
      </c>
      <c r="N460" s="186">
        <v>1226907</v>
      </c>
      <c r="O460" s="187"/>
      <c r="P460" s="23">
        <v>1226907</v>
      </c>
      <c r="Q460" s="186">
        <v>0</v>
      </c>
      <c r="R460" s="189"/>
      <c r="S460" s="187"/>
      <c r="T460" s="23">
        <v>0</v>
      </c>
      <c r="U460" s="186">
        <v>0</v>
      </c>
      <c r="V460" s="189"/>
      <c r="W460" s="25">
        <v>12269</v>
      </c>
      <c r="X460" s="23">
        <v>16650</v>
      </c>
      <c r="Y460" s="23">
        <v>0</v>
      </c>
      <c r="Z460" s="186">
        <v>1255826</v>
      </c>
      <c r="AA460" s="187"/>
      <c r="AB460" s="23">
        <v>600000</v>
      </c>
      <c r="AC460" s="23">
        <v>655826</v>
      </c>
      <c r="AD460" s="43" t="s">
        <v>2117</v>
      </c>
      <c r="AE460" s="24" t="s">
        <v>2215</v>
      </c>
      <c r="AF460" s="180" t="s">
        <v>2117</v>
      </c>
      <c r="AG460" s="181"/>
      <c r="AH460" s="180" t="s">
        <v>2212</v>
      </c>
      <c r="AI460" s="181"/>
    </row>
    <row r="461" spans="1:35">
      <c r="A461" s="23">
        <v>29</v>
      </c>
      <c r="B461" s="180" t="s">
        <v>2216</v>
      </c>
      <c r="C461" s="181"/>
      <c r="D461" s="24" t="s">
        <v>108</v>
      </c>
      <c r="E461" s="180" t="s">
        <v>2217</v>
      </c>
      <c r="F461" s="188"/>
      <c r="G461" s="181"/>
      <c r="H461" s="24" t="s">
        <v>110</v>
      </c>
      <c r="I461" s="180" t="s">
        <v>2218</v>
      </c>
      <c r="J461" s="181"/>
      <c r="K461" s="24" t="s">
        <v>112</v>
      </c>
      <c r="L461" s="23">
        <v>4957</v>
      </c>
      <c r="M461" s="23">
        <v>429300</v>
      </c>
      <c r="N461" s="186">
        <v>2305098</v>
      </c>
      <c r="O461" s="187"/>
      <c r="P461" s="23">
        <v>2734398</v>
      </c>
      <c r="Q461" s="186">
        <v>0</v>
      </c>
      <c r="R461" s="189"/>
      <c r="S461" s="187"/>
      <c r="T461" s="23">
        <v>0</v>
      </c>
      <c r="U461" s="186">
        <v>0</v>
      </c>
      <c r="V461" s="189"/>
      <c r="W461" s="25">
        <v>13672</v>
      </c>
      <c r="X461" s="23">
        <v>0</v>
      </c>
      <c r="Y461" s="23">
        <v>0</v>
      </c>
      <c r="Z461" s="186">
        <v>2748070</v>
      </c>
      <c r="AA461" s="187"/>
      <c r="AB461" s="23">
        <v>2748070</v>
      </c>
      <c r="AC461" s="23">
        <v>0</v>
      </c>
      <c r="AD461" s="43" t="s">
        <v>2219</v>
      </c>
      <c r="AE461" s="24" t="s">
        <v>2220</v>
      </c>
      <c r="AF461" s="180" t="s">
        <v>2219</v>
      </c>
      <c r="AG461" s="181"/>
      <c r="AH461" s="180" t="s">
        <v>2216</v>
      </c>
      <c r="AI461" s="181"/>
    </row>
    <row r="462" spans="1:35">
      <c r="A462" s="23">
        <v>30</v>
      </c>
      <c r="B462" s="180" t="s">
        <v>2221</v>
      </c>
      <c r="C462" s="181"/>
      <c r="D462" s="24" t="s">
        <v>2222</v>
      </c>
      <c r="E462" s="180" t="s">
        <v>2223</v>
      </c>
      <c r="F462" s="188"/>
      <c r="G462" s="181"/>
      <c r="H462" s="24" t="s">
        <v>156</v>
      </c>
      <c r="I462" s="180" t="s">
        <v>2224</v>
      </c>
      <c r="J462" s="181"/>
      <c r="K462" s="24" t="s">
        <v>486</v>
      </c>
      <c r="L462" s="23">
        <v>2479</v>
      </c>
      <c r="M462" s="23">
        <v>0</v>
      </c>
      <c r="N462" s="186">
        <v>892296</v>
      </c>
      <c r="O462" s="187"/>
      <c r="P462" s="23">
        <v>892296</v>
      </c>
      <c r="Q462" s="186">
        <v>0</v>
      </c>
      <c r="R462" s="189"/>
      <c r="S462" s="187"/>
      <c r="T462" s="23">
        <v>0</v>
      </c>
      <c r="U462" s="186">
        <v>0</v>
      </c>
      <c r="V462" s="189"/>
      <c r="W462" s="25">
        <v>8923</v>
      </c>
      <c r="X462" s="23">
        <v>0</v>
      </c>
      <c r="Y462" s="23">
        <v>0</v>
      </c>
      <c r="Z462" s="186">
        <v>901219</v>
      </c>
      <c r="AA462" s="187"/>
      <c r="AB462" s="23">
        <v>901219</v>
      </c>
      <c r="AC462" s="23">
        <v>0</v>
      </c>
      <c r="AD462" s="43" t="s">
        <v>2191</v>
      </c>
      <c r="AE462" s="24" t="s">
        <v>2225</v>
      </c>
      <c r="AF462" s="180" t="s">
        <v>2191</v>
      </c>
      <c r="AG462" s="181"/>
      <c r="AH462" s="180" t="s">
        <v>2221</v>
      </c>
      <c r="AI462" s="181"/>
    </row>
    <row r="463" spans="1:35">
      <c r="A463" s="23">
        <v>31</v>
      </c>
      <c r="B463" s="180" t="s">
        <v>2226</v>
      </c>
      <c r="C463" s="181"/>
      <c r="D463" s="24" t="s">
        <v>2227</v>
      </c>
      <c r="E463" s="180" t="s">
        <v>2228</v>
      </c>
      <c r="F463" s="188"/>
      <c r="G463" s="181"/>
      <c r="H463" s="24" t="s">
        <v>156</v>
      </c>
      <c r="I463" s="180" t="s">
        <v>2229</v>
      </c>
      <c r="J463" s="181"/>
      <c r="K463" s="24" t="s">
        <v>252</v>
      </c>
      <c r="L463" s="23">
        <v>2479</v>
      </c>
      <c r="M463" s="23">
        <v>0</v>
      </c>
      <c r="N463" s="186">
        <v>1226907</v>
      </c>
      <c r="O463" s="187"/>
      <c r="P463" s="23">
        <v>1226907</v>
      </c>
      <c r="Q463" s="186">
        <v>0</v>
      </c>
      <c r="R463" s="189"/>
      <c r="S463" s="187"/>
      <c r="T463" s="23">
        <v>76400</v>
      </c>
      <c r="U463" s="186">
        <v>402198</v>
      </c>
      <c r="V463" s="189"/>
      <c r="W463" s="25">
        <v>12269</v>
      </c>
      <c r="X463" s="23">
        <v>0</v>
      </c>
      <c r="Y463" s="23">
        <v>0</v>
      </c>
      <c r="Z463" s="186">
        <v>1717774</v>
      </c>
      <c r="AA463" s="187"/>
      <c r="AB463" s="23">
        <v>1717774</v>
      </c>
      <c r="AC463" s="23">
        <v>0</v>
      </c>
      <c r="AD463" s="43" t="s">
        <v>2219</v>
      </c>
      <c r="AE463" s="24" t="s">
        <v>2230</v>
      </c>
      <c r="AF463" s="180" t="s">
        <v>2219</v>
      </c>
      <c r="AG463" s="181"/>
      <c r="AH463" s="180" t="s">
        <v>2226</v>
      </c>
      <c r="AI463" s="181"/>
    </row>
    <row r="464" spans="1:35">
      <c r="A464" s="23">
        <v>32</v>
      </c>
      <c r="B464" s="180" t="s">
        <v>2231</v>
      </c>
      <c r="C464" s="181"/>
      <c r="D464" s="24" t="s">
        <v>108</v>
      </c>
      <c r="E464" s="180" t="s">
        <v>2232</v>
      </c>
      <c r="F464" s="188"/>
      <c r="G464" s="181"/>
      <c r="H464" s="24" t="s">
        <v>110</v>
      </c>
      <c r="I464" s="180" t="s">
        <v>2233</v>
      </c>
      <c r="J464" s="181"/>
      <c r="K464" s="24" t="s">
        <v>118</v>
      </c>
      <c r="L464" s="23">
        <v>4957</v>
      </c>
      <c r="M464" s="23">
        <v>243000</v>
      </c>
      <c r="N464" s="186">
        <v>1784592</v>
      </c>
      <c r="O464" s="187"/>
      <c r="P464" s="23">
        <v>2027592</v>
      </c>
      <c r="Q464" s="186">
        <v>0</v>
      </c>
      <c r="R464" s="189"/>
      <c r="S464" s="187"/>
      <c r="T464" s="23">
        <v>0</v>
      </c>
      <c r="U464" s="186">
        <v>0</v>
      </c>
      <c r="V464" s="189"/>
      <c r="W464" s="25">
        <v>10138</v>
      </c>
      <c r="X464" s="23">
        <v>0</v>
      </c>
      <c r="Y464" s="23">
        <v>0</v>
      </c>
      <c r="Z464" s="186">
        <v>2037730</v>
      </c>
      <c r="AA464" s="187"/>
      <c r="AB464" s="23">
        <v>2037730</v>
      </c>
      <c r="AC464" s="23">
        <v>0</v>
      </c>
      <c r="AD464" s="43" t="s">
        <v>2123</v>
      </c>
      <c r="AE464" s="24" t="s">
        <v>2234</v>
      </c>
      <c r="AF464" s="180" t="s">
        <v>2123</v>
      </c>
      <c r="AG464" s="181"/>
      <c r="AH464" s="180" t="s">
        <v>2231</v>
      </c>
      <c r="AI464" s="181"/>
    </row>
    <row r="465" spans="1:35">
      <c r="A465" s="23">
        <v>33</v>
      </c>
      <c r="B465" s="180" t="s">
        <v>2235</v>
      </c>
      <c r="C465" s="181"/>
      <c r="D465" s="24" t="s">
        <v>2236</v>
      </c>
      <c r="E465" s="180" t="s">
        <v>2237</v>
      </c>
      <c r="F465" s="188"/>
      <c r="G465" s="181"/>
      <c r="I465" s="180" t="s">
        <v>2238</v>
      </c>
      <c r="J465" s="181"/>
      <c r="K465" s="24" t="s">
        <v>60</v>
      </c>
      <c r="L465" s="23">
        <v>33</v>
      </c>
      <c r="M465" s="23">
        <v>0</v>
      </c>
      <c r="N465" s="186">
        <v>5577</v>
      </c>
      <c r="O465" s="187"/>
      <c r="P465" s="23">
        <v>5577</v>
      </c>
      <c r="Q465" s="186">
        <v>0</v>
      </c>
      <c r="R465" s="189"/>
      <c r="S465" s="187"/>
      <c r="T465" s="23">
        <v>0</v>
      </c>
      <c r="U465" s="186">
        <v>0</v>
      </c>
      <c r="V465" s="189"/>
      <c r="W465" s="25">
        <v>0</v>
      </c>
      <c r="X465" s="23">
        <v>0</v>
      </c>
      <c r="Y465" s="23">
        <v>0</v>
      </c>
      <c r="Z465" s="186">
        <v>5577</v>
      </c>
      <c r="AA465" s="187"/>
      <c r="AB465" s="23">
        <v>0</v>
      </c>
      <c r="AC465" s="23">
        <v>5577</v>
      </c>
      <c r="AD465" s="43" t="s">
        <v>2087</v>
      </c>
      <c r="AE465" s="24" t="s">
        <v>2239</v>
      </c>
      <c r="AF465" s="180" t="s">
        <v>2087</v>
      </c>
      <c r="AG465" s="181"/>
      <c r="AH465" s="180" t="s">
        <v>2235</v>
      </c>
      <c r="AI465" s="181"/>
    </row>
    <row r="466" spans="1:35">
      <c r="A466" s="23">
        <v>34</v>
      </c>
      <c r="B466" s="180" t="s">
        <v>2240</v>
      </c>
      <c r="C466" s="181"/>
      <c r="D466" s="24" t="s">
        <v>2241</v>
      </c>
      <c r="E466" s="180" t="s">
        <v>2242</v>
      </c>
      <c r="F466" s="188"/>
      <c r="G466" s="181"/>
      <c r="H466" s="24" t="s">
        <v>66</v>
      </c>
      <c r="I466" s="180" t="s">
        <v>2243</v>
      </c>
      <c r="J466" s="181"/>
      <c r="K466" s="24" t="s">
        <v>68</v>
      </c>
      <c r="L466" s="23">
        <v>250</v>
      </c>
      <c r="M466" s="23">
        <v>0</v>
      </c>
      <c r="N466" s="186">
        <v>338000</v>
      </c>
      <c r="O466" s="187"/>
      <c r="P466" s="23">
        <v>338000</v>
      </c>
      <c r="Q466" s="186">
        <v>0</v>
      </c>
      <c r="R466" s="189"/>
      <c r="S466" s="187"/>
      <c r="T466" s="23">
        <v>0</v>
      </c>
      <c r="U466" s="186">
        <v>0</v>
      </c>
      <c r="V466" s="189"/>
      <c r="W466" s="25">
        <v>30420</v>
      </c>
      <c r="X466" s="23">
        <v>0</v>
      </c>
      <c r="Y466" s="23">
        <v>0</v>
      </c>
      <c r="Z466" s="186">
        <v>368420</v>
      </c>
      <c r="AA466" s="187"/>
      <c r="AB466" s="23">
        <v>368420</v>
      </c>
      <c r="AC466" s="23">
        <v>0</v>
      </c>
      <c r="AD466" s="43" t="s">
        <v>2191</v>
      </c>
      <c r="AE466" s="24" t="s">
        <v>2244</v>
      </c>
      <c r="AF466" s="180" t="s">
        <v>2191</v>
      </c>
      <c r="AG466" s="181"/>
      <c r="AH466" s="180" t="s">
        <v>2240</v>
      </c>
      <c r="AI466" s="181"/>
    </row>
    <row r="467" spans="1:35">
      <c r="A467" s="23">
        <v>35</v>
      </c>
      <c r="B467" s="180" t="s">
        <v>2245</v>
      </c>
      <c r="C467" s="181"/>
      <c r="D467" s="24" t="s">
        <v>108</v>
      </c>
      <c r="E467" s="180" t="s">
        <v>2246</v>
      </c>
      <c r="F467" s="188"/>
      <c r="G467" s="181"/>
      <c r="H467" s="24" t="s">
        <v>110</v>
      </c>
      <c r="I467" s="180" t="s">
        <v>2247</v>
      </c>
      <c r="J467" s="181"/>
      <c r="K467" s="24" t="s">
        <v>118</v>
      </c>
      <c r="L467" s="23">
        <v>4957</v>
      </c>
      <c r="M467" s="23">
        <v>243000</v>
      </c>
      <c r="N467" s="186">
        <v>1784592</v>
      </c>
      <c r="O467" s="187"/>
      <c r="P467" s="23">
        <v>2027592</v>
      </c>
      <c r="Q467" s="186">
        <v>0</v>
      </c>
      <c r="R467" s="189"/>
      <c r="S467" s="187"/>
      <c r="T467" s="23">
        <v>0</v>
      </c>
      <c r="U467" s="186">
        <v>0</v>
      </c>
      <c r="V467" s="189"/>
      <c r="W467" s="25">
        <v>10138</v>
      </c>
      <c r="X467" s="23">
        <v>0</v>
      </c>
      <c r="Y467" s="23">
        <v>0</v>
      </c>
      <c r="Z467" s="186">
        <v>2037730</v>
      </c>
      <c r="AA467" s="187"/>
      <c r="AB467" s="23">
        <v>2037730</v>
      </c>
      <c r="AC467" s="23">
        <v>0</v>
      </c>
      <c r="AD467" s="43" t="s">
        <v>2105</v>
      </c>
      <c r="AE467" s="24" t="s">
        <v>2248</v>
      </c>
      <c r="AF467" s="180" t="s">
        <v>2105</v>
      </c>
      <c r="AG467" s="181"/>
      <c r="AH467" s="180" t="s">
        <v>2245</v>
      </c>
      <c r="AI467" s="181"/>
    </row>
    <row r="468" spans="1:35">
      <c r="A468" s="23">
        <v>36</v>
      </c>
      <c r="B468" s="180" t="s">
        <v>2249</v>
      </c>
      <c r="C468" s="181"/>
      <c r="D468" s="24" t="s">
        <v>108</v>
      </c>
      <c r="E468" s="180" t="s">
        <v>2250</v>
      </c>
      <c r="F468" s="188"/>
      <c r="G468" s="181"/>
      <c r="H468" s="24" t="s">
        <v>110</v>
      </c>
      <c r="I468" s="180" t="s">
        <v>2251</v>
      </c>
      <c r="J468" s="181"/>
      <c r="K468" s="24" t="s">
        <v>118</v>
      </c>
      <c r="L468" s="23">
        <v>4957</v>
      </c>
      <c r="M468" s="23">
        <v>243000</v>
      </c>
      <c r="N468" s="186">
        <v>1784592</v>
      </c>
      <c r="O468" s="187"/>
      <c r="P468" s="23">
        <v>2027592</v>
      </c>
      <c r="Q468" s="186">
        <v>0</v>
      </c>
      <c r="R468" s="189"/>
      <c r="S468" s="187"/>
      <c r="T468" s="23">
        <v>0</v>
      </c>
      <c r="U468" s="186">
        <v>0</v>
      </c>
      <c r="V468" s="189"/>
      <c r="W468" s="25">
        <v>10138</v>
      </c>
      <c r="X468" s="23">
        <v>0</v>
      </c>
      <c r="Y468" s="23">
        <v>0</v>
      </c>
      <c r="Z468" s="186">
        <v>2037730</v>
      </c>
      <c r="AA468" s="187"/>
      <c r="AB468" s="23">
        <v>2037730</v>
      </c>
      <c r="AC468" s="23">
        <v>0</v>
      </c>
      <c r="AD468" s="43" t="s">
        <v>2147</v>
      </c>
      <c r="AE468" s="24" t="s">
        <v>2252</v>
      </c>
      <c r="AF468" s="180" t="s">
        <v>2147</v>
      </c>
      <c r="AG468" s="181"/>
      <c r="AH468" s="180" t="s">
        <v>2249</v>
      </c>
      <c r="AI468" s="181"/>
    </row>
    <row r="469" spans="1:35">
      <c r="A469" s="23">
        <v>37</v>
      </c>
      <c r="B469" s="180" t="s">
        <v>2253</v>
      </c>
      <c r="C469" s="181"/>
      <c r="D469" s="24" t="s">
        <v>2254</v>
      </c>
      <c r="E469" s="180" t="s">
        <v>2255</v>
      </c>
      <c r="F469" s="188"/>
      <c r="G469" s="181"/>
      <c r="H469" s="24" t="s">
        <v>66</v>
      </c>
      <c r="I469" s="180" t="s">
        <v>2116</v>
      </c>
      <c r="J469" s="181"/>
      <c r="K469" s="24" t="s">
        <v>60</v>
      </c>
      <c r="L469" s="23">
        <v>564</v>
      </c>
      <c r="M469" s="23">
        <v>0</v>
      </c>
      <c r="N469" s="186">
        <v>279180</v>
      </c>
      <c r="O469" s="187"/>
      <c r="P469" s="23">
        <v>279180</v>
      </c>
      <c r="Q469" s="186">
        <v>0</v>
      </c>
      <c r="R469" s="189"/>
      <c r="S469" s="187"/>
      <c r="T469" s="23">
        <v>0</v>
      </c>
      <c r="U469" s="186">
        <v>0</v>
      </c>
      <c r="V469" s="189"/>
      <c r="W469" s="25">
        <v>25126</v>
      </c>
      <c r="X469" s="23">
        <v>0</v>
      </c>
      <c r="Y469" s="23">
        <v>0</v>
      </c>
      <c r="Z469" s="186">
        <v>304306</v>
      </c>
      <c r="AA469" s="187"/>
      <c r="AB469" s="23">
        <v>304306</v>
      </c>
      <c r="AC469" s="23">
        <v>0</v>
      </c>
      <c r="AD469" s="43" t="s">
        <v>2093</v>
      </c>
      <c r="AE469" s="24" t="s">
        <v>2256</v>
      </c>
      <c r="AF469" s="180" t="s">
        <v>2093</v>
      </c>
      <c r="AG469" s="181"/>
      <c r="AH469" s="180" t="s">
        <v>2253</v>
      </c>
      <c r="AI469" s="181"/>
    </row>
    <row r="470" spans="1:35">
      <c r="A470" s="23">
        <v>38</v>
      </c>
      <c r="B470" s="180" t="s">
        <v>2257</v>
      </c>
      <c r="C470" s="181"/>
      <c r="D470" s="24" t="s">
        <v>2258</v>
      </c>
      <c r="E470" s="180" t="s">
        <v>2259</v>
      </c>
      <c r="F470" s="188"/>
      <c r="G470" s="181"/>
      <c r="H470" s="24" t="s">
        <v>156</v>
      </c>
      <c r="I470" s="180" t="s">
        <v>2260</v>
      </c>
      <c r="J470" s="181"/>
      <c r="K470" s="24" t="s">
        <v>486</v>
      </c>
      <c r="L470" s="23">
        <v>2479</v>
      </c>
      <c r="M470" s="23">
        <v>0</v>
      </c>
      <c r="N470" s="186">
        <v>892296</v>
      </c>
      <c r="O470" s="187"/>
      <c r="P470" s="23">
        <v>892296</v>
      </c>
      <c r="Q470" s="186">
        <v>0</v>
      </c>
      <c r="R470" s="189"/>
      <c r="S470" s="187"/>
      <c r="T470" s="23">
        <v>0</v>
      </c>
      <c r="U470" s="186">
        <v>0</v>
      </c>
      <c r="V470" s="189"/>
      <c r="W470" s="25">
        <v>8923</v>
      </c>
      <c r="X470" s="23">
        <v>0</v>
      </c>
      <c r="Y470" s="23">
        <v>0</v>
      </c>
      <c r="Z470" s="186">
        <v>901219</v>
      </c>
      <c r="AA470" s="187"/>
      <c r="AB470" s="23">
        <v>901219</v>
      </c>
      <c r="AC470" s="23">
        <v>0</v>
      </c>
      <c r="AD470" s="43" t="s">
        <v>2191</v>
      </c>
      <c r="AE470" s="24" t="s">
        <v>2261</v>
      </c>
      <c r="AF470" s="180" t="s">
        <v>2191</v>
      </c>
      <c r="AG470" s="181"/>
      <c r="AH470" s="180" t="s">
        <v>2257</v>
      </c>
      <c r="AI470" s="181"/>
    </row>
    <row r="471" spans="1:35">
      <c r="A471" s="23">
        <v>39</v>
      </c>
      <c r="B471" s="180" t="s">
        <v>2262</v>
      </c>
      <c r="C471" s="181"/>
      <c r="D471" s="24" t="s">
        <v>108</v>
      </c>
      <c r="E471" s="180" t="s">
        <v>2263</v>
      </c>
      <c r="F471" s="188"/>
      <c r="G471" s="181"/>
      <c r="H471" s="24" t="s">
        <v>110</v>
      </c>
      <c r="I471" s="180" t="s">
        <v>2264</v>
      </c>
      <c r="J471" s="181"/>
      <c r="K471" s="24" t="s">
        <v>112</v>
      </c>
      <c r="L471" s="23">
        <v>4957</v>
      </c>
      <c r="M471" s="23">
        <v>429300</v>
      </c>
      <c r="N471" s="186">
        <v>2305098</v>
      </c>
      <c r="O471" s="187"/>
      <c r="P471" s="23">
        <v>2734398</v>
      </c>
      <c r="Q471" s="186">
        <v>0</v>
      </c>
      <c r="R471" s="189"/>
      <c r="S471" s="187"/>
      <c r="T471" s="23">
        <v>0</v>
      </c>
      <c r="U471" s="186">
        <v>0</v>
      </c>
      <c r="V471" s="189"/>
      <c r="W471" s="25">
        <v>13672</v>
      </c>
      <c r="X471" s="23">
        <v>0</v>
      </c>
      <c r="Y471" s="23">
        <v>0</v>
      </c>
      <c r="Z471" s="186">
        <v>2748070</v>
      </c>
      <c r="AA471" s="187"/>
      <c r="AB471" s="23">
        <v>2748070</v>
      </c>
      <c r="AC471" s="23">
        <v>0</v>
      </c>
      <c r="AD471" s="43" t="s">
        <v>2205</v>
      </c>
      <c r="AE471" s="24" t="s">
        <v>2265</v>
      </c>
      <c r="AF471" s="180" t="s">
        <v>2205</v>
      </c>
      <c r="AG471" s="181"/>
      <c r="AH471" s="180" t="s">
        <v>2262</v>
      </c>
      <c r="AI471" s="181"/>
    </row>
    <row r="472" spans="1:35">
      <c r="A472" s="23">
        <v>40</v>
      </c>
      <c r="B472" s="180" t="s">
        <v>2266</v>
      </c>
      <c r="C472" s="181"/>
      <c r="D472" s="24" t="s">
        <v>2267</v>
      </c>
      <c r="E472" s="180" t="s">
        <v>2268</v>
      </c>
      <c r="F472" s="188"/>
      <c r="G472" s="181"/>
      <c r="H472" s="24" t="s">
        <v>66</v>
      </c>
      <c r="I472" s="180" t="s">
        <v>2269</v>
      </c>
      <c r="J472" s="181"/>
      <c r="K472" s="24" t="s">
        <v>60</v>
      </c>
      <c r="L472" s="23">
        <v>600</v>
      </c>
      <c r="M472" s="23">
        <v>0</v>
      </c>
      <c r="N472" s="186">
        <v>297000</v>
      </c>
      <c r="O472" s="187"/>
      <c r="P472" s="23">
        <v>297000</v>
      </c>
      <c r="Q472" s="186">
        <v>0</v>
      </c>
      <c r="R472" s="189"/>
      <c r="S472" s="187"/>
      <c r="T472" s="23">
        <v>0</v>
      </c>
      <c r="U472" s="186">
        <v>0</v>
      </c>
      <c r="V472" s="189"/>
      <c r="W472" s="25">
        <v>26730</v>
      </c>
      <c r="X472" s="23">
        <v>0</v>
      </c>
      <c r="Y472" s="23">
        <v>0</v>
      </c>
      <c r="Z472" s="186">
        <v>323730</v>
      </c>
      <c r="AA472" s="187"/>
      <c r="AB472" s="23">
        <v>323730</v>
      </c>
      <c r="AC472" s="23">
        <v>0</v>
      </c>
      <c r="AD472" s="43" t="s">
        <v>2117</v>
      </c>
      <c r="AE472" s="24" t="s">
        <v>2270</v>
      </c>
      <c r="AF472" s="180" t="s">
        <v>2117</v>
      </c>
      <c r="AG472" s="181"/>
      <c r="AH472" s="180" t="s">
        <v>2266</v>
      </c>
      <c r="AI472" s="181"/>
    </row>
    <row r="473" spans="1:35">
      <c r="A473" s="23">
        <v>41</v>
      </c>
      <c r="B473" s="180" t="s">
        <v>2271</v>
      </c>
      <c r="C473" s="181"/>
      <c r="D473" s="24" t="s">
        <v>2272</v>
      </c>
      <c r="E473" s="180" t="s">
        <v>2273</v>
      </c>
      <c r="F473" s="188"/>
      <c r="G473" s="181"/>
      <c r="I473" s="180" t="s">
        <v>2274</v>
      </c>
      <c r="J473" s="181"/>
      <c r="K473" s="24" t="s">
        <v>295</v>
      </c>
      <c r="L473" s="23">
        <v>110</v>
      </c>
      <c r="M473" s="23">
        <v>0</v>
      </c>
      <c r="N473" s="186">
        <v>30067</v>
      </c>
      <c r="O473" s="187"/>
      <c r="P473" s="23">
        <v>30067</v>
      </c>
      <c r="Q473" s="186">
        <v>0</v>
      </c>
      <c r="R473" s="189"/>
      <c r="S473" s="187"/>
      <c r="T473" s="23">
        <v>0</v>
      </c>
      <c r="U473" s="186">
        <v>0</v>
      </c>
      <c r="V473" s="189"/>
      <c r="W473" s="25">
        <v>0</v>
      </c>
      <c r="X473" s="23">
        <v>0</v>
      </c>
      <c r="Y473" s="23">
        <v>0</v>
      </c>
      <c r="Z473" s="186">
        <v>30067</v>
      </c>
      <c r="AA473" s="187"/>
      <c r="AB473" s="23">
        <v>0</v>
      </c>
      <c r="AC473" s="23">
        <v>30067</v>
      </c>
      <c r="AD473" s="43" t="s">
        <v>2117</v>
      </c>
      <c r="AE473" s="24" t="s">
        <v>2275</v>
      </c>
      <c r="AF473" s="180" t="s">
        <v>2117</v>
      </c>
      <c r="AG473" s="181"/>
      <c r="AH473" s="180" t="s">
        <v>2271</v>
      </c>
      <c r="AI473" s="181"/>
    </row>
    <row r="474" spans="1:35">
      <c r="A474" s="23">
        <v>42</v>
      </c>
      <c r="B474" s="180" t="s">
        <v>2276</v>
      </c>
      <c r="C474" s="181"/>
      <c r="D474" s="24" t="s">
        <v>2277</v>
      </c>
      <c r="E474" s="180" t="s">
        <v>2278</v>
      </c>
      <c r="F474" s="188"/>
      <c r="G474" s="181"/>
      <c r="I474" s="180" t="s">
        <v>2279</v>
      </c>
      <c r="J474" s="181"/>
      <c r="K474" s="24" t="s">
        <v>125</v>
      </c>
      <c r="L474" s="23">
        <v>57</v>
      </c>
      <c r="M474" s="23">
        <v>0</v>
      </c>
      <c r="N474" s="186">
        <v>77064</v>
      </c>
      <c r="O474" s="187"/>
      <c r="P474" s="23">
        <v>77064</v>
      </c>
      <c r="Q474" s="186">
        <v>0</v>
      </c>
      <c r="R474" s="189"/>
      <c r="S474" s="187"/>
      <c r="T474" s="23">
        <v>0</v>
      </c>
      <c r="U474" s="186">
        <v>0</v>
      </c>
      <c r="V474" s="189"/>
      <c r="W474" s="25">
        <v>0</v>
      </c>
      <c r="X474" s="23">
        <v>0</v>
      </c>
      <c r="Y474" s="23">
        <v>0</v>
      </c>
      <c r="Z474" s="186">
        <v>77064</v>
      </c>
      <c r="AA474" s="187"/>
      <c r="AB474" s="23">
        <v>0</v>
      </c>
      <c r="AC474" s="23">
        <v>77064</v>
      </c>
      <c r="AD474" s="43" t="s">
        <v>2117</v>
      </c>
      <c r="AE474" s="24" t="s">
        <v>2280</v>
      </c>
      <c r="AF474" s="180" t="s">
        <v>2117</v>
      </c>
      <c r="AG474" s="181"/>
      <c r="AH474" s="180" t="s">
        <v>2276</v>
      </c>
      <c r="AI474" s="181"/>
    </row>
    <row r="475" spans="1:35">
      <c r="A475" s="23">
        <v>43</v>
      </c>
      <c r="B475" s="180" t="s">
        <v>2281</v>
      </c>
      <c r="C475" s="181"/>
      <c r="D475" s="24" t="s">
        <v>2282</v>
      </c>
      <c r="E475" s="180" t="s">
        <v>2283</v>
      </c>
      <c r="F475" s="188"/>
      <c r="G475" s="181"/>
      <c r="H475" s="24" t="s">
        <v>66</v>
      </c>
      <c r="I475" s="180" t="s">
        <v>2284</v>
      </c>
      <c r="J475" s="181"/>
      <c r="K475" s="24" t="s">
        <v>252</v>
      </c>
      <c r="L475" s="23">
        <v>512</v>
      </c>
      <c r="M475" s="23">
        <v>0</v>
      </c>
      <c r="N475" s="186">
        <v>212480</v>
      </c>
      <c r="O475" s="187"/>
      <c r="P475" s="23">
        <v>212480</v>
      </c>
      <c r="Q475" s="186">
        <v>0</v>
      </c>
      <c r="R475" s="189"/>
      <c r="S475" s="187"/>
      <c r="T475" s="23">
        <v>0</v>
      </c>
      <c r="U475" s="186">
        <v>0</v>
      </c>
      <c r="V475" s="189"/>
      <c r="W475" s="25">
        <v>19123</v>
      </c>
      <c r="X475" s="23">
        <v>0</v>
      </c>
      <c r="Y475" s="23">
        <v>0</v>
      </c>
      <c r="Z475" s="186">
        <v>231603</v>
      </c>
      <c r="AA475" s="187"/>
      <c r="AB475" s="23">
        <v>20000</v>
      </c>
      <c r="AC475" s="23">
        <v>211603</v>
      </c>
      <c r="AD475" s="43" t="s">
        <v>2285</v>
      </c>
      <c r="AE475" s="24" t="s">
        <v>2286</v>
      </c>
      <c r="AF475" s="180" t="s">
        <v>2285</v>
      </c>
      <c r="AG475" s="181"/>
      <c r="AH475" s="180" t="s">
        <v>2281</v>
      </c>
      <c r="AI475" s="181"/>
    </row>
    <row r="476" spans="1:35">
      <c r="A476" s="23">
        <v>44</v>
      </c>
      <c r="B476" s="180" t="s">
        <v>2287</v>
      </c>
      <c r="C476" s="181"/>
      <c r="D476" s="24" t="s">
        <v>2288</v>
      </c>
      <c r="E476" s="180" t="s">
        <v>2289</v>
      </c>
      <c r="F476" s="188"/>
      <c r="G476" s="181"/>
      <c r="H476" s="24" t="s">
        <v>66</v>
      </c>
      <c r="I476" s="180" t="s">
        <v>2290</v>
      </c>
      <c r="J476" s="181"/>
      <c r="K476" s="24" t="s">
        <v>125</v>
      </c>
      <c r="L476" s="23">
        <v>70</v>
      </c>
      <c r="M476" s="23">
        <v>0</v>
      </c>
      <c r="N476" s="186">
        <v>94640</v>
      </c>
      <c r="O476" s="187"/>
      <c r="P476" s="23">
        <v>94640</v>
      </c>
      <c r="Q476" s="186">
        <v>0</v>
      </c>
      <c r="R476" s="189"/>
      <c r="S476" s="187"/>
      <c r="T476" s="23">
        <v>0</v>
      </c>
      <c r="U476" s="186">
        <v>0</v>
      </c>
      <c r="V476" s="189"/>
      <c r="W476" s="25">
        <v>8518</v>
      </c>
      <c r="X476" s="23">
        <v>0</v>
      </c>
      <c r="Y476" s="23">
        <v>0</v>
      </c>
      <c r="Z476" s="186">
        <v>103158</v>
      </c>
      <c r="AA476" s="187"/>
      <c r="AB476" s="23">
        <v>103158</v>
      </c>
      <c r="AC476" s="23">
        <v>0</v>
      </c>
      <c r="AD476" s="43" t="s">
        <v>2285</v>
      </c>
      <c r="AE476" s="24" t="s">
        <v>2291</v>
      </c>
      <c r="AF476" s="180" t="s">
        <v>2285</v>
      </c>
      <c r="AG476" s="181"/>
      <c r="AH476" s="180" t="s">
        <v>2287</v>
      </c>
      <c r="AI476" s="181"/>
    </row>
    <row r="477" spans="1:35">
      <c r="A477" s="23">
        <v>45</v>
      </c>
      <c r="B477" s="180" t="s">
        <v>2292</v>
      </c>
      <c r="C477" s="181"/>
      <c r="D477" s="24" t="s">
        <v>108</v>
      </c>
      <c r="E477" s="180" t="s">
        <v>2293</v>
      </c>
      <c r="F477" s="188"/>
      <c r="G477" s="181"/>
      <c r="H477" s="24" t="s">
        <v>110</v>
      </c>
      <c r="I477" s="180" t="s">
        <v>2080</v>
      </c>
      <c r="J477" s="181"/>
      <c r="K477" s="24" t="s">
        <v>118</v>
      </c>
      <c r="L477" s="23">
        <v>4957</v>
      </c>
      <c r="M477" s="23">
        <v>243000</v>
      </c>
      <c r="N477" s="186">
        <v>1784592</v>
      </c>
      <c r="O477" s="187"/>
      <c r="P477" s="23">
        <v>2027592</v>
      </c>
      <c r="Q477" s="186">
        <v>0</v>
      </c>
      <c r="R477" s="189"/>
      <c r="S477" s="187"/>
      <c r="T477" s="23">
        <v>0</v>
      </c>
      <c r="U477" s="186">
        <v>0</v>
      </c>
      <c r="V477" s="189"/>
      <c r="W477" s="25">
        <v>10138</v>
      </c>
      <c r="X477" s="23">
        <v>0</v>
      </c>
      <c r="Y477" s="23">
        <v>0</v>
      </c>
      <c r="Z477" s="186">
        <v>2037730</v>
      </c>
      <c r="AA477" s="187"/>
      <c r="AB477" s="23">
        <v>2037730</v>
      </c>
      <c r="AC477" s="23">
        <v>0</v>
      </c>
      <c r="AD477" s="43" t="s">
        <v>2081</v>
      </c>
      <c r="AE477" s="24" t="s">
        <v>2294</v>
      </c>
      <c r="AF477" s="180" t="s">
        <v>2081</v>
      </c>
      <c r="AG477" s="181"/>
      <c r="AH477" s="180" t="s">
        <v>2292</v>
      </c>
      <c r="AI477" s="181"/>
    </row>
    <row r="478" spans="1:35">
      <c r="A478" s="23">
        <v>46</v>
      </c>
      <c r="B478" s="180" t="s">
        <v>2295</v>
      </c>
      <c r="C478" s="181"/>
      <c r="D478" s="24" t="s">
        <v>108</v>
      </c>
      <c r="E478" s="180" t="s">
        <v>2296</v>
      </c>
      <c r="F478" s="188"/>
      <c r="G478" s="181"/>
      <c r="H478" s="24" t="s">
        <v>110</v>
      </c>
      <c r="I478" s="180" t="s">
        <v>2080</v>
      </c>
      <c r="J478" s="181"/>
      <c r="K478" s="24" t="s">
        <v>118</v>
      </c>
      <c r="L478" s="23">
        <v>4957</v>
      </c>
      <c r="M478" s="23">
        <v>243000</v>
      </c>
      <c r="N478" s="186">
        <v>1784592</v>
      </c>
      <c r="O478" s="187"/>
      <c r="P478" s="23">
        <v>2027592</v>
      </c>
      <c r="Q478" s="186">
        <v>0</v>
      </c>
      <c r="R478" s="189"/>
      <c r="S478" s="187"/>
      <c r="T478" s="23">
        <v>0</v>
      </c>
      <c r="U478" s="186">
        <v>0</v>
      </c>
      <c r="V478" s="189"/>
      <c r="W478" s="25">
        <v>10138</v>
      </c>
      <c r="X478" s="23">
        <v>0</v>
      </c>
      <c r="Y478" s="23">
        <v>0</v>
      </c>
      <c r="Z478" s="186">
        <v>2037730</v>
      </c>
      <c r="AA478" s="187"/>
      <c r="AB478" s="23">
        <v>2037730</v>
      </c>
      <c r="AC478" s="23">
        <v>0</v>
      </c>
      <c r="AD478" s="43" t="s">
        <v>2081</v>
      </c>
      <c r="AE478" s="24" t="s">
        <v>2297</v>
      </c>
      <c r="AF478" s="180" t="s">
        <v>2081</v>
      </c>
      <c r="AG478" s="181"/>
      <c r="AH478" s="180" t="s">
        <v>2295</v>
      </c>
      <c r="AI478" s="181"/>
    </row>
    <row r="479" spans="1:35">
      <c r="A479" s="23">
        <v>47</v>
      </c>
      <c r="B479" s="180" t="s">
        <v>2298</v>
      </c>
      <c r="C479" s="181"/>
      <c r="D479" s="24" t="s">
        <v>2299</v>
      </c>
      <c r="E479" s="180" t="s">
        <v>2300</v>
      </c>
      <c r="F479" s="188"/>
      <c r="G479" s="181"/>
      <c r="H479" s="24" t="s">
        <v>66</v>
      </c>
      <c r="I479" s="180" t="s">
        <v>2301</v>
      </c>
      <c r="J479" s="181"/>
      <c r="K479" s="24" t="s">
        <v>60</v>
      </c>
      <c r="L479" s="23">
        <v>140</v>
      </c>
      <c r="M479" s="23">
        <v>0</v>
      </c>
      <c r="N479" s="186">
        <v>69300</v>
      </c>
      <c r="O479" s="187"/>
      <c r="P479" s="23">
        <v>69300</v>
      </c>
      <c r="Q479" s="186">
        <v>0</v>
      </c>
      <c r="R479" s="189"/>
      <c r="S479" s="187"/>
      <c r="T479" s="23">
        <v>0</v>
      </c>
      <c r="U479" s="186">
        <v>0</v>
      </c>
      <c r="V479" s="189"/>
      <c r="W479" s="25">
        <v>6237</v>
      </c>
      <c r="X479" s="23">
        <v>0</v>
      </c>
      <c r="Y479" s="23">
        <v>0</v>
      </c>
      <c r="Z479" s="186">
        <v>75537</v>
      </c>
      <c r="AA479" s="187"/>
      <c r="AB479" s="23">
        <v>75537</v>
      </c>
      <c r="AC479" s="23">
        <v>0</v>
      </c>
      <c r="AD479" s="43" t="s">
        <v>2111</v>
      </c>
      <c r="AE479" s="24" t="s">
        <v>2302</v>
      </c>
      <c r="AF479" s="180" t="s">
        <v>2111</v>
      </c>
      <c r="AG479" s="181"/>
      <c r="AH479" s="180" t="s">
        <v>2298</v>
      </c>
      <c r="AI479" s="181"/>
    </row>
    <row r="480" spans="1:35">
      <c r="A480" s="23">
        <v>48</v>
      </c>
      <c r="B480" s="180" t="s">
        <v>2303</v>
      </c>
      <c r="C480" s="181"/>
      <c r="D480" s="24" t="s">
        <v>2304</v>
      </c>
      <c r="E480" s="180" t="s">
        <v>2305</v>
      </c>
      <c r="F480" s="188"/>
      <c r="G480" s="181"/>
      <c r="H480" s="24" t="s">
        <v>66</v>
      </c>
      <c r="I480" s="180" t="s">
        <v>2306</v>
      </c>
      <c r="J480" s="181"/>
      <c r="K480" s="24" t="s">
        <v>125</v>
      </c>
      <c r="L480" s="23">
        <v>589</v>
      </c>
      <c r="M480" s="23">
        <v>0</v>
      </c>
      <c r="N480" s="186">
        <v>796328</v>
      </c>
      <c r="O480" s="187"/>
      <c r="P480" s="23">
        <v>796328</v>
      </c>
      <c r="Q480" s="186">
        <v>0</v>
      </c>
      <c r="R480" s="189"/>
      <c r="S480" s="187"/>
      <c r="T480" s="23">
        <v>0</v>
      </c>
      <c r="U480" s="186">
        <v>0</v>
      </c>
      <c r="V480" s="189"/>
      <c r="W480" s="25">
        <v>71670</v>
      </c>
      <c r="X480" s="23">
        <v>0</v>
      </c>
      <c r="Y480" s="23">
        <v>0</v>
      </c>
      <c r="Z480" s="186">
        <v>867998</v>
      </c>
      <c r="AA480" s="187"/>
      <c r="AB480" s="23">
        <v>71670</v>
      </c>
      <c r="AC480" s="23">
        <v>796328</v>
      </c>
      <c r="AD480" s="43" t="s">
        <v>2137</v>
      </c>
      <c r="AE480" s="24" t="s">
        <v>2307</v>
      </c>
      <c r="AF480" s="180" t="s">
        <v>2137</v>
      </c>
      <c r="AG480" s="181"/>
      <c r="AH480" s="180" t="s">
        <v>2303</v>
      </c>
      <c r="AI480" s="181"/>
    </row>
    <row r="481" spans="1:35">
      <c r="A481" s="23">
        <v>49</v>
      </c>
      <c r="B481" s="180" t="s">
        <v>2308</v>
      </c>
      <c r="C481" s="181"/>
      <c r="D481" s="24" t="s">
        <v>2309</v>
      </c>
      <c r="E481" s="180" t="s">
        <v>2310</v>
      </c>
      <c r="F481" s="188"/>
      <c r="G481" s="181"/>
      <c r="H481" s="24" t="s">
        <v>325</v>
      </c>
      <c r="I481" s="180" t="s">
        <v>2311</v>
      </c>
      <c r="J481" s="181"/>
      <c r="K481" s="24" t="s">
        <v>60</v>
      </c>
      <c r="L481" s="23">
        <v>2479</v>
      </c>
      <c r="M481" s="23">
        <v>59400</v>
      </c>
      <c r="N481" s="186">
        <v>1226907</v>
      </c>
      <c r="O481" s="187"/>
      <c r="P481" s="23">
        <v>1286307</v>
      </c>
      <c r="Q481" s="186">
        <v>0</v>
      </c>
      <c r="R481" s="189"/>
      <c r="S481" s="187"/>
      <c r="T481" s="23">
        <v>76400</v>
      </c>
      <c r="U481" s="186">
        <v>188171</v>
      </c>
      <c r="V481" s="189"/>
      <c r="W481" s="25">
        <v>13160</v>
      </c>
      <c r="X481" s="23">
        <v>16650</v>
      </c>
      <c r="Y481" s="23">
        <v>0</v>
      </c>
      <c r="Z481" s="186">
        <v>1580688</v>
      </c>
      <c r="AA481" s="187"/>
      <c r="AB481" s="23">
        <v>1580688</v>
      </c>
      <c r="AC481" s="23">
        <v>0</v>
      </c>
      <c r="AD481" s="43" t="s">
        <v>2147</v>
      </c>
      <c r="AE481" s="24" t="s">
        <v>2312</v>
      </c>
      <c r="AF481" s="180" t="s">
        <v>2147</v>
      </c>
      <c r="AG481" s="181"/>
      <c r="AH481" s="180" t="s">
        <v>2308</v>
      </c>
      <c r="AI481" s="181"/>
    </row>
    <row r="482" spans="1:35">
      <c r="A482" s="23">
        <v>50</v>
      </c>
      <c r="B482" s="180" t="s">
        <v>2313</v>
      </c>
      <c r="C482" s="181"/>
      <c r="D482" s="24" t="s">
        <v>2314</v>
      </c>
      <c r="E482" s="180" t="s">
        <v>2315</v>
      </c>
      <c r="F482" s="188"/>
      <c r="G482" s="181"/>
      <c r="H482" s="24" t="s">
        <v>156</v>
      </c>
      <c r="I482" s="180" t="s">
        <v>2316</v>
      </c>
      <c r="J482" s="181"/>
      <c r="K482" s="24" t="s">
        <v>60</v>
      </c>
      <c r="L482" s="23">
        <v>2479</v>
      </c>
      <c r="M482" s="23">
        <v>0</v>
      </c>
      <c r="N482" s="186">
        <v>1226907</v>
      </c>
      <c r="O482" s="187"/>
      <c r="P482" s="23">
        <v>1226907</v>
      </c>
      <c r="Q482" s="186">
        <v>0</v>
      </c>
      <c r="R482" s="189"/>
      <c r="S482" s="187"/>
      <c r="T482" s="23">
        <v>76400</v>
      </c>
      <c r="U482" s="186">
        <v>156912</v>
      </c>
      <c r="V482" s="189"/>
      <c r="W482" s="25">
        <v>12269</v>
      </c>
      <c r="X482" s="23">
        <v>13950</v>
      </c>
      <c r="Y482" s="23">
        <v>0</v>
      </c>
      <c r="Z482" s="186">
        <v>1486438</v>
      </c>
      <c r="AA482" s="187"/>
      <c r="AB482" s="23">
        <v>1486438</v>
      </c>
      <c r="AC482" s="23">
        <v>0</v>
      </c>
      <c r="AD482" s="43" t="s">
        <v>2150</v>
      </c>
      <c r="AE482" s="24" t="s">
        <v>2317</v>
      </c>
      <c r="AF482" s="180" t="s">
        <v>2150</v>
      </c>
      <c r="AG482" s="181"/>
      <c r="AH482" s="180" t="s">
        <v>2313</v>
      </c>
      <c r="AI482" s="181"/>
    </row>
    <row r="483" spans="1:35">
      <c r="A483" s="23">
        <v>51</v>
      </c>
      <c r="B483" s="180" t="s">
        <v>2318</v>
      </c>
      <c r="C483" s="181"/>
      <c r="D483" s="24" t="s">
        <v>2319</v>
      </c>
      <c r="E483" s="180" t="s">
        <v>2320</v>
      </c>
      <c r="F483" s="188"/>
      <c r="G483" s="181"/>
      <c r="H483" s="24" t="s">
        <v>66</v>
      </c>
      <c r="I483" s="180" t="s">
        <v>2321</v>
      </c>
      <c r="J483" s="181"/>
      <c r="K483" s="24" t="s">
        <v>60</v>
      </c>
      <c r="L483" s="23">
        <v>250</v>
      </c>
      <c r="M483" s="23">
        <v>0</v>
      </c>
      <c r="N483" s="186">
        <v>123750</v>
      </c>
      <c r="O483" s="187"/>
      <c r="P483" s="23">
        <v>123750</v>
      </c>
      <c r="Q483" s="186">
        <v>0</v>
      </c>
      <c r="R483" s="189"/>
      <c r="S483" s="187"/>
      <c r="T483" s="23">
        <v>0</v>
      </c>
      <c r="U483" s="186">
        <v>0</v>
      </c>
      <c r="V483" s="189"/>
      <c r="W483" s="25">
        <v>11138</v>
      </c>
      <c r="X483" s="23">
        <v>0</v>
      </c>
      <c r="Y483" s="23">
        <v>0</v>
      </c>
      <c r="Z483" s="186">
        <v>134888</v>
      </c>
      <c r="AA483" s="187"/>
      <c r="AB483" s="23">
        <v>12000</v>
      </c>
      <c r="AC483" s="23">
        <v>122888</v>
      </c>
      <c r="AD483" s="43" t="s">
        <v>2322</v>
      </c>
      <c r="AE483" s="24" t="s">
        <v>2323</v>
      </c>
      <c r="AF483" s="180" t="s">
        <v>2322</v>
      </c>
      <c r="AG483" s="181"/>
      <c r="AH483" s="180" t="s">
        <v>2318</v>
      </c>
      <c r="AI483" s="181"/>
    </row>
    <row r="484" spans="1:35">
      <c r="A484" s="23">
        <v>52</v>
      </c>
      <c r="B484" s="180" t="s">
        <v>2324</v>
      </c>
      <c r="C484" s="181"/>
      <c r="D484" s="24" t="s">
        <v>2325</v>
      </c>
      <c r="E484" s="180" t="s">
        <v>2326</v>
      </c>
      <c r="F484" s="188"/>
      <c r="G484" s="181"/>
      <c r="H484" s="24" t="s">
        <v>156</v>
      </c>
      <c r="I484" s="180" t="s">
        <v>2327</v>
      </c>
      <c r="J484" s="181"/>
      <c r="K484" s="24" t="s">
        <v>60</v>
      </c>
      <c r="L484" s="23">
        <v>2479</v>
      </c>
      <c r="M484" s="23">
        <v>0</v>
      </c>
      <c r="N484" s="186">
        <v>1226907</v>
      </c>
      <c r="O484" s="187"/>
      <c r="P484" s="23">
        <v>1226907</v>
      </c>
      <c r="Q484" s="186">
        <v>0</v>
      </c>
      <c r="R484" s="189"/>
      <c r="S484" s="187"/>
      <c r="T484" s="23">
        <v>76400</v>
      </c>
      <c r="U484" s="186">
        <v>188671</v>
      </c>
      <c r="V484" s="189"/>
      <c r="W484" s="25">
        <v>12269</v>
      </c>
      <c r="X484" s="23">
        <v>18900</v>
      </c>
      <c r="Y484" s="23">
        <v>0</v>
      </c>
      <c r="Z484" s="186">
        <v>1523147</v>
      </c>
      <c r="AA484" s="187"/>
      <c r="AB484" s="23">
        <v>1200000</v>
      </c>
      <c r="AC484" s="23">
        <v>323147</v>
      </c>
      <c r="AD484" s="43" t="s">
        <v>2105</v>
      </c>
      <c r="AE484" s="24" t="s">
        <v>2328</v>
      </c>
      <c r="AF484" s="180" t="s">
        <v>2105</v>
      </c>
      <c r="AG484" s="181"/>
      <c r="AH484" s="180" t="s">
        <v>2324</v>
      </c>
      <c r="AI484" s="181"/>
    </row>
    <row r="485" spans="1:35">
      <c r="A485" s="23">
        <v>53</v>
      </c>
      <c r="B485" s="180" t="s">
        <v>2329</v>
      </c>
      <c r="C485" s="181"/>
      <c r="D485" s="24" t="s">
        <v>2330</v>
      </c>
      <c r="E485" s="180" t="s">
        <v>2331</v>
      </c>
      <c r="F485" s="188"/>
      <c r="G485" s="181"/>
      <c r="H485" s="24" t="s">
        <v>66</v>
      </c>
      <c r="I485" s="180" t="s">
        <v>2332</v>
      </c>
      <c r="J485" s="181"/>
      <c r="K485" s="24" t="s">
        <v>68</v>
      </c>
      <c r="L485" s="23">
        <v>613</v>
      </c>
      <c r="M485" s="23">
        <v>0</v>
      </c>
      <c r="N485" s="186">
        <v>828776</v>
      </c>
      <c r="O485" s="187"/>
      <c r="P485" s="23">
        <v>828776</v>
      </c>
      <c r="Q485" s="186">
        <v>0</v>
      </c>
      <c r="R485" s="189"/>
      <c r="S485" s="187"/>
      <c r="T485" s="23">
        <v>0</v>
      </c>
      <c r="U485" s="186">
        <v>0</v>
      </c>
      <c r="V485" s="189"/>
      <c r="W485" s="25">
        <v>74590</v>
      </c>
      <c r="X485" s="23">
        <v>0</v>
      </c>
      <c r="Y485" s="23">
        <v>0</v>
      </c>
      <c r="Z485" s="186">
        <v>903366</v>
      </c>
      <c r="AA485" s="187"/>
      <c r="AB485" s="23">
        <v>903366</v>
      </c>
      <c r="AC485" s="23">
        <v>0</v>
      </c>
      <c r="AD485" s="43" t="s">
        <v>2081</v>
      </c>
      <c r="AE485" s="24" t="s">
        <v>2333</v>
      </c>
      <c r="AF485" s="180" t="s">
        <v>2081</v>
      </c>
      <c r="AG485" s="181"/>
      <c r="AH485" s="180" t="s">
        <v>2329</v>
      </c>
      <c r="AI485" s="181"/>
    </row>
    <row r="486" spans="1:35">
      <c r="A486" s="23">
        <v>54</v>
      </c>
      <c r="B486" s="180" t="s">
        <v>2334</v>
      </c>
      <c r="C486" s="181"/>
      <c r="D486" s="24" t="s">
        <v>2335</v>
      </c>
      <c r="E486" s="180" t="s">
        <v>2336</v>
      </c>
      <c r="F486" s="188"/>
      <c r="G486" s="181"/>
      <c r="H486" s="24" t="s">
        <v>66</v>
      </c>
      <c r="I486" s="180" t="s">
        <v>2337</v>
      </c>
      <c r="J486" s="181"/>
      <c r="K486" s="24" t="s">
        <v>68</v>
      </c>
      <c r="L486" s="23">
        <v>216</v>
      </c>
      <c r="M486" s="23">
        <v>0</v>
      </c>
      <c r="N486" s="186">
        <v>292032</v>
      </c>
      <c r="O486" s="187"/>
      <c r="P486" s="23">
        <v>292032</v>
      </c>
      <c r="Q486" s="186">
        <v>0</v>
      </c>
      <c r="R486" s="189"/>
      <c r="S486" s="187"/>
      <c r="T486" s="23">
        <v>0</v>
      </c>
      <c r="U486" s="186">
        <v>500</v>
      </c>
      <c r="V486" s="189"/>
      <c r="W486" s="25">
        <v>26283</v>
      </c>
      <c r="X486" s="23">
        <v>0</v>
      </c>
      <c r="Y486" s="23">
        <v>0</v>
      </c>
      <c r="Z486" s="186">
        <v>318815</v>
      </c>
      <c r="AA486" s="187"/>
      <c r="AB486" s="23">
        <v>318815</v>
      </c>
      <c r="AC486" s="23">
        <v>0</v>
      </c>
      <c r="AD486" s="43" t="s">
        <v>2150</v>
      </c>
      <c r="AE486" s="24" t="s">
        <v>2338</v>
      </c>
      <c r="AF486" s="180" t="s">
        <v>2150</v>
      </c>
      <c r="AG486" s="181"/>
      <c r="AH486" s="180" t="s">
        <v>2334</v>
      </c>
      <c r="AI486" s="181"/>
    </row>
    <row r="487" spans="1:35">
      <c r="A487" s="23">
        <v>55</v>
      </c>
      <c r="B487" s="180" t="s">
        <v>2339</v>
      </c>
      <c r="C487" s="181"/>
      <c r="D487" s="24" t="s">
        <v>2340</v>
      </c>
      <c r="E487" s="180" t="s">
        <v>2341</v>
      </c>
      <c r="F487" s="188"/>
      <c r="G487" s="181"/>
      <c r="H487" s="24" t="s">
        <v>156</v>
      </c>
      <c r="I487" s="180" t="s">
        <v>2342</v>
      </c>
      <c r="J487" s="181"/>
      <c r="K487" s="24" t="s">
        <v>545</v>
      </c>
      <c r="L487" s="23">
        <v>4957</v>
      </c>
      <c r="M487" s="23">
        <v>0</v>
      </c>
      <c r="N487" s="186">
        <v>1784592</v>
      </c>
      <c r="O487" s="187"/>
      <c r="P487" s="23">
        <v>1784592</v>
      </c>
      <c r="Q487" s="186">
        <v>0</v>
      </c>
      <c r="R487" s="189"/>
      <c r="S487" s="187"/>
      <c r="T487" s="23">
        <v>0</v>
      </c>
      <c r="U487" s="186">
        <v>0</v>
      </c>
      <c r="V487" s="189"/>
      <c r="W487" s="25">
        <v>17846</v>
      </c>
      <c r="X487" s="23">
        <v>0</v>
      </c>
      <c r="Y487" s="23">
        <v>0</v>
      </c>
      <c r="Z487" s="186">
        <v>1802438</v>
      </c>
      <c r="AA487" s="187"/>
      <c r="AB487" s="23">
        <v>1802438</v>
      </c>
      <c r="AC487" s="23">
        <v>0</v>
      </c>
      <c r="AD487" s="43" t="s">
        <v>2191</v>
      </c>
      <c r="AE487" s="24" t="s">
        <v>2343</v>
      </c>
      <c r="AF487" s="180" t="s">
        <v>2191</v>
      </c>
      <c r="AG487" s="181"/>
      <c r="AH487" s="180" t="s">
        <v>2339</v>
      </c>
      <c r="AI487" s="181"/>
    </row>
    <row r="488" spans="1:35">
      <c r="A488" s="23">
        <v>56</v>
      </c>
      <c r="B488" s="180" t="s">
        <v>2344</v>
      </c>
      <c r="C488" s="181"/>
      <c r="D488" s="24" t="s">
        <v>2345</v>
      </c>
      <c r="E488" s="180" t="s">
        <v>2346</v>
      </c>
      <c r="F488" s="188"/>
      <c r="G488" s="181"/>
      <c r="H488" s="24" t="s">
        <v>156</v>
      </c>
      <c r="I488" s="180" t="s">
        <v>2347</v>
      </c>
      <c r="J488" s="181"/>
      <c r="K488" s="24" t="s">
        <v>68</v>
      </c>
      <c r="L488" s="23">
        <v>4957</v>
      </c>
      <c r="M488" s="23">
        <v>0</v>
      </c>
      <c r="N488" s="186">
        <v>6702134</v>
      </c>
      <c r="O488" s="187"/>
      <c r="P488" s="23">
        <v>6702134</v>
      </c>
      <c r="Q488" s="186">
        <v>10000</v>
      </c>
      <c r="R488" s="189"/>
      <c r="S488" s="187"/>
      <c r="T488" s="23">
        <v>0</v>
      </c>
      <c r="U488" s="186">
        <v>0</v>
      </c>
      <c r="V488" s="189"/>
      <c r="W488" s="25">
        <v>67021</v>
      </c>
      <c r="X488" s="23">
        <v>0</v>
      </c>
      <c r="Y488" s="23">
        <v>0</v>
      </c>
      <c r="Z488" s="186">
        <v>6779155</v>
      </c>
      <c r="AA488" s="187"/>
      <c r="AB488" s="23">
        <v>2000000</v>
      </c>
      <c r="AC488" s="23">
        <v>4779155</v>
      </c>
      <c r="AD488" s="43" t="s">
        <v>2117</v>
      </c>
      <c r="AE488" s="24" t="s">
        <v>2348</v>
      </c>
      <c r="AF488" s="180" t="s">
        <v>2117</v>
      </c>
      <c r="AG488" s="181"/>
      <c r="AH488" s="180" t="s">
        <v>2344</v>
      </c>
      <c r="AI488" s="181"/>
    </row>
    <row r="489" spans="1:35">
      <c r="A489" s="23">
        <v>57</v>
      </c>
      <c r="B489" s="180" t="s">
        <v>2197</v>
      </c>
      <c r="C489" s="181"/>
      <c r="D489" s="24" t="s">
        <v>2349</v>
      </c>
      <c r="E489" s="180" t="s">
        <v>2350</v>
      </c>
      <c r="F489" s="188"/>
      <c r="G489" s="181"/>
      <c r="H489" s="24" t="s">
        <v>110</v>
      </c>
      <c r="I489" s="180" t="s">
        <v>2351</v>
      </c>
      <c r="J489" s="181"/>
      <c r="K489" s="24" t="s">
        <v>540</v>
      </c>
      <c r="L489" s="23">
        <v>0</v>
      </c>
      <c r="M489" s="23">
        <v>0</v>
      </c>
      <c r="N489" s="186">
        <v>1912730</v>
      </c>
      <c r="O489" s="187"/>
      <c r="P489" s="23">
        <v>1912730</v>
      </c>
      <c r="Q489" s="186">
        <v>0</v>
      </c>
      <c r="R489" s="189"/>
      <c r="S489" s="187"/>
      <c r="T489" s="23">
        <v>0</v>
      </c>
      <c r="U489" s="186">
        <v>0</v>
      </c>
      <c r="V489" s="189"/>
      <c r="W489" s="25">
        <v>0</v>
      </c>
      <c r="X489" s="23">
        <v>0</v>
      </c>
      <c r="Y489" s="23">
        <v>0</v>
      </c>
      <c r="Z489" s="186">
        <v>1912730</v>
      </c>
      <c r="AA489" s="187"/>
      <c r="AB489" s="23">
        <v>0</v>
      </c>
      <c r="AC489" s="23">
        <v>1912730</v>
      </c>
      <c r="AD489" s="43" t="s">
        <v>2150</v>
      </c>
      <c r="AE489" s="24" t="s">
        <v>2200</v>
      </c>
      <c r="AF489" s="180" t="s">
        <v>2150</v>
      </c>
      <c r="AG489" s="181"/>
      <c r="AH489" s="180" t="s">
        <v>2197</v>
      </c>
      <c r="AI489" s="181"/>
    </row>
    <row r="490" spans="1:35">
      <c r="A490" s="23">
        <v>58</v>
      </c>
      <c r="B490" s="180" t="s">
        <v>2352</v>
      </c>
      <c r="C490" s="181"/>
      <c r="D490" s="24" t="s">
        <v>2353</v>
      </c>
      <c r="E490" s="180" t="s">
        <v>2354</v>
      </c>
      <c r="F490" s="188"/>
      <c r="G490" s="181"/>
      <c r="H490" s="24" t="s">
        <v>66</v>
      </c>
      <c r="I490" s="180" t="s">
        <v>2355</v>
      </c>
      <c r="J490" s="181"/>
      <c r="K490" s="24" t="s">
        <v>125</v>
      </c>
      <c r="L490" s="23">
        <v>604</v>
      </c>
      <c r="M490" s="23">
        <v>0</v>
      </c>
      <c r="N490" s="186">
        <v>816608</v>
      </c>
      <c r="O490" s="187"/>
      <c r="P490" s="23">
        <v>816608</v>
      </c>
      <c r="Q490" s="186">
        <v>0</v>
      </c>
      <c r="R490" s="189"/>
      <c r="S490" s="187"/>
      <c r="T490" s="23">
        <v>0</v>
      </c>
      <c r="U490" s="186">
        <v>0</v>
      </c>
      <c r="V490" s="189"/>
      <c r="W490" s="25">
        <v>73495</v>
      </c>
      <c r="X490" s="23">
        <v>0</v>
      </c>
      <c r="Y490" s="23">
        <v>0</v>
      </c>
      <c r="Z490" s="186">
        <v>890103</v>
      </c>
      <c r="AA490" s="187"/>
      <c r="AB490" s="23">
        <v>890103</v>
      </c>
      <c r="AC490" s="23">
        <v>0</v>
      </c>
      <c r="AD490" s="43" t="s">
        <v>2356</v>
      </c>
      <c r="AE490" s="24" t="s">
        <v>2357</v>
      </c>
      <c r="AF490" s="180" t="s">
        <v>2356</v>
      </c>
      <c r="AG490" s="181"/>
      <c r="AH490" s="180" t="s">
        <v>2352</v>
      </c>
      <c r="AI490" s="181"/>
    </row>
    <row r="491" spans="1:35">
      <c r="A491" s="23">
        <v>59</v>
      </c>
      <c r="B491" s="180" t="s">
        <v>2358</v>
      </c>
      <c r="C491" s="181"/>
      <c r="D491" s="24" t="s">
        <v>108</v>
      </c>
      <c r="E491" s="180" t="s">
        <v>2359</v>
      </c>
      <c r="F491" s="188"/>
      <c r="G491" s="181"/>
      <c r="H491" s="24" t="s">
        <v>110</v>
      </c>
      <c r="I491" s="180" t="s">
        <v>2127</v>
      </c>
      <c r="J491" s="181"/>
      <c r="K491" s="24" t="s">
        <v>130</v>
      </c>
      <c r="L491" s="23">
        <v>2479</v>
      </c>
      <c r="M491" s="23">
        <v>81000</v>
      </c>
      <c r="N491" s="186">
        <v>892296</v>
      </c>
      <c r="O491" s="187"/>
      <c r="P491" s="23">
        <v>973296</v>
      </c>
      <c r="Q491" s="186">
        <v>0</v>
      </c>
      <c r="R491" s="189"/>
      <c r="S491" s="187"/>
      <c r="T491" s="23">
        <v>0</v>
      </c>
      <c r="U491" s="186">
        <v>0</v>
      </c>
      <c r="V491" s="189"/>
      <c r="W491" s="25">
        <v>4866</v>
      </c>
      <c r="X491" s="23">
        <v>0</v>
      </c>
      <c r="Y491" s="23">
        <v>0</v>
      </c>
      <c r="Z491" s="186">
        <v>978162</v>
      </c>
      <c r="AA491" s="187"/>
      <c r="AB491" s="23">
        <v>978162</v>
      </c>
      <c r="AC491" s="23">
        <v>0</v>
      </c>
      <c r="AD491" s="43" t="s">
        <v>2285</v>
      </c>
      <c r="AE491" s="24" t="s">
        <v>2360</v>
      </c>
      <c r="AF491" s="180" t="s">
        <v>2285</v>
      </c>
      <c r="AG491" s="181"/>
      <c r="AH491" s="180" t="s">
        <v>2358</v>
      </c>
      <c r="AI491" s="181"/>
    </row>
    <row r="492" spans="1:35">
      <c r="A492" s="23">
        <v>60</v>
      </c>
      <c r="B492" s="180" t="s">
        <v>2361</v>
      </c>
      <c r="C492" s="181"/>
      <c r="D492" s="24" t="s">
        <v>108</v>
      </c>
      <c r="E492" s="180" t="s">
        <v>201</v>
      </c>
      <c r="F492" s="188"/>
      <c r="G492" s="181"/>
      <c r="H492" s="24" t="s">
        <v>110</v>
      </c>
      <c r="I492" s="180" t="s">
        <v>2362</v>
      </c>
      <c r="J492" s="181"/>
      <c r="K492" s="24" t="s">
        <v>112</v>
      </c>
      <c r="L492" s="23">
        <v>4957</v>
      </c>
      <c r="M492" s="23">
        <v>429300</v>
      </c>
      <c r="N492" s="186">
        <v>2305098</v>
      </c>
      <c r="O492" s="187"/>
      <c r="P492" s="23">
        <v>2734398</v>
      </c>
      <c r="Q492" s="186">
        <v>0</v>
      </c>
      <c r="R492" s="189"/>
      <c r="S492" s="187"/>
      <c r="T492" s="23">
        <v>0</v>
      </c>
      <c r="U492" s="186">
        <v>0</v>
      </c>
      <c r="V492" s="189"/>
      <c r="W492" s="25">
        <v>13672</v>
      </c>
      <c r="X492" s="23">
        <v>0</v>
      </c>
      <c r="Y492" s="23">
        <v>0</v>
      </c>
      <c r="Z492" s="186">
        <v>2748070</v>
      </c>
      <c r="AA492" s="187"/>
      <c r="AB492" s="23">
        <v>2748070</v>
      </c>
      <c r="AC492" s="23">
        <v>0</v>
      </c>
      <c r="AD492" s="43" t="s">
        <v>2285</v>
      </c>
      <c r="AE492" s="24" t="s">
        <v>2363</v>
      </c>
      <c r="AF492" s="180" t="s">
        <v>2285</v>
      </c>
      <c r="AG492" s="181"/>
      <c r="AH492" s="180" t="s">
        <v>2361</v>
      </c>
      <c r="AI492" s="181"/>
    </row>
    <row r="493" spans="1:35">
      <c r="A493" s="23">
        <v>61</v>
      </c>
      <c r="B493" s="180" t="s">
        <v>2364</v>
      </c>
      <c r="C493" s="181"/>
      <c r="D493" s="24" t="s">
        <v>2365</v>
      </c>
      <c r="E493" s="180" t="s">
        <v>2366</v>
      </c>
      <c r="F493" s="188"/>
      <c r="G493" s="181"/>
      <c r="I493" s="180" t="s">
        <v>2367</v>
      </c>
      <c r="J493" s="181"/>
      <c r="K493" s="24" t="s">
        <v>60</v>
      </c>
      <c r="L493" s="23">
        <v>13</v>
      </c>
      <c r="M493" s="23">
        <v>0</v>
      </c>
      <c r="N493" s="186">
        <v>2253</v>
      </c>
      <c r="O493" s="187"/>
      <c r="P493" s="23">
        <v>2253</v>
      </c>
      <c r="Q493" s="186">
        <v>0</v>
      </c>
      <c r="R493" s="189"/>
      <c r="S493" s="187"/>
      <c r="T493" s="23">
        <v>0</v>
      </c>
      <c r="U493" s="186">
        <v>0</v>
      </c>
      <c r="V493" s="189"/>
      <c r="W493" s="25">
        <v>0</v>
      </c>
      <c r="X493" s="23">
        <v>0</v>
      </c>
      <c r="Y493" s="23">
        <v>0</v>
      </c>
      <c r="Z493" s="186">
        <v>2253</v>
      </c>
      <c r="AA493" s="187"/>
      <c r="AB493" s="23">
        <v>0</v>
      </c>
      <c r="AC493" s="23">
        <v>2253</v>
      </c>
      <c r="AD493" s="43" t="s">
        <v>2117</v>
      </c>
      <c r="AE493" s="24" t="s">
        <v>2368</v>
      </c>
      <c r="AF493" s="180" t="s">
        <v>2117</v>
      </c>
      <c r="AG493" s="181"/>
      <c r="AH493" s="180" t="s">
        <v>2364</v>
      </c>
      <c r="AI493" s="181"/>
    </row>
    <row r="494" spans="1:35">
      <c r="A494" s="23">
        <v>62</v>
      </c>
      <c r="B494" s="180" t="s">
        <v>2369</v>
      </c>
      <c r="C494" s="181"/>
      <c r="D494" s="24" t="s">
        <v>2370</v>
      </c>
      <c r="E494" s="180" t="s">
        <v>2371</v>
      </c>
      <c r="F494" s="188"/>
      <c r="G494" s="181"/>
      <c r="H494" s="24" t="s">
        <v>66</v>
      </c>
      <c r="I494" s="180" t="s">
        <v>2372</v>
      </c>
      <c r="J494" s="181"/>
      <c r="K494" s="24" t="s">
        <v>252</v>
      </c>
      <c r="L494" s="23">
        <v>590</v>
      </c>
      <c r="M494" s="23">
        <v>0</v>
      </c>
      <c r="N494" s="186">
        <v>244850</v>
      </c>
      <c r="O494" s="187"/>
      <c r="P494" s="23">
        <v>244850</v>
      </c>
      <c r="Q494" s="186">
        <v>0</v>
      </c>
      <c r="R494" s="189"/>
      <c r="S494" s="187"/>
      <c r="T494" s="23">
        <v>0</v>
      </c>
      <c r="U494" s="186">
        <v>0</v>
      </c>
      <c r="V494" s="189"/>
      <c r="W494" s="25">
        <v>22037</v>
      </c>
      <c r="X494" s="23">
        <v>0</v>
      </c>
      <c r="Y494" s="23">
        <v>0</v>
      </c>
      <c r="Z494" s="186">
        <v>266887</v>
      </c>
      <c r="AA494" s="187"/>
      <c r="AB494" s="23">
        <v>266887</v>
      </c>
      <c r="AC494" s="23">
        <v>0</v>
      </c>
      <c r="AD494" s="43" t="s">
        <v>2285</v>
      </c>
      <c r="AE494" s="24" t="s">
        <v>2373</v>
      </c>
      <c r="AF494" s="180" t="s">
        <v>2285</v>
      </c>
      <c r="AG494" s="181"/>
      <c r="AH494" s="180" t="s">
        <v>2369</v>
      </c>
      <c r="AI494" s="181"/>
    </row>
    <row r="495" spans="1:35">
      <c r="A495" s="23">
        <v>63</v>
      </c>
      <c r="B495" s="180" t="s">
        <v>2374</v>
      </c>
      <c r="C495" s="181"/>
      <c r="D495" s="24" t="s">
        <v>2375</v>
      </c>
      <c r="E495" s="180" t="s">
        <v>2376</v>
      </c>
      <c r="F495" s="188"/>
      <c r="G495" s="181"/>
      <c r="I495" s="180" t="s">
        <v>2377</v>
      </c>
      <c r="J495" s="181"/>
      <c r="K495" s="24" t="s">
        <v>295</v>
      </c>
      <c r="L495" s="23">
        <v>83</v>
      </c>
      <c r="M495" s="23">
        <v>0</v>
      </c>
      <c r="N495" s="186">
        <v>22825</v>
      </c>
      <c r="O495" s="187"/>
      <c r="P495" s="23">
        <v>22825</v>
      </c>
      <c r="Q495" s="186">
        <v>0</v>
      </c>
      <c r="R495" s="189"/>
      <c r="S495" s="187"/>
      <c r="T495" s="23">
        <v>0</v>
      </c>
      <c r="U495" s="186">
        <v>0</v>
      </c>
      <c r="V495" s="189"/>
      <c r="W495" s="25">
        <v>0</v>
      </c>
      <c r="X495" s="23">
        <v>0</v>
      </c>
      <c r="Y495" s="23">
        <v>0</v>
      </c>
      <c r="Z495" s="186">
        <v>22825</v>
      </c>
      <c r="AA495" s="187"/>
      <c r="AB495" s="23">
        <v>0</v>
      </c>
      <c r="AC495" s="23">
        <v>22825</v>
      </c>
      <c r="AD495" s="43" t="s">
        <v>2117</v>
      </c>
      <c r="AE495" s="24" t="s">
        <v>2378</v>
      </c>
      <c r="AF495" s="180" t="s">
        <v>2117</v>
      </c>
      <c r="AG495" s="181"/>
      <c r="AH495" s="180" t="s">
        <v>2374</v>
      </c>
      <c r="AI495" s="181"/>
    </row>
    <row r="496" spans="1:35">
      <c r="A496" s="23">
        <v>64</v>
      </c>
      <c r="B496" s="180" t="s">
        <v>2379</v>
      </c>
      <c r="C496" s="181"/>
      <c r="D496" s="24" t="s">
        <v>2380</v>
      </c>
      <c r="E496" s="180" t="s">
        <v>2381</v>
      </c>
      <c r="F496" s="188"/>
      <c r="G496" s="181"/>
      <c r="H496" s="24" t="s">
        <v>66</v>
      </c>
      <c r="I496" s="180" t="s">
        <v>2382</v>
      </c>
      <c r="J496" s="181"/>
      <c r="K496" s="24" t="s">
        <v>295</v>
      </c>
      <c r="L496" s="23">
        <v>150</v>
      </c>
      <c r="M496" s="23">
        <v>0</v>
      </c>
      <c r="N496" s="186">
        <v>74250</v>
      </c>
      <c r="O496" s="187"/>
      <c r="P496" s="23">
        <v>74250</v>
      </c>
      <c r="Q496" s="186">
        <v>0</v>
      </c>
      <c r="R496" s="189"/>
      <c r="S496" s="187"/>
      <c r="T496" s="23">
        <v>0</v>
      </c>
      <c r="U496" s="186">
        <v>0</v>
      </c>
      <c r="V496" s="189"/>
      <c r="W496" s="25">
        <v>6683</v>
      </c>
      <c r="X496" s="23">
        <v>0</v>
      </c>
      <c r="Y496" s="23">
        <v>0</v>
      </c>
      <c r="Z496" s="186">
        <v>80933</v>
      </c>
      <c r="AA496" s="187"/>
      <c r="AB496" s="23">
        <v>7000</v>
      </c>
      <c r="AC496" s="23">
        <v>73933</v>
      </c>
      <c r="AD496" s="43" t="s">
        <v>2322</v>
      </c>
      <c r="AE496" s="24" t="s">
        <v>2383</v>
      </c>
      <c r="AF496" s="180" t="s">
        <v>2322</v>
      </c>
      <c r="AG496" s="181"/>
      <c r="AH496" s="180" t="s">
        <v>2379</v>
      </c>
      <c r="AI496" s="181"/>
    </row>
    <row r="497" spans="1:35">
      <c r="A497" s="23">
        <v>65</v>
      </c>
      <c r="B497" s="180" t="s">
        <v>2384</v>
      </c>
      <c r="C497" s="181"/>
      <c r="D497" s="24" t="s">
        <v>2385</v>
      </c>
      <c r="E497" s="180" t="s">
        <v>2386</v>
      </c>
      <c r="F497" s="188"/>
      <c r="G497" s="181"/>
      <c r="H497" s="24" t="s">
        <v>66</v>
      </c>
      <c r="I497" s="180" t="s">
        <v>2387</v>
      </c>
      <c r="J497" s="181"/>
      <c r="K497" s="24" t="s">
        <v>68</v>
      </c>
      <c r="L497" s="23">
        <v>604</v>
      </c>
      <c r="M497" s="23">
        <v>0</v>
      </c>
      <c r="N497" s="186">
        <v>816608</v>
      </c>
      <c r="O497" s="187"/>
      <c r="P497" s="23">
        <v>816608</v>
      </c>
      <c r="Q497" s="186">
        <v>0</v>
      </c>
      <c r="R497" s="189"/>
      <c r="S497" s="187"/>
      <c r="T497" s="23">
        <v>0</v>
      </c>
      <c r="U497" s="186">
        <v>0</v>
      </c>
      <c r="V497" s="189"/>
      <c r="W497" s="25">
        <v>73495</v>
      </c>
      <c r="X497" s="23">
        <v>0</v>
      </c>
      <c r="Y497" s="23">
        <v>0</v>
      </c>
      <c r="Z497" s="186">
        <v>890103</v>
      </c>
      <c r="AA497" s="187"/>
      <c r="AB497" s="23">
        <v>890103</v>
      </c>
      <c r="AC497" s="23">
        <v>0</v>
      </c>
      <c r="AD497" s="43" t="s">
        <v>2137</v>
      </c>
      <c r="AE497" s="24" t="s">
        <v>2388</v>
      </c>
      <c r="AF497" s="180" t="s">
        <v>2137</v>
      </c>
      <c r="AG497" s="181"/>
      <c r="AH497" s="180" t="s">
        <v>2384</v>
      </c>
      <c r="AI497" s="181"/>
    </row>
    <row r="498" spans="1:35">
      <c r="A498" s="23">
        <v>66</v>
      </c>
      <c r="B498" s="180" t="s">
        <v>2389</v>
      </c>
      <c r="C498" s="181"/>
      <c r="D498" s="24" t="s">
        <v>108</v>
      </c>
      <c r="E498" s="180" t="s">
        <v>2390</v>
      </c>
      <c r="F498" s="188"/>
      <c r="G498" s="181"/>
      <c r="H498" s="24" t="s">
        <v>110</v>
      </c>
      <c r="I498" s="180" t="s">
        <v>2391</v>
      </c>
      <c r="J498" s="181"/>
      <c r="K498" s="24" t="s">
        <v>118</v>
      </c>
      <c r="L498" s="23">
        <v>4957</v>
      </c>
      <c r="M498" s="23">
        <v>243000</v>
      </c>
      <c r="N498" s="186">
        <v>1784592</v>
      </c>
      <c r="O498" s="187"/>
      <c r="P498" s="23">
        <v>2027592</v>
      </c>
      <c r="Q498" s="186">
        <v>0</v>
      </c>
      <c r="R498" s="189"/>
      <c r="S498" s="187"/>
      <c r="T498" s="23">
        <v>0</v>
      </c>
      <c r="U498" s="186">
        <v>0</v>
      </c>
      <c r="V498" s="189"/>
      <c r="W498" s="25">
        <v>10138</v>
      </c>
      <c r="X498" s="23">
        <v>0</v>
      </c>
      <c r="Y498" s="23">
        <v>0</v>
      </c>
      <c r="Z498" s="186">
        <v>2037730</v>
      </c>
      <c r="AA498" s="187"/>
      <c r="AB498" s="23">
        <v>2037730</v>
      </c>
      <c r="AC498" s="23">
        <v>0</v>
      </c>
      <c r="AD498" s="43" t="s">
        <v>2356</v>
      </c>
      <c r="AE498" s="24" t="s">
        <v>2392</v>
      </c>
      <c r="AF498" s="180" t="s">
        <v>2356</v>
      </c>
      <c r="AG498" s="181"/>
      <c r="AH498" s="180" t="s">
        <v>2389</v>
      </c>
      <c r="AI498" s="181"/>
    </row>
    <row r="499" spans="1:35">
      <c r="A499" s="23">
        <v>67</v>
      </c>
      <c r="B499" s="180" t="s">
        <v>2393</v>
      </c>
      <c r="C499" s="181"/>
      <c r="D499" s="24" t="s">
        <v>2394</v>
      </c>
      <c r="E499" s="180" t="s">
        <v>2395</v>
      </c>
      <c r="F499" s="188"/>
      <c r="G499" s="181"/>
      <c r="H499" s="24" t="s">
        <v>66</v>
      </c>
      <c r="I499" s="180" t="s">
        <v>2396</v>
      </c>
      <c r="J499" s="181"/>
      <c r="K499" s="24" t="s">
        <v>68</v>
      </c>
      <c r="L499" s="23">
        <v>182</v>
      </c>
      <c r="M499" s="23">
        <v>0</v>
      </c>
      <c r="N499" s="186">
        <v>246064</v>
      </c>
      <c r="O499" s="187"/>
      <c r="P499" s="23">
        <v>246064</v>
      </c>
      <c r="Q499" s="186">
        <v>0</v>
      </c>
      <c r="R499" s="189"/>
      <c r="S499" s="187"/>
      <c r="T499" s="23">
        <v>0</v>
      </c>
      <c r="U499" s="186">
        <v>0</v>
      </c>
      <c r="V499" s="189"/>
      <c r="W499" s="25">
        <v>22146</v>
      </c>
      <c r="X499" s="23">
        <v>0</v>
      </c>
      <c r="Y499" s="23">
        <v>0</v>
      </c>
      <c r="Z499" s="186">
        <v>268210</v>
      </c>
      <c r="AA499" s="187"/>
      <c r="AB499" s="23">
        <v>268210</v>
      </c>
      <c r="AC499" s="23">
        <v>0</v>
      </c>
      <c r="AD499" s="43" t="s">
        <v>2191</v>
      </c>
      <c r="AE499" s="24" t="s">
        <v>2397</v>
      </c>
      <c r="AF499" s="180" t="s">
        <v>2191</v>
      </c>
      <c r="AG499" s="181"/>
      <c r="AH499" s="180" t="s">
        <v>2393</v>
      </c>
      <c r="AI499" s="181"/>
    </row>
    <row r="500" spans="1:35">
      <c r="A500" s="23">
        <v>68</v>
      </c>
      <c r="B500" s="180" t="s">
        <v>2398</v>
      </c>
      <c r="C500" s="181"/>
      <c r="D500" s="24" t="s">
        <v>2399</v>
      </c>
      <c r="E500" s="180" t="s">
        <v>2400</v>
      </c>
      <c r="F500" s="188"/>
      <c r="G500" s="181"/>
      <c r="I500" s="180" t="s">
        <v>2401</v>
      </c>
      <c r="J500" s="181"/>
      <c r="K500" s="24" t="s">
        <v>60</v>
      </c>
      <c r="L500" s="23">
        <v>39</v>
      </c>
      <c r="M500" s="23">
        <v>0</v>
      </c>
      <c r="N500" s="186">
        <v>6591</v>
      </c>
      <c r="O500" s="187"/>
      <c r="P500" s="23">
        <v>6591</v>
      </c>
      <c r="Q500" s="186">
        <v>0</v>
      </c>
      <c r="R500" s="189"/>
      <c r="S500" s="187"/>
      <c r="T500" s="23">
        <v>0</v>
      </c>
      <c r="U500" s="186">
        <v>0</v>
      </c>
      <c r="V500" s="189"/>
      <c r="W500" s="25">
        <v>0</v>
      </c>
      <c r="X500" s="23">
        <v>0</v>
      </c>
      <c r="Y500" s="23">
        <v>0</v>
      </c>
      <c r="Z500" s="186">
        <v>6591</v>
      </c>
      <c r="AA500" s="187"/>
      <c r="AB500" s="23">
        <v>0</v>
      </c>
      <c r="AC500" s="23">
        <v>6591</v>
      </c>
      <c r="AD500" s="43" t="s">
        <v>2087</v>
      </c>
      <c r="AE500" s="24" t="s">
        <v>2402</v>
      </c>
      <c r="AF500" s="180" t="s">
        <v>2087</v>
      </c>
      <c r="AG500" s="181"/>
      <c r="AH500" s="180" t="s">
        <v>2398</v>
      </c>
      <c r="AI500" s="181"/>
    </row>
    <row r="501" spans="1:35">
      <c r="A501" s="23">
        <v>69</v>
      </c>
      <c r="B501" s="180" t="s">
        <v>2403</v>
      </c>
      <c r="C501" s="181"/>
      <c r="D501" s="24" t="s">
        <v>108</v>
      </c>
      <c r="E501" s="180" t="s">
        <v>2404</v>
      </c>
      <c r="F501" s="188"/>
      <c r="G501" s="181"/>
      <c r="H501" s="24" t="s">
        <v>110</v>
      </c>
      <c r="I501" s="180" t="s">
        <v>2405</v>
      </c>
      <c r="J501" s="181"/>
      <c r="K501" s="24" t="s">
        <v>130</v>
      </c>
      <c r="L501" s="23">
        <v>2479</v>
      </c>
      <c r="M501" s="23">
        <v>81000</v>
      </c>
      <c r="N501" s="186">
        <v>892296</v>
      </c>
      <c r="O501" s="187"/>
      <c r="P501" s="23">
        <v>973296</v>
      </c>
      <c r="Q501" s="186">
        <v>0</v>
      </c>
      <c r="R501" s="189"/>
      <c r="S501" s="187"/>
      <c r="T501" s="23">
        <v>0</v>
      </c>
      <c r="U501" s="186">
        <v>0</v>
      </c>
      <c r="V501" s="189"/>
      <c r="W501" s="25">
        <v>4866</v>
      </c>
      <c r="X501" s="23">
        <v>0</v>
      </c>
      <c r="Y501" s="23">
        <v>0</v>
      </c>
      <c r="Z501" s="186">
        <v>978162</v>
      </c>
      <c r="AA501" s="187"/>
      <c r="AB501" s="23">
        <v>978162</v>
      </c>
      <c r="AC501" s="23">
        <v>0</v>
      </c>
      <c r="AD501" s="43" t="s">
        <v>2123</v>
      </c>
      <c r="AE501" s="24" t="s">
        <v>2406</v>
      </c>
      <c r="AF501" s="180" t="s">
        <v>2123</v>
      </c>
      <c r="AG501" s="181"/>
      <c r="AH501" s="180" t="s">
        <v>2403</v>
      </c>
      <c r="AI501" s="181"/>
    </row>
    <row r="502" spans="1:35">
      <c r="A502" s="23">
        <v>70</v>
      </c>
      <c r="B502" s="180" t="s">
        <v>2407</v>
      </c>
      <c r="C502" s="181"/>
      <c r="D502" s="24" t="s">
        <v>2408</v>
      </c>
      <c r="E502" s="180" t="s">
        <v>2409</v>
      </c>
      <c r="F502" s="188"/>
      <c r="G502" s="181"/>
      <c r="H502" s="24" t="s">
        <v>66</v>
      </c>
      <c r="I502" s="180" t="s">
        <v>1397</v>
      </c>
      <c r="J502" s="181"/>
      <c r="K502" s="24" t="s">
        <v>295</v>
      </c>
      <c r="L502" s="23">
        <v>689</v>
      </c>
      <c r="M502" s="23">
        <v>0</v>
      </c>
      <c r="N502" s="186">
        <v>341055</v>
      </c>
      <c r="O502" s="187"/>
      <c r="P502" s="23">
        <v>341055</v>
      </c>
      <c r="Q502" s="186">
        <v>0</v>
      </c>
      <c r="R502" s="189"/>
      <c r="S502" s="187"/>
      <c r="T502" s="23">
        <v>0</v>
      </c>
      <c r="U502" s="186">
        <v>0</v>
      </c>
      <c r="V502" s="189"/>
      <c r="W502" s="25">
        <v>30695</v>
      </c>
      <c r="X502" s="23">
        <v>0</v>
      </c>
      <c r="Y502" s="23">
        <v>0</v>
      </c>
      <c r="Z502" s="186">
        <v>371750</v>
      </c>
      <c r="AA502" s="187"/>
      <c r="AB502" s="23">
        <v>371750</v>
      </c>
      <c r="AC502" s="23">
        <v>0</v>
      </c>
      <c r="AD502" s="43" t="s">
        <v>2105</v>
      </c>
      <c r="AE502" s="24" t="s">
        <v>2410</v>
      </c>
      <c r="AF502" s="180" t="s">
        <v>2105</v>
      </c>
      <c r="AG502" s="181"/>
      <c r="AH502" s="180" t="s">
        <v>2407</v>
      </c>
      <c r="AI502" s="181"/>
    </row>
    <row r="503" spans="1:35">
      <c r="A503" s="23">
        <v>71</v>
      </c>
      <c r="B503" s="180" t="s">
        <v>2411</v>
      </c>
      <c r="C503" s="181"/>
      <c r="D503" s="24" t="s">
        <v>2412</v>
      </c>
      <c r="E503" s="180" t="s">
        <v>2413</v>
      </c>
      <c r="F503" s="188"/>
      <c r="G503" s="181"/>
      <c r="H503" s="24" t="s">
        <v>66</v>
      </c>
      <c r="I503" s="180" t="s">
        <v>2414</v>
      </c>
      <c r="J503" s="181"/>
      <c r="K503" s="24" t="s">
        <v>68</v>
      </c>
      <c r="L503" s="23">
        <v>604</v>
      </c>
      <c r="M503" s="23">
        <v>0</v>
      </c>
      <c r="N503" s="186">
        <v>816608</v>
      </c>
      <c r="O503" s="187"/>
      <c r="P503" s="23">
        <v>816608</v>
      </c>
      <c r="Q503" s="186">
        <v>0</v>
      </c>
      <c r="R503" s="189"/>
      <c r="S503" s="187"/>
      <c r="T503" s="23">
        <v>0</v>
      </c>
      <c r="U503" s="186">
        <v>0</v>
      </c>
      <c r="V503" s="189"/>
      <c r="W503" s="25">
        <v>73495</v>
      </c>
      <c r="X503" s="23">
        <v>0</v>
      </c>
      <c r="Y503" s="23">
        <v>0</v>
      </c>
      <c r="Z503" s="186">
        <v>890103</v>
      </c>
      <c r="AA503" s="187"/>
      <c r="AB503" s="23">
        <v>890103</v>
      </c>
      <c r="AC503" s="23">
        <v>0</v>
      </c>
      <c r="AD503" s="43" t="s">
        <v>2285</v>
      </c>
      <c r="AE503" s="24" t="s">
        <v>2415</v>
      </c>
      <c r="AF503" s="180" t="s">
        <v>2285</v>
      </c>
      <c r="AG503" s="181"/>
      <c r="AH503" s="180" t="s">
        <v>2411</v>
      </c>
      <c r="AI503" s="181"/>
    </row>
    <row r="504" spans="1:35">
      <c r="A504" s="23">
        <v>72</v>
      </c>
      <c r="B504" s="180" t="s">
        <v>2416</v>
      </c>
      <c r="C504" s="181"/>
      <c r="D504" s="24" t="s">
        <v>2417</v>
      </c>
      <c r="E504" s="180" t="s">
        <v>2418</v>
      </c>
      <c r="F504" s="188"/>
      <c r="G504" s="181"/>
      <c r="H504" s="24" t="s">
        <v>156</v>
      </c>
      <c r="I504" s="180" t="s">
        <v>2419</v>
      </c>
      <c r="J504" s="181"/>
      <c r="K504" s="24" t="s">
        <v>60</v>
      </c>
      <c r="L504" s="23">
        <v>2479</v>
      </c>
      <c r="M504" s="23">
        <v>0</v>
      </c>
      <c r="N504" s="186">
        <v>1226907</v>
      </c>
      <c r="O504" s="187"/>
      <c r="P504" s="23">
        <v>1226907</v>
      </c>
      <c r="Q504" s="186">
        <v>0</v>
      </c>
      <c r="R504" s="189"/>
      <c r="S504" s="187"/>
      <c r="T504" s="23">
        <v>76400</v>
      </c>
      <c r="U504" s="186">
        <v>188671</v>
      </c>
      <c r="V504" s="189"/>
      <c r="W504" s="25">
        <v>12269</v>
      </c>
      <c r="X504" s="23">
        <v>0</v>
      </c>
      <c r="Y504" s="23">
        <v>0</v>
      </c>
      <c r="Z504" s="186">
        <v>1504247</v>
      </c>
      <c r="AA504" s="187"/>
      <c r="AB504" s="23">
        <v>1000000</v>
      </c>
      <c r="AC504" s="23">
        <v>504247</v>
      </c>
      <c r="AD504" s="43" t="s">
        <v>2093</v>
      </c>
      <c r="AE504" s="24" t="s">
        <v>2420</v>
      </c>
      <c r="AF504" s="180" t="s">
        <v>2093</v>
      </c>
      <c r="AG504" s="181"/>
      <c r="AH504" s="180" t="s">
        <v>2416</v>
      </c>
      <c r="AI504" s="181"/>
    </row>
    <row r="505" spans="1:35">
      <c r="A505" s="23">
        <v>73</v>
      </c>
      <c r="B505" s="180" t="s">
        <v>2421</v>
      </c>
      <c r="C505" s="181"/>
      <c r="D505" s="24" t="s">
        <v>2422</v>
      </c>
      <c r="E505" s="180" t="s">
        <v>2423</v>
      </c>
      <c r="F505" s="188"/>
      <c r="G505" s="181"/>
      <c r="H505" s="24" t="s">
        <v>66</v>
      </c>
      <c r="I505" s="180" t="s">
        <v>2424</v>
      </c>
      <c r="J505" s="181"/>
      <c r="K505" s="24" t="s">
        <v>125</v>
      </c>
      <c r="L505" s="23">
        <v>67</v>
      </c>
      <c r="M505" s="23">
        <v>0</v>
      </c>
      <c r="N505" s="186">
        <v>90584</v>
      </c>
      <c r="O505" s="187"/>
      <c r="P505" s="23">
        <v>90584</v>
      </c>
      <c r="Q505" s="186">
        <v>0</v>
      </c>
      <c r="R505" s="189"/>
      <c r="S505" s="187"/>
      <c r="T505" s="23">
        <v>0</v>
      </c>
      <c r="U505" s="186">
        <v>0</v>
      </c>
      <c r="V505" s="189"/>
      <c r="W505" s="25">
        <v>8153</v>
      </c>
      <c r="X505" s="23">
        <v>0</v>
      </c>
      <c r="Y505" s="23">
        <v>0</v>
      </c>
      <c r="Z505" s="186">
        <v>98737</v>
      </c>
      <c r="AA505" s="187"/>
      <c r="AB505" s="23">
        <v>98737</v>
      </c>
      <c r="AC505" s="23">
        <v>0</v>
      </c>
      <c r="AD505" s="43" t="s">
        <v>2356</v>
      </c>
      <c r="AE505" s="24" t="s">
        <v>2425</v>
      </c>
      <c r="AF505" s="180" t="s">
        <v>2356</v>
      </c>
      <c r="AG505" s="181"/>
      <c r="AH505" s="180" t="s">
        <v>2421</v>
      </c>
      <c r="AI505" s="181"/>
    </row>
    <row r="506" spans="1:35">
      <c r="A506" s="23">
        <v>74</v>
      </c>
      <c r="B506" s="180" t="s">
        <v>2426</v>
      </c>
      <c r="C506" s="181"/>
      <c r="D506" s="24" t="s">
        <v>2427</v>
      </c>
      <c r="E506" s="180" t="s">
        <v>2428</v>
      </c>
      <c r="F506" s="188"/>
      <c r="G506" s="181"/>
      <c r="H506" s="24" t="s">
        <v>156</v>
      </c>
      <c r="I506" s="180" t="s">
        <v>2429</v>
      </c>
      <c r="J506" s="181"/>
      <c r="K506" s="24" t="s">
        <v>295</v>
      </c>
      <c r="L506" s="23">
        <v>4957</v>
      </c>
      <c r="M506" s="23">
        <v>0</v>
      </c>
      <c r="N506" s="186">
        <v>2453814</v>
      </c>
      <c r="O506" s="187"/>
      <c r="P506" s="23">
        <v>2453814</v>
      </c>
      <c r="Q506" s="186">
        <v>0</v>
      </c>
      <c r="R506" s="189"/>
      <c r="S506" s="187"/>
      <c r="T506" s="23">
        <v>76400</v>
      </c>
      <c r="U506" s="186">
        <v>188171</v>
      </c>
      <c r="V506" s="189"/>
      <c r="W506" s="25">
        <v>24538</v>
      </c>
      <c r="X506" s="23">
        <v>0</v>
      </c>
      <c r="Y506" s="23">
        <v>0</v>
      </c>
      <c r="Z506" s="186">
        <v>2742923</v>
      </c>
      <c r="AA506" s="187"/>
      <c r="AB506" s="23">
        <v>2742923</v>
      </c>
      <c r="AC506" s="23">
        <v>0</v>
      </c>
      <c r="AD506" s="43" t="s">
        <v>2205</v>
      </c>
      <c r="AE506" s="24" t="s">
        <v>2430</v>
      </c>
      <c r="AF506" s="180" t="s">
        <v>2205</v>
      </c>
      <c r="AG506" s="181"/>
      <c r="AH506" s="180" t="s">
        <v>2426</v>
      </c>
      <c r="AI506" s="181"/>
    </row>
    <row r="507" spans="1:35">
      <c r="A507" s="23">
        <v>75</v>
      </c>
      <c r="B507" s="180" t="s">
        <v>2431</v>
      </c>
      <c r="C507" s="181"/>
      <c r="D507" s="24" t="s">
        <v>2432</v>
      </c>
      <c r="E507" s="180" t="s">
        <v>2433</v>
      </c>
      <c r="F507" s="188"/>
      <c r="G507" s="181"/>
      <c r="H507" s="24" t="s">
        <v>66</v>
      </c>
      <c r="I507" s="180" t="s">
        <v>2434</v>
      </c>
      <c r="J507" s="181"/>
      <c r="K507" s="24" t="s">
        <v>433</v>
      </c>
      <c r="L507" s="23">
        <v>100</v>
      </c>
      <c r="M507" s="23">
        <v>0</v>
      </c>
      <c r="N507" s="186">
        <v>144470</v>
      </c>
      <c r="O507" s="187"/>
      <c r="P507" s="23">
        <v>144470</v>
      </c>
      <c r="Q507" s="186">
        <v>0</v>
      </c>
      <c r="R507" s="189"/>
      <c r="S507" s="187"/>
      <c r="T507" s="23">
        <v>0</v>
      </c>
      <c r="U507" s="186">
        <v>0</v>
      </c>
      <c r="V507" s="189"/>
      <c r="W507" s="25">
        <v>13002</v>
      </c>
      <c r="X507" s="23">
        <v>0</v>
      </c>
      <c r="Y507" s="23">
        <v>0</v>
      </c>
      <c r="Z507" s="186">
        <v>157472</v>
      </c>
      <c r="AA507" s="187"/>
      <c r="AB507" s="23">
        <v>157472</v>
      </c>
      <c r="AC507" s="23">
        <v>0</v>
      </c>
      <c r="AD507" s="43" t="s">
        <v>2150</v>
      </c>
      <c r="AE507" s="24" t="s">
        <v>2435</v>
      </c>
      <c r="AF507" s="180" t="s">
        <v>2150</v>
      </c>
      <c r="AG507" s="181"/>
      <c r="AH507" s="180" t="s">
        <v>2431</v>
      </c>
      <c r="AI507" s="181"/>
    </row>
    <row r="508" spans="1:35">
      <c r="A508" s="23">
        <v>76</v>
      </c>
      <c r="B508" s="180" t="s">
        <v>2436</v>
      </c>
      <c r="C508" s="181"/>
      <c r="D508" s="24" t="s">
        <v>2437</v>
      </c>
      <c r="E508" s="180" t="s">
        <v>2438</v>
      </c>
      <c r="F508" s="188"/>
      <c r="G508" s="181"/>
      <c r="H508" s="24" t="s">
        <v>325</v>
      </c>
      <c r="I508" s="180" t="s">
        <v>2439</v>
      </c>
      <c r="J508" s="181"/>
      <c r="K508" s="24" t="s">
        <v>68</v>
      </c>
      <c r="L508" s="23">
        <v>4957</v>
      </c>
      <c r="M508" s="23">
        <v>584064</v>
      </c>
      <c r="N508" s="186">
        <v>6702134</v>
      </c>
      <c r="O508" s="187"/>
      <c r="P508" s="23">
        <v>7286198</v>
      </c>
      <c r="Q508" s="186">
        <v>10000</v>
      </c>
      <c r="R508" s="189"/>
      <c r="S508" s="187"/>
      <c r="T508" s="23">
        <v>76400</v>
      </c>
      <c r="U508" s="186">
        <v>433957</v>
      </c>
      <c r="V508" s="189"/>
      <c r="W508" s="25">
        <v>75782</v>
      </c>
      <c r="X508" s="23">
        <v>0</v>
      </c>
      <c r="Y508" s="23">
        <v>0</v>
      </c>
      <c r="Z508" s="186">
        <v>7882337</v>
      </c>
      <c r="AA508" s="187"/>
      <c r="AB508" s="23">
        <v>6000000</v>
      </c>
      <c r="AC508" s="23">
        <v>1882337</v>
      </c>
      <c r="AD508" s="43" t="s">
        <v>2087</v>
      </c>
      <c r="AE508" s="24" t="s">
        <v>2440</v>
      </c>
      <c r="AF508" s="180" t="s">
        <v>2087</v>
      </c>
      <c r="AG508" s="181"/>
      <c r="AH508" s="180" t="s">
        <v>2436</v>
      </c>
      <c r="AI508" s="181"/>
    </row>
    <row r="509" spans="1:35">
      <c r="A509" s="23">
        <v>77</v>
      </c>
      <c r="B509" s="180" t="s">
        <v>2441</v>
      </c>
      <c r="C509" s="181"/>
      <c r="D509" s="24" t="s">
        <v>2442</v>
      </c>
      <c r="E509" s="180" t="s">
        <v>2443</v>
      </c>
      <c r="F509" s="188"/>
      <c r="G509" s="181"/>
      <c r="H509" s="24" t="s">
        <v>156</v>
      </c>
      <c r="I509" s="180" t="s">
        <v>2444</v>
      </c>
      <c r="J509" s="181"/>
      <c r="K509" s="24" t="s">
        <v>370</v>
      </c>
      <c r="L509" s="23">
        <v>4957</v>
      </c>
      <c r="M509" s="23">
        <v>0</v>
      </c>
      <c r="N509" s="186">
        <v>2453814</v>
      </c>
      <c r="O509" s="187"/>
      <c r="P509" s="23">
        <v>2453814</v>
      </c>
      <c r="Q509" s="186">
        <v>0</v>
      </c>
      <c r="R509" s="189"/>
      <c r="S509" s="187"/>
      <c r="T509" s="23">
        <v>0</v>
      </c>
      <c r="U509" s="186">
        <v>500</v>
      </c>
      <c r="V509" s="189"/>
      <c r="W509" s="25">
        <v>24538</v>
      </c>
      <c r="X509" s="23">
        <v>0</v>
      </c>
      <c r="Y509" s="23">
        <v>0</v>
      </c>
      <c r="Z509" s="186">
        <v>2478852</v>
      </c>
      <c r="AA509" s="187"/>
      <c r="AB509" s="23">
        <v>2478852</v>
      </c>
      <c r="AC509" s="23">
        <v>0</v>
      </c>
      <c r="AD509" s="43" t="s">
        <v>2322</v>
      </c>
      <c r="AE509" s="24" t="s">
        <v>2445</v>
      </c>
      <c r="AF509" s="180" t="s">
        <v>2322</v>
      </c>
      <c r="AG509" s="181"/>
      <c r="AH509" s="180" t="s">
        <v>2441</v>
      </c>
      <c r="AI509" s="181"/>
    </row>
    <row r="510" spans="1:35">
      <c r="A510" s="23">
        <v>78</v>
      </c>
      <c r="B510" s="180" t="s">
        <v>2446</v>
      </c>
      <c r="C510" s="181"/>
      <c r="D510" s="24" t="s">
        <v>108</v>
      </c>
      <c r="E510" s="180" t="s">
        <v>2447</v>
      </c>
      <c r="F510" s="188"/>
      <c r="G510" s="181"/>
      <c r="H510" s="24" t="s">
        <v>110</v>
      </c>
      <c r="I510" s="180" t="s">
        <v>2448</v>
      </c>
      <c r="J510" s="181"/>
      <c r="K510" s="24" t="s">
        <v>112</v>
      </c>
      <c r="L510" s="23">
        <v>4957</v>
      </c>
      <c r="M510" s="23">
        <v>429300</v>
      </c>
      <c r="N510" s="186">
        <v>2305098</v>
      </c>
      <c r="O510" s="187"/>
      <c r="P510" s="23">
        <v>2734398</v>
      </c>
      <c r="Q510" s="186">
        <v>0</v>
      </c>
      <c r="R510" s="189"/>
      <c r="S510" s="187"/>
      <c r="T510" s="23">
        <v>0</v>
      </c>
      <c r="U510" s="186">
        <v>0</v>
      </c>
      <c r="V510" s="189"/>
      <c r="W510" s="25">
        <v>13672</v>
      </c>
      <c r="X510" s="23">
        <v>0</v>
      </c>
      <c r="Y510" s="23">
        <v>0</v>
      </c>
      <c r="Z510" s="186">
        <v>2748070</v>
      </c>
      <c r="AA510" s="187"/>
      <c r="AB510" s="23">
        <v>2748070</v>
      </c>
      <c r="AC510" s="23">
        <v>0</v>
      </c>
      <c r="AD510" s="43" t="s">
        <v>2219</v>
      </c>
      <c r="AE510" s="24" t="s">
        <v>2449</v>
      </c>
      <c r="AF510" s="180" t="s">
        <v>2219</v>
      </c>
      <c r="AG510" s="181"/>
      <c r="AH510" s="180" t="s">
        <v>2446</v>
      </c>
      <c r="AI510" s="181"/>
    </row>
    <row r="511" spans="1:35">
      <c r="A511" s="23">
        <v>79</v>
      </c>
      <c r="B511" s="180" t="s">
        <v>2450</v>
      </c>
      <c r="C511" s="181"/>
      <c r="D511" s="24" t="s">
        <v>2451</v>
      </c>
      <c r="E511" s="180" t="s">
        <v>2452</v>
      </c>
      <c r="F511" s="188"/>
      <c r="G511" s="181"/>
      <c r="H511" s="24" t="s">
        <v>156</v>
      </c>
      <c r="I511" s="180" t="s">
        <v>2453</v>
      </c>
      <c r="J511" s="181"/>
      <c r="K511" s="24" t="s">
        <v>60</v>
      </c>
      <c r="L511" s="23">
        <v>2479</v>
      </c>
      <c r="M511" s="23">
        <v>0</v>
      </c>
      <c r="N511" s="186">
        <v>1226907</v>
      </c>
      <c r="O511" s="187"/>
      <c r="P511" s="23">
        <v>1226907</v>
      </c>
      <c r="Q511" s="186">
        <v>0</v>
      </c>
      <c r="R511" s="189"/>
      <c r="S511" s="187"/>
      <c r="T511" s="23">
        <v>0</v>
      </c>
      <c r="U511" s="186">
        <v>188171</v>
      </c>
      <c r="V511" s="189"/>
      <c r="W511" s="25">
        <v>12269</v>
      </c>
      <c r="X511" s="23">
        <v>0</v>
      </c>
      <c r="Y511" s="23">
        <v>0</v>
      </c>
      <c r="Z511" s="186">
        <v>1427347</v>
      </c>
      <c r="AA511" s="187"/>
      <c r="AB511" s="23">
        <v>1427347</v>
      </c>
      <c r="AC511" s="23">
        <v>0</v>
      </c>
      <c r="AD511" s="43" t="s">
        <v>2099</v>
      </c>
      <c r="AE511" s="24" t="s">
        <v>2454</v>
      </c>
      <c r="AF511" s="180" t="s">
        <v>2099</v>
      </c>
      <c r="AG511" s="181"/>
      <c r="AH511" s="180" t="s">
        <v>2450</v>
      </c>
      <c r="AI511" s="181"/>
    </row>
    <row r="512" spans="1:35">
      <c r="A512" s="23">
        <v>80</v>
      </c>
      <c r="B512" s="180" t="s">
        <v>2455</v>
      </c>
      <c r="C512" s="181"/>
      <c r="D512" s="24" t="s">
        <v>2456</v>
      </c>
      <c r="E512" s="180" t="s">
        <v>2457</v>
      </c>
      <c r="F512" s="188"/>
      <c r="G512" s="181"/>
      <c r="H512" s="24" t="s">
        <v>156</v>
      </c>
      <c r="I512" s="180" t="s">
        <v>2458</v>
      </c>
      <c r="J512" s="181"/>
      <c r="K512" s="24" t="s">
        <v>486</v>
      </c>
      <c r="L512" s="23">
        <v>2479</v>
      </c>
      <c r="M512" s="23">
        <v>0</v>
      </c>
      <c r="N512" s="186">
        <v>892296</v>
      </c>
      <c r="O512" s="187"/>
      <c r="P512" s="23">
        <v>892296</v>
      </c>
      <c r="Q512" s="186">
        <v>0</v>
      </c>
      <c r="R512" s="189"/>
      <c r="S512" s="187"/>
      <c r="T512" s="23">
        <v>0</v>
      </c>
      <c r="U512" s="186">
        <v>0</v>
      </c>
      <c r="V512" s="189"/>
      <c r="W512" s="25">
        <v>8923</v>
      </c>
      <c r="X512" s="23">
        <v>0</v>
      </c>
      <c r="Y512" s="23">
        <v>0</v>
      </c>
      <c r="Z512" s="186">
        <v>901219</v>
      </c>
      <c r="AA512" s="187"/>
      <c r="AB512" s="23">
        <v>901219</v>
      </c>
      <c r="AC512" s="23">
        <v>0</v>
      </c>
      <c r="AD512" s="43" t="s">
        <v>2123</v>
      </c>
      <c r="AE512" s="24" t="s">
        <v>2459</v>
      </c>
      <c r="AF512" s="180" t="s">
        <v>2123</v>
      </c>
      <c r="AG512" s="181"/>
      <c r="AH512" s="180" t="s">
        <v>2455</v>
      </c>
      <c r="AI512" s="181"/>
    </row>
    <row r="513" spans="1:35">
      <c r="A513" s="23">
        <v>81</v>
      </c>
      <c r="B513" s="180" t="s">
        <v>2460</v>
      </c>
      <c r="C513" s="181"/>
      <c r="D513" s="24" t="s">
        <v>108</v>
      </c>
      <c r="E513" s="180" t="s">
        <v>288</v>
      </c>
      <c r="F513" s="188"/>
      <c r="G513" s="181"/>
      <c r="H513" s="24" t="s">
        <v>110</v>
      </c>
      <c r="I513" s="180" t="s">
        <v>2461</v>
      </c>
      <c r="J513" s="181"/>
      <c r="K513" s="24" t="s">
        <v>112</v>
      </c>
      <c r="L513" s="23">
        <v>4957</v>
      </c>
      <c r="M513" s="23">
        <v>429300</v>
      </c>
      <c r="N513" s="186">
        <v>2305098</v>
      </c>
      <c r="O513" s="187"/>
      <c r="P513" s="23">
        <v>2734398</v>
      </c>
      <c r="Q513" s="186">
        <v>0</v>
      </c>
      <c r="R513" s="189"/>
      <c r="S513" s="187"/>
      <c r="T513" s="23">
        <v>0</v>
      </c>
      <c r="U513" s="186">
        <v>0</v>
      </c>
      <c r="V513" s="189"/>
      <c r="W513" s="25">
        <v>13672</v>
      </c>
      <c r="X513" s="23">
        <v>0</v>
      </c>
      <c r="Y513" s="23">
        <v>0</v>
      </c>
      <c r="Z513" s="186">
        <v>2748070</v>
      </c>
      <c r="AA513" s="187"/>
      <c r="AB513" s="23">
        <v>2748070</v>
      </c>
      <c r="AC513" s="23">
        <v>0</v>
      </c>
      <c r="AD513" s="43" t="s">
        <v>2219</v>
      </c>
      <c r="AE513" s="24" t="s">
        <v>2462</v>
      </c>
      <c r="AF513" s="180" t="s">
        <v>2219</v>
      </c>
      <c r="AG513" s="181"/>
      <c r="AH513" s="180" t="s">
        <v>2460</v>
      </c>
      <c r="AI513" s="181"/>
    </row>
    <row r="514" spans="1:35">
      <c r="A514" s="23">
        <v>82</v>
      </c>
      <c r="B514" s="180" t="s">
        <v>2463</v>
      </c>
      <c r="C514" s="181"/>
      <c r="D514" s="24" t="s">
        <v>2464</v>
      </c>
      <c r="E514" s="180" t="s">
        <v>459</v>
      </c>
      <c r="F514" s="188"/>
      <c r="G514" s="181"/>
      <c r="H514" s="24" t="s">
        <v>156</v>
      </c>
      <c r="I514" s="180" t="s">
        <v>2465</v>
      </c>
      <c r="J514" s="181"/>
      <c r="K514" s="24" t="s">
        <v>60</v>
      </c>
      <c r="L514" s="23">
        <v>2479</v>
      </c>
      <c r="M514" s="23">
        <v>0</v>
      </c>
      <c r="N514" s="186">
        <v>1226907</v>
      </c>
      <c r="O514" s="187"/>
      <c r="P514" s="23">
        <v>1226907</v>
      </c>
      <c r="Q514" s="186">
        <v>0</v>
      </c>
      <c r="R514" s="189"/>
      <c r="S514" s="187"/>
      <c r="T514" s="23">
        <v>0</v>
      </c>
      <c r="U514" s="186">
        <v>31759</v>
      </c>
      <c r="V514" s="189"/>
      <c r="W514" s="25">
        <v>12269</v>
      </c>
      <c r="X514" s="23">
        <v>16650</v>
      </c>
      <c r="Y514" s="23">
        <v>0</v>
      </c>
      <c r="Z514" s="186">
        <v>1287585</v>
      </c>
      <c r="AA514" s="187"/>
      <c r="AB514" s="23">
        <v>1287585</v>
      </c>
      <c r="AC514" s="23">
        <v>0</v>
      </c>
      <c r="AD514" s="43" t="s">
        <v>2147</v>
      </c>
      <c r="AE514" s="24" t="s">
        <v>2466</v>
      </c>
      <c r="AF514" s="180" t="s">
        <v>2147</v>
      </c>
      <c r="AG514" s="181"/>
      <c r="AH514" s="180" t="s">
        <v>2463</v>
      </c>
      <c r="AI514" s="181"/>
    </row>
    <row r="515" spans="1:35">
      <c r="A515" s="23">
        <v>83</v>
      </c>
      <c r="B515" s="180" t="s">
        <v>2467</v>
      </c>
      <c r="C515" s="181"/>
      <c r="D515" s="24" t="s">
        <v>2468</v>
      </c>
      <c r="E515" s="180" t="s">
        <v>2469</v>
      </c>
      <c r="F515" s="188"/>
      <c r="G515" s="181"/>
      <c r="H515" s="24" t="s">
        <v>66</v>
      </c>
      <c r="I515" s="180" t="s">
        <v>2470</v>
      </c>
      <c r="J515" s="181"/>
      <c r="K515" s="24" t="s">
        <v>60</v>
      </c>
      <c r="L515" s="23">
        <v>200</v>
      </c>
      <c r="M515" s="23">
        <v>0</v>
      </c>
      <c r="N515" s="186">
        <v>99000</v>
      </c>
      <c r="O515" s="187"/>
      <c r="P515" s="23">
        <v>99000</v>
      </c>
      <c r="Q515" s="186">
        <v>0</v>
      </c>
      <c r="R515" s="189"/>
      <c r="S515" s="187"/>
      <c r="T515" s="23">
        <v>0</v>
      </c>
      <c r="U515" s="186">
        <v>0</v>
      </c>
      <c r="V515" s="189"/>
      <c r="W515" s="25">
        <v>8910</v>
      </c>
      <c r="X515" s="23">
        <v>0</v>
      </c>
      <c r="Y515" s="23">
        <v>0</v>
      </c>
      <c r="Z515" s="186">
        <v>107910</v>
      </c>
      <c r="AA515" s="187"/>
      <c r="AB515" s="23">
        <v>9000</v>
      </c>
      <c r="AC515" s="23">
        <v>98910</v>
      </c>
      <c r="AD515" s="43" t="s">
        <v>2285</v>
      </c>
      <c r="AE515" s="24" t="s">
        <v>2471</v>
      </c>
      <c r="AF515" s="180" t="s">
        <v>2285</v>
      </c>
      <c r="AG515" s="181"/>
      <c r="AH515" s="180" t="s">
        <v>2467</v>
      </c>
      <c r="AI515" s="181"/>
    </row>
    <row r="516" spans="1:35">
      <c r="A516" s="23">
        <v>84</v>
      </c>
      <c r="B516" s="180" t="s">
        <v>2472</v>
      </c>
      <c r="C516" s="181"/>
      <c r="D516" s="24" t="s">
        <v>2473</v>
      </c>
      <c r="E516" s="180" t="s">
        <v>2474</v>
      </c>
      <c r="F516" s="188"/>
      <c r="G516" s="181"/>
      <c r="H516" s="24" t="s">
        <v>66</v>
      </c>
      <c r="I516" s="180" t="s">
        <v>2475</v>
      </c>
      <c r="J516" s="181"/>
      <c r="K516" s="24" t="s">
        <v>60</v>
      </c>
      <c r="L516" s="23">
        <v>564</v>
      </c>
      <c r="M516" s="23">
        <v>0</v>
      </c>
      <c r="N516" s="186">
        <v>279180</v>
      </c>
      <c r="O516" s="187"/>
      <c r="P516" s="23">
        <v>279180</v>
      </c>
      <c r="Q516" s="186">
        <v>0</v>
      </c>
      <c r="R516" s="189"/>
      <c r="S516" s="187"/>
      <c r="T516" s="23">
        <v>0</v>
      </c>
      <c r="U516" s="186">
        <v>0</v>
      </c>
      <c r="V516" s="189"/>
      <c r="W516" s="25">
        <v>25126</v>
      </c>
      <c r="X516" s="23">
        <v>0</v>
      </c>
      <c r="Y516" s="23">
        <v>0</v>
      </c>
      <c r="Z516" s="186">
        <v>304306</v>
      </c>
      <c r="AA516" s="187"/>
      <c r="AB516" s="23">
        <v>304306</v>
      </c>
      <c r="AC516" s="23">
        <v>0</v>
      </c>
      <c r="AD516" s="43" t="s">
        <v>2285</v>
      </c>
      <c r="AE516" s="24" t="s">
        <v>2476</v>
      </c>
      <c r="AF516" s="180" t="s">
        <v>2285</v>
      </c>
      <c r="AG516" s="181"/>
      <c r="AH516" s="180" t="s">
        <v>2472</v>
      </c>
      <c r="AI516" s="181"/>
    </row>
    <row r="517" spans="1:35">
      <c r="A517" s="23">
        <v>85</v>
      </c>
      <c r="B517" s="180" t="s">
        <v>2477</v>
      </c>
      <c r="C517" s="181"/>
      <c r="D517" s="24" t="s">
        <v>2478</v>
      </c>
      <c r="E517" s="180" t="s">
        <v>2479</v>
      </c>
      <c r="F517" s="188"/>
      <c r="G517" s="181"/>
      <c r="H517" s="24" t="s">
        <v>66</v>
      </c>
      <c r="I517" s="180" t="s">
        <v>2480</v>
      </c>
      <c r="J517" s="181"/>
      <c r="K517" s="24" t="s">
        <v>545</v>
      </c>
      <c r="L517" s="23">
        <v>720</v>
      </c>
      <c r="M517" s="23">
        <v>0</v>
      </c>
      <c r="N517" s="186">
        <v>327600</v>
      </c>
      <c r="O517" s="187"/>
      <c r="P517" s="23">
        <v>327600</v>
      </c>
      <c r="Q517" s="186">
        <v>0</v>
      </c>
      <c r="R517" s="189"/>
      <c r="S517" s="187"/>
      <c r="T517" s="23">
        <v>0</v>
      </c>
      <c r="U517" s="186">
        <v>0</v>
      </c>
      <c r="V517" s="189"/>
      <c r="W517" s="25">
        <v>29484</v>
      </c>
      <c r="X517" s="23">
        <v>0</v>
      </c>
      <c r="Y517" s="23">
        <v>0</v>
      </c>
      <c r="Z517" s="186">
        <v>357084</v>
      </c>
      <c r="AA517" s="187"/>
      <c r="AB517" s="23">
        <v>357084</v>
      </c>
      <c r="AC517" s="23">
        <v>0</v>
      </c>
      <c r="AD517" s="43" t="s">
        <v>2191</v>
      </c>
      <c r="AE517" s="24" t="s">
        <v>2481</v>
      </c>
      <c r="AF517" s="180" t="s">
        <v>2191</v>
      </c>
      <c r="AG517" s="181"/>
      <c r="AH517" s="180" t="s">
        <v>2477</v>
      </c>
      <c r="AI517" s="181"/>
    </row>
    <row r="518" spans="1:35">
      <c r="A518" s="23">
        <v>86</v>
      </c>
      <c r="B518" s="180" t="s">
        <v>2482</v>
      </c>
      <c r="C518" s="181"/>
      <c r="D518" s="24" t="s">
        <v>108</v>
      </c>
      <c r="E518" s="180" t="s">
        <v>2483</v>
      </c>
      <c r="F518" s="188"/>
      <c r="G518" s="181"/>
      <c r="H518" s="24" t="s">
        <v>110</v>
      </c>
      <c r="I518" s="180" t="s">
        <v>2080</v>
      </c>
      <c r="J518" s="181"/>
      <c r="K518" s="24" t="s">
        <v>118</v>
      </c>
      <c r="L518" s="23">
        <v>4957</v>
      </c>
      <c r="M518" s="23">
        <v>243000</v>
      </c>
      <c r="N518" s="186">
        <v>1784592</v>
      </c>
      <c r="O518" s="187"/>
      <c r="P518" s="23">
        <v>2027592</v>
      </c>
      <c r="Q518" s="186">
        <v>0</v>
      </c>
      <c r="R518" s="189"/>
      <c r="S518" s="187"/>
      <c r="T518" s="23">
        <v>0</v>
      </c>
      <c r="U518" s="186">
        <v>0</v>
      </c>
      <c r="V518" s="189"/>
      <c r="W518" s="25">
        <v>10138</v>
      </c>
      <c r="X518" s="23">
        <v>0</v>
      </c>
      <c r="Y518" s="23">
        <v>0</v>
      </c>
      <c r="Z518" s="186">
        <v>2037730</v>
      </c>
      <c r="AA518" s="187"/>
      <c r="AB518" s="23">
        <v>2037730</v>
      </c>
      <c r="AC518" s="23">
        <v>0</v>
      </c>
      <c r="AD518" s="43" t="s">
        <v>2081</v>
      </c>
      <c r="AE518" s="24" t="s">
        <v>2484</v>
      </c>
      <c r="AF518" s="180" t="s">
        <v>2081</v>
      </c>
      <c r="AG518" s="181"/>
      <c r="AH518" s="180" t="s">
        <v>2482</v>
      </c>
      <c r="AI518" s="181"/>
    </row>
    <row r="519" spans="1:35">
      <c r="A519" s="23">
        <v>87</v>
      </c>
      <c r="B519" s="180" t="s">
        <v>2485</v>
      </c>
      <c r="C519" s="181"/>
      <c r="D519" s="24" t="s">
        <v>108</v>
      </c>
      <c r="E519" s="180" t="s">
        <v>2486</v>
      </c>
      <c r="F519" s="188"/>
      <c r="G519" s="181"/>
      <c r="H519" s="24" t="s">
        <v>110</v>
      </c>
      <c r="I519" s="180" t="s">
        <v>2264</v>
      </c>
      <c r="J519" s="181"/>
      <c r="K519" s="24" t="s">
        <v>112</v>
      </c>
      <c r="L519" s="23">
        <v>4957</v>
      </c>
      <c r="M519" s="23">
        <v>429300</v>
      </c>
      <c r="N519" s="186">
        <v>2305098</v>
      </c>
      <c r="O519" s="187"/>
      <c r="P519" s="23">
        <v>2734398</v>
      </c>
      <c r="Q519" s="186">
        <v>0</v>
      </c>
      <c r="R519" s="189"/>
      <c r="S519" s="187"/>
      <c r="T519" s="23">
        <v>0</v>
      </c>
      <c r="U519" s="186">
        <v>0</v>
      </c>
      <c r="V519" s="189"/>
      <c r="W519" s="25">
        <v>13672</v>
      </c>
      <c r="X519" s="23">
        <v>0</v>
      </c>
      <c r="Y519" s="23">
        <v>0</v>
      </c>
      <c r="Z519" s="186">
        <v>2748070</v>
      </c>
      <c r="AA519" s="187"/>
      <c r="AB519" s="23">
        <v>2748070</v>
      </c>
      <c r="AC519" s="23">
        <v>0</v>
      </c>
      <c r="AD519" s="43" t="s">
        <v>2205</v>
      </c>
      <c r="AE519" s="24" t="s">
        <v>2487</v>
      </c>
      <c r="AF519" s="180" t="s">
        <v>2205</v>
      </c>
      <c r="AG519" s="181"/>
      <c r="AH519" s="180" t="s">
        <v>2485</v>
      </c>
      <c r="AI519" s="181"/>
    </row>
    <row r="520" spans="1:35">
      <c r="A520" s="23">
        <v>88</v>
      </c>
      <c r="B520" s="180" t="s">
        <v>2488</v>
      </c>
      <c r="C520" s="181"/>
      <c r="D520" s="24" t="s">
        <v>2489</v>
      </c>
      <c r="E520" s="180" t="s">
        <v>2490</v>
      </c>
      <c r="F520" s="188"/>
      <c r="G520" s="181"/>
      <c r="H520" s="24" t="s">
        <v>66</v>
      </c>
      <c r="I520" s="180" t="s">
        <v>2491</v>
      </c>
      <c r="J520" s="181"/>
      <c r="K520" s="24" t="s">
        <v>2492</v>
      </c>
      <c r="L520" s="23">
        <v>1651</v>
      </c>
      <c r="M520" s="23">
        <v>0</v>
      </c>
      <c r="N520" s="186">
        <v>1816100</v>
      </c>
      <c r="O520" s="187"/>
      <c r="P520" s="23">
        <v>1816100</v>
      </c>
      <c r="Q520" s="186">
        <v>0</v>
      </c>
      <c r="R520" s="189"/>
      <c r="S520" s="187"/>
      <c r="T520" s="23">
        <v>0</v>
      </c>
      <c r="U520" s="186">
        <v>0</v>
      </c>
      <c r="V520" s="189"/>
      <c r="W520" s="25">
        <v>163449</v>
      </c>
      <c r="X520" s="23">
        <v>0</v>
      </c>
      <c r="Y520" s="23">
        <v>0</v>
      </c>
      <c r="Z520" s="186">
        <v>1979549</v>
      </c>
      <c r="AA520" s="187"/>
      <c r="AB520" s="23">
        <v>1979549</v>
      </c>
      <c r="AC520" s="23">
        <v>0</v>
      </c>
      <c r="AD520" s="43" t="s">
        <v>2219</v>
      </c>
      <c r="AE520" s="24" t="s">
        <v>2493</v>
      </c>
      <c r="AF520" s="180" t="s">
        <v>2219</v>
      </c>
      <c r="AG520" s="181"/>
      <c r="AH520" s="180" t="s">
        <v>2488</v>
      </c>
      <c r="AI520" s="181"/>
    </row>
    <row r="521" spans="1:35">
      <c r="A521" s="23">
        <v>89</v>
      </c>
      <c r="B521" s="180" t="s">
        <v>2494</v>
      </c>
      <c r="C521" s="181"/>
      <c r="D521" s="24" t="s">
        <v>2495</v>
      </c>
      <c r="E521" s="180" t="s">
        <v>2496</v>
      </c>
      <c r="F521" s="188"/>
      <c r="G521" s="181"/>
      <c r="I521" s="180" t="s">
        <v>2497</v>
      </c>
      <c r="J521" s="181"/>
      <c r="K521" s="24" t="s">
        <v>295</v>
      </c>
      <c r="L521" s="23">
        <v>36</v>
      </c>
      <c r="M521" s="23">
        <v>0</v>
      </c>
      <c r="N521" s="186">
        <v>9900</v>
      </c>
      <c r="O521" s="187"/>
      <c r="P521" s="23">
        <v>9900</v>
      </c>
      <c r="Q521" s="186">
        <v>0</v>
      </c>
      <c r="R521" s="189"/>
      <c r="S521" s="187"/>
      <c r="T521" s="23">
        <v>0</v>
      </c>
      <c r="U521" s="186">
        <v>0</v>
      </c>
      <c r="V521" s="189"/>
      <c r="W521" s="25">
        <v>0</v>
      </c>
      <c r="X521" s="23">
        <v>0</v>
      </c>
      <c r="Y521" s="23">
        <v>0</v>
      </c>
      <c r="Z521" s="186">
        <v>9900</v>
      </c>
      <c r="AA521" s="187"/>
      <c r="AB521" s="23">
        <v>0</v>
      </c>
      <c r="AC521" s="23">
        <v>9900</v>
      </c>
      <c r="AD521" s="43" t="s">
        <v>2117</v>
      </c>
      <c r="AE521" s="24" t="s">
        <v>2498</v>
      </c>
      <c r="AF521" s="180" t="s">
        <v>2117</v>
      </c>
      <c r="AG521" s="181"/>
      <c r="AH521" s="180" t="s">
        <v>2494</v>
      </c>
      <c r="AI521" s="181"/>
    </row>
    <row r="522" spans="1:35">
      <c r="A522" s="23">
        <v>90</v>
      </c>
      <c r="B522" s="180" t="s">
        <v>2499</v>
      </c>
      <c r="C522" s="181"/>
      <c r="D522" s="24" t="s">
        <v>2500</v>
      </c>
      <c r="E522" s="180" t="s">
        <v>2501</v>
      </c>
      <c r="F522" s="188"/>
      <c r="G522" s="181"/>
      <c r="H522" s="24" t="s">
        <v>66</v>
      </c>
      <c r="I522" s="180" t="s">
        <v>2502</v>
      </c>
      <c r="J522" s="181"/>
      <c r="K522" s="24" t="s">
        <v>68</v>
      </c>
      <c r="L522" s="23">
        <v>170</v>
      </c>
      <c r="M522" s="23">
        <v>0</v>
      </c>
      <c r="N522" s="186">
        <v>229840</v>
      </c>
      <c r="O522" s="187"/>
      <c r="P522" s="23">
        <v>229840</v>
      </c>
      <c r="Q522" s="186">
        <v>0</v>
      </c>
      <c r="R522" s="189"/>
      <c r="S522" s="187"/>
      <c r="T522" s="23">
        <v>0</v>
      </c>
      <c r="U522" s="186">
        <v>0</v>
      </c>
      <c r="V522" s="189"/>
      <c r="W522" s="25">
        <v>20686</v>
      </c>
      <c r="X522" s="23">
        <v>0</v>
      </c>
      <c r="Y522" s="23">
        <v>0</v>
      </c>
      <c r="Z522" s="186">
        <v>250526</v>
      </c>
      <c r="AA522" s="187"/>
      <c r="AB522" s="23">
        <v>250526</v>
      </c>
      <c r="AC522" s="23">
        <v>0</v>
      </c>
      <c r="AD522" s="43" t="s">
        <v>2205</v>
      </c>
      <c r="AE522" s="24" t="s">
        <v>2503</v>
      </c>
      <c r="AF522" s="180" t="s">
        <v>2205</v>
      </c>
      <c r="AG522" s="181"/>
      <c r="AH522" s="180" t="s">
        <v>2499</v>
      </c>
      <c r="AI522" s="181"/>
    </row>
    <row r="523" spans="1:35">
      <c r="A523" s="23">
        <v>91</v>
      </c>
      <c r="B523" s="180" t="s">
        <v>2504</v>
      </c>
      <c r="C523" s="181"/>
      <c r="D523" s="24" t="s">
        <v>2505</v>
      </c>
      <c r="E523" s="180" t="s">
        <v>2506</v>
      </c>
      <c r="F523" s="188"/>
      <c r="G523" s="181"/>
      <c r="H523" s="24" t="s">
        <v>156</v>
      </c>
      <c r="I523" s="180" t="s">
        <v>2507</v>
      </c>
      <c r="J523" s="181"/>
      <c r="K523" s="24" t="s">
        <v>125</v>
      </c>
      <c r="L523" s="23">
        <v>4957</v>
      </c>
      <c r="M523" s="23">
        <v>0</v>
      </c>
      <c r="N523" s="186">
        <v>6702134</v>
      </c>
      <c r="O523" s="187"/>
      <c r="P523" s="23">
        <v>6702134</v>
      </c>
      <c r="Q523" s="186">
        <v>10000</v>
      </c>
      <c r="R523" s="189"/>
      <c r="S523" s="187"/>
      <c r="T523" s="23">
        <v>76400</v>
      </c>
      <c r="U523" s="186">
        <v>188671</v>
      </c>
      <c r="V523" s="189"/>
      <c r="W523" s="25">
        <v>67021</v>
      </c>
      <c r="X523" s="23">
        <v>14400</v>
      </c>
      <c r="Y523" s="23">
        <v>0</v>
      </c>
      <c r="Z523" s="186">
        <v>7058626</v>
      </c>
      <c r="AA523" s="187"/>
      <c r="AB523" s="23">
        <v>3500000</v>
      </c>
      <c r="AC523" s="23">
        <v>3558626</v>
      </c>
      <c r="AD523" s="43" t="s">
        <v>2508</v>
      </c>
      <c r="AE523" s="24" t="s">
        <v>2509</v>
      </c>
      <c r="AF523" s="180" t="s">
        <v>2508</v>
      </c>
      <c r="AG523" s="181"/>
      <c r="AH523" s="180" t="s">
        <v>2504</v>
      </c>
      <c r="AI523" s="181"/>
    </row>
    <row r="524" spans="1:35">
      <c r="A524" s="23">
        <v>92</v>
      </c>
      <c r="B524" s="180" t="s">
        <v>2510</v>
      </c>
      <c r="C524" s="181"/>
      <c r="D524" s="24" t="s">
        <v>2511</v>
      </c>
      <c r="E524" s="180" t="s">
        <v>1260</v>
      </c>
      <c r="F524" s="188"/>
      <c r="G524" s="181"/>
      <c r="H524" s="24" t="s">
        <v>66</v>
      </c>
      <c r="I524" s="180" t="s">
        <v>2512</v>
      </c>
      <c r="J524" s="181"/>
      <c r="K524" s="24" t="s">
        <v>68</v>
      </c>
      <c r="L524" s="23">
        <v>233</v>
      </c>
      <c r="M524" s="23">
        <v>0</v>
      </c>
      <c r="N524" s="186">
        <v>315016</v>
      </c>
      <c r="O524" s="187"/>
      <c r="P524" s="23">
        <v>315016</v>
      </c>
      <c r="Q524" s="186">
        <v>0</v>
      </c>
      <c r="R524" s="189"/>
      <c r="S524" s="187"/>
      <c r="T524" s="23">
        <v>0</v>
      </c>
      <c r="U524" s="186">
        <v>0</v>
      </c>
      <c r="V524" s="189"/>
      <c r="W524" s="25">
        <v>28351</v>
      </c>
      <c r="X524" s="23">
        <v>0</v>
      </c>
      <c r="Y524" s="23">
        <v>0</v>
      </c>
      <c r="Z524" s="186">
        <v>343367</v>
      </c>
      <c r="AA524" s="187"/>
      <c r="AB524" s="23">
        <v>343367</v>
      </c>
      <c r="AC524" s="23">
        <v>0</v>
      </c>
      <c r="AD524" s="43" t="s">
        <v>2150</v>
      </c>
      <c r="AE524" s="24" t="s">
        <v>2513</v>
      </c>
      <c r="AF524" s="180" t="s">
        <v>2150</v>
      </c>
      <c r="AG524" s="181"/>
      <c r="AH524" s="180" t="s">
        <v>2510</v>
      </c>
      <c r="AI524" s="181"/>
    </row>
    <row r="525" spans="1:35">
      <c r="A525" s="23">
        <v>93</v>
      </c>
      <c r="B525" s="180" t="s">
        <v>2514</v>
      </c>
      <c r="C525" s="181"/>
      <c r="D525" s="24" t="s">
        <v>2515</v>
      </c>
      <c r="E525" s="180" t="s">
        <v>2516</v>
      </c>
      <c r="F525" s="188"/>
      <c r="G525" s="181"/>
      <c r="H525" s="24" t="s">
        <v>66</v>
      </c>
      <c r="I525" s="180" t="s">
        <v>2517</v>
      </c>
      <c r="J525" s="181"/>
      <c r="K525" s="24" t="s">
        <v>68</v>
      </c>
      <c r="L525" s="23">
        <v>239</v>
      </c>
      <c r="M525" s="23">
        <v>0</v>
      </c>
      <c r="N525" s="186">
        <v>323128</v>
      </c>
      <c r="O525" s="187"/>
      <c r="P525" s="23">
        <v>323128</v>
      </c>
      <c r="Q525" s="186">
        <v>0</v>
      </c>
      <c r="R525" s="189"/>
      <c r="S525" s="187"/>
      <c r="T525" s="23">
        <v>0</v>
      </c>
      <c r="U525" s="186">
        <v>0</v>
      </c>
      <c r="V525" s="189"/>
      <c r="W525" s="25">
        <v>29082</v>
      </c>
      <c r="X525" s="23">
        <v>0</v>
      </c>
      <c r="Y525" s="23">
        <v>0</v>
      </c>
      <c r="Z525" s="186">
        <v>352210</v>
      </c>
      <c r="AA525" s="187"/>
      <c r="AB525" s="23">
        <v>352210</v>
      </c>
      <c r="AC525" s="23">
        <v>0</v>
      </c>
      <c r="AD525" s="43" t="s">
        <v>2205</v>
      </c>
      <c r="AE525" s="24" t="s">
        <v>2518</v>
      </c>
      <c r="AF525" s="180" t="s">
        <v>2205</v>
      </c>
      <c r="AG525" s="181"/>
      <c r="AH525" s="180" t="s">
        <v>2514</v>
      </c>
      <c r="AI525" s="181"/>
    </row>
    <row r="526" spans="1:35">
      <c r="A526" s="23">
        <v>94</v>
      </c>
      <c r="B526" s="180" t="s">
        <v>2519</v>
      </c>
      <c r="C526" s="181"/>
      <c r="D526" s="24" t="s">
        <v>2520</v>
      </c>
      <c r="E526" s="180" t="s">
        <v>2521</v>
      </c>
      <c r="F526" s="188"/>
      <c r="G526" s="181"/>
      <c r="H526" s="24" t="s">
        <v>156</v>
      </c>
      <c r="I526" s="180" t="s">
        <v>2522</v>
      </c>
      <c r="J526" s="181"/>
      <c r="K526" s="24" t="s">
        <v>60</v>
      </c>
      <c r="L526" s="23">
        <v>2479</v>
      </c>
      <c r="M526" s="23">
        <v>0</v>
      </c>
      <c r="N526" s="186">
        <v>1226907</v>
      </c>
      <c r="O526" s="187"/>
      <c r="P526" s="23">
        <v>1226907</v>
      </c>
      <c r="Q526" s="186">
        <v>0</v>
      </c>
      <c r="R526" s="189"/>
      <c r="S526" s="187"/>
      <c r="T526" s="23">
        <v>76400</v>
      </c>
      <c r="U526" s="186">
        <v>188671</v>
      </c>
      <c r="V526" s="189"/>
      <c r="W526" s="25">
        <v>12269</v>
      </c>
      <c r="X526" s="23">
        <v>0</v>
      </c>
      <c r="Y526" s="23">
        <v>0</v>
      </c>
      <c r="Z526" s="186">
        <v>1504247</v>
      </c>
      <c r="AA526" s="187"/>
      <c r="AB526" s="23">
        <v>1000000</v>
      </c>
      <c r="AC526" s="23">
        <v>504247</v>
      </c>
      <c r="AD526" s="43" t="s">
        <v>2205</v>
      </c>
      <c r="AE526" s="24" t="s">
        <v>2523</v>
      </c>
      <c r="AF526" s="180" t="s">
        <v>2205</v>
      </c>
      <c r="AG526" s="181"/>
      <c r="AH526" s="180" t="s">
        <v>2519</v>
      </c>
      <c r="AI526" s="181"/>
    </row>
    <row r="527" spans="1:35">
      <c r="A527" s="23">
        <v>95</v>
      </c>
      <c r="B527" s="180" t="s">
        <v>2524</v>
      </c>
      <c r="C527" s="181"/>
      <c r="D527" s="24" t="s">
        <v>2525</v>
      </c>
      <c r="E527" s="180" t="s">
        <v>1949</v>
      </c>
      <c r="F527" s="188"/>
      <c r="G527" s="181"/>
      <c r="H527" s="24" t="s">
        <v>156</v>
      </c>
      <c r="I527" s="180" t="s">
        <v>2526</v>
      </c>
      <c r="J527" s="181"/>
      <c r="K527" s="24" t="s">
        <v>370</v>
      </c>
      <c r="L527" s="23">
        <v>4957</v>
      </c>
      <c r="M527" s="23">
        <v>0</v>
      </c>
      <c r="N527" s="186">
        <v>2453814</v>
      </c>
      <c r="O527" s="187"/>
      <c r="P527" s="23">
        <v>2453814</v>
      </c>
      <c r="Q527" s="186">
        <v>0</v>
      </c>
      <c r="R527" s="189"/>
      <c r="S527" s="187"/>
      <c r="T527" s="23">
        <v>0</v>
      </c>
      <c r="U527" s="186">
        <v>0</v>
      </c>
      <c r="V527" s="189"/>
      <c r="W527" s="25">
        <v>24538</v>
      </c>
      <c r="X527" s="23">
        <v>0</v>
      </c>
      <c r="Y527" s="23">
        <v>0</v>
      </c>
      <c r="Z527" s="186">
        <v>2478352</v>
      </c>
      <c r="AA527" s="187"/>
      <c r="AB527" s="23">
        <v>2478352</v>
      </c>
      <c r="AC527" s="23">
        <v>0</v>
      </c>
      <c r="AD527" s="43" t="s">
        <v>2527</v>
      </c>
      <c r="AE527" s="24" t="s">
        <v>2528</v>
      </c>
      <c r="AF527" s="180" t="s">
        <v>2527</v>
      </c>
      <c r="AG527" s="181"/>
      <c r="AH527" s="180" t="s">
        <v>2524</v>
      </c>
      <c r="AI527" s="181"/>
    </row>
    <row r="528" spans="1:35">
      <c r="A528" s="23">
        <v>96</v>
      </c>
      <c r="B528" s="180" t="s">
        <v>2529</v>
      </c>
      <c r="C528" s="181"/>
      <c r="D528" s="24" t="s">
        <v>2530</v>
      </c>
      <c r="E528" s="180" t="s">
        <v>2531</v>
      </c>
      <c r="F528" s="188"/>
      <c r="G528" s="181"/>
      <c r="H528" s="24" t="s">
        <v>98</v>
      </c>
      <c r="I528" s="180" t="s">
        <v>2532</v>
      </c>
      <c r="J528" s="181"/>
      <c r="K528" s="24" t="s">
        <v>60</v>
      </c>
      <c r="L528" s="23">
        <v>0</v>
      </c>
      <c r="M528" s="23">
        <v>59400</v>
      </c>
      <c r="N528" s="186">
        <v>0</v>
      </c>
      <c r="O528" s="187"/>
      <c r="P528" s="23">
        <v>59400</v>
      </c>
      <c r="Q528" s="186">
        <v>0</v>
      </c>
      <c r="R528" s="189"/>
      <c r="S528" s="187"/>
      <c r="T528" s="23">
        <v>76400</v>
      </c>
      <c r="U528" s="186">
        <v>0</v>
      </c>
      <c r="V528" s="189"/>
      <c r="W528" s="25">
        <v>891</v>
      </c>
      <c r="X528" s="23">
        <v>0</v>
      </c>
      <c r="Y528" s="23">
        <v>0</v>
      </c>
      <c r="Z528" s="186">
        <v>136691</v>
      </c>
      <c r="AA528" s="187"/>
      <c r="AB528" s="23">
        <v>136691</v>
      </c>
      <c r="AC528" s="23">
        <v>0</v>
      </c>
      <c r="AD528" s="43" t="s">
        <v>2117</v>
      </c>
      <c r="AE528" s="24" t="s">
        <v>2533</v>
      </c>
      <c r="AF528" s="180" t="s">
        <v>2117</v>
      </c>
      <c r="AG528" s="181"/>
      <c r="AH528" s="180" t="s">
        <v>2529</v>
      </c>
      <c r="AI528" s="181"/>
    </row>
    <row r="529" spans="1:35">
      <c r="A529" s="23">
        <v>97</v>
      </c>
      <c r="B529" s="180" t="s">
        <v>2534</v>
      </c>
      <c r="C529" s="181"/>
      <c r="D529" s="24" t="s">
        <v>2535</v>
      </c>
      <c r="E529" s="180" t="s">
        <v>459</v>
      </c>
      <c r="F529" s="188"/>
      <c r="G529" s="181"/>
      <c r="H529" s="24" t="s">
        <v>66</v>
      </c>
      <c r="I529" s="180" t="s">
        <v>2536</v>
      </c>
      <c r="J529" s="181"/>
      <c r="K529" s="24" t="s">
        <v>60</v>
      </c>
      <c r="L529" s="23">
        <v>512</v>
      </c>
      <c r="M529" s="23">
        <v>0</v>
      </c>
      <c r="N529" s="186">
        <v>253440</v>
      </c>
      <c r="O529" s="187"/>
      <c r="P529" s="23">
        <v>253440</v>
      </c>
      <c r="Q529" s="186">
        <v>0</v>
      </c>
      <c r="R529" s="189"/>
      <c r="S529" s="187"/>
      <c r="T529" s="23">
        <v>0</v>
      </c>
      <c r="U529" s="186">
        <v>0</v>
      </c>
      <c r="V529" s="189"/>
      <c r="W529" s="25">
        <v>22810</v>
      </c>
      <c r="X529" s="23">
        <v>0</v>
      </c>
      <c r="Y529" s="23">
        <v>0</v>
      </c>
      <c r="Z529" s="186">
        <v>276250</v>
      </c>
      <c r="AA529" s="187"/>
      <c r="AB529" s="23">
        <v>276250</v>
      </c>
      <c r="AC529" s="23">
        <v>0</v>
      </c>
      <c r="AD529" s="43" t="s">
        <v>2137</v>
      </c>
      <c r="AE529" s="24" t="s">
        <v>2537</v>
      </c>
      <c r="AF529" s="180" t="s">
        <v>2137</v>
      </c>
      <c r="AG529" s="181"/>
      <c r="AH529" s="180" t="s">
        <v>2534</v>
      </c>
      <c r="AI529" s="181"/>
    </row>
    <row r="530" spans="1:35">
      <c r="A530" s="23">
        <v>98</v>
      </c>
      <c r="B530" s="180" t="s">
        <v>2538</v>
      </c>
      <c r="C530" s="181"/>
      <c r="D530" s="24" t="s">
        <v>2539</v>
      </c>
      <c r="E530" s="180" t="s">
        <v>1260</v>
      </c>
      <c r="F530" s="188"/>
      <c r="G530" s="181"/>
      <c r="H530" s="24" t="s">
        <v>156</v>
      </c>
      <c r="I530" s="180" t="s">
        <v>2429</v>
      </c>
      <c r="J530" s="181"/>
      <c r="K530" s="24" t="s">
        <v>295</v>
      </c>
      <c r="L530" s="23">
        <v>4957</v>
      </c>
      <c r="M530" s="23">
        <v>0</v>
      </c>
      <c r="N530" s="186">
        <v>2453814</v>
      </c>
      <c r="O530" s="187"/>
      <c r="P530" s="23">
        <v>2453814</v>
      </c>
      <c r="Q530" s="186">
        <v>0</v>
      </c>
      <c r="R530" s="189"/>
      <c r="S530" s="187"/>
      <c r="T530" s="23">
        <v>76400</v>
      </c>
      <c r="U530" s="186">
        <v>156912</v>
      </c>
      <c r="V530" s="189"/>
      <c r="W530" s="25">
        <v>24538</v>
      </c>
      <c r="X530" s="23">
        <v>0</v>
      </c>
      <c r="Y530" s="23">
        <v>0</v>
      </c>
      <c r="Z530" s="186">
        <v>2711664</v>
      </c>
      <c r="AA530" s="187"/>
      <c r="AB530" s="23">
        <v>2711664</v>
      </c>
      <c r="AC530" s="23">
        <v>0</v>
      </c>
      <c r="AD530" s="43" t="s">
        <v>2111</v>
      </c>
      <c r="AE530" s="24" t="s">
        <v>2540</v>
      </c>
      <c r="AF530" s="180" t="s">
        <v>2111</v>
      </c>
      <c r="AG530" s="181"/>
      <c r="AH530" s="180" t="s">
        <v>2538</v>
      </c>
      <c r="AI530" s="181"/>
    </row>
    <row r="531" spans="1:35">
      <c r="A531" s="23">
        <v>99</v>
      </c>
      <c r="B531" s="180" t="s">
        <v>2541</v>
      </c>
      <c r="C531" s="181"/>
      <c r="D531" s="24" t="s">
        <v>2542</v>
      </c>
      <c r="E531" s="180" t="s">
        <v>2543</v>
      </c>
      <c r="F531" s="188"/>
      <c r="G531" s="181"/>
      <c r="H531" s="24" t="s">
        <v>66</v>
      </c>
      <c r="I531" s="180" t="s">
        <v>2544</v>
      </c>
      <c r="J531" s="181"/>
      <c r="K531" s="24" t="s">
        <v>68</v>
      </c>
      <c r="L531" s="23">
        <v>325</v>
      </c>
      <c r="M531" s="23">
        <v>0</v>
      </c>
      <c r="N531" s="186">
        <v>439400</v>
      </c>
      <c r="O531" s="187"/>
      <c r="P531" s="23">
        <v>439400</v>
      </c>
      <c r="Q531" s="186">
        <v>0</v>
      </c>
      <c r="R531" s="189"/>
      <c r="S531" s="187"/>
      <c r="T531" s="23">
        <v>0</v>
      </c>
      <c r="U531" s="186">
        <v>0</v>
      </c>
      <c r="V531" s="189"/>
      <c r="W531" s="25">
        <v>39546</v>
      </c>
      <c r="X531" s="23">
        <v>0</v>
      </c>
      <c r="Y531" s="23">
        <v>0</v>
      </c>
      <c r="Z531" s="186">
        <v>478946</v>
      </c>
      <c r="AA531" s="187"/>
      <c r="AB531" s="23">
        <v>478946</v>
      </c>
      <c r="AC531" s="23">
        <v>0</v>
      </c>
      <c r="AD531" s="43" t="s">
        <v>2545</v>
      </c>
      <c r="AE531" s="24" t="s">
        <v>2546</v>
      </c>
      <c r="AF531" s="180" t="s">
        <v>2545</v>
      </c>
      <c r="AG531" s="181"/>
      <c r="AH531" s="180" t="s">
        <v>2541</v>
      </c>
      <c r="AI531" s="181"/>
    </row>
    <row r="532" spans="1:35">
      <c r="A532" s="23">
        <v>100</v>
      </c>
      <c r="B532" s="180" t="s">
        <v>2547</v>
      </c>
      <c r="C532" s="181"/>
      <c r="D532" s="24" t="s">
        <v>108</v>
      </c>
      <c r="E532" s="180" t="s">
        <v>2263</v>
      </c>
      <c r="F532" s="188"/>
      <c r="G532" s="181"/>
      <c r="H532" s="24" t="s">
        <v>110</v>
      </c>
      <c r="I532" s="180" t="s">
        <v>2264</v>
      </c>
      <c r="J532" s="181"/>
      <c r="K532" s="24" t="s">
        <v>112</v>
      </c>
      <c r="L532" s="23">
        <v>4957</v>
      </c>
      <c r="M532" s="23">
        <v>429300</v>
      </c>
      <c r="N532" s="186">
        <v>2305098</v>
      </c>
      <c r="O532" s="187"/>
      <c r="P532" s="23">
        <v>2734398</v>
      </c>
      <c r="Q532" s="186">
        <v>0</v>
      </c>
      <c r="R532" s="189"/>
      <c r="S532" s="187"/>
      <c r="T532" s="23">
        <v>0</v>
      </c>
      <c r="U532" s="186">
        <v>0</v>
      </c>
      <c r="V532" s="189"/>
      <c r="W532" s="25">
        <v>13672</v>
      </c>
      <c r="X532" s="23">
        <v>0</v>
      </c>
      <c r="Y532" s="23">
        <v>0</v>
      </c>
      <c r="Z532" s="186">
        <v>2748070</v>
      </c>
      <c r="AA532" s="187"/>
      <c r="AB532" s="23">
        <v>2748070</v>
      </c>
      <c r="AC532" s="23">
        <v>0</v>
      </c>
      <c r="AD532" s="43" t="s">
        <v>2205</v>
      </c>
      <c r="AE532" s="24" t="s">
        <v>2548</v>
      </c>
      <c r="AF532" s="180" t="s">
        <v>2205</v>
      </c>
      <c r="AG532" s="181"/>
      <c r="AH532" s="180" t="s">
        <v>2547</v>
      </c>
      <c r="AI532" s="181"/>
    </row>
    <row r="533" spans="1:35">
      <c r="A533" s="23">
        <v>101</v>
      </c>
      <c r="B533" s="180" t="s">
        <v>2549</v>
      </c>
      <c r="C533" s="181"/>
      <c r="D533" s="24" t="s">
        <v>2550</v>
      </c>
      <c r="E533" s="180" t="s">
        <v>2551</v>
      </c>
      <c r="F533" s="188"/>
      <c r="G533" s="181"/>
      <c r="H533" s="24" t="s">
        <v>66</v>
      </c>
      <c r="I533" s="180" t="s">
        <v>2552</v>
      </c>
      <c r="J533" s="181"/>
      <c r="K533" s="24" t="s">
        <v>125</v>
      </c>
      <c r="L533" s="23">
        <v>80</v>
      </c>
      <c r="M533" s="23">
        <v>0</v>
      </c>
      <c r="N533" s="186">
        <v>108160</v>
      </c>
      <c r="O533" s="187"/>
      <c r="P533" s="23">
        <v>108160</v>
      </c>
      <c r="Q533" s="186">
        <v>0</v>
      </c>
      <c r="R533" s="189"/>
      <c r="S533" s="187"/>
      <c r="T533" s="23">
        <v>0</v>
      </c>
      <c r="U533" s="186">
        <v>0</v>
      </c>
      <c r="V533" s="189"/>
      <c r="W533" s="25">
        <v>9734</v>
      </c>
      <c r="X533" s="23">
        <v>0</v>
      </c>
      <c r="Y533" s="23">
        <v>0</v>
      </c>
      <c r="Z533" s="186">
        <v>117894</v>
      </c>
      <c r="AA533" s="187"/>
      <c r="AB533" s="23">
        <v>117894</v>
      </c>
      <c r="AC533" s="23">
        <v>0</v>
      </c>
      <c r="AD533" s="43" t="s">
        <v>2147</v>
      </c>
      <c r="AE533" s="24" t="s">
        <v>2553</v>
      </c>
      <c r="AF533" s="180" t="s">
        <v>2147</v>
      </c>
      <c r="AG533" s="181"/>
      <c r="AH533" s="180" t="s">
        <v>2549</v>
      </c>
      <c r="AI533" s="181"/>
    </row>
    <row r="534" spans="1:35">
      <c r="A534" s="23">
        <v>102</v>
      </c>
      <c r="B534" s="180" t="s">
        <v>2554</v>
      </c>
      <c r="C534" s="181"/>
      <c r="D534" s="24" t="s">
        <v>2555</v>
      </c>
      <c r="E534" s="180" t="s">
        <v>2556</v>
      </c>
      <c r="F534" s="188"/>
      <c r="G534" s="181"/>
      <c r="H534" s="24" t="s">
        <v>66</v>
      </c>
      <c r="I534" s="180" t="s">
        <v>2557</v>
      </c>
      <c r="J534" s="181"/>
      <c r="K534" s="24" t="s">
        <v>540</v>
      </c>
      <c r="L534" s="23">
        <v>41</v>
      </c>
      <c r="M534" s="23">
        <v>0</v>
      </c>
      <c r="N534" s="186">
        <v>59233</v>
      </c>
      <c r="O534" s="187"/>
      <c r="P534" s="23">
        <v>59233</v>
      </c>
      <c r="Q534" s="186">
        <v>0</v>
      </c>
      <c r="R534" s="189"/>
      <c r="S534" s="187"/>
      <c r="T534" s="23">
        <v>0</v>
      </c>
      <c r="U534" s="186">
        <v>0</v>
      </c>
      <c r="V534" s="189"/>
      <c r="W534" s="25">
        <v>5331</v>
      </c>
      <c r="X534" s="23">
        <v>0</v>
      </c>
      <c r="Y534" s="23">
        <v>0</v>
      </c>
      <c r="Z534" s="186">
        <v>64564</v>
      </c>
      <c r="AA534" s="187"/>
      <c r="AB534" s="23">
        <v>64564</v>
      </c>
      <c r="AC534" s="23">
        <v>0</v>
      </c>
      <c r="AD534" s="43" t="s">
        <v>2356</v>
      </c>
      <c r="AE534" s="24" t="s">
        <v>2558</v>
      </c>
      <c r="AF534" s="180" t="s">
        <v>2356</v>
      </c>
      <c r="AG534" s="181"/>
      <c r="AH534" s="180" t="s">
        <v>2554</v>
      </c>
      <c r="AI534" s="181"/>
    </row>
    <row r="535" spans="1:35">
      <c r="A535" s="23">
        <v>103</v>
      </c>
      <c r="B535" s="180" t="s">
        <v>2559</v>
      </c>
      <c r="C535" s="181"/>
      <c r="D535" s="24" t="s">
        <v>2560</v>
      </c>
      <c r="E535" s="180" t="s">
        <v>2561</v>
      </c>
      <c r="F535" s="188"/>
      <c r="G535" s="181"/>
      <c r="H535" s="24" t="s">
        <v>156</v>
      </c>
      <c r="I535" s="180" t="s">
        <v>2562</v>
      </c>
      <c r="J535" s="181"/>
      <c r="K535" s="24" t="s">
        <v>125</v>
      </c>
      <c r="L535" s="23">
        <v>4957</v>
      </c>
      <c r="M535" s="23">
        <v>0</v>
      </c>
      <c r="N535" s="186">
        <v>6702134</v>
      </c>
      <c r="O535" s="187"/>
      <c r="P535" s="23">
        <v>6702134</v>
      </c>
      <c r="Q535" s="186">
        <v>10000</v>
      </c>
      <c r="R535" s="189"/>
      <c r="S535" s="187"/>
      <c r="T535" s="23">
        <v>76400</v>
      </c>
      <c r="U535" s="186">
        <v>156912</v>
      </c>
      <c r="V535" s="189"/>
      <c r="W535" s="25">
        <v>67021</v>
      </c>
      <c r="X535" s="23">
        <v>0</v>
      </c>
      <c r="Y535" s="23">
        <v>0</v>
      </c>
      <c r="Z535" s="186">
        <v>7012467</v>
      </c>
      <c r="AA535" s="187"/>
      <c r="AB535" s="23">
        <v>4500000</v>
      </c>
      <c r="AC535" s="23">
        <v>2512467</v>
      </c>
      <c r="AD535" s="43" t="s">
        <v>2527</v>
      </c>
      <c r="AE535" s="24" t="s">
        <v>2563</v>
      </c>
      <c r="AF535" s="180" t="s">
        <v>2527</v>
      </c>
      <c r="AG535" s="181"/>
      <c r="AH535" s="180" t="s">
        <v>2559</v>
      </c>
      <c r="AI535" s="181"/>
    </row>
    <row r="536" spans="1:35">
      <c r="A536" s="23">
        <v>104</v>
      </c>
      <c r="B536" s="180" t="s">
        <v>2564</v>
      </c>
      <c r="C536" s="181"/>
      <c r="D536" s="24" t="s">
        <v>2565</v>
      </c>
      <c r="E536" s="180" t="s">
        <v>2566</v>
      </c>
      <c r="F536" s="188"/>
      <c r="G536" s="181"/>
      <c r="I536" s="180" t="s">
        <v>2567</v>
      </c>
      <c r="J536" s="181"/>
      <c r="K536" s="24" t="s">
        <v>295</v>
      </c>
      <c r="L536" s="23">
        <v>7</v>
      </c>
      <c r="M536" s="23">
        <v>0</v>
      </c>
      <c r="N536" s="186">
        <v>2017</v>
      </c>
      <c r="O536" s="187"/>
      <c r="P536" s="23">
        <v>2017</v>
      </c>
      <c r="Q536" s="186">
        <v>0</v>
      </c>
      <c r="R536" s="189"/>
      <c r="S536" s="187"/>
      <c r="T536" s="23">
        <v>0</v>
      </c>
      <c r="U536" s="186">
        <v>0</v>
      </c>
      <c r="V536" s="189"/>
      <c r="W536" s="25">
        <v>0</v>
      </c>
      <c r="X536" s="23">
        <v>0</v>
      </c>
      <c r="Y536" s="23">
        <v>0</v>
      </c>
      <c r="Z536" s="186">
        <v>2017</v>
      </c>
      <c r="AA536" s="187"/>
      <c r="AB536" s="23">
        <v>0</v>
      </c>
      <c r="AC536" s="23">
        <v>2017</v>
      </c>
      <c r="AD536" s="43" t="s">
        <v>2117</v>
      </c>
      <c r="AE536" s="24" t="s">
        <v>2568</v>
      </c>
      <c r="AF536" s="180" t="s">
        <v>2117</v>
      </c>
      <c r="AG536" s="181"/>
      <c r="AH536" s="180" t="s">
        <v>2564</v>
      </c>
      <c r="AI536" s="181"/>
    </row>
    <row r="537" spans="1:35">
      <c r="A537" s="23">
        <v>105</v>
      </c>
      <c r="B537" s="180" t="s">
        <v>2569</v>
      </c>
      <c r="C537" s="181"/>
      <c r="D537" s="24" t="s">
        <v>108</v>
      </c>
      <c r="E537" s="180" t="s">
        <v>2570</v>
      </c>
      <c r="F537" s="188"/>
      <c r="G537" s="181"/>
      <c r="H537" s="24" t="s">
        <v>110</v>
      </c>
      <c r="I537" s="180" t="s">
        <v>2571</v>
      </c>
      <c r="J537" s="181"/>
      <c r="K537" s="24" t="s">
        <v>118</v>
      </c>
      <c r="L537" s="23">
        <v>4957</v>
      </c>
      <c r="M537" s="23">
        <v>243000</v>
      </c>
      <c r="N537" s="186">
        <v>1784592</v>
      </c>
      <c r="O537" s="187"/>
      <c r="P537" s="23">
        <v>2027592</v>
      </c>
      <c r="Q537" s="186">
        <v>0</v>
      </c>
      <c r="R537" s="189"/>
      <c r="S537" s="187"/>
      <c r="T537" s="23">
        <v>0</v>
      </c>
      <c r="U537" s="186">
        <v>0</v>
      </c>
      <c r="V537" s="189"/>
      <c r="W537" s="25">
        <v>10138</v>
      </c>
      <c r="X537" s="23">
        <v>0</v>
      </c>
      <c r="Y537" s="23">
        <v>0</v>
      </c>
      <c r="Z537" s="186">
        <v>2037730</v>
      </c>
      <c r="AA537" s="187"/>
      <c r="AB537" s="23">
        <v>2037730</v>
      </c>
      <c r="AC537" s="23">
        <v>0</v>
      </c>
      <c r="AD537" s="43" t="s">
        <v>2123</v>
      </c>
      <c r="AE537" s="24" t="s">
        <v>2572</v>
      </c>
      <c r="AF537" s="180" t="s">
        <v>2123</v>
      </c>
      <c r="AG537" s="181"/>
      <c r="AH537" s="180" t="s">
        <v>2569</v>
      </c>
      <c r="AI537" s="181"/>
    </row>
    <row r="538" spans="1:35">
      <c r="A538" s="23">
        <v>106</v>
      </c>
      <c r="B538" s="180" t="s">
        <v>2573</v>
      </c>
      <c r="C538" s="181"/>
      <c r="D538" s="24" t="s">
        <v>2574</v>
      </c>
      <c r="E538" s="180" t="s">
        <v>1260</v>
      </c>
      <c r="F538" s="188"/>
      <c r="G538" s="181"/>
      <c r="H538" s="24" t="s">
        <v>66</v>
      </c>
      <c r="I538" s="180" t="s">
        <v>2575</v>
      </c>
      <c r="J538" s="181"/>
      <c r="K538" s="24" t="s">
        <v>60</v>
      </c>
      <c r="L538" s="23">
        <v>200</v>
      </c>
      <c r="M538" s="23">
        <v>0</v>
      </c>
      <c r="N538" s="186">
        <v>99000</v>
      </c>
      <c r="O538" s="187"/>
      <c r="P538" s="23">
        <v>99000</v>
      </c>
      <c r="Q538" s="186">
        <v>0</v>
      </c>
      <c r="R538" s="189"/>
      <c r="S538" s="187"/>
      <c r="T538" s="23">
        <v>0</v>
      </c>
      <c r="U538" s="186">
        <v>0</v>
      </c>
      <c r="V538" s="189"/>
      <c r="W538" s="25">
        <v>8910</v>
      </c>
      <c r="X538" s="23">
        <v>0</v>
      </c>
      <c r="Y538" s="23">
        <v>0</v>
      </c>
      <c r="Z538" s="186">
        <v>107910</v>
      </c>
      <c r="AA538" s="187"/>
      <c r="AB538" s="23">
        <v>107910</v>
      </c>
      <c r="AC538" s="23">
        <v>0</v>
      </c>
      <c r="AD538" s="43" t="s">
        <v>2508</v>
      </c>
      <c r="AE538" s="24" t="s">
        <v>2576</v>
      </c>
      <c r="AF538" s="180" t="s">
        <v>2508</v>
      </c>
      <c r="AG538" s="181"/>
      <c r="AH538" s="180" t="s">
        <v>2573</v>
      </c>
      <c r="AI538" s="181"/>
    </row>
    <row r="539" spans="1:35">
      <c r="A539" s="23">
        <v>107</v>
      </c>
      <c r="B539" s="180" t="s">
        <v>2577</v>
      </c>
      <c r="C539" s="181"/>
      <c r="D539" s="24" t="s">
        <v>2578</v>
      </c>
      <c r="E539" s="180" t="s">
        <v>2579</v>
      </c>
      <c r="F539" s="188"/>
      <c r="G539" s="181"/>
      <c r="I539" s="180" t="s">
        <v>2580</v>
      </c>
      <c r="J539" s="181"/>
      <c r="K539" s="24" t="s">
        <v>60</v>
      </c>
      <c r="L539" s="23">
        <v>45</v>
      </c>
      <c r="M539" s="23">
        <v>0</v>
      </c>
      <c r="N539" s="186">
        <v>7661</v>
      </c>
      <c r="O539" s="187"/>
      <c r="P539" s="23">
        <v>7661</v>
      </c>
      <c r="Q539" s="186">
        <v>0</v>
      </c>
      <c r="R539" s="189"/>
      <c r="S539" s="187"/>
      <c r="T539" s="23">
        <v>0</v>
      </c>
      <c r="U539" s="186">
        <v>0</v>
      </c>
      <c r="V539" s="189"/>
      <c r="W539" s="25">
        <v>0</v>
      </c>
      <c r="X539" s="23">
        <v>0</v>
      </c>
      <c r="Y539" s="23">
        <v>0</v>
      </c>
      <c r="Z539" s="186">
        <v>7661</v>
      </c>
      <c r="AA539" s="187"/>
      <c r="AB539" s="23">
        <v>0</v>
      </c>
      <c r="AC539" s="23">
        <v>7661</v>
      </c>
      <c r="AD539" s="43" t="s">
        <v>2117</v>
      </c>
      <c r="AE539" s="24" t="s">
        <v>2581</v>
      </c>
      <c r="AF539" s="180" t="s">
        <v>2117</v>
      </c>
      <c r="AG539" s="181"/>
      <c r="AH539" s="180" t="s">
        <v>2577</v>
      </c>
      <c r="AI539" s="181"/>
    </row>
    <row r="540" spans="1:35">
      <c r="A540" s="23">
        <v>108</v>
      </c>
      <c r="B540" s="180" t="s">
        <v>2582</v>
      </c>
      <c r="C540" s="181"/>
      <c r="D540" s="24" t="s">
        <v>2583</v>
      </c>
      <c r="E540" s="180" t="s">
        <v>2584</v>
      </c>
      <c r="F540" s="188"/>
      <c r="G540" s="181"/>
      <c r="H540" s="24" t="s">
        <v>66</v>
      </c>
      <c r="I540" s="180" t="s">
        <v>2585</v>
      </c>
      <c r="J540" s="181"/>
      <c r="K540" s="24" t="s">
        <v>68</v>
      </c>
      <c r="L540" s="23">
        <v>605</v>
      </c>
      <c r="M540" s="23">
        <v>0</v>
      </c>
      <c r="N540" s="186">
        <v>817960</v>
      </c>
      <c r="O540" s="187"/>
      <c r="P540" s="23">
        <v>817960</v>
      </c>
      <c r="Q540" s="186">
        <v>0</v>
      </c>
      <c r="R540" s="189"/>
      <c r="S540" s="187"/>
      <c r="T540" s="23">
        <v>0</v>
      </c>
      <c r="U540" s="186">
        <v>0</v>
      </c>
      <c r="V540" s="189"/>
      <c r="W540" s="25">
        <v>73616</v>
      </c>
      <c r="X540" s="23">
        <v>0</v>
      </c>
      <c r="Y540" s="23">
        <v>0</v>
      </c>
      <c r="Z540" s="186">
        <v>891576</v>
      </c>
      <c r="AA540" s="187"/>
      <c r="AB540" s="23">
        <v>891576</v>
      </c>
      <c r="AC540" s="23">
        <v>0</v>
      </c>
      <c r="AD540" s="43" t="s">
        <v>2356</v>
      </c>
      <c r="AE540" s="24" t="s">
        <v>2586</v>
      </c>
      <c r="AF540" s="180" t="s">
        <v>2356</v>
      </c>
      <c r="AG540" s="181"/>
      <c r="AH540" s="180" t="s">
        <v>2582</v>
      </c>
      <c r="AI540" s="181"/>
    </row>
    <row r="541" spans="1:35">
      <c r="A541" s="23">
        <v>109</v>
      </c>
      <c r="B541" s="180" t="s">
        <v>2587</v>
      </c>
      <c r="C541" s="181"/>
      <c r="D541" s="24" t="s">
        <v>2588</v>
      </c>
      <c r="E541" s="180" t="s">
        <v>2589</v>
      </c>
      <c r="F541" s="188"/>
      <c r="G541" s="181"/>
      <c r="H541" s="24" t="s">
        <v>66</v>
      </c>
      <c r="I541" s="180" t="s">
        <v>2590</v>
      </c>
      <c r="J541" s="181"/>
      <c r="K541" s="24" t="s">
        <v>1593</v>
      </c>
      <c r="L541" s="23">
        <v>665</v>
      </c>
      <c r="M541" s="23">
        <v>0</v>
      </c>
      <c r="N541" s="186">
        <v>418950</v>
      </c>
      <c r="O541" s="187"/>
      <c r="P541" s="23">
        <v>418950</v>
      </c>
      <c r="Q541" s="186">
        <v>0</v>
      </c>
      <c r="R541" s="189"/>
      <c r="S541" s="187"/>
      <c r="T541" s="23">
        <v>0</v>
      </c>
      <c r="U541" s="186">
        <v>0</v>
      </c>
      <c r="V541" s="189"/>
      <c r="W541" s="25">
        <v>37706</v>
      </c>
      <c r="X541" s="23">
        <v>0</v>
      </c>
      <c r="Y541" s="23">
        <v>0</v>
      </c>
      <c r="Z541" s="186">
        <v>456656</v>
      </c>
      <c r="AA541" s="187"/>
      <c r="AB541" s="23">
        <v>456656</v>
      </c>
      <c r="AC541" s="23">
        <v>0</v>
      </c>
      <c r="AD541" s="43" t="s">
        <v>2111</v>
      </c>
      <c r="AE541" s="24" t="s">
        <v>2591</v>
      </c>
      <c r="AF541" s="180" t="s">
        <v>2111</v>
      </c>
      <c r="AG541" s="181"/>
      <c r="AH541" s="180" t="s">
        <v>2587</v>
      </c>
      <c r="AI541" s="181"/>
    </row>
    <row r="542" spans="1:35">
      <c r="A542" s="23">
        <v>110</v>
      </c>
      <c r="B542" s="180" t="s">
        <v>2592</v>
      </c>
      <c r="C542" s="181"/>
      <c r="D542" s="24" t="s">
        <v>2593</v>
      </c>
      <c r="E542" s="180" t="s">
        <v>2594</v>
      </c>
      <c r="F542" s="188"/>
      <c r="G542" s="181"/>
      <c r="H542" s="24" t="s">
        <v>66</v>
      </c>
      <c r="I542" s="180" t="s">
        <v>2595</v>
      </c>
      <c r="J542" s="181"/>
      <c r="K542" s="24" t="s">
        <v>252</v>
      </c>
      <c r="L542" s="23">
        <v>404</v>
      </c>
      <c r="M542" s="23">
        <v>0</v>
      </c>
      <c r="N542" s="186">
        <v>167660</v>
      </c>
      <c r="O542" s="187"/>
      <c r="P542" s="23">
        <v>167660</v>
      </c>
      <c r="Q542" s="186">
        <v>0</v>
      </c>
      <c r="R542" s="189"/>
      <c r="S542" s="187"/>
      <c r="T542" s="23">
        <v>0</v>
      </c>
      <c r="U542" s="186">
        <v>0</v>
      </c>
      <c r="V542" s="189"/>
      <c r="W542" s="25">
        <v>15089</v>
      </c>
      <c r="X542" s="23">
        <v>0</v>
      </c>
      <c r="Y542" s="23">
        <v>0</v>
      </c>
      <c r="Z542" s="186">
        <v>182749</v>
      </c>
      <c r="AA542" s="187"/>
      <c r="AB542" s="23">
        <v>182749</v>
      </c>
      <c r="AC542" s="23">
        <v>0</v>
      </c>
      <c r="AD542" s="43" t="s">
        <v>2105</v>
      </c>
      <c r="AE542" s="24" t="s">
        <v>2596</v>
      </c>
      <c r="AF542" s="180" t="s">
        <v>2105</v>
      </c>
      <c r="AG542" s="181"/>
      <c r="AH542" s="180" t="s">
        <v>2592</v>
      </c>
      <c r="AI542" s="181"/>
    </row>
    <row r="543" spans="1:35">
      <c r="A543" s="23">
        <v>111</v>
      </c>
      <c r="B543" s="180" t="s">
        <v>2597</v>
      </c>
      <c r="C543" s="181"/>
      <c r="D543" s="24" t="s">
        <v>2598</v>
      </c>
      <c r="E543" s="180" t="s">
        <v>655</v>
      </c>
      <c r="F543" s="188"/>
      <c r="G543" s="181"/>
      <c r="I543" s="180" t="s">
        <v>2599</v>
      </c>
      <c r="J543" s="181"/>
      <c r="K543" s="24" t="s">
        <v>60</v>
      </c>
      <c r="L543" s="23">
        <v>15</v>
      </c>
      <c r="M543" s="23">
        <v>0</v>
      </c>
      <c r="N543" s="186">
        <v>2591</v>
      </c>
      <c r="O543" s="187"/>
      <c r="P543" s="23">
        <v>2591</v>
      </c>
      <c r="Q543" s="186">
        <v>0</v>
      </c>
      <c r="R543" s="189"/>
      <c r="S543" s="187"/>
      <c r="T543" s="23">
        <v>0</v>
      </c>
      <c r="U543" s="186">
        <v>0</v>
      </c>
      <c r="V543" s="189"/>
      <c r="W543" s="25">
        <v>0</v>
      </c>
      <c r="X543" s="23">
        <v>0</v>
      </c>
      <c r="Y543" s="23">
        <v>0</v>
      </c>
      <c r="Z543" s="186">
        <v>2591</v>
      </c>
      <c r="AA543" s="187"/>
      <c r="AB543" s="23">
        <v>0</v>
      </c>
      <c r="AC543" s="23">
        <v>2591</v>
      </c>
      <c r="AD543" s="43" t="s">
        <v>2117</v>
      </c>
      <c r="AE543" s="24" t="s">
        <v>2600</v>
      </c>
      <c r="AF543" s="180" t="s">
        <v>2117</v>
      </c>
      <c r="AG543" s="181"/>
      <c r="AH543" s="180" t="s">
        <v>2597</v>
      </c>
      <c r="AI543" s="181"/>
    </row>
    <row r="544" spans="1:35">
      <c r="A544" s="23">
        <v>112</v>
      </c>
      <c r="B544" s="180" t="s">
        <v>2601</v>
      </c>
      <c r="C544" s="181"/>
      <c r="D544" s="24" t="s">
        <v>108</v>
      </c>
      <c r="E544" s="180" t="s">
        <v>2602</v>
      </c>
      <c r="F544" s="188"/>
      <c r="G544" s="181"/>
      <c r="H544" s="24" t="s">
        <v>110</v>
      </c>
      <c r="I544" s="180" t="s">
        <v>2603</v>
      </c>
      <c r="J544" s="181"/>
      <c r="K544" s="24" t="s">
        <v>130</v>
      </c>
      <c r="L544" s="23">
        <v>2479</v>
      </c>
      <c r="M544" s="23">
        <v>81000</v>
      </c>
      <c r="N544" s="186">
        <v>892296</v>
      </c>
      <c r="O544" s="187"/>
      <c r="P544" s="23">
        <v>973296</v>
      </c>
      <c r="Q544" s="186">
        <v>0</v>
      </c>
      <c r="R544" s="189"/>
      <c r="S544" s="187"/>
      <c r="T544" s="23">
        <v>0</v>
      </c>
      <c r="U544" s="186">
        <v>0</v>
      </c>
      <c r="V544" s="189"/>
      <c r="W544" s="25">
        <v>4866</v>
      </c>
      <c r="X544" s="23">
        <v>0</v>
      </c>
      <c r="Y544" s="23">
        <v>0</v>
      </c>
      <c r="Z544" s="186">
        <v>978162</v>
      </c>
      <c r="AA544" s="187"/>
      <c r="AB544" s="23">
        <v>978162</v>
      </c>
      <c r="AC544" s="23">
        <v>0</v>
      </c>
      <c r="AD544" s="43" t="s">
        <v>2147</v>
      </c>
      <c r="AE544" s="24" t="s">
        <v>2604</v>
      </c>
      <c r="AF544" s="180" t="s">
        <v>2147</v>
      </c>
      <c r="AG544" s="181"/>
      <c r="AH544" s="180" t="s">
        <v>2601</v>
      </c>
      <c r="AI544" s="181"/>
    </row>
    <row r="545" spans="1:35">
      <c r="A545" s="23">
        <v>113</v>
      </c>
      <c r="B545" s="180" t="s">
        <v>2605</v>
      </c>
      <c r="C545" s="181"/>
      <c r="D545" s="24" t="s">
        <v>2606</v>
      </c>
      <c r="E545" s="180" t="s">
        <v>2607</v>
      </c>
      <c r="F545" s="188"/>
      <c r="G545" s="181"/>
      <c r="H545" s="24" t="s">
        <v>110</v>
      </c>
      <c r="I545" s="180" t="s">
        <v>2608</v>
      </c>
      <c r="J545" s="181"/>
      <c r="K545" s="24" t="s">
        <v>60</v>
      </c>
      <c r="L545" s="23">
        <v>0</v>
      </c>
      <c r="M545" s="23">
        <v>0</v>
      </c>
      <c r="N545" s="186">
        <v>822587</v>
      </c>
      <c r="O545" s="187"/>
      <c r="P545" s="23">
        <v>822587</v>
      </c>
      <c r="Q545" s="186">
        <v>0</v>
      </c>
      <c r="R545" s="189"/>
      <c r="S545" s="187"/>
      <c r="T545" s="23">
        <v>0</v>
      </c>
      <c r="U545" s="186">
        <v>0</v>
      </c>
      <c r="V545" s="189"/>
      <c r="W545" s="25">
        <v>0</v>
      </c>
      <c r="X545" s="23">
        <v>0</v>
      </c>
      <c r="Y545" s="23">
        <v>0</v>
      </c>
      <c r="Z545" s="186">
        <v>822587</v>
      </c>
      <c r="AA545" s="187"/>
      <c r="AB545" s="23">
        <v>0</v>
      </c>
      <c r="AC545" s="23">
        <v>822587</v>
      </c>
      <c r="AD545" s="43" t="s">
        <v>2117</v>
      </c>
      <c r="AE545" s="24" t="s">
        <v>2609</v>
      </c>
      <c r="AF545" s="180" t="s">
        <v>2117</v>
      </c>
      <c r="AG545" s="181"/>
      <c r="AH545" s="180" t="s">
        <v>2605</v>
      </c>
      <c r="AI545" s="181"/>
    </row>
    <row r="546" spans="1:35">
      <c r="A546" s="23">
        <v>114</v>
      </c>
      <c r="B546" s="180" t="s">
        <v>2610</v>
      </c>
      <c r="C546" s="181"/>
      <c r="D546" s="24" t="s">
        <v>2611</v>
      </c>
      <c r="E546" s="180" t="s">
        <v>674</v>
      </c>
      <c r="F546" s="188"/>
      <c r="G546" s="181"/>
      <c r="I546" s="180" t="s">
        <v>2612</v>
      </c>
      <c r="J546" s="181"/>
      <c r="K546" s="24" t="s">
        <v>125</v>
      </c>
      <c r="L546" s="23">
        <v>28</v>
      </c>
      <c r="M546" s="23">
        <v>0</v>
      </c>
      <c r="N546" s="186">
        <v>36504</v>
      </c>
      <c r="O546" s="187"/>
      <c r="P546" s="23">
        <v>36504</v>
      </c>
      <c r="Q546" s="186">
        <v>0</v>
      </c>
      <c r="R546" s="189"/>
      <c r="S546" s="187"/>
      <c r="T546" s="23">
        <v>0</v>
      </c>
      <c r="U546" s="186">
        <v>0</v>
      </c>
      <c r="V546" s="189"/>
      <c r="W546" s="25">
        <v>0</v>
      </c>
      <c r="X546" s="23">
        <v>0</v>
      </c>
      <c r="Y546" s="23">
        <v>0</v>
      </c>
      <c r="Z546" s="186">
        <v>36504</v>
      </c>
      <c r="AA546" s="187"/>
      <c r="AB546" s="23">
        <v>0</v>
      </c>
      <c r="AC546" s="23">
        <v>36504</v>
      </c>
      <c r="AD546" s="43" t="s">
        <v>2117</v>
      </c>
      <c r="AE546" s="24" t="s">
        <v>2613</v>
      </c>
      <c r="AF546" s="180" t="s">
        <v>2117</v>
      </c>
      <c r="AG546" s="181"/>
      <c r="AH546" s="180" t="s">
        <v>2610</v>
      </c>
      <c r="AI546" s="181"/>
    </row>
    <row r="547" spans="1:35">
      <c r="A547" s="23">
        <v>115</v>
      </c>
      <c r="B547" s="180" t="s">
        <v>2614</v>
      </c>
      <c r="C547" s="181"/>
      <c r="D547" s="24" t="s">
        <v>2615</v>
      </c>
      <c r="E547" s="180" t="s">
        <v>2616</v>
      </c>
      <c r="F547" s="188"/>
      <c r="G547" s="181"/>
      <c r="H547" s="24" t="s">
        <v>156</v>
      </c>
      <c r="I547" s="180" t="s">
        <v>2617</v>
      </c>
      <c r="J547" s="181"/>
      <c r="K547" s="24" t="s">
        <v>295</v>
      </c>
      <c r="L547" s="23">
        <v>4957</v>
      </c>
      <c r="M547" s="23">
        <v>0</v>
      </c>
      <c r="N547" s="186">
        <v>2453814</v>
      </c>
      <c r="O547" s="187"/>
      <c r="P547" s="23">
        <v>2453814</v>
      </c>
      <c r="Q547" s="186">
        <v>0</v>
      </c>
      <c r="R547" s="189"/>
      <c r="S547" s="187"/>
      <c r="T547" s="23">
        <v>0</v>
      </c>
      <c r="U547" s="186">
        <v>0</v>
      </c>
      <c r="V547" s="189"/>
      <c r="W547" s="25">
        <v>24538</v>
      </c>
      <c r="X547" s="23">
        <v>0</v>
      </c>
      <c r="Y547" s="23">
        <v>0</v>
      </c>
      <c r="Z547" s="186">
        <v>2478352</v>
      </c>
      <c r="AA547" s="187"/>
      <c r="AB547" s="23">
        <v>2478352</v>
      </c>
      <c r="AC547" s="23">
        <v>0</v>
      </c>
      <c r="AD547" s="43" t="s">
        <v>2527</v>
      </c>
      <c r="AE547" s="24" t="s">
        <v>2618</v>
      </c>
      <c r="AF547" s="180" t="s">
        <v>2527</v>
      </c>
      <c r="AG547" s="181"/>
      <c r="AH547" s="180" t="s">
        <v>2614</v>
      </c>
      <c r="AI547" s="181"/>
    </row>
    <row r="548" spans="1:35">
      <c r="A548" s="23">
        <v>116</v>
      </c>
      <c r="B548" s="180" t="s">
        <v>2619</v>
      </c>
      <c r="C548" s="181"/>
      <c r="D548" s="24" t="s">
        <v>2620</v>
      </c>
      <c r="E548" s="180" t="s">
        <v>2621</v>
      </c>
      <c r="F548" s="188"/>
      <c r="G548" s="181"/>
      <c r="H548" s="24" t="s">
        <v>66</v>
      </c>
      <c r="I548" s="180" t="s">
        <v>2622</v>
      </c>
      <c r="J548" s="181"/>
      <c r="K548" s="24" t="s">
        <v>540</v>
      </c>
      <c r="L548" s="23">
        <v>280</v>
      </c>
      <c r="M548" s="23">
        <v>0</v>
      </c>
      <c r="N548" s="186">
        <v>404516</v>
      </c>
      <c r="O548" s="187"/>
      <c r="P548" s="23">
        <v>404516</v>
      </c>
      <c r="Q548" s="186">
        <v>0</v>
      </c>
      <c r="R548" s="189"/>
      <c r="S548" s="187"/>
      <c r="T548" s="23">
        <v>0</v>
      </c>
      <c r="U548" s="186">
        <v>0</v>
      </c>
      <c r="V548" s="189"/>
      <c r="W548" s="25">
        <v>36406</v>
      </c>
      <c r="X548" s="23">
        <v>0</v>
      </c>
      <c r="Y548" s="23">
        <v>0</v>
      </c>
      <c r="Z548" s="186">
        <v>440922</v>
      </c>
      <c r="AA548" s="187"/>
      <c r="AB548" s="23">
        <v>440922</v>
      </c>
      <c r="AC548" s="23">
        <v>0</v>
      </c>
      <c r="AD548" s="43" t="s">
        <v>2527</v>
      </c>
      <c r="AE548" s="24" t="s">
        <v>2623</v>
      </c>
      <c r="AF548" s="180" t="s">
        <v>2527</v>
      </c>
      <c r="AG548" s="181"/>
      <c r="AH548" s="180" t="s">
        <v>2619</v>
      </c>
      <c r="AI548" s="181"/>
    </row>
    <row r="549" spans="1:35">
      <c r="A549" s="23">
        <v>117</v>
      </c>
      <c r="B549" s="180" t="s">
        <v>2624</v>
      </c>
      <c r="C549" s="181"/>
      <c r="D549" s="24" t="s">
        <v>2625</v>
      </c>
      <c r="E549" s="180" t="s">
        <v>2626</v>
      </c>
      <c r="F549" s="188"/>
      <c r="G549" s="181"/>
      <c r="H549" s="24" t="s">
        <v>66</v>
      </c>
      <c r="I549" s="180" t="s">
        <v>2627</v>
      </c>
      <c r="J549" s="181"/>
      <c r="K549" s="24" t="s">
        <v>125</v>
      </c>
      <c r="L549" s="23">
        <v>84</v>
      </c>
      <c r="M549" s="23">
        <v>0</v>
      </c>
      <c r="N549" s="186">
        <v>113568</v>
      </c>
      <c r="O549" s="187"/>
      <c r="P549" s="23">
        <v>113568</v>
      </c>
      <c r="Q549" s="186">
        <v>0</v>
      </c>
      <c r="R549" s="189"/>
      <c r="S549" s="187"/>
      <c r="T549" s="23">
        <v>0</v>
      </c>
      <c r="U549" s="186">
        <v>0</v>
      </c>
      <c r="V549" s="189"/>
      <c r="W549" s="25">
        <v>10221</v>
      </c>
      <c r="X549" s="23">
        <v>0</v>
      </c>
      <c r="Y549" s="23">
        <v>0</v>
      </c>
      <c r="Z549" s="186">
        <v>123789</v>
      </c>
      <c r="AA549" s="187"/>
      <c r="AB549" s="23">
        <v>123789</v>
      </c>
      <c r="AC549" s="23">
        <v>0</v>
      </c>
      <c r="AD549" s="43" t="s">
        <v>2628</v>
      </c>
      <c r="AE549" s="24" t="s">
        <v>2629</v>
      </c>
      <c r="AF549" s="180" t="s">
        <v>2628</v>
      </c>
      <c r="AG549" s="181"/>
      <c r="AH549" s="180" t="s">
        <v>2624</v>
      </c>
      <c r="AI549" s="181"/>
    </row>
    <row r="550" spans="1:35">
      <c r="A550" s="23">
        <v>118</v>
      </c>
      <c r="B550" s="180" t="s">
        <v>2630</v>
      </c>
      <c r="C550" s="181"/>
      <c r="D550" s="24" t="s">
        <v>2631</v>
      </c>
      <c r="E550" s="180" t="s">
        <v>2632</v>
      </c>
      <c r="F550" s="188"/>
      <c r="G550" s="181"/>
      <c r="H550" s="24" t="s">
        <v>66</v>
      </c>
      <c r="I550" s="180" t="s">
        <v>2633</v>
      </c>
      <c r="J550" s="181"/>
      <c r="K550" s="24" t="s">
        <v>252</v>
      </c>
      <c r="L550" s="23">
        <v>200</v>
      </c>
      <c r="M550" s="23">
        <v>0</v>
      </c>
      <c r="N550" s="186">
        <v>83000</v>
      </c>
      <c r="O550" s="187"/>
      <c r="P550" s="23">
        <v>83000</v>
      </c>
      <c r="Q550" s="186">
        <v>0</v>
      </c>
      <c r="R550" s="189"/>
      <c r="S550" s="187"/>
      <c r="T550" s="23">
        <v>0</v>
      </c>
      <c r="U550" s="186">
        <v>0</v>
      </c>
      <c r="V550" s="189"/>
      <c r="W550" s="25">
        <v>7470</v>
      </c>
      <c r="X550" s="23">
        <v>0</v>
      </c>
      <c r="Y550" s="23">
        <v>0</v>
      </c>
      <c r="Z550" s="186">
        <v>90470</v>
      </c>
      <c r="AA550" s="187"/>
      <c r="AB550" s="23">
        <v>90470</v>
      </c>
      <c r="AC550" s="23">
        <v>0</v>
      </c>
      <c r="AD550" s="43" t="s">
        <v>2117</v>
      </c>
      <c r="AE550" s="24" t="s">
        <v>2634</v>
      </c>
      <c r="AF550" s="180" t="s">
        <v>2117</v>
      </c>
      <c r="AG550" s="181"/>
      <c r="AH550" s="180" t="s">
        <v>2630</v>
      </c>
      <c r="AI550" s="181"/>
    </row>
    <row r="551" spans="1:35">
      <c r="A551" s="23">
        <v>119</v>
      </c>
      <c r="B551" s="180" t="s">
        <v>2635</v>
      </c>
      <c r="C551" s="181"/>
      <c r="D551" s="24" t="s">
        <v>2636</v>
      </c>
      <c r="E551" s="180" t="s">
        <v>2637</v>
      </c>
      <c r="F551" s="188"/>
      <c r="G551" s="181"/>
      <c r="H551" s="24" t="s">
        <v>98</v>
      </c>
      <c r="I551" s="180" t="s">
        <v>2638</v>
      </c>
      <c r="J551" s="181"/>
      <c r="K551" s="24" t="s">
        <v>60</v>
      </c>
      <c r="L551" s="23">
        <v>0</v>
      </c>
      <c r="M551" s="23">
        <v>59400</v>
      </c>
      <c r="N551" s="186">
        <v>0</v>
      </c>
      <c r="O551" s="187"/>
      <c r="P551" s="23">
        <v>59400</v>
      </c>
      <c r="Q551" s="186">
        <v>0</v>
      </c>
      <c r="R551" s="189"/>
      <c r="S551" s="187"/>
      <c r="T551" s="23">
        <v>0</v>
      </c>
      <c r="U551" s="186">
        <v>0</v>
      </c>
      <c r="V551" s="189"/>
      <c r="W551" s="25">
        <v>891</v>
      </c>
      <c r="X551" s="23">
        <v>18900</v>
      </c>
      <c r="Y551" s="23">
        <v>0</v>
      </c>
      <c r="Z551" s="186">
        <v>79191</v>
      </c>
      <c r="AA551" s="187"/>
      <c r="AB551" s="23">
        <v>79191</v>
      </c>
      <c r="AC551" s="23">
        <v>0</v>
      </c>
      <c r="AD551" s="43" t="s">
        <v>2147</v>
      </c>
      <c r="AE551" s="24" t="s">
        <v>2639</v>
      </c>
      <c r="AF551" s="180" t="s">
        <v>2147</v>
      </c>
      <c r="AG551" s="181"/>
      <c r="AH551" s="180" t="s">
        <v>2635</v>
      </c>
      <c r="AI551" s="181"/>
    </row>
    <row r="552" spans="1:35">
      <c r="A552" s="23">
        <v>120</v>
      </c>
      <c r="B552" s="180" t="s">
        <v>2640</v>
      </c>
      <c r="C552" s="181"/>
      <c r="D552" s="24" t="s">
        <v>2641</v>
      </c>
      <c r="E552" s="180" t="s">
        <v>2642</v>
      </c>
      <c r="F552" s="188"/>
      <c r="G552" s="181"/>
      <c r="H552" s="24" t="s">
        <v>325</v>
      </c>
      <c r="I552" s="180" t="s">
        <v>2643</v>
      </c>
      <c r="J552" s="181"/>
      <c r="K552" s="24" t="s">
        <v>60</v>
      </c>
      <c r="L552" s="23">
        <v>2479</v>
      </c>
      <c r="M552" s="23">
        <v>59400</v>
      </c>
      <c r="N552" s="186">
        <v>1226907</v>
      </c>
      <c r="O552" s="187"/>
      <c r="P552" s="23">
        <v>1286307</v>
      </c>
      <c r="Q552" s="186">
        <v>0</v>
      </c>
      <c r="R552" s="189"/>
      <c r="S552" s="187"/>
      <c r="T552" s="23">
        <v>76400</v>
      </c>
      <c r="U552" s="186">
        <v>188171</v>
      </c>
      <c r="V552" s="189"/>
      <c r="W552" s="25">
        <v>13160</v>
      </c>
      <c r="X552" s="23">
        <v>13950</v>
      </c>
      <c r="Y552" s="23">
        <v>0</v>
      </c>
      <c r="Z552" s="186">
        <v>1577988</v>
      </c>
      <c r="AA552" s="187"/>
      <c r="AB552" s="23">
        <v>1577988</v>
      </c>
      <c r="AC552" s="23">
        <v>0</v>
      </c>
      <c r="AD552" s="43" t="s">
        <v>2219</v>
      </c>
      <c r="AE552" s="24" t="s">
        <v>2644</v>
      </c>
      <c r="AF552" s="180" t="s">
        <v>2219</v>
      </c>
      <c r="AG552" s="181"/>
      <c r="AH552" s="180" t="s">
        <v>2640</v>
      </c>
      <c r="AI552" s="181"/>
    </row>
    <row r="553" spans="1:35">
      <c r="A553" s="23">
        <v>121</v>
      </c>
      <c r="B553" s="180" t="s">
        <v>2645</v>
      </c>
      <c r="C553" s="181"/>
      <c r="D553" s="24" t="s">
        <v>1958</v>
      </c>
      <c r="E553" s="180" t="s">
        <v>1959</v>
      </c>
      <c r="F553" s="188"/>
      <c r="G553" s="181"/>
      <c r="H553" s="24" t="s">
        <v>66</v>
      </c>
      <c r="I553" s="180" t="s">
        <v>1960</v>
      </c>
      <c r="J553" s="181"/>
      <c r="K553" s="24" t="s">
        <v>540</v>
      </c>
      <c r="L553" s="23">
        <v>222</v>
      </c>
      <c r="M553" s="23">
        <v>0</v>
      </c>
      <c r="N553" s="186">
        <v>320723</v>
      </c>
      <c r="O553" s="187"/>
      <c r="P553" s="23">
        <v>320723</v>
      </c>
      <c r="Q553" s="186">
        <v>0</v>
      </c>
      <c r="R553" s="189"/>
      <c r="S553" s="187"/>
      <c r="T553" s="23">
        <v>0</v>
      </c>
      <c r="U553" s="186">
        <v>0</v>
      </c>
      <c r="V553" s="189"/>
      <c r="W553" s="25">
        <v>28865</v>
      </c>
      <c r="X553" s="23">
        <v>0</v>
      </c>
      <c r="Y553" s="23">
        <v>0</v>
      </c>
      <c r="Z553" s="186">
        <v>349588</v>
      </c>
      <c r="AA553" s="187"/>
      <c r="AB553" s="23">
        <v>349588</v>
      </c>
      <c r="AC553" s="23">
        <v>0</v>
      </c>
      <c r="AD553" s="43" t="s">
        <v>2147</v>
      </c>
      <c r="AE553" s="24" t="s">
        <v>2646</v>
      </c>
      <c r="AF553" s="180" t="s">
        <v>2147</v>
      </c>
      <c r="AG553" s="181"/>
      <c r="AH553" s="180" t="s">
        <v>2645</v>
      </c>
      <c r="AI553" s="181"/>
    </row>
    <row r="554" spans="1:35">
      <c r="A554" s="23">
        <v>122</v>
      </c>
      <c r="B554" s="180" t="s">
        <v>2647</v>
      </c>
      <c r="C554" s="181"/>
      <c r="D554" s="24" t="s">
        <v>2648</v>
      </c>
      <c r="E554" s="180" t="s">
        <v>2649</v>
      </c>
      <c r="F554" s="188"/>
      <c r="G554" s="181"/>
      <c r="I554" s="180" t="s">
        <v>2650</v>
      </c>
      <c r="J554" s="181"/>
      <c r="K554" s="24" t="s">
        <v>118</v>
      </c>
      <c r="L554" s="23">
        <v>178</v>
      </c>
      <c r="M554" s="23">
        <v>0</v>
      </c>
      <c r="N554" s="186">
        <v>35467</v>
      </c>
      <c r="O554" s="187"/>
      <c r="P554" s="23">
        <v>35467</v>
      </c>
      <c r="Q554" s="186">
        <v>0</v>
      </c>
      <c r="R554" s="189"/>
      <c r="S554" s="187"/>
      <c r="T554" s="23">
        <v>0</v>
      </c>
      <c r="U554" s="186">
        <v>0</v>
      </c>
      <c r="V554" s="189"/>
      <c r="W554" s="25">
        <v>0</v>
      </c>
      <c r="X554" s="23">
        <v>0</v>
      </c>
      <c r="Y554" s="23">
        <v>0</v>
      </c>
      <c r="Z554" s="186">
        <v>35467</v>
      </c>
      <c r="AA554" s="187"/>
      <c r="AB554" s="23">
        <v>0</v>
      </c>
      <c r="AC554" s="23">
        <v>35467</v>
      </c>
      <c r="AD554" s="43" t="s">
        <v>2117</v>
      </c>
      <c r="AE554" s="24" t="s">
        <v>2651</v>
      </c>
      <c r="AF554" s="180" t="s">
        <v>2117</v>
      </c>
      <c r="AG554" s="181"/>
      <c r="AH554" s="180" t="s">
        <v>2647</v>
      </c>
      <c r="AI554" s="181"/>
    </row>
    <row r="555" spans="1:35">
      <c r="A555" s="23">
        <v>123</v>
      </c>
      <c r="B555" s="180" t="s">
        <v>2652</v>
      </c>
      <c r="C555" s="181"/>
      <c r="D555" s="24" t="s">
        <v>108</v>
      </c>
      <c r="E555" s="180" t="s">
        <v>2653</v>
      </c>
      <c r="F555" s="188"/>
      <c r="G555" s="181"/>
      <c r="H555" s="24" t="s">
        <v>110</v>
      </c>
      <c r="I555" s="180" t="s">
        <v>2654</v>
      </c>
      <c r="J555" s="181"/>
      <c r="K555" s="24" t="s">
        <v>118</v>
      </c>
      <c r="L555" s="23">
        <v>4957</v>
      </c>
      <c r="M555" s="23">
        <v>243000</v>
      </c>
      <c r="N555" s="186">
        <v>1784592</v>
      </c>
      <c r="O555" s="187"/>
      <c r="P555" s="23">
        <v>2027592</v>
      </c>
      <c r="Q555" s="186">
        <v>0</v>
      </c>
      <c r="R555" s="189"/>
      <c r="S555" s="187"/>
      <c r="T555" s="23">
        <v>0</v>
      </c>
      <c r="U555" s="186">
        <v>0</v>
      </c>
      <c r="V555" s="189"/>
      <c r="W555" s="25">
        <v>10138</v>
      </c>
      <c r="X555" s="23">
        <v>0</v>
      </c>
      <c r="Y555" s="23">
        <v>0</v>
      </c>
      <c r="Z555" s="186">
        <v>2037730</v>
      </c>
      <c r="AA555" s="187"/>
      <c r="AB555" s="23">
        <v>2037730</v>
      </c>
      <c r="AC555" s="23">
        <v>0</v>
      </c>
      <c r="AD555" s="43" t="s">
        <v>2285</v>
      </c>
      <c r="AE555" s="24" t="s">
        <v>2655</v>
      </c>
      <c r="AF555" s="180" t="s">
        <v>2285</v>
      </c>
      <c r="AG555" s="181"/>
      <c r="AH555" s="180" t="s">
        <v>2652</v>
      </c>
      <c r="AI555" s="181"/>
    </row>
    <row r="556" spans="1:35">
      <c r="A556" s="23">
        <v>124</v>
      </c>
      <c r="B556" s="180" t="s">
        <v>2656</v>
      </c>
      <c r="C556" s="181"/>
      <c r="D556" s="24" t="s">
        <v>2657</v>
      </c>
      <c r="E556" s="180" t="s">
        <v>549</v>
      </c>
      <c r="F556" s="188"/>
      <c r="G556" s="181"/>
      <c r="H556" s="24" t="s">
        <v>66</v>
      </c>
      <c r="I556" s="180" t="s">
        <v>2658</v>
      </c>
      <c r="J556" s="181"/>
      <c r="K556" s="24" t="s">
        <v>60</v>
      </c>
      <c r="L556" s="23">
        <v>575</v>
      </c>
      <c r="M556" s="23">
        <v>0</v>
      </c>
      <c r="N556" s="186">
        <v>284625</v>
      </c>
      <c r="O556" s="187"/>
      <c r="P556" s="23">
        <v>284625</v>
      </c>
      <c r="Q556" s="186">
        <v>0</v>
      </c>
      <c r="R556" s="189"/>
      <c r="S556" s="187"/>
      <c r="T556" s="23">
        <v>0</v>
      </c>
      <c r="U556" s="186">
        <v>0</v>
      </c>
      <c r="V556" s="189"/>
      <c r="W556" s="25">
        <v>25616</v>
      </c>
      <c r="X556" s="23">
        <v>0</v>
      </c>
      <c r="Y556" s="23">
        <v>0</v>
      </c>
      <c r="Z556" s="186">
        <v>310241</v>
      </c>
      <c r="AA556" s="187"/>
      <c r="AB556" s="23">
        <v>310241</v>
      </c>
      <c r="AC556" s="23">
        <v>0</v>
      </c>
      <c r="AD556" s="43" t="s">
        <v>2219</v>
      </c>
      <c r="AE556" s="24" t="s">
        <v>2659</v>
      </c>
      <c r="AF556" s="180" t="s">
        <v>2219</v>
      </c>
      <c r="AG556" s="181"/>
      <c r="AH556" s="180" t="s">
        <v>2656</v>
      </c>
      <c r="AI556" s="181"/>
    </row>
    <row r="557" spans="1:35">
      <c r="A557" s="23">
        <v>125</v>
      </c>
      <c r="B557" s="180" t="s">
        <v>2660</v>
      </c>
      <c r="C557" s="181"/>
      <c r="D557" s="24" t="s">
        <v>2661</v>
      </c>
      <c r="E557" s="180" t="s">
        <v>2662</v>
      </c>
      <c r="F557" s="188"/>
      <c r="G557" s="181"/>
      <c r="H557" s="24" t="s">
        <v>325</v>
      </c>
      <c r="I557" s="180" t="s">
        <v>2663</v>
      </c>
      <c r="J557" s="181"/>
      <c r="K557" s="24" t="s">
        <v>60</v>
      </c>
      <c r="L557" s="23">
        <v>2479</v>
      </c>
      <c r="M557" s="23">
        <v>59400</v>
      </c>
      <c r="N557" s="186">
        <v>1226907</v>
      </c>
      <c r="O557" s="187"/>
      <c r="P557" s="23">
        <v>1286307</v>
      </c>
      <c r="Q557" s="186">
        <v>0</v>
      </c>
      <c r="R557" s="189"/>
      <c r="S557" s="187"/>
      <c r="T557" s="23">
        <v>0</v>
      </c>
      <c r="U557" s="186">
        <v>500</v>
      </c>
      <c r="V557" s="189"/>
      <c r="W557" s="25">
        <v>13160</v>
      </c>
      <c r="X557" s="23">
        <v>0</v>
      </c>
      <c r="Y557" s="23">
        <v>0</v>
      </c>
      <c r="Z557" s="186">
        <v>1299967</v>
      </c>
      <c r="AA557" s="187"/>
      <c r="AB557" s="23">
        <v>1299967</v>
      </c>
      <c r="AC557" s="23">
        <v>0</v>
      </c>
      <c r="AD557" s="43" t="s">
        <v>2356</v>
      </c>
      <c r="AE557" s="24" t="s">
        <v>2664</v>
      </c>
      <c r="AF557" s="180" t="s">
        <v>2356</v>
      </c>
      <c r="AG557" s="181"/>
      <c r="AH557" s="180" t="s">
        <v>2660</v>
      </c>
      <c r="AI557" s="181"/>
    </row>
    <row r="558" spans="1:35">
      <c r="A558" s="23">
        <v>126</v>
      </c>
      <c r="B558" s="180" t="s">
        <v>2665</v>
      </c>
      <c r="C558" s="181"/>
      <c r="D558" s="24" t="s">
        <v>2666</v>
      </c>
      <c r="E558" s="180" t="s">
        <v>2667</v>
      </c>
      <c r="F558" s="188"/>
      <c r="G558" s="181"/>
      <c r="H558" s="24" t="s">
        <v>66</v>
      </c>
      <c r="I558" s="180" t="s">
        <v>2668</v>
      </c>
      <c r="J558" s="181"/>
      <c r="K558" s="24" t="s">
        <v>2669</v>
      </c>
      <c r="L558" s="23">
        <v>673</v>
      </c>
      <c r="M558" s="23">
        <v>0</v>
      </c>
      <c r="N558" s="186">
        <v>724148</v>
      </c>
      <c r="O558" s="187"/>
      <c r="P558" s="23">
        <v>724148</v>
      </c>
      <c r="Q558" s="186">
        <v>0</v>
      </c>
      <c r="R558" s="189"/>
      <c r="S558" s="187"/>
      <c r="T558" s="23">
        <v>0</v>
      </c>
      <c r="U558" s="186">
        <v>0</v>
      </c>
      <c r="V558" s="189"/>
      <c r="W558" s="25">
        <v>0</v>
      </c>
      <c r="X558" s="23">
        <v>0</v>
      </c>
      <c r="Y558" s="23">
        <v>0</v>
      </c>
      <c r="Z558" s="186">
        <v>724148</v>
      </c>
      <c r="AA558" s="187"/>
      <c r="AB558" s="23">
        <v>724148</v>
      </c>
      <c r="AC558" s="23">
        <v>0</v>
      </c>
      <c r="AD558" s="43" t="s">
        <v>2105</v>
      </c>
      <c r="AE558" s="24" t="s">
        <v>2670</v>
      </c>
      <c r="AF558" s="180" t="s">
        <v>2105</v>
      </c>
      <c r="AG558" s="181"/>
      <c r="AH558" s="180" t="s">
        <v>2665</v>
      </c>
      <c r="AI558" s="181"/>
    </row>
    <row r="559" spans="1:35">
      <c r="A559" s="23">
        <v>127</v>
      </c>
      <c r="B559" s="180" t="s">
        <v>2671</v>
      </c>
      <c r="C559" s="181"/>
      <c r="D559" s="24" t="s">
        <v>108</v>
      </c>
      <c r="E559" s="180" t="s">
        <v>2672</v>
      </c>
      <c r="F559" s="188"/>
      <c r="G559" s="181"/>
      <c r="H559" s="24" t="s">
        <v>110</v>
      </c>
      <c r="I559" s="180" t="s">
        <v>2673</v>
      </c>
      <c r="J559" s="181"/>
      <c r="K559" s="24" t="s">
        <v>112</v>
      </c>
      <c r="L559" s="23">
        <v>4957</v>
      </c>
      <c r="M559" s="23">
        <v>429300</v>
      </c>
      <c r="N559" s="186">
        <v>2305098</v>
      </c>
      <c r="O559" s="187"/>
      <c r="P559" s="23">
        <v>2734398</v>
      </c>
      <c r="Q559" s="186">
        <v>0</v>
      </c>
      <c r="R559" s="189"/>
      <c r="S559" s="187"/>
      <c r="T559" s="23">
        <v>0</v>
      </c>
      <c r="U559" s="186">
        <v>0</v>
      </c>
      <c r="V559" s="189"/>
      <c r="W559" s="25">
        <v>13672</v>
      </c>
      <c r="X559" s="23">
        <v>0</v>
      </c>
      <c r="Y559" s="23">
        <v>0</v>
      </c>
      <c r="Z559" s="186">
        <v>2748070</v>
      </c>
      <c r="AA559" s="187"/>
      <c r="AB559" s="23">
        <v>2748070</v>
      </c>
      <c r="AC559" s="23">
        <v>0</v>
      </c>
      <c r="AD559" s="43" t="s">
        <v>2191</v>
      </c>
      <c r="AE559" s="24" t="s">
        <v>2674</v>
      </c>
      <c r="AF559" s="180" t="s">
        <v>2191</v>
      </c>
      <c r="AG559" s="181"/>
      <c r="AH559" s="180" t="s">
        <v>2671</v>
      </c>
      <c r="AI559" s="181"/>
    </row>
    <row r="560" spans="1:35">
      <c r="A560" s="23">
        <v>128</v>
      </c>
      <c r="B560" s="180" t="s">
        <v>2675</v>
      </c>
      <c r="C560" s="181"/>
      <c r="D560" s="24" t="s">
        <v>2676</v>
      </c>
      <c r="E560" s="180" t="s">
        <v>2677</v>
      </c>
      <c r="F560" s="188"/>
      <c r="G560" s="181"/>
      <c r="H560" s="24" t="s">
        <v>325</v>
      </c>
      <c r="I560" s="180" t="s">
        <v>2678</v>
      </c>
      <c r="J560" s="181"/>
      <c r="K560" s="24" t="s">
        <v>60</v>
      </c>
      <c r="L560" s="23">
        <v>2479</v>
      </c>
      <c r="M560" s="23">
        <v>59400</v>
      </c>
      <c r="N560" s="186">
        <v>1226907</v>
      </c>
      <c r="O560" s="187"/>
      <c r="P560" s="23">
        <v>1286307</v>
      </c>
      <c r="Q560" s="186">
        <v>0</v>
      </c>
      <c r="R560" s="189"/>
      <c r="S560" s="187"/>
      <c r="T560" s="23">
        <v>76400</v>
      </c>
      <c r="U560" s="186">
        <v>188671</v>
      </c>
      <c r="V560" s="189"/>
      <c r="W560" s="25">
        <v>13160</v>
      </c>
      <c r="X560" s="23">
        <v>13950</v>
      </c>
      <c r="Y560" s="23">
        <v>0</v>
      </c>
      <c r="Z560" s="186">
        <v>1578488</v>
      </c>
      <c r="AA560" s="187"/>
      <c r="AB560" s="23">
        <v>1578488</v>
      </c>
      <c r="AC560" s="23">
        <v>0</v>
      </c>
      <c r="AD560" s="43" t="s">
        <v>2093</v>
      </c>
      <c r="AE560" s="24" t="s">
        <v>2679</v>
      </c>
      <c r="AF560" s="180" t="s">
        <v>2093</v>
      </c>
      <c r="AG560" s="181"/>
      <c r="AH560" s="180" t="s">
        <v>2675</v>
      </c>
      <c r="AI560" s="181"/>
    </row>
    <row r="561" spans="1:35">
      <c r="A561" s="23">
        <v>129</v>
      </c>
      <c r="B561" s="180" t="s">
        <v>2680</v>
      </c>
      <c r="C561" s="181"/>
      <c r="D561" s="24" t="s">
        <v>2681</v>
      </c>
      <c r="E561" s="180" t="s">
        <v>2682</v>
      </c>
      <c r="F561" s="188"/>
      <c r="G561" s="181"/>
      <c r="H561" s="24" t="s">
        <v>325</v>
      </c>
      <c r="I561" s="180" t="s">
        <v>2683</v>
      </c>
      <c r="J561" s="181"/>
      <c r="K561" s="24" t="s">
        <v>252</v>
      </c>
      <c r="L561" s="23">
        <v>2479</v>
      </c>
      <c r="M561" s="23">
        <v>59400</v>
      </c>
      <c r="N561" s="186">
        <v>1226907</v>
      </c>
      <c r="O561" s="187"/>
      <c r="P561" s="23">
        <v>1286307</v>
      </c>
      <c r="Q561" s="186">
        <v>0</v>
      </c>
      <c r="R561" s="189"/>
      <c r="S561" s="187"/>
      <c r="T561" s="23">
        <v>46700</v>
      </c>
      <c r="U561" s="186">
        <v>51430</v>
      </c>
      <c r="V561" s="189"/>
      <c r="W561" s="25">
        <v>115768</v>
      </c>
      <c r="X561" s="23">
        <v>0</v>
      </c>
      <c r="Y561" s="23">
        <v>0</v>
      </c>
      <c r="Z561" s="186">
        <v>1500205</v>
      </c>
      <c r="AA561" s="187"/>
      <c r="AB561" s="23">
        <v>1500205</v>
      </c>
      <c r="AC561" s="23">
        <v>0</v>
      </c>
      <c r="AD561" s="43" t="s">
        <v>2081</v>
      </c>
      <c r="AE561" s="24" t="s">
        <v>2684</v>
      </c>
      <c r="AF561" s="180" t="s">
        <v>2081</v>
      </c>
      <c r="AG561" s="181"/>
      <c r="AH561" s="172" t="s">
        <v>6305</v>
      </c>
      <c r="AI561" s="181"/>
    </row>
    <row r="562" spans="1:35">
      <c r="A562" s="23">
        <v>130</v>
      </c>
      <c r="B562" s="180" t="s">
        <v>2685</v>
      </c>
      <c r="C562" s="181"/>
      <c r="D562" s="24" t="s">
        <v>108</v>
      </c>
      <c r="E562" s="180" t="s">
        <v>2686</v>
      </c>
      <c r="F562" s="188"/>
      <c r="G562" s="181"/>
      <c r="H562" s="24" t="s">
        <v>110</v>
      </c>
      <c r="I562" s="180" t="s">
        <v>2687</v>
      </c>
      <c r="J562" s="181"/>
      <c r="K562" s="24" t="s">
        <v>112</v>
      </c>
      <c r="L562" s="23">
        <v>4957</v>
      </c>
      <c r="M562" s="23">
        <v>429300</v>
      </c>
      <c r="N562" s="186">
        <v>2305098</v>
      </c>
      <c r="O562" s="187"/>
      <c r="P562" s="23">
        <v>2734398</v>
      </c>
      <c r="Q562" s="186">
        <v>0</v>
      </c>
      <c r="R562" s="189"/>
      <c r="S562" s="187"/>
      <c r="T562" s="23">
        <v>0</v>
      </c>
      <c r="U562" s="186">
        <v>0</v>
      </c>
      <c r="V562" s="189"/>
      <c r="W562" s="25">
        <v>13672</v>
      </c>
      <c r="X562" s="23">
        <v>0</v>
      </c>
      <c r="Y562" s="23">
        <v>0</v>
      </c>
      <c r="Z562" s="186">
        <v>2748070</v>
      </c>
      <c r="AA562" s="187"/>
      <c r="AB562" s="23">
        <v>2748070</v>
      </c>
      <c r="AC562" s="23">
        <v>0</v>
      </c>
      <c r="AD562" s="43" t="s">
        <v>2219</v>
      </c>
      <c r="AE562" s="24" t="s">
        <v>2688</v>
      </c>
      <c r="AF562" s="180" t="s">
        <v>2219</v>
      </c>
      <c r="AG562" s="181"/>
      <c r="AH562" s="180" t="s">
        <v>2685</v>
      </c>
      <c r="AI562" s="181"/>
    </row>
    <row r="563" spans="1:35">
      <c r="A563" s="23">
        <v>131</v>
      </c>
      <c r="B563" s="180" t="s">
        <v>2689</v>
      </c>
      <c r="C563" s="181"/>
      <c r="D563" s="24" t="s">
        <v>108</v>
      </c>
      <c r="E563" s="180" t="s">
        <v>2690</v>
      </c>
      <c r="F563" s="188"/>
      <c r="G563" s="181"/>
      <c r="H563" s="24" t="s">
        <v>110</v>
      </c>
      <c r="I563" s="180" t="s">
        <v>2127</v>
      </c>
      <c r="J563" s="181"/>
      <c r="K563" s="24" t="s">
        <v>130</v>
      </c>
      <c r="L563" s="23">
        <v>2479</v>
      </c>
      <c r="M563" s="23">
        <v>81000</v>
      </c>
      <c r="N563" s="186">
        <v>892296</v>
      </c>
      <c r="O563" s="187"/>
      <c r="P563" s="23">
        <v>973296</v>
      </c>
      <c r="Q563" s="186">
        <v>0</v>
      </c>
      <c r="R563" s="189"/>
      <c r="S563" s="187"/>
      <c r="T563" s="23">
        <v>0</v>
      </c>
      <c r="U563" s="186">
        <v>0</v>
      </c>
      <c r="V563" s="189"/>
      <c r="W563" s="25">
        <v>4866</v>
      </c>
      <c r="X563" s="23">
        <v>0</v>
      </c>
      <c r="Y563" s="23">
        <v>0</v>
      </c>
      <c r="Z563" s="186">
        <v>978162</v>
      </c>
      <c r="AA563" s="187"/>
      <c r="AB563" s="23">
        <v>978162</v>
      </c>
      <c r="AC563" s="23">
        <v>0</v>
      </c>
      <c r="AD563" s="43" t="s">
        <v>2123</v>
      </c>
      <c r="AE563" s="24" t="s">
        <v>2691</v>
      </c>
      <c r="AF563" s="180" t="s">
        <v>2123</v>
      </c>
      <c r="AG563" s="181"/>
      <c r="AH563" s="180" t="s">
        <v>2689</v>
      </c>
      <c r="AI563" s="181"/>
    </row>
    <row r="564" spans="1:35">
      <c r="A564" s="23">
        <v>132</v>
      </c>
      <c r="B564" s="180" t="s">
        <v>2692</v>
      </c>
      <c r="C564" s="181"/>
      <c r="D564" s="24" t="s">
        <v>108</v>
      </c>
      <c r="E564" s="180" t="s">
        <v>2693</v>
      </c>
      <c r="F564" s="188"/>
      <c r="G564" s="181"/>
      <c r="H564" s="24" t="s">
        <v>110</v>
      </c>
      <c r="I564" s="180" t="s">
        <v>2694</v>
      </c>
      <c r="J564" s="181"/>
      <c r="K564" s="24" t="s">
        <v>60</v>
      </c>
      <c r="L564" s="23">
        <v>2479</v>
      </c>
      <c r="M564" s="23">
        <v>89100</v>
      </c>
      <c r="N564" s="186">
        <v>1226907</v>
      </c>
      <c r="O564" s="187"/>
      <c r="P564" s="23">
        <v>1316007</v>
      </c>
      <c r="Q564" s="186">
        <v>0</v>
      </c>
      <c r="R564" s="189"/>
      <c r="S564" s="187"/>
      <c r="T564" s="23">
        <v>0</v>
      </c>
      <c r="U564" s="186">
        <v>0</v>
      </c>
      <c r="V564" s="189"/>
      <c r="W564" s="25">
        <v>6580</v>
      </c>
      <c r="X564" s="23">
        <v>0</v>
      </c>
      <c r="Y564" s="23">
        <v>0</v>
      </c>
      <c r="Z564" s="186">
        <v>1322587</v>
      </c>
      <c r="AA564" s="187"/>
      <c r="AB564" s="23">
        <v>1322587</v>
      </c>
      <c r="AC564" s="23">
        <v>0</v>
      </c>
      <c r="AD564" s="43" t="s">
        <v>2695</v>
      </c>
      <c r="AE564" s="24" t="s">
        <v>2696</v>
      </c>
      <c r="AF564" s="180" t="s">
        <v>2695</v>
      </c>
      <c r="AG564" s="181"/>
      <c r="AH564" s="180" t="s">
        <v>2692</v>
      </c>
      <c r="AI564" s="181"/>
    </row>
    <row r="565" spans="1:35">
      <c r="A565" s="23">
        <v>133</v>
      </c>
      <c r="B565" s="180" t="s">
        <v>2697</v>
      </c>
      <c r="C565" s="181"/>
      <c r="D565" s="24" t="s">
        <v>2698</v>
      </c>
      <c r="E565" s="180" t="s">
        <v>2699</v>
      </c>
      <c r="F565" s="188"/>
      <c r="G565" s="181"/>
      <c r="H565" s="24" t="s">
        <v>156</v>
      </c>
      <c r="I565" s="180" t="s">
        <v>2700</v>
      </c>
      <c r="J565" s="181"/>
      <c r="K565" s="24" t="s">
        <v>60</v>
      </c>
      <c r="L565" s="23">
        <v>2479</v>
      </c>
      <c r="M565" s="23">
        <v>0</v>
      </c>
      <c r="N565" s="186">
        <v>1226907</v>
      </c>
      <c r="O565" s="187"/>
      <c r="P565" s="23">
        <v>1226907</v>
      </c>
      <c r="Q565" s="186">
        <v>0</v>
      </c>
      <c r="R565" s="189"/>
      <c r="S565" s="187"/>
      <c r="T565" s="23">
        <v>0</v>
      </c>
      <c r="U565" s="186">
        <v>0</v>
      </c>
      <c r="V565" s="189"/>
      <c r="W565" s="25">
        <v>12269</v>
      </c>
      <c r="X565" s="23">
        <v>16650</v>
      </c>
      <c r="Y565" s="23">
        <v>0</v>
      </c>
      <c r="Z565" s="186">
        <v>1255826</v>
      </c>
      <c r="AA565" s="187"/>
      <c r="AB565" s="23">
        <v>1255826</v>
      </c>
      <c r="AC565" s="23">
        <v>0</v>
      </c>
      <c r="AD565" s="43" t="s">
        <v>2123</v>
      </c>
      <c r="AE565" s="24" t="s">
        <v>2701</v>
      </c>
      <c r="AF565" s="180" t="s">
        <v>2123</v>
      </c>
      <c r="AG565" s="181"/>
      <c r="AH565" s="180" t="s">
        <v>2697</v>
      </c>
      <c r="AI565" s="181"/>
    </row>
    <row r="566" spans="1:35">
      <c r="A566" s="23">
        <v>134</v>
      </c>
      <c r="B566" s="180" t="s">
        <v>2702</v>
      </c>
      <c r="C566" s="181"/>
      <c r="D566" s="24" t="s">
        <v>2703</v>
      </c>
      <c r="E566" s="180" t="s">
        <v>2704</v>
      </c>
      <c r="F566" s="188"/>
      <c r="G566" s="181"/>
      <c r="H566" s="24" t="s">
        <v>156</v>
      </c>
      <c r="I566" s="180" t="s">
        <v>2705</v>
      </c>
      <c r="J566" s="181"/>
      <c r="K566" s="24" t="s">
        <v>60</v>
      </c>
      <c r="L566" s="23">
        <v>2479</v>
      </c>
      <c r="M566" s="23">
        <v>0</v>
      </c>
      <c r="N566" s="186">
        <v>1226907</v>
      </c>
      <c r="O566" s="187"/>
      <c r="P566" s="23">
        <v>1226907</v>
      </c>
      <c r="Q566" s="186">
        <v>0</v>
      </c>
      <c r="R566" s="189"/>
      <c r="S566" s="187"/>
      <c r="T566" s="23">
        <v>76400</v>
      </c>
      <c r="U566" s="186">
        <v>192231</v>
      </c>
      <c r="V566" s="189"/>
      <c r="W566" s="25">
        <v>12269</v>
      </c>
      <c r="X566" s="23">
        <v>16650</v>
      </c>
      <c r="Y566" s="23">
        <v>0</v>
      </c>
      <c r="Z566" s="186">
        <v>1524457</v>
      </c>
      <c r="AA566" s="187"/>
      <c r="AB566" s="23">
        <v>1524457</v>
      </c>
      <c r="AC566" s="23">
        <v>0</v>
      </c>
      <c r="AD566" s="43" t="s">
        <v>2087</v>
      </c>
      <c r="AE566" s="24" t="s">
        <v>2706</v>
      </c>
      <c r="AF566" s="180" t="s">
        <v>2087</v>
      </c>
      <c r="AG566" s="181"/>
      <c r="AH566" s="180" t="s">
        <v>2702</v>
      </c>
      <c r="AI566" s="181"/>
    </row>
    <row r="567" spans="1:35">
      <c r="A567" s="23">
        <v>135</v>
      </c>
      <c r="B567" s="180" t="s">
        <v>2707</v>
      </c>
      <c r="C567" s="181"/>
      <c r="D567" s="24" t="s">
        <v>108</v>
      </c>
      <c r="E567" s="180" t="s">
        <v>2708</v>
      </c>
      <c r="F567" s="188"/>
      <c r="G567" s="181"/>
      <c r="H567" s="24" t="s">
        <v>110</v>
      </c>
      <c r="I567" s="180" t="s">
        <v>2233</v>
      </c>
      <c r="J567" s="181"/>
      <c r="K567" s="24" t="s">
        <v>118</v>
      </c>
      <c r="L567" s="23">
        <v>4957</v>
      </c>
      <c r="M567" s="23">
        <v>243000</v>
      </c>
      <c r="N567" s="186">
        <v>1784592</v>
      </c>
      <c r="O567" s="187"/>
      <c r="P567" s="23">
        <v>2027592</v>
      </c>
      <c r="Q567" s="186">
        <v>0</v>
      </c>
      <c r="R567" s="189"/>
      <c r="S567" s="187"/>
      <c r="T567" s="23">
        <v>0</v>
      </c>
      <c r="U567" s="186">
        <v>0</v>
      </c>
      <c r="V567" s="189"/>
      <c r="W567" s="25">
        <v>10138</v>
      </c>
      <c r="X567" s="23">
        <v>0</v>
      </c>
      <c r="Y567" s="23">
        <v>0</v>
      </c>
      <c r="Z567" s="186">
        <v>2037730</v>
      </c>
      <c r="AA567" s="187"/>
      <c r="AB567" s="23">
        <v>2037730</v>
      </c>
      <c r="AC567" s="23">
        <v>0</v>
      </c>
      <c r="AD567" s="43" t="s">
        <v>2123</v>
      </c>
      <c r="AE567" s="24" t="s">
        <v>2709</v>
      </c>
      <c r="AF567" s="180" t="s">
        <v>2123</v>
      </c>
      <c r="AG567" s="181"/>
      <c r="AH567" s="180" t="s">
        <v>2707</v>
      </c>
      <c r="AI567" s="181"/>
    </row>
    <row r="568" spans="1:35">
      <c r="A568" s="23">
        <v>136</v>
      </c>
      <c r="B568" s="180" t="s">
        <v>2710</v>
      </c>
      <c r="C568" s="181"/>
      <c r="D568" s="24" t="s">
        <v>2711</v>
      </c>
      <c r="E568" s="180" t="s">
        <v>2305</v>
      </c>
      <c r="F568" s="188"/>
      <c r="G568" s="181"/>
      <c r="H568" s="24" t="s">
        <v>66</v>
      </c>
      <c r="I568" s="180" t="s">
        <v>2712</v>
      </c>
      <c r="J568" s="181"/>
      <c r="K568" s="24" t="s">
        <v>60</v>
      </c>
      <c r="L568" s="23">
        <v>564</v>
      </c>
      <c r="M568" s="23">
        <v>0</v>
      </c>
      <c r="N568" s="186">
        <v>279180</v>
      </c>
      <c r="O568" s="187"/>
      <c r="P568" s="23">
        <v>279180</v>
      </c>
      <c r="Q568" s="186">
        <v>0</v>
      </c>
      <c r="R568" s="189"/>
      <c r="S568" s="187"/>
      <c r="T568" s="23">
        <v>0</v>
      </c>
      <c r="U568" s="186">
        <v>0</v>
      </c>
      <c r="V568" s="189"/>
      <c r="W568" s="25">
        <v>25126</v>
      </c>
      <c r="X568" s="23">
        <v>0</v>
      </c>
      <c r="Y568" s="23">
        <v>0</v>
      </c>
      <c r="Z568" s="186">
        <v>304306</v>
      </c>
      <c r="AA568" s="187"/>
      <c r="AB568" s="23">
        <v>25126</v>
      </c>
      <c r="AC568" s="23">
        <v>279180</v>
      </c>
      <c r="AD568" s="43" t="s">
        <v>2137</v>
      </c>
      <c r="AE568" s="24" t="s">
        <v>2713</v>
      </c>
      <c r="AF568" s="180" t="s">
        <v>2137</v>
      </c>
      <c r="AG568" s="181"/>
      <c r="AH568" s="180" t="s">
        <v>2710</v>
      </c>
      <c r="AI568" s="181"/>
    </row>
    <row r="569" spans="1:35">
      <c r="A569" s="23">
        <v>137</v>
      </c>
      <c r="B569" s="180" t="s">
        <v>2714</v>
      </c>
      <c r="C569" s="181"/>
      <c r="D569" s="24" t="s">
        <v>108</v>
      </c>
      <c r="E569" s="180" t="s">
        <v>2715</v>
      </c>
      <c r="F569" s="188"/>
      <c r="G569" s="181"/>
      <c r="H569" s="24" t="s">
        <v>110</v>
      </c>
      <c r="I569" s="180" t="s">
        <v>2716</v>
      </c>
      <c r="J569" s="181"/>
      <c r="K569" s="24" t="s">
        <v>118</v>
      </c>
      <c r="L569" s="23">
        <v>4957</v>
      </c>
      <c r="M569" s="23">
        <v>243000</v>
      </c>
      <c r="N569" s="186">
        <v>1784592</v>
      </c>
      <c r="O569" s="187"/>
      <c r="P569" s="23">
        <v>2027592</v>
      </c>
      <c r="Q569" s="186">
        <v>0</v>
      </c>
      <c r="R569" s="189"/>
      <c r="S569" s="187"/>
      <c r="T569" s="23">
        <v>0</v>
      </c>
      <c r="U569" s="186">
        <v>0</v>
      </c>
      <c r="V569" s="189"/>
      <c r="W569" s="25">
        <v>10138</v>
      </c>
      <c r="X569" s="23">
        <v>0</v>
      </c>
      <c r="Y569" s="23">
        <v>0</v>
      </c>
      <c r="Z569" s="186">
        <v>2037730</v>
      </c>
      <c r="AA569" s="187"/>
      <c r="AB569" s="23">
        <v>2037730</v>
      </c>
      <c r="AC569" s="23">
        <v>0</v>
      </c>
      <c r="AD569" s="43" t="s">
        <v>2105</v>
      </c>
      <c r="AE569" s="24" t="s">
        <v>2717</v>
      </c>
      <c r="AF569" s="180" t="s">
        <v>2105</v>
      </c>
      <c r="AG569" s="181"/>
      <c r="AH569" s="180" t="s">
        <v>2714</v>
      </c>
      <c r="AI569" s="181"/>
    </row>
    <row r="570" spans="1:35">
      <c r="A570" s="23">
        <v>138</v>
      </c>
      <c r="B570" s="180" t="s">
        <v>2718</v>
      </c>
      <c r="C570" s="181"/>
      <c r="D570" s="24" t="s">
        <v>2719</v>
      </c>
      <c r="E570" s="180" t="s">
        <v>2720</v>
      </c>
      <c r="F570" s="188"/>
      <c r="G570" s="181"/>
      <c r="H570" s="24" t="s">
        <v>156</v>
      </c>
      <c r="I570" s="180" t="s">
        <v>2721</v>
      </c>
      <c r="J570" s="181"/>
      <c r="K570" s="24" t="s">
        <v>68</v>
      </c>
      <c r="L570" s="23">
        <v>4957</v>
      </c>
      <c r="M570" s="23">
        <v>0</v>
      </c>
      <c r="N570" s="186">
        <v>6702134</v>
      </c>
      <c r="O570" s="187"/>
      <c r="P570" s="23">
        <v>6702134</v>
      </c>
      <c r="Q570" s="186">
        <v>10000</v>
      </c>
      <c r="R570" s="189"/>
      <c r="S570" s="187"/>
      <c r="T570" s="23">
        <v>0</v>
      </c>
      <c r="U570" s="186">
        <v>0</v>
      </c>
      <c r="V570" s="189"/>
      <c r="W570" s="25">
        <v>67021</v>
      </c>
      <c r="X570" s="23">
        <v>0</v>
      </c>
      <c r="Y570" s="23">
        <v>0</v>
      </c>
      <c r="Z570" s="186">
        <v>6779155</v>
      </c>
      <c r="AA570" s="187"/>
      <c r="AB570" s="23">
        <v>1000000</v>
      </c>
      <c r="AC570" s="23">
        <v>5779155</v>
      </c>
      <c r="AD570" s="43" t="s">
        <v>2205</v>
      </c>
      <c r="AE570" s="24" t="s">
        <v>2722</v>
      </c>
      <c r="AF570" s="180" t="s">
        <v>2205</v>
      </c>
      <c r="AG570" s="181"/>
      <c r="AH570" s="180" t="s">
        <v>2718</v>
      </c>
      <c r="AI570" s="181"/>
    </row>
    <row r="571" spans="1:35">
      <c r="A571" s="23">
        <v>139</v>
      </c>
      <c r="B571" s="180" t="s">
        <v>2723</v>
      </c>
      <c r="C571" s="181"/>
      <c r="D571" s="24" t="s">
        <v>2724</v>
      </c>
      <c r="E571" s="180" t="s">
        <v>2725</v>
      </c>
      <c r="F571" s="188"/>
      <c r="G571" s="181"/>
      <c r="H571" s="24" t="s">
        <v>325</v>
      </c>
      <c r="I571" s="180" t="s">
        <v>2726</v>
      </c>
      <c r="J571" s="181"/>
      <c r="K571" s="24" t="s">
        <v>252</v>
      </c>
      <c r="L571" s="23">
        <v>2479</v>
      </c>
      <c r="M571" s="23">
        <v>59400</v>
      </c>
      <c r="N571" s="186">
        <v>1226907</v>
      </c>
      <c r="O571" s="187"/>
      <c r="P571" s="23">
        <v>1286307</v>
      </c>
      <c r="Q571" s="186">
        <v>0</v>
      </c>
      <c r="R571" s="189"/>
      <c r="S571" s="187"/>
      <c r="T571" s="23">
        <v>0</v>
      </c>
      <c r="U571" s="186">
        <v>433457</v>
      </c>
      <c r="V571" s="189"/>
      <c r="W571" s="25">
        <v>13160</v>
      </c>
      <c r="X571" s="23">
        <v>0</v>
      </c>
      <c r="Y571" s="23">
        <v>0</v>
      </c>
      <c r="Z571" s="186">
        <v>1732924</v>
      </c>
      <c r="AA571" s="187"/>
      <c r="AB571" s="23">
        <v>1732924</v>
      </c>
      <c r="AC571" s="23">
        <v>0</v>
      </c>
      <c r="AD571" s="43" t="s">
        <v>2205</v>
      </c>
      <c r="AE571" s="24" t="s">
        <v>2727</v>
      </c>
      <c r="AF571" s="180" t="s">
        <v>2205</v>
      </c>
      <c r="AG571" s="181"/>
      <c r="AH571" s="180" t="s">
        <v>2723</v>
      </c>
      <c r="AI571" s="181"/>
    </row>
    <row r="572" spans="1:35">
      <c r="A572" s="23">
        <v>140</v>
      </c>
      <c r="B572" s="180" t="s">
        <v>2728</v>
      </c>
      <c r="C572" s="181"/>
      <c r="D572" s="24" t="s">
        <v>605</v>
      </c>
      <c r="E572" s="180" t="s">
        <v>606</v>
      </c>
      <c r="F572" s="188"/>
      <c r="G572" s="181"/>
      <c r="H572" s="24" t="s">
        <v>66</v>
      </c>
      <c r="I572" s="180" t="s">
        <v>607</v>
      </c>
      <c r="J572" s="181"/>
      <c r="K572" s="24" t="s">
        <v>68</v>
      </c>
      <c r="L572" s="23">
        <v>441</v>
      </c>
      <c r="M572" s="23">
        <v>0</v>
      </c>
      <c r="N572" s="186">
        <v>596232</v>
      </c>
      <c r="O572" s="187"/>
      <c r="P572" s="23">
        <v>596232</v>
      </c>
      <c r="Q572" s="186">
        <v>0</v>
      </c>
      <c r="R572" s="189"/>
      <c r="S572" s="187"/>
      <c r="T572" s="23">
        <v>0</v>
      </c>
      <c r="U572" s="186">
        <v>0</v>
      </c>
      <c r="V572" s="189"/>
      <c r="W572" s="25">
        <v>53661</v>
      </c>
      <c r="X572" s="23">
        <v>0</v>
      </c>
      <c r="Y572" s="23">
        <v>0</v>
      </c>
      <c r="Z572" s="186">
        <v>649893</v>
      </c>
      <c r="AA572" s="187"/>
      <c r="AB572" s="23">
        <v>649893</v>
      </c>
      <c r="AC572" s="23">
        <v>0</v>
      </c>
      <c r="AD572" s="43" t="s">
        <v>2219</v>
      </c>
      <c r="AE572" s="24" t="s">
        <v>2729</v>
      </c>
      <c r="AF572" s="180" t="s">
        <v>2219</v>
      </c>
      <c r="AG572" s="181"/>
      <c r="AH572" s="180" t="s">
        <v>2728</v>
      </c>
      <c r="AI572" s="181"/>
    </row>
    <row r="573" spans="1:35">
      <c r="A573" s="23">
        <v>141</v>
      </c>
      <c r="B573" s="180" t="s">
        <v>2730</v>
      </c>
      <c r="C573" s="181"/>
      <c r="D573" s="24" t="s">
        <v>108</v>
      </c>
      <c r="E573" s="180" t="s">
        <v>2731</v>
      </c>
      <c r="F573" s="188"/>
      <c r="G573" s="181"/>
      <c r="H573" s="24" t="s">
        <v>110</v>
      </c>
      <c r="I573" s="180" t="s">
        <v>2732</v>
      </c>
      <c r="J573" s="181"/>
      <c r="K573" s="24" t="s">
        <v>60</v>
      </c>
      <c r="L573" s="23">
        <v>2479</v>
      </c>
      <c r="M573" s="23">
        <v>89100</v>
      </c>
      <c r="N573" s="186">
        <v>1226907</v>
      </c>
      <c r="O573" s="187"/>
      <c r="P573" s="23">
        <v>1316007</v>
      </c>
      <c r="Q573" s="186">
        <v>0</v>
      </c>
      <c r="R573" s="189"/>
      <c r="S573" s="187"/>
      <c r="T573" s="23">
        <v>0</v>
      </c>
      <c r="U573" s="186">
        <v>0</v>
      </c>
      <c r="V573" s="189"/>
      <c r="W573" s="25">
        <v>6580</v>
      </c>
      <c r="X573" s="23">
        <v>0</v>
      </c>
      <c r="Y573" s="23">
        <v>0</v>
      </c>
      <c r="Z573" s="186">
        <v>1322587</v>
      </c>
      <c r="AA573" s="187"/>
      <c r="AB573" s="23">
        <v>1322587</v>
      </c>
      <c r="AC573" s="23">
        <v>0</v>
      </c>
      <c r="AD573" s="43" t="s">
        <v>2142</v>
      </c>
      <c r="AE573" s="24" t="s">
        <v>2733</v>
      </c>
      <c r="AF573" s="180" t="s">
        <v>2142</v>
      </c>
      <c r="AG573" s="181"/>
      <c r="AH573" s="180" t="s">
        <v>2730</v>
      </c>
      <c r="AI573" s="181"/>
    </row>
    <row r="574" spans="1:35">
      <c r="A574" s="23">
        <v>142</v>
      </c>
      <c r="B574" s="180" t="s">
        <v>2734</v>
      </c>
      <c r="C574" s="181"/>
      <c r="D574" s="24" t="s">
        <v>2735</v>
      </c>
      <c r="E574" s="180" t="s">
        <v>2736</v>
      </c>
      <c r="F574" s="188"/>
      <c r="G574" s="181"/>
      <c r="H574" s="24" t="s">
        <v>66</v>
      </c>
      <c r="I574" s="180" t="s">
        <v>2737</v>
      </c>
      <c r="J574" s="181"/>
      <c r="K574" s="24" t="s">
        <v>295</v>
      </c>
      <c r="L574" s="23">
        <v>296</v>
      </c>
      <c r="M574" s="23">
        <v>0</v>
      </c>
      <c r="N574" s="186">
        <v>146520</v>
      </c>
      <c r="O574" s="187"/>
      <c r="P574" s="23">
        <v>146520</v>
      </c>
      <c r="Q574" s="186">
        <v>0</v>
      </c>
      <c r="R574" s="189"/>
      <c r="S574" s="187"/>
      <c r="T574" s="23">
        <v>0</v>
      </c>
      <c r="U574" s="186">
        <v>0</v>
      </c>
      <c r="V574" s="189"/>
      <c r="W574" s="25">
        <v>13187</v>
      </c>
      <c r="X574" s="23">
        <v>0</v>
      </c>
      <c r="Y574" s="23">
        <v>0</v>
      </c>
      <c r="Z574" s="186">
        <v>159707</v>
      </c>
      <c r="AA574" s="187"/>
      <c r="AB574" s="23">
        <v>159707</v>
      </c>
      <c r="AC574" s="23">
        <v>0</v>
      </c>
      <c r="AD574" s="43" t="s">
        <v>2508</v>
      </c>
      <c r="AE574" s="24" t="s">
        <v>2738</v>
      </c>
      <c r="AF574" s="180" t="s">
        <v>2508</v>
      </c>
      <c r="AG574" s="181"/>
      <c r="AH574" s="180" t="s">
        <v>2734</v>
      </c>
      <c r="AI574" s="181"/>
    </row>
    <row r="575" spans="1:35">
      <c r="A575" s="23">
        <v>143</v>
      </c>
      <c r="B575" s="180" t="s">
        <v>2739</v>
      </c>
      <c r="C575" s="181"/>
      <c r="D575" s="24" t="s">
        <v>2740</v>
      </c>
      <c r="E575" s="180" t="s">
        <v>2741</v>
      </c>
      <c r="F575" s="188"/>
      <c r="G575" s="181"/>
      <c r="H575" s="24" t="s">
        <v>156</v>
      </c>
      <c r="I575" s="180" t="s">
        <v>2742</v>
      </c>
      <c r="J575" s="181"/>
      <c r="K575" s="24" t="s">
        <v>60</v>
      </c>
      <c r="L575" s="23">
        <v>2479</v>
      </c>
      <c r="M575" s="23">
        <v>0</v>
      </c>
      <c r="N575" s="186">
        <v>1226907</v>
      </c>
      <c r="O575" s="187"/>
      <c r="P575" s="23">
        <v>1226907</v>
      </c>
      <c r="Q575" s="186">
        <v>0</v>
      </c>
      <c r="R575" s="189"/>
      <c r="S575" s="187"/>
      <c r="T575" s="23">
        <v>76400</v>
      </c>
      <c r="U575" s="186">
        <v>188671</v>
      </c>
      <c r="V575" s="189"/>
      <c r="W575" s="25">
        <v>12269</v>
      </c>
      <c r="X575" s="23">
        <v>16650</v>
      </c>
      <c r="Y575" s="23">
        <v>0</v>
      </c>
      <c r="Z575" s="186">
        <v>1520897</v>
      </c>
      <c r="AA575" s="187"/>
      <c r="AB575" s="23">
        <v>1520897</v>
      </c>
      <c r="AC575" s="23">
        <v>0</v>
      </c>
      <c r="AD575" s="43" t="s">
        <v>2150</v>
      </c>
      <c r="AE575" s="24" t="s">
        <v>2743</v>
      </c>
      <c r="AF575" s="180" t="s">
        <v>2150</v>
      </c>
      <c r="AG575" s="181"/>
      <c r="AH575" s="180" t="s">
        <v>2739</v>
      </c>
      <c r="AI575" s="181"/>
    </row>
    <row r="576" spans="1:35">
      <c r="A576" s="23">
        <v>144</v>
      </c>
      <c r="B576" s="180" t="s">
        <v>2744</v>
      </c>
      <c r="C576" s="181"/>
      <c r="D576" s="24" t="s">
        <v>2745</v>
      </c>
      <c r="E576" s="180" t="s">
        <v>2746</v>
      </c>
      <c r="F576" s="188"/>
      <c r="G576" s="181"/>
      <c r="H576" s="24" t="s">
        <v>66</v>
      </c>
      <c r="I576" s="180" t="s">
        <v>2747</v>
      </c>
      <c r="J576" s="181"/>
      <c r="K576" s="24" t="s">
        <v>125</v>
      </c>
      <c r="L576" s="23">
        <v>604</v>
      </c>
      <c r="M576" s="23">
        <v>0</v>
      </c>
      <c r="N576" s="186">
        <v>816608</v>
      </c>
      <c r="O576" s="187"/>
      <c r="P576" s="23">
        <v>816608</v>
      </c>
      <c r="Q576" s="186">
        <v>0</v>
      </c>
      <c r="R576" s="189"/>
      <c r="S576" s="187"/>
      <c r="T576" s="23">
        <v>0</v>
      </c>
      <c r="U576" s="186">
        <v>0</v>
      </c>
      <c r="V576" s="189"/>
      <c r="W576" s="25">
        <v>73495</v>
      </c>
      <c r="X576" s="23">
        <v>0</v>
      </c>
      <c r="Y576" s="23">
        <v>0</v>
      </c>
      <c r="Z576" s="186">
        <v>890103</v>
      </c>
      <c r="AA576" s="187"/>
      <c r="AB576" s="23">
        <v>73495</v>
      </c>
      <c r="AC576" s="23">
        <v>816608</v>
      </c>
      <c r="AD576" s="43" t="s">
        <v>2137</v>
      </c>
      <c r="AE576" s="24" t="s">
        <v>2748</v>
      </c>
      <c r="AF576" s="180" t="s">
        <v>2137</v>
      </c>
      <c r="AG576" s="181"/>
      <c r="AH576" s="180" t="s">
        <v>2744</v>
      </c>
      <c r="AI576" s="181"/>
    </row>
    <row r="577" spans="1:35">
      <c r="A577" s="23">
        <v>145</v>
      </c>
      <c r="B577" s="180" t="s">
        <v>2749</v>
      </c>
      <c r="C577" s="181"/>
      <c r="D577" s="24" t="s">
        <v>2750</v>
      </c>
      <c r="E577" s="180" t="s">
        <v>2751</v>
      </c>
      <c r="F577" s="188"/>
      <c r="G577" s="181"/>
      <c r="H577" s="24" t="s">
        <v>66</v>
      </c>
      <c r="I577" s="180" t="s">
        <v>2185</v>
      </c>
      <c r="J577" s="181"/>
      <c r="K577" s="24" t="s">
        <v>125</v>
      </c>
      <c r="L577" s="23">
        <v>200</v>
      </c>
      <c r="M577" s="23">
        <v>0</v>
      </c>
      <c r="N577" s="186">
        <v>270400</v>
      </c>
      <c r="O577" s="187"/>
      <c r="P577" s="23">
        <v>270400</v>
      </c>
      <c r="Q577" s="186">
        <v>0</v>
      </c>
      <c r="R577" s="189"/>
      <c r="S577" s="187"/>
      <c r="T577" s="23">
        <v>0</v>
      </c>
      <c r="U577" s="186">
        <v>0</v>
      </c>
      <c r="V577" s="189"/>
      <c r="W577" s="25">
        <v>24336</v>
      </c>
      <c r="X577" s="23">
        <v>0</v>
      </c>
      <c r="Y577" s="23">
        <v>0</v>
      </c>
      <c r="Z577" s="186">
        <v>294736</v>
      </c>
      <c r="AA577" s="187"/>
      <c r="AB577" s="23">
        <v>294736</v>
      </c>
      <c r="AC577" s="23">
        <v>0</v>
      </c>
      <c r="AD577" s="43" t="s">
        <v>2508</v>
      </c>
      <c r="AE577" s="24" t="s">
        <v>2752</v>
      </c>
      <c r="AF577" s="180" t="s">
        <v>2508</v>
      </c>
      <c r="AG577" s="181"/>
      <c r="AH577" s="180" t="s">
        <v>2749</v>
      </c>
      <c r="AI577" s="181"/>
    </row>
    <row r="578" spans="1:35">
      <c r="A578" s="23">
        <v>146</v>
      </c>
      <c r="B578" s="180" t="s">
        <v>2753</v>
      </c>
      <c r="C578" s="181"/>
      <c r="D578" s="24" t="s">
        <v>2754</v>
      </c>
      <c r="E578" s="180" t="s">
        <v>2755</v>
      </c>
      <c r="F578" s="188"/>
      <c r="G578" s="181"/>
      <c r="H578" s="24" t="s">
        <v>66</v>
      </c>
      <c r="I578" s="180" t="s">
        <v>2756</v>
      </c>
      <c r="J578" s="181"/>
      <c r="K578" s="24" t="s">
        <v>252</v>
      </c>
      <c r="L578" s="23">
        <v>176</v>
      </c>
      <c r="M578" s="23">
        <v>0</v>
      </c>
      <c r="N578" s="186">
        <v>73040</v>
      </c>
      <c r="O578" s="187"/>
      <c r="P578" s="23">
        <v>73040</v>
      </c>
      <c r="Q578" s="186">
        <v>0</v>
      </c>
      <c r="R578" s="189"/>
      <c r="S578" s="187"/>
      <c r="T578" s="23">
        <v>0</v>
      </c>
      <c r="U578" s="186">
        <v>0</v>
      </c>
      <c r="V578" s="189"/>
      <c r="W578" s="25">
        <v>6574</v>
      </c>
      <c r="X578" s="23">
        <v>0</v>
      </c>
      <c r="Y578" s="23">
        <v>0</v>
      </c>
      <c r="Z578" s="186">
        <v>79614</v>
      </c>
      <c r="AA578" s="187"/>
      <c r="AB578" s="23">
        <v>79614</v>
      </c>
      <c r="AC578" s="23">
        <v>0</v>
      </c>
      <c r="AD578" s="43" t="s">
        <v>2105</v>
      </c>
      <c r="AE578" s="24" t="s">
        <v>2757</v>
      </c>
      <c r="AF578" s="180" t="s">
        <v>2105</v>
      </c>
      <c r="AG578" s="181"/>
      <c r="AH578" s="180" t="s">
        <v>2753</v>
      </c>
      <c r="AI578" s="181"/>
    </row>
    <row r="579" spans="1:35">
      <c r="A579" s="23">
        <v>147</v>
      </c>
      <c r="B579" s="180" t="s">
        <v>2758</v>
      </c>
      <c r="C579" s="181"/>
      <c r="D579" s="24" t="s">
        <v>2759</v>
      </c>
      <c r="E579" s="180" t="s">
        <v>2760</v>
      </c>
      <c r="F579" s="188"/>
      <c r="G579" s="181"/>
      <c r="H579" s="24" t="s">
        <v>156</v>
      </c>
      <c r="I579" s="180" t="s">
        <v>2761</v>
      </c>
      <c r="J579" s="181"/>
      <c r="K579" s="24" t="s">
        <v>60</v>
      </c>
      <c r="L579" s="23">
        <v>2479</v>
      </c>
      <c r="M579" s="23">
        <v>0</v>
      </c>
      <c r="N579" s="186">
        <v>1226907</v>
      </c>
      <c r="O579" s="187"/>
      <c r="P579" s="23">
        <v>1226907</v>
      </c>
      <c r="Q579" s="186">
        <v>0</v>
      </c>
      <c r="R579" s="189"/>
      <c r="S579" s="187"/>
      <c r="T579" s="23">
        <v>0</v>
      </c>
      <c r="U579" s="186">
        <v>0</v>
      </c>
      <c r="V579" s="189"/>
      <c r="W579" s="25">
        <v>12269</v>
      </c>
      <c r="X579" s="23">
        <v>16650</v>
      </c>
      <c r="Y579" s="23">
        <v>0</v>
      </c>
      <c r="Z579" s="186">
        <v>1255826</v>
      </c>
      <c r="AA579" s="187"/>
      <c r="AB579" s="23">
        <v>600000</v>
      </c>
      <c r="AC579" s="23">
        <v>655826</v>
      </c>
      <c r="AD579" s="43" t="s">
        <v>2081</v>
      </c>
      <c r="AE579" s="24" t="s">
        <v>2762</v>
      </c>
      <c r="AF579" s="180" t="s">
        <v>2081</v>
      </c>
      <c r="AG579" s="181"/>
      <c r="AH579" s="180" t="s">
        <v>2758</v>
      </c>
      <c r="AI579" s="181"/>
    </row>
    <row r="580" spans="1:35">
      <c r="A580" s="23">
        <v>148</v>
      </c>
      <c r="B580" s="180" t="s">
        <v>2763</v>
      </c>
      <c r="C580" s="181"/>
      <c r="D580" s="24" t="s">
        <v>2764</v>
      </c>
      <c r="E580" s="180" t="s">
        <v>2765</v>
      </c>
      <c r="F580" s="188"/>
      <c r="G580" s="181"/>
      <c r="I580" s="180" t="s">
        <v>2766</v>
      </c>
      <c r="J580" s="181"/>
      <c r="K580" s="24" t="s">
        <v>60</v>
      </c>
      <c r="L580" s="23">
        <v>11</v>
      </c>
      <c r="M580" s="23">
        <v>0</v>
      </c>
      <c r="N580" s="186">
        <v>1915</v>
      </c>
      <c r="O580" s="187"/>
      <c r="P580" s="23">
        <v>1915</v>
      </c>
      <c r="Q580" s="186">
        <v>0</v>
      </c>
      <c r="R580" s="189"/>
      <c r="S580" s="187"/>
      <c r="T580" s="23">
        <v>0</v>
      </c>
      <c r="U580" s="186">
        <v>0</v>
      </c>
      <c r="V580" s="189"/>
      <c r="W580" s="25">
        <v>0</v>
      </c>
      <c r="X580" s="23">
        <v>0</v>
      </c>
      <c r="Y580" s="23">
        <v>0</v>
      </c>
      <c r="Z580" s="186">
        <v>1915</v>
      </c>
      <c r="AA580" s="187"/>
      <c r="AB580" s="23">
        <v>0</v>
      </c>
      <c r="AC580" s="23">
        <v>1915</v>
      </c>
      <c r="AD580" s="43" t="s">
        <v>2117</v>
      </c>
      <c r="AE580" s="24" t="s">
        <v>2767</v>
      </c>
      <c r="AF580" s="180" t="s">
        <v>2117</v>
      </c>
      <c r="AG580" s="181"/>
      <c r="AH580" s="180" t="s">
        <v>2763</v>
      </c>
      <c r="AI580" s="181"/>
    </row>
    <row r="581" spans="1:35">
      <c r="A581" s="23">
        <v>149</v>
      </c>
      <c r="B581" s="180" t="s">
        <v>2768</v>
      </c>
      <c r="C581" s="181"/>
      <c r="D581" s="24" t="s">
        <v>2769</v>
      </c>
      <c r="E581" s="180" t="s">
        <v>2770</v>
      </c>
      <c r="F581" s="188"/>
      <c r="G581" s="181"/>
      <c r="H581" s="24" t="s">
        <v>66</v>
      </c>
      <c r="I581" s="180" t="s">
        <v>2771</v>
      </c>
      <c r="J581" s="181"/>
      <c r="K581" s="24" t="s">
        <v>534</v>
      </c>
      <c r="L581" s="23">
        <v>397</v>
      </c>
      <c r="M581" s="23">
        <v>0</v>
      </c>
      <c r="N581" s="186">
        <v>573546</v>
      </c>
      <c r="O581" s="187"/>
      <c r="P581" s="23">
        <v>573546</v>
      </c>
      <c r="Q581" s="186">
        <v>0</v>
      </c>
      <c r="R581" s="189"/>
      <c r="S581" s="187"/>
      <c r="T581" s="23">
        <v>0</v>
      </c>
      <c r="U581" s="186">
        <v>0</v>
      </c>
      <c r="V581" s="189"/>
      <c r="W581" s="25">
        <v>51619</v>
      </c>
      <c r="X581" s="23">
        <v>0</v>
      </c>
      <c r="Y581" s="23">
        <v>0</v>
      </c>
      <c r="Z581" s="186">
        <v>625165</v>
      </c>
      <c r="AA581" s="187"/>
      <c r="AB581" s="23">
        <v>625165</v>
      </c>
      <c r="AC581" s="23">
        <v>0</v>
      </c>
      <c r="AD581" s="43" t="s">
        <v>2123</v>
      </c>
      <c r="AE581" s="24" t="s">
        <v>2772</v>
      </c>
      <c r="AF581" s="180" t="s">
        <v>2123</v>
      </c>
      <c r="AG581" s="181"/>
      <c r="AH581" s="180" t="s">
        <v>2768</v>
      </c>
      <c r="AI581" s="181"/>
    </row>
    <row r="582" spans="1:35">
      <c r="A582" s="23">
        <v>150</v>
      </c>
      <c r="B582" s="180" t="s">
        <v>2773</v>
      </c>
      <c r="C582" s="181"/>
      <c r="D582" s="24" t="s">
        <v>2774</v>
      </c>
      <c r="E582" s="180" t="s">
        <v>1949</v>
      </c>
      <c r="F582" s="188"/>
      <c r="G582" s="181"/>
      <c r="H582" s="24" t="s">
        <v>325</v>
      </c>
      <c r="I582" s="180" t="s">
        <v>2775</v>
      </c>
      <c r="J582" s="181"/>
      <c r="K582" s="24" t="s">
        <v>534</v>
      </c>
      <c r="L582" s="23">
        <v>12118</v>
      </c>
      <c r="M582" s="23">
        <v>1171104</v>
      </c>
      <c r="N582" s="186">
        <v>13438418</v>
      </c>
      <c r="O582" s="187"/>
      <c r="P582" s="23">
        <v>14609522</v>
      </c>
      <c r="Q582" s="186">
        <v>10000</v>
      </c>
      <c r="R582" s="189"/>
      <c r="S582" s="187"/>
      <c r="T582" s="23">
        <v>46700</v>
      </c>
      <c r="U582" s="186">
        <v>38730</v>
      </c>
      <c r="V582" s="189"/>
      <c r="W582" s="25">
        <v>151951</v>
      </c>
      <c r="X582" s="23">
        <v>0</v>
      </c>
      <c r="Y582" s="23">
        <v>0</v>
      </c>
      <c r="Z582" s="186">
        <v>14856903</v>
      </c>
      <c r="AA582" s="187"/>
      <c r="AB582" s="23">
        <v>14856903</v>
      </c>
      <c r="AC582" s="23">
        <v>0</v>
      </c>
      <c r="AD582" s="43" t="s">
        <v>2356</v>
      </c>
      <c r="AE582" s="24" t="s">
        <v>2776</v>
      </c>
      <c r="AF582" s="180" t="s">
        <v>2356</v>
      </c>
      <c r="AG582" s="181"/>
      <c r="AH582" s="172" t="s">
        <v>6306</v>
      </c>
      <c r="AI582" s="181"/>
    </row>
    <row r="583" spans="1:35">
      <c r="A583" s="23">
        <v>151</v>
      </c>
      <c r="B583" s="180" t="s">
        <v>2777</v>
      </c>
      <c r="C583" s="181"/>
      <c r="D583" s="24" t="s">
        <v>2778</v>
      </c>
      <c r="E583" s="180" t="s">
        <v>2779</v>
      </c>
      <c r="F583" s="188"/>
      <c r="G583" s="181"/>
      <c r="H583" s="24" t="s">
        <v>66</v>
      </c>
      <c r="I583" s="180" t="s">
        <v>2780</v>
      </c>
      <c r="J583" s="181"/>
      <c r="K583" s="24" t="s">
        <v>125</v>
      </c>
      <c r="L583" s="23">
        <v>613</v>
      </c>
      <c r="M583" s="23">
        <v>0</v>
      </c>
      <c r="N583" s="186">
        <v>828776</v>
      </c>
      <c r="O583" s="187"/>
      <c r="P583" s="23">
        <v>828776</v>
      </c>
      <c r="Q583" s="186">
        <v>0</v>
      </c>
      <c r="R583" s="189"/>
      <c r="S583" s="187"/>
      <c r="T583" s="23">
        <v>0</v>
      </c>
      <c r="U583" s="186">
        <v>188671</v>
      </c>
      <c r="V583" s="189"/>
      <c r="W583" s="25">
        <v>74590</v>
      </c>
      <c r="X583" s="23">
        <v>0</v>
      </c>
      <c r="Y583" s="23">
        <v>0</v>
      </c>
      <c r="Z583" s="186">
        <v>1092037</v>
      </c>
      <c r="AA583" s="187"/>
      <c r="AB583" s="23">
        <v>1092037</v>
      </c>
      <c r="AC583" s="23">
        <v>0</v>
      </c>
      <c r="AD583" s="43" t="s">
        <v>2117</v>
      </c>
      <c r="AE583" s="24" t="s">
        <v>2781</v>
      </c>
      <c r="AF583" s="180" t="s">
        <v>2117</v>
      </c>
      <c r="AG583" s="181"/>
      <c r="AH583" s="180" t="s">
        <v>2777</v>
      </c>
      <c r="AI583" s="181"/>
    </row>
    <row r="584" spans="1:35">
      <c r="A584" s="23">
        <v>152</v>
      </c>
      <c r="B584" s="180" t="s">
        <v>2782</v>
      </c>
      <c r="C584" s="181"/>
      <c r="D584" s="24" t="s">
        <v>108</v>
      </c>
      <c r="E584" s="180" t="s">
        <v>2783</v>
      </c>
      <c r="F584" s="188"/>
      <c r="G584" s="181"/>
      <c r="H584" s="24" t="s">
        <v>110</v>
      </c>
      <c r="I584" s="180" t="s">
        <v>2784</v>
      </c>
      <c r="J584" s="181"/>
      <c r="K584" s="24" t="s">
        <v>112</v>
      </c>
      <c r="L584" s="23">
        <v>4957</v>
      </c>
      <c r="M584" s="23">
        <v>429300</v>
      </c>
      <c r="N584" s="186">
        <v>2305098</v>
      </c>
      <c r="O584" s="187"/>
      <c r="P584" s="23">
        <v>2734398</v>
      </c>
      <c r="Q584" s="186">
        <v>0</v>
      </c>
      <c r="R584" s="189"/>
      <c r="S584" s="187"/>
      <c r="T584" s="23">
        <v>0</v>
      </c>
      <c r="U584" s="186">
        <v>0</v>
      </c>
      <c r="V584" s="189"/>
      <c r="W584" s="25">
        <v>13672</v>
      </c>
      <c r="X584" s="23">
        <v>0</v>
      </c>
      <c r="Y584" s="23">
        <v>0</v>
      </c>
      <c r="Z584" s="186">
        <v>2748070</v>
      </c>
      <c r="AA584" s="187"/>
      <c r="AB584" s="23">
        <v>2748070</v>
      </c>
      <c r="AC584" s="23">
        <v>0</v>
      </c>
      <c r="AD584" s="43" t="s">
        <v>2219</v>
      </c>
      <c r="AE584" s="24" t="s">
        <v>2785</v>
      </c>
      <c r="AF584" s="180" t="s">
        <v>2219</v>
      </c>
      <c r="AG584" s="181"/>
      <c r="AH584" s="180" t="s">
        <v>2782</v>
      </c>
      <c r="AI584" s="181"/>
    </row>
    <row r="585" spans="1:35">
      <c r="A585" s="23">
        <v>153</v>
      </c>
      <c r="B585" s="180" t="s">
        <v>2786</v>
      </c>
      <c r="C585" s="181"/>
      <c r="D585" s="24" t="s">
        <v>2787</v>
      </c>
      <c r="E585" s="180" t="s">
        <v>2788</v>
      </c>
      <c r="F585" s="188"/>
      <c r="G585" s="181"/>
      <c r="H585" s="24" t="s">
        <v>66</v>
      </c>
      <c r="I585" s="180" t="s">
        <v>2789</v>
      </c>
      <c r="J585" s="181"/>
      <c r="K585" s="24" t="s">
        <v>540</v>
      </c>
      <c r="L585" s="23">
        <v>61</v>
      </c>
      <c r="M585" s="23">
        <v>0</v>
      </c>
      <c r="N585" s="186">
        <v>88127</v>
      </c>
      <c r="O585" s="187"/>
      <c r="P585" s="23">
        <v>88127</v>
      </c>
      <c r="Q585" s="186">
        <v>0</v>
      </c>
      <c r="R585" s="189"/>
      <c r="S585" s="187"/>
      <c r="T585" s="23">
        <v>0</v>
      </c>
      <c r="U585" s="186">
        <v>0</v>
      </c>
      <c r="V585" s="189"/>
      <c r="W585" s="25">
        <v>7931</v>
      </c>
      <c r="X585" s="23">
        <v>0</v>
      </c>
      <c r="Y585" s="23">
        <v>0</v>
      </c>
      <c r="Z585" s="186">
        <v>96058</v>
      </c>
      <c r="AA585" s="187"/>
      <c r="AB585" s="23">
        <v>96058</v>
      </c>
      <c r="AC585" s="23">
        <v>0</v>
      </c>
      <c r="AD585" s="43" t="s">
        <v>2150</v>
      </c>
      <c r="AE585" s="24" t="s">
        <v>2790</v>
      </c>
      <c r="AF585" s="180" t="s">
        <v>2150</v>
      </c>
      <c r="AG585" s="181"/>
      <c r="AH585" s="180" t="s">
        <v>2786</v>
      </c>
      <c r="AI585" s="181"/>
    </row>
    <row r="586" spans="1:35">
      <c r="A586" s="23">
        <v>154</v>
      </c>
      <c r="B586" s="180" t="s">
        <v>2791</v>
      </c>
      <c r="C586" s="181"/>
      <c r="D586" s="24" t="s">
        <v>108</v>
      </c>
      <c r="E586" s="180" t="s">
        <v>2792</v>
      </c>
      <c r="F586" s="188"/>
      <c r="G586" s="181"/>
      <c r="H586" s="24" t="s">
        <v>110</v>
      </c>
      <c r="I586" s="180" t="s">
        <v>2793</v>
      </c>
      <c r="J586" s="181"/>
      <c r="K586" s="24" t="s">
        <v>112</v>
      </c>
      <c r="L586" s="23">
        <v>4957</v>
      </c>
      <c r="M586" s="23">
        <v>429300</v>
      </c>
      <c r="N586" s="186">
        <v>2305098</v>
      </c>
      <c r="O586" s="187"/>
      <c r="P586" s="23">
        <v>2734398</v>
      </c>
      <c r="Q586" s="186">
        <v>0</v>
      </c>
      <c r="R586" s="189"/>
      <c r="S586" s="187"/>
      <c r="T586" s="23">
        <v>0</v>
      </c>
      <c r="U586" s="186">
        <v>0</v>
      </c>
      <c r="V586" s="189"/>
      <c r="W586" s="25">
        <v>13672</v>
      </c>
      <c r="X586" s="23">
        <v>0</v>
      </c>
      <c r="Y586" s="23">
        <v>0</v>
      </c>
      <c r="Z586" s="186">
        <v>2748070</v>
      </c>
      <c r="AA586" s="187"/>
      <c r="AB586" s="23">
        <v>2748070</v>
      </c>
      <c r="AC586" s="23">
        <v>0</v>
      </c>
      <c r="AD586" s="43" t="s">
        <v>2081</v>
      </c>
      <c r="AE586" s="24" t="s">
        <v>2794</v>
      </c>
      <c r="AF586" s="180" t="s">
        <v>2081</v>
      </c>
      <c r="AG586" s="181"/>
      <c r="AH586" s="180" t="s">
        <v>2791</v>
      </c>
      <c r="AI586" s="181"/>
    </row>
    <row r="587" spans="1:35">
      <c r="A587" s="23">
        <v>155</v>
      </c>
      <c r="B587" s="180" t="s">
        <v>2795</v>
      </c>
      <c r="C587" s="181"/>
      <c r="D587" s="24" t="s">
        <v>108</v>
      </c>
      <c r="E587" s="180" t="s">
        <v>2570</v>
      </c>
      <c r="F587" s="188"/>
      <c r="G587" s="181"/>
      <c r="H587" s="24" t="s">
        <v>110</v>
      </c>
      <c r="I587" s="180" t="s">
        <v>2571</v>
      </c>
      <c r="J587" s="181"/>
      <c r="K587" s="24" t="s">
        <v>130</v>
      </c>
      <c r="L587" s="23">
        <v>2479</v>
      </c>
      <c r="M587" s="23">
        <v>81000</v>
      </c>
      <c r="N587" s="186">
        <v>892296</v>
      </c>
      <c r="O587" s="187"/>
      <c r="P587" s="23">
        <v>973296</v>
      </c>
      <c r="Q587" s="186">
        <v>0</v>
      </c>
      <c r="R587" s="189"/>
      <c r="S587" s="187"/>
      <c r="T587" s="23">
        <v>0</v>
      </c>
      <c r="U587" s="186">
        <v>0</v>
      </c>
      <c r="V587" s="189"/>
      <c r="W587" s="25">
        <v>4866</v>
      </c>
      <c r="X587" s="23">
        <v>0</v>
      </c>
      <c r="Y587" s="23">
        <v>0</v>
      </c>
      <c r="Z587" s="186">
        <v>978162</v>
      </c>
      <c r="AA587" s="187"/>
      <c r="AB587" s="23">
        <v>978162</v>
      </c>
      <c r="AC587" s="23">
        <v>0</v>
      </c>
      <c r="AD587" s="43" t="s">
        <v>2123</v>
      </c>
      <c r="AE587" s="24" t="s">
        <v>2796</v>
      </c>
      <c r="AF587" s="180" t="s">
        <v>2123</v>
      </c>
      <c r="AG587" s="181"/>
      <c r="AH587" s="180" t="s">
        <v>2795</v>
      </c>
      <c r="AI587" s="181"/>
    </row>
    <row r="588" spans="1:35">
      <c r="A588" s="23">
        <v>156</v>
      </c>
      <c r="B588" s="180" t="s">
        <v>2797</v>
      </c>
      <c r="C588" s="181"/>
      <c r="D588" s="24" t="s">
        <v>1196</v>
      </c>
      <c r="E588" s="180" t="s">
        <v>1197</v>
      </c>
      <c r="F588" s="188"/>
      <c r="G588" s="181"/>
      <c r="H588" s="24" t="s">
        <v>66</v>
      </c>
      <c r="I588" s="180" t="s">
        <v>1198</v>
      </c>
      <c r="J588" s="181"/>
      <c r="K588" s="24" t="s">
        <v>540</v>
      </c>
      <c r="L588" s="23">
        <v>795</v>
      </c>
      <c r="M588" s="23">
        <v>0</v>
      </c>
      <c r="N588" s="186">
        <v>1148537</v>
      </c>
      <c r="O588" s="187"/>
      <c r="P588" s="23">
        <v>1148537</v>
      </c>
      <c r="Q588" s="186">
        <v>0</v>
      </c>
      <c r="R588" s="189"/>
      <c r="S588" s="187"/>
      <c r="T588" s="23">
        <v>0</v>
      </c>
      <c r="U588" s="186">
        <v>0</v>
      </c>
      <c r="V588" s="189"/>
      <c r="W588" s="25">
        <v>103368</v>
      </c>
      <c r="X588" s="23">
        <v>0</v>
      </c>
      <c r="Y588" s="23">
        <v>0</v>
      </c>
      <c r="Z588" s="186">
        <v>1251905</v>
      </c>
      <c r="AA588" s="187"/>
      <c r="AB588" s="23">
        <v>1251905</v>
      </c>
      <c r="AC588" s="23">
        <v>0</v>
      </c>
      <c r="AD588" s="43" t="s">
        <v>2356</v>
      </c>
      <c r="AE588" s="24" t="s">
        <v>2798</v>
      </c>
      <c r="AF588" s="180" t="s">
        <v>2356</v>
      </c>
      <c r="AG588" s="181"/>
      <c r="AH588" s="180" t="s">
        <v>2797</v>
      </c>
      <c r="AI588" s="181"/>
    </row>
    <row r="589" spans="1:35">
      <c r="A589" s="23">
        <v>157</v>
      </c>
      <c r="B589" s="180" t="s">
        <v>2799</v>
      </c>
      <c r="C589" s="181"/>
      <c r="D589" s="24" t="s">
        <v>2800</v>
      </c>
      <c r="E589" s="180" t="s">
        <v>2801</v>
      </c>
      <c r="F589" s="188"/>
      <c r="G589" s="181"/>
      <c r="H589" s="24" t="s">
        <v>156</v>
      </c>
      <c r="I589" s="180" t="s">
        <v>2802</v>
      </c>
      <c r="J589" s="181"/>
      <c r="K589" s="24" t="s">
        <v>1279</v>
      </c>
      <c r="L589" s="23">
        <v>2479</v>
      </c>
      <c r="M589" s="23">
        <v>0</v>
      </c>
      <c r="N589" s="186">
        <v>1041012</v>
      </c>
      <c r="O589" s="187"/>
      <c r="P589" s="23">
        <v>1041012</v>
      </c>
      <c r="Q589" s="186">
        <v>0</v>
      </c>
      <c r="R589" s="189"/>
      <c r="S589" s="187"/>
      <c r="T589" s="23">
        <v>0</v>
      </c>
      <c r="U589" s="186">
        <v>0</v>
      </c>
      <c r="V589" s="189"/>
      <c r="W589" s="25">
        <v>10410</v>
      </c>
      <c r="X589" s="23">
        <v>0</v>
      </c>
      <c r="Y589" s="23">
        <v>0</v>
      </c>
      <c r="Z589" s="186">
        <v>1051422</v>
      </c>
      <c r="AA589" s="187"/>
      <c r="AB589" s="23">
        <v>1051422</v>
      </c>
      <c r="AC589" s="23">
        <v>0</v>
      </c>
      <c r="AD589" s="43" t="s">
        <v>2191</v>
      </c>
      <c r="AE589" s="24" t="s">
        <v>2803</v>
      </c>
      <c r="AF589" s="180" t="s">
        <v>2191</v>
      </c>
      <c r="AG589" s="181"/>
      <c r="AH589" s="180" t="s">
        <v>2799</v>
      </c>
      <c r="AI589" s="181"/>
    </row>
    <row r="590" spans="1:35">
      <c r="A590" s="23">
        <v>158</v>
      </c>
      <c r="B590" s="180" t="s">
        <v>2804</v>
      </c>
      <c r="C590" s="181"/>
      <c r="D590" s="24" t="s">
        <v>2805</v>
      </c>
      <c r="E590" s="180" t="s">
        <v>2806</v>
      </c>
      <c r="F590" s="188"/>
      <c r="G590" s="181"/>
      <c r="I590" s="180" t="s">
        <v>2807</v>
      </c>
      <c r="J590" s="181"/>
      <c r="K590" s="24" t="s">
        <v>130</v>
      </c>
      <c r="L590" s="23">
        <v>82</v>
      </c>
      <c r="M590" s="23">
        <v>0</v>
      </c>
      <c r="N590" s="186">
        <v>10100</v>
      </c>
      <c r="O590" s="187"/>
      <c r="P590" s="23">
        <v>10100</v>
      </c>
      <c r="Q590" s="186">
        <v>0</v>
      </c>
      <c r="R590" s="189"/>
      <c r="S590" s="187"/>
      <c r="T590" s="23">
        <v>0</v>
      </c>
      <c r="U590" s="186">
        <v>0</v>
      </c>
      <c r="V590" s="189"/>
      <c r="W590" s="25">
        <v>0</v>
      </c>
      <c r="X590" s="23">
        <v>0</v>
      </c>
      <c r="Y590" s="23">
        <v>0</v>
      </c>
      <c r="Z590" s="186">
        <v>10100</v>
      </c>
      <c r="AA590" s="187"/>
      <c r="AB590" s="23">
        <v>0</v>
      </c>
      <c r="AC590" s="23">
        <v>10100</v>
      </c>
      <c r="AD590" s="43" t="s">
        <v>2117</v>
      </c>
      <c r="AE590" s="24" t="s">
        <v>2808</v>
      </c>
      <c r="AF590" s="180" t="s">
        <v>2117</v>
      </c>
      <c r="AG590" s="181"/>
      <c r="AH590" s="180" t="s">
        <v>2804</v>
      </c>
      <c r="AI590" s="181"/>
    </row>
    <row r="591" spans="1:35">
      <c r="A591" s="23">
        <v>159</v>
      </c>
      <c r="B591" s="180" t="s">
        <v>2809</v>
      </c>
      <c r="C591" s="181"/>
      <c r="D591" s="24" t="s">
        <v>108</v>
      </c>
      <c r="E591" s="180" t="s">
        <v>2810</v>
      </c>
      <c r="F591" s="188"/>
      <c r="G591" s="181"/>
      <c r="H591" s="24" t="s">
        <v>110</v>
      </c>
      <c r="I591" s="180" t="s">
        <v>2811</v>
      </c>
      <c r="J591" s="181"/>
      <c r="K591" s="24" t="s">
        <v>364</v>
      </c>
      <c r="L591" s="23">
        <v>2479</v>
      </c>
      <c r="M591" s="23">
        <v>190350</v>
      </c>
      <c r="N591" s="186">
        <v>1041012</v>
      </c>
      <c r="O591" s="187"/>
      <c r="P591" s="23">
        <v>1231362</v>
      </c>
      <c r="Q591" s="186">
        <v>0</v>
      </c>
      <c r="R591" s="189"/>
      <c r="S591" s="187"/>
      <c r="T591" s="23">
        <v>0</v>
      </c>
      <c r="U591" s="186">
        <v>0</v>
      </c>
      <c r="V591" s="189"/>
      <c r="W591" s="25">
        <v>6157</v>
      </c>
      <c r="X591" s="23">
        <v>0</v>
      </c>
      <c r="Y591" s="23">
        <v>0</v>
      </c>
      <c r="Z591" s="186">
        <v>1237519</v>
      </c>
      <c r="AA591" s="187"/>
      <c r="AB591" s="23">
        <v>1237519</v>
      </c>
      <c r="AC591" s="23">
        <v>0</v>
      </c>
      <c r="AD591" s="43" t="s">
        <v>2137</v>
      </c>
      <c r="AE591" s="24" t="s">
        <v>2812</v>
      </c>
      <c r="AF591" s="180" t="s">
        <v>2137</v>
      </c>
      <c r="AG591" s="181"/>
      <c r="AH591" s="180" t="s">
        <v>2809</v>
      </c>
      <c r="AI591" s="181"/>
    </row>
    <row r="592" spans="1:35">
      <c r="A592" s="23">
        <v>160</v>
      </c>
      <c r="B592" s="180" t="s">
        <v>2813</v>
      </c>
      <c r="C592" s="181"/>
      <c r="D592" s="24" t="s">
        <v>2814</v>
      </c>
      <c r="E592" s="180" t="s">
        <v>2815</v>
      </c>
      <c r="F592" s="188"/>
      <c r="G592" s="181"/>
      <c r="H592" s="24" t="s">
        <v>66</v>
      </c>
      <c r="I592" s="180" t="s">
        <v>2816</v>
      </c>
      <c r="J592" s="181"/>
      <c r="K592" s="24" t="s">
        <v>60</v>
      </c>
      <c r="L592" s="23">
        <v>230</v>
      </c>
      <c r="M592" s="23">
        <v>0</v>
      </c>
      <c r="N592" s="186">
        <v>113850</v>
      </c>
      <c r="O592" s="187"/>
      <c r="P592" s="23">
        <v>113850</v>
      </c>
      <c r="Q592" s="186">
        <v>0</v>
      </c>
      <c r="R592" s="189"/>
      <c r="S592" s="187"/>
      <c r="T592" s="23">
        <v>0</v>
      </c>
      <c r="U592" s="186">
        <v>500</v>
      </c>
      <c r="V592" s="189"/>
      <c r="W592" s="25">
        <v>10247</v>
      </c>
      <c r="X592" s="23">
        <v>0</v>
      </c>
      <c r="Y592" s="23">
        <v>0</v>
      </c>
      <c r="Z592" s="186">
        <v>124597</v>
      </c>
      <c r="AA592" s="187"/>
      <c r="AB592" s="23">
        <v>124597</v>
      </c>
      <c r="AC592" s="23">
        <v>0</v>
      </c>
      <c r="AD592" s="43" t="s">
        <v>2356</v>
      </c>
      <c r="AE592" s="24" t="s">
        <v>2817</v>
      </c>
      <c r="AF592" s="180" t="s">
        <v>2356</v>
      </c>
      <c r="AG592" s="181"/>
      <c r="AH592" s="180" t="s">
        <v>2813</v>
      </c>
      <c r="AI592" s="181"/>
    </row>
    <row r="593" spans="1:35">
      <c r="A593" s="23">
        <v>161</v>
      </c>
      <c r="B593" s="180" t="s">
        <v>2818</v>
      </c>
      <c r="C593" s="181"/>
      <c r="D593" s="24" t="s">
        <v>2819</v>
      </c>
      <c r="E593" s="180" t="s">
        <v>2820</v>
      </c>
      <c r="F593" s="188"/>
      <c r="G593" s="181"/>
      <c r="H593" s="24" t="s">
        <v>66</v>
      </c>
      <c r="I593" s="180" t="s">
        <v>2821</v>
      </c>
      <c r="J593" s="181"/>
      <c r="K593" s="24" t="s">
        <v>60</v>
      </c>
      <c r="L593" s="23">
        <v>314</v>
      </c>
      <c r="M593" s="23">
        <v>0</v>
      </c>
      <c r="N593" s="186">
        <v>155430</v>
      </c>
      <c r="O593" s="187"/>
      <c r="P593" s="23">
        <v>155430</v>
      </c>
      <c r="Q593" s="186">
        <v>0</v>
      </c>
      <c r="R593" s="189"/>
      <c r="S593" s="187"/>
      <c r="T593" s="23">
        <v>0</v>
      </c>
      <c r="U593" s="186">
        <v>0</v>
      </c>
      <c r="V593" s="189"/>
      <c r="W593" s="25">
        <v>13989</v>
      </c>
      <c r="X593" s="23">
        <v>0</v>
      </c>
      <c r="Y593" s="23">
        <v>0</v>
      </c>
      <c r="Z593" s="186">
        <v>169419</v>
      </c>
      <c r="AA593" s="187"/>
      <c r="AB593" s="23">
        <v>14000</v>
      </c>
      <c r="AC593" s="23">
        <v>155419</v>
      </c>
      <c r="AD593" s="43" t="s">
        <v>2322</v>
      </c>
      <c r="AE593" s="24" t="s">
        <v>2822</v>
      </c>
      <c r="AF593" s="180" t="s">
        <v>2322</v>
      </c>
      <c r="AG593" s="181"/>
      <c r="AH593" s="180" t="s">
        <v>2818</v>
      </c>
      <c r="AI593" s="181"/>
    </row>
    <row r="594" spans="1:35">
      <c r="A594" s="23">
        <v>162</v>
      </c>
      <c r="B594" s="180" t="s">
        <v>2823</v>
      </c>
      <c r="C594" s="181"/>
      <c r="D594" s="24" t="s">
        <v>108</v>
      </c>
      <c r="E594" s="180" t="s">
        <v>2551</v>
      </c>
      <c r="F594" s="188"/>
      <c r="G594" s="181"/>
      <c r="H594" s="24" t="s">
        <v>110</v>
      </c>
      <c r="I594" s="180" t="s">
        <v>2824</v>
      </c>
      <c r="J594" s="181"/>
      <c r="K594" s="24" t="s">
        <v>112</v>
      </c>
      <c r="L594" s="23">
        <v>4957</v>
      </c>
      <c r="M594" s="23">
        <v>429300</v>
      </c>
      <c r="N594" s="186">
        <v>2305098</v>
      </c>
      <c r="O594" s="187"/>
      <c r="P594" s="23">
        <v>2734398</v>
      </c>
      <c r="Q594" s="186">
        <v>0</v>
      </c>
      <c r="R594" s="189"/>
      <c r="S594" s="187"/>
      <c r="T594" s="23">
        <v>0</v>
      </c>
      <c r="U594" s="186">
        <v>0</v>
      </c>
      <c r="V594" s="189"/>
      <c r="W594" s="25">
        <v>13672</v>
      </c>
      <c r="X594" s="23">
        <v>0</v>
      </c>
      <c r="Y594" s="23">
        <v>0</v>
      </c>
      <c r="Z594" s="186">
        <v>2748070</v>
      </c>
      <c r="AA594" s="187"/>
      <c r="AB594" s="23">
        <v>2748070</v>
      </c>
      <c r="AC594" s="23">
        <v>0</v>
      </c>
      <c r="AD594" s="43" t="s">
        <v>2147</v>
      </c>
      <c r="AE594" s="24" t="s">
        <v>2825</v>
      </c>
      <c r="AF594" s="180" t="s">
        <v>2147</v>
      </c>
      <c r="AG594" s="181"/>
      <c r="AH594" s="180" t="s">
        <v>2823</v>
      </c>
      <c r="AI594" s="181"/>
    </row>
    <row r="595" spans="1:35">
      <c r="A595" s="23">
        <v>163</v>
      </c>
      <c r="B595" s="180" t="s">
        <v>2826</v>
      </c>
      <c r="C595" s="181"/>
      <c r="D595" s="24" t="s">
        <v>2827</v>
      </c>
      <c r="E595" s="180" t="s">
        <v>2828</v>
      </c>
      <c r="F595" s="188"/>
      <c r="G595" s="181"/>
      <c r="H595" s="24" t="s">
        <v>66</v>
      </c>
      <c r="I595" s="180" t="s">
        <v>2829</v>
      </c>
      <c r="J595" s="181"/>
      <c r="K595" s="24" t="s">
        <v>295</v>
      </c>
      <c r="L595" s="23">
        <v>410</v>
      </c>
      <c r="M595" s="23">
        <v>0</v>
      </c>
      <c r="N595" s="186">
        <v>202950</v>
      </c>
      <c r="O595" s="187"/>
      <c r="P595" s="23">
        <v>202950</v>
      </c>
      <c r="Q595" s="186">
        <v>0</v>
      </c>
      <c r="R595" s="189"/>
      <c r="S595" s="187"/>
      <c r="T595" s="23">
        <v>0</v>
      </c>
      <c r="U595" s="186">
        <v>0</v>
      </c>
      <c r="V595" s="189"/>
      <c r="W595" s="25">
        <v>18266</v>
      </c>
      <c r="X595" s="23">
        <v>0</v>
      </c>
      <c r="Y595" s="23">
        <v>0</v>
      </c>
      <c r="Z595" s="186">
        <v>221216</v>
      </c>
      <c r="AA595" s="187"/>
      <c r="AB595" s="23">
        <v>221216</v>
      </c>
      <c r="AC595" s="23">
        <v>0</v>
      </c>
      <c r="AD595" s="43" t="s">
        <v>2830</v>
      </c>
      <c r="AE595" s="24" t="s">
        <v>2831</v>
      </c>
      <c r="AF595" s="180" t="s">
        <v>2830</v>
      </c>
      <c r="AG595" s="181"/>
      <c r="AH595" s="180" t="s">
        <v>2826</v>
      </c>
      <c r="AI595" s="181"/>
    </row>
    <row r="596" spans="1:35">
      <c r="A596" s="23">
        <v>164</v>
      </c>
      <c r="B596" s="180" t="s">
        <v>2832</v>
      </c>
      <c r="C596" s="181"/>
      <c r="D596" s="24" t="s">
        <v>2833</v>
      </c>
      <c r="E596" s="180" t="s">
        <v>2834</v>
      </c>
      <c r="F596" s="188"/>
      <c r="G596" s="181"/>
      <c r="H596" s="24" t="s">
        <v>66</v>
      </c>
      <c r="I596" s="180" t="s">
        <v>2835</v>
      </c>
      <c r="J596" s="181"/>
      <c r="K596" s="24" t="s">
        <v>295</v>
      </c>
      <c r="L596" s="23">
        <v>200</v>
      </c>
      <c r="M596" s="23">
        <v>0</v>
      </c>
      <c r="N596" s="186">
        <v>99000</v>
      </c>
      <c r="O596" s="187"/>
      <c r="P596" s="23">
        <v>99000</v>
      </c>
      <c r="Q596" s="186">
        <v>0</v>
      </c>
      <c r="R596" s="189"/>
      <c r="S596" s="187"/>
      <c r="T596" s="23">
        <v>0</v>
      </c>
      <c r="U596" s="186">
        <v>0</v>
      </c>
      <c r="V596" s="189"/>
      <c r="W596" s="25">
        <v>8910</v>
      </c>
      <c r="X596" s="23">
        <v>0</v>
      </c>
      <c r="Y596" s="23">
        <v>0</v>
      </c>
      <c r="Z596" s="186">
        <v>107910</v>
      </c>
      <c r="AA596" s="187"/>
      <c r="AB596" s="23">
        <v>107910</v>
      </c>
      <c r="AC596" s="23">
        <v>0</v>
      </c>
      <c r="AD596" s="43" t="s">
        <v>2142</v>
      </c>
      <c r="AE596" s="24" t="s">
        <v>2836</v>
      </c>
      <c r="AF596" s="180" t="s">
        <v>2142</v>
      </c>
      <c r="AG596" s="181"/>
      <c r="AH596" s="180" t="s">
        <v>2832</v>
      </c>
      <c r="AI596" s="181"/>
    </row>
    <row r="597" spans="1:35">
      <c r="A597" s="23">
        <v>165</v>
      </c>
      <c r="B597" s="180" t="s">
        <v>2837</v>
      </c>
      <c r="C597" s="181"/>
      <c r="D597" s="24" t="s">
        <v>2838</v>
      </c>
      <c r="E597" s="180" t="s">
        <v>2839</v>
      </c>
      <c r="F597" s="188"/>
      <c r="G597" s="181"/>
      <c r="H597" s="24" t="s">
        <v>66</v>
      </c>
      <c r="I597" s="180" t="s">
        <v>2840</v>
      </c>
      <c r="J597" s="181"/>
      <c r="K597" s="24" t="s">
        <v>86</v>
      </c>
      <c r="L597" s="23">
        <v>795</v>
      </c>
      <c r="M597" s="23">
        <v>0</v>
      </c>
      <c r="N597" s="186">
        <v>1148537</v>
      </c>
      <c r="O597" s="187"/>
      <c r="P597" s="23">
        <v>1148537</v>
      </c>
      <c r="Q597" s="186">
        <v>0</v>
      </c>
      <c r="R597" s="189"/>
      <c r="S597" s="187"/>
      <c r="T597" s="23">
        <v>0</v>
      </c>
      <c r="U597" s="186">
        <v>0</v>
      </c>
      <c r="V597" s="189"/>
      <c r="W597" s="25">
        <v>103368</v>
      </c>
      <c r="X597" s="23">
        <v>0</v>
      </c>
      <c r="Y597" s="23">
        <v>0</v>
      </c>
      <c r="Z597" s="186">
        <v>1251905</v>
      </c>
      <c r="AA597" s="187"/>
      <c r="AB597" s="23">
        <v>1251905</v>
      </c>
      <c r="AC597" s="23">
        <v>0</v>
      </c>
      <c r="AD597" s="43" t="s">
        <v>2117</v>
      </c>
      <c r="AE597" s="24" t="s">
        <v>2841</v>
      </c>
      <c r="AF597" s="180" t="s">
        <v>2117</v>
      </c>
      <c r="AG597" s="181"/>
      <c r="AH597" s="180" t="s">
        <v>2837</v>
      </c>
      <c r="AI597" s="181"/>
    </row>
    <row r="598" spans="1:35">
      <c r="A598" s="23">
        <v>166</v>
      </c>
      <c r="B598" s="180" t="s">
        <v>2842</v>
      </c>
      <c r="C598" s="181"/>
      <c r="D598" s="24" t="s">
        <v>2843</v>
      </c>
      <c r="E598" s="180" t="s">
        <v>2844</v>
      </c>
      <c r="F598" s="188"/>
      <c r="G598" s="181"/>
      <c r="H598" s="24" t="s">
        <v>66</v>
      </c>
      <c r="I598" s="180" t="s">
        <v>2845</v>
      </c>
      <c r="J598" s="181"/>
      <c r="K598" s="24" t="s">
        <v>2846</v>
      </c>
      <c r="L598" s="23">
        <v>152604</v>
      </c>
      <c r="M598" s="23">
        <v>0</v>
      </c>
      <c r="N598" s="186">
        <v>222496632</v>
      </c>
      <c r="O598" s="187"/>
      <c r="P598" s="23">
        <v>222496632</v>
      </c>
      <c r="Q598" s="186">
        <v>10000</v>
      </c>
      <c r="R598" s="189"/>
      <c r="S598" s="187"/>
      <c r="T598" s="23">
        <v>0</v>
      </c>
      <c r="U598" s="186">
        <v>0</v>
      </c>
      <c r="V598" s="189"/>
      <c r="W598" s="25">
        <v>6674899</v>
      </c>
      <c r="X598" s="23">
        <v>0</v>
      </c>
      <c r="Y598" s="23">
        <v>0</v>
      </c>
      <c r="Z598" s="186">
        <v>229181531</v>
      </c>
      <c r="AA598" s="187"/>
      <c r="AB598" s="23">
        <v>129181531</v>
      </c>
      <c r="AC598" s="23">
        <v>100000000</v>
      </c>
      <c r="AD598" s="43" t="s">
        <v>2285</v>
      </c>
      <c r="AE598" s="24" t="s">
        <v>2847</v>
      </c>
      <c r="AF598" s="180" t="s">
        <v>2285</v>
      </c>
      <c r="AG598" s="181"/>
      <c r="AH598" s="180" t="s">
        <v>2842</v>
      </c>
      <c r="AI598" s="181"/>
    </row>
    <row r="599" spans="1:35">
      <c r="A599" s="23">
        <v>167</v>
      </c>
      <c r="B599" s="180" t="s">
        <v>2848</v>
      </c>
      <c r="C599" s="181"/>
      <c r="D599" s="24" t="s">
        <v>2735</v>
      </c>
      <c r="E599" s="180" t="s">
        <v>2736</v>
      </c>
      <c r="F599" s="188"/>
      <c r="G599" s="181"/>
      <c r="H599" s="24" t="s">
        <v>66</v>
      </c>
      <c r="I599" s="180" t="s">
        <v>2737</v>
      </c>
      <c r="J599" s="181"/>
      <c r="K599" s="24" t="s">
        <v>295</v>
      </c>
      <c r="L599" s="23">
        <v>794</v>
      </c>
      <c r="M599" s="23">
        <v>0</v>
      </c>
      <c r="N599" s="186">
        <v>393030</v>
      </c>
      <c r="O599" s="187"/>
      <c r="P599" s="23">
        <v>393030</v>
      </c>
      <c r="Q599" s="186">
        <v>0</v>
      </c>
      <c r="R599" s="189"/>
      <c r="S599" s="187"/>
      <c r="T599" s="23">
        <v>0</v>
      </c>
      <c r="U599" s="186">
        <v>0</v>
      </c>
      <c r="V599" s="189"/>
      <c r="W599" s="25">
        <v>35373</v>
      </c>
      <c r="X599" s="23">
        <v>0</v>
      </c>
      <c r="Y599" s="23">
        <v>0</v>
      </c>
      <c r="Z599" s="186">
        <v>428403</v>
      </c>
      <c r="AA599" s="187"/>
      <c r="AB599" s="23">
        <v>428403</v>
      </c>
      <c r="AC599" s="23">
        <v>0</v>
      </c>
      <c r="AD599" s="43" t="s">
        <v>2508</v>
      </c>
      <c r="AE599" s="24" t="s">
        <v>2849</v>
      </c>
      <c r="AF599" s="180" t="s">
        <v>2508</v>
      </c>
      <c r="AG599" s="181"/>
      <c r="AH599" s="180" t="s">
        <v>2848</v>
      </c>
      <c r="AI599" s="181"/>
    </row>
    <row r="600" spans="1:35">
      <c r="A600" s="23">
        <v>168</v>
      </c>
      <c r="B600" s="180" t="s">
        <v>2850</v>
      </c>
      <c r="C600" s="181"/>
      <c r="D600" s="24" t="s">
        <v>2851</v>
      </c>
      <c r="E600" s="180" t="s">
        <v>2852</v>
      </c>
      <c r="F600" s="188"/>
      <c r="G600" s="181"/>
      <c r="H600" s="24" t="s">
        <v>66</v>
      </c>
      <c r="I600" s="180" t="s">
        <v>2853</v>
      </c>
      <c r="J600" s="181"/>
      <c r="K600" s="24" t="s">
        <v>60</v>
      </c>
      <c r="L600" s="23">
        <v>200</v>
      </c>
      <c r="M600" s="23">
        <v>0</v>
      </c>
      <c r="N600" s="186">
        <v>99000</v>
      </c>
      <c r="O600" s="187"/>
      <c r="P600" s="23">
        <v>99000</v>
      </c>
      <c r="Q600" s="186">
        <v>0</v>
      </c>
      <c r="R600" s="189"/>
      <c r="S600" s="187"/>
      <c r="T600" s="23">
        <v>0</v>
      </c>
      <c r="U600" s="186">
        <v>0</v>
      </c>
      <c r="V600" s="189"/>
      <c r="W600" s="25">
        <v>8910</v>
      </c>
      <c r="X600" s="23">
        <v>0</v>
      </c>
      <c r="Y600" s="23">
        <v>0</v>
      </c>
      <c r="Z600" s="186">
        <v>107910</v>
      </c>
      <c r="AA600" s="187"/>
      <c r="AB600" s="23">
        <v>107910</v>
      </c>
      <c r="AC600" s="23">
        <v>0</v>
      </c>
      <c r="AD600" s="43" t="s">
        <v>2508</v>
      </c>
      <c r="AE600" s="24" t="s">
        <v>2854</v>
      </c>
      <c r="AF600" s="180" t="s">
        <v>2508</v>
      </c>
      <c r="AG600" s="181"/>
      <c r="AH600" s="180" t="s">
        <v>2850</v>
      </c>
      <c r="AI600" s="181"/>
    </row>
    <row r="601" spans="1:35">
      <c r="A601" s="23">
        <v>169</v>
      </c>
      <c r="B601" s="180" t="s">
        <v>2855</v>
      </c>
      <c r="C601" s="181"/>
      <c r="D601" s="24" t="s">
        <v>1963</v>
      </c>
      <c r="E601" s="180" t="s">
        <v>1964</v>
      </c>
      <c r="F601" s="188"/>
      <c r="G601" s="181"/>
      <c r="H601" s="24" t="s">
        <v>66</v>
      </c>
      <c r="I601" s="180" t="s">
        <v>1965</v>
      </c>
      <c r="J601" s="181"/>
      <c r="K601" s="24" t="s">
        <v>68</v>
      </c>
      <c r="L601" s="23">
        <v>436</v>
      </c>
      <c r="M601" s="23">
        <v>0</v>
      </c>
      <c r="N601" s="186">
        <v>589472</v>
      </c>
      <c r="O601" s="187"/>
      <c r="P601" s="23">
        <v>589472</v>
      </c>
      <c r="Q601" s="186">
        <v>0</v>
      </c>
      <c r="R601" s="189"/>
      <c r="S601" s="187"/>
      <c r="T601" s="23">
        <v>0</v>
      </c>
      <c r="U601" s="186">
        <v>0</v>
      </c>
      <c r="V601" s="189"/>
      <c r="W601" s="25">
        <v>53052</v>
      </c>
      <c r="X601" s="23">
        <v>0</v>
      </c>
      <c r="Y601" s="23">
        <v>0</v>
      </c>
      <c r="Z601" s="186">
        <v>642524</v>
      </c>
      <c r="AA601" s="187"/>
      <c r="AB601" s="23">
        <v>642524</v>
      </c>
      <c r="AC601" s="23">
        <v>0</v>
      </c>
      <c r="AD601" s="43" t="s">
        <v>2087</v>
      </c>
      <c r="AE601" s="24" t="s">
        <v>2856</v>
      </c>
      <c r="AF601" s="180" t="s">
        <v>2087</v>
      </c>
      <c r="AG601" s="181"/>
      <c r="AH601" s="180" t="s">
        <v>2855</v>
      </c>
      <c r="AI601" s="181"/>
    </row>
    <row r="602" spans="1:35">
      <c r="A602" s="23">
        <v>170</v>
      </c>
      <c r="B602" s="180" t="s">
        <v>2857</v>
      </c>
      <c r="C602" s="181"/>
      <c r="D602" s="24" t="s">
        <v>2858</v>
      </c>
      <c r="E602" s="180" t="s">
        <v>2859</v>
      </c>
      <c r="F602" s="188"/>
      <c r="G602" s="181"/>
      <c r="H602" s="24" t="s">
        <v>325</v>
      </c>
      <c r="I602" s="180" t="s">
        <v>2860</v>
      </c>
      <c r="J602" s="181"/>
      <c r="K602" s="24" t="s">
        <v>60</v>
      </c>
      <c r="L602" s="23">
        <v>2479</v>
      </c>
      <c r="M602" s="23">
        <v>59400</v>
      </c>
      <c r="N602" s="186">
        <v>1226907</v>
      </c>
      <c r="O602" s="187"/>
      <c r="P602" s="23">
        <v>1286307</v>
      </c>
      <c r="Q602" s="186">
        <v>0</v>
      </c>
      <c r="R602" s="189"/>
      <c r="S602" s="187"/>
      <c r="T602" s="23">
        <v>76400</v>
      </c>
      <c r="U602" s="186">
        <v>188171</v>
      </c>
      <c r="V602" s="189"/>
      <c r="W602" s="25">
        <v>13160</v>
      </c>
      <c r="X602" s="23">
        <v>0</v>
      </c>
      <c r="Y602" s="23">
        <v>0</v>
      </c>
      <c r="Z602" s="186">
        <v>1564038</v>
      </c>
      <c r="AA602" s="187"/>
      <c r="AB602" s="23">
        <v>1564038</v>
      </c>
      <c r="AC602" s="23">
        <v>0</v>
      </c>
      <c r="AD602" s="43" t="s">
        <v>2081</v>
      </c>
      <c r="AE602" s="24" t="s">
        <v>2861</v>
      </c>
      <c r="AF602" s="180" t="s">
        <v>2081</v>
      </c>
      <c r="AG602" s="181"/>
      <c r="AH602" s="180" t="s">
        <v>2857</v>
      </c>
      <c r="AI602" s="181"/>
    </row>
    <row r="603" spans="1:35">
      <c r="A603" s="23">
        <v>171</v>
      </c>
      <c r="B603" s="180" t="s">
        <v>2862</v>
      </c>
      <c r="C603" s="181"/>
      <c r="D603" s="24" t="s">
        <v>1705</v>
      </c>
      <c r="E603" s="180" t="s">
        <v>1706</v>
      </c>
      <c r="F603" s="188"/>
      <c r="G603" s="181"/>
      <c r="H603" s="24" t="s">
        <v>66</v>
      </c>
      <c r="I603" s="180" t="s">
        <v>1707</v>
      </c>
      <c r="J603" s="181"/>
      <c r="K603" s="24" t="s">
        <v>68</v>
      </c>
      <c r="L603" s="23">
        <v>308</v>
      </c>
      <c r="M603" s="23">
        <v>0</v>
      </c>
      <c r="N603" s="186">
        <v>416416</v>
      </c>
      <c r="O603" s="187"/>
      <c r="P603" s="23">
        <v>416416</v>
      </c>
      <c r="Q603" s="186">
        <v>0</v>
      </c>
      <c r="R603" s="189"/>
      <c r="S603" s="187"/>
      <c r="T603" s="23">
        <v>0</v>
      </c>
      <c r="U603" s="186">
        <v>0</v>
      </c>
      <c r="V603" s="189"/>
      <c r="W603" s="25">
        <v>37477</v>
      </c>
      <c r="X603" s="23">
        <v>0</v>
      </c>
      <c r="Y603" s="23">
        <v>0</v>
      </c>
      <c r="Z603" s="186">
        <v>453893</v>
      </c>
      <c r="AA603" s="187"/>
      <c r="AB603" s="23">
        <v>453893</v>
      </c>
      <c r="AC603" s="23">
        <v>0</v>
      </c>
      <c r="AD603" s="43" t="s">
        <v>2142</v>
      </c>
      <c r="AE603" s="24" t="s">
        <v>2863</v>
      </c>
      <c r="AF603" s="180" t="s">
        <v>2142</v>
      </c>
      <c r="AG603" s="181"/>
      <c r="AH603" s="180" t="s">
        <v>2862</v>
      </c>
      <c r="AI603" s="181"/>
    </row>
    <row r="604" spans="1:35">
      <c r="A604" s="23">
        <v>172</v>
      </c>
      <c r="B604" s="180" t="s">
        <v>2864</v>
      </c>
      <c r="C604" s="181"/>
      <c r="D604" s="24" t="s">
        <v>108</v>
      </c>
      <c r="E604" s="180" t="s">
        <v>2865</v>
      </c>
      <c r="F604" s="188"/>
      <c r="G604" s="181"/>
      <c r="H604" s="24" t="s">
        <v>110</v>
      </c>
      <c r="I604" s="180" t="s">
        <v>2080</v>
      </c>
      <c r="J604" s="181"/>
      <c r="K604" s="24" t="s">
        <v>118</v>
      </c>
      <c r="L604" s="23">
        <v>4957</v>
      </c>
      <c r="M604" s="23">
        <v>243000</v>
      </c>
      <c r="N604" s="186">
        <v>1784592</v>
      </c>
      <c r="O604" s="187"/>
      <c r="P604" s="23">
        <v>2027592</v>
      </c>
      <c r="Q604" s="186">
        <v>0</v>
      </c>
      <c r="R604" s="189"/>
      <c r="S604" s="187"/>
      <c r="T604" s="23">
        <v>0</v>
      </c>
      <c r="U604" s="186">
        <v>0</v>
      </c>
      <c r="V604" s="189"/>
      <c r="W604" s="25">
        <v>10138</v>
      </c>
      <c r="X604" s="23">
        <v>0</v>
      </c>
      <c r="Y604" s="23">
        <v>0</v>
      </c>
      <c r="Z604" s="186">
        <v>2037730</v>
      </c>
      <c r="AA604" s="187"/>
      <c r="AB604" s="23">
        <v>2037730</v>
      </c>
      <c r="AC604" s="23">
        <v>0</v>
      </c>
      <c r="AD604" s="43" t="s">
        <v>2081</v>
      </c>
      <c r="AE604" s="24" t="s">
        <v>2866</v>
      </c>
      <c r="AF604" s="180" t="s">
        <v>2081</v>
      </c>
      <c r="AG604" s="181"/>
      <c r="AH604" s="180" t="s">
        <v>2864</v>
      </c>
      <c r="AI604" s="181"/>
    </row>
    <row r="605" spans="1:35">
      <c r="A605" s="23">
        <v>173</v>
      </c>
      <c r="B605" s="180" t="s">
        <v>2867</v>
      </c>
      <c r="C605" s="181"/>
      <c r="D605" s="24" t="s">
        <v>108</v>
      </c>
      <c r="E605" s="180" t="s">
        <v>1353</v>
      </c>
      <c r="F605" s="188"/>
      <c r="G605" s="181"/>
      <c r="H605" s="24" t="s">
        <v>110</v>
      </c>
      <c r="I605" s="180" t="s">
        <v>2868</v>
      </c>
      <c r="J605" s="181"/>
      <c r="K605" s="24" t="s">
        <v>364</v>
      </c>
      <c r="L605" s="23">
        <v>2479</v>
      </c>
      <c r="M605" s="23">
        <v>190350</v>
      </c>
      <c r="N605" s="186">
        <v>1041012</v>
      </c>
      <c r="O605" s="187"/>
      <c r="P605" s="23">
        <v>1231362</v>
      </c>
      <c r="Q605" s="186">
        <v>0</v>
      </c>
      <c r="R605" s="189"/>
      <c r="S605" s="187"/>
      <c r="T605" s="23">
        <v>0</v>
      </c>
      <c r="U605" s="186">
        <v>0</v>
      </c>
      <c r="V605" s="189"/>
      <c r="W605" s="25">
        <v>6157</v>
      </c>
      <c r="X605" s="23">
        <v>0</v>
      </c>
      <c r="Y605" s="23">
        <v>0</v>
      </c>
      <c r="Z605" s="186">
        <v>1237519</v>
      </c>
      <c r="AA605" s="187"/>
      <c r="AB605" s="23">
        <v>1237519</v>
      </c>
      <c r="AC605" s="23">
        <v>0</v>
      </c>
      <c r="AD605" s="43" t="s">
        <v>2117</v>
      </c>
      <c r="AE605" s="24" t="s">
        <v>2869</v>
      </c>
      <c r="AF605" s="180" t="s">
        <v>2117</v>
      </c>
      <c r="AG605" s="181"/>
      <c r="AH605" s="180" t="s">
        <v>2867</v>
      </c>
      <c r="AI605" s="181"/>
    </row>
    <row r="606" spans="1:35">
      <c r="A606" s="23">
        <v>174</v>
      </c>
      <c r="B606" s="180" t="s">
        <v>2870</v>
      </c>
      <c r="C606" s="181"/>
      <c r="D606" s="24" t="s">
        <v>2871</v>
      </c>
      <c r="E606" s="180" t="s">
        <v>2872</v>
      </c>
      <c r="F606" s="188"/>
      <c r="G606" s="181"/>
      <c r="H606" s="24" t="s">
        <v>66</v>
      </c>
      <c r="I606" s="180" t="s">
        <v>2873</v>
      </c>
      <c r="J606" s="181"/>
      <c r="K606" s="24" t="s">
        <v>60</v>
      </c>
      <c r="L606" s="23">
        <v>150</v>
      </c>
      <c r="M606" s="23">
        <v>0</v>
      </c>
      <c r="N606" s="186">
        <v>74250</v>
      </c>
      <c r="O606" s="187"/>
      <c r="P606" s="23">
        <v>74250</v>
      </c>
      <c r="Q606" s="186">
        <v>0</v>
      </c>
      <c r="R606" s="189"/>
      <c r="S606" s="187"/>
      <c r="T606" s="23">
        <v>0</v>
      </c>
      <c r="U606" s="186">
        <v>0</v>
      </c>
      <c r="V606" s="189"/>
      <c r="W606" s="25">
        <v>6683</v>
      </c>
      <c r="X606" s="23">
        <v>0</v>
      </c>
      <c r="Y606" s="23">
        <v>0</v>
      </c>
      <c r="Z606" s="186">
        <v>80933</v>
      </c>
      <c r="AA606" s="187"/>
      <c r="AB606" s="23">
        <v>7000</v>
      </c>
      <c r="AC606" s="23">
        <v>73933</v>
      </c>
      <c r="AD606" s="43" t="s">
        <v>2322</v>
      </c>
      <c r="AE606" s="24" t="s">
        <v>2874</v>
      </c>
      <c r="AF606" s="180" t="s">
        <v>2322</v>
      </c>
      <c r="AG606" s="181"/>
      <c r="AH606" s="180" t="s">
        <v>2870</v>
      </c>
      <c r="AI606" s="181"/>
    </row>
    <row r="607" spans="1:35">
      <c r="A607" s="23">
        <v>175</v>
      </c>
      <c r="B607" s="180" t="s">
        <v>2875</v>
      </c>
      <c r="C607" s="181"/>
      <c r="D607" s="24" t="s">
        <v>108</v>
      </c>
      <c r="E607" s="180" t="s">
        <v>2876</v>
      </c>
      <c r="F607" s="188"/>
      <c r="G607" s="181"/>
      <c r="H607" s="24" t="s">
        <v>110</v>
      </c>
      <c r="I607" s="180" t="s">
        <v>2877</v>
      </c>
      <c r="J607" s="181"/>
      <c r="K607" s="24" t="s">
        <v>112</v>
      </c>
      <c r="L607" s="23">
        <v>4957</v>
      </c>
      <c r="M607" s="23">
        <v>429300</v>
      </c>
      <c r="N607" s="186">
        <v>2305098</v>
      </c>
      <c r="O607" s="187"/>
      <c r="P607" s="23">
        <v>2734398</v>
      </c>
      <c r="Q607" s="186">
        <v>0</v>
      </c>
      <c r="R607" s="189"/>
      <c r="S607" s="187"/>
      <c r="T607" s="23">
        <v>0</v>
      </c>
      <c r="U607" s="186">
        <v>0</v>
      </c>
      <c r="V607" s="189"/>
      <c r="W607" s="25">
        <v>13672</v>
      </c>
      <c r="X607" s="23">
        <v>0</v>
      </c>
      <c r="Y607" s="23">
        <v>0</v>
      </c>
      <c r="Z607" s="186">
        <v>2748070</v>
      </c>
      <c r="AA607" s="187"/>
      <c r="AB607" s="23">
        <v>2748070</v>
      </c>
      <c r="AC607" s="23">
        <v>0</v>
      </c>
      <c r="AD607" s="43" t="s">
        <v>2191</v>
      </c>
      <c r="AE607" s="24" t="s">
        <v>2878</v>
      </c>
      <c r="AF607" s="180" t="s">
        <v>2191</v>
      </c>
      <c r="AG607" s="181"/>
      <c r="AH607" s="180" t="s">
        <v>2875</v>
      </c>
      <c r="AI607" s="181"/>
    </row>
    <row r="608" spans="1:35">
      <c r="A608" s="23">
        <v>176</v>
      </c>
      <c r="B608" s="180" t="s">
        <v>2879</v>
      </c>
      <c r="C608" s="181"/>
      <c r="D608" s="24" t="s">
        <v>2880</v>
      </c>
      <c r="E608" s="180" t="s">
        <v>2881</v>
      </c>
      <c r="F608" s="188"/>
      <c r="G608" s="181"/>
      <c r="I608" s="180" t="s">
        <v>2882</v>
      </c>
      <c r="J608" s="181"/>
      <c r="K608" s="24" t="s">
        <v>125</v>
      </c>
      <c r="L608" s="23">
        <v>260</v>
      </c>
      <c r="M608" s="23">
        <v>0</v>
      </c>
      <c r="N608" s="186">
        <v>351520</v>
      </c>
      <c r="O608" s="187"/>
      <c r="P608" s="23">
        <v>351520</v>
      </c>
      <c r="Q608" s="186">
        <v>0</v>
      </c>
      <c r="R608" s="189"/>
      <c r="S608" s="187"/>
      <c r="T608" s="23">
        <v>0</v>
      </c>
      <c r="U608" s="186">
        <v>0</v>
      </c>
      <c r="V608" s="189"/>
      <c r="W608" s="25">
        <v>0</v>
      </c>
      <c r="X608" s="23">
        <v>0</v>
      </c>
      <c r="Y608" s="23">
        <v>0</v>
      </c>
      <c r="Z608" s="186">
        <v>351520</v>
      </c>
      <c r="AA608" s="187"/>
      <c r="AB608" s="23">
        <v>0</v>
      </c>
      <c r="AC608" s="23">
        <v>351520</v>
      </c>
      <c r="AD608" s="43" t="s">
        <v>2087</v>
      </c>
      <c r="AE608" s="24" t="s">
        <v>2883</v>
      </c>
      <c r="AF608" s="180" t="s">
        <v>2087</v>
      </c>
      <c r="AG608" s="181"/>
      <c r="AH608" s="180" t="s">
        <v>2879</v>
      </c>
      <c r="AI608" s="181"/>
    </row>
    <row r="609" spans="1:35">
      <c r="A609" s="23">
        <v>177</v>
      </c>
      <c r="B609" s="180" t="s">
        <v>2884</v>
      </c>
      <c r="C609" s="181"/>
      <c r="D609" s="24" t="s">
        <v>2885</v>
      </c>
      <c r="E609" s="180" t="s">
        <v>2886</v>
      </c>
      <c r="F609" s="188"/>
      <c r="G609" s="181"/>
      <c r="H609" s="24" t="s">
        <v>66</v>
      </c>
      <c r="I609" s="180" t="s">
        <v>2887</v>
      </c>
      <c r="J609" s="181"/>
      <c r="K609" s="24" t="s">
        <v>252</v>
      </c>
      <c r="L609" s="23">
        <v>225</v>
      </c>
      <c r="M609" s="23">
        <v>0</v>
      </c>
      <c r="N609" s="186">
        <v>93375</v>
      </c>
      <c r="O609" s="187"/>
      <c r="P609" s="23">
        <v>93375</v>
      </c>
      <c r="Q609" s="186">
        <v>0</v>
      </c>
      <c r="R609" s="189"/>
      <c r="S609" s="187"/>
      <c r="T609" s="23">
        <v>0</v>
      </c>
      <c r="U609" s="186">
        <v>0</v>
      </c>
      <c r="V609" s="189"/>
      <c r="W609" s="25">
        <v>8404</v>
      </c>
      <c r="X609" s="23">
        <v>0</v>
      </c>
      <c r="Y609" s="23">
        <v>0</v>
      </c>
      <c r="Z609" s="186">
        <v>101779</v>
      </c>
      <c r="AA609" s="187"/>
      <c r="AB609" s="23">
        <v>101779</v>
      </c>
      <c r="AC609" s="23">
        <v>0</v>
      </c>
      <c r="AD609" s="43" t="s">
        <v>2147</v>
      </c>
      <c r="AE609" s="24" t="s">
        <v>2888</v>
      </c>
      <c r="AF609" s="180" t="s">
        <v>2147</v>
      </c>
      <c r="AG609" s="181"/>
      <c r="AH609" s="180" t="s">
        <v>2884</v>
      </c>
      <c r="AI609" s="181"/>
    </row>
    <row r="610" spans="1:35">
      <c r="A610" s="23">
        <v>178</v>
      </c>
      <c r="B610" s="180" t="s">
        <v>2166</v>
      </c>
      <c r="C610" s="181"/>
      <c r="D610" s="24" t="s">
        <v>108</v>
      </c>
      <c r="E610" s="180" t="s">
        <v>2889</v>
      </c>
      <c r="F610" s="188"/>
      <c r="G610" s="181"/>
      <c r="H610" s="24" t="s">
        <v>110</v>
      </c>
      <c r="I610" s="180" t="s">
        <v>2890</v>
      </c>
      <c r="J610" s="181"/>
      <c r="K610" s="24" t="s">
        <v>364</v>
      </c>
      <c r="L610" s="23">
        <v>2479</v>
      </c>
      <c r="M610" s="23">
        <v>15681</v>
      </c>
      <c r="N610" s="186">
        <v>15681</v>
      </c>
      <c r="O610" s="187"/>
      <c r="P610" s="23">
        <v>31362</v>
      </c>
      <c r="Q610" s="186">
        <v>0</v>
      </c>
      <c r="R610" s="189"/>
      <c r="S610" s="187"/>
      <c r="T610" s="23">
        <v>0</v>
      </c>
      <c r="U610" s="186">
        <v>0</v>
      </c>
      <c r="V610" s="189"/>
      <c r="W610" s="25">
        <v>6157</v>
      </c>
      <c r="X610" s="23">
        <v>0</v>
      </c>
      <c r="Y610" s="23">
        <v>0</v>
      </c>
      <c r="Z610" s="186">
        <v>37519</v>
      </c>
      <c r="AA610" s="187"/>
      <c r="AB610" s="23">
        <v>37519</v>
      </c>
      <c r="AC610" s="23">
        <v>0</v>
      </c>
      <c r="AD610" s="43" t="s">
        <v>2123</v>
      </c>
      <c r="AE610" s="24" t="s">
        <v>2170</v>
      </c>
      <c r="AF610" s="180" t="s">
        <v>2123</v>
      </c>
      <c r="AG610" s="181"/>
      <c r="AH610" s="180" t="s">
        <v>2166</v>
      </c>
      <c r="AI610" s="181"/>
    </row>
    <row r="611" spans="1:35">
      <c r="A611" s="23">
        <v>179</v>
      </c>
      <c r="B611" s="180" t="s">
        <v>2891</v>
      </c>
      <c r="C611" s="181"/>
      <c r="D611" s="24" t="s">
        <v>2892</v>
      </c>
      <c r="E611" s="180" t="s">
        <v>2893</v>
      </c>
      <c r="F611" s="188"/>
      <c r="G611" s="181"/>
      <c r="H611" s="24" t="s">
        <v>98</v>
      </c>
      <c r="I611" s="180" t="s">
        <v>2894</v>
      </c>
      <c r="J611" s="181"/>
      <c r="K611" s="24" t="s">
        <v>60</v>
      </c>
      <c r="L611" s="23">
        <v>0</v>
      </c>
      <c r="M611" s="23">
        <v>59400</v>
      </c>
      <c r="N611" s="186">
        <v>0</v>
      </c>
      <c r="O611" s="187"/>
      <c r="P611" s="23">
        <v>59400</v>
      </c>
      <c r="Q611" s="186">
        <v>0</v>
      </c>
      <c r="R611" s="189"/>
      <c r="S611" s="187"/>
      <c r="T611" s="23">
        <v>76400</v>
      </c>
      <c r="U611" s="186">
        <v>0</v>
      </c>
      <c r="V611" s="189"/>
      <c r="W611" s="25">
        <v>891</v>
      </c>
      <c r="X611" s="23">
        <v>0</v>
      </c>
      <c r="Y611" s="23">
        <v>0</v>
      </c>
      <c r="Z611" s="186">
        <v>136691</v>
      </c>
      <c r="AA611" s="187"/>
      <c r="AB611" s="23">
        <v>136691</v>
      </c>
      <c r="AC611" s="23">
        <v>0</v>
      </c>
      <c r="AD611" s="43" t="s">
        <v>2087</v>
      </c>
      <c r="AE611" s="24" t="s">
        <v>2895</v>
      </c>
      <c r="AF611" s="180" t="s">
        <v>2087</v>
      </c>
      <c r="AG611" s="181"/>
      <c r="AH611" s="180" t="s">
        <v>2891</v>
      </c>
      <c r="AI611" s="181"/>
    </row>
    <row r="612" spans="1:35">
      <c r="A612" s="23">
        <v>180</v>
      </c>
      <c r="B612" s="180" t="s">
        <v>2896</v>
      </c>
      <c r="C612" s="181"/>
      <c r="D612" s="24" t="s">
        <v>2897</v>
      </c>
      <c r="E612" s="180" t="s">
        <v>903</v>
      </c>
      <c r="F612" s="188"/>
      <c r="G612" s="181"/>
      <c r="H612" s="24" t="s">
        <v>66</v>
      </c>
      <c r="I612" s="180" t="s">
        <v>2898</v>
      </c>
      <c r="J612" s="181"/>
      <c r="K612" s="24" t="s">
        <v>68</v>
      </c>
      <c r="L612" s="23">
        <v>613</v>
      </c>
      <c r="M612" s="23">
        <v>0</v>
      </c>
      <c r="N612" s="186">
        <v>828776</v>
      </c>
      <c r="O612" s="187"/>
      <c r="P612" s="23">
        <v>828776</v>
      </c>
      <c r="Q612" s="186">
        <v>0</v>
      </c>
      <c r="R612" s="189"/>
      <c r="S612" s="187"/>
      <c r="T612" s="23">
        <v>0</v>
      </c>
      <c r="U612" s="186">
        <v>0</v>
      </c>
      <c r="V612" s="189"/>
      <c r="W612" s="25">
        <v>74590</v>
      </c>
      <c r="X612" s="23">
        <v>0</v>
      </c>
      <c r="Y612" s="23">
        <v>0</v>
      </c>
      <c r="Z612" s="186">
        <v>903366</v>
      </c>
      <c r="AA612" s="187"/>
      <c r="AB612" s="23">
        <v>903366</v>
      </c>
      <c r="AC612" s="23">
        <v>0</v>
      </c>
      <c r="AD612" s="43" t="s">
        <v>2191</v>
      </c>
      <c r="AE612" s="24" t="s">
        <v>2899</v>
      </c>
      <c r="AF612" s="180" t="s">
        <v>2191</v>
      </c>
      <c r="AG612" s="181"/>
      <c r="AH612" s="180" t="s">
        <v>2896</v>
      </c>
      <c r="AI612" s="181"/>
    </row>
    <row r="613" spans="1:35">
      <c r="A613" s="23">
        <v>181</v>
      </c>
      <c r="B613" s="180" t="s">
        <v>2900</v>
      </c>
      <c r="C613" s="181"/>
      <c r="D613" s="24" t="s">
        <v>2901</v>
      </c>
      <c r="E613" s="180" t="s">
        <v>2902</v>
      </c>
      <c r="F613" s="188"/>
      <c r="G613" s="181"/>
      <c r="H613" s="24" t="s">
        <v>325</v>
      </c>
      <c r="I613" s="180" t="s">
        <v>2903</v>
      </c>
      <c r="J613" s="181"/>
      <c r="K613" s="24" t="s">
        <v>125</v>
      </c>
      <c r="L613" s="23">
        <v>4957</v>
      </c>
      <c r="M613" s="23">
        <v>584064</v>
      </c>
      <c r="N613" s="186">
        <v>6702134</v>
      </c>
      <c r="O613" s="187"/>
      <c r="P613" s="23">
        <v>7286198</v>
      </c>
      <c r="Q613" s="186">
        <v>10000</v>
      </c>
      <c r="R613" s="189"/>
      <c r="S613" s="187"/>
      <c r="T613" s="23">
        <v>0</v>
      </c>
      <c r="U613" s="186">
        <v>500</v>
      </c>
      <c r="V613" s="189"/>
      <c r="W613" s="25">
        <v>75782</v>
      </c>
      <c r="X613" s="23">
        <v>0</v>
      </c>
      <c r="Y613" s="23">
        <v>0</v>
      </c>
      <c r="Z613" s="186">
        <v>7372480</v>
      </c>
      <c r="AA613" s="187"/>
      <c r="AB613" s="23">
        <v>4000000</v>
      </c>
      <c r="AC613" s="23">
        <v>3372480</v>
      </c>
      <c r="AD613" s="43" t="s">
        <v>2137</v>
      </c>
      <c r="AE613" s="24" t="s">
        <v>2904</v>
      </c>
      <c r="AF613" s="180" t="s">
        <v>2137</v>
      </c>
      <c r="AG613" s="181"/>
      <c r="AH613" s="180" t="s">
        <v>2900</v>
      </c>
      <c r="AI613" s="181"/>
    </row>
    <row r="614" spans="1:35">
      <c r="A614" s="23">
        <v>182</v>
      </c>
      <c r="B614" s="180" t="s">
        <v>2905</v>
      </c>
      <c r="C614" s="181"/>
      <c r="D614" s="24" t="s">
        <v>2906</v>
      </c>
      <c r="E614" s="180" t="s">
        <v>803</v>
      </c>
      <c r="F614" s="188"/>
      <c r="G614" s="181"/>
      <c r="H614" s="24" t="s">
        <v>325</v>
      </c>
      <c r="I614" s="180" t="s">
        <v>2907</v>
      </c>
      <c r="J614" s="181"/>
      <c r="K614" s="24" t="s">
        <v>68</v>
      </c>
      <c r="L614" s="23">
        <v>4957</v>
      </c>
      <c r="M614" s="23">
        <v>584064</v>
      </c>
      <c r="N614" s="186">
        <v>6702134</v>
      </c>
      <c r="O614" s="187"/>
      <c r="P614" s="23">
        <v>7286198</v>
      </c>
      <c r="Q614" s="186">
        <v>10000</v>
      </c>
      <c r="R614" s="189"/>
      <c r="S614" s="187"/>
      <c r="T614" s="23">
        <v>0</v>
      </c>
      <c r="U614" s="186">
        <v>433457</v>
      </c>
      <c r="V614" s="189"/>
      <c r="W614" s="25">
        <v>75782</v>
      </c>
      <c r="X614" s="23">
        <v>0</v>
      </c>
      <c r="Y614" s="23">
        <v>0</v>
      </c>
      <c r="Z614" s="186">
        <v>7805437</v>
      </c>
      <c r="AA614" s="187"/>
      <c r="AB614" s="23">
        <v>3000000</v>
      </c>
      <c r="AC614" s="23">
        <v>4805437</v>
      </c>
      <c r="AD614" s="43" t="s">
        <v>2099</v>
      </c>
      <c r="AE614" s="24" t="s">
        <v>2908</v>
      </c>
      <c r="AF614" s="180" t="s">
        <v>2099</v>
      </c>
      <c r="AG614" s="181"/>
      <c r="AH614" s="180" t="s">
        <v>2905</v>
      </c>
      <c r="AI614" s="181"/>
    </row>
    <row r="615" spans="1:35">
      <c r="A615" s="23">
        <v>183</v>
      </c>
      <c r="B615" s="180" t="s">
        <v>2909</v>
      </c>
      <c r="C615" s="181"/>
      <c r="D615" s="24" t="s">
        <v>2910</v>
      </c>
      <c r="E615" s="180" t="s">
        <v>2911</v>
      </c>
      <c r="F615" s="188"/>
      <c r="G615" s="181"/>
      <c r="H615" s="24" t="s">
        <v>66</v>
      </c>
      <c r="I615" s="180" t="s">
        <v>2912</v>
      </c>
      <c r="J615" s="181"/>
      <c r="K615" s="24" t="s">
        <v>60</v>
      </c>
      <c r="L615" s="23">
        <v>300</v>
      </c>
      <c r="M615" s="23">
        <v>0</v>
      </c>
      <c r="N615" s="186">
        <v>148500</v>
      </c>
      <c r="O615" s="187"/>
      <c r="P615" s="23">
        <v>148500</v>
      </c>
      <c r="Q615" s="186">
        <v>0</v>
      </c>
      <c r="R615" s="189"/>
      <c r="S615" s="187"/>
      <c r="T615" s="23">
        <v>0</v>
      </c>
      <c r="U615" s="186">
        <v>0</v>
      </c>
      <c r="V615" s="189"/>
      <c r="W615" s="25">
        <v>13365</v>
      </c>
      <c r="X615" s="23">
        <v>0</v>
      </c>
      <c r="Y615" s="23">
        <v>0</v>
      </c>
      <c r="Z615" s="186">
        <v>161865</v>
      </c>
      <c r="AA615" s="187"/>
      <c r="AB615" s="23">
        <v>14000</v>
      </c>
      <c r="AC615" s="23">
        <v>147865</v>
      </c>
      <c r="AD615" s="43" t="s">
        <v>2322</v>
      </c>
      <c r="AE615" s="24" t="s">
        <v>2913</v>
      </c>
      <c r="AF615" s="180" t="s">
        <v>2322</v>
      </c>
      <c r="AG615" s="181"/>
      <c r="AH615" s="180" t="s">
        <v>2909</v>
      </c>
      <c r="AI615" s="181"/>
    </row>
    <row r="616" spans="1:35">
      <c r="A616" s="23">
        <v>184</v>
      </c>
      <c r="B616" s="180" t="s">
        <v>2914</v>
      </c>
      <c r="C616" s="181"/>
      <c r="D616" s="24" t="s">
        <v>2370</v>
      </c>
      <c r="E616" s="180" t="s">
        <v>2371</v>
      </c>
      <c r="F616" s="188"/>
      <c r="G616" s="181"/>
      <c r="H616" s="24" t="s">
        <v>66</v>
      </c>
      <c r="I616" s="180" t="s">
        <v>2372</v>
      </c>
      <c r="J616" s="181"/>
      <c r="K616" s="24" t="s">
        <v>252</v>
      </c>
      <c r="L616" s="23">
        <v>590</v>
      </c>
      <c r="M616" s="23">
        <v>0</v>
      </c>
      <c r="N616" s="186">
        <v>244850</v>
      </c>
      <c r="O616" s="187"/>
      <c r="P616" s="23">
        <v>244850</v>
      </c>
      <c r="Q616" s="186">
        <v>0</v>
      </c>
      <c r="R616" s="189"/>
      <c r="S616" s="187"/>
      <c r="T616" s="23">
        <v>0</v>
      </c>
      <c r="U616" s="186">
        <v>0</v>
      </c>
      <c r="V616" s="189"/>
      <c r="W616" s="25">
        <v>22037</v>
      </c>
      <c r="X616" s="23">
        <v>0</v>
      </c>
      <c r="Y616" s="23">
        <v>0</v>
      </c>
      <c r="Z616" s="186">
        <v>266887</v>
      </c>
      <c r="AA616" s="187"/>
      <c r="AB616" s="23">
        <v>266887</v>
      </c>
      <c r="AC616" s="23">
        <v>0</v>
      </c>
      <c r="AD616" s="43" t="s">
        <v>2285</v>
      </c>
      <c r="AE616" s="24" t="s">
        <v>2915</v>
      </c>
      <c r="AF616" s="180" t="s">
        <v>2285</v>
      </c>
      <c r="AG616" s="181"/>
      <c r="AH616" s="180" t="s">
        <v>2914</v>
      </c>
      <c r="AI616" s="181"/>
    </row>
    <row r="617" spans="1:35">
      <c r="A617" s="23">
        <v>185</v>
      </c>
      <c r="B617" s="180" t="s">
        <v>2916</v>
      </c>
      <c r="C617" s="181"/>
      <c r="D617" s="24" t="s">
        <v>2843</v>
      </c>
      <c r="E617" s="180" t="s">
        <v>2844</v>
      </c>
      <c r="F617" s="188"/>
      <c r="G617" s="181"/>
      <c r="H617" s="24" t="s">
        <v>66</v>
      </c>
      <c r="I617" s="180" t="s">
        <v>2845</v>
      </c>
      <c r="J617" s="181"/>
      <c r="K617" s="24" t="s">
        <v>2846</v>
      </c>
      <c r="L617" s="23">
        <v>9050</v>
      </c>
      <c r="M617" s="23">
        <v>0</v>
      </c>
      <c r="N617" s="186">
        <v>13194900</v>
      </c>
      <c r="O617" s="187"/>
      <c r="P617" s="23">
        <v>13194900</v>
      </c>
      <c r="Q617" s="186">
        <v>10000</v>
      </c>
      <c r="R617" s="189"/>
      <c r="S617" s="187"/>
      <c r="T617" s="23">
        <v>0</v>
      </c>
      <c r="U617" s="186">
        <v>0</v>
      </c>
      <c r="V617" s="189"/>
      <c r="W617" s="25">
        <v>395847</v>
      </c>
      <c r="X617" s="23">
        <v>0</v>
      </c>
      <c r="Y617" s="23">
        <v>0</v>
      </c>
      <c r="Z617" s="186">
        <v>13600747</v>
      </c>
      <c r="AA617" s="187"/>
      <c r="AB617" s="23">
        <v>13600747</v>
      </c>
      <c r="AC617" s="23">
        <v>0</v>
      </c>
      <c r="AD617" s="43" t="s">
        <v>2285</v>
      </c>
      <c r="AE617" s="24" t="s">
        <v>2917</v>
      </c>
      <c r="AF617" s="180" t="s">
        <v>2285</v>
      </c>
      <c r="AG617" s="181"/>
      <c r="AH617" s="180" t="s">
        <v>2916</v>
      </c>
      <c r="AI617" s="181"/>
    </row>
    <row r="618" spans="1:35">
      <c r="A618" s="23">
        <v>186</v>
      </c>
      <c r="B618" s="180" t="s">
        <v>2918</v>
      </c>
      <c r="C618" s="181"/>
      <c r="D618" s="24" t="s">
        <v>2919</v>
      </c>
      <c r="E618" s="180" t="s">
        <v>2920</v>
      </c>
      <c r="F618" s="188"/>
      <c r="G618" s="181"/>
      <c r="I618" s="180" t="s">
        <v>1397</v>
      </c>
      <c r="J618" s="181"/>
      <c r="K618" s="24" t="s">
        <v>60</v>
      </c>
      <c r="L618" s="23">
        <v>38</v>
      </c>
      <c r="M618" s="23">
        <v>0</v>
      </c>
      <c r="N618" s="186">
        <v>6450</v>
      </c>
      <c r="O618" s="187"/>
      <c r="P618" s="23">
        <v>6450</v>
      </c>
      <c r="Q618" s="186">
        <v>0</v>
      </c>
      <c r="R618" s="189"/>
      <c r="S618" s="187"/>
      <c r="T618" s="23">
        <v>0</v>
      </c>
      <c r="U618" s="186">
        <v>0</v>
      </c>
      <c r="V618" s="189"/>
      <c r="W618" s="25">
        <v>0</v>
      </c>
      <c r="X618" s="23">
        <v>0</v>
      </c>
      <c r="Y618" s="23">
        <v>0</v>
      </c>
      <c r="Z618" s="186">
        <v>6450</v>
      </c>
      <c r="AA618" s="187"/>
      <c r="AB618" s="23">
        <v>0</v>
      </c>
      <c r="AC618" s="23">
        <v>6450</v>
      </c>
      <c r="AD618" s="43" t="s">
        <v>2117</v>
      </c>
      <c r="AE618" s="24" t="s">
        <v>2921</v>
      </c>
      <c r="AF618" s="180" t="s">
        <v>2117</v>
      </c>
      <c r="AG618" s="181"/>
      <c r="AH618" s="180" t="s">
        <v>2918</v>
      </c>
      <c r="AI618" s="181"/>
    </row>
    <row r="619" spans="1:35">
      <c r="A619" s="23">
        <v>187</v>
      </c>
      <c r="B619" s="180" t="s">
        <v>2922</v>
      </c>
      <c r="C619" s="181"/>
      <c r="D619" s="24" t="s">
        <v>2923</v>
      </c>
      <c r="E619" s="180" t="s">
        <v>650</v>
      </c>
      <c r="F619" s="188"/>
      <c r="G619" s="181"/>
      <c r="H619" s="24" t="s">
        <v>325</v>
      </c>
      <c r="I619" s="180" t="s">
        <v>2924</v>
      </c>
      <c r="J619" s="181"/>
      <c r="K619" s="24" t="s">
        <v>125</v>
      </c>
      <c r="L619" s="23">
        <v>4957</v>
      </c>
      <c r="M619" s="23">
        <v>584064</v>
      </c>
      <c r="N619" s="186">
        <v>6702134</v>
      </c>
      <c r="O619" s="187"/>
      <c r="P619" s="23">
        <v>7286198</v>
      </c>
      <c r="Q619" s="186">
        <v>10000</v>
      </c>
      <c r="R619" s="189"/>
      <c r="S619" s="187"/>
      <c r="T619" s="23">
        <v>76400</v>
      </c>
      <c r="U619" s="186">
        <v>188171</v>
      </c>
      <c r="V619" s="189"/>
      <c r="W619" s="25">
        <v>75782</v>
      </c>
      <c r="X619" s="23">
        <v>0</v>
      </c>
      <c r="Y619" s="23">
        <v>0</v>
      </c>
      <c r="Z619" s="186">
        <v>7636551</v>
      </c>
      <c r="AA619" s="187"/>
      <c r="AB619" s="23">
        <v>6000000</v>
      </c>
      <c r="AC619" s="23">
        <v>1636551</v>
      </c>
      <c r="AD619" s="43" t="s">
        <v>2137</v>
      </c>
      <c r="AE619" s="24" t="s">
        <v>2925</v>
      </c>
      <c r="AF619" s="180" t="s">
        <v>2137</v>
      </c>
      <c r="AG619" s="181"/>
      <c r="AH619" s="180" t="s">
        <v>2922</v>
      </c>
      <c r="AI619" s="181"/>
    </row>
    <row r="620" spans="1:35">
      <c r="A620" s="23">
        <v>188</v>
      </c>
      <c r="B620" s="180" t="s">
        <v>2926</v>
      </c>
      <c r="C620" s="181"/>
      <c r="D620" s="24" t="s">
        <v>2927</v>
      </c>
      <c r="E620" s="180" t="s">
        <v>2928</v>
      </c>
      <c r="F620" s="188"/>
      <c r="G620" s="181"/>
      <c r="H620" s="24" t="s">
        <v>66</v>
      </c>
      <c r="I620" s="180" t="s">
        <v>2929</v>
      </c>
      <c r="J620" s="181"/>
      <c r="K620" s="24" t="s">
        <v>60</v>
      </c>
      <c r="L620" s="23">
        <v>370</v>
      </c>
      <c r="M620" s="23">
        <v>0</v>
      </c>
      <c r="N620" s="186">
        <v>183150</v>
      </c>
      <c r="O620" s="187"/>
      <c r="P620" s="23">
        <v>183150</v>
      </c>
      <c r="Q620" s="186">
        <v>0</v>
      </c>
      <c r="R620" s="189"/>
      <c r="S620" s="187"/>
      <c r="T620" s="23">
        <v>0</v>
      </c>
      <c r="U620" s="186">
        <v>0</v>
      </c>
      <c r="V620" s="189"/>
      <c r="W620" s="25">
        <v>16484</v>
      </c>
      <c r="X620" s="23">
        <v>0</v>
      </c>
      <c r="Y620" s="23">
        <v>0</v>
      </c>
      <c r="Z620" s="186">
        <v>199634</v>
      </c>
      <c r="AA620" s="187"/>
      <c r="AB620" s="23">
        <v>199634</v>
      </c>
      <c r="AC620" s="23">
        <v>0</v>
      </c>
      <c r="AD620" s="43" t="s">
        <v>2356</v>
      </c>
      <c r="AE620" s="24" t="s">
        <v>2930</v>
      </c>
      <c r="AF620" s="180" t="s">
        <v>2356</v>
      </c>
      <c r="AG620" s="181"/>
      <c r="AH620" s="180" t="s">
        <v>2926</v>
      </c>
      <c r="AI620" s="181"/>
    </row>
    <row r="621" spans="1:35">
      <c r="A621" s="23">
        <v>189</v>
      </c>
      <c r="B621" s="180" t="s">
        <v>2931</v>
      </c>
      <c r="C621" s="181"/>
      <c r="D621" s="24" t="s">
        <v>2932</v>
      </c>
      <c r="E621" s="180" t="s">
        <v>2933</v>
      </c>
      <c r="F621" s="188"/>
      <c r="G621" s="181"/>
      <c r="H621" s="24" t="s">
        <v>156</v>
      </c>
      <c r="I621" s="180" t="s">
        <v>2934</v>
      </c>
      <c r="J621" s="181"/>
      <c r="K621" s="24" t="s">
        <v>125</v>
      </c>
      <c r="L621" s="23">
        <v>4957</v>
      </c>
      <c r="M621" s="23">
        <v>0</v>
      </c>
      <c r="N621" s="186">
        <v>6702134</v>
      </c>
      <c r="O621" s="187"/>
      <c r="P621" s="23">
        <v>6702134</v>
      </c>
      <c r="Q621" s="186">
        <v>10000</v>
      </c>
      <c r="R621" s="189"/>
      <c r="S621" s="187"/>
      <c r="T621" s="23">
        <v>76400</v>
      </c>
      <c r="U621" s="186">
        <v>188671</v>
      </c>
      <c r="V621" s="189"/>
      <c r="W621" s="25">
        <v>67021</v>
      </c>
      <c r="X621" s="23">
        <v>1800</v>
      </c>
      <c r="Y621" s="23">
        <v>0</v>
      </c>
      <c r="Z621" s="186">
        <v>7046026</v>
      </c>
      <c r="AA621" s="187"/>
      <c r="AB621" s="23">
        <v>3500000</v>
      </c>
      <c r="AC621" s="23">
        <v>3546026</v>
      </c>
      <c r="AD621" s="43" t="s">
        <v>2142</v>
      </c>
      <c r="AE621" s="24" t="s">
        <v>2935</v>
      </c>
      <c r="AF621" s="180" t="s">
        <v>2142</v>
      </c>
      <c r="AG621" s="181"/>
      <c r="AH621" s="180" t="s">
        <v>2931</v>
      </c>
      <c r="AI621" s="181"/>
    </row>
    <row r="622" spans="1:35">
      <c r="A622" s="23">
        <v>190</v>
      </c>
      <c r="B622" s="180" t="s">
        <v>2936</v>
      </c>
      <c r="C622" s="181"/>
      <c r="D622" s="24" t="s">
        <v>2937</v>
      </c>
      <c r="E622" s="180" t="s">
        <v>2938</v>
      </c>
      <c r="F622" s="188"/>
      <c r="G622" s="181"/>
      <c r="H622" s="24" t="s">
        <v>325</v>
      </c>
      <c r="I622" s="180" t="s">
        <v>2939</v>
      </c>
      <c r="J622" s="181"/>
      <c r="K622" s="24" t="s">
        <v>252</v>
      </c>
      <c r="L622" s="23">
        <v>2479</v>
      </c>
      <c r="M622" s="23">
        <v>59400</v>
      </c>
      <c r="N622" s="186">
        <v>1226907</v>
      </c>
      <c r="O622" s="187"/>
      <c r="P622" s="23">
        <v>1286307</v>
      </c>
      <c r="Q622" s="186">
        <v>0</v>
      </c>
      <c r="R622" s="189"/>
      <c r="S622" s="187"/>
      <c r="T622" s="23">
        <v>76400</v>
      </c>
      <c r="U622" s="186">
        <v>433957</v>
      </c>
      <c r="V622" s="189"/>
      <c r="W622" s="25">
        <v>13160</v>
      </c>
      <c r="X622" s="23">
        <v>0</v>
      </c>
      <c r="Y622" s="23">
        <v>0</v>
      </c>
      <c r="Z622" s="186">
        <v>1809824</v>
      </c>
      <c r="AA622" s="187"/>
      <c r="AB622" s="23">
        <v>1300000</v>
      </c>
      <c r="AC622" s="23">
        <v>509824</v>
      </c>
      <c r="AD622" s="43" t="s">
        <v>2205</v>
      </c>
      <c r="AE622" s="24" t="s">
        <v>2940</v>
      </c>
      <c r="AF622" s="180" t="s">
        <v>2205</v>
      </c>
      <c r="AG622" s="181"/>
      <c r="AH622" s="180" t="s">
        <v>2936</v>
      </c>
      <c r="AI622" s="181"/>
    </row>
    <row r="623" spans="1:35">
      <c r="A623" s="23">
        <v>191</v>
      </c>
      <c r="B623" s="180" t="s">
        <v>2941</v>
      </c>
      <c r="C623" s="181"/>
      <c r="D623" s="24" t="s">
        <v>108</v>
      </c>
      <c r="E623" s="180" t="s">
        <v>2942</v>
      </c>
      <c r="F623" s="188"/>
      <c r="G623" s="181"/>
      <c r="H623" s="24" t="s">
        <v>110</v>
      </c>
      <c r="I623" s="180" t="s">
        <v>2943</v>
      </c>
      <c r="J623" s="181"/>
      <c r="K623" s="24" t="s">
        <v>130</v>
      </c>
      <c r="L623" s="23">
        <v>2479</v>
      </c>
      <c r="M623" s="23">
        <v>81000</v>
      </c>
      <c r="N623" s="186">
        <v>892296</v>
      </c>
      <c r="O623" s="187"/>
      <c r="P623" s="23">
        <v>973296</v>
      </c>
      <c r="Q623" s="186">
        <v>0</v>
      </c>
      <c r="R623" s="189"/>
      <c r="S623" s="187"/>
      <c r="T623" s="23">
        <v>0</v>
      </c>
      <c r="U623" s="186">
        <v>0</v>
      </c>
      <c r="V623" s="189"/>
      <c r="W623" s="25">
        <v>4866</v>
      </c>
      <c r="X623" s="23">
        <v>0</v>
      </c>
      <c r="Y623" s="23">
        <v>0</v>
      </c>
      <c r="Z623" s="186">
        <v>978162</v>
      </c>
      <c r="AA623" s="187"/>
      <c r="AB623" s="23">
        <v>978162</v>
      </c>
      <c r="AC623" s="23">
        <v>0</v>
      </c>
      <c r="AD623" s="43" t="s">
        <v>2111</v>
      </c>
      <c r="AE623" s="24" t="s">
        <v>2944</v>
      </c>
      <c r="AF623" s="180" t="s">
        <v>2111</v>
      </c>
      <c r="AG623" s="181"/>
      <c r="AH623" s="180" t="s">
        <v>2941</v>
      </c>
      <c r="AI623" s="181"/>
    </row>
    <row r="624" spans="1:35">
      <c r="A624" s="23">
        <v>192</v>
      </c>
      <c r="B624" s="180" t="s">
        <v>2945</v>
      </c>
      <c r="C624" s="181"/>
      <c r="D624" s="24" t="s">
        <v>2946</v>
      </c>
      <c r="E624" s="180" t="s">
        <v>2947</v>
      </c>
      <c r="F624" s="188"/>
      <c r="G624" s="181"/>
      <c r="H624" s="24" t="s">
        <v>66</v>
      </c>
      <c r="I624" s="180" t="s">
        <v>2948</v>
      </c>
      <c r="J624" s="181"/>
      <c r="K624" s="24" t="s">
        <v>125</v>
      </c>
      <c r="L624" s="23">
        <v>604</v>
      </c>
      <c r="M624" s="23">
        <v>0</v>
      </c>
      <c r="N624" s="186">
        <v>816608</v>
      </c>
      <c r="O624" s="187"/>
      <c r="P624" s="23">
        <v>816608</v>
      </c>
      <c r="Q624" s="186">
        <v>0</v>
      </c>
      <c r="R624" s="189"/>
      <c r="S624" s="187"/>
      <c r="T624" s="23">
        <v>0</v>
      </c>
      <c r="U624" s="186">
        <v>0</v>
      </c>
      <c r="V624" s="189"/>
      <c r="W624" s="25">
        <v>73495</v>
      </c>
      <c r="X624" s="23">
        <v>0</v>
      </c>
      <c r="Y624" s="23">
        <v>0</v>
      </c>
      <c r="Z624" s="186">
        <v>890103</v>
      </c>
      <c r="AA624" s="187"/>
      <c r="AB624" s="23">
        <v>73495</v>
      </c>
      <c r="AC624" s="23">
        <v>816608</v>
      </c>
      <c r="AD624" s="43" t="s">
        <v>2137</v>
      </c>
      <c r="AE624" s="24" t="s">
        <v>2949</v>
      </c>
      <c r="AF624" s="180" t="s">
        <v>2137</v>
      </c>
      <c r="AG624" s="181"/>
      <c r="AH624" s="180" t="s">
        <v>2945</v>
      </c>
      <c r="AI624" s="181"/>
    </row>
    <row r="625" spans="1:35">
      <c r="A625" s="23">
        <v>193</v>
      </c>
      <c r="B625" s="180" t="s">
        <v>2950</v>
      </c>
      <c r="C625" s="181"/>
      <c r="D625" s="24" t="s">
        <v>2951</v>
      </c>
      <c r="E625" s="180" t="s">
        <v>650</v>
      </c>
      <c r="F625" s="188"/>
      <c r="G625" s="181"/>
      <c r="H625" s="24" t="s">
        <v>66</v>
      </c>
      <c r="I625" s="180" t="s">
        <v>2952</v>
      </c>
      <c r="J625" s="181"/>
      <c r="K625" s="24" t="s">
        <v>60</v>
      </c>
      <c r="L625" s="23">
        <v>200</v>
      </c>
      <c r="M625" s="23">
        <v>0</v>
      </c>
      <c r="N625" s="186">
        <v>99000</v>
      </c>
      <c r="O625" s="187"/>
      <c r="P625" s="23">
        <v>99000</v>
      </c>
      <c r="Q625" s="186">
        <v>0</v>
      </c>
      <c r="R625" s="189"/>
      <c r="S625" s="187"/>
      <c r="T625" s="23">
        <v>0</v>
      </c>
      <c r="U625" s="186">
        <v>0</v>
      </c>
      <c r="V625" s="189"/>
      <c r="W625" s="25">
        <v>8910</v>
      </c>
      <c r="X625" s="23">
        <v>0</v>
      </c>
      <c r="Y625" s="23">
        <v>0</v>
      </c>
      <c r="Z625" s="186">
        <v>107910</v>
      </c>
      <c r="AA625" s="187"/>
      <c r="AB625" s="23">
        <v>9000</v>
      </c>
      <c r="AC625" s="23">
        <v>98910</v>
      </c>
      <c r="AD625" s="43" t="s">
        <v>2285</v>
      </c>
      <c r="AE625" s="24" t="s">
        <v>2953</v>
      </c>
      <c r="AF625" s="180" t="s">
        <v>2285</v>
      </c>
      <c r="AG625" s="181"/>
      <c r="AH625" s="180" t="s">
        <v>2950</v>
      </c>
      <c r="AI625" s="181"/>
    </row>
    <row r="626" spans="1:35">
      <c r="A626" s="23">
        <v>194</v>
      </c>
      <c r="B626" s="180" t="s">
        <v>2954</v>
      </c>
      <c r="C626" s="181"/>
      <c r="D626" s="24" t="s">
        <v>2955</v>
      </c>
      <c r="E626" s="180" t="s">
        <v>2956</v>
      </c>
      <c r="F626" s="188"/>
      <c r="G626" s="181"/>
      <c r="I626" s="180" t="s">
        <v>2957</v>
      </c>
      <c r="J626" s="181"/>
      <c r="K626" s="24" t="s">
        <v>60</v>
      </c>
      <c r="L626" s="23">
        <v>41</v>
      </c>
      <c r="M626" s="23">
        <v>0</v>
      </c>
      <c r="N626" s="186">
        <v>7000</v>
      </c>
      <c r="O626" s="187"/>
      <c r="P626" s="23">
        <v>7000</v>
      </c>
      <c r="Q626" s="186">
        <v>0</v>
      </c>
      <c r="R626" s="189"/>
      <c r="S626" s="187"/>
      <c r="T626" s="23">
        <v>0</v>
      </c>
      <c r="U626" s="186">
        <v>0</v>
      </c>
      <c r="V626" s="189"/>
      <c r="W626" s="25">
        <v>0</v>
      </c>
      <c r="X626" s="23">
        <v>0</v>
      </c>
      <c r="Y626" s="23">
        <v>0</v>
      </c>
      <c r="Z626" s="186">
        <v>7000</v>
      </c>
      <c r="AA626" s="187"/>
      <c r="AB626" s="23">
        <v>0</v>
      </c>
      <c r="AC626" s="23">
        <v>7000</v>
      </c>
      <c r="AD626" s="43" t="s">
        <v>2117</v>
      </c>
      <c r="AE626" s="24" t="s">
        <v>2958</v>
      </c>
      <c r="AF626" s="180" t="s">
        <v>2117</v>
      </c>
      <c r="AG626" s="181"/>
      <c r="AH626" s="180" t="s">
        <v>2954</v>
      </c>
      <c r="AI626" s="181"/>
    </row>
    <row r="627" spans="1:35">
      <c r="A627" s="23">
        <v>195</v>
      </c>
      <c r="B627" s="180" t="s">
        <v>2959</v>
      </c>
      <c r="C627" s="181"/>
      <c r="D627" s="24" t="s">
        <v>2960</v>
      </c>
      <c r="E627" s="180" t="s">
        <v>2961</v>
      </c>
      <c r="F627" s="188"/>
      <c r="G627" s="181"/>
      <c r="H627" s="24" t="s">
        <v>325</v>
      </c>
      <c r="I627" s="180" t="s">
        <v>2962</v>
      </c>
      <c r="J627" s="181"/>
      <c r="K627" s="24" t="s">
        <v>60</v>
      </c>
      <c r="L627" s="23">
        <v>2479</v>
      </c>
      <c r="M627" s="23">
        <v>59400</v>
      </c>
      <c r="N627" s="186">
        <v>1226907</v>
      </c>
      <c r="O627" s="187"/>
      <c r="P627" s="23">
        <v>1286307</v>
      </c>
      <c r="Q627" s="186">
        <v>0</v>
      </c>
      <c r="R627" s="189"/>
      <c r="S627" s="187"/>
      <c r="T627" s="23">
        <v>46700</v>
      </c>
      <c r="U627" s="186">
        <v>222990</v>
      </c>
      <c r="V627" s="189"/>
      <c r="W627" s="25">
        <v>13160</v>
      </c>
      <c r="X627" s="23">
        <v>0</v>
      </c>
      <c r="Y627" s="23">
        <v>0</v>
      </c>
      <c r="Z627" s="186">
        <v>1569157</v>
      </c>
      <c r="AA627" s="187"/>
      <c r="AB627" s="23">
        <v>1569157</v>
      </c>
      <c r="AC627" s="23">
        <v>0</v>
      </c>
      <c r="AD627" s="43" t="s">
        <v>2093</v>
      </c>
      <c r="AE627" s="24" t="s">
        <v>2963</v>
      </c>
      <c r="AF627" s="180" t="s">
        <v>2093</v>
      </c>
      <c r="AG627" s="181"/>
      <c r="AH627" s="172" t="s">
        <v>6307</v>
      </c>
      <c r="AI627" s="181"/>
    </row>
    <row r="628" spans="1:35">
      <c r="A628" s="23">
        <v>196</v>
      </c>
      <c r="B628" s="180" t="s">
        <v>2964</v>
      </c>
      <c r="C628" s="181"/>
      <c r="D628" s="24" t="s">
        <v>2965</v>
      </c>
      <c r="E628" s="180" t="s">
        <v>2966</v>
      </c>
      <c r="F628" s="188"/>
      <c r="G628" s="181"/>
      <c r="H628" s="24" t="s">
        <v>156</v>
      </c>
      <c r="I628" s="180" t="s">
        <v>2967</v>
      </c>
      <c r="J628" s="181"/>
      <c r="K628" s="24" t="s">
        <v>60</v>
      </c>
      <c r="L628" s="23">
        <v>2479</v>
      </c>
      <c r="M628" s="23">
        <v>0</v>
      </c>
      <c r="N628" s="186">
        <v>1226907</v>
      </c>
      <c r="O628" s="187"/>
      <c r="P628" s="23">
        <v>1226907</v>
      </c>
      <c r="Q628" s="186">
        <v>0</v>
      </c>
      <c r="R628" s="189"/>
      <c r="S628" s="187"/>
      <c r="T628" s="23">
        <v>0</v>
      </c>
      <c r="U628" s="186">
        <v>500</v>
      </c>
      <c r="V628" s="189"/>
      <c r="W628" s="25">
        <v>12269</v>
      </c>
      <c r="X628" s="23">
        <v>13950</v>
      </c>
      <c r="Y628" s="23">
        <v>0</v>
      </c>
      <c r="Z628" s="186">
        <v>1253626</v>
      </c>
      <c r="AA628" s="187"/>
      <c r="AB628" s="23">
        <v>1253626</v>
      </c>
      <c r="AC628" s="23">
        <v>0</v>
      </c>
      <c r="AD628" s="43" t="s">
        <v>2087</v>
      </c>
      <c r="AE628" s="24" t="s">
        <v>2968</v>
      </c>
      <c r="AF628" s="180" t="s">
        <v>2087</v>
      </c>
      <c r="AG628" s="181"/>
      <c r="AH628" s="180" t="s">
        <v>2964</v>
      </c>
      <c r="AI628" s="181"/>
    </row>
    <row r="629" spans="1:35">
      <c r="A629" s="23">
        <v>197</v>
      </c>
      <c r="B629" s="180" t="s">
        <v>2969</v>
      </c>
      <c r="C629" s="181"/>
      <c r="D629" s="24" t="s">
        <v>108</v>
      </c>
      <c r="E629" s="180" t="s">
        <v>2970</v>
      </c>
      <c r="F629" s="188"/>
      <c r="G629" s="181"/>
      <c r="H629" s="24" t="s">
        <v>110</v>
      </c>
      <c r="I629" s="180" t="s">
        <v>2971</v>
      </c>
      <c r="J629" s="181"/>
      <c r="K629" s="24" t="s">
        <v>112</v>
      </c>
      <c r="L629" s="23">
        <v>4957</v>
      </c>
      <c r="M629" s="23">
        <v>429300</v>
      </c>
      <c r="N629" s="186">
        <v>2305098</v>
      </c>
      <c r="O629" s="187"/>
      <c r="P629" s="23">
        <v>2734398</v>
      </c>
      <c r="Q629" s="186">
        <v>0</v>
      </c>
      <c r="R629" s="189"/>
      <c r="S629" s="187"/>
      <c r="T629" s="23">
        <v>0</v>
      </c>
      <c r="U629" s="186">
        <v>0</v>
      </c>
      <c r="V629" s="189"/>
      <c r="W629" s="25">
        <v>13672</v>
      </c>
      <c r="X629" s="23">
        <v>0</v>
      </c>
      <c r="Y629" s="23">
        <v>0</v>
      </c>
      <c r="Z629" s="186">
        <v>2748070</v>
      </c>
      <c r="AA629" s="187"/>
      <c r="AB629" s="23">
        <v>2748070</v>
      </c>
      <c r="AC629" s="23">
        <v>0</v>
      </c>
      <c r="AD629" s="43" t="s">
        <v>2508</v>
      </c>
      <c r="AE629" s="24" t="s">
        <v>2972</v>
      </c>
      <c r="AF629" s="180" t="s">
        <v>2508</v>
      </c>
      <c r="AG629" s="181"/>
      <c r="AH629" s="180" t="s">
        <v>2969</v>
      </c>
      <c r="AI629" s="181"/>
    </row>
    <row r="630" spans="1:35">
      <c r="A630" s="23">
        <v>198</v>
      </c>
      <c r="B630" s="180" t="s">
        <v>2973</v>
      </c>
      <c r="C630" s="181"/>
      <c r="D630" s="24" t="s">
        <v>2974</v>
      </c>
      <c r="E630" s="180" t="s">
        <v>2975</v>
      </c>
      <c r="F630" s="188"/>
      <c r="G630" s="181"/>
      <c r="H630" s="24" t="s">
        <v>156</v>
      </c>
      <c r="I630" s="180" t="s">
        <v>2976</v>
      </c>
      <c r="J630" s="181"/>
      <c r="K630" s="24" t="s">
        <v>1279</v>
      </c>
      <c r="L630" s="23">
        <v>2479</v>
      </c>
      <c r="M630" s="23">
        <v>0</v>
      </c>
      <c r="N630" s="186">
        <v>1041012</v>
      </c>
      <c r="O630" s="187"/>
      <c r="P630" s="23">
        <v>1041012</v>
      </c>
      <c r="Q630" s="186">
        <v>0</v>
      </c>
      <c r="R630" s="189"/>
      <c r="S630" s="187"/>
      <c r="T630" s="23">
        <v>0</v>
      </c>
      <c r="U630" s="186">
        <v>0</v>
      </c>
      <c r="V630" s="189"/>
      <c r="W630" s="25">
        <v>10410</v>
      </c>
      <c r="X630" s="23">
        <v>0</v>
      </c>
      <c r="Y630" s="23">
        <v>0</v>
      </c>
      <c r="Z630" s="186">
        <v>1051422</v>
      </c>
      <c r="AA630" s="187"/>
      <c r="AB630" s="23">
        <v>1051422</v>
      </c>
      <c r="AC630" s="23">
        <v>0</v>
      </c>
      <c r="AD630" s="43" t="s">
        <v>2191</v>
      </c>
      <c r="AE630" s="24" t="s">
        <v>2977</v>
      </c>
      <c r="AF630" s="180" t="s">
        <v>2191</v>
      </c>
      <c r="AG630" s="181"/>
      <c r="AH630" s="180" t="s">
        <v>2973</v>
      </c>
      <c r="AI630" s="181"/>
    </row>
    <row r="631" spans="1:35">
      <c r="A631" s="23">
        <v>199</v>
      </c>
      <c r="B631" s="180" t="s">
        <v>2978</v>
      </c>
      <c r="C631" s="181"/>
      <c r="D631" s="24" t="s">
        <v>2979</v>
      </c>
      <c r="E631" s="180" t="s">
        <v>2980</v>
      </c>
      <c r="F631" s="188"/>
      <c r="G631" s="181"/>
      <c r="H631" s="24" t="s">
        <v>66</v>
      </c>
      <c r="I631" s="180" t="s">
        <v>2981</v>
      </c>
      <c r="J631" s="181"/>
      <c r="K631" s="24" t="s">
        <v>370</v>
      </c>
      <c r="L631" s="23">
        <v>62</v>
      </c>
      <c r="M631" s="23">
        <v>0</v>
      </c>
      <c r="N631" s="186">
        <v>37510</v>
      </c>
      <c r="O631" s="187"/>
      <c r="P631" s="23">
        <v>37510</v>
      </c>
      <c r="Q631" s="186">
        <v>0</v>
      </c>
      <c r="R631" s="189"/>
      <c r="S631" s="187"/>
      <c r="T631" s="23">
        <v>0</v>
      </c>
      <c r="U631" s="186">
        <v>0</v>
      </c>
      <c r="V631" s="189"/>
      <c r="W631" s="25">
        <v>3376</v>
      </c>
      <c r="X631" s="23">
        <v>0</v>
      </c>
      <c r="Y631" s="23">
        <v>0</v>
      </c>
      <c r="Z631" s="186">
        <v>40886</v>
      </c>
      <c r="AA631" s="187"/>
      <c r="AB631" s="23">
        <v>40886</v>
      </c>
      <c r="AC631" s="23">
        <v>0</v>
      </c>
      <c r="AD631" s="43" t="s">
        <v>2356</v>
      </c>
      <c r="AE631" s="24" t="s">
        <v>2982</v>
      </c>
      <c r="AF631" s="180" t="s">
        <v>2356</v>
      </c>
      <c r="AG631" s="181"/>
      <c r="AH631" s="180" t="s">
        <v>2978</v>
      </c>
      <c r="AI631" s="181"/>
    </row>
    <row r="632" spans="1:35">
      <c r="A632" s="23">
        <v>200</v>
      </c>
      <c r="B632" s="180" t="s">
        <v>2983</v>
      </c>
      <c r="C632" s="181"/>
      <c r="D632" s="24" t="s">
        <v>2984</v>
      </c>
      <c r="E632" s="180" t="s">
        <v>201</v>
      </c>
      <c r="F632" s="188"/>
      <c r="G632" s="181"/>
      <c r="H632" s="24" t="s">
        <v>66</v>
      </c>
      <c r="I632" s="180" t="s">
        <v>2985</v>
      </c>
      <c r="J632" s="181"/>
      <c r="K632" s="24" t="s">
        <v>60</v>
      </c>
      <c r="L632" s="23">
        <v>250</v>
      </c>
      <c r="M632" s="23">
        <v>0</v>
      </c>
      <c r="N632" s="186">
        <v>123750</v>
      </c>
      <c r="O632" s="187"/>
      <c r="P632" s="23">
        <v>123750</v>
      </c>
      <c r="Q632" s="186">
        <v>0</v>
      </c>
      <c r="R632" s="189"/>
      <c r="S632" s="187"/>
      <c r="T632" s="23">
        <v>0</v>
      </c>
      <c r="U632" s="186">
        <v>0</v>
      </c>
      <c r="V632" s="189"/>
      <c r="W632" s="25">
        <v>11138</v>
      </c>
      <c r="X632" s="23">
        <v>0</v>
      </c>
      <c r="Y632" s="23">
        <v>0</v>
      </c>
      <c r="Z632" s="186">
        <v>134888</v>
      </c>
      <c r="AA632" s="187"/>
      <c r="AB632" s="23">
        <v>134888</v>
      </c>
      <c r="AC632" s="23">
        <v>0</v>
      </c>
      <c r="AD632" s="43" t="s">
        <v>2147</v>
      </c>
      <c r="AE632" s="24" t="s">
        <v>2986</v>
      </c>
      <c r="AF632" s="180" t="s">
        <v>2147</v>
      </c>
      <c r="AG632" s="181"/>
      <c r="AH632" s="180" t="s">
        <v>2983</v>
      </c>
      <c r="AI632" s="181"/>
    </row>
    <row r="633" spans="1:35">
      <c r="A633" s="23">
        <v>201</v>
      </c>
      <c r="B633" s="180" t="s">
        <v>2987</v>
      </c>
      <c r="C633" s="181"/>
      <c r="D633" s="24" t="s">
        <v>2988</v>
      </c>
      <c r="E633" s="180" t="s">
        <v>2989</v>
      </c>
      <c r="F633" s="188"/>
      <c r="G633" s="181"/>
      <c r="I633" s="180" t="s">
        <v>2990</v>
      </c>
      <c r="J633" s="181"/>
      <c r="K633" s="24" t="s">
        <v>295</v>
      </c>
      <c r="L633" s="23">
        <v>54</v>
      </c>
      <c r="M633" s="23">
        <v>0</v>
      </c>
      <c r="N633" s="186">
        <v>14942</v>
      </c>
      <c r="O633" s="187"/>
      <c r="P633" s="23">
        <v>14942</v>
      </c>
      <c r="Q633" s="186">
        <v>0</v>
      </c>
      <c r="R633" s="189"/>
      <c r="S633" s="187"/>
      <c r="T633" s="23">
        <v>0</v>
      </c>
      <c r="U633" s="186">
        <v>0</v>
      </c>
      <c r="V633" s="189"/>
      <c r="W633" s="25">
        <v>0</v>
      </c>
      <c r="X633" s="23">
        <v>0</v>
      </c>
      <c r="Y633" s="23">
        <v>0</v>
      </c>
      <c r="Z633" s="186">
        <v>14942</v>
      </c>
      <c r="AA633" s="187"/>
      <c r="AB633" s="23">
        <v>0</v>
      </c>
      <c r="AC633" s="23">
        <v>14942</v>
      </c>
      <c r="AD633" s="43" t="s">
        <v>2117</v>
      </c>
      <c r="AE633" s="24" t="s">
        <v>2991</v>
      </c>
      <c r="AF633" s="180" t="s">
        <v>2117</v>
      </c>
      <c r="AG633" s="181"/>
      <c r="AH633" s="180" t="s">
        <v>2987</v>
      </c>
      <c r="AI633" s="181"/>
    </row>
    <row r="634" spans="1:35">
      <c r="A634" s="23">
        <v>202</v>
      </c>
      <c r="B634" s="180" t="s">
        <v>2992</v>
      </c>
      <c r="C634" s="181"/>
      <c r="D634" s="24" t="s">
        <v>2993</v>
      </c>
      <c r="E634" s="180" t="s">
        <v>2994</v>
      </c>
      <c r="F634" s="188"/>
      <c r="G634" s="181"/>
      <c r="H634" s="24" t="s">
        <v>66</v>
      </c>
      <c r="I634" s="180" t="s">
        <v>2995</v>
      </c>
      <c r="J634" s="181"/>
      <c r="K634" s="24" t="s">
        <v>370</v>
      </c>
      <c r="L634" s="23">
        <v>765</v>
      </c>
      <c r="M634" s="23">
        <v>0</v>
      </c>
      <c r="N634" s="186">
        <v>462825</v>
      </c>
      <c r="O634" s="187"/>
      <c r="P634" s="23">
        <v>462825</v>
      </c>
      <c r="Q634" s="186">
        <v>0</v>
      </c>
      <c r="R634" s="189"/>
      <c r="S634" s="187"/>
      <c r="T634" s="23">
        <v>0</v>
      </c>
      <c r="U634" s="186">
        <v>0</v>
      </c>
      <c r="V634" s="189"/>
      <c r="W634" s="25">
        <v>41654</v>
      </c>
      <c r="X634" s="23">
        <v>0</v>
      </c>
      <c r="Y634" s="23">
        <v>0</v>
      </c>
      <c r="Z634" s="186">
        <v>504479</v>
      </c>
      <c r="AA634" s="187"/>
      <c r="AB634" s="23">
        <v>504479</v>
      </c>
      <c r="AC634" s="23">
        <v>0</v>
      </c>
      <c r="AD634" s="43" t="s">
        <v>2117</v>
      </c>
      <c r="AE634" s="24" t="s">
        <v>2996</v>
      </c>
      <c r="AF634" s="180" t="s">
        <v>2117</v>
      </c>
      <c r="AG634" s="181"/>
      <c r="AH634" s="180" t="s">
        <v>2992</v>
      </c>
      <c r="AI634" s="181"/>
    </row>
    <row r="635" spans="1:35">
      <c r="A635" s="23">
        <v>203</v>
      </c>
      <c r="B635" s="180" t="s">
        <v>2997</v>
      </c>
      <c r="C635" s="181"/>
      <c r="D635" s="24" t="s">
        <v>2998</v>
      </c>
      <c r="E635" s="180" t="s">
        <v>2999</v>
      </c>
      <c r="F635" s="188"/>
      <c r="G635" s="181"/>
      <c r="H635" s="24" t="s">
        <v>110</v>
      </c>
      <c r="I635" s="180" t="s">
        <v>3000</v>
      </c>
      <c r="J635" s="181"/>
      <c r="K635" s="24" t="s">
        <v>540</v>
      </c>
      <c r="L635" s="23">
        <v>0</v>
      </c>
      <c r="M635" s="23">
        <v>0</v>
      </c>
      <c r="N635" s="186">
        <v>1912730</v>
      </c>
      <c r="O635" s="187"/>
      <c r="P635" s="23">
        <v>1912730</v>
      </c>
      <c r="Q635" s="186">
        <v>0</v>
      </c>
      <c r="R635" s="189"/>
      <c r="S635" s="187"/>
      <c r="T635" s="23">
        <v>0</v>
      </c>
      <c r="U635" s="186">
        <v>0</v>
      </c>
      <c r="V635" s="189"/>
      <c r="W635" s="25">
        <v>0</v>
      </c>
      <c r="X635" s="23">
        <v>0</v>
      </c>
      <c r="Y635" s="23">
        <v>0</v>
      </c>
      <c r="Z635" s="186">
        <v>1912730</v>
      </c>
      <c r="AA635" s="187"/>
      <c r="AB635" s="23">
        <v>0</v>
      </c>
      <c r="AC635" s="23">
        <v>1912730</v>
      </c>
      <c r="AD635" s="43" t="s">
        <v>2150</v>
      </c>
      <c r="AE635" s="24" t="s">
        <v>3001</v>
      </c>
      <c r="AF635" s="180" t="s">
        <v>2150</v>
      </c>
      <c r="AG635" s="181"/>
      <c r="AH635" s="180" t="s">
        <v>2997</v>
      </c>
      <c r="AI635" s="181"/>
    </row>
    <row r="636" spans="1:35">
      <c r="A636" s="23">
        <v>204</v>
      </c>
      <c r="B636" s="180" t="s">
        <v>3002</v>
      </c>
      <c r="C636" s="181"/>
      <c r="D636" s="24" t="s">
        <v>3003</v>
      </c>
      <c r="E636" s="180" t="s">
        <v>3004</v>
      </c>
      <c r="F636" s="188"/>
      <c r="G636" s="181"/>
      <c r="I636" s="180" t="s">
        <v>3005</v>
      </c>
      <c r="J636" s="181"/>
      <c r="K636" s="24" t="s">
        <v>295</v>
      </c>
      <c r="L636" s="23">
        <v>36</v>
      </c>
      <c r="M636" s="23">
        <v>0</v>
      </c>
      <c r="N636" s="186">
        <v>9900</v>
      </c>
      <c r="O636" s="187"/>
      <c r="P636" s="23">
        <v>9900</v>
      </c>
      <c r="Q636" s="186">
        <v>0</v>
      </c>
      <c r="R636" s="189"/>
      <c r="S636" s="187"/>
      <c r="T636" s="23">
        <v>0</v>
      </c>
      <c r="U636" s="186">
        <v>0</v>
      </c>
      <c r="V636" s="189"/>
      <c r="W636" s="25">
        <v>0</v>
      </c>
      <c r="X636" s="23">
        <v>0</v>
      </c>
      <c r="Y636" s="23">
        <v>0</v>
      </c>
      <c r="Z636" s="186">
        <v>9900</v>
      </c>
      <c r="AA636" s="187"/>
      <c r="AB636" s="23">
        <v>0</v>
      </c>
      <c r="AC636" s="23">
        <v>9900</v>
      </c>
      <c r="AD636" s="43" t="s">
        <v>2117</v>
      </c>
      <c r="AE636" s="24" t="s">
        <v>3006</v>
      </c>
      <c r="AF636" s="180" t="s">
        <v>2117</v>
      </c>
      <c r="AG636" s="181"/>
      <c r="AH636" s="180" t="s">
        <v>3002</v>
      </c>
      <c r="AI636" s="181"/>
    </row>
    <row r="637" spans="1:35">
      <c r="A637" s="23">
        <v>205</v>
      </c>
      <c r="B637" s="180" t="s">
        <v>3007</v>
      </c>
      <c r="C637" s="181"/>
      <c r="D637" s="24" t="s">
        <v>108</v>
      </c>
      <c r="E637" s="180" t="s">
        <v>201</v>
      </c>
      <c r="F637" s="188"/>
      <c r="G637" s="181"/>
      <c r="H637" s="24" t="s">
        <v>110</v>
      </c>
      <c r="I637" s="180" t="s">
        <v>3008</v>
      </c>
      <c r="J637" s="181"/>
      <c r="K637" s="24" t="s">
        <v>112</v>
      </c>
      <c r="L637" s="23">
        <v>4957</v>
      </c>
      <c r="M637" s="23">
        <v>429300</v>
      </c>
      <c r="N637" s="186">
        <v>2305098</v>
      </c>
      <c r="O637" s="187"/>
      <c r="P637" s="23">
        <v>2734398</v>
      </c>
      <c r="Q637" s="186">
        <v>0</v>
      </c>
      <c r="R637" s="189"/>
      <c r="S637" s="187"/>
      <c r="T637" s="23">
        <v>0</v>
      </c>
      <c r="U637" s="186">
        <v>0</v>
      </c>
      <c r="V637" s="189"/>
      <c r="W637" s="25">
        <v>13672</v>
      </c>
      <c r="X637" s="23">
        <v>0</v>
      </c>
      <c r="Y637" s="23">
        <v>0</v>
      </c>
      <c r="Z637" s="186">
        <v>2748070</v>
      </c>
      <c r="AA637" s="187"/>
      <c r="AB637" s="23">
        <v>2748070</v>
      </c>
      <c r="AC637" s="23">
        <v>0</v>
      </c>
      <c r="AD637" s="43" t="s">
        <v>2137</v>
      </c>
      <c r="AE637" s="24" t="s">
        <v>3009</v>
      </c>
      <c r="AF637" s="180" t="s">
        <v>2137</v>
      </c>
      <c r="AG637" s="181"/>
      <c r="AH637" s="180" t="s">
        <v>3007</v>
      </c>
      <c r="AI637" s="181"/>
    </row>
    <row r="638" spans="1:35">
      <c r="A638" s="23">
        <v>206</v>
      </c>
      <c r="B638" s="180" t="s">
        <v>3010</v>
      </c>
      <c r="C638" s="181"/>
      <c r="D638" s="24" t="s">
        <v>3011</v>
      </c>
      <c r="E638" s="180" t="s">
        <v>3012</v>
      </c>
      <c r="F638" s="188"/>
      <c r="G638" s="181"/>
      <c r="H638" s="24" t="s">
        <v>66</v>
      </c>
      <c r="I638" s="180" t="s">
        <v>3013</v>
      </c>
      <c r="J638" s="181"/>
      <c r="K638" s="24" t="s">
        <v>60</v>
      </c>
      <c r="L638" s="23">
        <v>200</v>
      </c>
      <c r="M638" s="23">
        <v>0</v>
      </c>
      <c r="N638" s="186">
        <v>99000</v>
      </c>
      <c r="O638" s="187"/>
      <c r="P638" s="23">
        <v>99000</v>
      </c>
      <c r="Q638" s="186">
        <v>0</v>
      </c>
      <c r="R638" s="189"/>
      <c r="S638" s="187"/>
      <c r="T638" s="23">
        <v>0</v>
      </c>
      <c r="U638" s="186">
        <v>0</v>
      </c>
      <c r="V638" s="189"/>
      <c r="W638" s="25">
        <v>8910</v>
      </c>
      <c r="X638" s="23">
        <v>0</v>
      </c>
      <c r="Y638" s="23">
        <v>0</v>
      </c>
      <c r="Z638" s="186">
        <v>107910</v>
      </c>
      <c r="AA638" s="187"/>
      <c r="AB638" s="23">
        <v>107910</v>
      </c>
      <c r="AC638" s="23">
        <v>0</v>
      </c>
      <c r="AD638" s="43" t="s">
        <v>2508</v>
      </c>
      <c r="AE638" s="24" t="s">
        <v>3014</v>
      </c>
      <c r="AF638" s="180" t="s">
        <v>2508</v>
      </c>
      <c r="AG638" s="181"/>
      <c r="AH638" s="180" t="s">
        <v>3010</v>
      </c>
      <c r="AI638" s="181"/>
    </row>
    <row r="639" spans="1:35">
      <c r="A639" s="23">
        <v>207</v>
      </c>
      <c r="B639" s="180" t="s">
        <v>3015</v>
      </c>
      <c r="C639" s="181"/>
      <c r="D639" s="24" t="s">
        <v>3016</v>
      </c>
      <c r="E639" s="180" t="s">
        <v>3017</v>
      </c>
      <c r="F639" s="188"/>
      <c r="G639" s="181"/>
      <c r="H639" s="24" t="s">
        <v>66</v>
      </c>
      <c r="I639" s="180" t="s">
        <v>3018</v>
      </c>
      <c r="J639" s="181"/>
      <c r="K639" s="24" t="s">
        <v>60</v>
      </c>
      <c r="L639" s="23">
        <v>380</v>
      </c>
      <c r="M639" s="23">
        <v>0</v>
      </c>
      <c r="N639" s="186">
        <v>188100</v>
      </c>
      <c r="O639" s="187"/>
      <c r="P639" s="23">
        <v>188100</v>
      </c>
      <c r="Q639" s="186">
        <v>0</v>
      </c>
      <c r="R639" s="189"/>
      <c r="S639" s="187"/>
      <c r="T639" s="23">
        <v>0</v>
      </c>
      <c r="U639" s="186">
        <v>0</v>
      </c>
      <c r="V639" s="189"/>
      <c r="W639" s="25">
        <v>16929</v>
      </c>
      <c r="X639" s="23">
        <v>0</v>
      </c>
      <c r="Y639" s="23">
        <v>0</v>
      </c>
      <c r="Z639" s="186">
        <v>205029</v>
      </c>
      <c r="AA639" s="187"/>
      <c r="AB639" s="23">
        <v>205029</v>
      </c>
      <c r="AC639" s="23">
        <v>0</v>
      </c>
      <c r="AD639" s="43" t="s">
        <v>2356</v>
      </c>
      <c r="AE639" s="24" t="s">
        <v>3019</v>
      </c>
      <c r="AF639" s="180" t="s">
        <v>2356</v>
      </c>
      <c r="AG639" s="181"/>
      <c r="AH639" s="180" t="s">
        <v>3015</v>
      </c>
      <c r="AI639" s="181"/>
    </row>
    <row r="640" spans="1:35">
      <c r="A640" s="23">
        <v>208</v>
      </c>
      <c r="B640" s="180" t="s">
        <v>3020</v>
      </c>
      <c r="C640" s="181"/>
      <c r="D640" s="24" t="s">
        <v>3021</v>
      </c>
      <c r="E640" s="180" t="s">
        <v>3022</v>
      </c>
      <c r="F640" s="188"/>
      <c r="G640" s="181"/>
      <c r="I640" s="180" t="s">
        <v>3023</v>
      </c>
      <c r="J640" s="181"/>
      <c r="K640" s="24" t="s">
        <v>60</v>
      </c>
      <c r="L640" s="23">
        <v>87</v>
      </c>
      <c r="M640" s="23">
        <v>0</v>
      </c>
      <c r="N640" s="186">
        <v>14703</v>
      </c>
      <c r="O640" s="187"/>
      <c r="P640" s="23">
        <v>14703</v>
      </c>
      <c r="Q640" s="186">
        <v>0</v>
      </c>
      <c r="R640" s="189"/>
      <c r="S640" s="187"/>
      <c r="T640" s="23">
        <v>0</v>
      </c>
      <c r="U640" s="186">
        <v>0</v>
      </c>
      <c r="V640" s="189"/>
      <c r="W640" s="25">
        <v>0</v>
      </c>
      <c r="X640" s="23">
        <v>0</v>
      </c>
      <c r="Y640" s="23">
        <v>0</v>
      </c>
      <c r="Z640" s="186">
        <v>14703</v>
      </c>
      <c r="AA640" s="187"/>
      <c r="AB640" s="23">
        <v>0</v>
      </c>
      <c r="AC640" s="23">
        <v>14703</v>
      </c>
      <c r="AD640" s="43" t="s">
        <v>2117</v>
      </c>
      <c r="AE640" s="24" t="s">
        <v>3024</v>
      </c>
      <c r="AF640" s="180" t="s">
        <v>2117</v>
      </c>
      <c r="AG640" s="181"/>
      <c r="AH640" s="180" t="s">
        <v>3020</v>
      </c>
      <c r="AI640" s="181"/>
    </row>
    <row r="641" spans="1:35">
      <c r="A641" s="23">
        <v>209</v>
      </c>
      <c r="B641" s="180" t="s">
        <v>3025</v>
      </c>
      <c r="C641" s="181"/>
      <c r="D641" s="24" t="s">
        <v>3026</v>
      </c>
      <c r="E641" s="180" t="s">
        <v>3027</v>
      </c>
      <c r="F641" s="188"/>
      <c r="G641" s="181"/>
      <c r="H641" s="24" t="s">
        <v>66</v>
      </c>
      <c r="I641" s="180" t="s">
        <v>3028</v>
      </c>
      <c r="J641" s="181"/>
      <c r="K641" s="24" t="s">
        <v>60</v>
      </c>
      <c r="L641" s="23">
        <v>532</v>
      </c>
      <c r="M641" s="23">
        <v>0</v>
      </c>
      <c r="N641" s="186">
        <v>263340</v>
      </c>
      <c r="O641" s="187"/>
      <c r="P641" s="23">
        <v>263340</v>
      </c>
      <c r="Q641" s="186">
        <v>0</v>
      </c>
      <c r="R641" s="189"/>
      <c r="S641" s="187"/>
      <c r="T641" s="23">
        <v>0</v>
      </c>
      <c r="U641" s="186">
        <v>0</v>
      </c>
      <c r="V641" s="189"/>
      <c r="W641" s="25">
        <v>23701</v>
      </c>
      <c r="X641" s="23">
        <v>0</v>
      </c>
      <c r="Y641" s="23">
        <v>0</v>
      </c>
      <c r="Z641" s="186">
        <v>287041</v>
      </c>
      <c r="AA641" s="187"/>
      <c r="AB641" s="23">
        <v>287041</v>
      </c>
      <c r="AC641" s="23">
        <v>0</v>
      </c>
      <c r="AD641" s="43" t="s">
        <v>2105</v>
      </c>
      <c r="AE641" s="24" t="s">
        <v>3029</v>
      </c>
      <c r="AF641" s="180" t="s">
        <v>2105</v>
      </c>
      <c r="AG641" s="181"/>
      <c r="AH641" s="180" t="s">
        <v>3025</v>
      </c>
      <c r="AI641" s="181"/>
    </row>
    <row r="642" spans="1:35">
      <c r="A642" s="23">
        <v>210</v>
      </c>
      <c r="B642" s="180" t="s">
        <v>3030</v>
      </c>
      <c r="C642" s="181"/>
      <c r="D642" s="24" t="s">
        <v>3031</v>
      </c>
      <c r="E642" s="180" t="s">
        <v>3032</v>
      </c>
      <c r="F642" s="188"/>
      <c r="G642" s="181"/>
      <c r="H642" s="24" t="s">
        <v>325</v>
      </c>
      <c r="I642" s="180" t="s">
        <v>3033</v>
      </c>
      <c r="J642" s="181"/>
      <c r="K642" s="24" t="s">
        <v>60</v>
      </c>
      <c r="L642" s="23">
        <v>2479</v>
      </c>
      <c r="M642" s="23">
        <v>59400</v>
      </c>
      <c r="N642" s="186">
        <v>1226907</v>
      </c>
      <c r="O642" s="187"/>
      <c r="P642" s="23">
        <v>1286307</v>
      </c>
      <c r="Q642" s="186">
        <v>0</v>
      </c>
      <c r="R642" s="189"/>
      <c r="S642" s="187"/>
      <c r="T642" s="23">
        <v>76400</v>
      </c>
      <c r="U642" s="186">
        <v>188171</v>
      </c>
      <c r="V642" s="189"/>
      <c r="W642" s="25">
        <v>13160</v>
      </c>
      <c r="X642" s="23">
        <v>18900</v>
      </c>
      <c r="Y642" s="23">
        <v>0</v>
      </c>
      <c r="Z642" s="186">
        <v>1582938</v>
      </c>
      <c r="AA642" s="187"/>
      <c r="AB642" s="23">
        <v>1582938</v>
      </c>
      <c r="AC642" s="23">
        <v>0</v>
      </c>
      <c r="AD642" s="43" t="s">
        <v>2205</v>
      </c>
      <c r="AE642" s="24" t="s">
        <v>3034</v>
      </c>
      <c r="AF642" s="180" t="s">
        <v>2205</v>
      </c>
      <c r="AG642" s="181"/>
      <c r="AH642" s="180" t="s">
        <v>3030</v>
      </c>
      <c r="AI642" s="181"/>
    </row>
    <row r="643" spans="1:35">
      <c r="A643" s="23">
        <v>211</v>
      </c>
      <c r="B643" s="180" t="s">
        <v>3035</v>
      </c>
      <c r="C643" s="181"/>
      <c r="D643" s="24" t="s">
        <v>3036</v>
      </c>
      <c r="E643" s="180" t="s">
        <v>3037</v>
      </c>
      <c r="F643" s="188"/>
      <c r="G643" s="181"/>
      <c r="H643" s="24" t="s">
        <v>66</v>
      </c>
      <c r="I643" s="180" t="s">
        <v>3038</v>
      </c>
      <c r="J643" s="181"/>
      <c r="K643" s="24" t="s">
        <v>60</v>
      </c>
      <c r="L643" s="23">
        <v>590</v>
      </c>
      <c r="M643" s="23">
        <v>0</v>
      </c>
      <c r="N643" s="186">
        <v>292050</v>
      </c>
      <c r="O643" s="187"/>
      <c r="P643" s="23">
        <v>292050</v>
      </c>
      <c r="Q643" s="186">
        <v>0</v>
      </c>
      <c r="R643" s="189"/>
      <c r="S643" s="187"/>
      <c r="T643" s="23">
        <v>76400</v>
      </c>
      <c r="U643" s="186">
        <v>188671</v>
      </c>
      <c r="V643" s="189"/>
      <c r="W643" s="25">
        <v>26285</v>
      </c>
      <c r="X643" s="23">
        <v>0</v>
      </c>
      <c r="Y643" s="23">
        <v>0</v>
      </c>
      <c r="Z643" s="186">
        <v>583406</v>
      </c>
      <c r="AA643" s="187"/>
      <c r="AB643" s="23">
        <v>583406</v>
      </c>
      <c r="AC643" s="23">
        <v>0</v>
      </c>
      <c r="AD643" s="43" t="s">
        <v>2142</v>
      </c>
      <c r="AE643" s="24" t="s">
        <v>3039</v>
      </c>
      <c r="AF643" s="180" t="s">
        <v>2142</v>
      </c>
      <c r="AG643" s="181"/>
      <c r="AH643" s="180" t="s">
        <v>3035</v>
      </c>
      <c r="AI643" s="181"/>
    </row>
    <row r="644" spans="1:35">
      <c r="A644" s="23">
        <v>212</v>
      </c>
      <c r="B644" s="180" t="s">
        <v>3040</v>
      </c>
      <c r="C644" s="181"/>
      <c r="D644" s="24" t="s">
        <v>3041</v>
      </c>
      <c r="E644" s="180" t="s">
        <v>3042</v>
      </c>
      <c r="F644" s="188"/>
      <c r="G644" s="181"/>
      <c r="H644" s="24" t="s">
        <v>156</v>
      </c>
      <c r="I644" s="180" t="s">
        <v>3043</v>
      </c>
      <c r="J644" s="181"/>
      <c r="K644" s="24" t="s">
        <v>545</v>
      </c>
      <c r="L644" s="23">
        <v>4957</v>
      </c>
      <c r="M644" s="23">
        <v>0</v>
      </c>
      <c r="N644" s="186">
        <v>1784592</v>
      </c>
      <c r="O644" s="187"/>
      <c r="P644" s="23">
        <v>1784592</v>
      </c>
      <c r="Q644" s="186">
        <v>0</v>
      </c>
      <c r="R644" s="189"/>
      <c r="S644" s="187"/>
      <c r="T644" s="23">
        <v>0</v>
      </c>
      <c r="U644" s="186">
        <v>0</v>
      </c>
      <c r="V644" s="189"/>
      <c r="W644" s="25">
        <v>17846</v>
      </c>
      <c r="X644" s="23">
        <v>0</v>
      </c>
      <c r="Y644" s="23">
        <v>0</v>
      </c>
      <c r="Z644" s="186">
        <v>1802438</v>
      </c>
      <c r="AA644" s="187"/>
      <c r="AB644" s="23">
        <v>1802438</v>
      </c>
      <c r="AC644" s="23">
        <v>0</v>
      </c>
      <c r="AD644" s="43" t="s">
        <v>2191</v>
      </c>
      <c r="AE644" s="24" t="s">
        <v>3044</v>
      </c>
      <c r="AF644" s="180" t="s">
        <v>2191</v>
      </c>
      <c r="AG644" s="181"/>
      <c r="AH644" s="180" t="s">
        <v>3040</v>
      </c>
      <c r="AI644" s="181"/>
    </row>
    <row r="645" spans="1:35">
      <c r="A645" s="23">
        <v>213</v>
      </c>
      <c r="B645" s="180" t="s">
        <v>3045</v>
      </c>
      <c r="C645" s="181"/>
      <c r="D645" s="24" t="s">
        <v>3046</v>
      </c>
      <c r="E645" s="180" t="s">
        <v>3047</v>
      </c>
      <c r="F645" s="188"/>
      <c r="G645" s="181"/>
      <c r="H645" s="24" t="s">
        <v>325</v>
      </c>
      <c r="I645" s="180" t="s">
        <v>3048</v>
      </c>
      <c r="J645" s="181"/>
      <c r="K645" s="24" t="s">
        <v>370</v>
      </c>
      <c r="L645" s="23">
        <v>4957</v>
      </c>
      <c r="M645" s="23">
        <v>216000</v>
      </c>
      <c r="N645" s="186">
        <v>2453814</v>
      </c>
      <c r="O645" s="187"/>
      <c r="P645" s="23">
        <v>2669814</v>
      </c>
      <c r="Q645" s="186">
        <v>0</v>
      </c>
      <c r="R645" s="189"/>
      <c r="S645" s="187"/>
      <c r="T645" s="23">
        <v>0</v>
      </c>
      <c r="U645" s="186">
        <v>500</v>
      </c>
      <c r="V645" s="189"/>
      <c r="W645" s="25">
        <v>27778</v>
      </c>
      <c r="X645" s="23">
        <v>0</v>
      </c>
      <c r="Y645" s="23">
        <v>0</v>
      </c>
      <c r="Z645" s="186">
        <v>2698092</v>
      </c>
      <c r="AA645" s="187"/>
      <c r="AB645" s="23">
        <v>2698092</v>
      </c>
      <c r="AC645" s="23">
        <v>0</v>
      </c>
      <c r="AD645" s="43" t="s">
        <v>2191</v>
      </c>
      <c r="AE645" s="24" t="s">
        <v>3049</v>
      </c>
      <c r="AF645" s="180" t="s">
        <v>2191</v>
      </c>
      <c r="AG645" s="181"/>
      <c r="AH645" s="180" t="s">
        <v>3045</v>
      </c>
      <c r="AI645" s="181"/>
    </row>
    <row r="646" spans="1:35">
      <c r="A646" s="23">
        <v>214</v>
      </c>
      <c r="B646" s="180" t="s">
        <v>3050</v>
      </c>
      <c r="C646" s="181"/>
      <c r="D646" s="24" t="s">
        <v>3051</v>
      </c>
      <c r="E646" s="180" t="s">
        <v>3052</v>
      </c>
      <c r="F646" s="188"/>
      <c r="G646" s="181"/>
      <c r="H646" s="24" t="s">
        <v>66</v>
      </c>
      <c r="I646" s="180" t="s">
        <v>3053</v>
      </c>
      <c r="J646" s="181"/>
      <c r="K646" s="24" t="s">
        <v>3054</v>
      </c>
      <c r="L646" s="23">
        <v>1342</v>
      </c>
      <c r="M646" s="23">
        <v>0</v>
      </c>
      <c r="N646" s="186">
        <v>2280769</v>
      </c>
      <c r="O646" s="187"/>
      <c r="P646" s="23">
        <v>2280769</v>
      </c>
      <c r="Q646" s="186">
        <v>0</v>
      </c>
      <c r="R646" s="189"/>
      <c r="S646" s="187"/>
      <c r="T646" s="23">
        <v>0</v>
      </c>
      <c r="U646" s="186">
        <v>0</v>
      </c>
      <c r="V646" s="189"/>
      <c r="W646" s="25">
        <v>205269</v>
      </c>
      <c r="X646" s="23">
        <v>0</v>
      </c>
      <c r="Y646" s="23">
        <v>0</v>
      </c>
      <c r="Z646" s="186">
        <v>2486038</v>
      </c>
      <c r="AA646" s="187"/>
      <c r="AB646" s="23">
        <v>2486038</v>
      </c>
      <c r="AC646" s="23">
        <v>0</v>
      </c>
      <c r="AD646" s="43" t="s">
        <v>2137</v>
      </c>
      <c r="AE646" s="24" t="s">
        <v>3055</v>
      </c>
      <c r="AF646" s="180" t="s">
        <v>2137</v>
      </c>
      <c r="AG646" s="181"/>
      <c r="AH646" s="180" t="s">
        <v>3050</v>
      </c>
      <c r="AI646" s="181"/>
    </row>
    <row r="647" spans="1:35">
      <c r="A647" s="23">
        <v>215</v>
      </c>
      <c r="B647" s="180" t="s">
        <v>3056</v>
      </c>
      <c r="C647" s="181"/>
      <c r="D647" s="24" t="s">
        <v>3057</v>
      </c>
      <c r="E647" s="180" t="s">
        <v>3058</v>
      </c>
      <c r="F647" s="188"/>
      <c r="G647" s="181"/>
      <c r="H647" s="24" t="s">
        <v>66</v>
      </c>
      <c r="I647" s="180" t="s">
        <v>3059</v>
      </c>
      <c r="J647" s="181"/>
      <c r="K647" s="24" t="s">
        <v>370</v>
      </c>
      <c r="L647" s="23">
        <v>689</v>
      </c>
      <c r="M647" s="23">
        <v>0</v>
      </c>
      <c r="N647" s="186">
        <v>416845</v>
      </c>
      <c r="O647" s="187"/>
      <c r="P647" s="23">
        <v>416845</v>
      </c>
      <c r="Q647" s="186">
        <v>0</v>
      </c>
      <c r="R647" s="189"/>
      <c r="S647" s="187"/>
      <c r="T647" s="23">
        <v>0</v>
      </c>
      <c r="U647" s="186">
        <v>0</v>
      </c>
      <c r="V647" s="189"/>
      <c r="W647" s="25">
        <v>37516</v>
      </c>
      <c r="X647" s="23">
        <v>0</v>
      </c>
      <c r="Y647" s="23">
        <v>0</v>
      </c>
      <c r="Z647" s="186">
        <v>454361</v>
      </c>
      <c r="AA647" s="187"/>
      <c r="AB647" s="23">
        <v>454361</v>
      </c>
      <c r="AC647" s="23">
        <v>0</v>
      </c>
      <c r="AD647" s="43" t="s">
        <v>2191</v>
      </c>
      <c r="AE647" s="24" t="s">
        <v>3060</v>
      </c>
      <c r="AF647" s="180" t="s">
        <v>2191</v>
      </c>
      <c r="AG647" s="181"/>
      <c r="AH647" s="180" t="s">
        <v>3056</v>
      </c>
      <c r="AI647" s="181"/>
    </row>
    <row r="648" spans="1:35">
      <c r="A648" s="23">
        <v>216</v>
      </c>
      <c r="B648" s="180" t="s">
        <v>3061</v>
      </c>
      <c r="C648" s="181"/>
      <c r="D648" s="24" t="s">
        <v>3062</v>
      </c>
      <c r="E648" s="180" t="s">
        <v>3063</v>
      </c>
      <c r="F648" s="188"/>
      <c r="G648" s="181"/>
      <c r="H648" s="24" t="s">
        <v>66</v>
      </c>
      <c r="I648" s="180" t="s">
        <v>3064</v>
      </c>
      <c r="J648" s="181"/>
      <c r="K648" s="24" t="s">
        <v>60</v>
      </c>
      <c r="L648" s="23">
        <v>560</v>
      </c>
      <c r="M648" s="23">
        <v>0</v>
      </c>
      <c r="N648" s="186">
        <v>277200</v>
      </c>
      <c r="O648" s="187"/>
      <c r="P648" s="23">
        <v>277200</v>
      </c>
      <c r="Q648" s="186">
        <v>0</v>
      </c>
      <c r="R648" s="189"/>
      <c r="S648" s="187"/>
      <c r="T648" s="23">
        <v>0</v>
      </c>
      <c r="U648" s="186">
        <v>0</v>
      </c>
      <c r="V648" s="189"/>
      <c r="W648" s="25">
        <v>24948</v>
      </c>
      <c r="X648" s="23">
        <v>0</v>
      </c>
      <c r="Y648" s="23">
        <v>0</v>
      </c>
      <c r="Z648" s="186">
        <v>302148</v>
      </c>
      <c r="AA648" s="187"/>
      <c r="AB648" s="23">
        <v>302148</v>
      </c>
      <c r="AC648" s="23">
        <v>0</v>
      </c>
      <c r="AD648" s="43" t="s">
        <v>2105</v>
      </c>
      <c r="AE648" s="24" t="s">
        <v>3065</v>
      </c>
      <c r="AF648" s="180" t="s">
        <v>2105</v>
      </c>
      <c r="AG648" s="181"/>
      <c r="AH648" s="180" t="s">
        <v>3061</v>
      </c>
      <c r="AI648" s="181"/>
    </row>
    <row r="649" spans="1:35">
      <c r="A649" s="23">
        <v>217</v>
      </c>
      <c r="B649" s="180" t="s">
        <v>2997</v>
      </c>
      <c r="C649" s="181"/>
      <c r="D649" s="24" t="s">
        <v>108</v>
      </c>
      <c r="E649" s="180" t="s">
        <v>3066</v>
      </c>
      <c r="F649" s="188"/>
      <c r="G649" s="181"/>
      <c r="H649" s="24" t="s">
        <v>110</v>
      </c>
      <c r="I649" s="180" t="s">
        <v>2199</v>
      </c>
      <c r="J649" s="181"/>
      <c r="K649" s="24" t="s">
        <v>118</v>
      </c>
      <c r="L649" s="23">
        <v>4957</v>
      </c>
      <c r="M649" s="23">
        <v>57431</v>
      </c>
      <c r="N649" s="186">
        <v>57431</v>
      </c>
      <c r="O649" s="187"/>
      <c r="P649" s="23">
        <v>114862</v>
      </c>
      <c r="Q649" s="186">
        <v>0</v>
      </c>
      <c r="R649" s="189"/>
      <c r="S649" s="187"/>
      <c r="T649" s="23">
        <v>0</v>
      </c>
      <c r="U649" s="186">
        <v>0</v>
      </c>
      <c r="V649" s="189"/>
      <c r="W649" s="25">
        <v>10138</v>
      </c>
      <c r="X649" s="23">
        <v>0</v>
      </c>
      <c r="Y649" s="23">
        <v>0</v>
      </c>
      <c r="Z649" s="186">
        <v>125000</v>
      </c>
      <c r="AA649" s="187"/>
      <c r="AB649" s="23">
        <v>125000</v>
      </c>
      <c r="AC649" s="23">
        <v>0</v>
      </c>
      <c r="AD649" s="43" t="s">
        <v>2150</v>
      </c>
      <c r="AE649" s="24" t="s">
        <v>3001</v>
      </c>
      <c r="AF649" s="180" t="s">
        <v>2150</v>
      </c>
      <c r="AG649" s="181"/>
      <c r="AH649" s="180" t="s">
        <v>2997</v>
      </c>
      <c r="AI649" s="181"/>
    </row>
    <row r="650" spans="1:35">
      <c r="A650" s="23">
        <v>218</v>
      </c>
      <c r="B650" s="180" t="s">
        <v>3067</v>
      </c>
      <c r="C650" s="181"/>
      <c r="D650" s="24" t="s">
        <v>3068</v>
      </c>
      <c r="E650" s="180" t="s">
        <v>3069</v>
      </c>
      <c r="F650" s="188"/>
      <c r="G650" s="181"/>
      <c r="H650" s="24" t="s">
        <v>66</v>
      </c>
      <c r="I650" s="180" t="s">
        <v>3070</v>
      </c>
      <c r="J650" s="181"/>
      <c r="K650" s="24" t="s">
        <v>68</v>
      </c>
      <c r="L650" s="23">
        <v>604</v>
      </c>
      <c r="M650" s="23">
        <v>0</v>
      </c>
      <c r="N650" s="186">
        <v>816608</v>
      </c>
      <c r="O650" s="187"/>
      <c r="P650" s="23">
        <v>816608</v>
      </c>
      <c r="Q650" s="186">
        <v>0</v>
      </c>
      <c r="R650" s="189"/>
      <c r="S650" s="187"/>
      <c r="T650" s="23">
        <v>0</v>
      </c>
      <c r="U650" s="186">
        <v>0</v>
      </c>
      <c r="V650" s="189"/>
      <c r="W650" s="25">
        <v>73495</v>
      </c>
      <c r="X650" s="23">
        <v>0</v>
      </c>
      <c r="Y650" s="23">
        <v>0</v>
      </c>
      <c r="Z650" s="186">
        <v>890103</v>
      </c>
      <c r="AA650" s="187"/>
      <c r="AB650" s="23">
        <v>890103</v>
      </c>
      <c r="AC650" s="23">
        <v>0</v>
      </c>
      <c r="AD650" s="43" t="s">
        <v>3071</v>
      </c>
      <c r="AE650" s="24" t="s">
        <v>3072</v>
      </c>
      <c r="AF650" s="180" t="s">
        <v>3071</v>
      </c>
      <c r="AG650" s="181"/>
      <c r="AH650" s="180" t="s">
        <v>3067</v>
      </c>
      <c r="AI650" s="181"/>
    </row>
    <row r="651" spans="1:35">
      <c r="A651" s="23">
        <v>219</v>
      </c>
      <c r="B651" s="180" t="s">
        <v>3073</v>
      </c>
      <c r="C651" s="181"/>
      <c r="D651" s="24" t="s">
        <v>108</v>
      </c>
      <c r="E651" s="180" t="s">
        <v>3074</v>
      </c>
      <c r="F651" s="188"/>
      <c r="G651" s="181"/>
      <c r="H651" s="24" t="s">
        <v>110</v>
      </c>
      <c r="I651" s="180" t="s">
        <v>3075</v>
      </c>
      <c r="J651" s="181"/>
      <c r="K651" s="24" t="s">
        <v>60</v>
      </c>
      <c r="L651" s="23">
        <v>2479</v>
      </c>
      <c r="M651" s="23">
        <v>89100</v>
      </c>
      <c r="N651" s="186">
        <v>1226907</v>
      </c>
      <c r="O651" s="187"/>
      <c r="P651" s="23">
        <v>1316007</v>
      </c>
      <c r="Q651" s="186">
        <v>0</v>
      </c>
      <c r="R651" s="189"/>
      <c r="S651" s="187"/>
      <c r="T651" s="23">
        <v>0</v>
      </c>
      <c r="U651" s="186">
        <v>0</v>
      </c>
      <c r="V651" s="189"/>
      <c r="W651" s="25">
        <v>6580</v>
      </c>
      <c r="X651" s="23">
        <v>0</v>
      </c>
      <c r="Y651" s="23">
        <v>0</v>
      </c>
      <c r="Z651" s="186">
        <v>1322587</v>
      </c>
      <c r="AA651" s="187"/>
      <c r="AB651" s="23">
        <v>1322587</v>
      </c>
      <c r="AC651" s="23">
        <v>0</v>
      </c>
      <c r="AD651" s="43" t="s">
        <v>2545</v>
      </c>
      <c r="AE651" s="24" t="s">
        <v>3076</v>
      </c>
      <c r="AF651" s="180" t="s">
        <v>2545</v>
      </c>
      <c r="AG651" s="181"/>
      <c r="AH651" s="180" t="s">
        <v>3073</v>
      </c>
      <c r="AI651" s="181"/>
    </row>
    <row r="652" spans="1:35">
      <c r="A652" s="23">
        <v>220</v>
      </c>
      <c r="B652" s="180" t="s">
        <v>3077</v>
      </c>
      <c r="C652" s="181"/>
      <c r="D652" s="24" t="s">
        <v>3078</v>
      </c>
      <c r="E652" s="180" t="s">
        <v>3079</v>
      </c>
      <c r="F652" s="188"/>
      <c r="G652" s="181"/>
      <c r="I652" s="180" t="s">
        <v>3080</v>
      </c>
      <c r="J652" s="181"/>
      <c r="K652" s="24" t="s">
        <v>295</v>
      </c>
      <c r="L652" s="23">
        <v>24</v>
      </c>
      <c r="M652" s="23">
        <v>0</v>
      </c>
      <c r="N652" s="186">
        <v>6600</v>
      </c>
      <c r="O652" s="187"/>
      <c r="P652" s="23">
        <v>6600</v>
      </c>
      <c r="Q652" s="186">
        <v>0</v>
      </c>
      <c r="R652" s="189"/>
      <c r="S652" s="187"/>
      <c r="T652" s="23">
        <v>0</v>
      </c>
      <c r="U652" s="186">
        <v>0</v>
      </c>
      <c r="V652" s="189"/>
      <c r="W652" s="25">
        <v>0</v>
      </c>
      <c r="X652" s="23">
        <v>0</v>
      </c>
      <c r="Y652" s="23">
        <v>0</v>
      </c>
      <c r="Z652" s="186">
        <v>6600</v>
      </c>
      <c r="AA652" s="187"/>
      <c r="AB652" s="23">
        <v>0</v>
      </c>
      <c r="AC652" s="23">
        <v>6600</v>
      </c>
      <c r="AD652" s="43" t="s">
        <v>2117</v>
      </c>
      <c r="AE652" s="24" t="s">
        <v>3081</v>
      </c>
      <c r="AF652" s="180" t="s">
        <v>2117</v>
      </c>
      <c r="AG652" s="181"/>
      <c r="AH652" s="180" t="s">
        <v>3077</v>
      </c>
      <c r="AI652" s="181"/>
    </row>
    <row r="653" spans="1:35">
      <c r="A653" s="23">
        <v>221</v>
      </c>
      <c r="B653" s="180" t="s">
        <v>3082</v>
      </c>
      <c r="C653" s="181"/>
      <c r="D653" s="24" t="s">
        <v>108</v>
      </c>
      <c r="E653" s="180" t="s">
        <v>3083</v>
      </c>
      <c r="F653" s="188"/>
      <c r="G653" s="181"/>
      <c r="H653" s="24" t="s">
        <v>110</v>
      </c>
      <c r="I653" s="180" t="s">
        <v>2127</v>
      </c>
      <c r="J653" s="181"/>
      <c r="K653" s="24" t="s">
        <v>130</v>
      </c>
      <c r="L653" s="23">
        <v>2479</v>
      </c>
      <c r="M653" s="23">
        <v>81000</v>
      </c>
      <c r="N653" s="186">
        <v>892296</v>
      </c>
      <c r="O653" s="187"/>
      <c r="P653" s="23">
        <v>973296</v>
      </c>
      <c r="Q653" s="186">
        <v>0</v>
      </c>
      <c r="R653" s="189"/>
      <c r="S653" s="187"/>
      <c r="T653" s="23">
        <v>0</v>
      </c>
      <c r="U653" s="186">
        <v>0</v>
      </c>
      <c r="V653" s="189"/>
      <c r="W653" s="25">
        <v>4866</v>
      </c>
      <c r="X653" s="23">
        <v>0</v>
      </c>
      <c r="Y653" s="23">
        <v>0</v>
      </c>
      <c r="Z653" s="186">
        <v>978162</v>
      </c>
      <c r="AA653" s="187"/>
      <c r="AB653" s="23">
        <v>978162</v>
      </c>
      <c r="AC653" s="23">
        <v>0</v>
      </c>
      <c r="AD653" s="43" t="s">
        <v>2123</v>
      </c>
      <c r="AE653" s="24" t="s">
        <v>3084</v>
      </c>
      <c r="AF653" s="180" t="s">
        <v>2123</v>
      </c>
      <c r="AG653" s="181"/>
      <c r="AH653" s="180" t="s">
        <v>3082</v>
      </c>
      <c r="AI653" s="181"/>
    </row>
    <row r="654" spans="1:35">
      <c r="A654" s="23">
        <v>222</v>
      </c>
      <c r="B654" s="180" t="s">
        <v>3085</v>
      </c>
      <c r="C654" s="181"/>
      <c r="D654" s="24" t="s">
        <v>3086</v>
      </c>
      <c r="E654" s="180" t="s">
        <v>684</v>
      </c>
      <c r="F654" s="188"/>
      <c r="G654" s="181"/>
      <c r="H654" s="24" t="s">
        <v>98</v>
      </c>
      <c r="I654" s="180" t="s">
        <v>3087</v>
      </c>
      <c r="J654" s="181"/>
      <c r="K654" s="24" t="s">
        <v>534</v>
      </c>
      <c r="L654" s="23">
        <v>0</v>
      </c>
      <c r="M654" s="23">
        <v>1525603</v>
      </c>
      <c r="N654" s="186">
        <v>0</v>
      </c>
      <c r="O654" s="187"/>
      <c r="P654" s="23">
        <v>1525603</v>
      </c>
      <c r="Q654" s="186">
        <v>0</v>
      </c>
      <c r="R654" s="189"/>
      <c r="S654" s="187"/>
      <c r="T654" s="23">
        <v>76400</v>
      </c>
      <c r="U654" s="186">
        <v>433957</v>
      </c>
      <c r="V654" s="189"/>
      <c r="W654" s="25">
        <v>22884</v>
      </c>
      <c r="X654" s="23">
        <v>0</v>
      </c>
      <c r="Y654" s="23">
        <v>0</v>
      </c>
      <c r="Z654" s="186">
        <v>2058844</v>
      </c>
      <c r="AA654" s="187"/>
      <c r="AB654" s="23">
        <v>2058844</v>
      </c>
      <c r="AC654" s="23">
        <v>0</v>
      </c>
      <c r="AD654" s="43" t="s">
        <v>2356</v>
      </c>
      <c r="AE654" s="24" t="s">
        <v>3088</v>
      </c>
      <c r="AF654" s="180" t="s">
        <v>2356</v>
      </c>
      <c r="AG654" s="181"/>
      <c r="AH654" s="180" t="s">
        <v>3085</v>
      </c>
      <c r="AI654" s="181"/>
    </row>
    <row r="655" spans="1:35">
      <c r="A655" s="23">
        <v>223</v>
      </c>
      <c r="B655" s="180" t="s">
        <v>3089</v>
      </c>
      <c r="C655" s="181"/>
      <c r="D655" s="24" t="s">
        <v>3090</v>
      </c>
      <c r="E655" s="180" t="s">
        <v>3091</v>
      </c>
      <c r="F655" s="188"/>
      <c r="G655" s="181"/>
      <c r="H655" s="24" t="s">
        <v>66</v>
      </c>
      <c r="I655" s="180" t="s">
        <v>3092</v>
      </c>
      <c r="J655" s="181"/>
      <c r="K655" s="24" t="s">
        <v>370</v>
      </c>
      <c r="L655" s="23">
        <v>689</v>
      </c>
      <c r="M655" s="23">
        <v>0</v>
      </c>
      <c r="N655" s="186">
        <v>416845</v>
      </c>
      <c r="O655" s="187"/>
      <c r="P655" s="23">
        <v>416845</v>
      </c>
      <c r="Q655" s="186">
        <v>0</v>
      </c>
      <c r="R655" s="189"/>
      <c r="S655" s="187"/>
      <c r="T655" s="23">
        <v>0</v>
      </c>
      <c r="U655" s="186">
        <v>0</v>
      </c>
      <c r="V655" s="189"/>
      <c r="W655" s="25">
        <v>37516</v>
      </c>
      <c r="X655" s="23">
        <v>0</v>
      </c>
      <c r="Y655" s="23">
        <v>0</v>
      </c>
      <c r="Z655" s="186">
        <v>454361</v>
      </c>
      <c r="AA655" s="187"/>
      <c r="AB655" s="23">
        <v>454361</v>
      </c>
      <c r="AC655" s="23">
        <v>0</v>
      </c>
      <c r="AD655" s="43" t="s">
        <v>2105</v>
      </c>
      <c r="AE655" s="24" t="s">
        <v>3093</v>
      </c>
      <c r="AF655" s="180" t="s">
        <v>2105</v>
      </c>
      <c r="AG655" s="181"/>
      <c r="AH655" s="180" t="s">
        <v>3089</v>
      </c>
      <c r="AI655" s="181"/>
    </row>
    <row r="656" spans="1:35">
      <c r="A656" s="23">
        <v>224</v>
      </c>
      <c r="B656" s="180" t="s">
        <v>3094</v>
      </c>
      <c r="C656" s="181"/>
      <c r="D656" s="24" t="s">
        <v>3095</v>
      </c>
      <c r="E656" s="180" t="s">
        <v>3096</v>
      </c>
      <c r="F656" s="188"/>
      <c r="G656" s="181"/>
      <c r="I656" s="180" t="s">
        <v>3097</v>
      </c>
      <c r="J656" s="181"/>
      <c r="K656" s="24" t="s">
        <v>60</v>
      </c>
      <c r="L656" s="23">
        <v>102</v>
      </c>
      <c r="M656" s="23">
        <v>0</v>
      </c>
      <c r="N656" s="186">
        <v>17250</v>
      </c>
      <c r="O656" s="187"/>
      <c r="P656" s="23">
        <v>17250</v>
      </c>
      <c r="Q656" s="186">
        <v>0</v>
      </c>
      <c r="R656" s="189"/>
      <c r="S656" s="187"/>
      <c r="T656" s="23">
        <v>0</v>
      </c>
      <c r="U656" s="186">
        <v>0</v>
      </c>
      <c r="V656" s="189"/>
      <c r="W656" s="25">
        <v>0</v>
      </c>
      <c r="X656" s="23">
        <v>0</v>
      </c>
      <c r="Y656" s="23">
        <v>0</v>
      </c>
      <c r="Z656" s="186">
        <v>17250</v>
      </c>
      <c r="AA656" s="187"/>
      <c r="AB656" s="23">
        <v>0</v>
      </c>
      <c r="AC656" s="23">
        <v>17250</v>
      </c>
      <c r="AD656" s="43" t="s">
        <v>2117</v>
      </c>
      <c r="AE656" s="24" t="s">
        <v>3098</v>
      </c>
      <c r="AF656" s="180" t="s">
        <v>2117</v>
      </c>
      <c r="AG656" s="181"/>
      <c r="AH656" s="180" t="s">
        <v>3094</v>
      </c>
      <c r="AI656" s="181"/>
    </row>
    <row r="657" spans="1:35">
      <c r="A657" s="23">
        <v>225</v>
      </c>
      <c r="B657" s="180" t="s">
        <v>3099</v>
      </c>
      <c r="C657" s="181"/>
      <c r="D657" s="24" t="s">
        <v>108</v>
      </c>
      <c r="E657" s="180" t="s">
        <v>3100</v>
      </c>
      <c r="F657" s="188"/>
      <c r="G657" s="181"/>
      <c r="H657" s="24" t="s">
        <v>110</v>
      </c>
      <c r="I657" s="180" t="s">
        <v>2080</v>
      </c>
      <c r="J657" s="181"/>
      <c r="K657" s="24" t="s">
        <v>118</v>
      </c>
      <c r="L657" s="23">
        <v>4957</v>
      </c>
      <c r="M657" s="23">
        <v>243000</v>
      </c>
      <c r="N657" s="186">
        <v>1784592</v>
      </c>
      <c r="O657" s="187"/>
      <c r="P657" s="23">
        <v>2027592</v>
      </c>
      <c r="Q657" s="186">
        <v>0</v>
      </c>
      <c r="R657" s="189"/>
      <c r="S657" s="187"/>
      <c r="T657" s="23">
        <v>0</v>
      </c>
      <c r="U657" s="186">
        <v>0</v>
      </c>
      <c r="V657" s="189"/>
      <c r="W657" s="25">
        <v>10138</v>
      </c>
      <c r="X657" s="23">
        <v>0</v>
      </c>
      <c r="Y657" s="23">
        <v>0</v>
      </c>
      <c r="Z657" s="186">
        <v>2037730</v>
      </c>
      <c r="AA657" s="187"/>
      <c r="AB657" s="23">
        <v>2037730</v>
      </c>
      <c r="AC657" s="23">
        <v>0</v>
      </c>
      <c r="AD657" s="43" t="s">
        <v>2081</v>
      </c>
      <c r="AE657" s="24" t="s">
        <v>3101</v>
      </c>
      <c r="AF657" s="180" t="s">
        <v>2081</v>
      </c>
      <c r="AG657" s="181"/>
      <c r="AH657" s="180" t="s">
        <v>3099</v>
      </c>
      <c r="AI657" s="181"/>
    </row>
    <row r="658" spans="1:35">
      <c r="A658" s="23">
        <v>226</v>
      </c>
      <c r="B658" s="180" t="s">
        <v>3102</v>
      </c>
      <c r="C658" s="181"/>
      <c r="D658" s="24" t="s">
        <v>3103</v>
      </c>
      <c r="E658" s="180" t="s">
        <v>3104</v>
      </c>
      <c r="F658" s="188"/>
      <c r="G658" s="181"/>
      <c r="H658" s="24" t="s">
        <v>156</v>
      </c>
      <c r="I658" s="180" t="s">
        <v>3105</v>
      </c>
      <c r="J658" s="181"/>
      <c r="K658" s="24" t="s">
        <v>60</v>
      </c>
      <c r="L658" s="23">
        <v>2479</v>
      </c>
      <c r="M658" s="23">
        <v>0</v>
      </c>
      <c r="N658" s="186">
        <v>1226907</v>
      </c>
      <c r="O658" s="187"/>
      <c r="P658" s="23">
        <v>1226907</v>
      </c>
      <c r="Q658" s="186">
        <v>0</v>
      </c>
      <c r="R658" s="189"/>
      <c r="S658" s="187"/>
      <c r="T658" s="23">
        <v>0</v>
      </c>
      <c r="U658" s="186">
        <v>500</v>
      </c>
      <c r="V658" s="189"/>
      <c r="W658" s="25">
        <v>12269</v>
      </c>
      <c r="X658" s="23">
        <v>900</v>
      </c>
      <c r="Y658" s="23">
        <v>0</v>
      </c>
      <c r="Z658" s="186">
        <v>1240576</v>
      </c>
      <c r="AA658" s="187"/>
      <c r="AB658" s="23">
        <v>1240576</v>
      </c>
      <c r="AC658" s="23">
        <v>0</v>
      </c>
      <c r="AD658" s="43" t="s">
        <v>2527</v>
      </c>
      <c r="AE658" s="24" t="s">
        <v>3106</v>
      </c>
      <c r="AF658" s="180" t="s">
        <v>2527</v>
      </c>
      <c r="AG658" s="181"/>
      <c r="AH658" s="180" t="s">
        <v>3102</v>
      </c>
      <c r="AI658" s="181"/>
    </row>
    <row r="659" spans="1:35">
      <c r="A659" s="23">
        <v>227</v>
      </c>
      <c r="B659" s="180" t="s">
        <v>3107</v>
      </c>
      <c r="C659" s="181"/>
      <c r="D659" s="24" t="s">
        <v>3108</v>
      </c>
      <c r="E659" s="180" t="s">
        <v>2820</v>
      </c>
      <c r="F659" s="188"/>
      <c r="G659" s="181"/>
      <c r="H659" s="24" t="s">
        <v>66</v>
      </c>
      <c r="I659" s="180" t="s">
        <v>3109</v>
      </c>
      <c r="J659" s="181"/>
      <c r="K659" s="24" t="s">
        <v>295</v>
      </c>
      <c r="L659" s="23">
        <v>100</v>
      </c>
      <c r="M659" s="23">
        <v>0</v>
      </c>
      <c r="N659" s="186">
        <v>49500</v>
      </c>
      <c r="O659" s="187"/>
      <c r="P659" s="23">
        <v>49500</v>
      </c>
      <c r="Q659" s="186">
        <v>0</v>
      </c>
      <c r="R659" s="189"/>
      <c r="S659" s="187"/>
      <c r="T659" s="23">
        <v>0</v>
      </c>
      <c r="U659" s="186">
        <v>0</v>
      </c>
      <c r="V659" s="189"/>
      <c r="W659" s="25">
        <v>4455</v>
      </c>
      <c r="X659" s="23">
        <v>0</v>
      </c>
      <c r="Y659" s="23">
        <v>0</v>
      </c>
      <c r="Z659" s="186">
        <v>53955</v>
      </c>
      <c r="AA659" s="187"/>
      <c r="AB659" s="23">
        <v>10000</v>
      </c>
      <c r="AC659" s="23">
        <v>43955</v>
      </c>
      <c r="AD659" s="43" t="s">
        <v>2322</v>
      </c>
      <c r="AE659" s="24" t="s">
        <v>3110</v>
      </c>
      <c r="AF659" s="180" t="s">
        <v>2322</v>
      </c>
      <c r="AG659" s="181"/>
      <c r="AH659" s="180" t="s">
        <v>3107</v>
      </c>
      <c r="AI659" s="181"/>
    </row>
    <row r="660" spans="1:35">
      <c r="A660" s="23">
        <v>228</v>
      </c>
      <c r="B660" s="180" t="s">
        <v>3111</v>
      </c>
      <c r="C660" s="181"/>
      <c r="D660" s="24" t="s">
        <v>3112</v>
      </c>
      <c r="E660" s="180" t="s">
        <v>3113</v>
      </c>
      <c r="F660" s="188"/>
      <c r="G660" s="181"/>
      <c r="H660" s="24" t="s">
        <v>325</v>
      </c>
      <c r="I660" s="180" t="s">
        <v>3114</v>
      </c>
      <c r="J660" s="181"/>
      <c r="K660" s="24" t="s">
        <v>60</v>
      </c>
      <c r="L660" s="23">
        <v>2479</v>
      </c>
      <c r="M660" s="23">
        <v>59400</v>
      </c>
      <c r="N660" s="186">
        <v>1226907</v>
      </c>
      <c r="O660" s="187"/>
      <c r="P660" s="23">
        <v>1286307</v>
      </c>
      <c r="Q660" s="186">
        <v>0</v>
      </c>
      <c r="R660" s="189"/>
      <c r="S660" s="187"/>
      <c r="T660" s="23">
        <v>76400</v>
      </c>
      <c r="U660" s="186">
        <v>188171</v>
      </c>
      <c r="V660" s="189"/>
      <c r="W660" s="25">
        <v>13160</v>
      </c>
      <c r="X660" s="23">
        <v>13950</v>
      </c>
      <c r="Y660" s="23">
        <v>0</v>
      </c>
      <c r="Z660" s="186">
        <v>1577988</v>
      </c>
      <c r="AA660" s="187"/>
      <c r="AB660" s="23">
        <v>800000</v>
      </c>
      <c r="AC660" s="23">
        <v>777988</v>
      </c>
      <c r="AD660" s="43" t="s">
        <v>3071</v>
      </c>
      <c r="AE660" s="24" t="s">
        <v>3115</v>
      </c>
      <c r="AF660" s="180" t="s">
        <v>3071</v>
      </c>
      <c r="AG660" s="181"/>
      <c r="AH660" s="180" t="s">
        <v>3111</v>
      </c>
      <c r="AI660" s="181"/>
    </row>
    <row r="661" spans="1:35">
      <c r="A661" s="23">
        <v>229</v>
      </c>
      <c r="B661" s="180" t="s">
        <v>3116</v>
      </c>
      <c r="C661" s="181"/>
      <c r="D661" s="24" t="s">
        <v>3117</v>
      </c>
      <c r="E661" s="180" t="s">
        <v>3118</v>
      </c>
      <c r="F661" s="188"/>
      <c r="G661" s="181"/>
      <c r="H661" s="24" t="s">
        <v>66</v>
      </c>
      <c r="I661" s="180" t="s">
        <v>3119</v>
      </c>
      <c r="J661" s="181"/>
      <c r="K661" s="24" t="s">
        <v>68</v>
      </c>
      <c r="L661" s="23">
        <v>54</v>
      </c>
      <c r="M661" s="23">
        <v>0</v>
      </c>
      <c r="N661" s="186">
        <v>73008</v>
      </c>
      <c r="O661" s="187"/>
      <c r="P661" s="23">
        <v>73008</v>
      </c>
      <c r="Q661" s="186">
        <v>0</v>
      </c>
      <c r="R661" s="189"/>
      <c r="S661" s="187"/>
      <c r="T661" s="23">
        <v>0</v>
      </c>
      <c r="U661" s="186">
        <v>0</v>
      </c>
      <c r="V661" s="189"/>
      <c r="W661" s="25">
        <v>6571</v>
      </c>
      <c r="X661" s="23">
        <v>0</v>
      </c>
      <c r="Y661" s="23">
        <v>0</v>
      </c>
      <c r="Z661" s="186">
        <v>79579</v>
      </c>
      <c r="AA661" s="187"/>
      <c r="AB661" s="23">
        <v>6600</v>
      </c>
      <c r="AC661" s="23">
        <v>72979</v>
      </c>
      <c r="AD661" s="43" t="s">
        <v>2123</v>
      </c>
      <c r="AE661" s="24" t="s">
        <v>3120</v>
      </c>
      <c r="AF661" s="180" t="s">
        <v>2123</v>
      </c>
      <c r="AG661" s="181"/>
      <c r="AH661" s="180" t="s">
        <v>3116</v>
      </c>
      <c r="AI661" s="181"/>
    </row>
    <row r="662" spans="1:35">
      <c r="A662" s="23">
        <v>230</v>
      </c>
      <c r="B662" s="180" t="s">
        <v>3121</v>
      </c>
      <c r="C662" s="181"/>
      <c r="D662" s="24" t="s">
        <v>108</v>
      </c>
      <c r="E662" s="180" t="s">
        <v>3122</v>
      </c>
      <c r="F662" s="188"/>
      <c r="G662" s="181"/>
      <c r="H662" s="24" t="s">
        <v>110</v>
      </c>
      <c r="I662" s="180" t="s">
        <v>3123</v>
      </c>
      <c r="J662" s="181"/>
      <c r="K662" s="24" t="s">
        <v>60</v>
      </c>
      <c r="L662" s="23">
        <v>2479</v>
      </c>
      <c r="M662" s="23">
        <v>89100</v>
      </c>
      <c r="N662" s="186">
        <v>1226907</v>
      </c>
      <c r="O662" s="187"/>
      <c r="P662" s="23">
        <v>1316007</v>
      </c>
      <c r="Q662" s="186">
        <v>0</v>
      </c>
      <c r="R662" s="189"/>
      <c r="S662" s="187"/>
      <c r="T662" s="23">
        <v>0</v>
      </c>
      <c r="U662" s="186">
        <v>0</v>
      </c>
      <c r="V662" s="189"/>
      <c r="W662" s="25">
        <v>6580</v>
      </c>
      <c r="X662" s="23">
        <v>0</v>
      </c>
      <c r="Y662" s="23">
        <v>0</v>
      </c>
      <c r="Z662" s="186">
        <v>1322587</v>
      </c>
      <c r="AA662" s="187"/>
      <c r="AB662" s="23">
        <v>1322587</v>
      </c>
      <c r="AC662" s="23">
        <v>0</v>
      </c>
      <c r="AD662" s="43" t="s">
        <v>2087</v>
      </c>
      <c r="AE662" s="24" t="s">
        <v>3124</v>
      </c>
      <c r="AF662" s="180" t="s">
        <v>2087</v>
      </c>
      <c r="AG662" s="181"/>
      <c r="AH662" s="180" t="s">
        <v>3121</v>
      </c>
      <c r="AI662" s="181"/>
    </row>
    <row r="663" spans="1:35">
      <c r="A663" s="23">
        <v>231</v>
      </c>
      <c r="B663" s="180" t="s">
        <v>3125</v>
      </c>
      <c r="C663" s="181"/>
      <c r="D663" s="24" t="s">
        <v>108</v>
      </c>
      <c r="E663" s="180" t="s">
        <v>3126</v>
      </c>
      <c r="F663" s="188"/>
      <c r="G663" s="181"/>
      <c r="H663" s="24" t="s">
        <v>110</v>
      </c>
      <c r="I663" s="180" t="s">
        <v>3127</v>
      </c>
      <c r="J663" s="181"/>
      <c r="K663" s="24" t="s">
        <v>118</v>
      </c>
      <c r="L663" s="23">
        <v>4957</v>
      </c>
      <c r="M663" s="23">
        <v>243000</v>
      </c>
      <c r="N663" s="186">
        <v>1784592</v>
      </c>
      <c r="O663" s="187"/>
      <c r="P663" s="23">
        <v>2027592</v>
      </c>
      <c r="Q663" s="186">
        <v>0</v>
      </c>
      <c r="R663" s="189"/>
      <c r="S663" s="187"/>
      <c r="T663" s="23">
        <v>0</v>
      </c>
      <c r="U663" s="186">
        <v>0</v>
      </c>
      <c r="V663" s="189"/>
      <c r="W663" s="25">
        <v>10138</v>
      </c>
      <c r="X663" s="23">
        <v>0</v>
      </c>
      <c r="Y663" s="23">
        <v>0</v>
      </c>
      <c r="Z663" s="186">
        <v>2037730</v>
      </c>
      <c r="AA663" s="187"/>
      <c r="AB663" s="23">
        <v>2037730</v>
      </c>
      <c r="AC663" s="23">
        <v>0</v>
      </c>
      <c r="AD663" s="43" t="s">
        <v>2356</v>
      </c>
      <c r="AE663" s="24" t="s">
        <v>3128</v>
      </c>
      <c r="AF663" s="180" t="s">
        <v>2356</v>
      </c>
      <c r="AG663" s="181"/>
      <c r="AH663" s="180" t="s">
        <v>3125</v>
      </c>
      <c r="AI663" s="181"/>
    </row>
    <row r="664" spans="1:35">
      <c r="A664" s="23">
        <v>232</v>
      </c>
      <c r="B664" s="180" t="s">
        <v>3129</v>
      </c>
      <c r="C664" s="181"/>
      <c r="D664" s="24" t="s">
        <v>3130</v>
      </c>
      <c r="E664" s="180" t="s">
        <v>3131</v>
      </c>
      <c r="F664" s="188"/>
      <c r="G664" s="181"/>
      <c r="H664" s="24" t="s">
        <v>156</v>
      </c>
      <c r="I664" s="180" t="s">
        <v>2663</v>
      </c>
      <c r="J664" s="181"/>
      <c r="K664" s="24" t="s">
        <v>60</v>
      </c>
      <c r="L664" s="23">
        <v>2479</v>
      </c>
      <c r="M664" s="23">
        <v>0</v>
      </c>
      <c r="N664" s="186">
        <v>1226907</v>
      </c>
      <c r="O664" s="187"/>
      <c r="P664" s="23">
        <v>1226907</v>
      </c>
      <c r="Q664" s="186">
        <v>0</v>
      </c>
      <c r="R664" s="189"/>
      <c r="S664" s="187"/>
      <c r="T664" s="23">
        <v>0</v>
      </c>
      <c r="U664" s="186">
        <v>500</v>
      </c>
      <c r="V664" s="189"/>
      <c r="W664" s="25">
        <v>12269</v>
      </c>
      <c r="X664" s="23">
        <v>900</v>
      </c>
      <c r="Y664" s="23">
        <v>0</v>
      </c>
      <c r="Z664" s="186">
        <v>1240576</v>
      </c>
      <c r="AA664" s="187"/>
      <c r="AB664" s="23">
        <v>1240576</v>
      </c>
      <c r="AC664" s="23">
        <v>0</v>
      </c>
      <c r="AD664" s="43" t="s">
        <v>2356</v>
      </c>
      <c r="AE664" s="24" t="s">
        <v>3132</v>
      </c>
      <c r="AF664" s="180" t="s">
        <v>2356</v>
      </c>
      <c r="AG664" s="181"/>
      <c r="AH664" s="180" t="s">
        <v>3129</v>
      </c>
      <c r="AI664" s="181"/>
    </row>
    <row r="665" spans="1:35">
      <c r="A665" s="23">
        <v>233</v>
      </c>
      <c r="B665" s="180" t="s">
        <v>3133</v>
      </c>
      <c r="C665" s="181"/>
      <c r="D665" s="24" t="s">
        <v>3134</v>
      </c>
      <c r="E665" s="180" t="s">
        <v>1317</v>
      </c>
      <c r="F665" s="188"/>
      <c r="G665" s="181"/>
      <c r="H665" s="24" t="s">
        <v>66</v>
      </c>
      <c r="I665" s="180" t="s">
        <v>3135</v>
      </c>
      <c r="J665" s="181"/>
      <c r="K665" s="24" t="s">
        <v>60</v>
      </c>
      <c r="L665" s="23">
        <v>512</v>
      </c>
      <c r="M665" s="23">
        <v>0</v>
      </c>
      <c r="N665" s="186">
        <v>253440</v>
      </c>
      <c r="O665" s="187"/>
      <c r="P665" s="23">
        <v>253440</v>
      </c>
      <c r="Q665" s="186">
        <v>0</v>
      </c>
      <c r="R665" s="189"/>
      <c r="S665" s="187"/>
      <c r="T665" s="23">
        <v>0</v>
      </c>
      <c r="U665" s="186">
        <v>0</v>
      </c>
      <c r="V665" s="189"/>
      <c r="W665" s="25">
        <v>22810</v>
      </c>
      <c r="X665" s="23">
        <v>0</v>
      </c>
      <c r="Y665" s="23">
        <v>0</v>
      </c>
      <c r="Z665" s="186">
        <v>276250</v>
      </c>
      <c r="AA665" s="187"/>
      <c r="AB665" s="23">
        <v>276250</v>
      </c>
      <c r="AC665" s="23">
        <v>0</v>
      </c>
      <c r="AD665" s="43" t="s">
        <v>2150</v>
      </c>
      <c r="AE665" s="24" t="s">
        <v>3136</v>
      </c>
      <c r="AF665" s="180" t="s">
        <v>2150</v>
      </c>
      <c r="AG665" s="181"/>
      <c r="AH665" s="180" t="s">
        <v>3133</v>
      </c>
      <c r="AI665" s="181"/>
    </row>
    <row r="666" spans="1:35">
      <c r="A666" s="23">
        <v>234</v>
      </c>
      <c r="B666" s="180" t="s">
        <v>3137</v>
      </c>
      <c r="C666" s="181"/>
      <c r="D666" s="24" t="s">
        <v>108</v>
      </c>
      <c r="E666" s="180" t="s">
        <v>3138</v>
      </c>
      <c r="F666" s="188"/>
      <c r="G666" s="181"/>
      <c r="H666" s="24" t="s">
        <v>110</v>
      </c>
      <c r="I666" s="180" t="s">
        <v>3139</v>
      </c>
      <c r="J666" s="181"/>
      <c r="K666" s="24" t="s">
        <v>130</v>
      </c>
      <c r="L666" s="23">
        <v>2479</v>
      </c>
      <c r="M666" s="23">
        <v>81000</v>
      </c>
      <c r="N666" s="186">
        <v>892296</v>
      </c>
      <c r="O666" s="187"/>
      <c r="P666" s="23">
        <v>973296</v>
      </c>
      <c r="Q666" s="186">
        <v>0</v>
      </c>
      <c r="R666" s="189"/>
      <c r="S666" s="187"/>
      <c r="T666" s="23">
        <v>0</v>
      </c>
      <c r="U666" s="186">
        <v>0</v>
      </c>
      <c r="V666" s="189"/>
      <c r="W666" s="25">
        <v>4866</v>
      </c>
      <c r="X666" s="23">
        <v>0</v>
      </c>
      <c r="Y666" s="23">
        <v>0</v>
      </c>
      <c r="Z666" s="186">
        <v>978162</v>
      </c>
      <c r="AA666" s="187"/>
      <c r="AB666" s="23">
        <v>978162</v>
      </c>
      <c r="AC666" s="23">
        <v>0</v>
      </c>
      <c r="AD666" s="43" t="s">
        <v>2105</v>
      </c>
      <c r="AE666" s="24" t="s">
        <v>3140</v>
      </c>
      <c r="AF666" s="180" t="s">
        <v>2105</v>
      </c>
      <c r="AG666" s="181"/>
      <c r="AH666" s="180" t="s">
        <v>3137</v>
      </c>
      <c r="AI666" s="181"/>
    </row>
    <row r="667" spans="1:35">
      <c r="A667" s="23">
        <v>235</v>
      </c>
      <c r="B667" s="180" t="s">
        <v>3141</v>
      </c>
      <c r="C667" s="181"/>
      <c r="D667" s="24" t="s">
        <v>108</v>
      </c>
      <c r="E667" s="180" t="s">
        <v>2168</v>
      </c>
      <c r="F667" s="188"/>
      <c r="G667" s="181"/>
      <c r="H667" s="24" t="s">
        <v>110</v>
      </c>
      <c r="I667" s="180" t="s">
        <v>2169</v>
      </c>
      <c r="J667" s="181"/>
      <c r="K667" s="24" t="s">
        <v>118</v>
      </c>
      <c r="L667" s="23">
        <v>4957</v>
      </c>
      <c r="M667" s="23">
        <v>243000</v>
      </c>
      <c r="N667" s="186">
        <v>1784592</v>
      </c>
      <c r="O667" s="187"/>
      <c r="P667" s="23">
        <v>2027592</v>
      </c>
      <c r="Q667" s="186">
        <v>0</v>
      </c>
      <c r="R667" s="189"/>
      <c r="S667" s="187"/>
      <c r="T667" s="23">
        <v>0</v>
      </c>
      <c r="U667" s="186">
        <v>0</v>
      </c>
      <c r="V667" s="189"/>
      <c r="W667" s="25">
        <v>10138</v>
      </c>
      <c r="X667" s="23">
        <v>0</v>
      </c>
      <c r="Y667" s="23">
        <v>0</v>
      </c>
      <c r="Z667" s="186">
        <v>2037730</v>
      </c>
      <c r="AA667" s="187"/>
      <c r="AB667" s="23">
        <v>2037730</v>
      </c>
      <c r="AC667" s="23">
        <v>0</v>
      </c>
      <c r="AD667" s="43" t="s">
        <v>2123</v>
      </c>
      <c r="AE667" s="24" t="s">
        <v>3142</v>
      </c>
      <c r="AF667" s="180" t="s">
        <v>2123</v>
      </c>
      <c r="AG667" s="181"/>
      <c r="AH667" s="180" t="s">
        <v>3141</v>
      </c>
      <c r="AI667" s="181"/>
    </row>
    <row r="668" spans="1:35">
      <c r="A668" s="23">
        <v>236</v>
      </c>
      <c r="B668" s="180" t="s">
        <v>3143</v>
      </c>
      <c r="C668" s="181"/>
      <c r="D668" s="24" t="s">
        <v>108</v>
      </c>
      <c r="E668" s="180" t="s">
        <v>3144</v>
      </c>
      <c r="F668" s="188"/>
      <c r="G668" s="181"/>
      <c r="H668" s="24" t="s">
        <v>110</v>
      </c>
      <c r="I668" s="180" t="s">
        <v>3145</v>
      </c>
      <c r="J668" s="181"/>
      <c r="K668" s="24" t="s">
        <v>118</v>
      </c>
      <c r="L668" s="23">
        <v>4957</v>
      </c>
      <c r="M668" s="23">
        <v>243000</v>
      </c>
      <c r="N668" s="186">
        <v>1784592</v>
      </c>
      <c r="O668" s="187"/>
      <c r="P668" s="23">
        <v>2027592</v>
      </c>
      <c r="Q668" s="186">
        <v>0</v>
      </c>
      <c r="R668" s="189"/>
      <c r="S668" s="187"/>
      <c r="T668" s="23">
        <v>0</v>
      </c>
      <c r="U668" s="186">
        <v>0</v>
      </c>
      <c r="V668" s="189"/>
      <c r="W668" s="25">
        <v>10138</v>
      </c>
      <c r="X668" s="23">
        <v>0</v>
      </c>
      <c r="Y668" s="23">
        <v>0</v>
      </c>
      <c r="Z668" s="186">
        <v>2037730</v>
      </c>
      <c r="AA668" s="187"/>
      <c r="AB668" s="23">
        <v>2037730</v>
      </c>
      <c r="AC668" s="23">
        <v>0</v>
      </c>
      <c r="AD668" s="43" t="s">
        <v>2285</v>
      </c>
      <c r="AE668" s="24" t="s">
        <v>3146</v>
      </c>
      <c r="AF668" s="180" t="s">
        <v>2285</v>
      </c>
      <c r="AG668" s="181"/>
      <c r="AH668" s="180" t="s">
        <v>3143</v>
      </c>
      <c r="AI668" s="181"/>
    </row>
    <row r="669" spans="1:35">
      <c r="A669" s="23">
        <v>237</v>
      </c>
      <c r="B669" s="180" t="s">
        <v>3147</v>
      </c>
      <c r="C669" s="181"/>
      <c r="D669" s="24" t="s">
        <v>3148</v>
      </c>
      <c r="E669" s="180" t="s">
        <v>3149</v>
      </c>
      <c r="F669" s="188"/>
      <c r="G669" s="181"/>
      <c r="H669" s="24" t="s">
        <v>66</v>
      </c>
      <c r="I669" s="180" t="s">
        <v>3150</v>
      </c>
      <c r="J669" s="181"/>
      <c r="K669" s="24" t="s">
        <v>3151</v>
      </c>
      <c r="L669" s="23">
        <v>25041</v>
      </c>
      <c r="M669" s="23">
        <v>0</v>
      </c>
      <c r="N669" s="186">
        <v>36177644</v>
      </c>
      <c r="O669" s="187"/>
      <c r="P669" s="23">
        <v>36177644</v>
      </c>
      <c r="Q669" s="186">
        <v>10000</v>
      </c>
      <c r="R669" s="189"/>
      <c r="S669" s="187"/>
      <c r="T669" s="23">
        <v>0</v>
      </c>
      <c r="U669" s="186">
        <v>0</v>
      </c>
      <c r="V669" s="189"/>
      <c r="W669" s="25">
        <v>3255988</v>
      </c>
      <c r="X669" s="23">
        <v>0</v>
      </c>
      <c r="Y669" s="23">
        <v>0</v>
      </c>
      <c r="Z669" s="186">
        <v>39443632</v>
      </c>
      <c r="AA669" s="187"/>
      <c r="AB669" s="23">
        <v>39443632</v>
      </c>
      <c r="AC669" s="23">
        <v>0</v>
      </c>
      <c r="AD669" s="43" t="s">
        <v>2191</v>
      </c>
      <c r="AE669" s="24" t="s">
        <v>3152</v>
      </c>
      <c r="AF669" s="180" t="s">
        <v>2191</v>
      </c>
      <c r="AG669" s="181"/>
      <c r="AH669" s="180" t="s">
        <v>3147</v>
      </c>
      <c r="AI669" s="181"/>
    </row>
    <row r="670" spans="1:35">
      <c r="A670" s="23">
        <v>238</v>
      </c>
      <c r="B670" s="180" t="s">
        <v>3153</v>
      </c>
      <c r="C670" s="181"/>
      <c r="D670" s="24" t="s">
        <v>3154</v>
      </c>
      <c r="E670" s="180" t="s">
        <v>3155</v>
      </c>
      <c r="F670" s="188"/>
      <c r="G670" s="181"/>
      <c r="H670" s="24" t="s">
        <v>156</v>
      </c>
      <c r="I670" s="180" t="s">
        <v>3156</v>
      </c>
      <c r="J670" s="181"/>
      <c r="K670" s="24" t="s">
        <v>60</v>
      </c>
      <c r="L670" s="23">
        <v>2479</v>
      </c>
      <c r="M670" s="23">
        <v>0</v>
      </c>
      <c r="N670" s="186">
        <v>1226907</v>
      </c>
      <c r="O670" s="187"/>
      <c r="P670" s="23">
        <v>1226907</v>
      </c>
      <c r="Q670" s="186">
        <v>0</v>
      </c>
      <c r="R670" s="189"/>
      <c r="S670" s="187"/>
      <c r="T670" s="23">
        <v>0</v>
      </c>
      <c r="U670" s="186">
        <v>188171</v>
      </c>
      <c r="V670" s="189"/>
      <c r="W670" s="25">
        <v>12269</v>
      </c>
      <c r="X670" s="23">
        <v>0</v>
      </c>
      <c r="Y670" s="23">
        <v>0</v>
      </c>
      <c r="Z670" s="186">
        <v>1427347</v>
      </c>
      <c r="AA670" s="187"/>
      <c r="AB670" s="23">
        <v>1427347</v>
      </c>
      <c r="AC670" s="23">
        <v>0</v>
      </c>
      <c r="AD670" s="43" t="s">
        <v>2142</v>
      </c>
      <c r="AE670" s="24" t="s">
        <v>3157</v>
      </c>
      <c r="AF670" s="180" t="s">
        <v>2142</v>
      </c>
      <c r="AG670" s="181"/>
      <c r="AH670" s="180" t="s">
        <v>3153</v>
      </c>
      <c r="AI670" s="181"/>
    </row>
    <row r="671" spans="1:35">
      <c r="A671" s="23">
        <v>239</v>
      </c>
      <c r="B671" s="180" t="s">
        <v>3158</v>
      </c>
      <c r="C671" s="181"/>
      <c r="D671" s="24" t="s">
        <v>3159</v>
      </c>
      <c r="E671" s="180" t="s">
        <v>3160</v>
      </c>
      <c r="F671" s="188"/>
      <c r="G671" s="181"/>
      <c r="H671" s="24" t="s">
        <v>66</v>
      </c>
      <c r="I671" s="180" t="s">
        <v>3161</v>
      </c>
      <c r="J671" s="181"/>
      <c r="K671" s="24" t="s">
        <v>60</v>
      </c>
      <c r="L671" s="23">
        <v>250</v>
      </c>
      <c r="M671" s="23">
        <v>0</v>
      </c>
      <c r="N671" s="186">
        <v>123750</v>
      </c>
      <c r="O671" s="187"/>
      <c r="P671" s="23">
        <v>123750</v>
      </c>
      <c r="Q671" s="186">
        <v>0</v>
      </c>
      <c r="R671" s="189"/>
      <c r="S671" s="187"/>
      <c r="T671" s="23">
        <v>0</v>
      </c>
      <c r="U671" s="186">
        <v>0</v>
      </c>
      <c r="V671" s="189"/>
      <c r="W671" s="25">
        <v>11138</v>
      </c>
      <c r="X671" s="23">
        <v>0</v>
      </c>
      <c r="Y671" s="23">
        <v>0</v>
      </c>
      <c r="Z671" s="186">
        <v>134888</v>
      </c>
      <c r="AA671" s="187"/>
      <c r="AB671" s="23">
        <v>12000</v>
      </c>
      <c r="AC671" s="23">
        <v>122888</v>
      </c>
      <c r="AD671" s="43" t="s">
        <v>2322</v>
      </c>
      <c r="AE671" s="24" t="s">
        <v>3162</v>
      </c>
      <c r="AF671" s="180" t="s">
        <v>2322</v>
      </c>
      <c r="AG671" s="181"/>
      <c r="AH671" s="180" t="s">
        <v>3158</v>
      </c>
      <c r="AI671" s="181"/>
    </row>
    <row r="672" spans="1:35">
      <c r="A672" s="23">
        <v>240</v>
      </c>
      <c r="B672" s="180" t="s">
        <v>3163</v>
      </c>
      <c r="C672" s="181"/>
      <c r="D672" s="24" t="s">
        <v>2838</v>
      </c>
      <c r="E672" s="180" t="s">
        <v>2839</v>
      </c>
      <c r="F672" s="188"/>
      <c r="G672" s="181"/>
      <c r="H672" s="24" t="s">
        <v>66</v>
      </c>
      <c r="I672" s="180" t="s">
        <v>2840</v>
      </c>
      <c r="J672" s="181"/>
      <c r="K672" s="24" t="s">
        <v>86</v>
      </c>
      <c r="L672" s="23">
        <v>380</v>
      </c>
      <c r="M672" s="23">
        <v>0</v>
      </c>
      <c r="N672" s="186">
        <v>548986</v>
      </c>
      <c r="O672" s="187"/>
      <c r="P672" s="23">
        <v>548986</v>
      </c>
      <c r="Q672" s="186">
        <v>0</v>
      </c>
      <c r="R672" s="189"/>
      <c r="S672" s="187"/>
      <c r="T672" s="23">
        <v>0</v>
      </c>
      <c r="U672" s="186">
        <v>0</v>
      </c>
      <c r="V672" s="189"/>
      <c r="W672" s="25">
        <v>49409</v>
      </c>
      <c r="X672" s="23">
        <v>0</v>
      </c>
      <c r="Y672" s="23">
        <v>0</v>
      </c>
      <c r="Z672" s="186">
        <v>598395</v>
      </c>
      <c r="AA672" s="187"/>
      <c r="AB672" s="23">
        <v>598395</v>
      </c>
      <c r="AC672" s="23">
        <v>0</v>
      </c>
      <c r="AD672" s="43" t="s">
        <v>2117</v>
      </c>
      <c r="AE672" s="24" t="s">
        <v>3164</v>
      </c>
      <c r="AF672" s="180" t="s">
        <v>2117</v>
      </c>
      <c r="AG672" s="181"/>
      <c r="AH672" s="180" t="s">
        <v>3163</v>
      </c>
      <c r="AI672" s="181"/>
    </row>
    <row r="673" spans="1:35">
      <c r="A673" s="23">
        <v>241</v>
      </c>
      <c r="B673" s="180" t="s">
        <v>3165</v>
      </c>
      <c r="C673" s="181"/>
      <c r="D673" s="24" t="s">
        <v>3166</v>
      </c>
      <c r="E673" s="180" t="s">
        <v>3167</v>
      </c>
      <c r="F673" s="188"/>
      <c r="G673" s="181"/>
      <c r="H673" s="24" t="s">
        <v>156</v>
      </c>
      <c r="I673" s="180" t="s">
        <v>3168</v>
      </c>
      <c r="J673" s="181"/>
      <c r="K673" s="24" t="s">
        <v>545</v>
      </c>
      <c r="L673" s="23">
        <v>4957</v>
      </c>
      <c r="M673" s="23">
        <v>0</v>
      </c>
      <c r="N673" s="186">
        <v>1784592</v>
      </c>
      <c r="O673" s="187"/>
      <c r="P673" s="23">
        <v>1784592</v>
      </c>
      <c r="Q673" s="186">
        <v>0</v>
      </c>
      <c r="R673" s="189"/>
      <c r="S673" s="187"/>
      <c r="T673" s="23">
        <v>0</v>
      </c>
      <c r="U673" s="186">
        <v>0</v>
      </c>
      <c r="V673" s="189"/>
      <c r="W673" s="25">
        <v>17846</v>
      </c>
      <c r="X673" s="23">
        <v>0</v>
      </c>
      <c r="Y673" s="23">
        <v>0</v>
      </c>
      <c r="Z673" s="186">
        <v>1802438</v>
      </c>
      <c r="AA673" s="187"/>
      <c r="AB673" s="23">
        <v>1802438</v>
      </c>
      <c r="AC673" s="23">
        <v>0</v>
      </c>
      <c r="AD673" s="43" t="s">
        <v>2191</v>
      </c>
      <c r="AE673" s="24" t="s">
        <v>3169</v>
      </c>
      <c r="AF673" s="180" t="s">
        <v>2191</v>
      </c>
      <c r="AG673" s="181"/>
      <c r="AH673" s="180" t="s">
        <v>3165</v>
      </c>
      <c r="AI673" s="181"/>
    </row>
    <row r="674" spans="1:35">
      <c r="A674" s="23">
        <v>242</v>
      </c>
      <c r="B674" s="180" t="s">
        <v>3170</v>
      </c>
      <c r="C674" s="181"/>
      <c r="D674" s="24" t="s">
        <v>3171</v>
      </c>
      <c r="E674" s="180" t="s">
        <v>480</v>
      </c>
      <c r="F674" s="188"/>
      <c r="G674" s="181"/>
      <c r="H674" s="24" t="s">
        <v>66</v>
      </c>
      <c r="I674" s="180" t="s">
        <v>3172</v>
      </c>
      <c r="J674" s="181"/>
      <c r="K674" s="24" t="s">
        <v>252</v>
      </c>
      <c r="L674" s="23">
        <v>100</v>
      </c>
      <c r="M674" s="23">
        <v>0</v>
      </c>
      <c r="N674" s="186">
        <v>41500</v>
      </c>
      <c r="O674" s="187"/>
      <c r="P674" s="23">
        <v>41500</v>
      </c>
      <c r="Q674" s="186">
        <v>0</v>
      </c>
      <c r="R674" s="189"/>
      <c r="S674" s="187"/>
      <c r="T674" s="23">
        <v>0</v>
      </c>
      <c r="U674" s="186">
        <v>0</v>
      </c>
      <c r="V674" s="189"/>
      <c r="W674" s="25">
        <v>3735</v>
      </c>
      <c r="X674" s="23">
        <v>0</v>
      </c>
      <c r="Y674" s="23">
        <v>0</v>
      </c>
      <c r="Z674" s="186">
        <v>45235</v>
      </c>
      <c r="AA674" s="187"/>
      <c r="AB674" s="23">
        <v>45235</v>
      </c>
      <c r="AC674" s="23">
        <v>0</v>
      </c>
      <c r="AD674" s="43" t="s">
        <v>3173</v>
      </c>
      <c r="AE674" s="24" t="s">
        <v>3174</v>
      </c>
      <c r="AF674" s="180" t="s">
        <v>3173</v>
      </c>
      <c r="AG674" s="181"/>
      <c r="AH674" s="180" t="s">
        <v>3170</v>
      </c>
      <c r="AI674" s="181"/>
    </row>
    <row r="675" spans="1:35">
      <c r="A675" s="23">
        <v>243</v>
      </c>
      <c r="B675" s="180" t="s">
        <v>3175</v>
      </c>
      <c r="C675" s="181"/>
      <c r="D675" s="24" t="s">
        <v>3176</v>
      </c>
      <c r="E675" s="180" t="s">
        <v>3177</v>
      </c>
      <c r="F675" s="188"/>
      <c r="G675" s="181"/>
      <c r="H675" s="24" t="s">
        <v>156</v>
      </c>
      <c r="I675" s="180" t="s">
        <v>3178</v>
      </c>
      <c r="J675" s="181"/>
      <c r="K675" s="24" t="s">
        <v>252</v>
      </c>
      <c r="L675" s="23">
        <v>2479</v>
      </c>
      <c r="M675" s="23">
        <v>0</v>
      </c>
      <c r="N675" s="186">
        <v>1226907</v>
      </c>
      <c r="O675" s="187"/>
      <c r="P675" s="23">
        <v>1226907</v>
      </c>
      <c r="Q675" s="186">
        <v>0</v>
      </c>
      <c r="R675" s="189"/>
      <c r="S675" s="187"/>
      <c r="T675" s="23">
        <v>0</v>
      </c>
      <c r="U675" s="186">
        <v>0</v>
      </c>
      <c r="V675" s="189"/>
      <c r="W675" s="25">
        <v>12269</v>
      </c>
      <c r="X675" s="23">
        <v>0</v>
      </c>
      <c r="Y675" s="23">
        <v>0</v>
      </c>
      <c r="Z675" s="186">
        <v>1239176</v>
      </c>
      <c r="AA675" s="187"/>
      <c r="AB675" s="23">
        <v>100000</v>
      </c>
      <c r="AC675" s="23">
        <v>1139176</v>
      </c>
      <c r="AD675" s="43" t="s">
        <v>2285</v>
      </c>
      <c r="AE675" s="24" t="s">
        <v>3179</v>
      </c>
      <c r="AF675" s="180" t="s">
        <v>2285</v>
      </c>
      <c r="AG675" s="181"/>
      <c r="AH675" s="180" t="s">
        <v>3175</v>
      </c>
      <c r="AI675" s="181"/>
    </row>
    <row r="676" spans="1:35">
      <c r="A676" s="23">
        <v>244</v>
      </c>
      <c r="B676" s="180" t="s">
        <v>2605</v>
      </c>
      <c r="C676" s="181"/>
      <c r="D676" s="24" t="s">
        <v>108</v>
      </c>
      <c r="E676" s="180" t="s">
        <v>3180</v>
      </c>
      <c r="F676" s="188"/>
      <c r="G676" s="181"/>
      <c r="H676" s="24" t="s">
        <v>110</v>
      </c>
      <c r="I676" s="180" t="s">
        <v>3181</v>
      </c>
      <c r="J676" s="181"/>
      <c r="K676" s="24" t="s">
        <v>60</v>
      </c>
      <c r="L676" s="23">
        <v>2479</v>
      </c>
      <c r="M676" s="23">
        <v>89100</v>
      </c>
      <c r="N676" s="186">
        <v>404320</v>
      </c>
      <c r="O676" s="187"/>
      <c r="P676" s="23">
        <v>493420</v>
      </c>
      <c r="Q676" s="186">
        <v>0</v>
      </c>
      <c r="R676" s="189"/>
      <c r="S676" s="187"/>
      <c r="T676" s="23">
        <v>0</v>
      </c>
      <c r="U676" s="186">
        <v>0</v>
      </c>
      <c r="V676" s="189"/>
      <c r="W676" s="25">
        <v>6580</v>
      </c>
      <c r="X676" s="23">
        <v>0</v>
      </c>
      <c r="Y676" s="23">
        <v>0</v>
      </c>
      <c r="Z676" s="186">
        <v>500000</v>
      </c>
      <c r="AA676" s="187"/>
      <c r="AB676" s="23">
        <v>500000</v>
      </c>
      <c r="AC676" s="23">
        <v>0</v>
      </c>
      <c r="AD676" s="43" t="s">
        <v>2117</v>
      </c>
      <c r="AE676" s="24" t="s">
        <v>2609</v>
      </c>
      <c r="AF676" s="180" t="s">
        <v>2117</v>
      </c>
      <c r="AG676" s="181"/>
      <c r="AH676" s="180" t="s">
        <v>2605</v>
      </c>
      <c r="AI676" s="181"/>
    </row>
    <row r="677" spans="1:35">
      <c r="A677" s="23">
        <v>245</v>
      </c>
      <c r="B677" s="180" t="s">
        <v>3182</v>
      </c>
      <c r="C677" s="181"/>
      <c r="D677" s="24" t="s">
        <v>3183</v>
      </c>
      <c r="E677" s="180" t="s">
        <v>3184</v>
      </c>
      <c r="F677" s="188"/>
      <c r="G677" s="181"/>
      <c r="I677" s="180" t="s">
        <v>3185</v>
      </c>
      <c r="J677" s="181"/>
      <c r="K677" s="24" t="s">
        <v>86</v>
      </c>
      <c r="L677" s="23">
        <v>160</v>
      </c>
      <c r="M677" s="23">
        <v>0</v>
      </c>
      <c r="N677" s="186">
        <v>229707</v>
      </c>
      <c r="O677" s="187"/>
      <c r="P677" s="23">
        <v>229707</v>
      </c>
      <c r="Q677" s="186">
        <v>0</v>
      </c>
      <c r="R677" s="189"/>
      <c r="S677" s="187"/>
      <c r="T677" s="23">
        <v>0</v>
      </c>
      <c r="U677" s="186">
        <v>0</v>
      </c>
      <c r="V677" s="189"/>
      <c r="W677" s="25">
        <v>0</v>
      </c>
      <c r="X677" s="23">
        <v>0</v>
      </c>
      <c r="Y677" s="23">
        <v>0</v>
      </c>
      <c r="Z677" s="186">
        <v>229707</v>
      </c>
      <c r="AA677" s="187"/>
      <c r="AB677" s="23">
        <v>0</v>
      </c>
      <c r="AC677" s="23">
        <v>229707</v>
      </c>
      <c r="AD677" s="43" t="s">
        <v>2087</v>
      </c>
      <c r="AE677" s="24" t="s">
        <v>3186</v>
      </c>
      <c r="AF677" s="180" t="s">
        <v>2087</v>
      </c>
      <c r="AG677" s="181"/>
      <c r="AH677" s="180" t="s">
        <v>3182</v>
      </c>
      <c r="AI677" s="181"/>
    </row>
    <row r="678" spans="1:35">
      <c r="A678" s="23">
        <v>246</v>
      </c>
      <c r="B678" s="180" t="s">
        <v>3187</v>
      </c>
      <c r="C678" s="181"/>
      <c r="D678" s="24" t="s">
        <v>3188</v>
      </c>
      <c r="E678" s="180" t="s">
        <v>3189</v>
      </c>
      <c r="F678" s="188"/>
      <c r="G678" s="181"/>
      <c r="H678" s="24" t="s">
        <v>66</v>
      </c>
      <c r="I678" s="180" t="s">
        <v>3190</v>
      </c>
      <c r="J678" s="181"/>
      <c r="K678" s="24" t="s">
        <v>125</v>
      </c>
      <c r="L678" s="23">
        <v>261</v>
      </c>
      <c r="M678" s="23">
        <v>0</v>
      </c>
      <c r="N678" s="186">
        <v>352872</v>
      </c>
      <c r="O678" s="187"/>
      <c r="P678" s="23">
        <v>352872</v>
      </c>
      <c r="Q678" s="186">
        <v>0</v>
      </c>
      <c r="R678" s="189"/>
      <c r="S678" s="187"/>
      <c r="T678" s="23">
        <v>0</v>
      </c>
      <c r="U678" s="186">
        <v>0</v>
      </c>
      <c r="V678" s="189"/>
      <c r="W678" s="25">
        <v>31758</v>
      </c>
      <c r="X678" s="23">
        <v>0</v>
      </c>
      <c r="Y678" s="23">
        <v>0</v>
      </c>
      <c r="Z678" s="186">
        <v>384630</v>
      </c>
      <c r="AA678" s="187"/>
      <c r="AB678" s="23">
        <v>384630</v>
      </c>
      <c r="AC678" s="23">
        <v>0</v>
      </c>
      <c r="AD678" s="43" t="s">
        <v>2081</v>
      </c>
      <c r="AE678" s="24" t="s">
        <v>3191</v>
      </c>
      <c r="AF678" s="180" t="s">
        <v>2081</v>
      </c>
      <c r="AG678" s="181"/>
      <c r="AH678" s="180" t="s">
        <v>3187</v>
      </c>
      <c r="AI678" s="181"/>
    </row>
    <row r="679" spans="1:35">
      <c r="A679" s="23">
        <v>247</v>
      </c>
      <c r="B679" s="180" t="s">
        <v>3192</v>
      </c>
      <c r="C679" s="181"/>
      <c r="D679" s="24" t="s">
        <v>108</v>
      </c>
      <c r="E679" s="180" t="s">
        <v>3193</v>
      </c>
      <c r="F679" s="188"/>
      <c r="G679" s="181"/>
      <c r="H679" s="24" t="s">
        <v>110</v>
      </c>
      <c r="I679" s="180" t="s">
        <v>3194</v>
      </c>
      <c r="J679" s="181"/>
      <c r="K679" s="24" t="s">
        <v>118</v>
      </c>
      <c r="L679" s="23">
        <v>4957</v>
      </c>
      <c r="M679" s="23">
        <v>243000</v>
      </c>
      <c r="N679" s="186">
        <v>1784592</v>
      </c>
      <c r="O679" s="187"/>
      <c r="P679" s="23">
        <v>2027592</v>
      </c>
      <c r="Q679" s="186">
        <v>0</v>
      </c>
      <c r="R679" s="189"/>
      <c r="S679" s="187"/>
      <c r="T679" s="23">
        <v>0</v>
      </c>
      <c r="U679" s="186">
        <v>0</v>
      </c>
      <c r="V679" s="189"/>
      <c r="W679" s="25">
        <v>10138</v>
      </c>
      <c r="X679" s="23">
        <v>0</v>
      </c>
      <c r="Y679" s="23">
        <v>0</v>
      </c>
      <c r="Z679" s="186">
        <v>2037730</v>
      </c>
      <c r="AA679" s="187"/>
      <c r="AB679" s="23">
        <v>2037730</v>
      </c>
      <c r="AC679" s="23">
        <v>0</v>
      </c>
      <c r="AD679" s="43" t="s">
        <v>2099</v>
      </c>
      <c r="AE679" s="24" t="s">
        <v>3195</v>
      </c>
      <c r="AF679" s="180" t="s">
        <v>2099</v>
      </c>
      <c r="AG679" s="181"/>
      <c r="AH679" s="180" t="s">
        <v>3192</v>
      </c>
      <c r="AI679" s="181"/>
    </row>
    <row r="680" spans="1:35">
      <c r="A680" s="23">
        <v>248</v>
      </c>
      <c r="B680" s="180" t="s">
        <v>3196</v>
      </c>
      <c r="C680" s="181"/>
      <c r="D680" s="24" t="s">
        <v>3197</v>
      </c>
      <c r="E680" s="180" t="s">
        <v>3198</v>
      </c>
      <c r="F680" s="188"/>
      <c r="G680" s="181"/>
      <c r="H680" s="24" t="s">
        <v>156</v>
      </c>
      <c r="I680" s="180" t="s">
        <v>3199</v>
      </c>
      <c r="J680" s="181"/>
      <c r="K680" s="24" t="s">
        <v>68</v>
      </c>
      <c r="L680" s="23">
        <v>4957</v>
      </c>
      <c r="M680" s="23">
        <v>0</v>
      </c>
      <c r="N680" s="186">
        <v>6702134</v>
      </c>
      <c r="O680" s="187"/>
      <c r="P680" s="23">
        <v>6702134</v>
      </c>
      <c r="Q680" s="186">
        <v>10000</v>
      </c>
      <c r="R680" s="189"/>
      <c r="S680" s="187"/>
      <c r="T680" s="23">
        <v>0</v>
      </c>
      <c r="U680" s="186">
        <v>156912</v>
      </c>
      <c r="V680" s="189"/>
      <c r="W680" s="25">
        <v>67021</v>
      </c>
      <c r="X680" s="23">
        <v>0</v>
      </c>
      <c r="Y680" s="23">
        <v>0</v>
      </c>
      <c r="Z680" s="186">
        <v>6936067</v>
      </c>
      <c r="AA680" s="187"/>
      <c r="AB680" s="23">
        <v>3468033</v>
      </c>
      <c r="AC680" s="23">
        <v>3468034</v>
      </c>
      <c r="AD680" s="43" t="s">
        <v>2191</v>
      </c>
      <c r="AE680" s="24" t="s">
        <v>3200</v>
      </c>
      <c r="AF680" s="180" t="s">
        <v>2191</v>
      </c>
      <c r="AG680" s="181"/>
      <c r="AH680" s="180" t="s">
        <v>3196</v>
      </c>
      <c r="AI680" s="181"/>
    </row>
    <row r="681" spans="1:35">
      <c r="A681" s="23">
        <v>249</v>
      </c>
      <c r="B681" s="180" t="s">
        <v>3201</v>
      </c>
      <c r="C681" s="181"/>
      <c r="D681" s="24" t="s">
        <v>108</v>
      </c>
      <c r="E681" s="180" t="s">
        <v>3193</v>
      </c>
      <c r="F681" s="188"/>
      <c r="G681" s="181"/>
      <c r="H681" s="24" t="s">
        <v>110</v>
      </c>
      <c r="I681" s="180" t="s">
        <v>2362</v>
      </c>
      <c r="J681" s="181"/>
      <c r="K681" s="24" t="s">
        <v>112</v>
      </c>
      <c r="L681" s="23">
        <v>4957</v>
      </c>
      <c r="M681" s="23">
        <v>429300</v>
      </c>
      <c r="N681" s="186">
        <v>2305098</v>
      </c>
      <c r="O681" s="187"/>
      <c r="P681" s="23">
        <v>2734398</v>
      </c>
      <c r="Q681" s="186">
        <v>0</v>
      </c>
      <c r="R681" s="189"/>
      <c r="S681" s="187"/>
      <c r="T681" s="23">
        <v>0</v>
      </c>
      <c r="U681" s="186">
        <v>0</v>
      </c>
      <c r="V681" s="189"/>
      <c r="W681" s="25">
        <v>13672</v>
      </c>
      <c r="X681" s="23">
        <v>0</v>
      </c>
      <c r="Y681" s="23">
        <v>0</v>
      </c>
      <c r="Z681" s="186">
        <v>2748070</v>
      </c>
      <c r="AA681" s="187"/>
      <c r="AB681" s="23">
        <v>2748070</v>
      </c>
      <c r="AC681" s="23">
        <v>0</v>
      </c>
      <c r="AD681" s="43" t="s">
        <v>2285</v>
      </c>
      <c r="AE681" s="24" t="s">
        <v>3202</v>
      </c>
      <c r="AF681" s="180" t="s">
        <v>2285</v>
      </c>
      <c r="AG681" s="181"/>
      <c r="AH681" s="180" t="s">
        <v>3201</v>
      </c>
      <c r="AI681" s="181"/>
    </row>
    <row r="682" spans="1:35">
      <c r="A682" s="23">
        <v>250</v>
      </c>
      <c r="B682" s="180" t="s">
        <v>3203</v>
      </c>
      <c r="C682" s="181"/>
      <c r="D682" s="24" t="s">
        <v>3204</v>
      </c>
      <c r="E682" s="180" t="s">
        <v>3205</v>
      </c>
      <c r="F682" s="188"/>
      <c r="G682" s="181"/>
      <c r="H682" s="24" t="s">
        <v>156</v>
      </c>
      <c r="I682" s="180" t="s">
        <v>3206</v>
      </c>
      <c r="J682" s="181"/>
      <c r="K682" s="24" t="s">
        <v>125</v>
      </c>
      <c r="L682" s="23">
        <v>4957</v>
      </c>
      <c r="M682" s="23">
        <v>0</v>
      </c>
      <c r="N682" s="186">
        <v>6702134</v>
      </c>
      <c r="O682" s="187"/>
      <c r="P682" s="23">
        <v>6702134</v>
      </c>
      <c r="Q682" s="186">
        <v>10000</v>
      </c>
      <c r="R682" s="189"/>
      <c r="S682" s="187"/>
      <c r="T682" s="23">
        <v>76400</v>
      </c>
      <c r="U682" s="186">
        <v>500</v>
      </c>
      <c r="V682" s="189"/>
      <c r="W682" s="25">
        <v>67021</v>
      </c>
      <c r="X682" s="23">
        <v>0</v>
      </c>
      <c r="Y682" s="23">
        <v>0</v>
      </c>
      <c r="Z682" s="186">
        <v>6856055</v>
      </c>
      <c r="AA682" s="187"/>
      <c r="AB682" s="23">
        <v>6856055</v>
      </c>
      <c r="AC682" s="23">
        <v>0</v>
      </c>
      <c r="AD682" s="43" t="s">
        <v>2142</v>
      </c>
      <c r="AE682" s="24" t="s">
        <v>3207</v>
      </c>
      <c r="AF682" s="180" t="s">
        <v>2142</v>
      </c>
      <c r="AG682" s="181"/>
      <c r="AH682" s="180" t="s">
        <v>3203</v>
      </c>
      <c r="AI682" s="181"/>
    </row>
    <row r="683" spans="1:35">
      <c r="A683" s="23">
        <v>251</v>
      </c>
      <c r="B683" s="180" t="s">
        <v>3208</v>
      </c>
      <c r="C683" s="181"/>
      <c r="D683" s="24" t="s">
        <v>108</v>
      </c>
      <c r="E683" s="180" t="s">
        <v>3209</v>
      </c>
      <c r="F683" s="188"/>
      <c r="G683" s="181"/>
      <c r="H683" s="24" t="s">
        <v>110</v>
      </c>
      <c r="I683" s="180" t="s">
        <v>3210</v>
      </c>
      <c r="J683" s="181"/>
      <c r="K683" s="24" t="s">
        <v>112</v>
      </c>
      <c r="L683" s="23">
        <v>4957</v>
      </c>
      <c r="M683" s="23">
        <v>429300</v>
      </c>
      <c r="N683" s="186">
        <v>2305098</v>
      </c>
      <c r="O683" s="187"/>
      <c r="P683" s="23">
        <v>2734398</v>
      </c>
      <c r="Q683" s="186">
        <v>0</v>
      </c>
      <c r="R683" s="189"/>
      <c r="S683" s="187"/>
      <c r="T683" s="23">
        <v>0</v>
      </c>
      <c r="U683" s="186">
        <v>0</v>
      </c>
      <c r="V683" s="189"/>
      <c r="W683" s="25">
        <v>13672</v>
      </c>
      <c r="X683" s="23">
        <v>0</v>
      </c>
      <c r="Y683" s="23">
        <v>0</v>
      </c>
      <c r="Z683" s="186">
        <v>2748070</v>
      </c>
      <c r="AA683" s="187"/>
      <c r="AB683" s="23">
        <v>2748070</v>
      </c>
      <c r="AC683" s="23">
        <v>0</v>
      </c>
      <c r="AD683" s="43" t="s">
        <v>2147</v>
      </c>
      <c r="AE683" s="24" t="s">
        <v>3211</v>
      </c>
      <c r="AF683" s="180" t="s">
        <v>2147</v>
      </c>
      <c r="AG683" s="181"/>
      <c r="AH683" s="180" t="s">
        <v>3208</v>
      </c>
      <c r="AI683" s="181"/>
    </row>
    <row r="684" spans="1:35" s="69" customFormat="1">
      <c r="A684" s="70">
        <v>252</v>
      </c>
      <c r="B684" s="178" t="s">
        <v>3212</v>
      </c>
      <c r="C684" s="179"/>
      <c r="D684" s="71" t="s">
        <v>3213</v>
      </c>
      <c r="E684" s="178" t="s">
        <v>459</v>
      </c>
      <c r="F684" s="182"/>
      <c r="G684" s="179"/>
      <c r="H684" s="71" t="s">
        <v>66</v>
      </c>
      <c r="I684" s="178" t="s">
        <v>3214</v>
      </c>
      <c r="J684" s="179"/>
      <c r="K684" s="71" t="s">
        <v>60</v>
      </c>
      <c r="L684" s="70">
        <v>200</v>
      </c>
      <c r="M684" s="70">
        <v>0</v>
      </c>
      <c r="N684" s="183">
        <v>99000</v>
      </c>
      <c r="O684" s="184"/>
      <c r="P684" s="70">
        <v>99000</v>
      </c>
      <c r="Q684" s="183">
        <v>0</v>
      </c>
      <c r="R684" s="185"/>
      <c r="S684" s="184"/>
      <c r="T684" s="70">
        <v>0</v>
      </c>
      <c r="U684" s="183">
        <v>0</v>
      </c>
      <c r="V684" s="185"/>
      <c r="W684" s="72">
        <v>8910</v>
      </c>
      <c r="X684" s="70">
        <v>0</v>
      </c>
      <c r="Y684" s="70">
        <v>0</v>
      </c>
      <c r="Z684" s="183">
        <v>107910</v>
      </c>
      <c r="AA684" s="184"/>
      <c r="AB684" s="70">
        <v>10000</v>
      </c>
      <c r="AC684" s="70">
        <v>97910</v>
      </c>
      <c r="AD684" s="73" t="s">
        <v>2322</v>
      </c>
      <c r="AE684" s="71" t="s">
        <v>3215</v>
      </c>
      <c r="AF684" s="178" t="s">
        <v>2322</v>
      </c>
      <c r="AG684" s="179"/>
      <c r="AH684" s="178" t="s">
        <v>3212</v>
      </c>
      <c r="AI684" s="179"/>
    </row>
    <row r="685" spans="1:35">
      <c r="A685" s="20">
        <v>1</v>
      </c>
      <c r="B685" s="172" t="s">
        <v>3216</v>
      </c>
      <c r="C685" s="173"/>
      <c r="D685" s="21" t="s">
        <v>3217</v>
      </c>
      <c r="E685" s="172" t="s">
        <v>1102</v>
      </c>
      <c r="F685" s="174"/>
      <c r="G685" s="173"/>
      <c r="H685" s="21" t="s">
        <v>66</v>
      </c>
      <c r="I685" s="172" t="s">
        <v>3218</v>
      </c>
      <c r="J685" s="173"/>
      <c r="K685" s="21" t="s">
        <v>60</v>
      </c>
      <c r="L685" s="20">
        <v>495</v>
      </c>
      <c r="M685" s="20">
        <v>0</v>
      </c>
      <c r="N685" s="139">
        <v>245025</v>
      </c>
      <c r="O685" s="140"/>
      <c r="P685" s="20">
        <v>245025</v>
      </c>
      <c r="Q685" s="139">
        <v>0</v>
      </c>
      <c r="R685" s="141"/>
      <c r="S685" s="140"/>
      <c r="T685" s="20">
        <v>0</v>
      </c>
      <c r="U685" s="139">
        <v>0</v>
      </c>
      <c r="V685" s="141"/>
      <c r="W685" s="22">
        <v>22052</v>
      </c>
      <c r="X685" s="20">
        <v>0</v>
      </c>
      <c r="Y685" s="20">
        <v>0</v>
      </c>
      <c r="Z685" s="139">
        <v>267077</v>
      </c>
      <c r="AA685" s="140"/>
      <c r="AB685" s="20">
        <v>267077</v>
      </c>
      <c r="AC685" s="20">
        <v>0</v>
      </c>
      <c r="AD685" s="42" t="s">
        <v>3219</v>
      </c>
      <c r="AE685" s="21" t="s">
        <v>3220</v>
      </c>
      <c r="AF685" s="172" t="s">
        <v>3219</v>
      </c>
      <c r="AG685" s="173"/>
      <c r="AH685" s="172" t="s">
        <v>3216</v>
      </c>
      <c r="AI685" s="173"/>
    </row>
    <row r="686" spans="1:35">
      <c r="A686" s="20">
        <v>2</v>
      </c>
      <c r="B686" s="172" t="s">
        <v>3221</v>
      </c>
      <c r="C686" s="173"/>
      <c r="D686" s="21" t="s">
        <v>3222</v>
      </c>
      <c r="E686" s="172" t="s">
        <v>3223</v>
      </c>
      <c r="F686" s="174"/>
      <c r="G686" s="173"/>
      <c r="H686" s="21" t="s">
        <v>156</v>
      </c>
      <c r="I686" s="172" t="s">
        <v>3224</v>
      </c>
      <c r="J686" s="173"/>
      <c r="K686" s="21" t="s">
        <v>60</v>
      </c>
      <c r="L686" s="20">
        <v>2479</v>
      </c>
      <c r="M686" s="20">
        <v>0</v>
      </c>
      <c r="N686" s="139">
        <v>1226907</v>
      </c>
      <c r="O686" s="140"/>
      <c r="P686" s="20">
        <v>1226907</v>
      </c>
      <c r="Q686" s="139">
        <v>0</v>
      </c>
      <c r="R686" s="141"/>
      <c r="S686" s="140"/>
      <c r="T686" s="20">
        <v>76400</v>
      </c>
      <c r="U686" s="139">
        <v>156912</v>
      </c>
      <c r="V686" s="141"/>
      <c r="W686" s="22">
        <v>12269</v>
      </c>
      <c r="X686" s="20">
        <v>16650</v>
      </c>
      <c r="Y686" s="20">
        <v>0</v>
      </c>
      <c r="Z686" s="139">
        <v>1489138</v>
      </c>
      <c r="AA686" s="140"/>
      <c r="AB686" s="20">
        <v>1489138</v>
      </c>
      <c r="AC686" s="20">
        <v>0</v>
      </c>
      <c r="AD686" s="42" t="s">
        <v>3225</v>
      </c>
      <c r="AE686" s="21" t="s">
        <v>3226</v>
      </c>
      <c r="AF686" s="172" t="s">
        <v>3225</v>
      </c>
      <c r="AG686" s="173"/>
      <c r="AH686" s="172" t="s">
        <v>3221</v>
      </c>
      <c r="AI686" s="173"/>
    </row>
    <row r="687" spans="1:35">
      <c r="A687" s="20">
        <v>3</v>
      </c>
      <c r="B687" s="172" t="s">
        <v>3227</v>
      </c>
      <c r="C687" s="173"/>
      <c r="D687" s="21" t="s">
        <v>108</v>
      </c>
      <c r="E687" s="172" t="s">
        <v>3228</v>
      </c>
      <c r="F687" s="174"/>
      <c r="G687" s="173"/>
      <c r="H687" s="21" t="s">
        <v>110</v>
      </c>
      <c r="I687" s="172" t="s">
        <v>3229</v>
      </c>
      <c r="J687" s="173"/>
      <c r="K687" s="21" t="s">
        <v>60</v>
      </c>
      <c r="L687" s="20">
        <v>2479</v>
      </c>
      <c r="M687" s="20">
        <v>89100</v>
      </c>
      <c r="N687" s="139">
        <v>1226907</v>
      </c>
      <c r="O687" s="140"/>
      <c r="P687" s="20">
        <v>1316007</v>
      </c>
      <c r="Q687" s="139">
        <v>0</v>
      </c>
      <c r="R687" s="141"/>
      <c r="S687" s="140"/>
      <c r="T687" s="20">
        <v>0</v>
      </c>
      <c r="U687" s="139">
        <v>0</v>
      </c>
      <c r="V687" s="141"/>
      <c r="W687" s="22">
        <v>6580</v>
      </c>
      <c r="X687" s="20">
        <v>0</v>
      </c>
      <c r="Y687" s="20">
        <v>0</v>
      </c>
      <c r="Z687" s="139">
        <v>1322587</v>
      </c>
      <c r="AA687" s="140"/>
      <c r="AB687" s="20">
        <v>1322587</v>
      </c>
      <c r="AC687" s="20">
        <v>0</v>
      </c>
      <c r="AD687" s="42" t="s">
        <v>3230</v>
      </c>
      <c r="AE687" s="21" t="s">
        <v>3231</v>
      </c>
      <c r="AF687" s="172" t="s">
        <v>3230</v>
      </c>
      <c r="AG687" s="173"/>
      <c r="AH687" s="172" t="s">
        <v>3227</v>
      </c>
      <c r="AI687" s="173"/>
    </row>
    <row r="688" spans="1:35">
      <c r="A688" s="20">
        <v>4</v>
      </c>
      <c r="B688" s="172" t="s">
        <v>3232</v>
      </c>
      <c r="C688" s="173"/>
      <c r="D688" s="21" t="s">
        <v>108</v>
      </c>
      <c r="E688" s="172" t="s">
        <v>3233</v>
      </c>
      <c r="F688" s="174"/>
      <c r="G688" s="173"/>
      <c r="H688" s="21" t="s">
        <v>110</v>
      </c>
      <c r="I688" s="172" t="s">
        <v>3234</v>
      </c>
      <c r="J688" s="173"/>
      <c r="K688" s="21" t="s">
        <v>118</v>
      </c>
      <c r="L688" s="20">
        <v>4957</v>
      </c>
      <c r="M688" s="20">
        <v>243000</v>
      </c>
      <c r="N688" s="139">
        <v>1784592</v>
      </c>
      <c r="O688" s="140"/>
      <c r="P688" s="20">
        <v>2027592</v>
      </c>
      <c r="Q688" s="139">
        <v>0</v>
      </c>
      <c r="R688" s="141"/>
      <c r="S688" s="140"/>
      <c r="T688" s="20">
        <v>0</v>
      </c>
      <c r="U688" s="139">
        <v>0</v>
      </c>
      <c r="V688" s="141"/>
      <c r="W688" s="22">
        <v>10138</v>
      </c>
      <c r="X688" s="20">
        <v>0</v>
      </c>
      <c r="Y688" s="20">
        <v>0</v>
      </c>
      <c r="Z688" s="139">
        <v>2037730</v>
      </c>
      <c r="AA688" s="140"/>
      <c r="AB688" s="20">
        <v>2037730</v>
      </c>
      <c r="AC688" s="20">
        <v>0</v>
      </c>
      <c r="AD688" s="42" t="s">
        <v>3235</v>
      </c>
      <c r="AE688" s="21" t="s">
        <v>3236</v>
      </c>
      <c r="AF688" s="172" t="s">
        <v>3235</v>
      </c>
      <c r="AG688" s="173"/>
      <c r="AH688" s="172" t="s">
        <v>3232</v>
      </c>
      <c r="AI688" s="173"/>
    </row>
    <row r="689" spans="1:35">
      <c r="A689" s="20">
        <v>5</v>
      </c>
      <c r="B689" s="172" t="s">
        <v>3237</v>
      </c>
      <c r="C689" s="173"/>
      <c r="D689" s="21" t="s">
        <v>3238</v>
      </c>
      <c r="E689" s="172" t="s">
        <v>3239</v>
      </c>
      <c r="F689" s="174"/>
      <c r="G689" s="173"/>
      <c r="H689" s="21" t="s">
        <v>66</v>
      </c>
      <c r="I689" s="172" t="s">
        <v>3240</v>
      </c>
      <c r="J689" s="173"/>
      <c r="K689" s="21" t="s">
        <v>486</v>
      </c>
      <c r="L689" s="20">
        <v>340</v>
      </c>
      <c r="M689" s="20">
        <v>0</v>
      </c>
      <c r="N689" s="139">
        <v>110500</v>
      </c>
      <c r="O689" s="140"/>
      <c r="P689" s="20">
        <v>110500</v>
      </c>
      <c r="Q689" s="139">
        <v>0</v>
      </c>
      <c r="R689" s="141"/>
      <c r="S689" s="140"/>
      <c r="T689" s="20">
        <v>0</v>
      </c>
      <c r="U689" s="139">
        <v>0</v>
      </c>
      <c r="V689" s="141"/>
      <c r="W689" s="22">
        <v>9945</v>
      </c>
      <c r="X689" s="20">
        <v>0</v>
      </c>
      <c r="Y689" s="20">
        <v>0</v>
      </c>
      <c r="Z689" s="139">
        <v>120445</v>
      </c>
      <c r="AA689" s="140"/>
      <c r="AB689" s="20">
        <v>120445</v>
      </c>
      <c r="AC689" s="20">
        <v>0</v>
      </c>
      <c r="AD689" s="42" t="s">
        <v>3241</v>
      </c>
      <c r="AE689" s="21" t="s">
        <v>3242</v>
      </c>
      <c r="AF689" s="172" t="s">
        <v>3241</v>
      </c>
      <c r="AG689" s="173"/>
      <c r="AH689" s="172" t="s">
        <v>3237</v>
      </c>
      <c r="AI689" s="173"/>
    </row>
    <row r="690" spans="1:35">
      <c r="A690" s="20">
        <v>6</v>
      </c>
      <c r="B690" s="172" t="s">
        <v>3243</v>
      </c>
      <c r="C690" s="173"/>
      <c r="D690" s="21" t="s">
        <v>3244</v>
      </c>
      <c r="E690" s="172" t="s">
        <v>3245</v>
      </c>
      <c r="F690" s="174"/>
      <c r="G690" s="173"/>
      <c r="H690" s="21" t="s">
        <v>110</v>
      </c>
      <c r="I690" s="172" t="s">
        <v>3246</v>
      </c>
      <c r="J690" s="173"/>
      <c r="K690" s="21" t="s">
        <v>60</v>
      </c>
      <c r="L690" s="20">
        <v>0</v>
      </c>
      <c r="M690" s="20">
        <v>0</v>
      </c>
      <c r="N690" s="139">
        <v>16907689</v>
      </c>
      <c r="O690" s="140"/>
      <c r="P690" s="20">
        <v>16907689</v>
      </c>
      <c r="Q690" s="139">
        <v>0</v>
      </c>
      <c r="R690" s="141"/>
      <c r="S690" s="140"/>
      <c r="T690" s="20">
        <v>0</v>
      </c>
      <c r="U690" s="139">
        <v>0</v>
      </c>
      <c r="V690" s="141"/>
      <c r="W690" s="22">
        <v>0</v>
      </c>
      <c r="X690" s="20">
        <v>0</v>
      </c>
      <c r="Y690" s="20">
        <v>0</v>
      </c>
      <c r="Z690" s="139">
        <v>16907689</v>
      </c>
      <c r="AA690" s="140"/>
      <c r="AB690" s="20">
        <v>0</v>
      </c>
      <c r="AC690" s="20">
        <v>16907689</v>
      </c>
      <c r="AD690" s="42" t="s">
        <v>3247</v>
      </c>
      <c r="AE690" s="21" t="s">
        <v>3248</v>
      </c>
      <c r="AF690" s="172" t="s">
        <v>3247</v>
      </c>
      <c r="AG690" s="173"/>
      <c r="AH690" s="172" t="s">
        <v>3243</v>
      </c>
      <c r="AI690" s="173"/>
    </row>
    <row r="691" spans="1:35">
      <c r="A691" s="20">
        <v>7</v>
      </c>
      <c r="B691" s="172" t="s">
        <v>3249</v>
      </c>
      <c r="C691" s="173"/>
      <c r="D691" s="21" t="s">
        <v>3250</v>
      </c>
      <c r="E691" s="172" t="s">
        <v>3251</v>
      </c>
      <c r="F691" s="174"/>
      <c r="G691" s="173"/>
      <c r="I691" s="172" t="s">
        <v>3252</v>
      </c>
      <c r="J691" s="173"/>
      <c r="K691" s="21" t="s">
        <v>60</v>
      </c>
      <c r="L691" s="20">
        <v>57</v>
      </c>
      <c r="M691" s="20">
        <v>0</v>
      </c>
      <c r="N691" s="139">
        <v>9633</v>
      </c>
      <c r="O691" s="140"/>
      <c r="P691" s="20">
        <v>9633</v>
      </c>
      <c r="Q691" s="139">
        <v>0</v>
      </c>
      <c r="R691" s="141"/>
      <c r="S691" s="140"/>
      <c r="T691" s="20">
        <v>0</v>
      </c>
      <c r="U691" s="139">
        <v>0</v>
      </c>
      <c r="V691" s="141"/>
      <c r="W691" s="22">
        <v>0</v>
      </c>
      <c r="X691" s="20">
        <v>0</v>
      </c>
      <c r="Y691" s="20">
        <v>0</v>
      </c>
      <c r="Z691" s="139">
        <v>9633</v>
      </c>
      <c r="AA691" s="140"/>
      <c r="AB691" s="20">
        <v>0</v>
      </c>
      <c r="AC691" s="20">
        <v>9633</v>
      </c>
      <c r="AD691" s="42" t="s">
        <v>3253</v>
      </c>
      <c r="AE691" s="21" t="s">
        <v>3254</v>
      </c>
      <c r="AF691" s="172" t="s">
        <v>3253</v>
      </c>
      <c r="AG691" s="173"/>
      <c r="AH691" s="172" t="s">
        <v>3249</v>
      </c>
      <c r="AI691" s="173"/>
    </row>
    <row r="692" spans="1:35">
      <c r="A692" s="20">
        <v>8</v>
      </c>
      <c r="B692" s="172" t="s">
        <v>3255</v>
      </c>
      <c r="C692" s="173"/>
      <c r="D692" s="21" t="s">
        <v>3256</v>
      </c>
      <c r="E692" s="172" t="s">
        <v>3257</v>
      </c>
      <c r="F692" s="174"/>
      <c r="G692" s="173"/>
      <c r="I692" s="172" t="s">
        <v>3258</v>
      </c>
      <c r="J692" s="173"/>
      <c r="K692" s="21" t="s">
        <v>60</v>
      </c>
      <c r="L692" s="20">
        <v>69</v>
      </c>
      <c r="M692" s="20">
        <v>0</v>
      </c>
      <c r="N692" s="139">
        <v>11661</v>
      </c>
      <c r="O692" s="140"/>
      <c r="P692" s="20">
        <v>11661</v>
      </c>
      <c r="Q692" s="139">
        <v>0</v>
      </c>
      <c r="R692" s="141"/>
      <c r="S692" s="140"/>
      <c r="T692" s="20">
        <v>0</v>
      </c>
      <c r="U692" s="139">
        <v>0</v>
      </c>
      <c r="V692" s="141"/>
      <c r="W692" s="22">
        <v>0</v>
      </c>
      <c r="X692" s="20">
        <v>0</v>
      </c>
      <c r="Y692" s="20">
        <v>0</v>
      </c>
      <c r="Z692" s="139">
        <v>11661</v>
      </c>
      <c r="AA692" s="140"/>
      <c r="AB692" s="20">
        <v>0</v>
      </c>
      <c r="AC692" s="20">
        <v>11661</v>
      </c>
      <c r="AD692" s="42" t="s">
        <v>3253</v>
      </c>
      <c r="AE692" s="21" t="s">
        <v>3259</v>
      </c>
      <c r="AF692" s="172" t="s">
        <v>3253</v>
      </c>
      <c r="AG692" s="173"/>
      <c r="AH692" s="172" t="s">
        <v>3255</v>
      </c>
      <c r="AI692" s="173"/>
    </row>
    <row r="693" spans="1:35">
      <c r="A693" s="20">
        <v>9</v>
      </c>
      <c r="B693" s="172" t="s">
        <v>3260</v>
      </c>
      <c r="C693" s="173"/>
      <c r="D693" s="21" t="s">
        <v>3261</v>
      </c>
      <c r="E693" s="172" t="s">
        <v>3262</v>
      </c>
      <c r="F693" s="174"/>
      <c r="G693" s="173"/>
      <c r="I693" s="172" t="s">
        <v>3263</v>
      </c>
      <c r="J693" s="173"/>
      <c r="K693" s="21" t="s">
        <v>125</v>
      </c>
      <c r="L693" s="20">
        <v>48</v>
      </c>
      <c r="M693" s="20">
        <v>0</v>
      </c>
      <c r="N693" s="139">
        <v>64896</v>
      </c>
      <c r="O693" s="140"/>
      <c r="P693" s="20">
        <v>64896</v>
      </c>
      <c r="Q693" s="139">
        <v>0</v>
      </c>
      <c r="R693" s="141"/>
      <c r="S693" s="140"/>
      <c r="T693" s="20">
        <v>0</v>
      </c>
      <c r="U693" s="139">
        <v>0</v>
      </c>
      <c r="V693" s="141"/>
      <c r="W693" s="22">
        <v>0</v>
      </c>
      <c r="X693" s="20">
        <v>0</v>
      </c>
      <c r="Y693" s="20">
        <v>0</v>
      </c>
      <c r="Z693" s="139">
        <v>64896</v>
      </c>
      <c r="AA693" s="140"/>
      <c r="AB693" s="20">
        <v>0</v>
      </c>
      <c r="AC693" s="20">
        <v>64896</v>
      </c>
      <c r="AD693" s="42" t="s">
        <v>3253</v>
      </c>
      <c r="AE693" s="21" t="s">
        <v>3264</v>
      </c>
      <c r="AF693" s="172" t="s">
        <v>3253</v>
      </c>
      <c r="AG693" s="173"/>
      <c r="AH693" s="172" t="s">
        <v>3260</v>
      </c>
      <c r="AI693" s="173"/>
    </row>
    <row r="694" spans="1:35">
      <c r="A694" s="20">
        <v>10</v>
      </c>
      <c r="B694" s="172" t="s">
        <v>3265</v>
      </c>
      <c r="C694" s="173"/>
      <c r="D694" s="21" t="s">
        <v>3266</v>
      </c>
      <c r="E694" s="172" t="s">
        <v>3267</v>
      </c>
      <c r="F694" s="174"/>
      <c r="G694" s="173"/>
      <c r="H694" s="21" t="s">
        <v>110</v>
      </c>
      <c r="I694" s="172" t="s">
        <v>3268</v>
      </c>
      <c r="J694" s="173"/>
      <c r="K694" s="21" t="s">
        <v>60</v>
      </c>
      <c r="L694" s="20">
        <v>0</v>
      </c>
      <c r="M694" s="20">
        <v>0</v>
      </c>
      <c r="N694" s="139">
        <v>1748070</v>
      </c>
      <c r="O694" s="140"/>
      <c r="P694" s="20">
        <v>1748070</v>
      </c>
      <c r="Q694" s="139">
        <v>0</v>
      </c>
      <c r="R694" s="141"/>
      <c r="S694" s="140"/>
      <c r="T694" s="20">
        <v>0</v>
      </c>
      <c r="U694" s="139">
        <v>0</v>
      </c>
      <c r="V694" s="141"/>
      <c r="W694" s="22">
        <v>0</v>
      </c>
      <c r="X694" s="20">
        <v>0</v>
      </c>
      <c r="Y694" s="20">
        <v>0</v>
      </c>
      <c r="Z694" s="139">
        <v>1748070</v>
      </c>
      <c r="AA694" s="140"/>
      <c r="AB694" s="20">
        <v>0</v>
      </c>
      <c r="AC694" s="20">
        <v>1748070</v>
      </c>
      <c r="AD694" s="42" t="s">
        <v>3247</v>
      </c>
      <c r="AE694" s="21" t="s">
        <v>3269</v>
      </c>
      <c r="AF694" s="172" t="s">
        <v>3247</v>
      </c>
      <c r="AG694" s="173"/>
      <c r="AH694" s="172" t="s">
        <v>3265</v>
      </c>
      <c r="AI694" s="173"/>
    </row>
    <row r="695" spans="1:35">
      <c r="A695" s="20">
        <v>11</v>
      </c>
      <c r="B695" s="172" t="s">
        <v>3270</v>
      </c>
      <c r="C695" s="173"/>
      <c r="D695" s="21" t="s">
        <v>108</v>
      </c>
      <c r="E695" s="172" t="s">
        <v>3271</v>
      </c>
      <c r="F695" s="174"/>
      <c r="G695" s="173"/>
      <c r="H695" s="21" t="s">
        <v>110</v>
      </c>
      <c r="I695" s="172" t="s">
        <v>3272</v>
      </c>
      <c r="J695" s="173"/>
      <c r="K695" s="21" t="s">
        <v>118</v>
      </c>
      <c r="L695" s="20">
        <v>4957</v>
      </c>
      <c r="M695" s="20">
        <v>243000</v>
      </c>
      <c r="N695" s="139">
        <v>1784592</v>
      </c>
      <c r="O695" s="140"/>
      <c r="P695" s="20">
        <v>2027592</v>
      </c>
      <c r="Q695" s="139">
        <v>0</v>
      </c>
      <c r="R695" s="141"/>
      <c r="S695" s="140"/>
      <c r="T695" s="20">
        <v>0</v>
      </c>
      <c r="U695" s="139">
        <v>0</v>
      </c>
      <c r="V695" s="141"/>
      <c r="W695" s="22">
        <v>10138</v>
      </c>
      <c r="X695" s="20">
        <v>0</v>
      </c>
      <c r="Y695" s="20">
        <v>0</v>
      </c>
      <c r="Z695" s="139">
        <v>2037730</v>
      </c>
      <c r="AA695" s="140"/>
      <c r="AB695" s="20">
        <v>2037730</v>
      </c>
      <c r="AC695" s="20">
        <v>0</v>
      </c>
      <c r="AD695" s="42" t="s">
        <v>3241</v>
      </c>
      <c r="AE695" s="21" t="s">
        <v>3273</v>
      </c>
      <c r="AF695" s="172" t="s">
        <v>3241</v>
      </c>
      <c r="AG695" s="173"/>
      <c r="AH695" s="172" t="s">
        <v>3270</v>
      </c>
      <c r="AI695" s="173"/>
    </row>
    <row r="696" spans="1:35">
      <c r="A696" s="20">
        <v>12</v>
      </c>
      <c r="B696" s="172" t="s">
        <v>3274</v>
      </c>
      <c r="C696" s="173"/>
      <c r="D696" s="21" t="s">
        <v>3275</v>
      </c>
      <c r="E696" s="172" t="s">
        <v>1766</v>
      </c>
      <c r="F696" s="174"/>
      <c r="G696" s="173"/>
      <c r="H696" s="21" t="s">
        <v>66</v>
      </c>
      <c r="I696" s="172" t="s">
        <v>3276</v>
      </c>
      <c r="J696" s="173"/>
      <c r="K696" s="21" t="s">
        <v>130</v>
      </c>
      <c r="L696" s="20">
        <v>400</v>
      </c>
      <c r="M696" s="20">
        <v>0</v>
      </c>
      <c r="N696" s="139">
        <v>144000</v>
      </c>
      <c r="O696" s="140"/>
      <c r="P696" s="20">
        <v>144000</v>
      </c>
      <c r="Q696" s="139">
        <v>0</v>
      </c>
      <c r="R696" s="141"/>
      <c r="S696" s="140"/>
      <c r="T696" s="20">
        <v>0</v>
      </c>
      <c r="U696" s="139">
        <v>0</v>
      </c>
      <c r="V696" s="141"/>
      <c r="W696" s="22">
        <v>12960</v>
      </c>
      <c r="X696" s="20">
        <v>0</v>
      </c>
      <c r="Y696" s="20">
        <v>0</v>
      </c>
      <c r="Z696" s="139">
        <v>156960</v>
      </c>
      <c r="AA696" s="140"/>
      <c r="AB696" s="20">
        <v>13000</v>
      </c>
      <c r="AC696" s="20">
        <v>143960</v>
      </c>
      <c r="AD696" s="42" t="s">
        <v>3225</v>
      </c>
      <c r="AE696" s="21" t="s">
        <v>3277</v>
      </c>
      <c r="AF696" s="172" t="s">
        <v>3225</v>
      </c>
      <c r="AG696" s="173"/>
      <c r="AH696" s="172" t="s">
        <v>3274</v>
      </c>
      <c r="AI696" s="173"/>
    </row>
    <row r="697" spans="1:35">
      <c r="A697" s="20">
        <v>13</v>
      </c>
      <c r="B697" s="172" t="s">
        <v>3278</v>
      </c>
      <c r="C697" s="173"/>
      <c r="D697" s="21" t="s">
        <v>108</v>
      </c>
      <c r="E697" s="172" t="s">
        <v>3279</v>
      </c>
      <c r="F697" s="174"/>
      <c r="G697" s="173"/>
      <c r="H697" s="21" t="s">
        <v>110</v>
      </c>
      <c r="I697" s="172" t="s">
        <v>3280</v>
      </c>
      <c r="J697" s="173"/>
      <c r="K697" s="21" t="s">
        <v>3281</v>
      </c>
      <c r="L697" s="20">
        <v>2479</v>
      </c>
      <c r="M697" s="20">
        <v>44823</v>
      </c>
      <c r="N697" s="139">
        <v>44824</v>
      </c>
      <c r="O697" s="140"/>
      <c r="P697" s="20">
        <v>89647</v>
      </c>
      <c r="Q697" s="139">
        <v>0</v>
      </c>
      <c r="R697" s="141"/>
      <c r="S697" s="140"/>
      <c r="T697" s="20">
        <v>0</v>
      </c>
      <c r="U697" s="139">
        <v>0</v>
      </c>
      <c r="V697" s="141"/>
      <c r="W697" s="22">
        <v>1983</v>
      </c>
      <c r="X697" s="20">
        <v>0</v>
      </c>
      <c r="Y697" s="20">
        <v>0</v>
      </c>
      <c r="Z697" s="139">
        <v>91630</v>
      </c>
      <c r="AA697" s="140"/>
      <c r="AB697" s="20">
        <v>91630</v>
      </c>
      <c r="AC697" s="20">
        <v>0</v>
      </c>
      <c r="AD697" s="42" t="s">
        <v>3282</v>
      </c>
      <c r="AE697" s="21" t="s">
        <v>3283</v>
      </c>
      <c r="AF697" s="172" t="s">
        <v>3282</v>
      </c>
      <c r="AG697" s="173"/>
      <c r="AH697" s="172" t="s">
        <v>3278</v>
      </c>
      <c r="AI697" s="173"/>
    </row>
    <row r="698" spans="1:35">
      <c r="A698" s="20">
        <v>14</v>
      </c>
      <c r="B698" s="172" t="s">
        <v>3284</v>
      </c>
      <c r="C698" s="173"/>
      <c r="D698" s="21" t="s">
        <v>3285</v>
      </c>
      <c r="E698" s="172" t="s">
        <v>932</v>
      </c>
      <c r="F698" s="174"/>
      <c r="G698" s="173"/>
      <c r="H698" s="21" t="s">
        <v>66</v>
      </c>
      <c r="I698" s="172" t="s">
        <v>3286</v>
      </c>
      <c r="J698" s="173"/>
      <c r="K698" s="21" t="s">
        <v>60</v>
      </c>
      <c r="L698" s="20">
        <v>300</v>
      </c>
      <c r="M698" s="20">
        <v>0</v>
      </c>
      <c r="N698" s="139">
        <v>148500</v>
      </c>
      <c r="O698" s="140"/>
      <c r="P698" s="20">
        <v>148500</v>
      </c>
      <c r="Q698" s="139">
        <v>0</v>
      </c>
      <c r="R698" s="141"/>
      <c r="S698" s="140"/>
      <c r="T698" s="20">
        <v>0</v>
      </c>
      <c r="U698" s="139">
        <v>0</v>
      </c>
      <c r="V698" s="141"/>
      <c r="W698" s="22">
        <v>13365</v>
      </c>
      <c r="X698" s="20">
        <v>0</v>
      </c>
      <c r="Y698" s="20">
        <v>0</v>
      </c>
      <c r="Z698" s="139">
        <v>161865</v>
      </c>
      <c r="AA698" s="140"/>
      <c r="AB698" s="20">
        <v>14000</v>
      </c>
      <c r="AC698" s="20">
        <v>147865</v>
      </c>
      <c r="AD698" s="42" t="s">
        <v>3225</v>
      </c>
      <c r="AE698" s="21" t="s">
        <v>3287</v>
      </c>
      <c r="AF698" s="172" t="s">
        <v>3225</v>
      </c>
      <c r="AG698" s="173"/>
      <c r="AH698" s="172" t="s">
        <v>3284</v>
      </c>
      <c r="AI698" s="173"/>
    </row>
    <row r="699" spans="1:35">
      <c r="A699" s="20">
        <v>15</v>
      </c>
      <c r="B699" s="172" t="s">
        <v>3288</v>
      </c>
      <c r="C699" s="173"/>
      <c r="D699" s="21" t="s">
        <v>3289</v>
      </c>
      <c r="E699" s="172" t="s">
        <v>3290</v>
      </c>
      <c r="F699" s="174"/>
      <c r="G699" s="173"/>
      <c r="H699" s="21" t="s">
        <v>325</v>
      </c>
      <c r="I699" s="172" t="s">
        <v>3291</v>
      </c>
      <c r="J699" s="173"/>
      <c r="K699" s="21" t="s">
        <v>295</v>
      </c>
      <c r="L699" s="20">
        <v>4957</v>
      </c>
      <c r="M699" s="20">
        <v>216000</v>
      </c>
      <c r="N699" s="139">
        <v>2453814</v>
      </c>
      <c r="O699" s="140"/>
      <c r="P699" s="20">
        <v>2669814</v>
      </c>
      <c r="Q699" s="139">
        <v>0</v>
      </c>
      <c r="R699" s="141"/>
      <c r="S699" s="140"/>
      <c r="T699" s="20">
        <v>0</v>
      </c>
      <c r="U699" s="139">
        <v>188171</v>
      </c>
      <c r="V699" s="141"/>
      <c r="W699" s="22">
        <v>27778</v>
      </c>
      <c r="X699" s="20">
        <v>0</v>
      </c>
      <c r="Y699" s="20">
        <v>0</v>
      </c>
      <c r="Z699" s="139">
        <v>2885763</v>
      </c>
      <c r="AA699" s="140"/>
      <c r="AB699" s="20">
        <v>2885763</v>
      </c>
      <c r="AC699" s="20">
        <v>0</v>
      </c>
      <c r="AD699" s="42" t="s">
        <v>3241</v>
      </c>
      <c r="AE699" s="21" t="s">
        <v>3292</v>
      </c>
      <c r="AF699" s="172" t="s">
        <v>3241</v>
      </c>
      <c r="AG699" s="173"/>
      <c r="AH699" s="172" t="s">
        <v>3288</v>
      </c>
      <c r="AI699" s="173"/>
    </row>
    <row r="700" spans="1:35">
      <c r="A700" s="20">
        <v>16</v>
      </c>
      <c r="B700" s="172" t="s">
        <v>3293</v>
      </c>
      <c r="C700" s="173"/>
      <c r="D700" s="21" t="s">
        <v>3294</v>
      </c>
      <c r="E700" s="172" t="s">
        <v>3295</v>
      </c>
      <c r="F700" s="174"/>
      <c r="G700" s="173"/>
      <c r="H700" s="21" t="s">
        <v>156</v>
      </c>
      <c r="I700" s="172" t="s">
        <v>3296</v>
      </c>
      <c r="J700" s="173"/>
      <c r="K700" s="21" t="s">
        <v>60</v>
      </c>
      <c r="L700" s="20">
        <v>2479</v>
      </c>
      <c r="M700" s="20">
        <v>0</v>
      </c>
      <c r="N700" s="139">
        <v>1226907</v>
      </c>
      <c r="O700" s="140"/>
      <c r="P700" s="20">
        <v>1226907</v>
      </c>
      <c r="Q700" s="139">
        <v>0</v>
      </c>
      <c r="R700" s="141"/>
      <c r="S700" s="140"/>
      <c r="T700" s="20">
        <v>76400</v>
      </c>
      <c r="U700" s="139">
        <v>156912</v>
      </c>
      <c r="V700" s="141"/>
      <c r="W700" s="22">
        <v>12269</v>
      </c>
      <c r="X700" s="20">
        <v>12150</v>
      </c>
      <c r="Y700" s="20">
        <v>0</v>
      </c>
      <c r="Z700" s="139">
        <v>1484638</v>
      </c>
      <c r="AA700" s="140"/>
      <c r="AB700" s="20">
        <v>1484638</v>
      </c>
      <c r="AC700" s="20">
        <v>0</v>
      </c>
      <c r="AD700" s="42" t="s">
        <v>3297</v>
      </c>
      <c r="AE700" s="21" t="s">
        <v>3298</v>
      </c>
      <c r="AF700" s="172" t="s">
        <v>3297</v>
      </c>
      <c r="AG700" s="173"/>
      <c r="AH700" s="172" t="s">
        <v>3293</v>
      </c>
      <c r="AI700" s="173"/>
    </row>
    <row r="701" spans="1:35">
      <c r="A701" s="20">
        <v>17</v>
      </c>
      <c r="B701" s="172" t="s">
        <v>3299</v>
      </c>
      <c r="C701" s="173"/>
      <c r="D701" s="21" t="s">
        <v>2370</v>
      </c>
      <c r="E701" s="172" t="s">
        <v>2371</v>
      </c>
      <c r="F701" s="174"/>
      <c r="G701" s="173"/>
      <c r="H701" s="21" t="s">
        <v>66</v>
      </c>
      <c r="I701" s="172" t="s">
        <v>2372</v>
      </c>
      <c r="J701" s="173"/>
      <c r="K701" s="21" t="s">
        <v>252</v>
      </c>
      <c r="L701" s="20">
        <v>416</v>
      </c>
      <c r="M701" s="20">
        <v>0</v>
      </c>
      <c r="N701" s="139">
        <v>172640</v>
      </c>
      <c r="O701" s="140"/>
      <c r="P701" s="20">
        <v>172640</v>
      </c>
      <c r="Q701" s="139">
        <v>0</v>
      </c>
      <c r="R701" s="141"/>
      <c r="S701" s="140"/>
      <c r="T701" s="20">
        <v>0</v>
      </c>
      <c r="U701" s="139">
        <v>0</v>
      </c>
      <c r="V701" s="141"/>
      <c r="W701" s="22">
        <v>15538</v>
      </c>
      <c r="X701" s="20">
        <v>0</v>
      </c>
      <c r="Y701" s="20">
        <v>0</v>
      </c>
      <c r="Z701" s="139">
        <v>188178</v>
      </c>
      <c r="AA701" s="140"/>
      <c r="AB701" s="20">
        <v>188178</v>
      </c>
      <c r="AC701" s="20">
        <v>0</v>
      </c>
      <c r="AD701" s="42" t="s">
        <v>3253</v>
      </c>
      <c r="AE701" s="21" t="s">
        <v>3300</v>
      </c>
      <c r="AF701" s="172" t="s">
        <v>3253</v>
      </c>
      <c r="AG701" s="173"/>
      <c r="AH701" s="172" t="s">
        <v>3299</v>
      </c>
      <c r="AI701" s="173"/>
    </row>
    <row r="702" spans="1:35">
      <c r="A702" s="20">
        <v>18</v>
      </c>
      <c r="B702" s="172" t="s">
        <v>3301</v>
      </c>
      <c r="C702" s="173"/>
      <c r="D702" s="21" t="s">
        <v>3302</v>
      </c>
      <c r="E702" s="172" t="s">
        <v>3303</v>
      </c>
      <c r="F702" s="174"/>
      <c r="G702" s="173"/>
      <c r="H702" s="21" t="s">
        <v>66</v>
      </c>
      <c r="I702" s="172" t="s">
        <v>3304</v>
      </c>
      <c r="J702" s="173"/>
      <c r="K702" s="21" t="s">
        <v>125</v>
      </c>
      <c r="L702" s="20">
        <v>641</v>
      </c>
      <c r="M702" s="20">
        <v>0</v>
      </c>
      <c r="N702" s="139">
        <v>866632</v>
      </c>
      <c r="O702" s="140"/>
      <c r="P702" s="20">
        <v>866632</v>
      </c>
      <c r="Q702" s="139">
        <v>0</v>
      </c>
      <c r="R702" s="141"/>
      <c r="S702" s="140"/>
      <c r="T702" s="20">
        <v>0</v>
      </c>
      <c r="U702" s="139">
        <v>0</v>
      </c>
      <c r="V702" s="141"/>
      <c r="W702" s="22">
        <v>77997</v>
      </c>
      <c r="X702" s="20">
        <v>0</v>
      </c>
      <c r="Y702" s="20">
        <v>0</v>
      </c>
      <c r="Z702" s="139">
        <v>944629</v>
      </c>
      <c r="AA702" s="140"/>
      <c r="AB702" s="20">
        <v>944629</v>
      </c>
      <c r="AC702" s="20">
        <v>0</v>
      </c>
      <c r="AD702" s="42" t="s">
        <v>3305</v>
      </c>
      <c r="AE702" s="21" t="s">
        <v>3306</v>
      </c>
      <c r="AF702" s="172" t="s">
        <v>3305</v>
      </c>
      <c r="AG702" s="173"/>
      <c r="AH702" s="172" t="s">
        <v>3301</v>
      </c>
      <c r="AI702" s="173"/>
    </row>
    <row r="703" spans="1:35">
      <c r="A703" s="20">
        <v>19</v>
      </c>
      <c r="B703" s="172" t="s">
        <v>3307</v>
      </c>
      <c r="C703" s="173"/>
      <c r="D703" s="21" t="s">
        <v>3308</v>
      </c>
      <c r="E703" s="172" t="s">
        <v>3309</v>
      </c>
      <c r="F703" s="174"/>
      <c r="G703" s="173"/>
      <c r="H703" s="21" t="s">
        <v>66</v>
      </c>
      <c r="I703" s="172" t="s">
        <v>3310</v>
      </c>
      <c r="J703" s="173"/>
      <c r="K703" s="21" t="s">
        <v>68</v>
      </c>
      <c r="L703" s="20">
        <v>383</v>
      </c>
      <c r="M703" s="20">
        <v>0</v>
      </c>
      <c r="N703" s="139">
        <v>517816</v>
      </c>
      <c r="O703" s="140"/>
      <c r="P703" s="20">
        <v>517816</v>
      </c>
      <c r="Q703" s="139">
        <v>0</v>
      </c>
      <c r="R703" s="141"/>
      <c r="S703" s="140"/>
      <c r="T703" s="20">
        <v>0</v>
      </c>
      <c r="U703" s="139">
        <v>0</v>
      </c>
      <c r="V703" s="141"/>
      <c r="W703" s="22">
        <v>46603</v>
      </c>
      <c r="X703" s="20">
        <v>0</v>
      </c>
      <c r="Y703" s="20">
        <v>0</v>
      </c>
      <c r="Z703" s="139">
        <v>564419</v>
      </c>
      <c r="AA703" s="140"/>
      <c r="AB703" s="20">
        <v>564419</v>
      </c>
      <c r="AC703" s="20">
        <v>0</v>
      </c>
      <c r="AD703" s="42" t="s">
        <v>3247</v>
      </c>
      <c r="AE703" s="21" t="s">
        <v>3311</v>
      </c>
      <c r="AF703" s="172" t="s">
        <v>3247</v>
      </c>
      <c r="AG703" s="173"/>
      <c r="AH703" s="172" t="s">
        <v>3307</v>
      </c>
      <c r="AI703" s="173"/>
    </row>
    <row r="704" spans="1:35">
      <c r="A704" s="20">
        <v>20</v>
      </c>
      <c r="B704" s="172" t="s">
        <v>3312</v>
      </c>
      <c r="C704" s="173"/>
      <c r="D704" s="21" t="s">
        <v>108</v>
      </c>
      <c r="E704" s="172" t="s">
        <v>3313</v>
      </c>
      <c r="F704" s="174"/>
      <c r="G704" s="173"/>
      <c r="H704" s="21" t="s">
        <v>110</v>
      </c>
      <c r="I704" s="172" t="s">
        <v>3314</v>
      </c>
      <c r="J704" s="173"/>
      <c r="K704" s="21" t="s">
        <v>60</v>
      </c>
      <c r="L704" s="20">
        <v>2479</v>
      </c>
      <c r="M704" s="20">
        <v>89100</v>
      </c>
      <c r="N704" s="139">
        <v>1226907</v>
      </c>
      <c r="O704" s="140"/>
      <c r="P704" s="20">
        <v>1316007</v>
      </c>
      <c r="Q704" s="139">
        <v>0</v>
      </c>
      <c r="R704" s="141"/>
      <c r="S704" s="140"/>
      <c r="T704" s="20">
        <v>0</v>
      </c>
      <c r="U704" s="139">
        <v>0</v>
      </c>
      <c r="V704" s="141"/>
      <c r="W704" s="22">
        <v>6580</v>
      </c>
      <c r="X704" s="20">
        <v>0</v>
      </c>
      <c r="Y704" s="20">
        <v>0</v>
      </c>
      <c r="Z704" s="139">
        <v>1322587</v>
      </c>
      <c r="AA704" s="140"/>
      <c r="AB704" s="20">
        <v>1322587</v>
      </c>
      <c r="AC704" s="20">
        <v>0</v>
      </c>
      <c r="AD704" s="42" t="s">
        <v>3282</v>
      </c>
      <c r="AE704" s="21" t="s">
        <v>3315</v>
      </c>
      <c r="AF704" s="172" t="s">
        <v>3282</v>
      </c>
      <c r="AG704" s="173"/>
      <c r="AH704" s="172" t="s">
        <v>3312</v>
      </c>
      <c r="AI704" s="173"/>
    </row>
    <row r="705" spans="1:35">
      <c r="A705" s="20">
        <v>21</v>
      </c>
      <c r="B705" s="172" t="s">
        <v>3316</v>
      </c>
      <c r="C705" s="173"/>
      <c r="D705" s="21" t="s">
        <v>2370</v>
      </c>
      <c r="E705" s="172" t="s">
        <v>2371</v>
      </c>
      <c r="F705" s="174"/>
      <c r="G705" s="173"/>
      <c r="H705" s="21" t="s">
        <v>66</v>
      </c>
      <c r="I705" s="172" t="s">
        <v>2372</v>
      </c>
      <c r="J705" s="173"/>
      <c r="K705" s="21" t="s">
        <v>252</v>
      </c>
      <c r="L705" s="20">
        <v>416</v>
      </c>
      <c r="M705" s="20">
        <v>0</v>
      </c>
      <c r="N705" s="139">
        <v>172640</v>
      </c>
      <c r="O705" s="140"/>
      <c r="P705" s="20">
        <v>172640</v>
      </c>
      <c r="Q705" s="139">
        <v>0</v>
      </c>
      <c r="R705" s="141"/>
      <c r="S705" s="140"/>
      <c r="T705" s="20">
        <v>0</v>
      </c>
      <c r="U705" s="139">
        <v>0</v>
      </c>
      <c r="V705" s="141"/>
      <c r="W705" s="22">
        <v>15538</v>
      </c>
      <c r="X705" s="20">
        <v>0</v>
      </c>
      <c r="Y705" s="20">
        <v>0</v>
      </c>
      <c r="Z705" s="139">
        <v>188178</v>
      </c>
      <c r="AA705" s="140"/>
      <c r="AB705" s="20">
        <v>188178</v>
      </c>
      <c r="AC705" s="20">
        <v>0</v>
      </c>
      <c r="AD705" s="42" t="s">
        <v>3253</v>
      </c>
      <c r="AE705" s="21" t="s">
        <v>3317</v>
      </c>
      <c r="AF705" s="172" t="s">
        <v>3253</v>
      </c>
      <c r="AG705" s="173"/>
      <c r="AH705" s="172" t="s">
        <v>3316</v>
      </c>
      <c r="AI705" s="173"/>
    </row>
    <row r="706" spans="1:35">
      <c r="A706" s="20">
        <v>22</v>
      </c>
      <c r="B706" s="172" t="s">
        <v>3318</v>
      </c>
      <c r="C706" s="173"/>
      <c r="D706" s="21" t="s">
        <v>3319</v>
      </c>
      <c r="E706" s="172" t="s">
        <v>3320</v>
      </c>
      <c r="F706" s="174"/>
      <c r="G706" s="173"/>
      <c r="H706" s="21" t="s">
        <v>66</v>
      </c>
      <c r="I706" s="172" t="s">
        <v>3321</v>
      </c>
      <c r="J706" s="173"/>
      <c r="K706" s="21" t="s">
        <v>60</v>
      </c>
      <c r="L706" s="20">
        <v>400</v>
      </c>
      <c r="M706" s="20">
        <v>0</v>
      </c>
      <c r="N706" s="139">
        <v>198000</v>
      </c>
      <c r="O706" s="140"/>
      <c r="P706" s="20">
        <v>198000</v>
      </c>
      <c r="Q706" s="139">
        <v>0</v>
      </c>
      <c r="R706" s="141"/>
      <c r="S706" s="140"/>
      <c r="T706" s="20">
        <v>0</v>
      </c>
      <c r="U706" s="139">
        <v>0</v>
      </c>
      <c r="V706" s="141"/>
      <c r="W706" s="22">
        <v>17820</v>
      </c>
      <c r="X706" s="20">
        <v>0</v>
      </c>
      <c r="Y706" s="20">
        <v>0</v>
      </c>
      <c r="Z706" s="139">
        <v>215820</v>
      </c>
      <c r="AA706" s="140"/>
      <c r="AB706" s="20">
        <v>18000</v>
      </c>
      <c r="AC706" s="20">
        <v>197820</v>
      </c>
      <c r="AD706" s="42" t="s">
        <v>3225</v>
      </c>
      <c r="AE706" s="21" t="s">
        <v>3322</v>
      </c>
      <c r="AF706" s="172" t="s">
        <v>3225</v>
      </c>
      <c r="AG706" s="173"/>
      <c r="AH706" s="172" t="s">
        <v>3318</v>
      </c>
      <c r="AI706" s="173"/>
    </row>
    <row r="707" spans="1:35">
      <c r="A707" s="20">
        <v>23</v>
      </c>
      <c r="B707" s="172" t="s">
        <v>3323</v>
      </c>
      <c r="C707" s="173"/>
      <c r="D707" s="21" t="s">
        <v>108</v>
      </c>
      <c r="E707" s="172" t="s">
        <v>3324</v>
      </c>
      <c r="F707" s="174"/>
      <c r="G707" s="173"/>
      <c r="H707" s="21" t="s">
        <v>110</v>
      </c>
      <c r="I707" s="172" t="s">
        <v>3325</v>
      </c>
      <c r="J707" s="173"/>
      <c r="K707" s="21" t="s">
        <v>118</v>
      </c>
      <c r="L707" s="20">
        <v>4957</v>
      </c>
      <c r="M707" s="20">
        <v>243000</v>
      </c>
      <c r="N707" s="139">
        <v>746862</v>
      </c>
      <c r="O707" s="140"/>
      <c r="P707" s="20">
        <v>989862</v>
      </c>
      <c r="Q707" s="139">
        <v>0</v>
      </c>
      <c r="R707" s="141"/>
      <c r="S707" s="140"/>
      <c r="T707" s="20">
        <v>0</v>
      </c>
      <c r="U707" s="139">
        <v>0</v>
      </c>
      <c r="V707" s="141"/>
      <c r="W707" s="22">
        <v>10138</v>
      </c>
      <c r="X707" s="20">
        <v>0</v>
      </c>
      <c r="Y707" s="20">
        <v>0</v>
      </c>
      <c r="Z707" s="139">
        <v>1000000</v>
      </c>
      <c r="AA707" s="140"/>
      <c r="AB707" s="20">
        <v>1000000</v>
      </c>
      <c r="AC707" s="20">
        <v>0</v>
      </c>
      <c r="AD707" s="42" t="s">
        <v>3326</v>
      </c>
      <c r="AE707" s="21" t="s">
        <v>3327</v>
      </c>
      <c r="AF707" s="172" t="s">
        <v>3326</v>
      </c>
      <c r="AG707" s="173"/>
      <c r="AH707" s="172" t="s">
        <v>3323</v>
      </c>
      <c r="AI707" s="173"/>
    </row>
    <row r="708" spans="1:35">
      <c r="A708" s="20">
        <v>24</v>
      </c>
      <c r="B708" s="172" t="s">
        <v>3328</v>
      </c>
      <c r="C708" s="173"/>
      <c r="D708" s="21" t="s">
        <v>3329</v>
      </c>
      <c r="E708" s="172" t="s">
        <v>3330</v>
      </c>
      <c r="F708" s="174"/>
      <c r="G708" s="173"/>
      <c r="H708" s="21" t="s">
        <v>156</v>
      </c>
      <c r="I708" s="172" t="s">
        <v>3331</v>
      </c>
      <c r="J708" s="173"/>
      <c r="K708" s="21" t="s">
        <v>545</v>
      </c>
      <c r="L708" s="20">
        <v>4957</v>
      </c>
      <c r="M708" s="20">
        <v>0</v>
      </c>
      <c r="N708" s="139">
        <v>1784592</v>
      </c>
      <c r="O708" s="140"/>
      <c r="P708" s="20">
        <v>1784592</v>
      </c>
      <c r="Q708" s="139">
        <v>0</v>
      </c>
      <c r="R708" s="141"/>
      <c r="S708" s="140"/>
      <c r="T708" s="20">
        <v>0</v>
      </c>
      <c r="U708" s="139">
        <v>0</v>
      </c>
      <c r="V708" s="141"/>
      <c r="W708" s="22">
        <v>17846</v>
      </c>
      <c r="X708" s="20">
        <v>0</v>
      </c>
      <c r="Y708" s="20">
        <v>0</v>
      </c>
      <c r="Z708" s="139">
        <v>1802438</v>
      </c>
      <c r="AA708" s="140"/>
      <c r="AB708" s="20">
        <v>1802438</v>
      </c>
      <c r="AC708" s="20">
        <v>0</v>
      </c>
      <c r="AD708" s="42" t="s">
        <v>3235</v>
      </c>
      <c r="AE708" s="21" t="s">
        <v>3332</v>
      </c>
      <c r="AF708" s="172" t="s">
        <v>3235</v>
      </c>
      <c r="AG708" s="173"/>
      <c r="AH708" s="172" t="s">
        <v>3328</v>
      </c>
      <c r="AI708" s="173"/>
    </row>
    <row r="709" spans="1:35">
      <c r="A709" s="20">
        <v>25</v>
      </c>
      <c r="B709" s="172" t="s">
        <v>3333</v>
      </c>
      <c r="C709" s="173"/>
      <c r="D709" s="21" t="s">
        <v>3334</v>
      </c>
      <c r="E709" s="172" t="s">
        <v>3335</v>
      </c>
      <c r="F709" s="174"/>
      <c r="G709" s="173"/>
      <c r="I709" s="172" t="s">
        <v>3336</v>
      </c>
      <c r="J709" s="173"/>
      <c r="K709" s="21" t="s">
        <v>60</v>
      </c>
      <c r="L709" s="20">
        <v>78</v>
      </c>
      <c r="M709" s="20">
        <v>0</v>
      </c>
      <c r="N709" s="139">
        <v>13238</v>
      </c>
      <c r="O709" s="140"/>
      <c r="P709" s="20">
        <v>13238</v>
      </c>
      <c r="Q709" s="139">
        <v>0</v>
      </c>
      <c r="R709" s="141"/>
      <c r="S709" s="140"/>
      <c r="T709" s="20">
        <v>0</v>
      </c>
      <c r="U709" s="139">
        <v>0</v>
      </c>
      <c r="V709" s="141"/>
      <c r="W709" s="22">
        <v>0</v>
      </c>
      <c r="X709" s="20">
        <v>0</v>
      </c>
      <c r="Y709" s="20">
        <v>0</v>
      </c>
      <c r="Z709" s="139">
        <v>13238</v>
      </c>
      <c r="AA709" s="140"/>
      <c r="AB709" s="20">
        <v>0</v>
      </c>
      <c r="AC709" s="20">
        <v>13238</v>
      </c>
      <c r="AD709" s="42" t="s">
        <v>3337</v>
      </c>
      <c r="AE709" s="21" t="s">
        <v>3338</v>
      </c>
      <c r="AF709" s="172" t="s">
        <v>3337</v>
      </c>
      <c r="AG709" s="173"/>
      <c r="AH709" s="172" t="s">
        <v>3333</v>
      </c>
      <c r="AI709" s="173"/>
    </row>
    <row r="710" spans="1:35">
      <c r="A710" s="20">
        <v>26</v>
      </c>
      <c r="B710" s="172" t="s">
        <v>3339</v>
      </c>
      <c r="C710" s="173"/>
      <c r="D710" s="21" t="s">
        <v>108</v>
      </c>
      <c r="E710" s="172" t="s">
        <v>3340</v>
      </c>
      <c r="F710" s="174"/>
      <c r="G710" s="173"/>
      <c r="H710" s="21" t="s">
        <v>110</v>
      </c>
      <c r="I710" s="172" t="s">
        <v>3234</v>
      </c>
      <c r="J710" s="173"/>
      <c r="K710" s="21" t="s">
        <v>130</v>
      </c>
      <c r="L710" s="20">
        <v>2479</v>
      </c>
      <c r="M710" s="20">
        <v>81000</v>
      </c>
      <c r="N710" s="139">
        <v>892296</v>
      </c>
      <c r="O710" s="140"/>
      <c r="P710" s="20">
        <v>973296</v>
      </c>
      <c r="Q710" s="139">
        <v>0</v>
      </c>
      <c r="R710" s="141"/>
      <c r="S710" s="140"/>
      <c r="T710" s="20">
        <v>0</v>
      </c>
      <c r="U710" s="139">
        <v>0</v>
      </c>
      <c r="V710" s="141"/>
      <c r="W710" s="22">
        <v>4866</v>
      </c>
      <c r="X710" s="20">
        <v>0</v>
      </c>
      <c r="Y710" s="20">
        <v>0</v>
      </c>
      <c r="Z710" s="139">
        <v>978162</v>
      </c>
      <c r="AA710" s="140"/>
      <c r="AB710" s="20">
        <v>978162</v>
      </c>
      <c r="AC710" s="20">
        <v>0</v>
      </c>
      <c r="AD710" s="42" t="s">
        <v>3235</v>
      </c>
      <c r="AE710" s="21" t="s">
        <v>3341</v>
      </c>
      <c r="AF710" s="172" t="s">
        <v>3235</v>
      </c>
      <c r="AG710" s="173"/>
      <c r="AH710" s="172" t="s">
        <v>3339</v>
      </c>
      <c r="AI710" s="173"/>
    </row>
    <row r="711" spans="1:35">
      <c r="A711" s="20">
        <v>27</v>
      </c>
      <c r="B711" s="172" t="s">
        <v>3342</v>
      </c>
      <c r="C711" s="173"/>
      <c r="D711" s="21" t="s">
        <v>3343</v>
      </c>
      <c r="E711" s="172" t="s">
        <v>3344</v>
      </c>
      <c r="F711" s="174"/>
      <c r="G711" s="173"/>
      <c r="I711" s="172" t="s">
        <v>3345</v>
      </c>
      <c r="J711" s="173"/>
      <c r="K711" s="21" t="s">
        <v>60</v>
      </c>
      <c r="L711" s="20">
        <v>234</v>
      </c>
      <c r="M711" s="20">
        <v>0</v>
      </c>
      <c r="N711" s="139">
        <v>39546</v>
      </c>
      <c r="O711" s="140"/>
      <c r="P711" s="20">
        <v>39546</v>
      </c>
      <c r="Q711" s="139">
        <v>0</v>
      </c>
      <c r="R711" s="141"/>
      <c r="S711" s="140"/>
      <c r="T711" s="20">
        <v>0</v>
      </c>
      <c r="U711" s="139">
        <v>0</v>
      </c>
      <c r="V711" s="141"/>
      <c r="W711" s="22">
        <v>0</v>
      </c>
      <c r="X711" s="20">
        <v>0</v>
      </c>
      <c r="Y711" s="20">
        <v>0</v>
      </c>
      <c r="Z711" s="139">
        <v>39546</v>
      </c>
      <c r="AA711" s="140"/>
      <c r="AB711" s="20">
        <v>0</v>
      </c>
      <c r="AC711" s="20">
        <v>39546</v>
      </c>
      <c r="AD711" s="42" t="s">
        <v>3253</v>
      </c>
      <c r="AE711" s="21" t="s">
        <v>3346</v>
      </c>
      <c r="AF711" s="172" t="s">
        <v>3253</v>
      </c>
      <c r="AG711" s="173"/>
      <c r="AH711" s="172" t="s">
        <v>3342</v>
      </c>
      <c r="AI711" s="173"/>
    </row>
    <row r="712" spans="1:35">
      <c r="A712" s="20">
        <v>28</v>
      </c>
      <c r="B712" s="172" t="s">
        <v>3347</v>
      </c>
      <c r="C712" s="173"/>
      <c r="D712" s="21" t="s">
        <v>3348</v>
      </c>
      <c r="E712" s="172" t="s">
        <v>3349</v>
      </c>
      <c r="F712" s="174"/>
      <c r="G712" s="173"/>
      <c r="H712" s="21" t="s">
        <v>325</v>
      </c>
      <c r="I712" s="172" t="s">
        <v>3350</v>
      </c>
      <c r="J712" s="173"/>
      <c r="K712" s="21" t="s">
        <v>60</v>
      </c>
      <c r="L712" s="20">
        <v>2479</v>
      </c>
      <c r="M712" s="20">
        <v>59400</v>
      </c>
      <c r="N712" s="139">
        <v>1226907</v>
      </c>
      <c r="O712" s="140"/>
      <c r="P712" s="20">
        <v>1286307</v>
      </c>
      <c r="Q712" s="139">
        <v>0</v>
      </c>
      <c r="R712" s="141"/>
      <c r="S712" s="140"/>
      <c r="T712" s="20">
        <v>0</v>
      </c>
      <c r="U712" s="139">
        <v>188171</v>
      </c>
      <c r="V712" s="141"/>
      <c r="W712" s="22">
        <v>13160</v>
      </c>
      <c r="X712" s="20">
        <v>0</v>
      </c>
      <c r="Y712" s="20">
        <v>0</v>
      </c>
      <c r="Z712" s="139">
        <v>1487638</v>
      </c>
      <c r="AA712" s="140"/>
      <c r="AB712" s="20">
        <v>1487638</v>
      </c>
      <c r="AC712" s="20">
        <v>0</v>
      </c>
      <c r="AD712" s="42" t="s">
        <v>3351</v>
      </c>
      <c r="AE712" s="21" t="s">
        <v>3352</v>
      </c>
      <c r="AF712" s="172" t="s">
        <v>3351</v>
      </c>
      <c r="AG712" s="173"/>
      <c r="AH712" s="172" t="s">
        <v>3347</v>
      </c>
      <c r="AI712" s="173"/>
    </row>
    <row r="713" spans="1:35">
      <c r="A713" s="20">
        <v>29</v>
      </c>
      <c r="B713" s="172" t="s">
        <v>3353</v>
      </c>
      <c r="C713" s="173"/>
      <c r="D713" s="21" t="s">
        <v>3354</v>
      </c>
      <c r="E713" s="172" t="s">
        <v>3355</v>
      </c>
      <c r="F713" s="174"/>
      <c r="G713" s="173"/>
      <c r="I713" s="172" t="s">
        <v>3356</v>
      </c>
      <c r="J713" s="173"/>
      <c r="K713" s="21" t="s">
        <v>60</v>
      </c>
      <c r="L713" s="20">
        <v>22</v>
      </c>
      <c r="M713" s="20">
        <v>0</v>
      </c>
      <c r="N713" s="139">
        <v>3718</v>
      </c>
      <c r="O713" s="140"/>
      <c r="P713" s="20">
        <v>3718</v>
      </c>
      <c r="Q713" s="139">
        <v>0</v>
      </c>
      <c r="R713" s="141"/>
      <c r="S713" s="140"/>
      <c r="T713" s="20">
        <v>0</v>
      </c>
      <c r="U713" s="139">
        <v>0</v>
      </c>
      <c r="V713" s="141"/>
      <c r="W713" s="22">
        <v>0</v>
      </c>
      <c r="X713" s="20">
        <v>0</v>
      </c>
      <c r="Y713" s="20">
        <v>0</v>
      </c>
      <c r="Z713" s="139">
        <v>3718</v>
      </c>
      <c r="AA713" s="140"/>
      <c r="AB713" s="20">
        <v>0</v>
      </c>
      <c r="AC713" s="20">
        <v>3718</v>
      </c>
      <c r="AD713" s="42" t="s">
        <v>3253</v>
      </c>
      <c r="AE713" s="21" t="s">
        <v>3357</v>
      </c>
      <c r="AF713" s="172" t="s">
        <v>3253</v>
      </c>
      <c r="AG713" s="173"/>
      <c r="AH713" s="172" t="s">
        <v>3353</v>
      </c>
      <c r="AI713" s="173"/>
    </row>
    <row r="714" spans="1:35">
      <c r="A714" s="20">
        <v>30</v>
      </c>
      <c r="B714" s="172" t="s">
        <v>3358</v>
      </c>
      <c r="C714" s="173"/>
      <c r="D714" s="21" t="s">
        <v>3359</v>
      </c>
      <c r="E714" s="172" t="s">
        <v>3360</v>
      </c>
      <c r="F714" s="174"/>
      <c r="G714" s="173"/>
      <c r="I714" s="172" t="s">
        <v>3361</v>
      </c>
      <c r="J714" s="173"/>
      <c r="K714" s="21" t="s">
        <v>86</v>
      </c>
      <c r="L714" s="20">
        <v>168</v>
      </c>
      <c r="M714" s="20">
        <v>0</v>
      </c>
      <c r="N714" s="139">
        <v>238375</v>
      </c>
      <c r="O714" s="140"/>
      <c r="P714" s="20">
        <v>238375</v>
      </c>
      <c r="Q714" s="139">
        <v>0</v>
      </c>
      <c r="R714" s="141"/>
      <c r="S714" s="140"/>
      <c r="T714" s="20">
        <v>0</v>
      </c>
      <c r="U714" s="139">
        <v>0</v>
      </c>
      <c r="V714" s="141"/>
      <c r="W714" s="22">
        <v>0</v>
      </c>
      <c r="X714" s="20">
        <v>0</v>
      </c>
      <c r="Y714" s="20">
        <v>0</v>
      </c>
      <c r="Z714" s="139">
        <v>238375</v>
      </c>
      <c r="AA714" s="140"/>
      <c r="AB714" s="20">
        <v>0</v>
      </c>
      <c r="AC714" s="20">
        <v>238375</v>
      </c>
      <c r="AD714" s="42" t="s">
        <v>3253</v>
      </c>
      <c r="AE714" s="21" t="s">
        <v>3362</v>
      </c>
      <c r="AF714" s="172" t="s">
        <v>3253</v>
      </c>
      <c r="AG714" s="173"/>
      <c r="AH714" s="172" t="s">
        <v>3358</v>
      </c>
      <c r="AI714" s="173"/>
    </row>
    <row r="715" spans="1:35">
      <c r="A715" s="20">
        <v>31</v>
      </c>
      <c r="B715" s="172" t="s">
        <v>3363</v>
      </c>
      <c r="C715" s="173"/>
      <c r="D715" s="21" t="s">
        <v>3364</v>
      </c>
      <c r="E715" s="172" t="s">
        <v>3365</v>
      </c>
      <c r="F715" s="174"/>
      <c r="G715" s="173"/>
      <c r="H715" s="21" t="s">
        <v>66</v>
      </c>
      <c r="I715" s="172" t="s">
        <v>3366</v>
      </c>
      <c r="J715" s="173"/>
      <c r="K715" s="21" t="s">
        <v>295</v>
      </c>
      <c r="L715" s="20">
        <v>200</v>
      </c>
      <c r="M715" s="20">
        <v>0</v>
      </c>
      <c r="N715" s="139">
        <v>99000</v>
      </c>
      <c r="O715" s="140"/>
      <c r="P715" s="20">
        <v>99000</v>
      </c>
      <c r="Q715" s="139">
        <v>0</v>
      </c>
      <c r="R715" s="141"/>
      <c r="S715" s="140"/>
      <c r="T715" s="20">
        <v>0</v>
      </c>
      <c r="U715" s="139">
        <v>0</v>
      </c>
      <c r="V715" s="141"/>
      <c r="W715" s="22">
        <v>8910</v>
      </c>
      <c r="X715" s="20">
        <v>0</v>
      </c>
      <c r="Y715" s="20">
        <v>0</v>
      </c>
      <c r="Z715" s="139">
        <v>107910</v>
      </c>
      <c r="AA715" s="140"/>
      <c r="AB715" s="20">
        <v>9000</v>
      </c>
      <c r="AC715" s="20">
        <v>98910</v>
      </c>
      <c r="AD715" s="42" t="s">
        <v>3225</v>
      </c>
      <c r="AE715" s="21" t="s">
        <v>3367</v>
      </c>
      <c r="AF715" s="172" t="s">
        <v>3225</v>
      </c>
      <c r="AG715" s="173"/>
      <c r="AH715" s="172" t="s">
        <v>3363</v>
      </c>
      <c r="AI715" s="173"/>
    </row>
    <row r="716" spans="1:35">
      <c r="A716" s="20">
        <v>32</v>
      </c>
      <c r="B716" s="172" t="s">
        <v>3368</v>
      </c>
      <c r="C716" s="173"/>
      <c r="D716" s="21" t="s">
        <v>3369</v>
      </c>
      <c r="E716" s="172" t="s">
        <v>3370</v>
      </c>
      <c r="F716" s="174"/>
      <c r="G716" s="173"/>
      <c r="H716" s="21" t="s">
        <v>110</v>
      </c>
      <c r="I716" s="172" t="s">
        <v>3371</v>
      </c>
      <c r="J716" s="173"/>
      <c r="K716" s="21" t="s">
        <v>60</v>
      </c>
      <c r="L716" s="20">
        <v>0</v>
      </c>
      <c r="M716" s="20">
        <v>0</v>
      </c>
      <c r="N716" s="139">
        <v>780000</v>
      </c>
      <c r="O716" s="140"/>
      <c r="P716" s="20">
        <v>780000</v>
      </c>
      <c r="Q716" s="139">
        <v>0</v>
      </c>
      <c r="R716" s="141"/>
      <c r="S716" s="140"/>
      <c r="T716" s="20">
        <v>0</v>
      </c>
      <c r="U716" s="139">
        <v>0</v>
      </c>
      <c r="V716" s="141"/>
      <c r="W716" s="22">
        <v>0</v>
      </c>
      <c r="X716" s="20">
        <v>0</v>
      </c>
      <c r="Y716" s="20">
        <v>0</v>
      </c>
      <c r="Z716" s="139">
        <v>780000</v>
      </c>
      <c r="AA716" s="140"/>
      <c r="AB716" s="20">
        <v>0</v>
      </c>
      <c r="AC716" s="20">
        <v>780000</v>
      </c>
      <c r="AD716" s="42" t="s">
        <v>3253</v>
      </c>
      <c r="AE716" s="21" t="s">
        <v>3372</v>
      </c>
      <c r="AF716" s="172" t="s">
        <v>3253</v>
      </c>
      <c r="AG716" s="173"/>
      <c r="AH716" s="172" t="s">
        <v>3368</v>
      </c>
      <c r="AI716" s="173"/>
    </row>
    <row r="717" spans="1:35">
      <c r="A717" s="20">
        <v>33</v>
      </c>
      <c r="B717" s="172" t="s">
        <v>3373</v>
      </c>
      <c r="C717" s="173"/>
      <c r="D717" s="21" t="s">
        <v>3374</v>
      </c>
      <c r="E717" s="172" t="s">
        <v>3375</v>
      </c>
      <c r="F717" s="174"/>
      <c r="G717" s="173"/>
      <c r="I717" s="172" t="s">
        <v>3376</v>
      </c>
      <c r="J717" s="173"/>
      <c r="K717" s="21" t="s">
        <v>60</v>
      </c>
      <c r="L717" s="20">
        <v>42</v>
      </c>
      <c r="M717" s="20">
        <v>0</v>
      </c>
      <c r="N717" s="139">
        <v>7100</v>
      </c>
      <c r="O717" s="140"/>
      <c r="P717" s="20">
        <v>7100</v>
      </c>
      <c r="Q717" s="139">
        <v>0</v>
      </c>
      <c r="R717" s="141"/>
      <c r="S717" s="140"/>
      <c r="T717" s="20">
        <v>0</v>
      </c>
      <c r="U717" s="139">
        <v>0</v>
      </c>
      <c r="V717" s="141"/>
      <c r="W717" s="22">
        <v>0</v>
      </c>
      <c r="X717" s="20">
        <v>0</v>
      </c>
      <c r="Y717" s="20">
        <v>0</v>
      </c>
      <c r="Z717" s="139">
        <v>7100</v>
      </c>
      <c r="AA717" s="140"/>
      <c r="AB717" s="20">
        <v>0</v>
      </c>
      <c r="AC717" s="20">
        <v>7100</v>
      </c>
      <c r="AD717" s="42" t="s">
        <v>3337</v>
      </c>
      <c r="AE717" s="21" t="s">
        <v>3377</v>
      </c>
      <c r="AF717" s="172" t="s">
        <v>3337</v>
      </c>
      <c r="AG717" s="173"/>
      <c r="AH717" s="172" t="s">
        <v>3373</v>
      </c>
      <c r="AI717" s="173"/>
    </row>
    <row r="718" spans="1:35">
      <c r="A718" s="20">
        <v>34</v>
      </c>
      <c r="B718" s="172" t="s">
        <v>3378</v>
      </c>
      <c r="C718" s="173"/>
      <c r="D718" s="21" t="s">
        <v>3379</v>
      </c>
      <c r="E718" s="172" t="s">
        <v>3380</v>
      </c>
      <c r="F718" s="174"/>
      <c r="G718" s="173"/>
      <c r="I718" s="172" t="s">
        <v>3381</v>
      </c>
      <c r="J718" s="173"/>
      <c r="K718" s="21" t="s">
        <v>60</v>
      </c>
      <c r="L718" s="20">
        <v>21</v>
      </c>
      <c r="M718" s="20">
        <v>0</v>
      </c>
      <c r="N718" s="139">
        <v>3549</v>
      </c>
      <c r="O718" s="140"/>
      <c r="P718" s="20">
        <v>3549</v>
      </c>
      <c r="Q718" s="139">
        <v>0</v>
      </c>
      <c r="R718" s="141"/>
      <c r="S718" s="140"/>
      <c r="T718" s="20">
        <v>0</v>
      </c>
      <c r="U718" s="139">
        <v>0</v>
      </c>
      <c r="V718" s="141"/>
      <c r="W718" s="22">
        <v>0</v>
      </c>
      <c r="X718" s="20">
        <v>0</v>
      </c>
      <c r="Y718" s="20">
        <v>0</v>
      </c>
      <c r="Z718" s="139">
        <v>3549</v>
      </c>
      <c r="AA718" s="140"/>
      <c r="AB718" s="20">
        <v>0</v>
      </c>
      <c r="AC718" s="20">
        <v>3549</v>
      </c>
      <c r="AD718" s="42" t="s">
        <v>3253</v>
      </c>
      <c r="AE718" s="21" t="s">
        <v>3382</v>
      </c>
      <c r="AF718" s="172" t="s">
        <v>3253</v>
      </c>
      <c r="AG718" s="173"/>
      <c r="AH718" s="172" t="s">
        <v>3378</v>
      </c>
      <c r="AI718" s="173"/>
    </row>
    <row r="719" spans="1:35">
      <c r="A719" s="20">
        <v>35</v>
      </c>
      <c r="B719" s="172" t="s">
        <v>3383</v>
      </c>
      <c r="C719" s="173"/>
      <c r="D719" s="21" t="s">
        <v>108</v>
      </c>
      <c r="E719" s="172" t="s">
        <v>3384</v>
      </c>
      <c r="F719" s="174"/>
      <c r="G719" s="173"/>
      <c r="H719" s="21" t="s">
        <v>110</v>
      </c>
      <c r="I719" s="172" t="s">
        <v>3385</v>
      </c>
      <c r="J719" s="173"/>
      <c r="K719" s="21" t="s">
        <v>60</v>
      </c>
      <c r="L719" s="20">
        <v>2479</v>
      </c>
      <c r="M719" s="20">
        <v>89100</v>
      </c>
      <c r="N719" s="139">
        <v>1226907</v>
      </c>
      <c r="O719" s="140"/>
      <c r="P719" s="20">
        <v>1316007</v>
      </c>
      <c r="Q719" s="139">
        <v>0</v>
      </c>
      <c r="R719" s="141"/>
      <c r="S719" s="140"/>
      <c r="T719" s="20">
        <v>0</v>
      </c>
      <c r="U719" s="139">
        <v>0</v>
      </c>
      <c r="V719" s="141"/>
      <c r="W719" s="22">
        <v>6580</v>
      </c>
      <c r="X719" s="20">
        <v>0</v>
      </c>
      <c r="Y719" s="20">
        <v>0</v>
      </c>
      <c r="Z719" s="139">
        <v>1322587</v>
      </c>
      <c r="AA719" s="140"/>
      <c r="AB719" s="20">
        <v>1322587</v>
      </c>
      <c r="AC719" s="20">
        <v>0</v>
      </c>
      <c r="AD719" s="42" t="s">
        <v>3386</v>
      </c>
      <c r="AE719" s="21" t="s">
        <v>3387</v>
      </c>
      <c r="AF719" s="172" t="s">
        <v>3386</v>
      </c>
      <c r="AG719" s="173"/>
      <c r="AH719" s="172" t="s">
        <v>3383</v>
      </c>
      <c r="AI719" s="173"/>
    </row>
    <row r="720" spans="1:35">
      <c r="A720" s="20">
        <v>36</v>
      </c>
      <c r="B720" s="172" t="s">
        <v>3388</v>
      </c>
      <c r="C720" s="173"/>
      <c r="D720" s="21" t="s">
        <v>3389</v>
      </c>
      <c r="E720" s="172" t="s">
        <v>3390</v>
      </c>
      <c r="F720" s="174"/>
      <c r="G720" s="173"/>
      <c r="I720" s="172" t="s">
        <v>3391</v>
      </c>
      <c r="J720" s="173"/>
      <c r="K720" s="21" t="s">
        <v>295</v>
      </c>
      <c r="L720" s="20">
        <v>207</v>
      </c>
      <c r="M720" s="20">
        <v>0</v>
      </c>
      <c r="N720" s="139">
        <v>56925</v>
      </c>
      <c r="O720" s="140"/>
      <c r="P720" s="20">
        <v>56925</v>
      </c>
      <c r="Q720" s="139">
        <v>0</v>
      </c>
      <c r="R720" s="141"/>
      <c r="S720" s="140"/>
      <c r="T720" s="20">
        <v>0</v>
      </c>
      <c r="U720" s="139">
        <v>0</v>
      </c>
      <c r="V720" s="141"/>
      <c r="W720" s="22">
        <v>0</v>
      </c>
      <c r="X720" s="20">
        <v>0</v>
      </c>
      <c r="Y720" s="20">
        <v>0</v>
      </c>
      <c r="Z720" s="139">
        <v>56925</v>
      </c>
      <c r="AA720" s="140"/>
      <c r="AB720" s="20">
        <v>0</v>
      </c>
      <c r="AC720" s="20">
        <v>56925</v>
      </c>
      <c r="AD720" s="42" t="s">
        <v>3253</v>
      </c>
      <c r="AE720" s="21" t="s">
        <v>3392</v>
      </c>
      <c r="AF720" s="172" t="s">
        <v>3253</v>
      </c>
      <c r="AG720" s="173"/>
      <c r="AH720" s="172" t="s">
        <v>3388</v>
      </c>
      <c r="AI720" s="173"/>
    </row>
    <row r="721" spans="1:35">
      <c r="A721" s="20">
        <v>37</v>
      </c>
      <c r="B721" s="172" t="s">
        <v>3393</v>
      </c>
      <c r="C721" s="173"/>
      <c r="D721" s="21" t="s">
        <v>3394</v>
      </c>
      <c r="E721" s="172" t="s">
        <v>3395</v>
      </c>
      <c r="F721" s="174"/>
      <c r="G721" s="173"/>
      <c r="I721" s="172" t="s">
        <v>3396</v>
      </c>
      <c r="J721" s="173"/>
      <c r="K721" s="21" t="s">
        <v>60</v>
      </c>
      <c r="L721" s="20">
        <v>21</v>
      </c>
      <c r="M721" s="20">
        <v>0</v>
      </c>
      <c r="N721" s="139">
        <v>3549</v>
      </c>
      <c r="O721" s="140"/>
      <c r="P721" s="20">
        <v>3549</v>
      </c>
      <c r="Q721" s="139">
        <v>0</v>
      </c>
      <c r="R721" s="141"/>
      <c r="S721" s="140"/>
      <c r="T721" s="20">
        <v>0</v>
      </c>
      <c r="U721" s="139">
        <v>0</v>
      </c>
      <c r="V721" s="141"/>
      <c r="W721" s="22">
        <v>0</v>
      </c>
      <c r="X721" s="20">
        <v>0</v>
      </c>
      <c r="Y721" s="20">
        <v>0</v>
      </c>
      <c r="Z721" s="139">
        <v>3549</v>
      </c>
      <c r="AA721" s="140"/>
      <c r="AB721" s="20">
        <v>0</v>
      </c>
      <c r="AC721" s="20">
        <v>3549</v>
      </c>
      <c r="AD721" s="42" t="s">
        <v>3253</v>
      </c>
      <c r="AE721" s="21" t="s">
        <v>3397</v>
      </c>
      <c r="AF721" s="172" t="s">
        <v>3253</v>
      </c>
      <c r="AG721" s="173"/>
      <c r="AH721" s="172" t="s">
        <v>3393</v>
      </c>
      <c r="AI721" s="173"/>
    </row>
    <row r="722" spans="1:35">
      <c r="A722" s="20">
        <v>38</v>
      </c>
      <c r="B722" s="172" t="s">
        <v>3398</v>
      </c>
      <c r="C722" s="173"/>
      <c r="D722" s="21" t="s">
        <v>3399</v>
      </c>
      <c r="E722" s="172" t="s">
        <v>3167</v>
      </c>
      <c r="F722" s="174"/>
      <c r="G722" s="173"/>
      <c r="I722" s="172" t="s">
        <v>3400</v>
      </c>
      <c r="J722" s="173"/>
      <c r="K722" s="21" t="s">
        <v>2047</v>
      </c>
      <c r="L722" s="20">
        <v>168</v>
      </c>
      <c r="M722" s="20">
        <v>0</v>
      </c>
      <c r="N722" s="139">
        <v>129200</v>
      </c>
      <c r="O722" s="140"/>
      <c r="P722" s="20">
        <v>129200</v>
      </c>
      <c r="Q722" s="139">
        <v>0</v>
      </c>
      <c r="R722" s="141"/>
      <c r="S722" s="140"/>
      <c r="T722" s="20">
        <v>0</v>
      </c>
      <c r="U722" s="139">
        <v>0</v>
      </c>
      <c r="V722" s="141"/>
      <c r="W722" s="22">
        <v>0</v>
      </c>
      <c r="X722" s="20">
        <v>0</v>
      </c>
      <c r="Y722" s="20">
        <v>0</v>
      </c>
      <c r="Z722" s="139">
        <v>129200</v>
      </c>
      <c r="AA722" s="140"/>
      <c r="AB722" s="20">
        <v>0</v>
      </c>
      <c r="AC722" s="20">
        <v>129200</v>
      </c>
      <c r="AD722" s="42" t="s">
        <v>3401</v>
      </c>
      <c r="AE722" s="21" t="s">
        <v>3402</v>
      </c>
      <c r="AF722" s="172" t="s">
        <v>3401</v>
      </c>
      <c r="AG722" s="173"/>
      <c r="AH722" s="172" t="s">
        <v>3398</v>
      </c>
      <c r="AI722" s="173"/>
    </row>
    <row r="723" spans="1:35">
      <c r="A723" s="20">
        <v>39</v>
      </c>
      <c r="B723" s="172" t="s">
        <v>3403</v>
      </c>
      <c r="C723" s="173"/>
      <c r="D723" s="21" t="s">
        <v>3404</v>
      </c>
      <c r="E723" s="172" t="s">
        <v>3405</v>
      </c>
      <c r="F723" s="174"/>
      <c r="G723" s="173"/>
      <c r="I723" s="172" t="s">
        <v>3406</v>
      </c>
      <c r="J723" s="173"/>
      <c r="K723" s="21" t="s">
        <v>295</v>
      </c>
      <c r="L723" s="20">
        <v>45</v>
      </c>
      <c r="M723" s="20">
        <v>0</v>
      </c>
      <c r="N723" s="139">
        <v>12375</v>
      </c>
      <c r="O723" s="140"/>
      <c r="P723" s="20">
        <v>12375</v>
      </c>
      <c r="Q723" s="139">
        <v>0</v>
      </c>
      <c r="R723" s="141"/>
      <c r="S723" s="140"/>
      <c r="T723" s="20">
        <v>0</v>
      </c>
      <c r="U723" s="139">
        <v>0</v>
      </c>
      <c r="V723" s="141"/>
      <c r="W723" s="22">
        <v>0</v>
      </c>
      <c r="X723" s="20">
        <v>0</v>
      </c>
      <c r="Y723" s="20">
        <v>0</v>
      </c>
      <c r="Z723" s="139">
        <v>12375</v>
      </c>
      <c r="AA723" s="140"/>
      <c r="AB723" s="20">
        <v>0</v>
      </c>
      <c r="AC723" s="20">
        <v>12375</v>
      </c>
      <c r="AD723" s="42" t="s">
        <v>3253</v>
      </c>
      <c r="AE723" s="21" t="s">
        <v>3407</v>
      </c>
      <c r="AF723" s="172" t="s">
        <v>3253</v>
      </c>
      <c r="AG723" s="173"/>
      <c r="AH723" s="172" t="s">
        <v>3403</v>
      </c>
      <c r="AI723" s="173"/>
    </row>
    <row r="724" spans="1:35">
      <c r="A724" s="20">
        <v>40</v>
      </c>
      <c r="B724" s="172" t="s">
        <v>3408</v>
      </c>
      <c r="C724" s="173"/>
      <c r="D724" s="21" t="s">
        <v>108</v>
      </c>
      <c r="E724" s="172" t="s">
        <v>3409</v>
      </c>
      <c r="F724" s="174"/>
      <c r="G724" s="173"/>
      <c r="H724" s="21" t="s">
        <v>110</v>
      </c>
      <c r="I724" s="172" t="s">
        <v>3410</v>
      </c>
      <c r="J724" s="173"/>
      <c r="K724" s="21" t="s">
        <v>60</v>
      </c>
      <c r="L724" s="20">
        <v>2479</v>
      </c>
      <c r="M724" s="20">
        <v>89100</v>
      </c>
      <c r="N724" s="139">
        <v>1226907</v>
      </c>
      <c r="O724" s="140"/>
      <c r="P724" s="20">
        <v>1316007</v>
      </c>
      <c r="Q724" s="139">
        <v>0</v>
      </c>
      <c r="R724" s="141"/>
      <c r="S724" s="140"/>
      <c r="T724" s="20">
        <v>0</v>
      </c>
      <c r="U724" s="139">
        <v>0</v>
      </c>
      <c r="V724" s="141"/>
      <c r="W724" s="22">
        <v>6580</v>
      </c>
      <c r="X724" s="20">
        <v>0</v>
      </c>
      <c r="Y724" s="20">
        <v>0</v>
      </c>
      <c r="Z724" s="139">
        <v>1322587</v>
      </c>
      <c r="AA724" s="140"/>
      <c r="AB724" s="20">
        <v>1322587</v>
      </c>
      <c r="AC724" s="20">
        <v>0</v>
      </c>
      <c r="AD724" s="42" t="s">
        <v>3401</v>
      </c>
      <c r="AE724" s="21" t="s">
        <v>3411</v>
      </c>
      <c r="AF724" s="172" t="s">
        <v>3401</v>
      </c>
      <c r="AG724" s="173"/>
      <c r="AH724" s="172" t="s">
        <v>3408</v>
      </c>
      <c r="AI724" s="173"/>
    </row>
    <row r="725" spans="1:35">
      <c r="A725" s="20">
        <v>41</v>
      </c>
      <c r="B725" s="172" t="s">
        <v>3412</v>
      </c>
      <c r="C725" s="173"/>
      <c r="D725" s="21" t="s">
        <v>3413</v>
      </c>
      <c r="E725" s="172" t="s">
        <v>3414</v>
      </c>
      <c r="F725" s="174"/>
      <c r="G725" s="173"/>
      <c r="I725" s="172" t="s">
        <v>3415</v>
      </c>
      <c r="J725" s="173"/>
      <c r="K725" s="21" t="s">
        <v>295</v>
      </c>
      <c r="L725" s="20">
        <v>50</v>
      </c>
      <c r="M725" s="20">
        <v>0</v>
      </c>
      <c r="N725" s="139">
        <v>13750</v>
      </c>
      <c r="O725" s="140"/>
      <c r="P725" s="20">
        <v>13750</v>
      </c>
      <c r="Q725" s="139">
        <v>0</v>
      </c>
      <c r="R725" s="141"/>
      <c r="S725" s="140"/>
      <c r="T725" s="20">
        <v>0</v>
      </c>
      <c r="U725" s="139">
        <v>0</v>
      </c>
      <c r="V725" s="141"/>
      <c r="W725" s="22">
        <v>0</v>
      </c>
      <c r="X725" s="20">
        <v>0</v>
      </c>
      <c r="Y725" s="20">
        <v>0</v>
      </c>
      <c r="Z725" s="139">
        <v>13750</v>
      </c>
      <c r="AA725" s="140"/>
      <c r="AB725" s="20">
        <v>0</v>
      </c>
      <c r="AC725" s="20">
        <v>13750</v>
      </c>
      <c r="AD725" s="42" t="s">
        <v>3253</v>
      </c>
      <c r="AE725" s="21" t="s">
        <v>3416</v>
      </c>
      <c r="AF725" s="172" t="s">
        <v>3253</v>
      </c>
      <c r="AG725" s="173"/>
      <c r="AH725" s="172" t="s">
        <v>3412</v>
      </c>
      <c r="AI725" s="173"/>
    </row>
    <row r="726" spans="1:35">
      <c r="A726" s="20">
        <v>42</v>
      </c>
      <c r="B726" s="172" t="s">
        <v>3417</v>
      </c>
      <c r="C726" s="173"/>
      <c r="D726" s="21" t="s">
        <v>108</v>
      </c>
      <c r="E726" s="172" t="s">
        <v>3418</v>
      </c>
      <c r="F726" s="174"/>
      <c r="G726" s="173"/>
      <c r="H726" s="21" t="s">
        <v>110</v>
      </c>
      <c r="I726" s="172" t="s">
        <v>3419</v>
      </c>
      <c r="J726" s="173"/>
      <c r="K726" s="21" t="s">
        <v>130</v>
      </c>
      <c r="L726" s="20">
        <v>2479</v>
      </c>
      <c r="M726" s="20">
        <v>81000</v>
      </c>
      <c r="N726" s="139">
        <v>892296</v>
      </c>
      <c r="O726" s="140"/>
      <c r="P726" s="20">
        <v>973296</v>
      </c>
      <c r="Q726" s="139">
        <v>0</v>
      </c>
      <c r="R726" s="141"/>
      <c r="S726" s="140"/>
      <c r="T726" s="20">
        <v>0</v>
      </c>
      <c r="U726" s="139">
        <v>0</v>
      </c>
      <c r="V726" s="141"/>
      <c r="W726" s="22">
        <v>4866</v>
      </c>
      <c r="X726" s="20">
        <v>0</v>
      </c>
      <c r="Y726" s="20">
        <v>0</v>
      </c>
      <c r="Z726" s="139">
        <v>978162</v>
      </c>
      <c r="AA726" s="140"/>
      <c r="AB726" s="20">
        <v>978162</v>
      </c>
      <c r="AC726" s="20">
        <v>0</v>
      </c>
      <c r="AD726" s="42" t="s">
        <v>3420</v>
      </c>
      <c r="AE726" s="21" t="s">
        <v>3421</v>
      </c>
      <c r="AF726" s="172" t="s">
        <v>3420</v>
      </c>
      <c r="AG726" s="173"/>
      <c r="AH726" s="172" t="s">
        <v>3417</v>
      </c>
      <c r="AI726" s="173"/>
    </row>
    <row r="727" spans="1:35">
      <c r="A727" s="20">
        <v>43</v>
      </c>
      <c r="B727" s="172" t="s">
        <v>3422</v>
      </c>
      <c r="C727" s="173"/>
      <c r="D727" s="21" t="s">
        <v>3423</v>
      </c>
      <c r="E727" s="172" t="s">
        <v>2085</v>
      </c>
      <c r="F727" s="174"/>
      <c r="G727" s="173"/>
      <c r="I727" s="172" t="s">
        <v>3424</v>
      </c>
      <c r="J727" s="173"/>
      <c r="K727" s="21" t="s">
        <v>60</v>
      </c>
      <c r="L727" s="20">
        <v>33</v>
      </c>
      <c r="M727" s="20">
        <v>0</v>
      </c>
      <c r="N727" s="139">
        <v>5577</v>
      </c>
      <c r="O727" s="140"/>
      <c r="P727" s="20">
        <v>5577</v>
      </c>
      <c r="Q727" s="139">
        <v>0</v>
      </c>
      <c r="R727" s="141"/>
      <c r="S727" s="140"/>
      <c r="T727" s="20">
        <v>0</v>
      </c>
      <c r="U727" s="139">
        <v>0</v>
      </c>
      <c r="V727" s="141"/>
      <c r="W727" s="22">
        <v>0</v>
      </c>
      <c r="X727" s="20">
        <v>0</v>
      </c>
      <c r="Y727" s="20">
        <v>0</v>
      </c>
      <c r="Z727" s="139">
        <v>5577</v>
      </c>
      <c r="AA727" s="140"/>
      <c r="AB727" s="20">
        <v>0</v>
      </c>
      <c r="AC727" s="20">
        <v>5577</v>
      </c>
      <c r="AD727" s="42" t="s">
        <v>3253</v>
      </c>
      <c r="AE727" s="21" t="s">
        <v>3425</v>
      </c>
      <c r="AF727" s="172" t="s">
        <v>3253</v>
      </c>
      <c r="AG727" s="173"/>
      <c r="AH727" s="172" t="s">
        <v>3422</v>
      </c>
      <c r="AI727" s="173"/>
    </row>
    <row r="728" spans="1:35">
      <c r="A728" s="20">
        <v>44</v>
      </c>
      <c r="B728" s="172" t="s">
        <v>3426</v>
      </c>
      <c r="C728" s="173"/>
      <c r="D728" s="21" t="s">
        <v>3427</v>
      </c>
      <c r="E728" s="172" t="s">
        <v>3069</v>
      </c>
      <c r="F728" s="174"/>
      <c r="G728" s="173"/>
      <c r="I728" s="172" t="s">
        <v>3428</v>
      </c>
      <c r="J728" s="173"/>
      <c r="K728" s="21" t="s">
        <v>60</v>
      </c>
      <c r="L728" s="20">
        <v>114</v>
      </c>
      <c r="M728" s="20">
        <v>0</v>
      </c>
      <c r="N728" s="139">
        <v>19266</v>
      </c>
      <c r="O728" s="140"/>
      <c r="P728" s="20">
        <v>19266</v>
      </c>
      <c r="Q728" s="139">
        <v>0</v>
      </c>
      <c r="R728" s="141"/>
      <c r="S728" s="140"/>
      <c r="T728" s="20">
        <v>0</v>
      </c>
      <c r="U728" s="139">
        <v>0</v>
      </c>
      <c r="V728" s="141"/>
      <c r="W728" s="22">
        <v>0</v>
      </c>
      <c r="X728" s="20">
        <v>0</v>
      </c>
      <c r="Y728" s="20">
        <v>0</v>
      </c>
      <c r="Z728" s="139">
        <v>19266</v>
      </c>
      <c r="AA728" s="140"/>
      <c r="AB728" s="20">
        <v>0</v>
      </c>
      <c r="AC728" s="20">
        <v>19266</v>
      </c>
      <c r="AD728" s="42" t="s">
        <v>3253</v>
      </c>
      <c r="AE728" s="21" t="s">
        <v>3429</v>
      </c>
      <c r="AF728" s="172" t="s">
        <v>3253</v>
      </c>
      <c r="AG728" s="173"/>
      <c r="AH728" s="172" t="s">
        <v>3426</v>
      </c>
      <c r="AI728" s="173"/>
    </row>
    <row r="729" spans="1:35">
      <c r="A729" s="20">
        <v>45</v>
      </c>
      <c r="B729" s="172" t="s">
        <v>3430</v>
      </c>
      <c r="C729" s="173"/>
      <c r="D729" s="21" t="s">
        <v>108</v>
      </c>
      <c r="E729" s="172" t="s">
        <v>3431</v>
      </c>
      <c r="F729" s="174"/>
      <c r="G729" s="173"/>
      <c r="H729" s="21" t="s">
        <v>110</v>
      </c>
      <c r="I729" s="172" t="s">
        <v>3432</v>
      </c>
      <c r="J729" s="173"/>
      <c r="K729" s="21" t="s">
        <v>3433</v>
      </c>
      <c r="L729" s="20">
        <v>4957</v>
      </c>
      <c r="M729" s="20">
        <v>510300</v>
      </c>
      <c r="N729" s="139">
        <v>2007666</v>
      </c>
      <c r="O729" s="140"/>
      <c r="P729" s="20">
        <v>2517966</v>
      </c>
      <c r="Q729" s="139">
        <v>0</v>
      </c>
      <c r="R729" s="141"/>
      <c r="S729" s="140"/>
      <c r="T729" s="20">
        <v>0</v>
      </c>
      <c r="U729" s="139">
        <v>0</v>
      </c>
      <c r="V729" s="141"/>
      <c r="W729" s="22">
        <v>4197</v>
      </c>
      <c r="X729" s="20">
        <v>0</v>
      </c>
      <c r="Y729" s="20">
        <v>0</v>
      </c>
      <c r="Z729" s="139">
        <v>2522163</v>
      </c>
      <c r="AA729" s="140"/>
      <c r="AB729" s="20">
        <v>2522163</v>
      </c>
      <c r="AC729" s="20">
        <v>0</v>
      </c>
      <c r="AD729" s="42" t="s">
        <v>3219</v>
      </c>
      <c r="AE729" s="21" t="s">
        <v>3434</v>
      </c>
      <c r="AF729" s="172" t="s">
        <v>3219</v>
      </c>
      <c r="AG729" s="173"/>
      <c r="AH729" s="172" t="s">
        <v>3430</v>
      </c>
      <c r="AI729" s="173"/>
    </row>
    <row r="730" spans="1:35">
      <c r="A730" s="20">
        <v>46</v>
      </c>
      <c r="B730" s="172" t="s">
        <v>3435</v>
      </c>
      <c r="C730" s="173"/>
      <c r="D730" s="21" t="s">
        <v>3436</v>
      </c>
      <c r="E730" s="172" t="s">
        <v>3437</v>
      </c>
      <c r="F730" s="174"/>
      <c r="G730" s="173"/>
      <c r="H730" s="21" t="s">
        <v>325</v>
      </c>
      <c r="I730" s="172" t="s">
        <v>3438</v>
      </c>
      <c r="J730" s="173"/>
      <c r="K730" s="21" t="s">
        <v>486</v>
      </c>
      <c r="L730" s="20">
        <v>2479</v>
      </c>
      <c r="M730" s="20">
        <v>54000</v>
      </c>
      <c r="N730" s="139">
        <v>892296</v>
      </c>
      <c r="O730" s="140"/>
      <c r="P730" s="20">
        <v>946296</v>
      </c>
      <c r="Q730" s="139">
        <v>0</v>
      </c>
      <c r="R730" s="141"/>
      <c r="S730" s="140"/>
      <c r="T730" s="20">
        <v>76400</v>
      </c>
      <c r="U730" s="139">
        <v>433957</v>
      </c>
      <c r="V730" s="141"/>
      <c r="W730" s="22">
        <v>9733</v>
      </c>
      <c r="X730" s="20">
        <v>0</v>
      </c>
      <c r="Y730" s="20">
        <v>0</v>
      </c>
      <c r="Z730" s="139">
        <v>1466386</v>
      </c>
      <c r="AA730" s="140"/>
      <c r="AB730" s="20">
        <v>1466386</v>
      </c>
      <c r="AC730" s="20">
        <v>0</v>
      </c>
      <c r="AD730" s="42" t="s">
        <v>3282</v>
      </c>
      <c r="AE730" s="21" t="s">
        <v>3439</v>
      </c>
      <c r="AF730" s="172" t="s">
        <v>3282</v>
      </c>
      <c r="AG730" s="173"/>
      <c r="AH730" s="172" t="s">
        <v>3435</v>
      </c>
      <c r="AI730" s="173"/>
    </row>
    <row r="731" spans="1:35">
      <c r="A731" s="20">
        <v>47</v>
      </c>
      <c r="B731" s="172" t="s">
        <v>3440</v>
      </c>
      <c r="C731" s="173"/>
      <c r="D731" s="21" t="s">
        <v>3441</v>
      </c>
      <c r="E731" s="172" t="s">
        <v>426</v>
      </c>
      <c r="F731" s="174"/>
      <c r="G731" s="173"/>
      <c r="H731" s="21" t="s">
        <v>66</v>
      </c>
      <c r="I731" s="172" t="s">
        <v>3442</v>
      </c>
      <c r="J731" s="173"/>
      <c r="K731" s="21" t="s">
        <v>433</v>
      </c>
      <c r="L731" s="20">
        <v>541</v>
      </c>
      <c r="M731" s="20">
        <v>0</v>
      </c>
      <c r="N731" s="139">
        <v>781583</v>
      </c>
      <c r="O731" s="140"/>
      <c r="P731" s="20">
        <v>781583</v>
      </c>
      <c r="Q731" s="139">
        <v>0</v>
      </c>
      <c r="R731" s="141"/>
      <c r="S731" s="140"/>
      <c r="T731" s="20">
        <v>0</v>
      </c>
      <c r="U731" s="139">
        <v>0</v>
      </c>
      <c r="V731" s="141"/>
      <c r="W731" s="22">
        <v>70342</v>
      </c>
      <c r="X731" s="20">
        <v>0</v>
      </c>
      <c r="Y731" s="20">
        <v>0</v>
      </c>
      <c r="Z731" s="139">
        <v>851925</v>
      </c>
      <c r="AA731" s="140"/>
      <c r="AB731" s="20">
        <v>851925</v>
      </c>
      <c r="AC731" s="20">
        <v>0</v>
      </c>
      <c r="AD731" s="42" t="s">
        <v>3420</v>
      </c>
      <c r="AE731" s="21" t="s">
        <v>3443</v>
      </c>
      <c r="AF731" s="172" t="s">
        <v>3420</v>
      </c>
      <c r="AG731" s="173"/>
      <c r="AH731" s="172" t="s">
        <v>3440</v>
      </c>
      <c r="AI731" s="173"/>
    </row>
    <row r="732" spans="1:35">
      <c r="A732" s="20">
        <v>48</v>
      </c>
      <c r="B732" s="172" t="s">
        <v>3444</v>
      </c>
      <c r="C732" s="173"/>
      <c r="D732" s="21" t="s">
        <v>3445</v>
      </c>
      <c r="E732" s="172" t="s">
        <v>3446</v>
      </c>
      <c r="F732" s="174"/>
      <c r="G732" s="173"/>
      <c r="I732" s="172" t="s">
        <v>3447</v>
      </c>
      <c r="J732" s="173"/>
      <c r="K732" s="21" t="s">
        <v>125</v>
      </c>
      <c r="L732" s="20">
        <v>39</v>
      </c>
      <c r="M732" s="20">
        <v>0</v>
      </c>
      <c r="N732" s="139">
        <v>54080</v>
      </c>
      <c r="O732" s="140"/>
      <c r="P732" s="20">
        <v>54080</v>
      </c>
      <c r="Q732" s="139">
        <v>0</v>
      </c>
      <c r="R732" s="141"/>
      <c r="S732" s="140"/>
      <c r="T732" s="20">
        <v>0</v>
      </c>
      <c r="U732" s="139">
        <v>0</v>
      </c>
      <c r="V732" s="141"/>
      <c r="W732" s="22">
        <v>0</v>
      </c>
      <c r="X732" s="20">
        <v>0</v>
      </c>
      <c r="Y732" s="20">
        <v>0</v>
      </c>
      <c r="Z732" s="139">
        <v>54080</v>
      </c>
      <c r="AA732" s="140"/>
      <c r="AB732" s="20">
        <v>0</v>
      </c>
      <c r="AC732" s="20">
        <v>54080</v>
      </c>
      <c r="AD732" s="42" t="s">
        <v>3401</v>
      </c>
      <c r="AE732" s="21" t="s">
        <v>3448</v>
      </c>
      <c r="AF732" s="172" t="s">
        <v>3401</v>
      </c>
      <c r="AG732" s="173"/>
      <c r="AH732" s="172" t="s">
        <v>3444</v>
      </c>
      <c r="AI732" s="173"/>
    </row>
    <row r="733" spans="1:35">
      <c r="A733" s="20">
        <v>49</v>
      </c>
      <c r="B733" s="172" t="s">
        <v>3449</v>
      </c>
      <c r="C733" s="173"/>
      <c r="D733" s="21" t="s">
        <v>3450</v>
      </c>
      <c r="E733" s="172" t="s">
        <v>2457</v>
      </c>
      <c r="F733" s="174"/>
      <c r="G733" s="173"/>
      <c r="H733" s="21" t="s">
        <v>156</v>
      </c>
      <c r="I733" s="172" t="s">
        <v>3451</v>
      </c>
      <c r="J733" s="173"/>
      <c r="K733" s="21" t="s">
        <v>545</v>
      </c>
      <c r="L733" s="20">
        <v>4957</v>
      </c>
      <c r="M733" s="20">
        <v>0</v>
      </c>
      <c r="N733" s="139">
        <v>1784592</v>
      </c>
      <c r="O733" s="140"/>
      <c r="P733" s="20">
        <v>1784592</v>
      </c>
      <c r="Q733" s="139">
        <v>0</v>
      </c>
      <c r="R733" s="141"/>
      <c r="S733" s="140"/>
      <c r="T733" s="20">
        <v>0</v>
      </c>
      <c r="U733" s="139">
        <v>0</v>
      </c>
      <c r="V733" s="141"/>
      <c r="W733" s="22">
        <v>17846</v>
      </c>
      <c r="X733" s="20">
        <v>0</v>
      </c>
      <c r="Y733" s="20">
        <v>0</v>
      </c>
      <c r="Z733" s="139">
        <v>1802438</v>
      </c>
      <c r="AA733" s="140"/>
      <c r="AB733" s="20">
        <v>1802438</v>
      </c>
      <c r="AC733" s="20">
        <v>0</v>
      </c>
      <c r="AD733" s="42" t="s">
        <v>3241</v>
      </c>
      <c r="AE733" s="21" t="s">
        <v>3452</v>
      </c>
      <c r="AF733" s="172" t="s">
        <v>3241</v>
      </c>
      <c r="AG733" s="173"/>
      <c r="AH733" s="172" t="s">
        <v>3449</v>
      </c>
      <c r="AI733" s="173"/>
    </row>
    <row r="734" spans="1:35">
      <c r="A734" s="20">
        <v>50</v>
      </c>
      <c r="B734" s="172" t="s">
        <v>3453</v>
      </c>
      <c r="C734" s="173"/>
      <c r="D734" s="21" t="s">
        <v>108</v>
      </c>
      <c r="E734" s="172" t="s">
        <v>3454</v>
      </c>
      <c r="F734" s="174"/>
      <c r="G734" s="173"/>
      <c r="H734" s="21" t="s">
        <v>110</v>
      </c>
      <c r="I734" s="172" t="s">
        <v>3455</v>
      </c>
      <c r="J734" s="173"/>
      <c r="K734" s="21" t="s">
        <v>118</v>
      </c>
      <c r="L734" s="20">
        <v>4957</v>
      </c>
      <c r="M734" s="20">
        <v>243000</v>
      </c>
      <c r="N734" s="139">
        <v>1784592</v>
      </c>
      <c r="O734" s="140"/>
      <c r="P734" s="20">
        <v>2027592</v>
      </c>
      <c r="Q734" s="139">
        <v>0</v>
      </c>
      <c r="R734" s="141"/>
      <c r="S734" s="140"/>
      <c r="T734" s="20">
        <v>0</v>
      </c>
      <c r="U734" s="139">
        <v>0</v>
      </c>
      <c r="V734" s="141"/>
      <c r="W734" s="22">
        <v>10138</v>
      </c>
      <c r="X734" s="20">
        <v>0</v>
      </c>
      <c r="Y734" s="20">
        <v>0</v>
      </c>
      <c r="Z734" s="139">
        <v>2037730</v>
      </c>
      <c r="AA734" s="140"/>
      <c r="AB734" s="20">
        <v>2037730</v>
      </c>
      <c r="AC734" s="20">
        <v>0</v>
      </c>
      <c r="AD734" s="42" t="s">
        <v>3401</v>
      </c>
      <c r="AE734" s="21" t="s">
        <v>3456</v>
      </c>
      <c r="AF734" s="172" t="s">
        <v>3401</v>
      </c>
      <c r="AG734" s="173"/>
      <c r="AH734" s="172" t="s">
        <v>3453</v>
      </c>
      <c r="AI734" s="173"/>
    </row>
    <row r="735" spans="1:35">
      <c r="A735" s="20">
        <v>51</v>
      </c>
      <c r="B735" s="172" t="s">
        <v>3457</v>
      </c>
      <c r="C735" s="173"/>
      <c r="D735" s="21" t="s">
        <v>3458</v>
      </c>
      <c r="E735" s="172" t="s">
        <v>3459</v>
      </c>
      <c r="F735" s="174"/>
      <c r="G735" s="173"/>
      <c r="I735" s="172" t="s">
        <v>3460</v>
      </c>
      <c r="J735" s="173"/>
      <c r="K735" s="21" t="s">
        <v>295</v>
      </c>
      <c r="L735" s="20">
        <v>372</v>
      </c>
      <c r="M735" s="20">
        <v>0</v>
      </c>
      <c r="N735" s="139">
        <v>102300</v>
      </c>
      <c r="O735" s="140"/>
      <c r="P735" s="20">
        <v>102300</v>
      </c>
      <c r="Q735" s="139">
        <v>0</v>
      </c>
      <c r="R735" s="141"/>
      <c r="S735" s="140"/>
      <c r="T735" s="20">
        <v>0</v>
      </c>
      <c r="U735" s="139">
        <v>0</v>
      </c>
      <c r="V735" s="141"/>
      <c r="W735" s="22">
        <v>0</v>
      </c>
      <c r="X735" s="20">
        <v>0</v>
      </c>
      <c r="Y735" s="20">
        <v>0</v>
      </c>
      <c r="Z735" s="139">
        <v>102300</v>
      </c>
      <c r="AA735" s="140"/>
      <c r="AB735" s="20">
        <v>0</v>
      </c>
      <c r="AC735" s="20">
        <v>102300</v>
      </c>
      <c r="AD735" s="42" t="s">
        <v>3253</v>
      </c>
      <c r="AE735" s="21" t="s">
        <v>3461</v>
      </c>
      <c r="AF735" s="172" t="s">
        <v>3253</v>
      </c>
      <c r="AG735" s="173"/>
      <c r="AH735" s="172" t="s">
        <v>3457</v>
      </c>
      <c r="AI735" s="173"/>
    </row>
    <row r="736" spans="1:35">
      <c r="A736" s="20">
        <v>52</v>
      </c>
      <c r="B736" s="172" t="s">
        <v>3462</v>
      </c>
      <c r="C736" s="173"/>
      <c r="D736" s="21" t="s">
        <v>108</v>
      </c>
      <c r="E736" s="172" t="s">
        <v>1755</v>
      </c>
      <c r="F736" s="174"/>
      <c r="G736" s="173"/>
      <c r="H736" s="21" t="s">
        <v>110</v>
      </c>
      <c r="I736" s="172" t="s">
        <v>3463</v>
      </c>
      <c r="J736" s="173"/>
      <c r="K736" s="21" t="s">
        <v>60</v>
      </c>
      <c r="L736" s="20">
        <v>2479</v>
      </c>
      <c r="M736" s="20">
        <v>89100</v>
      </c>
      <c r="N736" s="139">
        <v>1226907</v>
      </c>
      <c r="O736" s="140"/>
      <c r="P736" s="20">
        <v>1316007</v>
      </c>
      <c r="Q736" s="139">
        <v>0</v>
      </c>
      <c r="R736" s="141"/>
      <c r="S736" s="140"/>
      <c r="T736" s="20">
        <v>0</v>
      </c>
      <c r="U736" s="139">
        <v>0</v>
      </c>
      <c r="V736" s="141"/>
      <c r="W736" s="22">
        <v>6580</v>
      </c>
      <c r="X736" s="20">
        <v>0</v>
      </c>
      <c r="Y736" s="20">
        <v>0</v>
      </c>
      <c r="Z736" s="139">
        <v>1322587</v>
      </c>
      <c r="AA736" s="140"/>
      <c r="AB736" s="20">
        <v>1322587</v>
      </c>
      <c r="AC736" s="20">
        <v>0</v>
      </c>
      <c r="AD736" s="42" t="s">
        <v>3464</v>
      </c>
      <c r="AE736" s="21" t="s">
        <v>3465</v>
      </c>
      <c r="AF736" s="172" t="s">
        <v>3464</v>
      </c>
      <c r="AG736" s="173"/>
      <c r="AH736" s="172" t="s">
        <v>3462</v>
      </c>
      <c r="AI736" s="173"/>
    </row>
    <row r="737" spans="1:35">
      <c r="A737" s="20">
        <v>53</v>
      </c>
      <c r="B737" s="172" t="s">
        <v>3466</v>
      </c>
      <c r="C737" s="173"/>
      <c r="D737" s="21" t="s">
        <v>3467</v>
      </c>
      <c r="E737" s="172" t="s">
        <v>3468</v>
      </c>
      <c r="F737" s="174"/>
      <c r="G737" s="173"/>
      <c r="I737" s="172" t="s">
        <v>3469</v>
      </c>
      <c r="J737" s="173"/>
      <c r="K737" s="21" t="s">
        <v>60</v>
      </c>
      <c r="L737" s="20">
        <v>87</v>
      </c>
      <c r="M737" s="20">
        <v>0</v>
      </c>
      <c r="N737" s="139">
        <v>14703</v>
      </c>
      <c r="O737" s="140"/>
      <c r="P737" s="20">
        <v>14703</v>
      </c>
      <c r="Q737" s="139">
        <v>0</v>
      </c>
      <c r="R737" s="141"/>
      <c r="S737" s="140"/>
      <c r="T737" s="20">
        <v>0</v>
      </c>
      <c r="U737" s="139">
        <v>0</v>
      </c>
      <c r="V737" s="141"/>
      <c r="W737" s="22">
        <v>0</v>
      </c>
      <c r="X737" s="20">
        <v>0</v>
      </c>
      <c r="Y737" s="20">
        <v>0</v>
      </c>
      <c r="Z737" s="139">
        <v>14703</v>
      </c>
      <c r="AA737" s="140"/>
      <c r="AB737" s="20">
        <v>0</v>
      </c>
      <c r="AC737" s="20">
        <v>14703</v>
      </c>
      <c r="AD737" s="42" t="s">
        <v>3253</v>
      </c>
      <c r="AE737" s="21" t="s">
        <v>3470</v>
      </c>
      <c r="AF737" s="172" t="s">
        <v>3253</v>
      </c>
      <c r="AG737" s="173"/>
      <c r="AH737" s="172" t="s">
        <v>3466</v>
      </c>
      <c r="AI737" s="173"/>
    </row>
    <row r="738" spans="1:35">
      <c r="A738" s="20">
        <v>54</v>
      </c>
      <c r="B738" s="172" t="s">
        <v>3471</v>
      </c>
      <c r="C738" s="173"/>
      <c r="D738" s="21" t="s">
        <v>3472</v>
      </c>
      <c r="E738" s="172" t="s">
        <v>3473</v>
      </c>
      <c r="F738" s="174"/>
      <c r="G738" s="173"/>
      <c r="H738" s="21" t="s">
        <v>66</v>
      </c>
      <c r="I738" s="172" t="s">
        <v>3474</v>
      </c>
      <c r="J738" s="173"/>
      <c r="K738" s="21" t="s">
        <v>252</v>
      </c>
      <c r="L738" s="20">
        <v>513</v>
      </c>
      <c r="M738" s="20">
        <v>0</v>
      </c>
      <c r="N738" s="139">
        <v>212895</v>
      </c>
      <c r="O738" s="140"/>
      <c r="P738" s="20">
        <v>212895</v>
      </c>
      <c r="Q738" s="139">
        <v>0</v>
      </c>
      <c r="R738" s="141"/>
      <c r="S738" s="140"/>
      <c r="T738" s="20">
        <v>0</v>
      </c>
      <c r="U738" s="139">
        <v>500</v>
      </c>
      <c r="V738" s="141"/>
      <c r="W738" s="22">
        <v>19161</v>
      </c>
      <c r="X738" s="20">
        <v>0</v>
      </c>
      <c r="Y738" s="20">
        <v>0</v>
      </c>
      <c r="Z738" s="139">
        <v>232556</v>
      </c>
      <c r="AA738" s="140"/>
      <c r="AB738" s="20">
        <v>232556</v>
      </c>
      <c r="AC738" s="20">
        <v>0</v>
      </c>
      <c r="AD738" s="42" t="s">
        <v>3282</v>
      </c>
      <c r="AE738" s="21" t="s">
        <v>3475</v>
      </c>
      <c r="AF738" s="172" t="s">
        <v>3282</v>
      </c>
      <c r="AG738" s="173"/>
      <c r="AH738" s="172" t="s">
        <v>3471</v>
      </c>
      <c r="AI738" s="173"/>
    </row>
    <row r="739" spans="1:35">
      <c r="A739" s="20">
        <v>55</v>
      </c>
      <c r="B739" s="172" t="s">
        <v>3476</v>
      </c>
      <c r="C739" s="173"/>
      <c r="D739" s="21" t="s">
        <v>3477</v>
      </c>
      <c r="E739" s="172" t="s">
        <v>3478</v>
      </c>
      <c r="F739" s="174"/>
      <c r="G739" s="173"/>
      <c r="H739" s="21" t="s">
        <v>66</v>
      </c>
      <c r="I739" s="172" t="s">
        <v>3479</v>
      </c>
      <c r="J739" s="173"/>
      <c r="K739" s="21" t="s">
        <v>295</v>
      </c>
      <c r="L739" s="20">
        <v>500</v>
      </c>
      <c r="M739" s="20">
        <v>0</v>
      </c>
      <c r="N739" s="139">
        <v>247500</v>
      </c>
      <c r="O739" s="140"/>
      <c r="P739" s="20">
        <v>247500</v>
      </c>
      <c r="Q739" s="139">
        <v>0</v>
      </c>
      <c r="R739" s="141"/>
      <c r="S739" s="140"/>
      <c r="T739" s="20">
        <v>0</v>
      </c>
      <c r="U739" s="139">
        <v>0</v>
      </c>
      <c r="V739" s="141"/>
      <c r="W739" s="22">
        <v>22275</v>
      </c>
      <c r="X739" s="20">
        <v>0</v>
      </c>
      <c r="Y739" s="20">
        <v>0</v>
      </c>
      <c r="Z739" s="139">
        <v>269775</v>
      </c>
      <c r="AA739" s="140"/>
      <c r="AB739" s="20">
        <v>269775</v>
      </c>
      <c r="AC739" s="20">
        <v>0</v>
      </c>
      <c r="AD739" s="42" t="s">
        <v>3230</v>
      </c>
      <c r="AE739" s="21" t="s">
        <v>3480</v>
      </c>
      <c r="AF739" s="172" t="s">
        <v>3230</v>
      </c>
      <c r="AG739" s="173"/>
      <c r="AH739" s="172" t="s">
        <v>3476</v>
      </c>
      <c r="AI739" s="173"/>
    </row>
    <row r="740" spans="1:35">
      <c r="A740" s="20">
        <v>56</v>
      </c>
      <c r="B740" s="172" t="s">
        <v>3481</v>
      </c>
      <c r="C740" s="173"/>
      <c r="D740" s="21" t="s">
        <v>108</v>
      </c>
      <c r="E740" s="172" t="s">
        <v>3482</v>
      </c>
      <c r="F740" s="174"/>
      <c r="G740" s="173"/>
      <c r="H740" s="21" t="s">
        <v>110</v>
      </c>
      <c r="I740" s="172" t="s">
        <v>3483</v>
      </c>
      <c r="J740" s="173"/>
      <c r="K740" s="21" t="s">
        <v>118</v>
      </c>
      <c r="L740" s="20">
        <v>4957</v>
      </c>
      <c r="M740" s="20">
        <v>243000</v>
      </c>
      <c r="N740" s="139">
        <v>1784592</v>
      </c>
      <c r="O740" s="140"/>
      <c r="P740" s="20">
        <v>2027592</v>
      </c>
      <c r="Q740" s="139">
        <v>0</v>
      </c>
      <c r="R740" s="141"/>
      <c r="S740" s="140"/>
      <c r="T740" s="20">
        <v>0</v>
      </c>
      <c r="U740" s="139">
        <v>0</v>
      </c>
      <c r="V740" s="141"/>
      <c r="W740" s="22">
        <v>10138</v>
      </c>
      <c r="X740" s="20">
        <v>0</v>
      </c>
      <c r="Y740" s="20">
        <v>0</v>
      </c>
      <c r="Z740" s="139">
        <v>2037730</v>
      </c>
      <c r="AA740" s="140"/>
      <c r="AB740" s="20">
        <v>2037730</v>
      </c>
      <c r="AC740" s="20">
        <v>0</v>
      </c>
      <c r="AD740" s="42" t="s">
        <v>3484</v>
      </c>
      <c r="AE740" s="21" t="s">
        <v>3485</v>
      </c>
      <c r="AF740" s="172" t="s">
        <v>3484</v>
      </c>
      <c r="AG740" s="173"/>
      <c r="AH740" s="172" t="s">
        <v>3481</v>
      </c>
      <c r="AI740" s="173"/>
    </row>
    <row r="741" spans="1:35">
      <c r="A741" s="20">
        <v>57</v>
      </c>
      <c r="B741" s="172" t="s">
        <v>3486</v>
      </c>
      <c r="C741" s="173"/>
      <c r="D741" s="21" t="s">
        <v>3487</v>
      </c>
      <c r="E741" s="172" t="s">
        <v>3488</v>
      </c>
      <c r="F741" s="174"/>
      <c r="G741" s="173"/>
      <c r="H741" s="21" t="s">
        <v>156</v>
      </c>
      <c r="I741" s="172" t="s">
        <v>3489</v>
      </c>
      <c r="J741" s="173"/>
      <c r="K741" s="21" t="s">
        <v>60</v>
      </c>
      <c r="L741" s="20">
        <v>2479</v>
      </c>
      <c r="M741" s="20">
        <v>0</v>
      </c>
      <c r="N741" s="139">
        <v>1226907</v>
      </c>
      <c r="O741" s="140"/>
      <c r="P741" s="20">
        <v>1226907</v>
      </c>
      <c r="Q741" s="139">
        <v>0</v>
      </c>
      <c r="R741" s="141"/>
      <c r="S741" s="140"/>
      <c r="T741" s="20">
        <v>0</v>
      </c>
      <c r="U741" s="139">
        <v>0</v>
      </c>
      <c r="V741" s="141"/>
      <c r="W741" s="22">
        <v>12269</v>
      </c>
      <c r="X741" s="20">
        <v>13950</v>
      </c>
      <c r="Y741" s="20">
        <v>0</v>
      </c>
      <c r="Z741" s="139">
        <v>1253126</v>
      </c>
      <c r="AA741" s="140"/>
      <c r="AB741" s="20">
        <v>1253126</v>
      </c>
      <c r="AC741" s="20">
        <v>0</v>
      </c>
      <c r="AD741" s="42" t="s">
        <v>3351</v>
      </c>
      <c r="AE741" s="21" t="s">
        <v>3490</v>
      </c>
      <c r="AF741" s="172" t="s">
        <v>3351</v>
      </c>
      <c r="AG741" s="173"/>
      <c r="AH741" s="172" t="s">
        <v>3486</v>
      </c>
      <c r="AI741" s="173"/>
    </row>
    <row r="742" spans="1:35">
      <c r="A742" s="20">
        <v>58</v>
      </c>
      <c r="B742" s="172" t="s">
        <v>3491</v>
      </c>
      <c r="C742" s="173"/>
      <c r="D742" s="21" t="s">
        <v>3492</v>
      </c>
      <c r="E742" s="172" t="s">
        <v>3493</v>
      </c>
      <c r="F742" s="174"/>
      <c r="G742" s="173"/>
      <c r="H742" s="21" t="s">
        <v>156</v>
      </c>
      <c r="I742" s="172" t="s">
        <v>3494</v>
      </c>
      <c r="J742" s="173"/>
      <c r="K742" s="21" t="s">
        <v>534</v>
      </c>
      <c r="L742" s="20">
        <v>12118</v>
      </c>
      <c r="M742" s="20">
        <v>0</v>
      </c>
      <c r="N742" s="139">
        <v>17506297</v>
      </c>
      <c r="O742" s="140"/>
      <c r="P742" s="20">
        <v>17506297</v>
      </c>
      <c r="Q742" s="139">
        <v>10000</v>
      </c>
      <c r="R742" s="141"/>
      <c r="S742" s="140"/>
      <c r="T742" s="20">
        <v>76400</v>
      </c>
      <c r="U742" s="139">
        <v>433957</v>
      </c>
      <c r="V742" s="141"/>
      <c r="W742" s="22">
        <v>175063</v>
      </c>
      <c r="X742" s="20">
        <v>0</v>
      </c>
      <c r="Y742" s="20">
        <v>0</v>
      </c>
      <c r="Z742" s="139">
        <v>18201717</v>
      </c>
      <c r="AA742" s="140"/>
      <c r="AB742" s="20">
        <v>8000000</v>
      </c>
      <c r="AC742" s="20">
        <v>10201717</v>
      </c>
      <c r="AD742" s="42" t="s">
        <v>3305</v>
      </c>
      <c r="AE742" s="21" t="s">
        <v>3495</v>
      </c>
      <c r="AF742" s="172" t="s">
        <v>3305</v>
      </c>
      <c r="AG742" s="173"/>
      <c r="AH742" s="172" t="s">
        <v>3491</v>
      </c>
      <c r="AI742" s="173"/>
    </row>
    <row r="743" spans="1:35">
      <c r="A743" s="20">
        <v>59</v>
      </c>
      <c r="B743" s="172" t="s">
        <v>3496</v>
      </c>
      <c r="C743" s="173"/>
      <c r="D743" s="21" t="s">
        <v>3497</v>
      </c>
      <c r="E743" s="172" t="s">
        <v>3498</v>
      </c>
      <c r="F743" s="174"/>
      <c r="G743" s="173"/>
      <c r="H743" s="21" t="s">
        <v>156</v>
      </c>
      <c r="I743" s="172" t="s">
        <v>3499</v>
      </c>
      <c r="J743" s="173"/>
      <c r="K743" s="21" t="s">
        <v>60</v>
      </c>
      <c r="L743" s="20">
        <v>2479</v>
      </c>
      <c r="M743" s="20">
        <v>0</v>
      </c>
      <c r="N743" s="139">
        <v>1226907</v>
      </c>
      <c r="O743" s="140"/>
      <c r="P743" s="20">
        <v>1226907</v>
      </c>
      <c r="Q743" s="139">
        <v>0</v>
      </c>
      <c r="R743" s="141"/>
      <c r="S743" s="140"/>
      <c r="T743" s="20">
        <v>0</v>
      </c>
      <c r="U743" s="139">
        <v>156412</v>
      </c>
      <c r="V743" s="141"/>
      <c r="W743" s="22">
        <v>12269</v>
      </c>
      <c r="X743" s="20">
        <v>0</v>
      </c>
      <c r="Y743" s="20">
        <v>0</v>
      </c>
      <c r="Z743" s="139">
        <v>1395588</v>
      </c>
      <c r="AA743" s="140"/>
      <c r="AB743" s="20">
        <v>1395588</v>
      </c>
      <c r="AC743" s="20">
        <v>0</v>
      </c>
      <c r="AD743" s="42" t="s">
        <v>3500</v>
      </c>
      <c r="AE743" s="21" t="s">
        <v>3501</v>
      </c>
      <c r="AF743" s="172" t="s">
        <v>3500</v>
      </c>
      <c r="AG743" s="173"/>
      <c r="AH743" s="172" t="s">
        <v>3496</v>
      </c>
      <c r="AI743" s="173"/>
    </row>
    <row r="744" spans="1:35">
      <c r="A744" s="20">
        <v>60</v>
      </c>
      <c r="B744" s="172" t="s">
        <v>3502</v>
      </c>
      <c r="C744" s="173"/>
      <c r="D744" s="21" t="s">
        <v>108</v>
      </c>
      <c r="E744" s="172" t="s">
        <v>3503</v>
      </c>
      <c r="F744" s="174"/>
      <c r="G744" s="173"/>
      <c r="H744" s="21" t="s">
        <v>110</v>
      </c>
      <c r="I744" s="172" t="s">
        <v>3504</v>
      </c>
      <c r="J744" s="173"/>
      <c r="K744" s="21" t="s">
        <v>112</v>
      </c>
      <c r="L744" s="20">
        <v>4957</v>
      </c>
      <c r="M744" s="20">
        <v>429300</v>
      </c>
      <c r="N744" s="139">
        <v>2305098</v>
      </c>
      <c r="O744" s="140"/>
      <c r="P744" s="20">
        <v>2734398</v>
      </c>
      <c r="Q744" s="139">
        <v>0</v>
      </c>
      <c r="R744" s="141"/>
      <c r="S744" s="140"/>
      <c r="T744" s="20">
        <v>0</v>
      </c>
      <c r="U744" s="139">
        <v>0</v>
      </c>
      <c r="V744" s="141"/>
      <c r="W744" s="22">
        <v>13672</v>
      </c>
      <c r="X744" s="20">
        <v>0</v>
      </c>
      <c r="Y744" s="20">
        <v>0</v>
      </c>
      <c r="Z744" s="139">
        <v>2748070</v>
      </c>
      <c r="AA744" s="140"/>
      <c r="AB744" s="20">
        <v>2748070</v>
      </c>
      <c r="AC744" s="20">
        <v>0</v>
      </c>
      <c r="AD744" s="42" t="s">
        <v>3505</v>
      </c>
      <c r="AE744" s="21" t="s">
        <v>3506</v>
      </c>
      <c r="AF744" s="172" t="s">
        <v>3505</v>
      </c>
      <c r="AG744" s="173"/>
      <c r="AH744" s="172" t="s">
        <v>3502</v>
      </c>
      <c r="AI744" s="173"/>
    </row>
    <row r="745" spans="1:35">
      <c r="A745" s="20">
        <v>61</v>
      </c>
      <c r="B745" s="172" t="s">
        <v>3507</v>
      </c>
      <c r="C745" s="173"/>
      <c r="D745" s="21" t="s">
        <v>3508</v>
      </c>
      <c r="E745" s="172" t="s">
        <v>3509</v>
      </c>
      <c r="F745" s="174"/>
      <c r="G745" s="173"/>
      <c r="H745" s="21" t="s">
        <v>66</v>
      </c>
      <c r="I745" s="172" t="s">
        <v>3510</v>
      </c>
      <c r="J745" s="173"/>
      <c r="K745" s="21" t="s">
        <v>252</v>
      </c>
      <c r="L745" s="20">
        <v>565</v>
      </c>
      <c r="M745" s="20">
        <v>0</v>
      </c>
      <c r="N745" s="139">
        <v>234475</v>
      </c>
      <c r="O745" s="140"/>
      <c r="P745" s="20">
        <v>234475</v>
      </c>
      <c r="Q745" s="139">
        <v>0</v>
      </c>
      <c r="R745" s="141"/>
      <c r="S745" s="140"/>
      <c r="T745" s="20">
        <v>0</v>
      </c>
      <c r="U745" s="139">
        <v>0</v>
      </c>
      <c r="V745" s="141"/>
      <c r="W745" s="22">
        <v>21103</v>
      </c>
      <c r="X745" s="20">
        <v>0</v>
      </c>
      <c r="Y745" s="20">
        <v>0</v>
      </c>
      <c r="Z745" s="139">
        <v>255578</v>
      </c>
      <c r="AA745" s="140"/>
      <c r="AB745" s="20">
        <v>255578</v>
      </c>
      <c r="AC745" s="20">
        <v>0</v>
      </c>
      <c r="AD745" s="42" t="s">
        <v>3505</v>
      </c>
      <c r="AE745" s="21" t="s">
        <v>3511</v>
      </c>
      <c r="AF745" s="172" t="s">
        <v>3505</v>
      </c>
      <c r="AG745" s="173"/>
      <c r="AH745" s="172" t="s">
        <v>3507</v>
      </c>
      <c r="AI745" s="173"/>
    </row>
    <row r="746" spans="1:35">
      <c r="A746" s="20">
        <v>62</v>
      </c>
      <c r="B746" s="172" t="s">
        <v>3512</v>
      </c>
      <c r="C746" s="173"/>
      <c r="D746" s="21" t="s">
        <v>3513</v>
      </c>
      <c r="E746" s="172" t="s">
        <v>3514</v>
      </c>
      <c r="F746" s="174"/>
      <c r="G746" s="173"/>
      <c r="I746" s="172" t="s">
        <v>3515</v>
      </c>
      <c r="J746" s="173"/>
      <c r="K746" s="21" t="s">
        <v>60</v>
      </c>
      <c r="L746" s="20">
        <v>273</v>
      </c>
      <c r="M746" s="20">
        <v>0</v>
      </c>
      <c r="N746" s="139">
        <v>46306</v>
      </c>
      <c r="O746" s="140"/>
      <c r="P746" s="20">
        <v>46306</v>
      </c>
      <c r="Q746" s="139">
        <v>0</v>
      </c>
      <c r="R746" s="141"/>
      <c r="S746" s="140"/>
      <c r="T746" s="20">
        <v>0</v>
      </c>
      <c r="U746" s="139">
        <v>0</v>
      </c>
      <c r="V746" s="141"/>
      <c r="W746" s="22">
        <v>0</v>
      </c>
      <c r="X746" s="20">
        <v>0</v>
      </c>
      <c r="Y746" s="20">
        <v>0</v>
      </c>
      <c r="Z746" s="139">
        <v>46306</v>
      </c>
      <c r="AA746" s="140"/>
      <c r="AB746" s="20">
        <v>0</v>
      </c>
      <c r="AC746" s="20">
        <v>46306</v>
      </c>
      <c r="AD746" s="42" t="s">
        <v>3253</v>
      </c>
      <c r="AE746" s="21" t="s">
        <v>3516</v>
      </c>
      <c r="AF746" s="172" t="s">
        <v>3253</v>
      </c>
      <c r="AG746" s="173"/>
      <c r="AH746" s="172" t="s">
        <v>3512</v>
      </c>
      <c r="AI746" s="173"/>
    </row>
    <row r="747" spans="1:35">
      <c r="A747" s="20">
        <v>63</v>
      </c>
      <c r="B747" s="172" t="s">
        <v>3517</v>
      </c>
      <c r="C747" s="173"/>
      <c r="D747" s="21" t="s">
        <v>3518</v>
      </c>
      <c r="E747" s="172" t="s">
        <v>3519</v>
      </c>
      <c r="F747" s="174"/>
      <c r="G747" s="173"/>
      <c r="I747" s="172" t="s">
        <v>3520</v>
      </c>
      <c r="J747" s="173"/>
      <c r="K747" s="21" t="s">
        <v>3521</v>
      </c>
      <c r="L747" s="20">
        <v>250</v>
      </c>
      <c r="M747" s="20">
        <v>0</v>
      </c>
      <c r="N747" s="139">
        <v>424883</v>
      </c>
      <c r="O747" s="140"/>
      <c r="P747" s="20">
        <v>424883</v>
      </c>
      <c r="Q747" s="139">
        <v>0</v>
      </c>
      <c r="R747" s="141"/>
      <c r="S747" s="140"/>
      <c r="T747" s="20">
        <v>0</v>
      </c>
      <c r="U747" s="139">
        <v>0</v>
      </c>
      <c r="V747" s="141"/>
      <c r="W747" s="22">
        <v>0</v>
      </c>
      <c r="X747" s="20">
        <v>0</v>
      </c>
      <c r="Y747" s="20">
        <v>0</v>
      </c>
      <c r="Z747" s="139">
        <v>424883</v>
      </c>
      <c r="AA747" s="140"/>
      <c r="AB747" s="20">
        <v>0</v>
      </c>
      <c r="AC747" s="20">
        <v>424883</v>
      </c>
      <c r="AD747" s="42" t="s">
        <v>3337</v>
      </c>
      <c r="AE747" s="21" t="s">
        <v>3522</v>
      </c>
      <c r="AF747" s="172" t="s">
        <v>3337</v>
      </c>
      <c r="AG747" s="173"/>
      <c r="AH747" s="172" t="s">
        <v>3517</v>
      </c>
      <c r="AI747" s="173"/>
    </row>
    <row r="748" spans="1:35">
      <c r="A748" s="20">
        <v>64</v>
      </c>
      <c r="B748" s="172" t="s">
        <v>3523</v>
      </c>
      <c r="C748" s="173"/>
      <c r="D748" s="21" t="s">
        <v>3524</v>
      </c>
      <c r="E748" s="172" t="s">
        <v>597</v>
      </c>
      <c r="F748" s="174"/>
      <c r="G748" s="173"/>
      <c r="H748" s="21" t="s">
        <v>66</v>
      </c>
      <c r="I748" s="172" t="s">
        <v>3525</v>
      </c>
      <c r="J748" s="173"/>
      <c r="K748" s="21" t="s">
        <v>60</v>
      </c>
      <c r="L748" s="20">
        <v>400</v>
      </c>
      <c r="M748" s="20">
        <v>0</v>
      </c>
      <c r="N748" s="139">
        <v>198000</v>
      </c>
      <c r="O748" s="140"/>
      <c r="P748" s="20">
        <v>198000</v>
      </c>
      <c r="Q748" s="139">
        <v>0</v>
      </c>
      <c r="R748" s="141"/>
      <c r="S748" s="140"/>
      <c r="T748" s="20">
        <v>0</v>
      </c>
      <c r="U748" s="139">
        <v>0</v>
      </c>
      <c r="V748" s="141"/>
      <c r="W748" s="22">
        <v>17820</v>
      </c>
      <c r="X748" s="20">
        <v>0</v>
      </c>
      <c r="Y748" s="20">
        <v>0</v>
      </c>
      <c r="Z748" s="139">
        <v>215820</v>
      </c>
      <c r="AA748" s="140"/>
      <c r="AB748" s="20">
        <v>18000</v>
      </c>
      <c r="AC748" s="20">
        <v>197820</v>
      </c>
      <c r="AD748" s="42" t="s">
        <v>3225</v>
      </c>
      <c r="AE748" s="21" t="s">
        <v>3526</v>
      </c>
      <c r="AF748" s="172" t="s">
        <v>3225</v>
      </c>
      <c r="AG748" s="173"/>
      <c r="AH748" s="172" t="s">
        <v>3523</v>
      </c>
      <c r="AI748" s="173"/>
    </row>
    <row r="749" spans="1:35">
      <c r="A749" s="20">
        <v>65</v>
      </c>
      <c r="B749" s="172" t="s">
        <v>3527</v>
      </c>
      <c r="C749" s="173"/>
      <c r="D749" s="21" t="s">
        <v>3528</v>
      </c>
      <c r="E749" s="172" t="s">
        <v>3529</v>
      </c>
      <c r="F749" s="174"/>
      <c r="G749" s="173"/>
      <c r="H749" s="21" t="s">
        <v>66</v>
      </c>
      <c r="I749" s="172" t="s">
        <v>3530</v>
      </c>
      <c r="J749" s="173"/>
      <c r="K749" s="21" t="s">
        <v>68</v>
      </c>
      <c r="L749" s="20">
        <v>100</v>
      </c>
      <c r="M749" s="20">
        <v>0</v>
      </c>
      <c r="N749" s="139">
        <v>135200</v>
      </c>
      <c r="O749" s="140"/>
      <c r="P749" s="20">
        <v>135200</v>
      </c>
      <c r="Q749" s="139">
        <v>0</v>
      </c>
      <c r="R749" s="141"/>
      <c r="S749" s="140"/>
      <c r="T749" s="20">
        <v>0</v>
      </c>
      <c r="U749" s="139">
        <v>0</v>
      </c>
      <c r="V749" s="141"/>
      <c r="W749" s="22">
        <v>12168</v>
      </c>
      <c r="X749" s="20">
        <v>0</v>
      </c>
      <c r="Y749" s="20">
        <v>0</v>
      </c>
      <c r="Z749" s="139">
        <v>147368</v>
      </c>
      <c r="AA749" s="140"/>
      <c r="AB749" s="20">
        <v>147368</v>
      </c>
      <c r="AC749" s="20">
        <v>0</v>
      </c>
      <c r="AD749" s="42" t="s">
        <v>3235</v>
      </c>
      <c r="AE749" s="21" t="s">
        <v>3531</v>
      </c>
      <c r="AF749" s="172" t="s">
        <v>3235</v>
      </c>
      <c r="AG749" s="173"/>
      <c r="AH749" s="172" t="s">
        <v>3527</v>
      </c>
      <c r="AI749" s="173"/>
    </row>
    <row r="750" spans="1:35">
      <c r="A750" s="20">
        <v>66</v>
      </c>
      <c r="B750" s="172" t="s">
        <v>3532</v>
      </c>
      <c r="C750" s="173"/>
      <c r="D750" s="21" t="s">
        <v>3533</v>
      </c>
      <c r="E750" s="172" t="s">
        <v>3534</v>
      </c>
      <c r="F750" s="174"/>
      <c r="G750" s="173"/>
      <c r="I750" s="172" t="s">
        <v>3535</v>
      </c>
      <c r="J750" s="173"/>
      <c r="K750" s="21" t="s">
        <v>3536</v>
      </c>
      <c r="L750" s="20">
        <v>246</v>
      </c>
      <c r="M750" s="20">
        <v>0</v>
      </c>
      <c r="N750" s="139">
        <v>421483</v>
      </c>
      <c r="O750" s="140"/>
      <c r="P750" s="20">
        <v>421483</v>
      </c>
      <c r="Q750" s="139">
        <v>0</v>
      </c>
      <c r="R750" s="141"/>
      <c r="S750" s="140"/>
      <c r="T750" s="20">
        <v>0</v>
      </c>
      <c r="U750" s="139">
        <v>0</v>
      </c>
      <c r="V750" s="141"/>
      <c r="W750" s="22">
        <v>0</v>
      </c>
      <c r="X750" s="20">
        <v>0</v>
      </c>
      <c r="Y750" s="20">
        <v>0</v>
      </c>
      <c r="Z750" s="139">
        <v>421483</v>
      </c>
      <c r="AA750" s="140"/>
      <c r="AB750" s="20">
        <v>0</v>
      </c>
      <c r="AC750" s="20">
        <v>421483</v>
      </c>
      <c r="AD750" s="42" t="s">
        <v>3253</v>
      </c>
      <c r="AE750" s="21" t="s">
        <v>3537</v>
      </c>
      <c r="AF750" s="172" t="s">
        <v>3253</v>
      </c>
      <c r="AG750" s="173"/>
      <c r="AH750" s="172" t="s">
        <v>3532</v>
      </c>
      <c r="AI750" s="173"/>
    </row>
    <row r="751" spans="1:35">
      <c r="A751" s="20">
        <v>67</v>
      </c>
      <c r="B751" s="172" t="s">
        <v>3538</v>
      </c>
      <c r="C751" s="173"/>
      <c r="D751" s="21" t="s">
        <v>3539</v>
      </c>
      <c r="E751" s="172" t="s">
        <v>3540</v>
      </c>
      <c r="F751" s="174"/>
      <c r="G751" s="173"/>
      <c r="I751" s="172" t="s">
        <v>3541</v>
      </c>
      <c r="J751" s="173"/>
      <c r="K751" s="21" t="s">
        <v>125</v>
      </c>
      <c r="L751" s="20">
        <v>234</v>
      </c>
      <c r="M751" s="20">
        <v>0</v>
      </c>
      <c r="N751" s="139">
        <v>313664</v>
      </c>
      <c r="O751" s="140"/>
      <c r="P751" s="20">
        <v>313664</v>
      </c>
      <c r="Q751" s="139">
        <v>0</v>
      </c>
      <c r="R751" s="141"/>
      <c r="S751" s="140"/>
      <c r="T751" s="20">
        <v>0</v>
      </c>
      <c r="U751" s="139">
        <v>0</v>
      </c>
      <c r="V751" s="141"/>
      <c r="W751" s="22">
        <v>0</v>
      </c>
      <c r="X751" s="20">
        <v>0</v>
      </c>
      <c r="Y751" s="20">
        <v>0</v>
      </c>
      <c r="Z751" s="139">
        <v>313664</v>
      </c>
      <c r="AA751" s="140"/>
      <c r="AB751" s="20">
        <v>0</v>
      </c>
      <c r="AC751" s="20">
        <v>313664</v>
      </c>
      <c r="AD751" s="42" t="s">
        <v>3253</v>
      </c>
      <c r="AE751" s="21" t="s">
        <v>3542</v>
      </c>
      <c r="AF751" s="172" t="s">
        <v>3253</v>
      </c>
      <c r="AG751" s="173"/>
      <c r="AH751" s="172" t="s">
        <v>3538</v>
      </c>
      <c r="AI751" s="173"/>
    </row>
    <row r="752" spans="1:35">
      <c r="A752" s="20">
        <v>68</v>
      </c>
      <c r="B752" s="172" t="s">
        <v>3543</v>
      </c>
      <c r="C752" s="173"/>
      <c r="D752" s="21" t="s">
        <v>3544</v>
      </c>
      <c r="E752" s="172" t="s">
        <v>3545</v>
      </c>
      <c r="F752" s="174"/>
      <c r="G752" s="173"/>
      <c r="I752" s="172" t="s">
        <v>3546</v>
      </c>
      <c r="J752" s="173"/>
      <c r="K752" s="21" t="s">
        <v>125</v>
      </c>
      <c r="L752" s="20">
        <v>75</v>
      </c>
      <c r="M752" s="20">
        <v>0</v>
      </c>
      <c r="N752" s="139">
        <v>101400</v>
      </c>
      <c r="O752" s="140"/>
      <c r="P752" s="20">
        <v>101400</v>
      </c>
      <c r="Q752" s="139">
        <v>0</v>
      </c>
      <c r="R752" s="141"/>
      <c r="S752" s="140"/>
      <c r="T752" s="20">
        <v>0</v>
      </c>
      <c r="U752" s="139">
        <v>0</v>
      </c>
      <c r="V752" s="141"/>
      <c r="W752" s="22">
        <v>0</v>
      </c>
      <c r="X752" s="20">
        <v>0</v>
      </c>
      <c r="Y752" s="20">
        <v>0</v>
      </c>
      <c r="Z752" s="139">
        <v>101400</v>
      </c>
      <c r="AA752" s="140"/>
      <c r="AB752" s="20">
        <v>0</v>
      </c>
      <c r="AC752" s="20">
        <v>101400</v>
      </c>
      <c r="AD752" s="42" t="s">
        <v>3253</v>
      </c>
      <c r="AE752" s="21" t="s">
        <v>3547</v>
      </c>
      <c r="AF752" s="172" t="s">
        <v>3253</v>
      </c>
      <c r="AG752" s="173"/>
      <c r="AH752" s="172" t="s">
        <v>3543</v>
      </c>
      <c r="AI752" s="173"/>
    </row>
    <row r="753" spans="1:35">
      <c r="A753" s="20">
        <v>69</v>
      </c>
      <c r="B753" s="172" t="s">
        <v>3548</v>
      </c>
      <c r="C753" s="173"/>
      <c r="D753" s="21" t="s">
        <v>108</v>
      </c>
      <c r="E753" s="172" t="s">
        <v>3549</v>
      </c>
      <c r="F753" s="174"/>
      <c r="G753" s="173"/>
      <c r="H753" s="21" t="s">
        <v>110</v>
      </c>
      <c r="I753" s="172" t="s">
        <v>3432</v>
      </c>
      <c r="J753" s="173"/>
      <c r="K753" s="21" t="s">
        <v>3433</v>
      </c>
      <c r="L753" s="20">
        <v>4957</v>
      </c>
      <c r="M753" s="20">
        <v>510300</v>
      </c>
      <c r="N753" s="139">
        <v>2007666</v>
      </c>
      <c r="O753" s="140"/>
      <c r="P753" s="20">
        <v>2517966</v>
      </c>
      <c r="Q753" s="139">
        <v>0</v>
      </c>
      <c r="R753" s="141"/>
      <c r="S753" s="140"/>
      <c r="T753" s="20">
        <v>0</v>
      </c>
      <c r="U753" s="139">
        <v>0</v>
      </c>
      <c r="V753" s="141"/>
      <c r="W753" s="22">
        <v>4197</v>
      </c>
      <c r="X753" s="20">
        <v>0</v>
      </c>
      <c r="Y753" s="20">
        <v>0</v>
      </c>
      <c r="Z753" s="139">
        <v>2522163</v>
      </c>
      <c r="AA753" s="140"/>
      <c r="AB753" s="20">
        <v>2522163</v>
      </c>
      <c r="AC753" s="20">
        <v>0</v>
      </c>
      <c r="AD753" s="42" t="s">
        <v>3219</v>
      </c>
      <c r="AE753" s="21" t="s">
        <v>3550</v>
      </c>
      <c r="AF753" s="172" t="s">
        <v>3219</v>
      </c>
      <c r="AG753" s="173"/>
      <c r="AH753" s="172" t="s">
        <v>3548</v>
      </c>
      <c r="AI753" s="173"/>
    </row>
    <row r="754" spans="1:35">
      <c r="A754" s="20">
        <v>70</v>
      </c>
      <c r="B754" s="172" t="s">
        <v>3551</v>
      </c>
      <c r="C754" s="173"/>
      <c r="D754" s="21" t="s">
        <v>3552</v>
      </c>
      <c r="E754" s="172" t="s">
        <v>3553</v>
      </c>
      <c r="F754" s="174"/>
      <c r="G754" s="173"/>
      <c r="H754" s="21" t="s">
        <v>156</v>
      </c>
      <c r="I754" s="172" t="s">
        <v>326</v>
      </c>
      <c r="J754" s="173"/>
      <c r="K754" s="21" t="s">
        <v>545</v>
      </c>
      <c r="L754" s="20">
        <v>4957</v>
      </c>
      <c r="M754" s="20">
        <v>0</v>
      </c>
      <c r="N754" s="139">
        <v>1784592</v>
      </c>
      <c r="O754" s="140"/>
      <c r="P754" s="20">
        <v>1784592</v>
      </c>
      <c r="Q754" s="139">
        <v>0</v>
      </c>
      <c r="R754" s="141"/>
      <c r="S754" s="140"/>
      <c r="T754" s="20">
        <v>0</v>
      </c>
      <c r="U754" s="139">
        <v>0</v>
      </c>
      <c r="V754" s="141"/>
      <c r="W754" s="22">
        <v>17846</v>
      </c>
      <c r="X754" s="20">
        <v>0</v>
      </c>
      <c r="Y754" s="20">
        <v>0</v>
      </c>
      <c r="Z754" s="139">
        <v>1802438</v>
      </c>
      <c r="AA754" s="140"/>
      <c r="AB754" s="20">
        <v>1802438</v>
      </c>
      <c r="AC754" s="20">
        <v>0</v>
      </c>
      <c r="AD754" s="42" t="s">
        <v>3241</v>
      </c>
      <c r="AE754" s="21" t="s">
        <v>3554</v>
      </c>
      <c r="AF754" s="172" t="s">
        <v>3241</v>
      </c>
      <c r="AG754" s="173"/>
      <c r="AH754" s="172" t="s">
        <v>3551</v>
      </c>
      <c r="AI754" s="173"/>
    </row>
    <row r="755" spans="1:35">
      <c r="A755" s="20">
        <v>71</v>
      </c>
      <c r="B755" s="172" t="s">
        <v>3555</v>
      </c>
      <c r="C755" s="173"/>
      <c r="D755" s="21" t="s">
        <v>3556</v>
      </c>
      <c r="E755" s="172" t="s">
        <v>3557</v>
      </c>
      <c r="F755" s="174"/>
      <c r="G755" s="173"/>
      <c r="I755" s="172" t="s">
        <v>3558</v>
      </c>
      <c r="J755" s="173"/>
      <c r="K755" s="21" t="s">
        <v>60</v>
      </c>
      <c r="L755" s="20">
        <v>22</v>
      </c>
      <c r="M755" s="20">
        <v>0</v>
      </c>
      <c r="N755" s="139">
        <v>3718</v>
      </c>
      <c r="O755" s="140"/>
      <c r="P755" s="20">
        <v>3718</v>
      </c>
      <c r="Q755" s="139">
        <v>0</v>
      </c>
      <c r="R755" s="141"/>
      <c r="S755" s="140"/>
      <c r="T755" s="20">
        <v>0</v>
      </c>
      <c r="U755" s="139">
        <v>0</v>
      </c>
      <c r="V755" s="141"/>
      <c r="W755" s="22">
        <v>0</v>
      </c>
      <c r="X755" s="20">
        <v>0</v>
      </c>
      <c r="Y755" s="20">
        <v>0</v>
      </c>
      <c r="Z755" s="139">
        <v>3718</v>
      </c>
      <c r="AA755" s="140"/>
      <c r="AB755" s="20">
        <v>0</v>
      </c>
      <c r="AC755" s="20">
        <v>3718</v>
      </c>
      <c r="AD755" s="42" t="s">
        <v>3253</v>
      </c>
      <c r="AE755" s="21" t="s">
        <v>3559</v>
      </c>
      <c r="AF755" s="172" t="s">
        <v>3253</v>
      </c>
      <c r="AG755" s="173"/>
      <c r="AH755" s="172" t="s">
        <v>3555</v>
      </c>
      <c r="AI755" s="173"/>
    </row>
    <row r="756" spans="1:35">
      <c r="A756" s="20">
        <v>72</v>
      </c>
      <c r="B756" s="172" t="s">
        <v>3560</v>
      </c>
      <c r="C756" s="173"/>
      <c r="D756" s="21" t="s">
        <v>3561</v>
      </c>
      <c r="E756" s="172" t="s">
        <v>3562</v>
      </c>
      <c r="F756" s="174"/>
      <c r="G756" s="173"/>
      <c r="H756" s="21" t="s">
        <v>66</v>
      </c>
      <c r="I756" s="172" t="s">
        <v>3563</v>
      </c>
      <c r="J756" s="173"/>
      <c r="K756" s="21" t="s">
        <v>370</v>
      </c>
      <c r="L756" s="20">
        <v>794</v>
      </c>
      <c r="M756" s="20">
        <v>0</v>
      </c>
      <c r="N756" s="139">
        <v>480370</v>
      </c>
      <c r="O756" s="140"/>
      <c r="P756" s="20">
        <v>480370</v>
      </c>
      <c r="Q756" s="139">
        <v>0</v>
      </c>
      <c r="R756" s="141"/>
      <c r="S756" s="140"/>
      <c r="T756" s="20">
        <v>0</v>
      </c>
      <c r="U756" s="139">
        <v>0</v>
      </c>
      <c r="V756" s="141"/>
      <c r="W756" s="22">
        <v>43233</v>
      </c>
      <c r="X756" s="20">
        <v>0</v>
      </c>
      <c r="Y756" s="20">
        <v>0</v>
      </c>
      <c r="Z756" s="139">
        <v>523603</v>
      </c>
      <c r="AA756" s="140"/>
      <c r="AB756" s="20">
        <v>523603</v>
      </c>
      <c r="AC756" s="20">
        <v>0</v>
      </c>
      <c r="AD756" s="42" t="s">
        <v>3484</v>
      </c>
      <c r="AE756" s="21" t="s">
        <v>3564</v>
      </c>
      <c r="AF756" s="172" t="s">
        <v>3484</v>
      </c>
      <c r="AG756" s="173"/>
      <c r="AH756" s="172" t="s">
        <v>3560</v>
      </c>
      <c r="AI756" s="173"/>
    </row>
    <row r="757" spans="1:35">
      <c r="A757" s="20">
        <v>73</v>
      </c>
      <c r="B757" s="172" t="s">
        <v>3565</v>
      </c>
      <c r="C757" s="173"/>
      <c r="D757" s="21" t="s">
        <v>3566</v>
      </c>
      <c r="E757" s="172" t="s">
        <v>684</v>
      </c>
      <c r="F757" s="174"/>
      <c r="G757" s="173"/>
      <c r="H757" s="21" t="s">
        <v>66</v>
      </c>
      <c r="I757" s="172" t="s">
        <v>3567</v>
      </c>
      <c r="J757" s="173"/>
      <c r="K757" s="21" t="s">
        <v>60</v>
      </c>
      <c r="L757" s="20">
        <v>410</v>
      </c>
      <c r="M757" s="20">
        <v>0</v>
      </c>
      <c r="N757" s="139">
        <v>202950</v>
      </c>
      <c r="O757" s="140"/>
      <c r="P757" s="20">
        <v>202950</v>
      </c>
      <c r="Q757" s="139">
        <v>0</v>
      </c>
      <c r="R757" s="141"/>
      <c r="S757" s="140"/>
      <c r="T757" s="20">
        <v>0</v>
      </c>
      <c r="U757" s="139">
        <v>0</v>
      </c>
      <c r="V757" s="141"/>
      <c r="W757" s="22">
        <v>18266</v>
      </c>
      <c r="X757" s="20">
        <v>0</v>
      </c>
      <c r="Y757" s="20">
        <v>0</v>
      </c>
      <c r="Z757" s="139">
        <v>221216</v>
      </c>
      <c r="AA757" s="140"/>
      <c r="AB757" s="20">
        <v>221216</v>
      </c>
      <c r="AC757" s="20">
        <v>0</v>
      </c>
      <c r="AD757" s="42" t="s">
        <v>3253</v>
      </c>
      <c r="AE757" s="21" t="s">
        <v>3568</v>
      </c>
      <c r="AF757" s="172" t="s">
        <v>3253</v>
      </c>
      <c r="AG757" s="173"/>
      <c r="AH757" s="172" t="s">
        <v>3565</v>
      </c>
      <c r="AI757" s="173"/>
    </row>
    <row r="758" spans="1:35">
      <c r="A758" s="20">
        <v>74</v>
      </c>
      <c r="B758" s="172" t="s">
        <v>3569</v>
      </c>
      <c r="C758" s="173"/>
      <c r="D758" s="21" t="s">
        <v>3570</v>
      </c>
      <c r="E758" s="172" t="s">
        <v>3571</v>
      </c>
      <c r="F758" s="174"/>
      <c r="G758" s="173"/>
      <c r="H758" s="21" t="s">
        <v>66</v>
      </c>
      <c r="I758" s="172" t="s">
        <v>3572</v>
      </c>
      <c r="J758" s="173"/>
      <c r="K758" s="21" t="s">
        <v>125</v>
      </c>
      <c r="L758" s="20">
        <v>300</v>
      </c>
      <c r="M758" s="20">
        <v>0</v>
      </c>
      <c r="N758" s="139">
        <v>405600</v>
      </c>
      <c r="O758" s="140"/>
      <c r="P758" s="20">
        <v>405600</v>
      </c>
      <c r="Q758" s="139">
        <v>0</v>
      </c>
      <c r="R758" s="141"/>
      <c r="S758" s="140"/>
      <c r="T758" s="20">
        <v>0</v>
      </c>
      <c r="U758" s="139">
        <v>500</v>
      </c>
      <c r="V758" s="141"/>
      <c r="W758" s="22">
        <v>36504</v>
      </c>
      <c r="X758" s="20">
        <v>0</v>
      </c>
      <c r="Y758" s="20">
        <v>0</v>
      </c>
      <c r="Z758" s="139">
        <v>442604</v>
      </c>
      <c r="AA758" s="140"/>
      <c r="AB758" s="20">
        <v>442604</v>
      </c>
      <c r="AC758" s="20">
        <v>0</v>
      </c>
      <c r="AD758" s="42" t="s">
        <v>3253</v>
      </c>
      <c r="AE758" s="21" t="s">
        <v>3573</v>
      </c>
      <c r="AF758" s="172" t="s">
        <v>3253</v>
      </c>
      <c r="AG758" s="173"/>
      <c r="AH758" s="172" t="s">
        <v>3569</v>
      </c>
      <c r="AI758" s="173"/>
    </row>
    <row r="759" spans="1:35">
      <c r="A759" s="20">
        <v>75</v>
      </c>
      <c r="B759" s="172" t="s">
        <v>3574</v>
      </c>
      <c r="C759" s="173"/>
      <c r="D759" s="21" t="s">
        <v>3575</v>
      </c>
      <c r="E759" s="172" t="s">
        <v>1455</v>
      </c>
      <c r="F759" s="174"/>
      <c r="G759" s="173"/>
      <c r="H759" s="21" t="s">
        <v>66</v>
      </c>
      <c r="I759" s="172" t="s">
        <v>3576</v>
      </c>
      <c r="J759" s="173"/>
      <c r="K759" s="21" t="s">
        <v>534</v>
      </c>
      <c r="L759" s="20">
        <v>1419</v>
      </c>
      <c r="M759" s="20">
        <v>0</v>
      </c>
      <c r="N759" s="139">
        <v>2050029</v>
      </c>
      <c r="O759" s="140"/>
      <c r="P759" s="20">
        <v>2050029</v>
      </c>
      <c r="Q759" s="139">
        <v>0</v>
      </c>
      <c r="R759" s="141"/>
      <c r="S759" s="140"/>
      <c r="T759" s="20">
        <v>0</v>
      </c>
      <c r="U759" s="139">
        <v>0</v>
      </c>
      <c r="V759" s="141"/>
      <c r="W759" s="22">
        <v>184503</v>
      </c>
      <c r="X759" s="20">
        <v>0</v>
      </c>
      <c r="Y759" s="20">
        <v>0</v>
      </c>
      <c r="Z759" s="139">
        <v>2234532</v>
      </c>
      <c r="AA759" s="140"/>
      <c r="AB759" s="20">
        <v>1000000</v>
      </c>
      <c r="AC759" s="20">
        <v>1234532</v>
      </c>
      <c r="AD759" s="42" t="s">
        <v>3253</v>
      </c>
      <c r="AE759" s="21" t="s">
        <v>3577</v>
      </c>
      <c r="AF759" s="172" t="s">
        <v>3253</v>
      </c>
      <c r="AG759" s="173"/>
      <c r="AH759" s="172" t="s">
        <v>3574</v>
      </c>
      <c r="AI759" s="173"/>
    </row>
    <row r="760" spans="1:35">
      <c r="A760" s="20">
        <v>76</v>
      </c>
      <c r="B760" s="172" t="s">
        <v>3578</v>
      </c>
      <c r="C760" s="173"/>
      <c r="D760" s="21" t="s">
        <v>3579</v>
      </c>
      <c r="E760" s="172" t="s">
        <v>3580</v>
      </c>
      <c r="F760" s="174"/>
      <c r="G760" s="173"/>
      <c r="I760" s="172" t="s">
        <v>3581</v>
      </c>
      <c r="J760" s="173"/>
      <c r="K760" s="21" t="s">
        <v>60</v>
      </c>
      <c r="L760" s="20">
        <v>77</v>
      </c>
      <c r="M760" s="20">
        <v>0</v>
      </c>
      <c r="N760" s="139">
        <v>13013</v>
      </c>
      <c r="O760" s="140"/>
      <c r="P760" s="20">
        <v>13013</v>
      </c>
      <c r="Q760" s="139">
        <v>0</v>
      </c>
      <c r="R760" s="141"/>
      <c r="S760" s="140"/>
      <c r="T760" s="20">
        <v>0</v>
      </c>
      <c r="U760" s="139">
        <v>0</v>
      </c>
      <c r="V760" s="141"/>
      <c r="W760" s="22">
        <v>0</v>
      </c>
      <c r="X760" s="20">
        <v>0</v>
      </c>
      <c r="Y760" s="20">
        <v>0</v>
      </c>
      <c r="Z760" s="139">
        <v>13013</v>
      </c>
      <c r="AA760" s="140"/>
      <c r="AB760" s="20">
        <v>0</v>
      </c>
      <c r="AC760" s="20">
        <v>13013</v>
      </c>
      <c r="AD760" s="42" t="s">
        <v>3337</v>
      </c>
      <c r="AE760" s="21" t="s">
        <v>3582</v>
      </c>
      <c r="AF760" s="172" t="s">
        <v>3337</v>
      </c>
      <c r="AG760" s="173"/>
      <c r="AH760" s="172" t="s">
        <v>3578</v>
      </c>
      <c r="AI760" s="173"/>
    </row>
    <row r="761" spans="1:35">
      <c r="A761" s="20">
        <v>77</v>
      </c>
      <c r="B761" s="172" t="s">
        <v>3583</v>
      </c>
      <c r="C761" s="173"/>
      <c r="D761" s="21" t="s">
        <v>3584</v>
      </c>
      <c r="E761" s="172" t="s">
        <v>3585</v>
      </c>
      <c r="F761" s="174"/>
      <c r="G761" s="173"/>
      <c r="I761" s="172" t="s">
        <v>728</v>
      </c>
      <c r="J761" s="173"/>
      <c r="K761" s="21" t="s">
        <v>60</v>
      </c>
      <c r="L761" s="20">
        <v>36</v>
      </c>
      <c r="M761" s="20">
        <v>0</v>
      </c>
      <c r="N761" s="139">
        <v>6084</v>
      </c>
      <c r="O761" s="140"/>
      <c r="P761" s="20">
        <v>6084</v>
      </c>
      <c r="Q761" s="139">
        <v>0</v>
      </c>
      <c r="R761" s="141"/>
      <c r="S761" s="140"/>
      <c r="T761" s="20">
        <v>0</v>
      </c>
      <c r="U761" s="139">
        <v>0</v>
      </c>
      <c r="V761" s="141"/>
      <c r="W761" s="22">
        <v>0</v>
      </c>
      <c r="X761" s="20">
        <v>0</v>
      </c>
      <c r="Y761" s="20">
        <v>0</v>
      </c>
      <c r="Z761" s="139">
        <v>6084</v>
      </c>
      <c r="AA761" s="140"/>
      <c r="AB761" s="20">
        <v>0</v>
      </c>
      <c r="AC761" s="20">
        <v>6084</v>
      </c>
      <c r="AD761" s="42" t="s">
        <v>3253</v>
      </c>
      <c r="AE761" s="21" t="s">
        <v>3586</v>
      </c>
      <c r="AF761" s="172" t="s">
        <v>3253</v>
      </c>
      <c r="AG761" s="173"/>
      <c r="AH761" s="172" t="s">
        <v>3583</v>
      </c>
      <c r="AI761" s="173"/>
    </row>
    <row r="762" spans="1:35">
      <c r="A762" s="20">
        <v>78</v>
      </c>
      <c r="B762" s="172" t="s">
        <v>3587</v>
      </c>
      <c r="C762" s="173"/>
      <c r="D762" s="21" t="s">
        <v>3588</v>
      </c>
      <c r="E762" s="172" t="s">
        <v>3589</v>
      </c>
      <c r="F762" s="174"/>
      <c r="G762" s="173"/>
      <c r="I762" s="172" t="s">
        <v>3590</v>
      </c>
      <c r="J762" s="173"/>
      <c r="K762" s="21" t="s">
        <v>60</v>
      </c>
      <c r="L762" s="20">
        <v>26</v>
      </c>
      <c r="M762" s="20">
        <v>0</v>
      </c>
      <c r="N762" s="139">
        <v>4394</v>
      </c>
      <c r="O762" s="140"/>
      <c r="P762" s="20">
        <v>4394</v>
      </c>
      <c r="Q762" s="139">
        <v>0</v>
      </c>
      <c r="R762" s="141"/>
      <c r="S762" s="140"/>
      <c r="T762" s="20">
        <v>0</v>
      </c>
      <c r="U762" s="139">
        <v>0</v>
      </c>
      <c r="V762" s="141"/>
      <c r="W762" s="22">
        <v>0</v>
      </c>
      <c r="X762" s="20">
        <v>0</v>
      </c>
      <c r="Y762" s="20">
        <v>0</v>
      </c>
      <c r="Z762" s="139">
        <v>4394</v>
      </c>
      <c r="AA762" s="140"/>
      <c r="AB762" s="20">
        <v>0</v>
      </c>
      <c r="AC762" s="20">
        <v>4394</v>
      </c>
      <c r="AD762" s="42" t="s">
        <v>3253</v>
      </c>
      <c r="AE762" s="21" t="s">
        <v>3591</v>
      </c>
      <c r="AF762" s="172" t="s">
        <v>3253</v>
      </c>
      <c r="AG762" s="173"/>
      <c r="AH762" s="172" t="s">
        <v>3587</v>
      </c>
      <c r="AI762" s="173"/>
    </row>
    <row r="763" spans="1:35">
      <c r="A763" s="20">
        <v>79</v>
      </c>
      <c r="B763" s="172" t="s">
        <v>3592</v>
      </c>
      <c r="C763" s="173"/>
      <c r="D763" s="21" t="s">
        <v>2505</v>
      </c>
      <c r="E763" s="172" t="s">
        <v>2506</v>
      </c>
      <c r="F763" s="174"/>
      <c r="G763" s="173"/>
      <c r="I763" s="172" t="s">
        <v>2507</v>
      </c>
      <c r="J763" s="173"/>
      <c r="K763" s="21" t="s">
        <v>125</v>
      </c>
      <c r="L763" s="20">
        <v>174</v>
      </c>
      <c r="M763" s="20">
        <v>0</v>
      </c>
      <c r="N763" s="139">
        <v>233896</v>
      </c>
      <c r="O763" s="140"/>
      <c r="P763" s="20">
        <v>233896</v>
      </c>
      <c r="Q763" s="139">
        <v>0</v>
      </c>
      <c r="R763" s="141"/>
      <c r="S763" s="140"/>
      <c r="T763" s="20">
        <v>0</v>
      </c>
      <c r="U763" s="139">
        <v>0</v>
      </c>
      <c r="V763" s="141"/>
      <c r="W763" s="22">
        <v>0</v>
      </c>
      <c r="X763" s="20">
        <v>0</v>
      </c>
      <c r="Y763" s="20">
        <v>0</v>
      </c>
      <c r="Z763" s="139">
        <v>233896</v>
      </c>
      <c r="AA763" s="140"/>
      <c r="AB763" s="20">
        <v>0</v>
      </c>
      <c r="AC763" s="20">
        <v>233896</v>
      </c>
      <c r="AD763" s="42" t="s">
        <v>3253</v>
      </c>
      <c r="AE763" s="21" t="s">
        <v>3593</v>
      </c>
      <c r="AF763" s="172" t="s">
        <v>3253</v>
      </c>
      <c r="AG763" s="173"/>
      <c r="AH763" s="172" t="s">
        <v>3592</v>
      </c>
      <c r="AI763" s="173"/>
    </row>
    <row r="764" spans="1:35">
      <c r="A764" s="20">
        <v>80</v>
      </c>
      <c r="B764" s="172" t="s">
        <v>3594</v>
      </c>
      <c r="C764" s="173"/>
      <c r="D764" s="21" t="s">
        <v>108</v>
      </c>
      <c r="E764" s="172" t="s">
        <v>3595</v>
      </c>
      <c r="F764" s="174"/>
      <c r="G764" s="173"/>
      <c r="H764" s="21" t="s">
        <v>110</v>
      </c>
      <c r="I764" s="172" t="s">
        <v>3596</v>
      </c>
      <c r="J764" s="173"/>
      <c r="K764" s="21" t="s">
        <v>112</v>
      </c>
      <c r="L764" s="20">
        <v>4957</v>
      </c>
      <c r="M764" s="20">
        <v>429300</v>
      </c>
      <c r="N764" s="139">
        <v>2305098</v>
      </c>
      <c r="O764" s="140"/>
      <c r="P764" s="20">
        <v>2734398</v>
      </c>
      <c r="Q764" s="139">
        <v>0</v>
      </c>
      <c r="R764" s="141"/>
      <c r="S764" s="140"/>
      <c r="T764" s="20">
        <v>0</v>
      </c>
      <c r="U764" s="139">
        <v>0</v>
      </c>
      <c r="V764" s="141"/>
      <c r="W764" s="22">
        <v>13672</v>
      </c>
      <c r="X764" s="20">
        <v>0</v>
      </c>
      <c r="Y764" s="20">
        <v>0</v>
      </c>
      <c r="Z764" s="139">
        <v>2748070</v>
      </c>
      <c r="AA764" s="140"/>
      <c r="AB764" s="20">
        <v>2748070</v>
      </c>
      <c r="AC764" s="20">
        <v>0</v>
      </c>
      <c r="AD764" s="42" t="s">
        <v>3219</v>
      </c>
      <c r="AE764" s="21" t="s">
        <v>3597</v>
      </c>
      <c r="AF764" s="172" t="s">
        <v>3219</v>
      </c>
      <c r="AG764" s="173"/>
      <c r="AH764" s="172" t="s">
        <v>3594</v>
      </c>
      <c r="AI764" s="173"/>
    </row>
    <row r="765" spans="1:35">
      <c r="A765" s="20">
        <v>81</v>
      </c>
      <c r="B765" s="172" t="s">
        <v>3598</v>
      </c>
      <c r="C765" s="173"/>
      <c r="D765" s="21" t="s">
        <v>3599</v>
      </c>
      <c r="E765" s="172" t="s">
        <v>3600</v>
      </c>
      <c r="F765" s="174"/>
      <c r="G765" s="173"/>
      <c r="H765" s="21" t="s">
        <v>325</v>
      </c>
      <c r="I765" s="172" t="s">
        <v>3601</v>
      </c>
      <c r="J765" s="173"/>
      <c r="K765" s="21" t="s">
        <v>60</v>
      </c>
      <c r="L765" s="20">
        <v>2479</v>
      </c>
      <c r="M765" s="20">
        <v>59400</v>
      </c>
      <c r="N765" s="139">
        <v>1226907</v>
      </c>
      <c r="O765" s="140"/>
      <c r="P765" s="20">
        <v>1286307</v>
      </c>
      <c r="Q765" s="139">
        <v>0</v>
      </c>
      <c r="R765" s="141"/>
      <c r="S765" s="140"/>
      <c r="T765" s="20">
        <v>76400</v>
      </c>
      <c r="U765" s="139">
        <v>188171</v>
      </c>
      <c r="V765" s="141"/>
      <c r="W765" s="22">
        <v>13160</v>
      </c>
      <c r="X765" s="20">
        <v>16650</v>
      </c>
      <c r="Y765" s="20">
        <v>0</v>
      </c>
      <c r="Z765" s="139">
        <v>1580688</v>
      </c>
      <c r="AA765" s="140"/>
      <c r="AB765" s="20">
        <v>1580688</v>
      </c>
      <c r="AC765" s="20">
        <v>0</v>
      </c>
      <c r="AD765" s="42" t="s">
        <v>3225</v>
      </c>
      <c r="AE765" s="21" t="s">
        <v>3602</v>
      </c>
      <c r="AF765" s="172" t="s">
        <v>3225</v>
      </c>
      <c r="AG765" s="173"/>
      <c r="AH765" s="172" t="s">
        <v>3598</v>
      </c>
      <c r="AI765" s="173"/>
    </row>
    <row r="766" spans="1:35">
      <c r="A766" s="20">
        <v>82</v>
      </c>
      <c r="B766" s="172" t="s">
        <v>3603</v>
      </c>
      <c r="C766" s="173"/>
      <c r="D766" s="21" t="s">
        <v>3604</v>
      </c>
      <c r="E766" s="172" t="s">
        <v>3605</v>
      </c>
      <c r="F766" s="174"/>
      <c r="G766" s="173"/>
      <c r="H766" s="21" t="s">
        <v>66</v>
      </c>
      <c r="I766" s="172" t="s">
        <v>3606</v>
      </c>
      <c r="J766" s="173"/>
      <c r="K766" s="21" t="s">
        <v>125</v>
      </c>
      <c r="L766" s="20">
        <v>70</v>
      </c>
      <c r="M766" s="20">
        <v>0</v>
      </c>
      <c r="N766" s="139">
        <v>94640</v>
      </c>
      <c r="O766" s="140"/>
      <c r="P766" s="20">
        <v>94640</v>
      </c>
      <c r="Q766" s="139">
        <v>0</v>
      </c>
      <c r="R766" s="141"/>
      <c r="S766" s="140"/>
      <c r="T766" s="20">
        <v>0</v>
      </c>
      <c r="U766" s="139">
        <v>0</v>
      </c>
      <c r="V766" s="141"/>
      <c r="W766" s="22">
        <v>8518</v>
      </c>
      <c r="X766" s="20">
        <v>0</v>
      </c>
      <c r="Y766" s="20">
        <v>0</v>
      </c>
      <c r="Z766" s="139">
        <v>103158</v>
      </c>
      <c r="AA766" s="140"/>
      <c r="AB766" s="20">
        <v>103158</v>
      </c>
      <c r="AC766" s="20">
        <v>0</v>
      </c>
      <c r="AD766" s="42" t="s">
        <v>3241</v>
      </c>
      <c r="AE766" s="21" t="s">
        <v>3607</v>
      </c>
      <c r="AF766" s="172" t="s">
        <v>3241</v>
      </c>
      <c r="AG766" s="173"/>
      <c r="AH766" s="172" t="s">
        <v>3603</v>
      </c>
      <c r="AI766" s="173"/>
    </row>
    <row r="767" spans="1:35">
      <c r="A767" s="20">
        <v>83</v>
      </c>
      <c r="B767" s="172" t="s">
        <v>3608</v>
      </c>
      <c r="C767" s="173"/>
      <c r="D767" s="21" t="s">
        <v>3609</v>
      </c>
      <c r="E767" s="172" t="s">
        <v>2779</v>
      </c>
      <c r="F767" s="174"/>
      <c r="G767" s="173"/>
      <c r="H767" s="21" t="s">
        <v>156</v>
      </c>
      <c r="I767" s="172" t="s">
        <v>3610</v>
      </c>
      <c r="J767" s="173"/>
      <c r="K767" s="21" t="s">
        <v>60</v>
      </c>
      <c r="L767" s="20">
        <v>2479</v>
      </c>
      <c r="M767" s="20">
        <v>0</v>
      </c>
      <c r="N767" s="139">
        <v>1226907</v>
      </c>
      <c r="O767" s="140"/>
      <c r="P767" s="20">
        <v>1226907</v>
      </c>
      <c r="Q767" s="139">
        <v>0</v>
      </c>
      <c r="R767" s="141"/>
      <c r="S767" s="140"/>
      <c r="T767" s="20">
        <v>76400</v>
      </c>
      <c r="U767" s="139">
        <v>188671</v>
      </c>
      <c r="V767" s="141"/>
      <c r="W767" s="22">
        <v>12269</v>
      </c>
      <c r="X767" s="20">
        <v>16650</v>
      </c>
      <c r="Y767" s="20">
        <v>0</v>
      </c>
      <c r="Z767" s="139">
        <v>1520897</v>
      </c>
      <c r="AA767" s="140"/>
      <c r="AB767" s="20">
        <v>1520897</v>
      </c>
      <c r="AC767" s="20">
        <v>0</v>
      </c>
      <c r="AD767" s="42" t="s">
        <v>3611</v>
      </c>
      <c r="AE767" s="21" t="s">
        <v>3612</v>
      </c>
      <c r="AF767" s="172" t="s">
        <v>3611</v>
      </c>
      <c r="AG767" s="173"/>
      <c r="AH767" s="172" t="s">
        <v>3608</v>
      </c>
      <c r="AI767" s="173"/>
    </row>
    <row r="768" spans="1:35">
      <c r="A768" s="20">
        <v>84</v>
      </c>
      <c r="B768" s="172" t="s">
        <v>3613</v>
      </c>
      <c r="C768" s="173"/>
      <c r="D768" s="21" t="s">
        <v>3614</v>
      </c>
      <c r="E768" s="172" t="s">
        <v>3615</v>
      </c>
      <c r="F768" s="174"/>
      <c r="G768" s="173"/>
      <c r="I768" s="172" t="s">
        <v>3616</v>
      </c>
      <c r="J768" s="173"/>
      <c r="K768" s="21" t="s">
        <v>295</v>
      </c>
      <c r="L768" s="20">
        <v>43</v>
      </c>
      <c r="M768" s="20">
        <v>0</v>
      </c>
      <c r="N768" s="139">
        <v>11825</v>
      </c>
      <c r="O768" s="140"/>
      <c r="P768" s="20">
        <v>11825</v>
      </c>
      <c r="Q768" s="139">
        <v>0</v>
      </c>
      <c r="R768" s="141"/>
      <c r="S768" s="140"/>
      <c r="T768" s="20">
        <v>0</v>
      </c>
      <c r="U768" s="139">
        <v>0</v>
      </c>
      <c r="V768" s="141"/>
      <c r="W768" s="22">
        <v>0</v>
      </c>
      <c r="X768" s="20">
        <v>0</v>
      </c>
      <c r="Y768" s="20">
        <v>0</v>
      </c>
      <c r="Z768" s="139">
        <v>11825</v>
      </c>
      <c r="AA768" s="140"/>
      <c r="AB768" s="20">
        <v>0</v>
      </c>
      <c r="AC768" s="20">
        <v>11825</v>
      </c>
      <c r="AD768" s="42" t="s">
        <v>3253</v>
      </c>
      <c r="AE768" s="21" t="s">
        <v>3617</v>
      </c>
      <c r="AF768" s="172" t="s">
        <v>3253</v>
      </c>
      <c r="AG768" s="173"/>
      <c r="AH768" s="172" t="s">
        <v>3613</v>
      </c>
      <c r="AI768" s="173"/>
    </row>
    <row r="769" spans="1:35">
      <c r="A769" s="20">
        <v>85</v>
      </c>
      <c r="B769" s="172" t="s">
        <v>3618</v>
      </c>
      <c r="C769" s="173"/>
      <c r="D769" s="21" t="s">
        <v>3619</v>
      </c>
      <c r="E769" s="172" t="s">
        <v>3620</v>
      </c>
      <c r="F769" s="174"/>
      <c r="G769" s="173"/>
      <c r="I769" s="172" t="s">
        <v>3621</v>
      </c>
      <c r="J769" s="173"/>
      <c r="K769" s="21" t="s">
        <v>60</v>
      </c>
      <c r="L769" s="20">
        <v>24</v>
      </c>
      <c r="M769" s="20">
        <v>0</v>
      </c>
      <c r="N769" s="139">
        <v>4056</v>
      </c>
      <c r="O769" s="140"/>
      <c r="P769" s="20">
        <v>4056</v>
      </c>
      <c r="Q769" s="139">
        <v>0</v>
      </c>
      <c r="R769" s="141"/>
      <c r="S769" s="140"/>
      <c r="T769" s="20">
        <v>0</v>
      </c>
      <c r="U769" s="139">
        <v>0</v>
      </c>
      <c r="V769" s="141"/>
      <c r="W769" s="22">
        <v>0</v>
      </c>
      <c r="X769" s="20">
        <v>0</v>
      </c>
      <c r="Y769" s="20">
        <v>0</v>
      </c>
      <c r="Z769" s="139">
        <v>4056</v>
      </c>
      <c r="AA769" s="140"/>
      <c r="AB769" s="20">
        <v>0</v>
      </c>
      <c r="AC769" s="20">
        <v>4056</v>
      </c>
      <c r="AD769" s="42" t="s">
        <v>3253</v>
      </c>
      <c r="AE769" s="21" t="s">
        <v>3622</v>
      </c>
      <c r="AF769" s="172" t="s">
        <v>3253</v>
      </c>
      <c r="AG769" s="173"/>
      <c r="AH769" s="172" t="s">
        <v>3618</v>
      </c>
      <c r="AI769" s="173"/>
    </row>
    <row r="770" spans="1:35">
      <c r="A770" s="20">
        <v>86</v>
      </c>
      <c r="B770" s="172" t="s">
        <v>3623</v>
      </c>
      <c r="C770" s="173"/>
      <c r="D770" s="21" t="s">
        <v>108</v>
      </c>
      <c r="E770" s="172" t="s">
        <v>3624</v>
      </c>
      <c r="F770" s="174"/>
      <c r="G770" s="173"/>
      <c r="H770" s="21" t="s">
        <v>110</v>
      </c>
      <c r="I770" s="172" t="s">
        <v>3625</v>
      </c>
      <c r="J770" s="173"/>
      <c r="K770" s="21" t="s">
        <v>60</v>
      </c>
      <c r="L770" s="20">
        <v>2479</v>
      </c>
      <c r="M770" s="20">
        <v>89100</v>
      </c>
      <c r="N770" s="139">
        <v>1226907</v>
      </c>
      <c r="O770" s="140"/>
      <c r="P770" s="20">
        <v>1316007</v>
      </c>
      <c r="Q770" s="139">
        <v>0</v>
      </c>
      <c r="R770" s="141"/>
      <c r="S770" s="140"/>
      <c r="T770" s="20">
        <v>0</v>
      </c>
      <c r="U770" s="139">
        <v>0</v>
      </c>
      <c r="V770" s="141"/>
      <c r="W770" s="22">
        <v>6580</v>
      </c>
      <c r="X770" s="20">
        <v>0</v>
      </c>
      <c r="Y770" s="20">
        <v>0</v>
      </c>
      <c r="Z770" s="139">
        <v>1322587</v>
      </c>
      <c r="AA770" s="140"/>
      <c r="AB770" s="20">
        <v>1322587</v>
      </c>
      <c r="AC770" s="20">
        <v>0</v>
      </c>
      <c r="AD770" s="42" t="s">
        <v>3225</v>
      </c>
      <c r="AE770" s="21" t="s">
        <v>3626</v>
      </c>
      <c r="AF770" s="172" t="s">
        <v>3225</v>
      </c>
      <c r="AG770" s="173"/>
      <c r="AH770" s="172" t="s">
        <v>3623</v>
      </c>
      <c r="AI770" s="173"/>
    </row>
    <row r="771" spans="1:35">
      <c r="A771" s="20">
        <v>87</v>
      </c>
      <c r="B771" s="172" t="s">
        <v>3627</v>
      </c>
      <c r="C771" s="173"/>
      <c r="D771" s="21" t="s">
        <v>3628</v>
      </c>
      <c r="E771" s="172" t="s">
        <v>3629</v>
      </c>
      <c r="F771" s="174"/>
      <c r="G771" s="173"/>
      <c r="I771" s="172" t="s">
        <v>3630</v>
      </c>
      <c r="J771" s="173"/>
      <c r="K771" s="21" t="s">
        <v>60</v>
      </c>
      <c r="L771" s="20">
        <v>39</v>
      </c>
      <c r="M771" s="20">
        <v>0</v>
      </c>
      <c r="N771" s="139">
        <v>6591</v>
      </c>
      <c r="O771" s="140"/>
      <c r="P771" s="20">
        <v>6591</v>
      </c>
      <c r="Q771" s="139">
        <v>0</v>
      </c>
      <c r="R771" s="141"/>
      <c r="S771" s="140"/>
      <c r="T771" s="20">
        <v>0</v>
      </c>
      <c r="U771" s="139">
        <v>0</v>
      </c>
      <c r="V771" s="141"/>
      <c r="W771" s="22">
        <v>0</v>
      </c>
      <c r="X771" s="20">
        <v>0</v>
      </c>
      <c r="Y771" s="20">
        <v>0</v>
      </c>
      <c r="Z771" s="139">
        <v>6591</v>
      </c>
      <c r="AA771" s="140"/>
      <c r="AB771" s="20">
        <v>0</v>
      </c>
      <c r="AC771" s="20">
        <v>6591</v>
      </c>
      <c r="AD771" s="42" t="s">
        <v>3253</v>
      </c>
      <c r="AE771" s="21" t="s">
        <v>3631</v>
      </c>
      <c r="AF771" s="172" t="s">
        <v>3253</v>
      </c>
      <c r="AG771" s="173"/>
      <c r="AH771" s="172" t="s">
        <v>3627</v>
      </c>
      <c r="AI771" s="173"/>
    </row>
    <row r="772" spans="1:35">
      <c r="A772" s="20">
        <v>88</v>
      </c>
      <c r="B772" s="172" t="s">
        <v>3632</v>
      </c>
      <c r="C772" s="173"/>
      <c r="D772" s="21" t="s">
        <v>108</v>
      </c>
      <c r="E772" s="172" t="s">
        <v>3633</v>
      </c>
      <c r="F772" s="174"/>
      <c r="G772" s="173"/>
      <c r="H772" s="21" t="s">
        <v>110</v>
      </c>
      <c r="I772" s="172" t="s">
        <v>3634</v>
      </c>
      <c r="J772" s="173"/>
      <c r="K772" s="21" t="s">
        <v>3281</v>
      </c>
      <c r="L772" s="20">
        <v>2479</v>
      </c>
      <c r="M772" s="20">
        <v>210600</v>
      </c>
      <c r="N772" s="139">
        <v>979047</v>
      </c>
      <c r="O772" s="140"/>
      <c r="P772" s="20">
        <v>1189647</v>
      </c>
      <c r="Q772" s="139">
        <v>0</v>
      </c>
      <c r="R772" s="141"/>
      <c r="S772" s="140"/>
      <c r="T772" s="20">
        <v>0</v>
      </c>
      <c r="U772" s="139">
        <v>0</v>
      </c>
      <c r="V772" s="141"/>
      <c r="W772" s="22">
        <v>1983</v>
      </c>
      <c r="X772" s="20">
        <v>0</v>
      </c>
      <c r="Y772" s="20">
        <v>0</v>
      </c>
      <c r="Z772" s="139">
        <v>1191630</v>
      </c>
      <c r="AA772" s="140"/>
      <c r="AB772" s="20">
        <v>1191630</v>
      </c>
      <c r="AC772" s="20">
        <v>0</v>
      </c>
      <c r="AD772" s="42" t="s">
        <v>3297</v>
      </c>
      <c r="AE772" s="21" t="s">
        <v>3635</v>
      </c>
      <c r="AF772" s="172" t="s">
        <v>3297</v>
      </c>
      <c r="AG772" s="173"/>
      <c r="AH772" s="172" t="s">
        <v>3632</v>
      </c>
      <c r="AI772" s="173"/>
    </row>
    <row r="773" spans="1:35">
      <c r="A773" s="20">
        <v>89</v>
      </c>
      <c r="B773" s="172" t="s">
        <v>3636</v>
      </c>
      <c r="C773" s="173"/>
      <c r="D773" s="21" t="s">
        <v>3637</v>
      </c>
      <c r="E773" s="172" t="s">
        <v>420</v>
      </c>
      <c r="F773" s="174"/>
      <c r="G773" s="173"/>
      <c r="H773" s="21" t="s">
        <v>66</v>
      </c>
      <c r="I773" s="172" t="s">
        <v>3638</v>
      </c>
      <c r="J773" s="173"/>
      <c r="K773" s="21" t="s">
        <v>68</v>
      </c>
      <c r="L773" s="20">
        <v>628</v>
      </c>
      <c r="M773" s="20">
        <v>0</v>
      </c>
      <c r="N773" s="139">
        <v>849056</v>
      </c>
      <c r="O773" s="140"/>
      <c r="P773" s="20">
        <v>849056</v>
      </c>
      <c r="Q773" s="139">
        <v>0</v>
      </c>
      <c r="R773" s="141"/>
      <c r="S773" s="140"/>
      <c r="T773" s="20">
        <v>0</v>
      </c>
      <c r="U773" s="139">
        <v>0</v>
      </c>
      <c r="V773" s="141"/>
      <c r="W773" s="22">
        <v>76415</v>
      </c>
      <c r="X773" s="20">
        <v>0</v>
      </c>
      <c r="Y773" s="20">
        <v>0</v>
      </c>
      <c r="Z773" s="139">
        <v>925471</v>
      </c>
      <c r="AA773" s="140"/>
      <c r="AB773" s="20">
        <v>925471</v>
      </c>
      <c r="AC773" s="20">
        <v>0</v>
      </c>
      <c r="AD773" s="42" t="s">
        <v>3386</v>
      </c>
      <c r="AE773" s="21" t="s">
        <v>3639</v>
      </c>
      <c r="AF773" s="172" t="s">
        <v>3386</v>
      </c>
      <c r="AG773" s="173"/>
      <c r="AH773" s="172" t="s">
        <v>3636</v>
      </c>
      <c r="AI773" s="173"/>
    </row>
    <row r="774" spans="1:35">
      <c r="A774" s="20">
        <v>90</v>
      </c>
      <c r="B774" s="172" t="s">
        <v>3640</v>
      </c>
      <c r="C774" s="173"/>
      <c r="D774" s="21" t="s">
        <v>3641</v>
      </c>
      <c r="E774" s="172" t="s">
        <v>3642</v>
      </c>
      <c r="F774" s="174"/>
      <c r="G774" s="173"/>
      <c r="H774" s="21" t="s">
        <v>98</v>
      </c>
      <c r="I774" s="172" t="s">
        <v>3643</v>
      </c>
      <c r="J774" s="173"/>
      <c r="K774" s="21" t="s">
        <v>60</v>
      </c>
      <c r="L774" s="20">
        <v>0</v>
      </c>
      <c r="M774" s="20">
        <v>59400</v>
      </c>
      <c r="N774" s="139">
        <v>0</v>
      </c>
      <c r="O774" s="140"/>
      <c r="P774" s="20">
        <v>59400</v>
      </c>
      <c r="Q774" s="139">
        <v>0</v>
      </c>
      <c r="R774" s="141"/>
      <c r="S774" s="140"/>
      <c r="T774" s="20">
        <v>0</v>
      </c>
      <c r="U774" s="139">
        <v>0</v>
      </c>
      <c r="V774" s="141"/>
      <c r="W774" s="22">
        <v>891</v>
      </c>
      <c r="X774" s="20">
        <v>900</v>
      </c>
      <c r="Y774" s="20">
        <v>0</v>
      </c>
      <c r="Z774" s="139">
        <v>61191</v>
      </c>
      <c r="AA774" s="140"/>
      <c r="AB774" s="20">
        <v>61191</v>
      </c>
      <c r="AC774" s="20">
        <v>0</v>
      </c>
      <c r="AD774" s="42" t="s">
        <v>3225</v>
      </c>
      <c r="AE774" s="21" t="s">
        <v>3644</v>
      </c>
      <c r="AF774" s="172" t="s">
        <v>3225</v>
      </c>
      <c r="AG774" s="173"/>
      <c r="AH774" s="172" t="s">
        <v>3640</v>
      </c>
      <c r="AI774" s="173"/>
    </row>
    <row r="775" spans="1:35">
      <c r="A775" s="20">
        <v>91</v>
      </c>
      <c r="B775" s="172" t="s">
        <v>3645</v>
      </c>
      <c r="C775" s="173"/>
      <c r="D775" s="21" t="s">
        <v>3646</v>
      </c>
      <c r="E775" s="172" t="s">
        <v>3647</v>
      </c>
      <c r="F775" s="174"/>
      <c r="G775" s="173"/>
      <c r="H775" s="21" t="s">
        <v>156</v>
      </c>
      <c r="I775" s="172" t="s">
        <v>3648</v>
      </c>
      <c r="J775" s="173"/>
      <c r="K775" s="21" t="s">
        <v>252</v>
      </c>
      <c r="L775" s="20">
        <v>2479</v>
      </c>
      <c r="M775" s="20">
        <v>0</v>
      </c>
      <c r="N775" s="139">
        <v>1226907</v>
      </c>
      <c r="O775" s="140"/>
      <c r="P775" s="20">
        <v>1226907</v>
      </c>
      <c r="Q775" s="139">
        <v>0</v>
      </c>
      <c r="R775" s="141"/>
      <c r="S775" s="140"/>
      <c r="T775" s="20">
        <v>0</v>
      </c>
      <c r="U775" s="139">
        <v>500</v>
      </c>
      <c r="V775" s="141"/>
      <c r="W775" s="22">
        <v>12269</v>
      </c>
      <c r="X775" s="20">
        <v>0</v>
      </c>
      <c r="Y775" s="20">
        <v>0</v>
      </c>
      <c r="Z775" s="139">
        <v>1239676</v>
      </c>
      <c r="AA775" s="140"/>
      <c r="AB775" s="20">
        <v>1239676</v>
      </c>
      <c r="AC775" s="20">
        <v>0</v>
      </c>
      <c r="AD775" s="42" t="s">
        <v>3649</v>
      </c>
      <c r="AE775" s="21" t="s">
        <v>3650</v>
      </c>
      <c r="AF775" s="172" t="s">
        <v>3649</v>
      </c>
      <c r="AG775" s="173"/>
      <c r="AH775" s="172" t="s">
        <v>3645</v>
      </c>
      <c r="AI775" s="173"/>
    </row>
    <row r="776" spans="1:35">
      <c r="A776" s="20">
        <v>92</v>
      </c>
      <c r="B776" s="172" t="s">
        <v>3651</v>
      </c>
      <c r="C776" s="173"/>
      <c r="D776" s="21" t="s">
        <v>3652</v>
      </c>
      <c r="E776" s="172" t="s">
        <v>1766</v>
      </c>
      <c r="F776" s="174"/>
      <c r="G776" s="173"/>
      <c r="I776" s="172" t="s">
        <v>3653</v>
      </c>
      <c r="J776" s="173"/>
      <c r="K776" s="21" t="s">
        <v>136</v>
      </c>
      <c r="L776" s="20">
        <v>135</v>
      </c>
      <c r="M776" s="20">
        <v>0</v>
      </c>
      <c r="N776" s="139">
        <v>94872</v>
      </c>
      <c r="O776" s="140"/>
      <c r="P776" s="20">
        <v>94872</v>
      </c>
      <c r="Q776" s="139">
        <v>0</v>
      </c>
      <c r="R776" s="141"/>
      <c r="S776" s="140"/>
      <c r="T776" s="20">
        <v>0</v>
      </c>
      <c r="U776" s="139">
        <v>0</v>
      </c>
      <c r="V776" s="141"/>
      <c r="W776" s="22">
        <v>0</v>
      </c>
      <c r="X776" s="20">
        <v>0</v>
      </c>
      <c r="Y776" s="20">
        <v>0</v>
      </c>
      <c r="Z776" s="139">
        <v>94872</v>
      </c>
      <c r="AA776" s="140"/>
      <c r="AB776" s="20">
        <v>0</v>
      </c>
      <c r="AC776" s="20">
        <v>94872</v>
      </c>
      <c r="AD776" s="42" t="s">
        <v>3253</v>
      </c>
      <c r="AE776" s="21" t="s">
        <v>3654</v>
      </c>
      <c r="AF776" s="172" t="s">
        <v>3253</v>
      </c>
      <c r="AG776" s="173"/>
      <c r="AH776" s="172" t="s">
        <v>3651</v>
      </c>
      <c r="AI776" s="173"/>
    </row>
    <row r="777" spans="1:35">
      <c r="A777" s="20">
        <v>93</v>
      </c>
      <c r="B777" s="172" t="s">
        <v>3655</v>
      </c>
      <c r="C777" s="173"/>
      <c r="D777" s="21" t="s">
        <v>3656</v>
      </c>
      <c r="E777" s="172" t="s">
        <v>3657</v>
      </c>
      <c r="F777" s="174"/>
      <c r="G777" s="173"/>
      <c r="H777" s="21" t="s">
        <v>98</v>
      </c>
      <c r="I777" s="172" t="s">
        <v>3658</v>
      </c>
      <c r="J777" s="173"/>
      <c r="K777" s="21" t="s">
        <v>60</v>
      </c>
      <c r="L777" s="20">
        <v>0</v>
      </c>
      <c r="M777" s="20">
        <v>59400</v>
      </c>
      <c r="N777" s="139">
        <v>0</v>
      </c>
      <c r="O777" s="140"/>
      <c r="P777" s="20">
        <v>59400</v>
      </c>
      <c r="Q777" s="139">
        <v>0</v>
      </c>
      <c r="R777" s="141"/>
      <c r="S777" s="140"/>
      <c r="T777" s="20">
        <v>0</v>
      </c>
      <c r="U777" s="139">
        <v>31759</v>
      </c>
      <c r="V777" s="141"/>
      <c r="W777" s="22">
        <v>891</v>
      </c>
      <c r="X777" s="20">
        <v>0</v>
      </c>
      <c r="Y777" s="20">
        <v>0</v>
      </c>
      <c r="Z777" s="139">
        <v>92050</v>
      </c>
      <c r="AA777" s="140"/>
      <c r="AB777" s="20">
        <v>92050</v>
      </c>
      <c r="AC777" s="20">
        <v>0</v>
      </c>
      <c r="AD777" s="42" t="s">
        <v>3420</v>
      </c>
      <c r="AE777" s="21" t="s">
        <v>3659</v>
      </c>
      <c r="AF777" s="172" t="s">
        <v>3420</v>
      </c>
      <c r="AG777" s="173"/>
      <c r="AH777" s="172" t="s">
        <v>3655</v>
      </c>
      <c r="AI777" s="173"/>
    </row>
    <row r="778" spans="1:35">
      <c r="A778" s="20">
        <v>94</v>
      </c>
      <c r="B778" s="172" t="s">
        <v>3660</v>
      </c>
      <c r="C778" s="173"/>
      <c r="D778" s="21" t="s">
        <v>108</v>
      </c>
      <c r="E778" s="172" t="s">
        <v>1260</v>
      </c>
      <c r="F778" s="174"/>
      <c r="G778" s="173"/>
      <c r="H778" s="21" t="s">
        <v>110</v>
      </c>
      <c r="I778" s="172" t="s">
        <v>3661</v>
      </c>
      <c r="J778" s="173"/>
      <c r="K778" s="21" t="s">
        <v>112</v>
      </c>
      <c r="L778" s="20">
        <v>4957</v>
      </c>
      <c r="M778" s="20">
        <v>429300</v>
      </c>
      <c r="N778" s="139">
        <v>2305098</v>
      </c>
      <c r="O778" s="140"/>
      <c r="P778" s="20">
        <v>2734398</v>
      </c>
      <c r="Q778" s="139">
        <v>0</v>
      </c>
      <c r="R778" s="141"/>
      <c r="S778" s="140"/>
      <c r="T778" s="20">
        <v>0</v>
      </c>
      <c r="U778" s="139">
        <v>0</v>
      </c>
      <c r="V778" s="141"/>
      <c r="W778" s="22">
        <v>13672</v>
      </c>
      <c r="X778" s="20">
        <v>0</v>
      </c>
      <c r="Y778" s="20">
        <v>0</v>
      </c>
      <c r="Z778" s="139">
        <v>2748070</v>
      </c>
      <c r="AA778" s="140"/>
      <c r="AB778" s="20">
        <v>2748070</v>
      </c>
      <c r="AC778" s="20">
        <v>0</v>
      </c>
      <c r="AD778" s="42" t="s">
        <v>3225</v>
      </c>
      <c r="AE778" s="21" t="s">
        <v>3662</v>
      </c>
      <c r="AF778" s="172" t="s">
        <v>3225</v>
      </c>
      <c r="AG778" s="173"/>
      <c r="AH778" s="172" t="s">
        <v>3660</v>
      </c>
      <c r="AI778" s="173"/>
    </row>
    <row r="779" spans="1:35">
      <c r="A779" s="20">
        <v>95</v>
      </c>
      <c r="B779" s="172" t="s">
        <v>3663</v>
      </c>
      <c r="C779" s="173"/>
      <c r="D779" s="21" t="s">
        <v>3664</v>
      </c>
      <c r="E779" s="172" t="s">
        <v>3665</v>
      </c>
      <c r="F779" s="174"/>
      <c r="G779" s="173"/>
      <c r="I779" s="172" t="s">
        <v>3666</v>
      </c>
      <c r="J779" s="173"/>
      <c r="K779" s="21" t="s">
        <v>60</v>
      </c>
      <c r="L779" s="20">
        <v>108</v>
      </c>
      <c r="M779" s="20">
        <v>0</v>
      </c>
      <c r="N779" s="139">
        <v>18252</v>
      </c>
      <c r="O779" s="140"/>
      <c r="P779" s="20">
        <v>18252</v>
      </c>
      <c r="Q779" s="139">
        <v>0</v>
      </c>
      <c r="R779" s="141"/>
      <c r="S779" s="140"/>
      <c r="T779" s="20">
        <v>0</v>
      </c>
      <c r="U779" s="139">
        <v>0</v>
      </c>
      <c r="V779" s="141"/>
      <c r="W779" s="22">
        <v>0</v>
      </c>
      <c r="X779" s="20">
        <v>0</v>
      </c>
      <c r="Y779" s="20">
        <v>0</v>
      </c>
      <c r="Z779" s="139">
        <v>18252</v>
      </c>
      <c r="AA779" s="140"/>
      <c r="AB779" s="20">
        <v>0</v>
      </c>
      <c r="AC779" s="20">
        <v>18252</v>
      </c>
      <c r="AD779" s="42" t="s">
        <v>3253</v>
      </c>
      <c r="AE779" s="21" t="s">
        <v>3667</v>
      </c>
      <c r="AF779" s="172" t="s">
        <v>3253</v>
      </c>
      <c r="AG779" s="173"/>
      <c r="AH779" s="172" t="s">
        <v>3663</v>
      </c>
      <c r="AI779" s="173"/>
    </row>
    <row r="780" spans="1:35">
      <c r="A780" s="20">
        <v>96</v>
      </c>
      <c r="B780" s="172" t="s">
        <v>3668</v>
      </c>
      <c r="C780" s="173"/>
      <c r="D780" s="21" t="s">
        <v>3669</v>
      </c>
      <c r="E780" s="172" t="s">
        <v>3670</v>
      </c>
      <c r="F780" s="174"/>
      <c r="G780" s="173"/>
      <c r="I780" s="172" t="s">
        <v>1653</v>
      </c>
      <c r="J780" s="173"/>
      <c r="K780" s="21" t="s">
        <v>60</v>
      </c>
      <c r="L780" s="20">
        <v>39</v>
      </c>
      <c r="M780" s="20">
        <v>0</v>
      </c>
      <c r="N780" s="139">
        <v>6591</v>
      </c>
      <c r="O780" s="140"/>
      <c r="P780" s="20">
        <v>6591</v>
      </c>
      <c r="Q780" s="139">
        <v>0</v>
      </c>
      <c r="R780" s="141"/>
      <c r="S780" s="140"/>
      <c r="T780" s="20">
        <v>0</v>
      </c>
      <c r="U780" s="139">
        <v>0</v>
      </c>
      <c r="V780" s="141"/>
      <c r="W780" s="22">
        <v>0</v>
      </c>
      <c r="X780" s="20">
        <v>0</v>
      </c>
      <c r="Y780" s="20">
        <v>0</v>
      </c>
      <c r="Z780" s="139">
        <v>6591</v>
      </c>
      <c r="AA780" s="140"/>
      <c r="AB780" s="20">
        <v>0</v>
      </c>
      <c r="AC780" s="20">
        <v>6591</v>
      </c>
      <c r="AD780" s="42" t="s">
        <v>3253</v>
      </c>
      <c r="AE780" s="21" t="s">
        <v>3671</v>
      </c>
      <c r="AF780" s="172" t="s">
        <v>3253</v>
      </c>
      <c r="AG780" s="173"/>
      <c r="AH780" s="172" t="s">
        <v>3668</v>
      </c>
      <c r="AI780" s="173"/>
    </row>
    <row r="781" spans="1:35">
      <c r="A781" s="20">
        <v>97</v>
      </c>
      <c r="B781" s="172" t="s">
        <v>3672</v>
      </c>
      <c r="C781" s="173"/>
      <c r="D781" s="21" t="s">
        <v>3673</v>
      </c>
      <c r="E781" s="172" t="s">
        <v>3674</v>
      </c>
      <c r="F781" s="174"/>
      <c r="G781" s="173"/>
      <c r="H781" s="21" t="s">
        <v>156</v>
      </c>
      <c r="I781" s="172" t="s">
        <v>3675</v>
      </c>
      <c r="J781" s="173"/>
      <c r="K781" s="21" t="s">
        <v>60</v>
      </c>
      <c r="L781" s="20">
        <v>2479</v>
      </c>
      <c r="M781" s="20">
        <v>0</v>
      </c>
      <c r="N781" s="139">
        <v>1226907</v>
      </c>
      <c r="O781" s="140"/>
      <c r="P781" s="20">
        <v>1226907</v>
      </c>
      <c r="Q781" s="139">
        <v>0</v>
      </c>
      <c r="R781" s="141"/>
      <c r="S781" s="140"/>
      <c r="T781" s="20">
        <v>76400</v>
      </c>
      <c r="U781" s="139">
        <v>188671</v>
      </c>
      <c r="V781" s="141"/>
      <c r="W781" s="22">
        <v>12269</v>
      </c>
      <c r="X781" s="20">
        <v>900</v>
      </c>
      <c r="Y781" s="20">
        <v>0</v>
      </c>
      <c r="Z781" s="139">
        <v>1505147</v>
      </c>
      <c r="AA781" s="140"/>
      <c r="AB781" s="20">
        <v>1505147</v>
      </c>
      <c r="AC781" s="20">
        <v>0</v>
      </c>
      <c r="AD781" s="42" t="s">
        <v>3337</v>
      </c>
      <c r="AE781" s="21" t="s">
        <v>3676</v>
      </c>
      <c r="AF781" s="172" t="s">
        <v>3337</v>
      </c>
      <c r="AG781" s="173"/>
      <c r="AH781" s="172" t="s">
        <v>3672</v>
      </c>
      <c r="AI781" s="173"/>
    </row>
    <row r="782" spans="1:35">
      <c r="A782" s="20">
        <v>98</v>
      </c>
      <c r="B782" s="172" t="s">
        <v>3677</v>
      </c>
      <c r="C782" s="173"/>
      <c r="D782" s="21" t="s">
        <v>3678</v>
      </c>
      <c r="E782" s="172" t="s">
        <v>3679</v>
      </c>
      <c r="F782" s="174"/>
      <c r="G782" s="173"/>
      <c r="I782" s="172" t="s">
        <v>3680</v>
      </c>
      <c r="J782" s="173"/>
      <c r="K782" s="21" t="s">
        <v>2047</v>
      </c>
      <c r="L782" s="20">
        <v>312</v>
      </c>
      <c r="M782" s="20">
        <v>0</v>
      </c>
      <c r="N782" s="139">
        <v>238640</v>
      </c>
      <c r="O782" s="140"/>
      <c r="P782" s="20">
        <v>238640</v>
      </c>
      <c r="Q782" s="139">
        <v>0</v>
      </c>
      <c r="R782" s="141"/>
      <c r="S782" s="140"/>
      <c r="T782" s="20">
        <v>0</v>
      </c>
      <c r="U782" s="139">
        <v>0</v>
      </c>
      <c r="V782" s="141"/>
      <c r="W782" s="22">
        <v>0</v>
      </c>
      <c r="X782" s="20">
        <v>0</v>
      </c>
      <c r="Y782" s="20">
        <v>0</v>
      </c>
      <c r="Z782" s="139">
        <v>238640</v>
      </c>
      <c r="AA782" s="140"/>
      <c r="AB782" s="20">
        <v>0</v>
      </c>
      <c r="AC782" s="20">
        <v>238640</v>
      </c>
      <c r="AD782" s="42" t="s">
        <v>3401</v>
      </c>
      <c r="AE782" s="21" t="s">
        <v>3681</v>
      </c>
      <c r="AF782" s="172" t="s">
        <v>3401</v>
      </c>
      <c r="AG782" s="173"/>
      <c r="AH782" s="172" t="s">
        <v>3677</v>
      </c>
      <c r="AI782" s="173"/>
    </row>
    <row r="783" spans="1:35">
      <c r="A783" s="20">
        <v>99</v>
      </c>
      <c r="B783" s="172" t="s">
        <v>3682</v>
      </c>
      <c r="C783" s="173"/>
      <c r="D783" s="21" t="s">
        <v>108</v>
      </c>
      <c r="E783" s="172" t="s">
        <v>3683</v>
      </c>
      <c r="F783" s="174"/>
      <c r="G783" s="173"/>
      <c r="H783" s="21" t="s">
        <v>110</v>
      </c>
      <c r="I783" s="172" t="s">
        <v>3684</v>
      </c>
      <c r="J783" s="173"/>
      <c r="K783" s="21" t="s">
        <v>364</v>
      </c>
      <c r="L783" s="20">
        <v>2479</v>
      </c>
      <c r="M783" s="20">
        <v>190350</v>
      </c>
      <c r="N783" s="139">
        <v>1041012</v>
      </c>
      <c r="O783" s="140"/>
      <c r="P783" s="20">
        <v>1231362</v>
      </c>
      <c r="Q783" s="139">
        <v>0</v>
      </c>
      <c r="R783" s="141"/>
      <c r="S783" s="140"/>
      <c r="T783" s="20">
        <v>0</v>
      </c>
      <c r="U783" s="139">
        <v>0</v>
      </c>
      <c r="V783" s="141"/>
      <c r="W783" s="22">
        <v>6157</v>
      </c>
      <c r="X783" s="20">
        <v>0</v>
      </c>
      <c r="Y783" s="20">
        <v>0</v>
      </c>
      <c r="Z783" s="139">
        <v>1237519</v>
      </c>
      <c r="AA783" s="140"/>
      <c r="AB783" s="20">
        <v>1237519</v>
      </c>
      <c r="AC783" s="20">
        <v>0</v>
      </c>
      <c r="AD783" s="42" t="s">
        <v>3685</v>
      </c>
      <c r="AE783" s="21" t="s">
        <v>3686</v>
      </c>
      <c r="AF783" s="172" t="s">
        <v>3685</v>
      </c>
      <c r="AG783" s="173"/>
      <c r="AH783" s="172" t="s">
        <v>3682</v>
      </c>
      <c r="AI783" s="173"/>
    </row>
    <row r="784" spans="1:35">
      <c r="A784" s="20">
        <v>100</v>
      </c>
      <c r="B784" s="172" t="s">
        <v>3687</v>
      </c>
      <c r="C784" s="173"/>
      <c r="D784" s="21" t="s">
        <v>3688</v>
      </c>
      <c r="E784" s="172" t="s">
        <v>2305</v>
      </c>
      <c r="F784" s="174"/>
      <c r="G784" s="173"/>
      <c r="H784" s="21" t="s">
        <v>66</v>
      </c>
      <c r="I784" s="172" t="s">
        <v>3689</v>
      </c>
      <c r="J784" s="173"/>
      <c r="K784" s="21" t="s">
        <v>252</v>
      </c>
      <c r="L784" s="20">
        <v>495</v>
      </c>
      <c r="M784" s="20">
        <v>0</v>
      </c>
      <c r="N784" s="139">
        <v>205425</v>
      </c>
      <c r="O784" s="140"/>
      <c r="P784" s="20">
        <v>205425</v>
      </c>
      <c r="Q784" s="139">
        <v>0</v>
      </c>
      <c r="R784" s="141"/>
      <c r="S784" s="140"/>
      <c r="T784" s="20">
        <v>0</v>
      </c>
      <c r="U784" s="139">
        <v>0</v>
      </c>
      <c r="V784" s="141"/>
      <c r="W784" s="22">
        <v>18488</v>
      </c>
      <c r="X784" s="20">
        <v>0</v>
      </c>
      <c r="Y784" s="20">
        <v>0</v>
      </c>
      <c r="Z784" s="139">
        <v>223913</v>
      </c>
      <c r="AA784" s="140"/>
      <c r="AB784" s="20">
        <v>223913</v>
      </c>
      <c r="AC784" s="20">
        <v>0</v>
      </c>
      <c r="AD784" s="42" t="s">
        <v>3611</v>
      </c>
      <c r="AE784" s="21" t="s">
        <v>3690</v>
      </c>
      <c r="AF784" s="172" t="s">
        <v>3611</v>
      </c>
      <c r="AG784" s="173"/>
      <c r="AH784" s="172" t="s">
        <v>3687</v>
      </c>
      <c r="AI784" s="173"/>
    </row>
    <row r="785" spans="1:35">
      <c r="A785" s="20">
        <v>101</v>
      </c>
      <c r="B785" s="172" t="s">
        <v>3691</v>
      </c>
      <c r="C785" s="173"/>
      <c r="D785" s="21" t="s">
        <v>108</v>
      </c>
      <c r="E785" s="172" t="s">
        <v>3692</v>
      </c>
      <c r="F785" s="174"/>
      <c r="G785" s="173"/>
      <c r="H785" s="21" t="s">
        <v>110</v>
      </c>
      <c r="I785" s="172" t="s">
        <v>3693</v>
      </c>
      <c r="J785" s="173"/>
      <c r="K785" s="21" t="s">
        <v>112</v>
      </c>
      <c r="L785" s="20">
        <v>4957</v>
      </c>
      <c r="M785" s="20">
        <v>429300</v>
      </c>
      <c r="N785" s="139">
        <v>2305098</v>
      </c>
      <c r="O785" s="140"/>
      <c r="P785" s="20">
        <v>2734398</v>
      </c>
      <c r="Q785" s="139">
        <v>0</v>
      </c>
      <c r="R785" s="141"/>
      <c r="S785" s="140"/>
      <c r="T785" s="20">
        <v>0</v>
      </c>
      <c r="U785" s="139">
        <v>0</v>
      </c>
      <c r="V785" s="141"/>
      <c r="W785" s="22">
        <v>13672</v>
      </c>
      <c r="X785" s="20">
        <v>0</v>
      </c>
      <c r="Y785" s="20">
        <v>0</v>
      </c>
      <c r="Z785" s="139">
        <v>2748070</v>
      </c>
      <c r="AA785" s="140"/>
      <c r="AB785" s="20">
        <v>2748070</v>
      </c>
      <c r="AC785" s="20">
        <v>0</v>
      </c>
      <c r="AD785" s="42" t="s">
        <v>3247</v>
      </c>
      <c r="AE785" s="21" t="s">
        <v>3694</v>
      </c>
      <c r="AF785" s="172" t="s">
        <v>3247</v>
      </c>
      <c r="AG785" s="173"/>
      <c r="AH785" s="172" t="s">
        <v>3691</v>
      </c>
      <c r="AI785" s="173"/>
    </row>
    <row r="786" spans="1:35">
      <c r="A786" s="20">
        <v>102</v>
      </c>
      <c r="B786" s="172" t="s">
        <v>3695</v>
      </c>
      <c r="C786" s="173"/>
      <c r="D786" s="21" t="s">
        <v>3696</v>
      </c>
      <c r="E786" s="172" t="s">
        <v>3697</v>
      </c>
      <c r="F786" s="174"/>
      <c r="G786" s="173"/>
      <c r="I786" s="172" t="s">
        <v>3698</v>
      </c>
      <c r="J786" s="173"/>
      <c r="K786" s="21" t="s">
        <v>125</v>
      </c>
      <c r="L786" s="20">
        <v>51</v>
      </c>
      <c r="M786" s="20">
        <v>0</v>
      </c>
      <c r="N786" s="139">
        <v>67600</v>
      </c>
      <c r="O786" s="140"/>
      <c r="P786" s="20">
        <v>67600</v>
      </c>
      <c r="Q786" s="139">
        <v>0</v>
      </c>
      <c r="R786" s="141"/>
      <c r="S786" s="140"/>
      <c r="T786" s="20">
        <v>0</v>
      </c>
      <c r="U786" s="139">
        <v>0</v>
      </c>
      <c r="V786" s="141"/>
      <c r="W786" s="22">
        <v>0</v>
      </c>
      <c r="X786" s="20">
        <v>0</v>
      </c>
      <c r="Y786" s="20">
        <v>0</v>
      </c>
      <c r="Z786" s="139">
        <v>67600</v>
      </c>
      <c r="AA786" s="140"/>
      <c r="AB786" s="20">
        <v>0</v>
      </c>
      <c r="AC786" s="20">
        <v>67600</v>
      </c>
      <c r="AD786" s="42" t="s">
        <v>3253</v>
      </c>
      <c r="AE786" s="21" t="s">
        <v>3699</v>
      </c>
      <c r="AF786" s="172" t="s">
        <v>3253</v>
      </c>
      <c r="AG786" s="173"/>
      <c r="AH786" s="172" t="s">
        <v>3695</v>
      </c>
      <c r="AI786" s="173"/>
    </row>
    <row r="787" spans="1:35">
      <c r="A787" s="20">
        <v>103</v>
      </c>
      <c r="B787" s="172" t="s">
        <v>3700</v>
      </c>
      <c r="C787" s="173"/>
      <c r="D787" s="21" t="s">
        <v>108</v>
      </c>
      <c r="E787" s="172" t="s">
        <v>3701</v>
      </c>
      <c r="F787" s="174"/>
      <c r="G787" s="173"/>
      <c r="H787" s="21" t="s">
        <v>110</v>
      </c>
      <c r="I787" s="172" t="s">
        <v>3702</v>
      </c>
      <c r="J787" s="173"/>
      <c r="K787" s="21" t="s">
        <v>60</v>
      </c>
      <c r="L787" s="20">
        <v>2479</v>
      </c>
      <c r="M787" s="20">
        <v>89100</v>
      </c>
      <c r="N787" s="139">
        <v>1226907</v>
      </c>
      <c r="O787" s="140"/>
      <c r="P787" s="20">
        <v>1316007</v>
      </c>
      <c r="Q787" s="139">
        <v>0</v>
      </c>
      <c r="R787" s="141"/>
      <c r="S787" s="140"/>
      <c r="T787" s="20">
        <v>0</v>
      </c>
      <c r="U787" s="139">
        <v>0</v>
      </c>
      <c r="V787" s="141"/>
      <c r="W787" s="22">
        <v>6580</v>
      </c>
      <c r="X787" s="20">
        <v>0</v>
      </c>
      <c r="Y787" s="20">
        <v>0</v>
      </c>
      <c r="Z787" s="139">
        <v>1322587</v>
      </c>
      <c r="AA787" s="140"/>
      <c r="AB787" s="20">
        <v>1322587</v>
      </c>
      <c r="AC787" s="20">
        <v>0</v>
      </c>
      <c r="AD787" s="42" t="s">
        <v>3337</v>
      </c>
      <c r="AE787" s="21" t="s">
        <v>3703</v>
      </c>
      <c r="AF787" s="172" t="s">
        <v>3337</v>
      </c>
      <c r="AG787" s="173"/>
      <c r="AH787" s="172" t="s">
        <v>3700</v>
      </c>
      <c r="AI787" s="173"/>
    </row>
    <row r="788" spans="1:35">
      <c r="A788" s="20">
        <v>104</v>
      </c>
      <c r="B788" s="172" t="s">
        <v>3704</v>
      </c>
      <c r="C788" s="173"/>
      <c r="D788" s="21" t="s">
        <v>108</v>
      </c>
      <c r="E788" s="172" t="s">
        <v>3705</v>
      </c>
      <c r="F788" s="174"/>
      <c r="G788" s="173"/>
      <c r="H788" s="21" t="s">
        <v>110</v>
      </c>
      <c r="I788" s="172" t="s">
        <v>3706</v>
      </c>
      <c r="J788" s="173"/>
      <c r="K788" s="21" t="s">
        <v>60</v>
      </c>
      <c r="L788" s="20">
        <v>2479</v>
      </c>
      <c r="M788" s="20">
        <v>89100</v>
      </c>
      <c r="N788" s="139">
        <v>1226907</v>
      </c>
      <c r="O788" s="140"/>
      <c r="P788" s="20">
        <v>1316007</v>
      </c>
      <c r="Q788" s="139">
        <v>0</v>
      </c>
      <c r="R788" s="141"/>
      <c r="S788" s="140"/>
      <c r="T788" s="20">
        <v>0</v>
      </c>
      <c r="U788" s="139">
        <v>0</v>
      </c>
      <c r="V788" s="141"/>
      <c r="W788" s="22">
        <v>6580</v>
      </c>
      <c r="X788" s="20">
        <v>0</v>
      </c>
      <c r="Y788" s="20">
        <v>0</v>
      </c>
      <c r="Z788" s="139">
        <v>1322587</v>
      </c>
      <c r="AA788" s="140"/>
      <c r="AB788" s="20">
        <v>1322587</v>
      </c>
      <c r="AC788" s="20">
        <v>0</v>
      </c>
      <c r="AD788" s="42" t="s">
        <v>3230</v>
      </c>
      <c r="AE788" s="21" t="s">
        <v>3707</v>
      </c>
      <c r="AF788" s="172" t="s">
        <v>3230</v>
      </c>
      <c r="AG788" s="173"/>
      <c r="AH788" s="172" t="s">
        <v>3704</v>
      </c>
      <c r="AI788" s="173"/>
    </row>
    <row r="789" spans="1:35">
      <c r="A789" s="20">
        <v>105</v>
      </c>
      <c r="B789" s="172" t="s">
        <v>3708</v>
      </c>
      <c r="C789" s="173"/>
      <c r="D789" s="21" t="s">
        <v>3709</v>
      </c>
      <c r="E789" s="172" t="s">
        <v>3710</v>
      </c>
      <c r="F789" s="174"/>
      <c r="G789" s="173"/>
      <c r="I789" s="172" t="s">
        <v>3711</v>
      </c>
      <c r="J789" s="173"/>
      <c r="K789" s="21" t="s">
        <v>60</v>
      </c>
      <c r="L789" s="20">
        <v>28</v>
      </c>
      <c r="M789" s="20">
        <v>0</v>
      </c>
      <c r="N789" s="139">
        <v>4732</v>
      </c>
      <c r="O789" s="140"/>
      <c r="P789" s="20">
        <v>4732</v>
      </c>
      <c r="Q789" s="139">
        <v>0</v>
      </c>
      <c r="R789" s="141"/>
      <c r="S789" s="140"/>
      <c r="T789" s="20">
        <v>0</v>
      </c>
      <c r="U789" s="139">
        <v>0</v>
      </c>
      <c r="V789" s="141"/>
      <c r="W789" s="22">
        <v>0</v>
      </c>
      <c r="X789" s="20">
        <v>0</v>
      </c>
      <c r="Y789" s="20">
        <v>0</v>
      </c>
      <c r="Z789" s="139">
        <v>4732</v>
      </c>
      <c r="AA789" s="140"/>
      <c r="AB789" s="20">
        <v>0</v>
      </c>
      <c r="AC789" s="20">
        <v>4732</v>
      </c>
      <c r="AD789" s="42" t="s">
        <v>3253</v>
      </c>
      <c r="AE789" s="21" t="s">
        <v>3712</v>
      </c>
      <c r="AF789" s="172" t="s">
        <v>3253</v>
      </c>
      <c r="AG789" s="173"/>
      <c r="AH789" s="172" t="s">
        <v>3708</v>
      </c>
      <c r="AI789" s="173"/>
    </row>
    <row r="790" spans="1:35">
      <c r="A790" s="20">
        <v>106</v>
      </c>
      <c r="B790" s="172" t="s">
        <v>3713</v>
      </c>
      <c r="C790" s="173"/>
      <c r="D790" s="21" t="s">
        <v>108</v>
      </c>
      <c r="E790" s="172" t="s">
        <v>3714</v>
      </c>
      <c r="F790" s="174"/>
      <c r="G790" s="173"/>
      <c r="H790" s="21" t="s">
        <v>110</v>
      </c>
      <c r="I790" s="172" t="s">
        <v>3483</v>
      </c>
      <c r="J790" s="173"/>
      <c r="K790" s="21" t="s">
        <v>118</v>
      </c>
      <c r="L790" s="20">
        <v>4957</v>
      </c>
      <c r="M790" s="20">
        <v>243000</v>
      </c>
      <c r="N790" s="139">
        <v>1784592</v>
      </c>
      <c r="O790" s="140"/>
      <c r="P790" s="20">
        <v>2027592</v>
      </c>
      <c r="Q790" s="139">
        <v>0</v>
      </c>
      <c r="R790" s="141"/>
      <c r="S790" s="140"/>
      <c r="T790" s="20">
        <v>0</v>
      </c>
      <c r="U790" s="139">
        <v>0</v>
      </c>
      <c r="V790" s="141"/>
      <c r="W790" s="22">
        <v>10138</v>
      </c>
      <c r="X790" s="20">
        <v>0</v>
      </c>
      <c r="Y790" s="20">
        <v>0</v>
      </c>
      <c r="Z790" s="139">
        <v>2037730</v>
      </c>
      <c r="AA790" s="140"/>
      <c r="AB790" s="20">
        <v>2037730</v>
      </c>
      <c r="AC790" s="20">
        <v>0</v>
      </c>
      <c r="AD790" s="42" t="s">
        <v>3484</v>
      </c>
      <c r="AE790" s="21" t="s">
        <v>3715</v>
      </c>
      <c r="AF790" s="172" t="s">
        <v>3484</v>
      </c>
      <c r="AG790" s="173"/>
      <c r="AH790" s="172" t="s">
        <v>3713</v>
      </c>
      <c r="AI790" s="173"/>
    </row>
    <row r="791" spans="1:35">
      <c r="A791" s="20">
        <v>107</v>
      </c>
      <c r="B791" s="172" t="s">
        <v>3716</v>
      </c>
      <c r="C791" s="173"/>
      <c r="D791" s="21" t="s">
        <v>108</v>
      </c>
      <c r="E791" s="172" t="s">
        <v>3717</v>
      </c>
      <c r="F791" s="174"/>
      <c r="G791" s="173"/>
      <c r="H791" s="21" t="s">
        <v>110</v>
      </c>
      <c r="I791" s="172" t="s">
        <v>3718</v>
      </c>
      <c r="J791" s="173"/>
      <c r="K791" s="21" t="s">
        <v>112</v>
      </c>
      <c r="L791" s="20">
        <v>4957</v>
      </c>
      <c r="M791" s="20">
        <v>429300</v>
      </c>
      <c r="N791" s="139">
        <v>2305098</v>
      </c>
      <c r="O791" s="140"/>
      <c r="P791" s="20">
        <v>2734398</v>
      </c>
      <c r="Q791" s="139">
        <v>0</v>
      </c>
      <c r="R791" s="141"/>
      <c r="S791" s="140"/>
      <c r="T791" s="20">
        <v>0</v>
      </c>
      <c r="U791" s="139">
        <v>0</v>
      </c>
      <c r="V791" s="141"/>
      <c r="W791" s="22">
        <v>13672</v>
      </c>
      <c r="X791" s="20">
        <v>0</v>
      </c>
      <c r="Y791" s="20">
        <v>0</v>
      </c>
      <c r="Z791" s="139">
        <v>2748070</v>
      </c>
      <c r="AA791" s="140"/>
      <c r="AB791" s="20">
        <v>2748070</v>
      </c>
      <c r="AC791" s="20">
        <v>0</v>
      </c>
      <c r="AD791" s="42" t="s">
        <v>3719</v>
      </c>
      <c r="AE791" s="21" t="s">
        <v>3720</v>
      </c>
      <c r="AF791" s="172" t="s">
        <v>3719</v>
      </c>
      <c r="AG791" s="173"/>
      <c r="AH791" s="172" t="s">
        <v>3716</v>
      </c>
      <c r="AI791" s="173"/>
    </row>
    <row r="792" spans="1:35">
      <c r="A792" s="20">
        <v>108</v>
      </c>
      <c r="B792" s="172" t="s">
        <v>3721</v>
      </c>
      <c r="C792" s="173"/>
      <c r="D792" s="21" t="s">
        <v>3722</v>
      </c>
      <c r="E792" s="172" t="s">
        <v>3723</v>
      </c>
      <c r="F792" s="174"/>
      <c r="G792" s="173"/>
      <c r="I792" s="172" t="s">
        <v>3724</v>
      </c>
      <c r="J792" s="173"/>
      <c r="K792" s="21" t="s">
        <v>125</v>
      </c>
      <c r="L792" s="20">
        <v>90</v>
      </c>
      <c r="M792" s="20">
        <v>0</v>
      </c>
      <c r="N792" s="139">
        <v>123032</v>
      </c>
      <c r="O792" s="140"/>
      <c r="P792" s="20">
        <v>123032</v>
      </c>
      <c r="Q792" s="139">
        <v>0</v>
      </c>
      <c r="R792" s="141"/>
      <c r="S792" s="140"/>
      <c r="T792" s="20">
        <v>0</v>
      </c>
      <c r="U792" s="139">
        <v>0</v>
      </c>
      <c r="V792" s="141"/>
      <c r="W792" s="22">
        <v>0</v>
      </c>
      <c r="X792" s="20">
        <v>0</v>
      </c>
      <c r="Y792" s="20">
        <v>0</v>
      </c>
      <c r="Z792" s="139">
        <v>123032</v>
      </c>
      <c r="AA792" s="140"/>
      <c r="AB792" s="20">
        <v>0</v>
      </c>
      <c r="AC792" s="20">
        <v>123032</v>
      </c>
      <c r="AD792" s="42" t="s">
        <v>3337</v>
      </c>
      <c r="AE792" s="21" t="s">
        <v>3725</v>
      </c>
      <c r="AF792" s="172" t="s">
        <v>3337</v>
      </c>
      <c r="AG792" s="173"/>
      <c r="AH792" s="172" t="s">
        <v>3721</v>
      </c>
      <c r="AI792" s="173"/>
    </row>
    <row r="793" spans="1:35">
      <c r="A793" s="20">
        <v>109</v>
      </c>
      <c r="B793" s="172" t="s">
        <v>3726</v>
      </c>
      <c r="C793" s="173"/>
      <c r="D793" s="21" t="s">
        <v>3727</v>
      </c>
      <c r="E793" s="172" t="s">
        <v>3728</v>
      </c>
      <c r="F793" s="174"/>
      <c r="G793" s="173"/>
      <c r="H793" s="21" t="s">
        <v>325</v>
      </c>
      <c r="I793" s="172" t="s">
        <v>3729</v>
      </c>
      <c r="J793" s="173"/>
      <c r="K793" s="21" t="s">
        <v>60</v>
      </c>
      <c r="L793" s="20">
        <v>2479</v>
      </c>
      <c r="M793" s="20">
        <v>59400</v>
      </c>
      <c r="N793" s="139">
        <v>1226907</v>
      </c>
      <c r="O793" s="140"/>
      <c r="P793" s="20">
        <v>1286307</v>
      </c>
      <c r="Q793" s="139">
        <v>0</v>
      </c>
      <c r="R793" s="141"/>
      <c r="S793" s="140"/>
      <c r="T793" s="20">
        <v>76400</v>
      </c>
      <c r="U793" s="139">
        <v>188171</v>
      </c>
      <c r="V793" s="141"/>
      <c r="W793" s="22">
        <v>13160</v>
      </c>
      <c r="X793" s="20">
        <v>18900</v>
      </c>
      <c r="Y793" s="20">
        <v>0</v>
      </c>
      <c r="Z793" s="139">
        <v>1582938</v>
      </c>
      <c r="AA793" s="140"/>
      <c r="AB793" s="20">
        <v>1582938</v>
      </c>
      <c r="AC793" s="20">
        <v>0</v>
      </c>
      <c r="AD793" s="42" t="s">
        <v>3305</v>
      </c>
      <c r="AE793" s="21" t="s">
        <v>3730</v>
      </c>
      <c r="AF793" s="172" t="s">
        <v>3305</v>
      </c>
      <c r="AG793" s="173"/>
      <c r="AH793" s="172" t="s">
        <v>3726</v>
      </c>
      <c r="AI793" s="173"/>
    </row>
    <row r="794" spans="1:35">
      <c r="A794" s="20">
        <v>110</v>
      </c>
      <c r="B794" s="172" t="s">
        <v>3731</v>
      </c>
      <c r="C794" s="173"/>
      <c r="D794" s="21" t="s">
        <v>3732</v>
      </c>
      <c r="E794" s="172" t="s">
        <v>3733</v>
      </c>
      <c r="F794" s="174"/>
      <c r="G794" s="173"/>
      <c r="H794" s="21" t="s">
        <v>66</v>
      </c>
      <c r="I794" s="172" t="s">
        <v>3734</v>
      </c>
      <c r="J794" s="173"/>
      <c r="K794" s="21" t="s">
        <v>60</v>
      </c>
      <c r="L794" s="20">
        <v>200</v>
      </c>
      <c r="M794" s="20">
        <v>0</v>
      </c>
      <c r="N794" s="139">
        <v>99000</v>
      </c>
      <c r="O794" s="140"/>
      <c r="P794" s="20">
        <v>99000</v>
      </c>
      <c r="Q794" s="139">
        <v>0</v>
      </c>
      <c r="R794" s="141"/>
      <c r="S794" s="140"/>
      <c r="T794" s="20">
        <v>0</v>
      </c>
      <c r="U794" s="139">
        <v>0</v>
      </c>
      <c r="V794" s="141"/>
      <c r="W794" s="22">
        <v>8910</v>
      </c>
      <c r="X794" s="20">
        <v>0</v>
      </c>
      <c r="Y794" s="20">
        <v>0</v>
      </c>
      <c r="Z794" s="139">
        <v>107910</v>
      </c>
      <c r="AA794" s="140"/>
      <c r="AB794" s="20">
        <v>10000</v>
      </c>
      <c r="AC794" s="20">
        <v>97910</v>
      </c>
      <c r="AD794" s="42" t="s">
        <v>3225</v>
      </c>
      <c r="AE794" s="21" t="s">
        <v>3735</v>
      </c>
      <c r="AF794" s="172" t="s">
        <v>3225</v>
      </c>
      <c r="AG794" s="173"/>
      <c r="AH794" s="172" t="s">
        <v>3731</v>
      </c>
      <c r="AI794" s="173"/>
    </row>
    <row r="795" spans="1:35">
      <c r="A795" s="20">
        <v>111</v>
      </c>
      <c r="B795" s="172" t="s">
        <v>3736</v>
      </c>
      <c r="C795" s="173"/>
      <c r="D795" s="21" t="s">
        <v>108</v>
      </c>
      <c r="E795" s="172" t="s">
        <v>3737</v>
      </c>
      <c r="F795" s="174"/>
      <c r="G795" s="173"/>
      <c r="H795" s="21" t="s">
        <v>110</v>
      </c>
      <c r="I795" s="172" t="s">
        <v>3738</v>
      </c>
      <c r="J795" s="173"/>
      <c r="K795" s="21" t="s">
        <v>118</v>
      </c>
      <c r="L795" s="20">
        <v>4957</v>
      </c>
      <c r="M795" s="20">
        <v>243000</v>
      </c>
      <c r="N795" s="139">
        <v>1784592</v>
      </c>
      <c r="O795" s="140"/>
      <c r="P795" s="20">
        <v>2027592</v>
      </c>
      <c r="Q795" s="139">
        <v>0</v>
      </c>
      <c r="R795" s="141"/>
      <c r="S795" s="140"/>
      <c r="T795" s="20">
        <v>0</v>
      </c>
      <c r="U795" s="139">
        <v>0</v>
      </c>
      <c r="V795" s="141"/>
      <c r="W795" s="22">
        <v>10138</v>
      </c>
      <c r="X795" s="20">
        <v>0</v>
      </c>
      <c r="Y795" s="20">
        <v>0</v>
      </c>
      <c r="Z795" s="139">
        <v>2037730</v>
      </c>
      <c r="AA795" s="140"/>
      <c r="AB795" s="20">
        <v>2037730</v>
      </c>
      <c r="AC795" s="20">
        <v>0</v>
      </c>
      <c r="AD795" s="42" t="s">
        <v>3241</v>
      </c>
      <c r="AE795" s="21" t="s">
        <v>3739</v>
      </c>
      <c r="AF795" s="172" t="s">
        <v>3241</v>
      </c>
      <c r="AG795" s="173"/>
      <c r="AH795" s="172" t="s">
        <v>3736</v>
      </c>
      <c r="AI795" s="173"/>
    </row>
    <row r="796" spans="1:35">
      <c r="A796" s="20">
        <v>112</v>
      </c>
      <c r="B796" s="172" t="s">
        <v>3740</v>
      </c>
      <c r="C796" s="173"/>
      <c r="D796" s="21" t="s">
        <v>3741</v>
      </c>
      <c r="E796" s="172" t="s">
        <v>3742</v>
      </c>
      <c r="F796" s="174"/>
      <c r="G796" s="173"/>
      <c r="I796" s="172" t="s">
        <v>3743</v>
      </c>
      <c r="J796" s="173"/>
      <c r="K796" s="21" t="s">
        <v>125</v>
      </c>
      <c r="L796" s="20">
        <v>48</v>
      </c>
      <c r="M796" s="20">
        <v>0</v>
      </c>
      <c r="N796" s="139">
        <v>63544</v>
      </c>
      <c r="O796" s="140"/>
      <c r="P796" s="20">
        <v>63544</v>
      </c>
      <c r="Q796" s="139">
        <v>0</v>
      </c>
      <c r="R796" s="141"/>
      <c r="S796" s="140"/>
      <c r="T796" s="20">
        <v>0</v>
      </c>
      <c r="U796" s="139">
        <v>0</v>
      </c>
      <c r="V796" s="141"/>
      <c r="W796" s="22">
        <v>0</v>
      </c>
      <c r="X796" s="20">
        <v>0</v>
      </c>
      <c r="Y796" s="20">
        <v>0</v>
      </c>
      <c r="Z796" s="139">
        <v>63544</v>
      </c>
      <c r="AA796" s="140"/>
      <c r="AB796" s="20">
        <v>0</v>
      </c>
      <c r="AC796" s="20">
        <v>63544</v>
      </c>
      <c r="AD796" s="42" t="s">
        <v>3401</v>
      </c>
      <c r="AE796" s="21" t="s">
        <v>3744</v>
      </c>
      <c r="AF796" s="172" t="s">
        <v>3401</v>
      </c>
      <c r="AG796" s="173"/>
      <c r="AH796" s="172" t="s">
        <v>3740</v>
      </c>
      <c r="AI796" s="173"/>
    </row>
    <row r="797" spans="1:35">
      <c r="A797" s="20">
        <v>113</v>
      </c>
      <c r="B797" s="172" t="s">
        <v>3745</v>
      </c>
      <c r="C797" s="173"/>
      <c r="D797" s="21" t="s">
        <v>3746</v>
      </c>
      <c r="E797" s="172" t="s">
        <v>3167</v>
      </c>
      <c r="F797" s="174"/>
      <c r="G797" s="173"/>
      <c r="I797" s="172" t="s">
        <v>3747</v>
      </c>
      <c r="J797" s="173"/>
      <c r="K797" s="21" t="s">
        <v>136</v>
      </c>
      <c r="L797" s="20">
        <v>141</v>
      </c>
      <c r="M797" s="20">
        <v>0</v>
      </c>
      <c r="N797" s="139">
        <v>99120</v>
      </c>
      <c r="O797" s="140"/>
      <c r="P797" s="20">
        <v>99120</v>
      </c>
      <c r="Q797" s="139">
        <v>0</v>
      </c>
      <c r="R797" s="141"/>
      <c r="S797" s="140"/>
      <c r="T797" s="20">
        <v>0</v>
      </c>
      <c r="U797" s="139">
        <v>0</v>
      </c>
      <c r="V797" s="141"/>
      <c r="W797" s="22">
        <v>0</v>
      </c>
      <c r="X797" s="20">
        <v>0</v>
      </c>
      <c r="Y797" s="20">
        <v>0</v>
      </c>
      <c r="Z797" s="139">
        <v>99120</v>
      </c>
      <c r="AA797" s="140"/>
      <c r="AB797" s="20">
        <v>0</v>
      </c>
      <c r="AC797" s="20">
        <v>99120</v>
      </c>
      <c r="AD797" s="42" t="s">
        <v>3253</v>
      </c>
      <c r="AE797" s="21" t="s">
        <v>3748</v>
      </c>
      <c r="AF797" s="172" t="s">
        <v>3253</v>
      </c>
      <c r="AG797" s="173"/>
      <c r="AH797" s="172" t="s">
        <v>3745</v>
      </c>
      <c r="AI797" s="173"/>
    </row>
    <row r="798" spans="1:35">
      <c r="A798" s="20">
        <v>114</v>
      </c>
      <c r="B798" s="172" t="s">
        <v>3749</v>
      </c>
      <c r="C798" s="173"/>
      <c r="D798" s="21" t="s">
        <v>3750</v>
      </c>
      <c r="E798" s="172" t="s">
        <v>3751</v>
      </c>
      <c r="F798" s="174"/>
      <c r="G798" s="173"/>
      <c r="I798" s="172" t="s">
        <v>3752</v>
      </c>
      <c r="J798" s="173"/>
      <c r="K798" s="21" t="s">
        <v>3753</v>
      </c>
      <c r="L798" s="20">
        <v>108</v>
      </c>
      <c r="M798" s="20">
        <v>0</v>
      </c>
      <c r="N798" s="139">
        <v>186948</v>
      </c>
      <c r="O798" s="140"/>
      <c r="P798" s="20">
        <v>186948</v>
      </c>
      <c r="Q798" s="139">
        <v>0</v>
      </c>
      <c r="R798" s="141"/>
      <c r="S798" s="140"/>
      <c r="T798" s="20">
        <v>0</v>
      </c>
      <c r="U798" s="139">
        <v>0</v>
      </c>
      <c r="V798" s="141"/>
      <c r="W798" s="22">
        <v>0</v>
      </c>
      <c r="X798" s="20">
        <v>0</v>
      </c>
      <c r="Y798" s="20">
        <v>0</v>
      </c>
      <c r="Z798" s="139">
        <v>186948</v>
      </c>
      <c r="AA798" s="140"/>
      <c r="AB798" s="20">
        <v>0</v>
      </c>
      <c r="AC798" s="20">
        <v>186948</v>
      </c>
      <c r="AD798" s="42" t="s">
        <v>3401</v>
      </c>
      <c r="AE798" s="21" t="s">
        <v>3754</v>
      </c>
      <c r="AF798" s="172" t="s">
        <v>3401</v>
      </c>
      <c r="AG798" s="173"/>
      <c r="AH798" s="172" t="s">
        <v>3749</v>
      </c>
      <c r="AI798" s="173"/>
    </row>
    <row r="799" spans="1:35">
      <c r="A799" s="20">
        <v>115</v>
      </c>
      <c r="B799" s="172" t="s">
        <v>3755</v>
      </c>
      <c r="C799" s="173"/>
      <c r="D799" s="21" t="s">
        <v>3756</v>
      </c>
      <c r="E799" s="172" t="s">
        <v>3757</v>
      </c>
      <c r="F799" s="174"/>
      <c r="G799" s="173"/>
      <c r="H799" s="21" t="s">
        <v>156</v>
      </c>
      <c r="I799" s="172" t="s">
        <v>3758</v>
      </c>
      <c r="J799" s="173"/>
      <c r="K799" s="21" t="s">
        <v>295</v>
      </c>
      <c r="L799" s="20">
        <v>4957</v>
      </c>
      <c r="M799" s="20">
        <v>0</v>
      </c>
      <c r="N799" s="139">
        <v>2453814</v>
      </c>
      <c r="O799" s="140"/>
      <c r="P799" s="20">
        <v>2453814</v>
      </c>
      <c r="Q799" s="139">
        <v>0</v>
      </c>
      <c r="R799" s="141"/>
      <c r="S799" s="140"/>
      <c r="T799" s="20">
        <v>76400</v>
      </c>
      <c r="U799" s="139">
        <v>156912</v>
      </c>
      <c r="V799" s="141"/>
      <c r="W799" s="22">
        <v>24538</v>
      </c>
      <c r="X799" s="20">
        <v>0</v>
      </c>
      <c r="Y799" s="20">
        <v>0</v>
      </c>
      <c r="Z799" s="139">
        <v>2711664</v>
      </c>
      <c r="AA799" s="140"/>
      <c r="AB799" s="20">
        <v>1500000</v>
      </c>
      <c r="AC799" s="20">
        <v>1211664</v>
      </c>
      <c r="AD799" s="42" t="s">
        <v>3253</v>
      </c>
      <c r="AE799" s="21" t="s">
        <v>3759</v>
      </c>
      <c r="AF799" s="172" t="s">
        <v>3253</v>
      </c>
      <c r="AG799" s="173"/>
      <c r="AH799" s="172" t="s">
        <v>3755</v>
      </c>
      <c r="AI799" s="173"/>
    </row>
    <row r="800" spans="1:35">
      <c r="A800" s="20">
        <v>116</v>
      </c>
      <c r="B800" s="172" t="s">
        <v>3760</v>
      </c>
      <c r="C800" s="173"/>
      <c r="D800" s="21" t="s">
        <v>3761</v>
      </c>
      <c r="E800" s="172" t="s">
        <v>3762</v>
      </c>
      <c r="F800" s="174"/>
      <c r="G800" s="173"/>
      <c r="H800" s="21" t="s">
        <v>66</v>
      </c>
      <c r="I800" s="172" t="s">
        <v>3763</v>
      </c>
      <c r="J800" s="173"/>
      <c r="K800" s="21" t="s">
        <v>370</v>
      </c>
      <c r="L800" s="20">
        <v>150</v>
      </c>
      <c r="M800" s="20">
        <v>0</v>
      </c>
      <c r="N800" s="139">
        <v>90750</v>
      </c>
      <c r="O800" s="140"/>
      <c r="P800" s="20">
        <v>90750</v>
      </c>
      <c r="Q800" s="139">
        <v>0</v>
      </c>
      <c r="R800" s="141"/>
      <c r="S800" s="140"/>
      <c r="T800" s="20">
        <v>0</v>
      </c>
      <c r="U800" s="139">
        <v>0</v>
      </c>
      <c r="V800" s="141"/>
      <c r="W800" s="22">
        <v>8168</v>
      </c>
      <c r="X800" s="20">
        <v>0</v>
      </c>
      <c r="Y800" s="20">
        <v>0</v>
      </c>
      <c r="Z800" s="139">
        <v>98918</v>
      </c>
      <c r="AA800" s="140"/>
      <c r="AB800" s="20">
        <v>98918</v>
      </c>
      <c r="AC800" s="20">
        <v>0</v>
      </c>
      <c r="AD800" s="42" t="s">
        <v>3484</v>
      </c>
      <c r="AE800" s="21" t="s">
        <v>3764</v>
      </c>
      <c r="AF800" s="172" t="s">
        <v>3484</v>
      </c>
      <c r="AG800" s="173"/>
      <c r="AH800" s="172" t="s">
        <v>3760</v>
      </c>
      <c r="AI800" s="173"/>
    </row>
    <row r="801" spans="1:35">
      <c r="A801" s="20">
        <v>117</v>
      </c>
      <c r="B801" s="172" t="s">
        <v>3765</v>
      </c>
      <c r="C801" s="173"/>
      <c r="D801" s="21" t="s">
        <v>3766</v>
      </c>
      <c r="E801" s="172" t="s">
        <v>3767</v>
      </c>
      <c r="F801" s="174"/>
      <c r="G801" s="173"/>
      <c r="H801" s="21" t="s">
        <v>66</v>
      </c>
      <c r="I801" s="172" t="s">
        <v>3768</v>
      </c>
      <c r="J801" s="173"/>
      <c r="K801" s="21" t="s">
        <v>60</v>
      </c>
      <c r="L801" s="20">
        <v>495</v>
      </c>
      <c r="M801" s="20">
        <v>0</v>
      </c>
      <c r="N801" s="139">
        <v>245025</v>
      </c>
      <c r="O801" s="140"/>
      <c r="P801" s="20">
        <v>245025</v>
      </c>
      <c r="Q801" s="139">
        <v>0</v>
      </c>
      <c r="R801" s="141"/>
      <c r="S801" s="140"/>
      <c r="T801" s="20">
        <v>0</v>
      </c>
      <c r="U801" s="139">
        <v>0</v>
      </c>
      <c r="V801" s="141"/>
      <c r="W801" s="22">
        <v>22052</v>
      </c>
      <c r="X801" s="20">
        <v>0</v>
      </c>
      <c r="Y801" s="20">
        <v>0</v>
      </c>
      <c r="Z801" s="139">
        <v>267077</v>
      </c>
      <c r="AA801" s="140"/>
      <c r="AB801" s="20">
        <v>267077</v>
      </c>
      <c r="AC801" s="20">
        <v>0</v>
      </c>
      <c r="AD801" s="42" t="s">
        <v>3719</v>
      </c>
      <c r="AE801" s="21" t="s">
        <v>3769</v>
      </c>
      <c r="AF801" s="172" t="s">
        <v>3719</v>
      </c>
      <c r="AG801" s="173"/>
      <c r="AH801" s="172" t="s">
        <v>3765</v>
      </c>
      <c r="AI801" s="173"/>
    </row>
    <row r="802" spans="1:35">
      <c r="A802" s="20">
        <v>118</v>
      </c>
      <c r="B802" s="172" t="s">
        <v>3770</v>
      </c>
      <c r="C802" s="173"/>
      <c r="D802" s="21" t="s">
        <v>108</v>
      </c>
      <c r="E802" s="172" t="s">
        <v>3771</v>
      </c>
      <c r="F802" s="174"/>
      <c r="G802" s="173"/>
      <c r="H802" s="21" t="s">
        <v>110</v>
      </c>
      <c r="I802" s="172" t="s">
        <v>3772</v>
      </c>
      <c r="J802" s="173"/>
      <c r="K802" s="21" t="s">
        <v>118</v>
      </c>
      <c r="L802" s="20">
        <v>4957</v>
      </c>
      <c r="M802" s="20">
        <v>243000</v>
      </c>
      <c r="N802" s="139">
        <v>1784592</v>
      </c>
      <c r="O802" s="140"/>
      <c r="P802" s="20">
        <v>2027592</v>
      </c>
      <c r="Q802" s="139">
        <v>0</v>
      </c>
      <c r="R802" s="141"/>
      <c r="S802" s="140"/>
      <c r="T802" s="20">
        <v>0</v>
      </c>
      <c r="U802" s="139">
        <v>0</v>
      </c>
      <c r="V802" s="141"/>
      <c r="W802" s="22">
        <v>10138</v>
      </c>
      <c r="X802" s="20">
        <v>0</v>
      </c>
      <c r="Y802" s="20">
        <v>0</v>
      </c>
      <c r="Z802" s="139">
        <v>2037730</v>
      </c>
      <c r="AA802" s="140"/>
      <c r="AB802" s="20">
        <v>2037730</v>
      </c>
      <c r="AC802" s="20">
        <v>0</v>
      </c>
      <c r="AD802" s="42" t="s">
        <v>3420</v>
      </c>
      <c r="AE802" s="21" t="s">
        <v>3773</v>
      </c>
      <c r="AF802" s="172" t="s">
        <v>3420</v>
      </c>
      <c r="AG802" s="173"/>
      <c r="AH802" s="172" t="s">
        <v>3770</v>
      </c>
      <c r="AI802" s="173"/>
    </row>
    <row r="803" spans="1:35">
      <c r="A803" s="20">
        <v>119</v>
      </c>
      <c r="B803" s="172" t="s">
        <v>3774</v>
      </c>
      <c r="C803" s="173"/>
      <c r="D803" s="21" t="s">
        <v>3775</v>
      </c>
      <c r="E803" s="172" t="s">
        <v>3776</v>
      </c>
      <c r="F803" s="174"/>
      <c r="G803" s="173"/>
      <c r="H803" s="21" t="s">
        <v>66</v>
      </c>
      <c r="I803" s="172" t="s">
        <v>3777</v>
      </c>
      <c r="J803" s="173"/>
      <c r="K803" s="21" t="s">
        <v>295</v>
      </c>
      <c r="L803" s="20">
        <v>661</v>
      </c>
      <c r="M803" s="20">
        <v>0</v>
      </c>
      <c r="N803" s="139">
        <v>327195</v>
      </c>
      <c r="O803" s="140"/>
      <c r="P803" s="20">
        <v>327195</v>
      </c>
      <c r="Q803" s="139">
        <v>0</v>
      </c>
      <c r="R803" s="141"/>
      <c r="S803" s="140"/>
      <c r="T803" s="20">
        <v>0</v>
      </c>
      <c r="U803" s="139">
        <v>0</v>
      </c>
      <c r="V803" s="141"/>
      <c r="W803" s="22">
        <v>29448</v>
      </c>
      <c r="X803" s="20">
        <v>0</v>
      </c>
      <c r="Y803" s="20">
        <v>0</v>
      </c>
      <c r="Z803" s="139">
        <v>356643</v>
      </c>
      <c r="AA803" s="140"/>
      <c r="AB803" s="20">
        <v>356643</v>
      </c>
      <c r="AC803" s="20">
        <v>0</v>
      </c>
      <c r="AD803" s="42" t="s">
        <v>3235</v>
      </c>
      <c r="AE803" s="21" t="s">
        <v>3778</v>
      </c>
      <c r="AF803" s="172" t="s">
        <v>3235</v>
      </c>
      <c r="AG803" s="173"/>
      <c r="AH803" s="172" t="s">
        <v>3774</v>
      </c>
      <c r="AI803" s="173"/>
    </row>
    <row r="804" spans="1:35">
      <c r="A804" s="20">
        <v>120</v>
      </c>
      <c r="B804" s="172" t="s">
        <v>3323</v>
      </c>
      <c r="C804" s="173"/>
      <c r="D804" s="21" t="s">
        <v>3779</v>
      </c>
      <c r="E804" s="172" t="s">
        <v>3780</v>
      </c>
      <c r="F804" s="174"/>
      <c r="G804" s="173"/>
      <c r="H804" s="21" t="s">
        <v>110</v>
      </c>
      <c r="I804" s="172" t="s">
        <v>3781</v>
      </c>
      <c r="J804" s="173"/>
      <c r="K804" s="21" t="s">
        <v>125</v>
      </c>
      <c r="L804" s="20">
        <v>0</v>
      </c>
      <c r="M804" s="20">
        <v>0</v>
      </c>
      <c r="N804" s="139">
        <v>1037730</v>
      </c>
      <c r="O804" s="140"/>
      <c r="P804" s="20">
        <v>1037730</v>
      </c>
      <c r="Q804" s="139">
        <v>0</v>
      </c>
      <c r="R804" s="141"/>
      <c r="S804" s="140"/>
      <c r="T804" s="20">
        <v>0</v>
      </c>
      <c r="U804" s="139">
        <v>0</v>
      </c>
      <c r="V804" s="141"/>
      <c r="W804" s="22">
        <v>0</v>
      </c>
      <c r="X804" s="20">
        <v>0</v>
      </c>
      <c r="Y804" s="20">
        <v>0</v>
      </c>
      <c r="Z804" s="139">
        <v>1037730</v>
      </c>
      <c r="AA804" s="140"/>
      <c r="AB804" s="20">
        <v>0</v>
      </c>
      <c r="AC804" s="20">
        <v>1037730</v>
      </c>
      <c r="AD804" s="42" t="s">
        <v>3326</v>
      </c>
      <c r="AE804" s="21" t="s">
        <v>3327</v>
      </c>
      <c r="AF804" s="172" t="s">
        <v>3326</v>
      </c>
      <c r="AG804" s="173"/>
      <c r="AH804" s="172" t="s">
        <v>3323</v>
      </c>
      <c r="AI804" s="173"/>
    </row>
    <row r="805" spans="1:35">
      <c r="A805" s="20">
        <v>121</v>
      </c>
      <c r="B805" s="172" t="s">
        <v>3782</v>
      </c>
      <c r="C805" s="173"/>
      <c r="D805" s="21" t="s">
        <v>3783</v>
      </c>
      <c r="E805" s="172" t="s">
        <v>3784</v>
      </c>
      <c r="F805" s="174"/>
      <c r="G805" s="173"/>
      <c r="H805" s="21" t="s">
        <v>66</v>
      </c>
      <c r="I805" s="172" t="s">
        <v>3785</v>
      </c>
      <c r="J805" s="173"/>
      <c r="K805" s="21" t="s">
        <v>60</v>
      </c>
      <c r="L805" s="20">
        <v>543</v>
      </c>
      <c r="M805" s="20">
        <v>0</v>
      </c>
      <c r="N805" s="139">
        <v>268785</v>
      </c>
      <c r="O805" s="140"/>
      <c r="P805" s="20">
        <v>268785</v>
      </c>
      <c r="Q805" s="139">
        <v>0</v>
      </c>
      <c r="R805" s="141"/>
      <c r="S805" s="140"/>
      <c r="T805" s="20">
        <v>0</v>
      </c>
      <c r="U805" s="139">
        <v>0</v>
      </c>
      <c r="V805" s="141"/>
      <c r="W805" s="22">
        <v>24191</v>
      </c>
      <c r="X805" s="20">
        <v>0</v>
      </c>
      <c r="Y805" s="20">
        <v>0</v>
      </c>
      <c r="Z805" s="139">
        <v>292976</v>
      </c>
      <c r="AA805" s="140"/>
      <c r="AB805" s="20">
        <v>292976</v>
      </c>
      <c r="AC805" s="20">
        <v>0</v>
      </c>
      <c r="AD805" s="42" t="s">
        <v>3420</v>
      </c>
      <c r="AE805" s="21" t="s">
        <v>3786</v>
      </c>
      <c r="AF805" s="172" t="s">
        <v>3420</v>
      </c>
      <c r="AG805" s="173"/>
      <c r="AH805" s="172" t="s">
        <v>3782</v>
      </c>
      <c r="AI805" s="173"/>
    </row>
    <row r="806" spans="1:35">
      <c r="A806" s="20">
        <v>122</v>
      </c>
      <c r="B806" s="172" t="s">
        <v>3787</v>
      </c>
      <c r="C806" s="173"/>
      <c r="D806" s="21" t="s">
        <v>3788</v>
      </c>
      <c r="E806" s="172" t="s">
        <v>3789</v>
      </c>
      <c r="F806" s="174"/>
      <c r="G806" s="173"/>
      <c r="I806" s="172" t="s">
        <v>3790</v>
      </c>
      <c r="J806" s="173"/>
      <c r="K806" s="21" t="s">
        <v>295</v>
      </c>
      <c r="L806" s="20">
        <v>77</v>
      </c>
      <c r="M806" s="20">
        <v>0</v>
      </c>
      <c r="N806" s="139">
        <v>21175</v>
      </c>
      <c r="O806" s="140"/>
      <c r="P806" s="20">
        <v>21175</v>
      </c>
      <c r="Q806" s="139">
        <v>0</v>
      </c>
      <c r="R806" s="141"/>
      <c r="S806" s="140"/>
      <c r="T806" s="20">
        <v>0</v>
      </c>
      <c r="U806" s="139">
        <v>0</v>
      </c>
      <c r="V806" s="141"/>
      <c r="W806" s="22">
        <v>0</v>
      </c>
      <c r="X806" s="20">
        <v>0</v>
      </c>
      <c r="Y806" s="20">
        <v>0</v>
      </c>
      <c r="Z806" s="139">
        <v>21175</v>
      </c>
      <c r="AA806" s="140"/>
      <c r="AB806" s="20">
        <v>0</v>
      </c>
      <c r="AC806" s="20">
        <v>21175</v>
      </c>
      <c r="AD806" s="42" t="s">
        <v>3401</v>
      </c>
      <c r="AE806" s="21" t="s">
        <v>3791</v>
      </c>
      <c r="AF806" s="172" t="s">
        <v>3401</v>
      </c>
      <c r="AG806" s="173"/>
      <c r="AH806" s="172" t="s">
        <v>3787</v>
      </c>
      <c r="AI806" s="173"/>
    </row>
    <row r="807" spans="1:35">
      <c r="A807" s="20">
        <v>123</v>
      </c>
      <c r="B807" s="172" t="s">
        <v>3792</v>
      </c>
      <c r="C807" s="173"/>
      <c r="D807" s="21" t="s">
        <v>3793</v>
      </c>
      <c r="E807" s="172" t="s">
        <v>3794</v>
      </c>
      <c r="F807" s="174"/>
      <c r="G807" s="173"/>
      <c r="I807" s="172" t="s">
        <v>3795</v>
      </c>
      <c r="J807" s="173"/>
      <c r="K807" s="21" t="s">
        <v>60</v>
      </c>
      <c r="L807" s="20">
        <v>78</v>
      </c>
      <c r="M807" s="20">
        <v>0</v>
      </c>
      <c r="N807" s="139">
        <v>13182</v>
      </c>
      <c r="O807" s="140"/>
      <c r="P807" s="20">
        <v>13182</v>
      </c>
      <c r="Q807" s="139">
        <v>0</v>
      </c>
      <c r="R807" s="141"/>
      <c r="S807" s="140"/>
      <c r="T807" s="20">
        <v>0</v>
      </c>
      <c r="U807" s="139">
        <v>0</v>
      </c>
      <c r="V807" s="141"/>
      <c r="W807" s="22">
        <v>0</v>
      </c>
      <c r="X807" s="20">
        <v>0</v>
      </c>
      <c r="Y807" s="20">
        <v>0</v>
      </c>
      <c r="Z807" s="139">
        <v>13182</v>
      </c>
      <c r="AA807" s="140"/>
      <c r="AB807" s="20">
        <v>0</v>
      </c>
      <c r="AC807" s="20">
        <v>13182</v>
      </c>
      <c r="AD807" s="42" t="s">
        <v>3253</v>
      </c>
      <c r="AE807" s="21" t="s">
        <v>3796</v>
      </c>
      <c r="AF807" s="172" t="s">
        <v>3253</v>
      </c>
      <c r="AG807" s="173"/>
      <c r="AH807" s="172" t="s">
        <v>3792</v>
      </c>
      <c r="AI807" s="173"/>
    </row>
    <row r="808" spans="1:35">
      <c r="A808" s="20">
        <v>124</v>
      </c>
      <c r="B808" s="172" t="s">
        <v>3797</v>
      </c>
      <c r="C808" s="173"/>
      <c r="D808" s="21" t="s">
        <v>3798</v>
      </c>
      <c r="E808" s="172" t="s">
        <v>3799</v>
      </c>
      <c r="F808" s="174"/>
      <c r="G808" s="173"/>
      <c r="I808" s="172" t="s">
        <v>3800</v>
      </c>
      <c r="J808" s="173"/>
      <c r="K808" s="21" t="s">
        <v>60</v>
      </c>
      <c r="L808" s="20">
        <v>183</v>
      </c>
      <c r="M808" s="20">
        <v>0</v>
      </c>
      <c r="N808" s="139">
        <v>30927</v>
      </c>
      <c r="O808" s="140"/>
      <c r="P808" s="20">
        <v>30927</v>
      </c>
      <c r="Q808" s="139">
        <v>0</v>
      </c>
      <c r="R808" s="141"/>
      <c r="S808" s="140"/>
      <c r="T808" s="20">
        <v>0</v>
      </c>
      <c r="U808" s="139">
        <v>0</v>
      </c>
      <c r="V808" s="141"/>
      <c r="W808" s="22">
        <v>0</v>
      </c>
      <c r="X808" s="20">
        <v>0</v>
      </c>
      <c r="Y808" s="20">
        <v>0</v>
      </c>
      <c r="Z808" s="139">
        <v>30927</v>
      </c>
      <c r="AA808" s="140"/>
      <c r="AB808" s="20">
        <v>0</v>
      </c>
      <c r="AC808" s="20">
        <v>30927</v>
      </c>
      <c r="AD808" s="42" t="s">
        <v>3401</v>
      </c>
      <c r="AE808" s="21" t="s">
        <v>3801</v>
      </c>
      <c r="AF808" s="172" t="s">
        <v>3401</v>
      </c>
      <c r="AG808" s="173"/>
      <c r="AH808" s="172" t="s">
        <v>3797</v>
      </c>
      <c r="AI808" s="173"/>
    </row>
    <row r="809" spans="1:35">
      <c r="A809" s="20">
        <v>125</v>
      </c>
      <c r="B809" s="172" t="s">
        <v>3802</v>
      </c>
      <c r="C809" s="173"/>
      <c r="D809" s="21" t="s">
        <v>108</v>
      </c>
      <c r="E809" s="172" t="s">
        <v>3803</v>
      </c>
      <c r="F809" s="174"/>
      <c r="G809" s="173"/>
      <c r="H809" s="21" t="s">
        <v>110</v>
      </c>
      <c r="I809" s="172" t="s">
        <v>3234</v>
      </c>
      <c r="J809" s="173"/>
      <c r="K809" s="21" t="s">
        <v>118</v>
      </c>
      <c r="L809" s="20">
        <v>4957</v>
      </c>
      <c r="M809" s="20">
        <v>243000</v>
      </c>
      <c r="N809" s="139">
        <v>1784592</v>
      </c>
      <c r="O809" s="140"/>
      <c r="P809" s="20">
        <v>2027592</v>
      </c>
      <c r="Q809" s="139">
        <v>0</v>
      </c>
      <c r="R809" s="141"/>
      <c r="S809" s="140"/>
      <c r="T809" s="20">
        <v>0</v>
      </c>
      <c r="U809" s="139">
        <v>0</v>
      </c>
      <c r="V809" s="141"/>
      <c r="W809" s="22">
        <v>10138</v>
      </c>
      <c r="X809" s="20">
        <v>0</v>
      </c>
      <c r="Y809" s="20">
        <v>0</v>
      </c>
      <c r="Z809" s="139">
        <v>2037730</v>
      </c>
      <c r="AA809" s="140"/>
      <c r="AB809" s="20">
        <v>2037730</v>
      </c>
      <c r="AC809" s="20">
        <v>0</v>
      </c>
      <c r="AD809" s="42" t="s">
        <v>3235</v>
      </c>
      <c r="AE809" s="21" t="s">
        <v>3804</v>
      </c>
      <c r="AF809" s="172" t="s">
        <v>3235</v>
      </c>
      <c r="AG809" s="173"/>
      <c r="AH809" s="172" t="s">
        <v>3802</v>
      </c>
      <c r="AI809" s="173"/>
    </row>
    <row r="810" spans="1:35">
      <c r="A810" s="20">
        <v>126</v>
      </c>
      <c r="B810" s="172" t="s">
        <v>3805</v>
      </c>
      <c r="C810" s="173"/>
      <c r="D810" s="21" t="s">
        <v>3806</v>
      </c>
      <c r="E810" s="172" t="s">
        <v>3807</v>
      </c>
      <c r="F810" s="174"/>
      <c r="G810" s="173"/>
      <c r="I810" s="172" t="s">
        <v>3808</v>
      </c>
      <c r="J810" s="173"/>
      <c r="K810" s="21" t="s">
        <v>125</v>
      </c>
      <c r="L810" s="20">
        <v>51</v>
      </c>
      <c r="M810" s="20">
        <v>0</v>
      </c>
      <c r="N810" s="139">
        <v>68952</v>
      </c>
      <c r="O810" s="140"/>
      <c r="P810" s="20">
        <v>68952</v>
      </c>
      <c r="Q810" s="139">
        <v>0</v>
      </c>
      <c r="R810" s="141"/>
      <c r="S810" s="140"/>
      <c r="T810" s="20">
        <v>0</v>
      </c>
      <c r="U810" s="139">
        <v>0</v>
      </c>
      <c r="V810" s="141"/>
      <c r="W810" s="22">
        <v>0</v>
      </c>
      <c r="X810" s="20">
        <v>0</v>
      </c>
      <c r="Y810" s="20">
        <v>0</v>
      </c>
      <c r="Z810" s="139">
        <v>68952</v>
      </c>
      <c r="AA810" s="140"/>
      <c r="AB810" s="20">
        <v>0</v>
      </c>
      <c r="AC810" s="20">
        <v>68952</v>
      </c>
      <c r="AD810" s="42" t="s">
        <v>3253</v>
      </c>
      <c r="AE810" s="21" t="s">
        <v>3809</v>
      </c>
      <c r="AF810" s="172" t="s">
        <v>3253</v>
      </c>
      <c r="AG810" s="173"/>
      <c r="AH810" s="172" t="s">
        <v>3805</v>
      </c>
      <c r="AI810" s="173"/>
    </row>
    <row r="811" spans="1:35">
      <c r="A811" s="20">
        <v>127</v>
      </c>
      <c r="B811" s="172" t="s">
        <v>3810</v>
      </c>
      <c r="C811" s="173"/>
      <c r="D811" s="21" t="s">
        <v>3811</v>
      </c>
      <c r="E811" s="172" t="s">
        <v>3665</v>
      </c>
      <c r="F811" s="174"/>
      <c r="G811" s="173"/>
      <c r="I811" s="172" t="s">
        <v>3812</v>
      </c>
      <c r="J811" s="173"/>
      <c r="K811" s="21" t="s">
        <v>60</v>
      </c>
      <c r="L811" s="20">
        <v>58</v>
      </c>
      <c r="M811" s="20">
        <v>0</v>
      </c>
      <c r="N811" s="139">
        <v>9802</v>
      </c>
      <c r="O811" s="140"/>
      <c r="P811" s="20">
        <v>9802</v>
      </c>
      <c r="Q811" s="139">
        <v>0</v>
      </c>
      <c r="R811" s="141"/>
      <c r="S811" s="140"/>
      <c r="T811" s="20">
        <v>0</v>
      </c>
      <c r="U811" s="139">
        <v>0</v>
      </c>
      <c r="V811" s="141"/>
      <c r="W811" s="22">
        <v>0</v>
      </c>
      <c r="X811" s="20">
        <v>0</v>
      </c>
      <c r="Y811" s="20">
        <v>0</v>
      </c>
      <c r="Z811" s="139">
        <v>9802</v>
      </c>
      <c r="AA811" s="140"/>
      <c r="AB811" s="20">
        <v>0</v>
      </c>
      <c r="AC811" s="20">
        <v>9802</v>
      </c>
      <c r="AD811" s="42" t="s">
        <v>3401</v>
      </c>
      <c r="AE811" s="21" t="s">
        <v>3813</v>
      </c>
      <c r="AF811" s="172" t="s">
        <v>3401</v>
      </c>
      <c r="AG811" s="173"/>
      <c r="AH811" s="172" t="s">
        <v>3810</v>
      </c>
      <c r="AI811" s="173"/>
    </row>
    <row r="812" spans="1:35">
      <c r="A812" s="20">
        <v>128</v>
      </c>
      <c r="B812" s="172" t="s">
        <v>3814</v>
      </c>
      <c r="C812" s="173"/>
      <c r="D812" s="21" t="s">
        <v>3815</v>
      </c>
      <c r="E812" s="172" t="s">
        <v>3816</v>
      </c>
      <c r="F812" s="174"/>
      <c r="G812" s="173"/>
      <c r="I812" s="172" t="s">
        <v>3817</v>
      </c>
      <c r="J812" s="173"/>
      <c r="K812" s="21" t="s">
        <v>60</v>
      </c>
      <c r="L812" s="20">
        <v>68</v>
      </c>
      <c r="M812" s="20">
        <v>0</v>
      </c>
      <c r="N812" s="139">
        <v>11492</v>
      </c>
      <c r="O812" s="140"/>
      <c r="P812" s="20">
        <v>11492</v>
      </c>
      <c r="Q812" s="139">
        <v>0</v>
      </c>
      <c r="R812" s="141"/>
      <c r="S812" s="140"/>
      <c r="T812" s="20">
        <v>0</v>
      </c>
      <c r="U812" s="139">
        <v>0</v>
      </c>
      <c r="V812" s="141"/>
      <c r="W812" s="22">
        <v>0</v>
      </c>
      <c r="X812" s="20">
        <v>0</v>
      </c>
      <c r="Y812" s="20">
        <v>0</v>
      </c>
      <c r="Z812" s="139">
        <v>11492</v>
      </c>
      <c r="AA812" s="140"/>
      <c r="AB812" s="20">
        <v>0</v>
      </c>
      <c r="AC812" s="20">
        <v>11492</v>
      </c>
      <c r="AD812" s="42" t="s">
        <v>3253</v>
      </c>
      <c r="AE812" s="21" t="s">
        <v>3818</v>
      </c>
      <c r="AF812" s="172" t="s">
        <v>3253</v>
      </c>
      <c r="AG812" s="173"/>
      <c r="AH812" s="172" t="s">
        <v>3814</v>
      </c>
      <c r="AI812" s="173"/>
    </row>
    <row r="813" spans="1:35">
      <c r="A813" s="20">
        <v>129</v>
      </c>
      <c r="B813" s="172" t="s">
        <v>3819</v>
      </c>
      <c r="C813" s="173"/>
      <c r="D813" s="21" t="s">
        <v>3820</v>
      </c>
      <c r="E813" s="172" t="s">
        <v>3821</v>
      </c>
      <c r="F813" s="174"/>
      <c r="G813" s="173"/>
      <c r="H813" s="21" t="s">
        <v>325</v>
      </c>
      <c r="I813" s="172" t="s">
        <v>3822</v>
      </c>
      <c r="J813" s="173"/>
      <c r="K813" s="21" t="s">
        <v>68</v>
      </c>
      <c r="L813" s="20">
        <v>4957</v>
      </c>
      <c r="M813" s="20">
        <v>584064</v>
      </c>
      <c r="N813" s="139">
        <v>6702134</v>
      </c>
      <c r="O813" s="140"/>
      <c r="P813" s="20">
        <v>7286198</v>
      </c>
      <c r="Q813" s="139">
        <v>10000</v>
      </c>
      <c r="R813" s="141"/>
      <c r="S813" s="140"/>
      <c r="T813" s="20">
        <v>76400</v>
      </c>
      <c r="U813" s="139">
        <v>433957</v>
      </c>
      <c r="V813" s="141"/>
      <c r="W813" s="22">
        <v>75782</v>
      </c>
      <c r="X813" s="20">
        <v>0</v>
      </c>
      <c r="Y813" s="20">
        <v>0</v>
      </c>
      <c r="Z813" s="139">
        <v>7882337</v>
      </c>
      <c r="AA813" s="140"/>
      <c r="AB813" s="20">
        <v>2400000</v>
      </c>
      <c r="AC813" s="20">
        <v>5482337</v>
      </c>
      <c r="AD813" s="42" t="s">
        <v>3297</v>
      </c>
      <c r="AE813" s="21" t="s">
        <v>3823</v>
      </c>
      <c r="AF813" s="172" t="s">
        <v>3297</v>
      </c>
      <c r="AG813" s="173"/>
      <c r="AH813" s="172" t="s">
        <v>3819</v>
      </c>
      <c r="AI813" s="173"/>
    </row>
    <row r="814" spans="1:35">
      <c r="A814" s="20">
        <v>130</v>
      </c>
      <c r="B814" s="172" t="s">
        <v>3824</v>
      </c>
      <c r="C814" s="173"/>
      <c r="D814" s="21" t="s">
        <v>3825</v>
      </c>
      <c r="E814" s="172" t="s">
        <v>3826</v>
      </c>
      <c r="F814" s="174"/>
      <c r="G814" s="173"/>
      <c r="H814" s="21" t="s">
        <v>156</v>
      </c>
      <c r="I814" s="172" t="s">
        <v>3827</v>
      </c>
      <c r="J814" s="173"/>
      <c r="K814" s="21" t="s">
        <v>486</v>
      </c>
      <c r="L814" s="20">
        <v>2479</v>
      </c>
      <c r="M814" s="20">
        <v>0</v>
      </c>
      <c r="N814" s="139">
        <v>892296</v>
      </c>
      <c r="O814" s="140"/>
      <c r="P814" s="20">
        <v>892296</v>
      </c>
      <c r="Q814" s="139">
        <v>0</v>
      </c>
      <c r="R814" s="141"/>
      <c r="S814" s="140"/>
      <c r="T814" s="20">
        <v>0</v>
      </c>
      <c r="U814" s="139">
        <v>0</v>
      </c>
      <c r="V814" s="141"/>
      <c r="W814" s="22">
        <v>8923</v>
      </c>
      <c r="X814" s="20">
        <v>0</v>
      </c>
      <c r="Y814" s="20">
        <v>0</v>
      </c>
      <c r="Z814" s="139">
        <v>901219</v>
      </c>
      <c r="AA814" s="140"/>
      <c r="AB814" s="20">
        <v>901219</v>
      </c>
      <c r="AC814" s="20">
        <v>0</v>
      </c>
      <c r="AD814" s="42" t="s">
        <v>3247</v>
      </c>
      <c r="AE814" s="21" t="s">
        <v>3828</v>
      </c>
      <c r="AF814" s="172" t="s">
        <v>3247</v>
      </c>
      <c r="AG814" s="173"/>
      <c r="AH814" s="172" t="s">
        <v>3824</v>
      </c>
      <c r="AI814" s="173"/>
    </row>
    <row r="815" spans="1:35">
      <c r="A815" s="20">
        <v>131</v>
      </c>
      <c r="B815" s="172" t="s">
        <v>3829</v>
      </c>
      <c r="C815" s="173"/>
      <c r="D815" s="21" t="s">
        <v>108</v>
      </c>
      <c r="E815" s="172" t="s">
        <v>3830</v>
      </c>
      <c r="F815" s="174"/>
      <c r="G815" s="173"/>
      <c r="H815" s="21" t="s">
        <v>110</v>
      </c>
      <c r="I815" s="172" t="s">
        <v>3831</v>
      </c>
      <c r="J815" s="173"/>
      <c r="K815" s="21" t="s">
        <v>118</v>
      </c>
      <c r="L815" s="20">
        <v>4957</v>
      </c>
      <c r="M815" s="20">
        <v>243000</v>
      </c>
      <c r="N815" s="139">
        <v>1784592</v>
      </c>
      <c r="O815" s="140"/>
      <c r="P815" s="20">
        <v>2027592</v>
      </c>
      <c r="Q815" s="139">
        <v>0</v>
      </c>
      <c r="R815" s="141"/>
      <c r="S815" s="140"/>
      <c r="T815" s="20">
        <v>0</v>
      </c>
      <c r="U815" s="139">
        <v>0</v>
      </c>
      <c r="V815" s="141"/>
      <c r="W815" s="22">
        <v>10138</v>
      </c>
      <c r="X815" s="20">
        <v>0</v>
      </c>
      <c r="Y815" s="20">
        <v>0</v>
      </c>
      <c r="Z815" s="139">
        <v>2037730</v>
      </c>
      <c r="AA815" s="140"/>
      <c r="AB815" s="20">
        <v>2037730</v>
      </c>
      <c r="AC815" s="20">
        <v>0</v>
      </c>
      <c r="AD815" s="42" t="s">
        <v>3253</v>
      </c>
      <c r="AE815" s="21" t="s">
        <v>3832</v>
      </c>
      <c r="AF815" s="172" t="s">
        <v>3253</v>
      </c>
      <c r="AG815" s="173"/>
      <c r="AH815" s="172" t="s">
        <v>3829</v>
      </c>
      <c r="AI815" s="173"/>
    </row>
    <row r="816" spans="1:35">
      <c r="A816" s="20">
        <v>132</v>
      </c>
      <c r="B816" s="172" t="s">
        <v>3833</v>
      </c>
      <c r="C816" s="173"/>
      <c r="D816" s="21" t="s">
        <v>3834</v>
      </c>
      <c r="E816" s="172" t="s">
        <v>3835</v>
      </c>
      <c r="F816" s="174"/>
      <c r="G816" s="173"/>
      <c r="I816" s="172" t="s">
        <v>3724</v>
      </c>
      <c r="J816" s="173"/>
      <c r="K816" s="21" t="s">
        <v>60</v>
      </c>
      <c r="L816" s="20">
        <v>204</v>
      </c>
      <c r="M816" s="20">
        <v>0</v>
      </c>
      <c r="N816" s="139">
        <v>34476</v>
      </c>
      <c r="O816" s="140"/>
      <c r="P816" s="20">
        <v>34476</v>
      </c>
      <c r="Q816" s="139">
        <v>0</v>
      </c>
      <c r="R816" s="141"/>
      <c r="S816" s="140"/>
      <c r="T816" s="20">
        <v>0</v>
      </c>
      <c r="U816" s="139">
        <v>0</v>
      </c>
      <c r="V816" s="141"/>
      <c r="W816" s="22">
        <v>0</v>
      </c>
      <c r="X816" s="20">
        <v>0</v>
      </c>
      <c r="Y816" s="20">
        <v>0</v>
      </c>
      <c r="Z816" s="139">
        <v>34476</v>
      </c>
      <c r="AA816" s="140"/>
      <c r="AB816" s="20">
        <v>0</v>
      </c>
      <c r="AC816" s="20">
        <v>34476</v>
      </c>
      <c r="AD816" s="42" t="s">
        <v>3337</v>
      </c>
      <c r="AE816" s="21" t="s">
        <v>3836</v>
      </c>
      <c r="AF816" s="172" t="s">
        <v>3337</v>
      </c>
      <c r="AG816" s="173"/>
      <c r="AH816" s="172" t="s">
        <v>3833</v>
      </c>
      <c r="AI816" s="173"/>
    </row>
    <row r="817" spans="1:35">
      <c r="A817" s="20">
        <v>133</v>
      </c>
      <c r="B817" s="172" t="s">
        <v>3837</v>
      </c>
      <c r="C817" s="173"/>
      <c r="D817" s="21" t="s">
        <v>108</v>
      </c>
      <c r="E817" s="172" t="s">
        <v>3838</v>
      </c>
      <c r="F817" s="174"/>
      <c r="G817" s="173"/>
      <c r="H817" s="21" t="s">
        <v>110</v>
      </c>
      <c r="I817" s="172" t="s">
        <v>3839</v>
      </c>
      <c r="J817" s="173"/>
      <c r="K817" s="21" t="s">
        <v>60</v>
      </c>
      <c r="L817" s="20">
        <v>2479</v>
      </c>
      <c r="M817" s="20">
        <v>89100</v>
      </c>
      <c r="N817" s="139">
        <v>1226907</v>
      </c>
      <c r="O817" s="140"/>
      <c r="P817" s="20">
        <v>1316007</v>
      </c>
      <c r="Q817" s="139">
        <v>0</v>
      </c>
      <c r="R817" s="141"/>
      <c r="S817" s="140"/>
      <c r="T817" s="20">
        <v>0</v>
      </c>
      <c r="U817" s="139">
        <v>0</v>
      </c>
      <c r="V817" s="141"/>
      <c r="W817" s="22">
        <v>6580</v>
      </c>
      <c r="X817" s="20">
        <v>0</v>
      </c>
      <c r="Y817" s="20">
        <v>0</v>
      </c>
      <c r="Z817" s="139">
        <v>1322587</v>
      </c>
      <c r="AA817" s="140"/>
      <c r="AB817" s="20">
        <v>1322587</v>
      </c>
      <c r="AC817" s="20">
        <v>0</v>
      </c>
      <c r="AD817" s="42" t="s">
        <v>3326</v>
      </c>
      <c r="AE817" s="21" t="s">
        <v>3840</v>
      </c>
      <c r="AF817" s="172" t="s">
        <v>3326</v>
      </c>
      <c r="AG817" s="173"/>
      <c r="AH817" s="172" t="s">
        <v>3837</v>
      </c>
      <c r="AI817" s="173"/>
    </row>
    <row r="818" spans="1:35">
      <c r="A818" s="20">
        <v>134</v>
      </c>
      <c r="B818" s="172" t="s">
        <v>3841</v>
      </c>
      <c r="C818" s="173"/>
      <c r="D818" s="21" t="s">
        <v>3842</v>
      </c>
      <c r="E818" s="172" t="s">
        <v>3843</v>
      </c>
      <c r="F818" s="174"/>
      <c r="G818" s="173"/>
      <c r="I818" s="172" t="s">
        <v>3844</v>
      </c>
      <c r="J818" s="173"/>
      <c r="K818" s="21" t="s">
        <v>125</v>
      </c>
      <c r="L818" s="20">
        <v>125</v>
      </c>
      <c r="M818" s="20">
        <v>0</v>
      </c>
      <c r="N818" s="139">
        <v>167648</v>
      </c>
      <c r="O818" s="140"/>
      <c r="P818" s="20">
        <v>167648</v>
      </c>
      <c r="Q818" s="139">
        <v>0</v>
      </c>
      <c r="R818" s="141"/>
      <c r="S818" s="140"/>
      <c r="T818" s="20">
        <v>0</v>
      </c>
      <c r="U818" s="139">
        <v>0</v>
      </c>
      <c r="V818" s="141"/>
      <c r="W818" s="22">
        <v>0</v>
      </c>
      <c r="X818" s="20">
        <v>0</v>
      </c>
      <c r="Y818" s="20">
        <v>0</v>
      </c>
      <c r="Z818" s="139">
        <v>167648</v>
      </c>
      <c r="AA818" s="140"/>
      <c r="AB818" s="20">
        <v>0</v>
      </c>
      <c r="AC818" s="20">
        <v>167648</v>
      </c>
      <c r="AD818" s="42" t="s">
        <v>3337</v>
      </c>
      <c r="AE818" s="21" t="s">
        <v>3845</v>
      </c>
      <c r="AF818" s="172" t="s">
        <v>3337</v>
      </c>
      <c r="AG818" s="173"/>
      <c r="AH818" s="172" t="s">
        <v>3841</v>
      </c>
      <c r="AI818" s="173"/>
    </row>
    <row r="819" spans="1:35">
      <c r="A819" s="20">
        <v>135</v>
      </c>
      <c r="B819" s="172" t="s">
        <v>3846</v>
      </c>
      <c r="C819" s="173"/>
      <c r="D819" s="21" t="s">
        <v>3847</v>
      </c>
      <c r="E819" s="172" t="s">
        <v>3848</v>
      </c>
      <c r="F819" s="174"/>
      <c r="G819" s="173"/>
      <c r="I819" s="172" t="s">
        <v>3849</v>
      </c>
      <c r="J819" s="173"/>
      <c r="K819" s="21" t="s">
        <v>60</v>
      </c>
      <c r="L819" s="20">
        <v>297</v>
      </c>
      <c r="M819" s="20">
        <v>0</v>
      </c>
      <c r="N819" s="139">
        <v>50024</v>
      </c>
      <c r="O819" s="140"/>
      <c r="P819" s="20">
        <v>50024</v>
      </c>
      <c r="Q819" s="139">
        <v>0</v>
      </c>
      <c r="R819" s="141"/>
      <c r="S819" s="140"/>
      <c r="T819" s="20">
        <v>0</v>
      </c>
      <c r="U819" s="139">
        <v>0</v>
      </c>
      <c r="V819" s="141"/>
      <c r="W819" s="22">
        <v>0</v>
      </c>
      <c r="X819" s="20">
        <v>0</v>
      </c>
      <c r="Y819" s="20">
        <v>0</v>
      </c>
      <c r="Z819" s="139">
        <v>50024</v>
      </c>
      <c r="AA819" s="140"/>
      <c r="AB819" s="20">
        <v>0</v>
      </c>
      <c r="AC819" s="20">
        <v>50024</v>
      </c>
      <c r="AD819" s="42" t="s">
        <v>3253</v>
      </c>
      <c r="AE819" s="21" t="s">
        <v>3850</v>
      </c>
      <c r="AF819" s="172" t="s">
        <v>3253</v>
      </c>
      <c r="AG819" s="173"/>
      <c r="AH819" s="172" t="s">
        <v>3846</v>
      </c>
      <c r="AI819" s="173"/>
    </row>
    <row r="820" spans="1:35">
      <c r="A820" s="20">
        <v>136</v>
      </c>
      <c r="B820" s="172" t="s">
        <v>3851</v>
      </c>
      <c r="C820" s="173"/>
      <c r="D820" s="21" t="s">
        <v>108</v>
      </c>
      <c r="E820" s="172" t="s">
        <v>3852</v>
      </c>
      <c r="F820" s="174"/>
      <c r="G820" s="173"/>
      <c r="H820" s="21" t="s">
        <v>110</v>
      </c>
      <c r="I820" s="172" t="s">
        <v>3853</v>
      </c>
      <c r="J820" s="173"/>
      <c r="K820" s="21" t="s">
        <v>60</v>
      </c>
      <c r="L820" s="20">
        <v>2479</v>
      </c>
      <c r="M820" s="20">
        <v>89100</v>
      </c>
      <c r="N820" s="139">
        <v>1226907</v>
      </c>
      <c r="O820" s="140"/>
      <c r="P820" s="20">
        <v>1316007</v>
      </c>
      <c r="Q820" s="139">
        <v>0</v>
      </c>
      <c r="R820" s="141"/>
      <c r="S820" s="140"/>
      <c r="T820" s="20">
        <v>0</v>
      </c>
      <c r="U820" s="139">
        <v>0</v>
      </c>
      <c r="V820" s="141"/>
      <c r="W820" s="22">
        <v>6580</v>
      </c>
      <c r="X820" s="20">
        <v>0</v>
      </c>
      <c r="Y820" s="20">
        <v>0</v>
      </c>
      <c r="Z820" s="139">
        <v>1322587</v>
      </c>
      <c r="AA820" s="140"/>
      <c r="AB820" s="20">
        <v>1322587</v>
      </c>
      <c r="AC820" s="20">
        <v>0</v>
      </c>
      <c r="AD820" s="42" t="s">
        <v>3337</v>
      </c>
      <c r="AE820" s="21" t="s">
        <v>3854</v>
      </c>
      <c r="AF820" s="172" t="s">
        <v>3337</v>
      </c>
      <c r="AG820" s="173"/>
      <c r="AH820" s="172" t="s">
        <v>3851</v>
      </c>
      <c r="AI820" s="173"/>
    </row>
    <row r="821" spans="1:35">
      <c r="A821" s="20">
        <v>137</v>
      </c>
      <c r="B821" s="172" t="s">
        <v>3855</v>
      </c>
      <c r="C821" s="173"/>
      <c r="D821" s="21" t="s">
        <v>3856</v>
      </c>
      <c r="E821" s="172" t="s">
        <v>3857</v>
      </c>
      <c r="F821" s="174"/>
      <c r="G821" s="173"/>
      <c r="I821" s="172" t="s">
        <v>3858</v>
      </c>
      <c r="J821" s="173"/>
      <c r="K821" s="21" t="s">
        <v>60</v>
      </c>
      <c r="L821" s="20">
        <v>109</v>
      </c>
      <c r="M821" s="20">
        <v>0</v>
      </c>
      <c r="N821" s="139">
        <v>18421</v>
      </c>
      <c r="O821" s="140"/>
      <c r="P821" s="20">
        <v>18421</v>
      </c>
      <c r="Q821" s="139">
        <v>0</v>
      </c>
      <c r="R821" s="141"/>
      <c r="S821" s="140"/>
      <c r="T821" s="20">
        <v>0</v>
      </c>
      <c r="U821" s="139">
        <v>0</v>
      </c>
      <c r="V821" s="141"/>
      <c r="W821" s="22">
        <v>0</v>
      </c>
      <c r="X821" s="20">
        <v>0</v>
      </c>
      <c r="Y821" s="20">
        <v>0</v>
      </c>
      <c r="Z821" s="139">
        <v>18421</v>
      </c>
      <c r="AA821" s="140"/>
      <c r="AB821" s="20">
        <v>0</v>
      </c>
      <c r="AC821" s="20">
        <v>18421</v>
      </c>
      <c r="AD821" s="42" t="s">
        <v>3253</v>
      </c>
      <c r="AE821" s="21" t="s">
        <v>3859</v>
      </c>
      <c r="AF821" s="172" t="s">
        <v>3253</v>
      </c>
      <c r="AG821" s="173"/>
      <c r="AH821" s="172" t="s">
        <v>3855</v>
      </c>
      <c r="AI821" s="173"/>
    </row>
    <row r="822" spans="1:35">
      <c r="A822" s="20">
        <v>138</v>
      </c>
      <c r="B822" s="172" t="s">
        <v>3860</v>
      </c>
      <c r="C822" s="173"/>
      <c r="D822" s="21" t="s">
        <v>3861</v>
      </c>
      <c r="E822" s="172" t="s">
        <v>3862</v>
      </c>
      <c r="F822" s="174"/>
      <c r="G822" s="173"/>
      <c r="I822" s="172" t="s">
        <v>3863</v>
      </c>
      <c r="J822" s="173"/>
      <c r="K822" s="21" t="s">
        <v>125</v>
      </c>
      <c r="L822" s="20">
        <v>96</v>
      </c>
      <c r="M822" s="20">
        <v>0</v>
      </c>
      <c r="N822" s="139">
        <v>127088</v>
      </c>
      <c r="O822" s="140"/>
      <c r="P822" s="20">
        <v>127088</v>
      </c>
      <c r="Q822" s="139">
        <v>0</v>
      </c>
      <c r="R822" s="141"/>
      <c r="S822" s="140"/>
      <c r="T822" s="20">
        <v>0</v>
      </c>
      <c r="U822" s="139">
        <v>0</v>
      </c>
      <c r="V822" s="141"/>
      <c r="W822" s="22">
        <v>0</v>
      </c>
      <c r="X822" s="20">
        <v>0</v>
      </c>
      <c r="Y822" s="20">
        <v>0</v>
      </c>
      <c r="Z822" s="139">
        <v>127088</v>
      </c>
      <c r="AA822" s="140"/>
      <c r="AB822" s="20">
        <v>0</v>
      </c>
      <c r="AC822" s="20">
        <v>127088</v>
      </c>
      <c r="AD822" s="42" t="s">
        <v>3253</v>
      </c>
      <c r="AE822" s="21" t="s">
        <v>3864</v>
      </c>
      <c r="AF822" s="172" t="s">
        <v>3253</v>
      </c>
      <c r="AG822" s="173"/>
      <c r="AH822" s="172" t="s">
        <v>3860</v>
      </c>
      <c r="AI822" s="173"/>
    </row>
    <row r="823" spans="1:35">
      <c r="A823" s="20">
        <v>139</v>
      </c>
      <c r="B823" s="172" t="s">
        <v>3865</v>
      </c>
      <c r="C823" s="173"/>
      <c r="D823" s="21" t="s">
        <v>3866</v>
      </c>
      <c r="E823" s="172" t="s">
        <v>3867</v>
      </c>
      <c r="F823" s="174"/>
      <c r="G823" s="173"/>
      <c r="I823" s="172" t="s">
        <v>3868</v>
      </c>
      <c r="J823" s="173"/>
      <c r="K823" s="21" t="s">
        <v>125</v>
      </c>
      <c r="L823" s="20">
        <v>84</v>
      </c>
      <c r="M823" s="20">
        <v>0</v>
      </c>
      <c r="N823" s="139">
        <v>113568</v>
      </c>
      <c r="O823" s="140"/>
      <c r="P823" s="20">
        <v>113568</v>
      </c>
      <c r="Q823" s="139">
        <v>0</v>
      </c>
      <c r="R823" s="141"/>
      <c r="S823" s="140"/>
      <c r="T823" s="20">
        <v>0</v>
      </c>
      <c r="U823" s="139">
        <v>0</v>
      </c>
      <c r="V823" s="141"/>
      <c r="W823" s="22">
        <v>0</v>
      </c>
      <c r="X823" s="20">
        <v>0</v>
      </c>
      <c r="Y823" s="20">
        <v>0</v>
      </c>
      <c r="Z823" s="139">
        <v>113568</v>
      </c>
      <c r="AA823" s="140"/>
      <c r="AB823" s="20">
        <v>0</v>
      </c>
      <c r="AC823" s="20">
        <v>113568</v>
      </c>
      <c r="AD823" s="42" t="s">
        <v>3253</v>
      </c>
      <c r="AE823" s="21" t="s">
        <v>3869</v>
      </c>
      <c r="AF823" s="172" t="s">
        <v>3253</v>
      </c>
      <c r="AG823" s="173"/>
      <c r="AH823" s="172" t="s">
        <v>3865</v>
      </c>
      <c r="AI823" s="173"/>
    </row>
    <row r="824" spans="1:35">
      <c r="A824" s="20">
        <v>140</v>
      </c>
      <c r="B824" s="172" t="s">
        <v>3870</v>
      </c>
      <c r="C824" s="173"/>
      <c r="D824" s="21" t="s">
        <v>3871</v>
      </c>
      <c r="E824" s="172" t="s">
        <v>3872</v>
      </c>
      <c r="F824" s="174"/>
      <c r="G824" s="173"/>
      <c r="I824" s="172" t="s">
        <v>3873</v>
      </c>
      <c r="J824" s="173"/>
      <c r="K824" s="21" t="s">
        <v>60</v>
      </c>
      <c r="L824" s="20">
        <v>34</v>
      </c>
      <c r="M824" s="20">
        <v>0</v>
      </c>
      <c r="N824" s="139">
        <v>5746</v>
      </c>
      <c r="O824" s="140"/>
      <c r="P824" s="20">
        <v>5746</v>
      </c>
      <c r="Q824" s="139">
        <v>0</v>
      </c>
      <c r="R824" s="141"/>
      <c r="S824" s="140"/>
      <c r="T824" s="20">
        <v>0</v>
      </c>
      <c r="U824" s="139">
        <v>0</v>
      </c>
      <c r="V824" s="141"/>
      <c r="W824" s="22">
        <v>0</v>
      </c>
      <c r="X824" s="20">
        <v>0</v>
      </c>
      <c r="Y824" s="20">
        <v>0</v>
      </c>
      <c r="Z824" s="139">
        <v>5746</v>
      </c>
      <c r="AA824" s="140"/>
      <c r="AB824" s="20">
        <v>0</v>
      </c>
      <c r="AC824" s="20">
        <v>5746</v>
      </c>
      <c r="AD824" s="42" t="s">
        <v>3253</v>
      </c>
      <c r="AE824" s="21" t="s">
        <v>3874</v>
      </c>
      <c r="AF824" s="172" t="s">
        <v>3253</v>
      </c>
      <c r="AG824" s="173"/>
      <c r="AH824" s="172" t="s">
        <v>3870</v>
      </c>
      <c r="AI824" s="173"/>
    </row>
    <row r="825" spans="1:35">
      <c r="A825" s="20">
        <v>141</v>
      </c>
      <c r="B825" s="172" t="s">
        <v>3875</v>
      </c>
      <c r="C825" s="173"/>
      <c r="D825" s="21" t="s">
        <v>3876</v>
      </c>
      <c r="E825" s="172" t="s">
        <v>3877</v>
      </c>
      <c r="F825" s="174"/>
      <c r="G825" s="173"/>
      <c r="H825" s="21" t="s">
        <v>325</v>
      </c>
      <c r="I825" s="172" t="s">
        <v>3878</v>
      </c>
      <c r="J825" s="173"/>
      <c r="K825" s="21" t="s">
        <v>252</v>
      </c>
      <c r="L825" s="20">
        <v>2479</v>
      </c>
      <c r="M825" s="20">
        <v>59400</v>
      </c>
      <c r="N825" s="139">
        <v>1226907</v>
      </c>
      <c r="O825" s="140"/>
      <c r="P825" s="20">
        <v>1286307</v>
      </c>
      <c r="Q825" s="139">
        <v>0</v>
      </c>
      <c r="R825" s="141"/>
      <c r="S825" s="140"/>
      <c r="T825" s="20">
        <v>76400</v>
      </c>
      <c r="U825" s="139">
        <v>432957</v>
      </c>
      <c r="V825" s="141"/>
      <c r="W825" s="22">
        <v>13160</v>
      </c>
      <c r="X825" s="20">
        <v>0</v>
      </c>
      <c r="Y825" s="20">
        <v>0</v>
      </c>
      <c r="Z825" s="139">
        <v>1808824</v>
      </c>
      <c r="AA825" s="140"/>
      <c r="AB825" s="20">
        <v>900000</v>
      </c>
      <c r="AC825" s="20">
        <v>908824</v>
      </c>
      <c r="AD825" s="42" t="s">
        <v>3326</v>
      </c>
      <c r="AE825" s="21" t="s">
        <v>3879</v>
      </c>
      <c r="AF825" s="172" t="s">
        <v>3326</v>
      </c>
      <c r="AG825" s="173"/>
      <c r="AH825" s="172" t="s">
        <v>3875</v>
      </c>
      <c r="AI825" s="173"/>
    </row>
    <row r="826" spans="1:35">
      <c r="A826" s="20">
        <v>142</v>
      </c>
      <c r="B826" s="172" t="s">
        <v>3880</v>
      </c>
      <c r="C826" s="173"/>
      <c r="D826" s="21" t="s">
        <v>3881</v>
      </c>
      <c r="E826" s="172" t="s">
        <v>1565</v>
      </c>
      <c r="F826" s="174"/>
      <c r="G826" s="173"/>
      <c r="I826" s="172" t="s">
        <v>241</v>
      </c>
      <c r="J826" s="173"/>
      <c r="K826" s="21" t="s">
        <v>118</v>
      </c>
      <c r="L826" s="20">
        <v>177</v>
      </c>
      <c r="M826" s="20">
        <v>0</v>
      </c>
      <c r="N826" s="139">
        <v>35267</v>
      </c>
      <c r="O826" s="140"/>
      <c r="P826" s="20">
        <v>35267</v>
      </c>
      <c r="Q826" s="139">
        <v>0</v>
      </c>
      <c r="R826" s="141"/>
      <c r="S826" s="140"/>
      <c r="T826" s="20">
        <v>0</v>
      </c>
      <c r="U826" s="139">
        <v>0</v>
      </c>
      <c r="V826" s="141"/>
      <c r="W826" s="22">
        <v>0</v>
      </c>
      <c r="X826" s="20">
        <v>0</v>
      </c>
      <c r="Y826" s="20">
        <v>0</v>
      </c>
      <c r="Z826" s="139">
        <v>35267</v>
      </c>
      <c r="AA826" s="140"/>
      <c r="AB826" s="20">
        <v>0</v>
      </c>
      <c r="AC826" s="20">
        <v>35267</v>
      </c>
      <c r="AD826" s="42" t="s">
        <v>3337</v>
      </c>
      <c r="AE826" s="21" t="s">
        <v>3882</v>
      </c>
      <c r="AF826" s="172" t="s">
        <v>3337</v>
      </c>
      <c r="AG826" s="173"/>
      <c r="AH826" s="172" t="s">
        <v>3880</v>
      </c>
      <c r="AI826" s="173"/>
    </row>
    <row r="827" spans="1:35">
      <c r="A827" s="20">
        <v>143</v>
      </c>
      <c r="B827" s="172" t="s">
        <v>3883</v>
      </c>
      <c r="C827" s="173"/>
      <c r="D827" s="21" t="s">
        <v>3884</v>
      </c>
      <c r="E827" s="172" t="s">
        <v>3167</v>
      </c>
      <c r="F827" s="174"/>
      <c r="G827" s="173"/>
      <c r="H827" s="21" t="s">
        <v>66</v>
      </c>
      <c r="I827" s="172" t="s">
        <v>3885</v>
      </c>
      <c r="J827" s="173"/>
      <c r="K827" s="21" t="s">
        <v>1875</v>
      </c>
      <c r="L827" s="20">
        <v>1926</v>
      </c>
      <c r="M827" s="20">
        <v>0</v>
      </c>
      <c r="N827" s="139">
        <v>1463760</v>
      </c>
      <c r="O827" s="140"/>
      <c r="P827" s="20">
        <v>1463760</v>
      </c>
      <c r="Q827" s="139">
        <v>0</v>
      </c>
      <c r="R827" s="141"/>
      <c r="S827" s="140"/>
      <c r="T827" s="20">
        <v>0</v>
      </c>
      <c r="U827" s="139">
        <v>0</v>
      </c>
      <c r="V827" s="141"/>
      <c r="W827" s="22">
        <v>131738</v>
      </c>
      <c r="X827" s="20">
        <v>0</v>
      </c>
      <c r="Y827" s="20">
        <v>0</v>
      </c>
      <c r="Z827" s="139">
        <v>1595498</v>
      </c>
      <c r="AA827" s="140"/>
      <c r="AB827" s="20">
        <v>1595498</v>
      </c>
      <c r="AC827" s="20">
        <v>0</v>
      </c>
      <c r="AD827" s="42" t="s">
        <v>3305</v>
      </c>
      <c r="AE827" s="21" t="s">
        <v>3886</v>
      </c>
      <c r="AF827" s="172" t="s">
        <v>3305</v>
      </c>
      <c r="AG827" s="173"/>
      <c r="AH827" s="172" t="s">
        <v>3883</v>
      </c>
      <c r="AI827" s="173"/>
    </row>
    <row r="828" spans="1:35">
      <c r="A828" s="20">
        <v>144</v>
      </c>
      <c r="B828" s="172" t="s">
        <v>3887</v>
      </c>
      <c r="C828" s="173"/>
      <c r="D828" s="21" t="s">
        <v>3888</v>
      </c>
      <c r="E828" s="172" t="s">
        <v>3889</v>
      </c>
      <c r="F828" s="174"/>
      <c r="G828" s="173"/>
      <c r="I828" s="172" t="s">
        <v>1481</v>
      </c>
      <c r="J828" s="173"/>
      <c r="K828" s="21" t="s">
        <v>60</v>
      </c>
      <c r="L828" s="20">
        <v>204</v>
      </c>
      <c r="M828" s="20">
        <v>0</v>
      </c>
      <c r="N828" s="139">
        <v>34307</v>
      </c>
      <c r="O828" s="140"/>
      <c r="P828" s="20">
        <v>34307</v>
      </c>
      <c r="Q828" s="139">
        <v>0</v>
      </c>
      <c r="R828" s="141"/>
      <c r="S828" s="140"/>
      <c r="T828" s="20">
        <v>0</v>
      </c>
      <c r="U828" s="139">
        <v>0</v>
      </c>
      <c r="V828" s="141"/>
      <c r="W828" s="22">
        <v>0</v>
      </c>
      <c r="X828" s="20">
        <v>0</v>
      </c>
      <c r="Y828" s="20">
        <v>0</v>
      </c>
      <c r="Z828" s="139">
        <v>34307</v>
      </c>
      <c r="AA828" s="140"/>
      <c r="AB828" s="20">
        <v>0</v>
      </c>
      <c r="AC828" s="20">
        <v>34307</v>
      </c>
      <c r="AD828" s="42" t="s">
        <v>3401</v>
      </c>
      <c r="AE828" s="21" t="s">
        <v>3890</v>
      </c>
      <c r="AF828" s="172" t="s">
        <v>3401</v>
      </c>
      <c r="AG828" s="173"/>
      <c r="AH828" s="172" t="s">
        <v>3887</v>
      </c>
      <c r="AI828" s="173"/>
    </row>
    <row r="829" spans="1:35">
      <c r="A829" s="20">
        <v>145</v>
      </c>
      <c r="B829" s="172" t="s">
        <v>3891</v>
      </c>
      <c r="C829" s="173"/>
      <c r="D829" s="21" t="s">
        <v>3892</v>
      </c>
      <c r="E829" s="172" t="s">
        <v>3893</v>
      </c>
      <c r="F829" s="174"/>
      <c r="G829" s="173"/>
      <c r="H829" s="21" t="s">
        <v>66</v>
      </c>
      <c r="I829" s="172" t="s">
        <v>3894</v>
      </c>
      <c r="J829" s="173"/>
      <c r="K829" s="21" t="s">
        <v>60</v>
      </c>
      <c r="L829" s="20">
        <v>200</v>
      </c>
      <c r="M829" s="20">
        <v>0</v>
      </c>
      <c r="N829" s="139">
        <v>99000</v>
      </c>
      <c r="O829" s="140"/>
      <c r="P829" s="20">
        <v>99000</v>
      </c>
      <c r="Q829" s="139">
        <v>0</v>
      </c>
      <c r="R829" s="141"/>
      <c r="S829" s="140"/>
      <c r="T829" s="20">
        <v>0</v>
      </c>
      <c r="U829" s="139">
        <v>0</v>
      </c>
      <c r="V829" s="141"/>
      <c r="W829" s="22">
        <v>8910</v>
      </c>
      <c r="X829" s="20">
        <v>0</v>
      </c>
      <c r="Y829" s="20">
        <v>0</v>
      </c>
      <c r="Z829" s="139">
        <v>107910</v>
      </c>
      <c r="AA829" s="140"/>
      <c r="AB829" s="20">
        <v>107910</v>
      </c>
      <c r="AC829" s="20">
        <v>0</v>
      </c>
      <c r="AD829" s="42" t="s">
        <v>3401</v>
      </c>
      <c r="AE829" s="21" t="s">
        <v>3895</v>
      </c>
      <c r="AF829" s="172" t="s">
        <v>3401</v>
      </c>
      <c r="AG829" s="173"/>
      <c r="AH829" s="172" t="s">
        <v>3891</v>
      </c>
      <c r="AI829" s="173"/>
    </row>
    <row r="830" spans="1:35">
      <c r="A830" s="20">
        <v>146</v>
      </c>
      <c r="B830" s="172" t="s">
        <v>3896</v>
      </c>
      <c r="C830" s="173"/>
      <c r="D830" s="21" t="s">
        <v>3897</v>
      </c>
      <c r="E830" s="172" t="s">
        <v>3898</v>
      </c>
      <c r="F830" s="174"/>
      <c r="G830" s="173"/>
      <c r="I830" s="172" t="s">
        <v>3899</v>
      </c>
      <c r="J830" s="173"/>
      <c r="K830" s="21" t="s">
        <v>295</v>
      </c>
      <c r="L830" s="20">
        <v>234</v>
      </c>
      <c r="M830" s="20">
        <v>0</v>
      </c>
      <c r="N830" s="139">
        <v>64625</v>
      </c>
      <c r="O830" s="140"/>
      <c r="P830" s="20">
        <v>64625</v>
      </c>
      <c r="Q830" s="139">
        <v>0</v>
      </c>
      <c r="R830" s="141"/>
      <c r="S830" s="140"/>
      <c r="T830" s="20">
        <v>0</v>
      </c>
      <c r="U830" s="139">
        <v>0</v>
      </c>
      <c r="V830" s="141"/>
      <c r="W830" s="22">
        <v>0</v>
      </c>
      <c r="X830" s="20">
        <v>0</v>
      </c>
      <c r="Y830" s="20">
        <v>0</v>
      </c>
      <c r="Z830" s="139">
        <v>64625</v>
      </c>
      <c r="AA830" s="140"/>
      <c r="AB830" s="20">
        <v>0</v>
      </c>
      <c r="AC830" s="20">
        <v>64625</v>
      </c>
      <c r="AD830" s="42" t="s">
        <v>3401</v>
      </c>
      <c r="AE830" s="21" t="s">
        <v>3900</v>
      </c>
      <c r="AF830" s="172" t="s">
        <v>3401</v>
      </c>
      <c r="AG830" s="173"/>
      <c r="AH830" s="172" t="s">
        <v>3896</v>
      </c>
      <c r="AI830" s="173"/>
    </row>
    <row r="831" spans="1:35">
      <c r="A831" s="20">
        <v>147</v>
      </c>
      <c r="B831" s="172" t="s">
        <v>3901</v>
      </c>
      <c r="C831" s="173"/>
      <c r="D831" s="21" t="s">
        <v>3902</v>
      </c>
      <c r="E831" s="172" t="s">
        <v>3903</v>
      </c>
      <c r="F831" s="174"/>
      <c r="G831" s="173"/>
      <c r="I831" s="172" t="s">
        <v>3904</v>
      </c>
      <c r="J831" s="173"/>
      <c r="K831" s="21" t="s">
        <v>60</v>
      </c>
      <c r="L831" s="20">
        <v>74</v>
      </c>
      <c r="M831" s="20">
        <v>0</v>
      </c>
      <c r="N831" s="139">
        <v>12506</v>
      </c>
      <c r="O831" s="140"/>
      <c r="P831" s="20">
        <v>12506</v>
      </c>
      <c r="Q831" s="139">
        <v>0</v>
      </c>
      <c r="R831" s="141"/>
      <c r="S831" s="140"/>
      <c r="T831" s="20">
        <v>0</v>
      </c>
      <c r="U831" s="139">
        <v>0</v>
      </c>
      <c r="V831" s="141"/>
      <c r="W831" s="22">
        <v>0</v>
      </c>
      <c r="X831" s="20">
        <v>0</v>
      </c>
      <c r="Y831" s="20">
        <v>0</v>
      </c>
      <c r="Z831" s="139">
        <v>12506</v>
      </c>
      <c r="AA831" s="140"/>
      <c r="AB831" s="20">
        <v>0</v>
      </c>
      <c r="AC831" s="20">
        <v>12506</v>
      </c>
      <c r="AD831" s="42" t="s">
        <v>3253</v>
      </c>
      <c r="AE831" s="21" t="s">
        <v>3905</v>
      </c>
      <c r="AF831" s="172" t="s">
        <v>3253</v>
      </c>
      <c r="AG831" s="173"/>
      <c r="AH831" s="172" t="s">
        <v>3901</v>
      </c>
      <c r="AI831" s="173"/>
    </row>
    <row r="832" spans="1:35">
      <c r="A832" s="20">
        <v>148</v>
      </c>
      <c r="B832" s="172" t="s">
        <v>3906</v>
      </c>
      <c r="C832" s="173"/>
      <c r="D832" s="21" t="s">
        <v>3907</v>
      </c>
      <c r="E832" s="172" t="s">
        <v>3908</v>
      </c>
      <c r="F832" s="174"/>
      <c r="G832" s="173"/>
      <c r="I832" s="172" t="s">
        <v>3909</v>
      </c>
      <c r="J832" s="173"/>
      <c r="K832" s="21" t="s">
        <v>125</v>
      </c>
      <c r="L832" s="20">
        <v>90</v>
      </c>
      <c r="M832" s="20">
        <v>0</v>
      </c>
      <c r="N832" s="139">
        <v>121680</v>
      </c>
      <c r="O832" s="140"/>
      <c r="P832" s="20">
        <v>121680</v>
      </c>
      <c r="Q832" s="139">
        <v>0</v>
      </c>
      <c r="R832" s="141"/>
      <c r="S832" s="140"/>
      <c r="T832" s="20">
        <v>0</v>
      </c>
      <c r="U832" s="139">
        <v>0</v>
      </c>
      <c r="V832" s="141"/>
      <c r="W832" s="22">
        <v>0</v>
      </c>
      <c r="X832" s="20">
        <v>0</v>
      </c>
      <c r="Y832" s="20">
        <v>0</v>
      </c>
      <c r="Z832" s="139">
        <v>121680</v>
      </c>
      <c r="AA832" s="140"/>
      <c r="AB832" s="20">
        <v>0</v>
      </c>
      <c r="AC832" s="20">
        <v>121680</v>
      </c>
      <c r="AD832" s="42" t="s">
        <v>3253</v>
      </c>
      <c r="AE832" s="21" t="s">
        <v>3910</v>
      </c>
      <c r="AF832" s="172" t="s">
        <v>3253</v>
      </c>
      <c r="AG832" s="173"/>
      <c r="AH832" s="172" t="s">
        <v>3906</v>
      </c>
      <c r="AI832" s="173"/>
    </row>
    <row r="833" spans="1:35">
      <c r="A833" s="20">
        <v>149</v>
      </c>
      <c r="B833" s="172" t="s">
        <v>3911</v>
      </c>
      <c r="C833" s="173"/>
      <c r="D833" s="21" t="s">
        <v>3912</v>
      </c>
      <c r="E833" s="172" t="s">
        <v>474</v>
      </c>
      <c r="F833" s="174"/>
      <c r="G833" s="173"/>
      <c r="H833" s="21" t="s">
        <v>156</v>
      </c>
      <c r="I833" s="172" t="s">
        <v>3913</v>
      </c>
      <c r="J833" s="173"/>
      <c r="K833" s="21" t="s">
        <v>60</v>
      </c>
      <c r="L833" s="20">
        <v>2479</v>
      </c>
      <c r="M833" s="20">
        <v>0</v>
      </c>
      <c r="N833" s="139">
        <v>1226907</v>
      </c>
      <c r="O833" s="140"/>
      <c r="P833" s="20">
        <v>1226907</v>
      </c>
      <c r="Q833" s="139">
        <v>0</v>
      </c>
      <c r="R833" s="141"/>
      <c r="S833" s="140"/>
      <c r="T833" s="20">
        <v>0</v>
      </c>
      <c r="U833" s="139">
        <v>0</v>
      </c>
      <c r="V833" s="141"/>
      <c r="W833" s="22">
        <v>12269</v>
      </c>
      <c r="X833" s="20">
        <v>13950</v>
      </c>
      <c r="Y833" s="20">
        <v>0</v>
      </c>
      <c r="Z833" s="139">
        <v>1253126</v>
      </c>
      <c r="AA833" s="140"/>
      <c r="AB833" s="20">
        <v>850000</v>
      </c>
      <c r="AC833" s="20">
        <v>403126</v>
      </c>
      <c r="AD833" s="42" t="s">
        <v>3386</v>
      </c>
      <c r="AE833" s="21" t="s">
        <v>3914</v>
      </c>
      <c r="AF833" s="172" t="s">
        <v>3386</v>
      </c>
      <c r="AG833" s="173"/>
      <c r="AH833" s="172" t="s">
        <v>3911</v>
      </c>
      <c r="AI833" s="173"/>
    </row>
    <row r="834" spans="1:35">
      <c r="A834" s="20">
        <v>150</v>
      </c>
      <c r="B834" s="172" t="s">
        <v>3915</v>
      </c>
      <c r="C834" s="173"/>
      <c r="D834" s="21" t="s">
        <v>3916</v>
      </c>
      <c r="E834" s="172" t="s">
        <v>3917</v>
      </c>
      <c r="F834" s="174"/>
      <c r="G834" s="173"/>
      <c r="I834" s="172" t="s">
        <v>3918</v>
      </c>
      <c r="J834" s="173"/>
      <c r="K834" s="21" t="s">
        <v>60</v>
      </c>
      <c r="L834" s="20">
        <v>19</v>
      </c>
      <c r="M834" s="20">
        <v>0</v>
      </c>
      <c r="N834" s="139">
        <v>3211</v>
      </c>
      <c r="O834" s="140"/>
      <c r="P834" s="20">
        <v>3211</v>
      </c>
      <c r="Q834" s="139">
        <v>0</v>
      </c>
      <c r="R834" s="141"/>
      <c r="S834" s="140"/>
      <c r="T834" s="20">
        <v>0</v>
      </c>
      <c r="U834" s="139">
        <v>0</v>
      </c>
      <c r="V834" s="141"/>
      <c r="W834" s="22">
        <v>0</v>
      </c>
      <c r="X834" s="20">
        <v>0</v>
      </c>
      <c r="Y834" s="20">
        <v>0</v>
      </c>
      <c r="Z834" s="139">
        <v>3211</v>
      </c>
      <c r="AA834" s="140"/>
      <c r="AB834" s="20">
        <v>0</v>
      </c>
      <c r="AC834" s="20">
        <v>3211</v>
      </c>
      <c r="AD834" s="42" t="s">
        <v>3401</v>
      </c>
      <c r="AE834" s="21" t="s">
        <v>3919</v>
      </c>
      <c r="AF834" s="172" t="s">
        <v>3401</v>
      </c>
      <c r="AG834" s="173"/>
      <c r="AH834" s="172" t="s">
        <v>3915</v>
      </c>
      <c r="AI834" s="173"/>
    </row>
    <row r="835" spans="1:35">
      <c r="A835" s="20">
        <v>151</v>
      </c>
      <c r="B835" s="172" t="s">
        <v>3920</v>
      </c>
      <c r="C835" s="173"/>
      <c r="D835" s="21" t="s">
        <v>3921</v>
      </c>
      <c r="E835" s="172" t="s">
        <v>3922</v>
      </c>
      <c r="F835" s="174"/>
      <c r="G835" s="173"/>
      <c r="I835" s="172" t="s">
        <v>3923</v>
      </c>
      <c r="J835" s="173"/>
      <c r="K835" s="21" t="s">
        <v>295</v>
      </c>
      <c r="L835" s="20">
        <v>63</v>
      </c>
      <c r="M835" s="20">
        <v>0</v>
      </c>
      <c r="N835" s="139">
        <v>17325</v>
      </c>
      <c r="O835" s="140"/>
      <c r="P835" s="20">
        <v>17325</v>
      </c>
      <c r="Q835" s="139">
        <v>0</v>
      </c>
      <c r="R835" s="141"/>
      <c r="S835" s="140"/>
      <c r="T835" s="20">
        <v>0</v>
      </c>
      <c r="U835" s="139">
        <v>0</v>
      </c>
      <c r="V835" s="141"/>
      <c r="W835" s="22">
        <v>0</v>
      </c>
      <c r="X835" s="20">
        <v>0</v>
      </c>
      <c r="Y835" s="20">
        <v>0</v>
      </c>
      <c r="Z835" s="139">
        <v>17325</v>
      </c>
      <c r="AA835" s="140"/>
      <c r="AB835" s="20">
        <v>0</v>
      </c>
      <c r="AC835" s="20">
        <v>17325</v>
      </c>
      <c r="AD835" s="42" t="s">
        <v>3401</v>
      </c>
      <c r="AE835" s="21" t="s">
        <v>3924</v>
      </c>
      <c r="AF835" s="172" t="s">
        <v>3401</v>
      </c>
      <c r="AG835" s="173"/>
      <c r="AH835" s="172" t="s">
        <v>3920</v>
      </c>
      <c r="AI835" s="173"/>
    </row>
    <row r="836" spans="1:35">
      <c r="A836" s="20">
        <v>152</v>
      </c>
      <c r="B836" s="172" t="s">
        <v>3925</v>
      </c>
      <c r="C836" s="173"/>
      <c r="D836" s="21" t="s">
        <v>3926</v>
      </c>
      <c r="E836" s="172" t="s">
        <v>3927</v>
      </c>
      <c r="F836" s="174"/>
      <c r="G836" s="173"/>
      <c r="I836" s="172" t="s">
        <v>1437</v>
      </c>
      <c r="J836" s="173"/>
      <c r="K836" s="21" t="s">
        <v>60</v>
      </c>
      <c r="L836" s="20">
        <v>156</v>
      </c>
      <c r="M836" s="20">
        <v>0</v>
      </c>
      <c r="N836" s="139">
        <v>26364</v>
      </c>
      <c r="O836" s="140"/>
      <c r="P836" s="20">
        <v>26364</v>
      </c>
      <c r="Q836" s="139">
        <v>0</v>
      </c>
      <c r="R836" s="141"/>
      <c r="S836" s="140"/>
      <c r="T836" s="20">
        <v>0</v>
      </c>
      <c r="U836" s="139">
        <v>0</v>
      </c>
      <c r="V836" s="141"/>
      <c r="W836" s="22">
        <v>0</v>
      </c>
      <c r="X836" s="20">
        <v>0</v>
      </c>
      <c r="Y836" s="20">
        <v>0</v>
      </c>
      <c r="Z836" s="139">
        <v>26364</v>
      </c>
      <c r="AA836" s="140"/>
      <c r="AB836" s="20">
        <v>0</v>
      </c>
      <c r="AC836" s="20">
        <v>26364</v>
      </c>
      <c r="AD836" s="42" t="s">
        <v>3337</v>
      </c>
      <c r="AE836" s="21" t="s">
        <v>3928</v>
      </c>
      <c r="AF836" s="172" t="s">
        <v>3337</v>
      </c>
      <c r="AG836" s="173"/>
      <c r="AH836" s="172" t="s">
        <v>3925</v>
      </c>
      <c r="AI836" s="173"/>
    </row>
    <row r="837" spans="1:35">
      <c r="A837" s="20">
        <v>153</v>
      </c>
      <c r="B837" s="172" t="s">
        <v>3929</v>
      </c>
      <c r="C837" s="173"/>
      <c r="D837" s="21" t="s">
        <v>3930</v>
      </c>
      <c r="E837" s="172" t="s">
        <v>3931</v>
      </c>
      <c r="F837" s="174"/>
      <c r="G837" s="173"/>
      <c r="I837" s="172" t="s">
        <v>3932</v>
      </c>
      <c r="J837" s="173"/>
      <c r="K837" s="21" t="s">
        <v>60</v>
      </c>
      <c r="L837" s="20">
        <v>75</v>
      </c>
      <c r="M837" s="20">
        <v>0</v>
      </c>
      <c r="N837" s="139">
        <v>12731</v>
      </c>
      <c r="O837" s="140"/>
      <c r="P837" s="20">
        <v>12731</v>
      </c>
      <c r="Q837" s="139">
        <v>0</v>
      </c>
      <c r="R837" s="141"/>
      <c r="S837" s="140"/>
      <c r="T837" s="20">
        <v>0</v>
      </c>
      <c r="U837" s="139">
        <v>0</v>
      </c>
      <c r="V837" s="141"/>
      <c r="W837" s="22">
        <v>0</v>
      </c>
      <c r="X837" s="20">
        <v>0</v>
      </c>
      <c r="Y837" s="20">
        <v>0</v>
      </c>
      <c r="Z837" s="139">
        <v>12731</v>
      </c>
      <c r="AA837" s="140"/>
      <c r="AB837" s="20">
        <v>0</v>
      </c>
      <c r="AC837" s="20">
        <v>12731</v>
      </c>
      <c r="AD837" s="42" t="s">
        <v>3337</v>
      </c>
      <c r="AE837" s="21" t="s">
        <v>3933</v>
      </c>
      <c r="AF837" s="172" t="s">
        <v>3337</v>
      </c>
      <c r="AG837" s="173"/>
      <c r="AH837" s="172" t="s">
        <v>3929</v>
      </c>
      <c r="AI837" s="173"/>
    </row>
    <row r="838" spans="1:35">
      <c r="A838" s="20">
        <v>154</v>
      </c>
      <c r="B838" s="172" t="s">
        <v>3934</v>
      </c>
      <c r="C838" s="173"/>
      <c r="D838" s="21" t="s">
        <v>3935</v>
      </c>
      <c r="E838" s="172" t="s">
        <v>2820</v>
      </c>
      <c r="F838" s="174"/>
      <c r="G838" s="173"/>
      <c r="I838" s="172" t="s">
        <v>3936</v>
      </c>
      <c r="J838" s="173"/>
      <c r="K838" s="21" t="s">
        <v>60</v>
      </c>
      <c r="L838" s="20">
        <v>94</v>
      </c>
      <c r="M838" s="20">
        <v>0</v>
      </c>
      <c r="N838" s="139">
        <v>15773</v>
      </c>
      <c r="O838" s="140"/>
      <c r="P838" s="20">
        <v>15773</v>
      </c>
      <c r="Q838" s="139">
        <v>0</v>
      </c>
      <c r="R838" s="141"/>
      <c r="S838" s="140"/>
      <c r="T838" s="20">
        <v>0</v>
      </c>
      <c r="U838" s="139">
        <v>0</v>
      </c>
      <c r="V838" s="141"/>
      <c r="W838" s="22">
        <v>0</v>
      </c>
      <c r="X838" s="20">
        <v>0</v>
      </c>
      <c r="Y838" s="20">
        <v>0</v>
      </c>
      <c r="Z838" s="139">
        <v>15773</v>
      </c>
      <c r="AA838" s="140"/>
      <c r="AB838" s="20">
        <v>0</v>
      </c>
      <c r="AC838" s="20">
        <v>15773</v>
      </c>
      <c r="AD838" s="42" t="s">
        <v>3337</v>
      </c>
      <c r="AE838" s="21" t="s">
        <v>3937</v>
      </c>
      <c r="AF838" s="172" t="s">
        <v>3337</v>
      </c>
      <c r="AG838" s="173"/>
      <c r="AH838" s="172" t="s">
        <v>3934</v>
      </c>
      <c r="AI838" s="173"/>
    </row>
    <row r="839" spans="1:35">
      <c r="A839" s="20">
        <v>155</v>
      </c>
      <c r="B839" s="172" t="s">
        <v>3938</v>
      </c>
      <c r="C839" s="173"/>
      <c r="D839" s="21" t="s">
        <v>3939</v>
      </c>
      <c r="E839" s="172" t="s">
        <v>3940</v>
      </c>
      <c r="F839" s="174"/>
      <c r="G839" s="173"/>
      <c r="I839" s="172" t="s">
        <v>3923</v>
      </c>
      <c r="J839" s="173"/>
      <c r="K839" s="21" t="s">
        <v>295</v>
      </c>
      <c r="L839" s="20">
        <v>117</v>
      </c>
      <c r="M839" s="20">
        <v>0</v>
      </c>
      <c r="N839" s="139">
        <v>31900</v>
      </c>
      <c r="O839" s="140"/>
      <c r="P839" s="20">
        <v>31900</v>
      </c>
      <c r="Q839" s="139">
        <v>0</v>
      </c>
      <c r="R839" s="141"/>
      <c r="S839" s="140"/>
      <c r="T839" s="20">
        <v>0</v>
      </c>
      <c r="U839" s="139">
        <v>0</v>
      </c>
      <c r="V839" s="141"/>
      <c r="W839" s="22">
        <v>0</v>
      </c>
      <c r="X839" s="20">
        <v>0</v>
      </c>
      <c r="Y839" s="20">
        <v>0</v>
      </c>
      <c r="Z839" s="139">
        <v>31900</v>
      </c>
      <c r="AA839" s="140"/>
      <c r="AB839" s="20">
        <v>0</v>
      </c>
      <c r="AC839" s="20">
        <v>31900</v>
      </c>
      <c r="AD839" s="42" t="s">
        <v>3253</v>
      </c>
      <c r="AE839" s="21" t="s">
        <v>3941</v>
      </c>
      <c r="AF839" s="172" t="s">
        <v>3253</v>
      </c>
      <c r="AG839" s="173"/>
      <c r="AH839" s="172" t="s">
        <v>3938</v>
      </c>
      <c r="AI839" s="173"/>
    </row>
    <row r="840" spans="1:35">
      <c r="A840" s="20">
        <v>156</v>
      </c>
      <c r="B840" s="172" t="s">
        <v>3942</v>
      </c>
      <c r="C840" s="173"/>
      <c r="D840" s="21" t="s">
        <v>108</v>
      </c>
      <c r="E840" s="172" t="s">
        <v>718</v>
      </c>
      <c r="F840" s="174"/>
      <c r="G840" s="173"/>
      <c r="H840" s="21" t="s">
        <v>110</v>
      </c>
      <c r="I840" s="172" t="s">
        <v>3943</v>
      </c>
      <c r="J840" s="173"/>
      <c r="K840" s="21" t="s">
        <v>130</v>
      </c>
      <c r="L840" s="20">
        <v>2479</v>
      </c>
      <c r="M840" s="20">
        <v>81000</v>
      </c>
      <c r="N840" s="139">
        <v>892296</v>
      </c>
      <c r="O840" s="140"/>
      <c r="P840" s="20">
        <v>973296</v>
      </c>
      <c r="Q840" s="139">
        <v>0</v>
      </c>
      <c r="R840" s="141"/>
      <c r="S840" s="140"/>
      <c r="T840" s="20">
        <v>0</v>
      </c>
      <c r="U840" s="139">
        <v>0</v>
      </c>
      <c r="V840" s="141"/>
      <c r="W840" s="22">
        <v>4866</v>
      </c>
      <c r="X840" s="20">
        <v>0</v>
      </c>
      <c r="Y840" s="20">
        <v>0</v>
      </c>
      <c r="Z840" s="139">
        <v>978162</v>
      </c>
      <c r="AA840" s="140"/>
      <c r="AB840" s="20">
        <v>978162</v>
      </c>
      <c r="AC840" s="20">
        <v>0</v>
      </c>
      <c r="AD840" s="42" t="s">
        <v>3247</v>
      </c>
      <c r="AE840" s="21" t="s">
        <v>3944</v>
      </c>
      <c r="AF840" s="172" t="s">
        <v>3247</v>
      </c>
      <c r="AG840" s="173"/>
      <c r="AH840" s="172" t="s">
        <v>3942</v>
      </c>
      <c r="AI840" s="173"/>
    </row>
    <row r="841" spans="1:35">
      <c r="A841" s="20">
        <v>157</v>
      </c>
      <c r="B841" s="172" t="s">
        <v>3945</v>
      </c>
      <c r="C841" s="173"/>
      <c r="D841" s="21" t="s">
        <v>3946</v>
      </c>
      <c r="E841" s="172" t="s">
        <v>3947</v>
      </c>
      <c r="F841" s="174"/>
      <c r="G841" s="173"/>
      <c r="I841" s="172" t="s">
        <v>3948</v>
      </c>
      <c r="J841" s="173"/>
      <c r="K841" s="21" t="s">
        <v>125</v>
      </c>
      <c r="L841" s="20">
        <v>39</v>
      </c>
      <c r="M841" s="20">
        <v>0</v>
      </c>
      <c r="N841" s="139">
        <v>54080</v>
      </c>
      <c r="O841" s="140"/>
      <c r="P841" s="20">
        <v>54080</v>
      </c>
      <c r="Q841" s="139">
        <v>0</v>
      </c>
      <c r="R841" s="141"/>
      <c r="S841" s="140"/>
      <c r="T841" s="20">
        <v>0</v>
      </c>
      <c r="U841" s="139">
        <v>0</v>
      </c>
      <c r="V841" s="141"/>
      <c r="W841" s="22">
        <v>0</v>
      </c>
      <c r="X841" s="20">
        <v>0</v>
      </c>
      <c r="Y841" s="20">
        <v>0</v>
      </c>
      <c r="Z841" s="139">
        <v>54080</v>
      </c>
      <c r="AA841" s="140"/>
      <c r="AB841" s="20">
        <v>0</v>
      </c>
      <c r="AC841" s="20">
        <v>54080</v>
      </c>
      <c r="AD841" s="42" t="s">
        <v>3253</v>
      </c>
      <c r="AE841" s="21" t="s">
        <v>3949</v>
      </c>
      <c r="AF841" s="172" t="s">
        <v>3253</v>
      </c>
      <c r="AG841" s="173"/>
      <c r="AH841" s="172" t="s">
        <v>3945</v>
      </c>
      <c r="AI841" s="173"/>
    </row>
    <row r="842" spans="1:35">
      <c r="A842" s="20">
        <v>158</v>
      </c>
      <c r="B842" s="172" t="s">
        <v>3950</v>
      </c>
      <c r="C842" s="173"/>
      <c r="D842" s="21" t="s">
        <v>3951</v>
      </c>
      <c r="E842" s="172" t="s">
        <v>3952</v>
      </c>
      <c r="F842" s="174"/>
      <c r="G842" s="173"/>
      <c r="I842" s="172" t="s">
        <v>3953</v>
      </c>
      <c r="J842" s="173"/>
      <c r="K842" s="21" t="s">
        <v>60</v>
      </c>
      <c r="L842" s="20">
        <v>46</v>
      </c>
      <c r="M842" s="20">
        <v>0</v>
      </c>
      <c r="N842" s="139">
        <v>7774</v>
      </c>
      <c r="O842" s="140"/>
      <c r="P842" s="20">
        <v>7774</v>
      </c>
      <c r="Q842" s="139">
        <v>0</v>
      </c>
      <c r="R842" s="141"/>
      <c r="S842" s="140"/>
      <c r="T842" s="20">
        <v>0</v>
      </c>
      <c r="U842" s="139">
        <v>0</v>
      </c>
      <c r="V842" s="141"/>
      <c r="W842" s="22">
        <v>0</v>
      </c>
      <c r="X842" s="20">
        <v>0</v>
      </c>
      <c r="Y842" s="20">
        <v>0</v>
      </c>
      <c r="Z842" s="139">
        <v>7774</v>
      </c>
      <c r="AA842" s="140"/>
      <c r="AB842" s="20">
        <v>0</v>
      </c>
      <c r="AC842" s="20">
        <v>7774</v>
      </c>
      <c r="AD842" s="42" t="s">
        <v>3253</v>
      </c>
      <c r="AE842" s="21" t="s">
        <v>3954</v>
      </c>
      <c r="AF842" s="172" t="s">
        <v>3253</v>
      </c>
      <c r="AG842" s="173"/>
      <c r="AH842" s="172" t="s">
        <v>3950</v>
      </c>
      <c r="AI842" s="173"/>
    </row>
    <row r="843" spans="1:35">
      <c r="A843" s="20">
        <v>159</v>
      </c>
      <c r="B843" s="172" t="s">
        <v>3955</v>
      </c>
      <c r="C843" s="173"/>
      <c r="D843" s="21" t="s">
        <v>3956</v>
      </c>
      <c r="E843" s="172" t="s">
        <v>3957</v>
      </c>
      <c r="F843" s="174"/>
      <c r="G843" s="173"/>
      <c r="I843" s="172" t="s">
        <v>3958</v>
      </c>
      <c r="J843" s="173"/>
      <c r="K843" s="21" t="s">
        <v>125</v>
      </c>
      <c r="L843" s="20">
        <v>90</v>
      </c>
      <c r="M843" s="20">
        <v>0</v>
      </c>
      <c r="N843" s="139">
        <v>118976</v>
      </c>
      <c r="O843" s="140"/>
      <c r="P843" s="20">
        <v>118976</v>
      </c>
      <c r="Q843" s="139">
        <v>0</v>
      </c>
      <c r="R843" s="141"/>
      <c r="S843" s="140"/>
      <c r="T843" s="20">
        <v>0</v>
      </c>
      <c r="U843" s="139">
        <v>0</v>
      </c>
      <c r="V843" s="141"/>
      <c r="W843" s="22">
        <v>0</v>
      </c>
      <c r="X843" s="20">
        <v>0</v>
      </c>
      <c r="Y843" s="20">
        <v>0</v>
      </c>
      <c r="Z843" s="139">
        <v>118976</v>
      </c>
      <c r="AA843" s="140"/>
      <c r="AB843" s="20">
        <v>0</v>
      </c>
      <c r="AC843" s="20">
        <v>118976</v>
      </c>
      <c r="AD843" s="42" t="s">
        <v>3401</v>
      </c>
      <c r="AE843" s="21" t="s">
        <v>3959</v>
      </c>
      <c r="AF843" s="172" t="s">
        <v>3401</v>
      </c>
      <c r="AG843" s="173"/>
      <c r="AH843" s="172" t="s">
        <v>3955</v>
      </c>
      <c r="AI843" s="173"/>
    </row>
    <row r="844" spans="1:35">
      <c r="A844" s="20">
        <v>160</v>
      </c>
      <c r="B844" s="172" t="s">
        <v>3960</v>
      </c>
      <c r="C844" s="173"/>
      <c r="D844" s="21" t="s">
        <v>3961</v>
      </c>
      <c r="E844" s="172" t="s">
        <v>3962</v>
      </c>
      <c r="F844" s="174"/>
      <c r="G844" s="173"/>
      <c r="H844" s="21" t="s">
        <v>325</v>
      </c>
      <c r="I844" s="172" t="s">
        <v>3963</v>
      </c>
      <c r="J844" s="173"/>
      <c r="K844" s="21" t="s">
        <v>60</v>
      </c>
      <c r="L844" s="20">
        <v>2479</v>
      </c>
      <c r="M844" s="20">
        <v>59400</v>
      </c>
      <c r="N844" s="139">
        <v>1226907</v>
      </c>
      <c r="O844" s="140"/>
      <c r="P844" s="20">
        <v>1286307</v>
      </c>
      <c r="Q844" s="139">
        <v>0</v>
      </c>
      <c r="R844" s="141"/>
      <c r="S844" s="140"/>
      <c r="T844" s="20">
        <v>0</v>
      </c>
      <c r="U844" s="139">
        <v>274226</v>
      </c>
      <c r="V844" s="141"/>
      <c r="W844" s="22">
        <v>13160</v>
      </c>
      <c r="X844" s="20">
        <v>0</v>
      </c>
      <c r="Y844" s="20">
        <v>0</v>
      </c>
      <c r="Z844" s="139">
        <v>1573693</v>
      </c>
      <c r="AA844" s="140"/>
      <c r="AB844" s="20">
        <v>1573693</v>
      </c>
      <c r="AC844" s="20">
        <v>0</v>
      </c>
      <c r="AD844" s="42" t="s">
        <v>3337</v>
      </c>
      <c r="AE844" s="21" t="s">
        <v>3964</v>
      </c>
      <c r="AF844" s="172" t="s">
        <v>3337</v>
      </c>
      <c r="AG844" s="173"/>
      <c r="AH844" s="172" t="s">
        <v>3960</v>
      </c>
      <c r="AI844" s="173"/>
    </row>
    <row r="845" spans="1:35">
      <c r="A845" s="20">
        <v>161</v>
      </c>
      <c r="B845" s="172" t="s">
        <v>3965</v>
      </c>
      <c r="C845" s="173"/>
      <c r="D845" s="21" t="s">
        <v>3966</v>
      </c>
      <c r="E845" s="172" t="s">
        <v>3967</v>
      </c>
      <c r="F845" s="174"/>
      <c r="G845" s="173"/>
      <c r="I845" s="172" t="s">
        <v>3515</v>
      </c>
      <c r="J845" s="173"/>
      <c r="K845" s="21" t="s">
        <v>60</v>
      </c>
      <c r="L845" s="20">
        <v>129</v>
      </c>
      <c r="M845" s="20">
        <v>0</v>
      </c>
      <c r="N845" s="139">
        <v>21632</v>
      </c>
      <c r="O845" s="140"/>
      <c r="P845" s="20">
        <v>21632</v>
      </c>
      <c r="Q845" s="139">
        <v>0</v>
      </c>
      <c r="R845" s="141"/>
      <c r="S845" s="140"/>
      <c r="T845" s="20">
        <v>0</v>
      </c>
      <c r="U845" s="139">
        <v>0</v>
      </c>
      <c r="V845" s="141"/>
      <c r="W845" s="22">
        <v>0</v>
      </c>
      <c r="X845" s="20">
        <v>0</v>
      </c>
      <c r="Y845" s="20">
        <v>0</v>
      </c>
      <c r="Z845" s="139">
        <v>21632</v>
      </c>
      <c r="AA845" s="140"/>
      <c r="AB845" s="20">
        <v>0</v>
      </c>
      <c r="AC845" s="20">
        <v>21632</v>
      </c>
      <c r="AD845" s="42" t="s">
        <v>3253</v>
      </c>
      <c r="AE845" s="21" t="s">
        <v>3968</v>
      </c>
      <c r="AF845" s="172" t="s">
        <v>3253</v>
      </c>
      <c r="AG845" s="173"/>
      <c r="AH845" s="172" t="s">
        <v>3965</v>
      </c>
      <c r="AI845" s="173"/>
    </row>
    <row r="846" spans="1:35">
      <c r="A846" s="20">
        <v>162</v>
      </c>
      <c r="B846" s="172" t="s">
        <v>3969</v>
      </c>
      <c r="C846" s="173"/>
      <c r="D846" s="21" t="s">
        <v>3970</v>
      </c>
      <c r="E846" s="172" t="s">
        <v>3971</v>
      </c>
      <c r="F846" s="174"/>
      <c r="G846" s="173"/>
      <c r="I846" s="172" t="s">
        <v>3972</v>
      </c>
      <c r="J846" s="173"/>
      <c r="K846" s="21" t="s">
        <v>60</v>
      </c>
      <c r="L846" s="20">
        <v>18</v>
      </c>
      <c r="M846" s="20">
        <v>0</v>
      </c>
      <c r="N846" s="139">
        <v>3042</v>
      </c>
      <c r="O846" s="140"/>
      <c r="P846" s="20">
        <v>3042</v>
      </c>
      <c r="Q846" s="139">
        <v>0</v>
      </c>
      <c r="R846" s="141"/>
      <c r="S846" s="140"/>
      <c r="T846" s="20">
        <v>0</v>
      </c>
      <c r="U846" s="139">
        <v>0</v>
      </c>
      <c r="V846" s="141"/>
      <c r="W846" s="22">
        <v>0</v>
      </c>
      <c r="X846" s="20">
        <v>0</v>
      </c>
      <c r="Y846" s="20">
        <v>0</v>
      </c>
      <c r="Z846" s="139">
        <v>3042</v>
      </c>
      <c r="AA846" s="140"/>
      <c r="AB846" s="20">
        <v>0</v>
      </c>
      <c r="AC846" s="20">
        <v>3042</v>
      </c>
      <c r="AD846" s="42" t="s">
        <v>3253</v>
      </c>
      <c r="AE846" s="21" t="s">
        <v>3973</v>
      </c>
      <c r="AF846" s="172" t="s">
        <v>3253</v>
      </c>
      <c r="AG846" s="173"/>
      <c r="AH846" s="172" t="s">
        <v>3969</v>
      </c>
      <c r="AI846" s="173"/>
    </row>
    <row r="847" spans="1:35">
      <c r="A847" s="20">
        <v>163</v>
      </c>
      <c r="B847" s="172" t="s">
        <v>3974</v>
      </c>
      <c r="C847" s="173"/>
      <c r="D847" s="21" t="s">
        <v>108</v>
      </c>
      <c r="E847" s="172" t="s">
        <v>3975</v>
      </c>
      <c r="F847" s="174"/>
      <c r="G847" s="173"/>
      <c r="H847" s="21" t="s">
        <v>110</v>
      </c>
      <c r="I847" s="172" t="s">
        <v>3976</v>
      </c>
      <c r="J847" s="173"/>
      <c r="K847" s="21" t="s">
        <v>60</v>
      </c>
      <c r="L847" s="20">
        <v>2479</v>
      </c>
      <c r="M847" s="20">
        <v>89100</v>
      </c>
      <c r="N847" s="139">
        <v>1226907</v>
      </c>
      <c r="O847" s="140"/>
      <c r="P847" s="20">
        <v>1316007</v>
      </c>
      <c r="Q847" s="139">
        <v>0</v>
      </c>
      <c r="R847" s="141"/>
      <c r="S847" s="140"/>
      <c r="T847" s="20">
        <v>0</v>
      </c>
      <c r="U847" s="139">
        <v>0</v>
      </c>
      <c r="V847" s="141"/>
      <c r="W847" s="22">
        <v>6580</v>
      </c>
      <c r="X847" s="20">
        <v>0</v>
      </c>
      <c r="Y847" s="20">
        <v>0</v>
      </c>
      <c r="Z847" s="139">
        <v>1322587</v>
      </c>
      <c r="AA847" s="140"/>
      <c r="AB847" s="20">
        <v>1322587</v>
      </c>
      <c r="AC847" s="20">
        <v>0</v>
      </c>
      <c r="AD847" s="42" t="s">
        <v>3241</v>
      </c>
      <c r="AE847" s="21" t="s">
        <v>3977</v>
      </c>
      <c r="AF847" s="172" t="s">
        <v>3241</v>
      </c>
      <c r="AG847" s="173"/>
      <c r="AH847" s="172" t="s">
        <v>3974</v>
      </c>
      <c r="AI847" s="173"/>
    </row>
    <row r="848" spans="1:35">
      <c r="A848" s="20">
        <v>164</v>
      </c>
      <c r="B848" s="172" t="s">
        <v>3978</v>
      </c>
      <c r="C848" s="173"/>
      <c r="D848" s="21" t="s">
        <v>3979</v>
      </c>
      <c r="E848" s="172" t="s">
        <v>3324</v>
      </c>
      <c r="F848" s="174"/>
      <c r="G848" s="173"/>
      <c r="H848" s="21" t="s">
        <v>66</v>
      </c>
      <c r="I848" s="172" t="s">
        <v>3980</v>
      </c>
      <c r="J848" s="173"/>
      <c r="K848" s="21" t="s">
        <v>68</v>
      </c>
      <c r="L848" s="20">
        <v>530</v>
      </c>
      <c r="M848" s="20">
        <v>0</v>
      </c>
      <c r="N848" s="139">
        <v>716560</v>
      </c>
      <c r="O848" s="140"/>
      <c r="P848" s="20">
        <v>716560</v>
      </c>
      <c r="Q848" s="139">
        <v>0</v>
      </c>
      <c r="R848" s="141"/>
      <c r="S848" s="140"/>
      <c r="T848" s="20">
        <v>0</v>
      </c>
      <c r="U848" s="139">
        <v>0</v>
      </c>
      <c r="V848" s="141"/>
      <c r="W848" s="22">
        <v>64490</v>
      </c>
      <c r="X848" s="20">
        <v>0</v>
      </c>
      <c r="Y848" s="20">
        <v>0</v>
      </c>
      <c r="Z848" s="139">
        <v>781050</v>
      </c>
      <c r="AA848" s="140"/>
      <c r="AB848" s="20">
        <v>781050</v>
      </c>
      <c r="AC848" s="20">
        <v>0</v>
      </c>
      <c r="AD848" s="42" t="s">
        <v>3282</v>
      </c>
      <c r="AE848" s="21" t="s">
        <v>3981</v>
      </c>
      <c r="AF848" s="172" t="s">
        <v>3282</v>
      </c>
      <c r="AG848" s="173"/>
      <c r="AH848" s="172" t="s">
        <v>3978</v>
      </c>
      <c r="AI848" s="173"/>
    </row>
    <row r="849" spans="1:35">
      <c r="A849" s="20">
        <v>165</v>
      </c>
      <c r="B849" s="172" t="s">
        <v>3982</v>
      </c>
      <c r="C849" s="173"/>
      <c r="D849" s="21" t="s">
        <v>3983</v>
      </c>
      <c r="E849" s="172" t="s">
        <v>3984</v>
      </c>
      <c r="F849" s="174"/>
      <c r="G849" s="173"/>
      <c r="H849" s="21" t="s">
        <v>325</v>
      </c>
      <c r="I849" s="172" t="s">
        <v>3438</v>
      </c>
      <c r="J849" s="173"/>
      <c r="K849" s="21" t="s">
        <v>370</v>
      </c>
      <c r="L849" s="20">
        <v>4957</v>
      </c>
      <c r="M849" s="20">
        <v>216000</v>
      </c>
      <c r="N849" s="139">
        <v>2453814</v>
      </c>
      <c r="O849" s="140"/>
      <c r="P849" s="20">
        <v>2669814</v>
      </c>
      <c r="Q849" s="139">
        <v>0</v>
      </c>
      <c r="R849" s="141"/>
      <c r="S849" s="140"/>
      <c r="T849" s="20">
        <v>76400</v>
      </c>
      <c r="U849" s="139">
        <v>433957</v>
      </c>
      <c r="V849" s="141"/>
      <c r="W849" s="22">
        <v>27778</v>
      </c>
      <c r="X849" s="20">
        <v>0</v>
      </c>
      <c r="Y849" s="20">
        <v>0</v>
      </c>
      <c r="Z849" s="139">
        <v>3207949</v>
      </c>
      <c r="AA849" s="140"/>
      <c r="AB849" s="20">
        <v>3207949</v>
      </c>
      <c r="AC849" s="20">
        <v>0</v>
      </c>
      <c r="AD849" s="42" t="s">
        <v>3386</v>
      </c>
      <c r="AE849" s="21" t="s">
        <v>3985</v>
      </c>
      <c r="AF849" s="172" t="s">
        <v>3386</v>
      </c>
      <c r="AG849" s="173"/>
      <c r="AH849" s="172" t="s">
        <v>3982</v>
      </c>
      <c r="AI849" s="173"/>
    </row>
    <row r="850" spans="1:35">
      <c r="A850" s="20">
        <v>166</v>
      </c>
      <c r="B850" s="172" t="s">
        <v>3986</v>
      </c>
      <c r="C850" s="173"/>
      <c r="D850" s="21" t="s">
        <v>3987</v>
      </c>
      <c r="E850" s="172" t="s">
        <v>3988</v>
      </c>
      <c r="F850" s="174"/>
      <c r="G850" s="173"/>
      <c r="I850" s="172" t="s">
        <v>3989</v>
      </c>
      <c r="J850" s="173"/>
      <c r="K850" s="21" t="s">
        <v>60</v>
      </c>
      <c r="L850" s="20">
        <v>20</v>
      </c>
      <c r="M850" s="20">
        <v>0</v>
      </c>
      <c r="N850" s="139">
        <v>3380</v>
      </c>
      <c r="O850" s="140"/>
      <c r="P850" s="20">
        <v>3380</v>
      </c>
      <c r="Q850" s="139">
        <v>0</v>
      </c>
      <c r="R850" s="141"/>
      <c r="S850" s="140"/>
      <c r="T850" s="20">
        <v>0</v>
      </c>
      <c r="U850" s="139">
        <v>0</v>
      </c>
      <c r="V850" s="141"/>
      <c r="W850" s="22">
        <v>0</v>
      </c>
      <c r="X850" s="20">
        <v>0</v>
      </c>
      <c r="Y850" s="20">
        <v>0</v>
      </c>
      <c r="Z850" s="139">
        <v>3380</v>
      </c>
      <c r="AA850" s="140"/>
      <c r="AB850" s="20">
        <v>0</v>
      </c>
      <c r="AC850" s="20">
        <v>3380</v>
      </c>
      <c r="AD850" s="42" t="s">
        <v>3253</v>
      </c>
      <c r="AE850" s="21" t="s">
        <v>3990</v>
      </c>
      <c r="AF850" s="172" t="s">
        <v>3253</v>
      </c>
      <c r="AG850" s="173"/>
      <c r="AH850" s="172" t="s">
        <v>3986</v>
      </c>
      <c r="AI850" s="173"/>
    </row>
    <row r="851" spans="1:35">
      <c r="A851" s="20">
        <v>167</v>
      </c>
      <c r="B851" s="172" t="s">
        <v>3991</v>
      </c>
      <c r="C851" s="173"/>
      <c r="D851" s="21" t="s">
        <v>3992</v>
      </c>
      <c r="E851" s="172" t="s">
        <v>3993</v>
      </c>
      <c r="F851" s="174"/>
      <c r="G851" s="173"/>
      <c r="I851" s="172" t="s">
        <v>3994</v>
      </c>
      <c r="J851" s="173"/>
      <c r="K851" s="21" t="s">
        <v>60</v>
      </c>
      <c r="L851" s="20">
        <v>19</v>
      </c>
      <c r="M851" s="20">
        <v>0</v>
      </c>
      <c r="N851" s="139">
        <v>3211</v>
      </c>
      <c r="O851" s="140"/>
      <c r="P851" s="20">
        <v>3211</v>
      </c>
      <c r="Q851" s="139">
        <v>0</v>
      </c>
      <c r="R851" s="141"/>
      <c r="S851" s="140"/>
      <c r="T851" s="20">
        <v>0</v>
      </c>
      <c r="U851" s="139">
        <v>0</v>
      </c>
      <c r="V851" s="141"/>
      <c r="W851" s="22">
        <v>0</v>
      </c>
      <c r="X851" s="20">
        <v>0</v>
      </c>
      <c r="Y851" s="20">
        <v>0</v>
      </c>
      <c r="Z851" s="139">
        <v>3211</v>
      </c>
      <c r="AA851" s="140"/>
      <c r="AB851" s="20">
        <v>0</v>
      </c>
      <c r="AC851" s="20">
        <v>3211</v>
      </c>
      <c r="AD851" s="42" t="s">
        <v>3253</v>
      </c>
      <c r="AE851" s="21" t="s">
        <v>3995</v>
      </c>
      <c r="AF851" s="172" t="s">
        <v>3253</v>
      </c>
      <c r="AG851" s="173"/>
      <c r="AH851" s="172" t="s">
        <v>3991</v>
      </c>
      <c r="AI851" s="173"/>
    </row>
    <row r="852" spans="1:35">
      <c r="A852" s="20">
        <v>168</v>
      </c>
      <c r="B852" s="172" t="s">
        <v>3996</v>
      </c>
      <c r="C852" s="173"/>
      <c r="D852" s="21" t="s">
        <v>3997</v>
      </c>
      <c r="E852" s="172" t="s">
        <v>3998</v>
      </c>
      <c r="F852" s="174"/>
      <c r="G852" s="173"/>
      <c r="I852" s="172" t="s">
        <v>3999</v>
      </c>
      <c r="J852" s="173"/>
      <c r="K852" s="21" t="s">
        <v>86</v>
      </c>
      <c r="L852" s="20">
        <v>138</v>
      </c>
      <c r="M852" s="20">
        <v>0</v>
      </c>
      <c r="N852" s="139">
        <v>200813</v>
      </c>
      <c r="O852" s="140"/>
      <c r="P852" s="20">
        <v>200813</v>
      </c>
      <c r="Q852" s="139">
        <v>0</v>
      </c>
      <c r="R852" s="141"/>
      <c r="S852" s="140"/>
      <c r="T852" s="20">
        <v>0</v>
      </c>
      <c r="U852" s="139">
        <v>0</v>
      </c>
      <c r="V852" s="141"/>
      <c r="W852" s="22">
        <v>0</v>
      </c>
      <c r="X852" s="20">
        <v>0</v>
      </c>
      <c r="Y852" s="20">
        <v>0</v>
      </c>
      <c r="Z852" s="139">
        <v>200813</v>
      </c>
      <c r="AA852" s="140"/>
      <c r="AB852" s="20">
        <v>0</v>
      </c>
      <c r="AC852" s="20">
        <v>200813</v>
      </c>
      <c r="AD852" s="42" t="s">
        <v>3253</v>
      </c>
      <c r="AE852" s="21" t="s">
        <v>4000</v>
      </c>
      <c r="AF852" s="172" t="s">
        <v>3253</v>
      </c>
      <c r="AG852" s="173"/>
      <c r="AH852" s="172" t="s">
        <v>3996</v>
      </c>
      <c r="AI852" s="173"/>
    </row>
    <row r="853" spans="1:35">
      <c r="A853" s="20">
        <v>169</v>
      </c>
      <c r="B853" s="172" t="s">
        <v>4001</v>
      </c>
      <c r="C853" s="173"/>
      <c r="D853" s="21" t="s">
        <v>4002</v>
      </c>
      <c r="E853" s="172" t="s">
        <v>4003</v>
      </c>
      <c r="F853" s="174"/>
      <c r="G853" s="173"/>
      <c r="I853" s="172" t="s">
        <v>4004</v>
      </c>
      <c r="J853" s="173"/>
      <c r="K853" s="21" t="s">
        <v>60</v>
      </c>
      <c r="L853" s="20">
        <v>51</v>
      </c>
      <c r="M853" s="20">
        <v>0</v>
      </c>
      <c r="N853" s="139">
        <v>8765</v>
      </c>
      <c r="O853" s="140"/>
      <c r="P853" s="20">
        <v>8765</v>
      </c>
      <c r="Q853" s="139">
        <v>0</v>
      </c>
      <c r="R853" s="141"/>
      <c r="S853" s="140"/>
      <c r="T853" s="20">
        <v>0</v>
      </c>
      <c r="U853" s="139">
        <v>0</v>
      </c>
      <c r="V853" s="141"/>
      <c r="W853" s="22">
        <v>0</v>
      </c>
      <c r="X853" s="20">
        <v>0</v>
      </c>
      <c r="Y853" s="20">
        <v>0</v>
      </c>
      <c r="Z853" s="139">
        <v>8765</v>
      </c>
      <c r="AA853" s="140"/>
      <c r="AB853" s="20">
        <v>0</v>
      </c>
      <c r="AC853" s="20">
        <v>8765</v>
      </c>
      <c r="AD853" s="42" t="s">
        <v>3337</v>
      </c>
      <c r="AE853" s="21" t="s">
        <v>4005</v>
      </c>
      <c r="AF853" s="172" t="s">
        <v>3337</v>
      </c>
      <c r="AG853" s="173"/>
      <c r="AH853" s="172" t="s">
        <v>4001</v>
      </c>
      <c r="AI853" s="173"/>
    </row>
    <row r="854" spans="1:35">
      <c r="A854" s="20">
        <v>170</v>
      </c>
      <c r="B854" s="172" t="s">
        <v>4006</v>
      </c>
      <c r="C854" s="173"/>
      <c r="D854" s="21" t="s">
        <v>4007</v>
      </c>
      <c r="E854" s="172" t="s">
        <v>4008</v>
      </c>
      <c r="F854" s="174"/>
      <c r="G854" s="173"/>
      <c r="H854" s="21" t="s">
        <v>66</v>
      </c>
      <c r="I854" s="172" t="s">
        <v>4009</v>
      </c>
      <c r="J854" s="173"/>
      <c r="K854" s="21" t="s">
        <v>60</v>
      </c>
      <c r="L854" s="20">
        <v>150</v>
      </c>
      <c r="M854" s="20">
        <v>0</v>
      </c>
      <c r="N854" s="139">
        <v>74250</v>
      </c>
      <c r="O854" s="140"/>
      <c r="P854" s="20">
        <v>74250</v>
      </c>
      <c r="Q854" s="139">
        <v>0</v>
      </c>
      <c r="R854" s="141"/>
      <c r="S854" s="140"/>
      <c r="T854" s="20">
        <v>0</v>
      </c>
      <c r="U854" s="139">
        <v>0</v>
      </c>
      <c r="V854" s="141"/>
      <c r="W854" s="22">
        <v>6683</v>
      </c>
      <c r="X854" s="20">
        <v>0</v>
      </c>
      <c r="Y854" s="20">
        <v>0</v>
      </c>
      <c r="Z854" s="139">
        <v>80933</v>
      </c>
      <c r="AA854" s="140"/>
      <c r="AB854" s="20">
        <v>7000</v>
      </c>
      <c r="AC854" s="20">
        <v>73933</v>
      </c>
      <c r="AD854" s="42" t="s">
        <v>3225</v>
      </c>
      <c r="AE854" s="21" t="s">
        <v>4010</v>
      </c>
      <c r="AF854" s="172" t="s">
        <v>3225</v>
      </c>
      <c r="AG854" s="173"/>
      <c r="AH854" s="172" t="s">
        <v>4006</v>
      </c>
      <c r="AI854" s="173"/>
    </row>
    <row r="855" spans="1:35">
      <c r="A855" s="20">
        <v>171</v>
      </c>
      <c r="B855" s="172" t="s">
        <v>4011</v>
      </c>
      <c r="C855" s="173"/>
      <c r="D855" s="21" t="s">
        <v>4012</v>
      </c>
      <c r="E855" s="172" t="s">
        <v>1949</v>
      </c>
      <c r="F855" s="174"/>
      <c r="G855" s="173"/>
      <c r="H855" s="21" t="s">
        <v>66</v>
      </c>
      <c r="I855" s="172" t="s">
        <v>4013</v>
      </c>
      <c r="J855" s="173"/>
      <c r="K855" s="21" t="s">
        <v>60</v>
      </c>
      <c r="L855" s="20">
        <v>495</v>
      </c>
      <c r="M855" s="20">
        <v>0</v>
      </c>
      <c r="N855" s="139">
        <v>245025</v>
      </c>
      <c r="O855" s="140"/>
      <c r="P855" s="20">
        <v>245025</v>
      </c>
      <c r="Q855" s="139">
        <v>0</v>
      </c>
      <c r="R855" s="141"/>
      <c r="S855" s="140"/>
      <c r="T855" s="20">
        <v>0</v>
      </c>
      <c r="U855" s="139">
        <v>0</v>
      </c>
      <c r="V855" s="141"/>
      <c r="W855" s="22">
        <v>22052</v>
      </c>
      <c r="X855" s="20">
        <v>0</v>
      </c>
      <c r="Y855" s="20">
        <v>0</v>
      </c>
      <c r="Z855" s="139">
        <v>267077</v>
      </c>
      <c r="AA855" s="140"/>
      <c r="AB855" s="20">
        <v>22500</v>
      </c>
      <c r="AC855" s="20">
        <v>244577</v>
      </c>
      <c r="AD855" s="42" t="s">
        <v>3225</v>
      </c>
      <c r="AE855" s="21" t="s">
        <v>4014</v>
      </c>
      <c r="AF855" s="172" t="s">
        <v>3225</v>
      </c>
      <c r="AG855" s="173"/>
      <c r="AH855" s="172" t="s">
        <v>4011</v>
      </c>
      <c r="AI855" s="173"/>
    </row>
    <row r="856" spans="1:35">
      <c r="A856" s="20">
        <v>172</v>
      </c>
      <c r="B856" s="172" t="s">
        <v>4015</v>
      </c>
      <c r="C856" s="173"/>
      <c r="D856" s="21" t="s">
        <v>4016</v>
      </c>
      <c r="E856" s="172" t="s">
        <v>4017</v>
      </c>
      <c r="F856" s="174"/>
      <c r="G856" s="173"/>
      <c r="H856" s="21" t="s">
        <v>66</v>
      </c>
      <c r="I856" s="172" t="s">
        <v>4018</v>
      </c>
      <c r="J856" s="173"/>
      <c r="K856" s="21" t="s">
        <v>60</v>
      </c>
      <c r="L856" s="20">
        <v>200</v>
      </c>
      <c r="M856" s="20">
        <v>0</v>
      </c>
      <c r="N856" s="139">
        <v>99000</v>
      </c>
      <c r="O856" s="140"/>
      <c r="P856" s="20">
        <v>99000</v>
      </c>
      <c r="Q856" s="139">
        <v>0</v>
      </c>
      <c r="R856" s="141"/>
      <c r="S856" s="140"/>
      <c r="T856" s="20">
        <v>0</v>
      </c>
      <c r="U856" s="139">
        <v>0</v>
      </c>
      <c r="V856" s="141"/>
      <c r="W856" s="22">
        <v>8910</v>
      </c>
      <c r="X856" s="20">
        <v>0</v>
      </c>
      <c r="Y856" s="20">
        <v>0</v>
      </c>
      <c r="Z856" s="139">
        <v>107910</v>
      </c>
      <c r="AA856" s="140"/>
      <c r="AB856" s="20">
        <v>9000</v>
      </c>
      <c r="AC856" s="20">
        <v>98910</v>
      </c>
      <c r="AD856" s="42" t="s">
        <v>3225</v>
      </c>
      <c r="AE856" s="21" t="s">
        <v>4019</v>
      </c>
      <c r="AF856" s="172" t="s">
        <v>3225</v>
      </c>
      <c r="AG856" s="173"/>
      <c r="AH856" s="172" t="s">
        <v>4015</v>
      </c>
      <c r="AI856" s="173"/>
    </row>
    <row r="857" spans="1:35">
      <c r="A857" s="20">
        <v>173</v>
      </c>
      <c r="B857" s="172" t="s">
        <v>4020</v>
      </c>
      <c r="C857" s="173"/>
      <c r="D857" s="21" t="s">
        <v>4021</v>
      </c>
      <c r="E857" s="172" t="s">
        <v>4022</v>
      </c>
      <c r="F857" s="174"/>
      <c r="G857" s="173"/>
      <c r="H857" s="21" t="s">
        <v>66</v>
      </c>
      <c r="I857" s="172" t="s">
        <v>4023</v>
      </c>
      <c r="J857" s="173"/>
      <c r="K857" s="21" t="s">
        <v>86</v>
      </c>
      <c r="L857" s="20">
        <v>200</v>
      </c>
      <c r="M857" s="20">
        <v>0</v>
      </c>
      <c r="N857" s="139">
        <v>288940</v>
      </c>
      <c r="O857" s="140"/>
      <c r="P857" s="20">
        <v>288940</v>
      </c>
      <c r="Q857" s="139">
        <v>0</v>
      </c>
      <c r="R857" s="141"/>
      <c r="S857" s="140"/>
      <c r="T857" s="20">
        <v>0</v>
      </c>
      <c r="U857" s="139">
        <v>0</v>
      </c>
      <c r="V857" s="141"/>
      <c r="W857" s="22">
        <v>26005</v>
      </c>
      <c r="X857" s="20">
        <v>0</v>
      </c>
      <c r="Y857" s="20">
        <v>0</v>
      </c>
      <c r="Z857" s="139">
        <v>314945</v>
      </c>
      <c r="AA857" s="140"/>
      <c r="AB857" s="20">
        <v>314945</v>
      </c>
      <c r="AC857" s="20">
        <v>0</v>
      </c>
      <c r="AD857" s="42" t="s">
        <v>4024</v>
      </c>
      <c r="AE857" s="21" t="s">
        <v>4025</v>
      </c>
      <c r="AF857" s="172" t="s">
        <v>4024</v>
      </c>
      <c r="AG857" s="173"/>
      <c r="AH857" s="172" t="s">
        <v>4020</v>
      </c>
      <c r="AI857" s="173"/>
    </row>
    <row r="858" spans="1:35">
      <c r="A858" s="20">
        <v>174</v>
      </c>
      <c r="B858" s="172" t="s">
        <v>4026</v>
      </c>
      <c r="C858" s="173"/>
      <c r="D858" s="21" t="s">
        <v>4027</v>
      </c>
      <c r="E858" s="172" t="s">
        <v>4028</v>
      </c>
      <c r="F858" s="174"/>
      <c r="G858" s="173"/>
      <c r="H858" s="21" t="s">
        <v>66</v>
      </c>
      <c r="I858" s="172" t="s">
        <v>4029</v>
      </c>
      <c r="J858" s="173"/>
      <c r="K858" s="21" t="s">
        <v>60</v>
      </c>
      <c r="L858" s="20">
        <v>200</v>
      </c>
      <c r="M858" s="20">
        <v>0</v>
      </c>
      <c r="N858" s="139">
        <v>99000</v>
      </c>
      <c r="O858" s="140"/>
      <c r="P858" s="20">
        <v>99000</v>
      </c>
      <c r="Q858" s="139">
        <v>0</v>
      </c>
      <c r="R858" s="141"/>
      <c r="S858" s="140"/>
      <c r="T858" s="20">
        <v>0</v>
      </c>
      <c r="U858" s="139">
        <v>31259</v>
      </c>
      <c r="V858" s="141"/>
      <c r="W858" s="22">
        <v>8910</v>
      </c>
      <c r="X858" s="20">
        <v>0</v>
      </c>
      <c r="Y858" s="20">
        <v>0</v>
      </c>
      <c r="Z858" s="139">
        <v>139169</v>
      </c>
      <c r="AA858" s="140"/>
      <c r="AB858" s="20">
        <v>139169</v>
      </c>
      <c r="AC858" s="20">
        <v>0</v>
      </c>
      <c r="AD858" s="42" t="s">
        <v>3230</v>
      </c>
      <c r="AE858" s="21" t="s">
        <v>4030</v>
      </c>
      <c r="AF858" s="172" t="s">
        <v>3230</v>
      </c>
      <c r="AG858" s="173"/>
      <c r="AH858" s="172" t="s">
        <v>4026</v>
      </c>
      <c r="AI858" s="173"/>
    </row>
    <row r="859" spans="1:35">
      <c r="A859" s="20">
        <v>175</v>
      </c>
      <c r="B859" s="172" t="s">
        <v>4031</v>
      </c>
      <c r="C859" s="173"/>
      <c r="D859" s="21" t="s">
        <v>108</v>
      </c>
      <c r="E859" s="172" t="s">
        <v>3271</v>
      </c>
      <c r="F859" s="174"/>
      <c r="G859" s="173"/>
      <c r="H859" s="21" t="s">
        <v>110</v>
      </c>
      <c r="I859" s="172" t="s">
        <v>3272</v>
      </c>
      <c r="J859" s="173"/>
      <c r="K859" s="21" t="s">
        <v>118</v>
      </c>
      <c r="L859" s="20">
        <v>4957</v>
      </c>
      <c r="M859" s="20">
        <v>243000</v>
      </c>
      <c r="N859" s="139">
        <v>1784592</v>
      </c>
      <c r="O859" s="140"/>
      <c r="P859" s="20">
        <v>2027592</v>
      </c>
      <c r="Q859" s="139">
        <v>0</v>
      </c>
      <c r="R859" s="141"/>
      <c r="S859" s="140"/>
      <c r="T859" s="20">
        <v>0</v>
      </c>
      <c r="U859" s="139">
        <v>0</v>
      </c>
      <c r="V859" s="141"/>
      <c r="W859" s="22">
        <v>10138</v>
      </c>
      <c r="X859" s="20">
        <v>0</v>
      </c>
      <c r="Y859" s="20">
        <v>0</v>
      </c>
      <c r="Z859" s="139">
        <v>2037730</v>
      </c>
      <c r="AA859" s="140"/>
      <c r="AB859" s="20">
        <v>2037730</v>
      </c>
      <c r="AC859" s="20">
        <v>0</v>
      </c>
      <c r="AD859" s="42" t="s">
        <v>3241</v>
      </c>
      <c r="AE859" s="21" t="s">
        <v>4032</v>
      </c>
      <c r="AF859" s="172" t="s">
        <v>3241</v>
      </c>
      <c r="AG859" s="173"/>
      <c r="AH859" s="172" t="s">
        <v>4031</v>
      </c>
      <c r="AI859" s="173"/>
    </row>
    <row r="860" spans="1:35">
      <c r="A860" s="20">
        <v>176</v>
      </c>
      <c r="B860" s="172" t="s">
        <v>4033</v>
      </c>
      <c r="C860" s="173"/>
      <c r="D860" s="21" t="s">
        <v>4034</v>
      </c>
      <c r="E860" s="172" t="s">
        <v>4035</v>
      </c>
      <c r="F860" s="174"/>
      <c r="G860" s="173"/>
      <c r="H860" s="21" t="s">
        <v>325</v>
      </c>
      <c r="I860" s="172" t="s">
        <v>4036</v>
      </c>
      <c r="J860" s="173"/>
      <c r="K860" s="21" t="s">
        <v>60</v>
      </c>
      <c r="L860" s="20">
        <v>2479</v>
      </c>
      <c r="M860" s="20">
        <v>59400</v>
      </c>
      <c r="N860" s="139">
        <v>1226907</v>
      </c>
      <c r="O860" s="140"/>
      <c r="P860" s="20">
        <v>1286307</v>
      </c>
      <c r="Q860" s="139">
        <v>0</v>
      </c>
      <c r="R860" s="141"/>
      <c r="S860" s="140"/>
      <c r="T860" s="20">
        <v>76400</v>
      </c>
      <c r="U860" s="139">
        <v>246266</v>
      </c>
      <c r="V860" s="141"/>
      <c r="W860" s="22">
        <v>13160</v>
      </c>
      <c r="X860" s="20">
        <v>16650</v>
      </c>
      <c r="Y860" s="20">
        <v>0</v>
      </c>
      <c r="Z860" s="139">
        <v>1638783</v>
      </c>
      <c r="AA860" s="140"/>
      <c r="AB860" s="20">
        <v>1638783</v>
      </c>
      <c r="AC860" s="20">
        <v>0</v>
      </c>
      <c r="AD860" s="42" t="s">
        <v>3297</v>
      </c>
      <c r="AE860" s="21" t="s">
        <v>4037</v>
      </c>
      <c r="AF860" s="172" t="s">
        <v>3297</v>
      </c>
      <c r="AG860" s="173"/>
      <c r="AH860" s="172" t="s">
        <v>4033</v>
      </c>
      <c r="AI860" s="173"/>
    </row>
    <row r="861" spans="1:35">
      <c r="A861" s="20">
        <v>177</v>
      </c>
      <c r="B861" s="172" t="s">
        <v>4038</v>
      </c>
      <c r="C861" s="173"/>
      <c r="D861" s="21" t="s">
        <v>108</v>
      </c>
      <c r="E861" s="172" t="s">
        <v>4039</v>
      </c>
      <c r="F861" s="174"/>
      <c r="G861" s="173"/>
      <c r="H861" s="21" t="s">
        <v>110</v>
      </c>
      <c r="I861" s="172" t="s">
        <v>3432</v>
      </c>
      <c r="J861" s="173"/>
      <c r="K861" s="21" t="s">
        <v>3433</v>
      </c>
      <c r="L861" s="20">
        <v>4957</v>
      </c>
      <c r="M861" s="20">
        <v>510300</v>
      </c>
      <c r="N861" s="139">
        <v>2007666</v>
      </c>
      <c r="O861" s="140"/>
      <c r="P861" s="20">
        <v>2517966</v>
      </c>
      <c r="Q861" s="139">
        <v>0</v>
      </c>
      <c r="R861" s="141"/>
      <c r="S861" s="140"/>
      <c r="T861" s="20">
        <v>0</v>
      </c>
      <c r="U861" s="139">
        <v>0</v>
      </c>
      <c r="V861" s="141"/>
      <c r="W861" s="22">
        <v>4197</v>
      </c>
      <c r="X861" s="20">
        <v>0</v>
      </c>
      <c r="Y861" s="20">
        <v>0</v>
      </c>
      <c r="Z861" s="139">
        <v>2522163</v>
      </c>
      <c r="AA861" s="140"/>
      <c r="AB861" s="20">
        <v>2522163</v>
      </c>
      <c r="AC861" s="20">
        <v>0</v>
      </c>
      <c r="AD861" s="42" t="s">
        <v>3219</v>
      </c>
      <c r="AE861" s="21" t="s">
        <v>4040</v>
      </c>
      <c r="AF861" s="172" t="s">
        <v>3219</v>
      </c>
      <c r="AG861" s="173"/>
      <c r="AH861" s="172" t="s">
        <v>4038</v>
      </c>
      <c r="AI861" s="173"/>
    </row>
    <row r="862" spans="1:35">
      <c r="A862" s="20">
        <v>178</v>
      </c>
      <c r="B862" s="172" t="s">
        <v>4041</v>
      </c>
      <c r="C862" s="173"/>
      <c r="D862" s="21" t="s">
        <v>4042</v>
      </c>
      <c r="E862" s="172" t="s">
        <v>722</v>
      </c>
      <c r="F862" s="174"/>
      <c r="G862" s="173"/>
      <c r="H862" s="21" t="s">
        <v>66</v>
      </c>
      <c r="I862" s="172" t="s">
        <v>4043</v>
      </c>
      <c r="J862" s="173"/>
      <c r="K862" s="21" t="s">
        <v>252</v>
      </c>
      <c r="L862" s="20">
        <v>543</v>
      </c>
      <c r="M862" s="20">
        <v>0</v>
      </c>
      <c r="N862" s="139">
        <v>225345</v>
      </c>
      <c r="O862" s="140"/>
      <c r="P862" s="20">
        <v>225345</v>
      </c>
      <c r="Q862" s="139">
        <v>0</v>
      </c>
      <c r="R862" s="141"/>
      <c r="S862" s="140"/>
      <c r="T862" s="20">
        <v>0</v>
      </c>
      <c r="U862" s="139">
        <v>0</v>
      </c>
      <c r="V862" s="141"/>
      <c r="W862" s="22">
        <v>20281</v>
      </c>
      <c r="X862" s="20">
        <v>0</v>
      </c>
      <c r="Y862" s="20">
        <v>0</v>
      </c>
      <c r="Z862" s="139">
        <v>245626</v>
      </c>
      <c r="AA862" s="140"/>
      <c r="AB862" s="20">
        <v>245626</v>
      </c>
      <c r="AC862" s="20">
        <v>0</v>
      </c>
      <c r="AD862" s="42" t="s">
        <v>3297</v>
      </c>
      <c r="AE862" s="21" t="s">
        <v>4044</v>
      </c>
      <c r="AF862" s="172" t="s">
        <v>3297</v>
      </c>
      <c r="AG862" s="173"/>
      <c r="AH862" s="172" t="s">
        <v>4041</v>
      </c>
      <c r="AI862" s="173"/>
    </row>
    <row r="863" spans="1:35">
      <c r="A863" s="20">
        <v>179</v>
      </c>
      <c r="B863" s="172" t="s">
        <v>4045</v>
      </c>
      <c r="C863" s="173"/>
      <c r="D863" s="21" t="s">
        <v>4046</v>
      </c>
      <c r="E863" s="172" t="s">
        <v>3155</v>
      </c>
      <c r="F863" s="174"/>
      <c r="G863" s="173"/>
      <c r="H863" s="21" t="s">
        <v>98</v>
      </c>
      <c r="I863" s="172" t="s">
        <v>4047</v>
      </c>
      <c r="J863" s="173"/>
      <c r="K863" s="21" t="s">
        <v>60</v>
      </c>
      <c r="L863" s="20">
        <v>0</v>
      </c>
      <c r="M863" s="20">
        <v>59400</v>
      </c>
      <c r="N863" s="139">
        <v>0</v>
      </c>
      <c r="O863" s="140"/>
      <c r="P863" s="20">
        <v>59400</v>
      </c>
      <c r="Q863" s="139">
        <v>0</v>
      </c>
      <c r="R863" s="141"/>
      <c r="S863" s="140"/>
      <c r="T863" s="20">
        <v>76400</v>
      </c>
      <c r="U863" s="139">
        <v>31759</v>
      </c>
      <c r="V863" s="141"/>
      <c r="W863" s="22">
        <v>891</v>
      </c>
      <c r="X863" s="20">
        <v>900</v>
      </c>
      <c r="Y863" s="20">
        <v>0</v>
      </c>
      <c r="Z863" s="139">
        <v>169350</v>
      </c>
      <c r="AA863" s="140"/>
      <c r="AB863" s="20">
        <v>169350</v>
      </c>
      <c r="AC863" s="20">
        <v>0</v>
      </c>
      <c r="AD863" s="42" t="s">
        <v>3235</v>
      </c>
      <c r="AE863" s="21" t="s">
        <v>4048</v>
      </c>
      <c r="AF863" s="172" t="s">
        <v>3235</v>
      </c>
      <c r="AG863" s="173"/>
      <c r="AH863" s="172" t="s">
        <v>4045</v>
      </c>
      <c r="AI863" s="173"/>
    </row>
    <row r="864" spans="1:35">
      <c r="A864" s="20">
        <v>180</v>
      </c>
      <c r="B864" s="172" t="s">
        <v>4049</v>
      </c>
      <c r="C864" s="173"/>
      <c r="D864" s="21" t="s">
        <v>4050</v>
      </c>
      <c r="E864" s="172" t="s">
        <v>4051</v>
      </c>
      <c r="F864" s="174"/>
      <c r="G864" s="173"/>
      <c r="I864" s="172" t="s">
        <v>4052</v>
      </c>
      <c r="J864" s="173"/>
      <c r="K864" s="21" t="s">
        <v>125</v>
      </c>
      <c r="L864" s="20">
        <v>100</v>
      </c>
      <c r="M864" s="20">
        <v>0</v>
      </c>
      <c r="N864" s="139">
        <v>135200</v>
      </c>
      <c r="O864" s="140"/>
      <c r="P864" s="20">
        <v>135200</v>
      </c>
      <c r="Q864" s="139">
        <v>0</v>
      </c>
      <c r="R864" s="141"/>
      <c r="S864" s="140"/>
      <c r="T864" s="20">
        <v>0</v>
      </c>
      <c r="U864" s="139">
        <v>0</v>
      </c>
      <c r="V864" s="141"/>
      <c r="W864" s="22">
        <v>0</v>
      </c>
      <c r="X864" s="20">
        <v>0</v>
      </c>
      <c r="Y864" s="20">
        <v>0</v>
      </c>
      <c r="Z864" s="139">
        <v>135200</v>
      </c>
      <c r="AA864" s="140"/>
      <c r="AB864" s="20">
        <v>0</v>
      </c>
      <c r="AC864" s="20">
        <v>135200</v>
      </c>
      <c r="AD864" s="42" t="s">
        <v>3337</v>
      </c>
      <c r="AE864" s="21" t="s">
        <v>4053</v>
      </c>
      <c r="AF864" s="172" t="s">
        <v>3337</v>
      </c>
      <c r="AG864" s="173"/>
      <c r="AH864" s="172" t="s">
        <v>4049</v>
      </c>
      <c r="AI864" s="173"/>
    </row>
    <row r="865" spans="1:35">
      <c r="A865" s="20">
        <v>181</v>
      </c>
      <c r="B865" s="172" t="s">
        <v>4054</v>
      </c>
      <c r="C865" s="173"/>
      <c r="D865" s="21" t="s">
        <v>108</v>
      </c>
      <c r="E865" s="172" t="s">
        <v>4055</v>
      </c>
      <c r="F865" s="174"/>
      <c r="G865" s="173"/>
      <c r="H865" s="21" t="s">
        <v>110</v>
      </c>
      <c r="I865" s="172" t="s">
        <v>4056</v>
      </c>
      <c r="J865" s="173"/>
      <c r="K865" s="21" t="s">
        <v>112</v>
      </c>
      <c r="L865" s="20">
        <v>4957</v>
      </c>
      <c r="M865" s="20">
        <v>429300</v>
      </c>
      <c r="N865" s="139">
        <v>2305098</v>
      </c>
      <c r="O865" s="140"/>
      <c r="P865" s="20">
        <v>2734398</v>
      </c>
      <c r="Q865" s="139">
        <v>0</v>
      </c>
      <c r="R865" s="141"/>
      <c r="S865" s="140"/>
      <c r="T865" s="20">
        <v>0</v>
      </c>
      <c r="U865" s="139">
        <v>0</v>
      </c>
      <c r="V865" s="141"/>
      <c r="W865" s="22">
        <v>13672</v>
      </c>
      <c r="X865" s="20">
        <v>0</v>
      </c>
      <c r="Y865" s="20">
        <v>0</v>
      </c>
      <c r="Z865" s="139">
        <v>2748070</v>
      </c>
      <c r="AA865" s="140"/>
      <c r="AB865" s="20">
        <v>2748070</v>
      </c>
      <c r="AC865" s="20">
        <v>0</v>
      </c>
      <c r="AD865" s="42" t="s">
        <v>4057</v>
      </c>
      <c r="AE865" s="21" t="s">
        <v>4058</v>
      </c>
      <c r="AF865" s="172" t="s">
        <v>4057</v>
      </c>
      <c r="AG865" s="173"/>
      <c r="AH865" s="172" t="s">
        <v>4054</v>
      </c>
      <c r="AI865" s="173"/>
    </row>
    <row r="866" spans="1:35">
      <c r="A866" s="20">
        <v>182</v>
      </c>
      <c r="B866" s="172" t="s">
        <v>4059</v>
      </c>
      <c r="C866" s="173"/>
      <c r="D866" s="21" t="s">
        <v>4060</v>
      </c>
      <c r="E866" s="172" t="s">
        <v>4061</v>
      </c>
      <c r="F866" s="174"/>
      <c r="G866" s="173"/>
      <c r="I866" s="172" t="s">
        <v>4062</v>
      </c>
      <c r="J866" s="173"/>
      <c r="K866" s="21" t="s">
        <v>60</v>
      </c>
      <c r="L866" s="20">
        <v>25</v>
      </c>
      <c r="M866" s="20">
        <v>0</v>
      </c>
      <c r="N866" s="139">
        <v>4225</v>
      </c>
      <c r="O866" s="140"/>
      <c r="P866" s="20">
        <v>4225</v>
      </c>
      <c r="Q866" s="139">
        <v>0</v>
      </c>
      <c r="R866" s="141"/>
      <c r="S866" s="140"/>
      <c r="T866" s="20">
        <v>0</v>
      </c>
      <c r="U866" s="139">
        <v>0</v>
      </c>
      <c r="V866" s="141"/>
      <c r="W866" s="22">
        <v>0</v>
      </c>
      <c r="X866" s="20">
        <v>0</v>
      </c>
      <c r="Y866" s="20">
        <v>0</v>
      </c>
      <c r="Z866" s="139">
        <v>4225</v>
      </c>
      <c r="AA866" s="140"/>
      <c r="AB866" s="20">
        <v>0</v>
      </c>
      <c r="AC866" s="20">
        <v>4225</v>
      </c>
      <c r="AD866" s="42" t="s">
        <v>3253</v>
      </c>
      <c r="AE866" s="21" t="s">
        <v>4063</v>
      </c>
      <c r="AF866" s="172" t="s">
        <v>3253</v>
      </c>
      <c r="AG866" s="173"/>
      <c r="AH866" s="172" t="s">
        <v>4059</v>
      </c>
      <c r="AI866" s="173"/>
    </row>
    <row r="867" spans="1:35">
      <c r="A867" s="20">
        <v>183</v>
      </c>
      <c r="B867" s="172" t="s">
        <v>4064</v>
      </c>
      <c r="C867" s="173"/>
      <c r="D867" s="21" t="s">
        <v>4065</v>
      </c>
      <c r="E867" s="172" t="s">
        <v>4066</v>
      </c>
      <c r="F867" s="174"/>
      <c r="G867" s="173"/>
      <c r="I867" s="172" t="s">
        <v>4067</v>
      </c>
      <c r="J867" s="173"/>
      <c r="K867" s="21" t="s">
        <v>60</v>
      </c>
      <c r="L867" s="20">
        <v>39</v>
      </c>
      <c r="M867" s="20">
        <v>0</v>
      </c>
      <c r="N867" s="139">
        <v>6591</v>
      </c>
      <c r="O867" s="140"/>
      <c r="P867" s="20">
        <v>6591</v>
      </c>
      <c r="Q867" s="139">
        <v>0</v>
      </c>
      <c r="R867" s="141"/>
      <c r="S867" s="140"/>
      <c r="T867" s="20">
        <v>0</v>
      </c>
      <c r="U867" s="139">
        <v>0</v>
      </c>
      <c r="V867" s="141"/>
      <c r="W867" s="22">
        <v>0</v>
      </c>
      <c r="X867" s="20">
        <v>0</v>
      </c>
      <c r="Y867" s="20">
        <v>0</v>
      </c>
      <c r="Z867" s="139">
        <v>6591</v>
      </c>
      <c r="AA867" s="140"/>
      <c r="AB867" s="20">
        <v>0</v>
      </c>
      <c r="AC867" s="20">
        <v>6591</v>
      </c>
      <c r="AD867" s="42" t="s">
        <v>3253</v>
      </c>
      <c r="AE867" s="21" t="s">
        <v>4068</v>
      </c>
      <c r="AF867" s="172" t="s">
        <v>3253</v>
      </c>
      <c r="AG867" s="173"/>
      <c r="AH867" s="172" t="s">
        <v>4064</v>
      </c>
      <c r="AI867" s="173"/>
    </row>
    <row r="868" spans="1:35">
      <c r="A868" s="20">
        <v>184</v>
      </c>
      <c r="B868" s="172" t="s">
        <v>4069</v>
      </c>
      <c r="C868" s="173"/>
      <c r="D868" s="21" t="s">
        <v>4070</v>
      </c>
      <c r="E868" s="172" t="s">
        <v>4071</v>
      </c>
      <c r="F868" s="174"/>
      <c r="G868" s="173"/>
      <c r="I868" s="172" t="s">
        <v>4072</v>
      </c>
      <c r="J868" s="173"/>
      <c r="K868" s="21" t="s">
        <v>60</v>
      </c>
      <c r="L868" s="20">
        <v>141</v>
      </c>
      <c r="M868" s="20">
        <v>0</v>
      </c>
      <c r="N868" s="139">
        <v>23900</v>
      </c>
      <c r="O868" s="140"/>
      <c r="P868" s="20">
        <v>23900</v>
      </c>
      <c r="Q868" s="139">
        <v>0</v>
      </c>
      <c r="R868" s="141"/>
      <c r="S868" s="140"/>
      <c r="T868" s="20">
        <v>0</v>
      </c>
      <c r="U868" s="139">
        <v>0</v>
      </c>
      <c r="V868" s="141"/>
      <c r="W868" s="22">
        <v>0</v>
      </c>
      <c r="X868" s="20">
        <v>0</v>
      </c>
      <c r="Y868" s="20">
        <v>0</v>
      </c>
      <c r="Z868" s="139">
        <v>23900</v>
      </c>
      <c r="AA868" s="140"/>
      <c r="AB868" s="20">
        <v>0</v>
      </c>
      <c r="AC868" s="20">
        <v>23900</v>
      </c>
      <c r="AD868" s="42" t="s">
        <v>3337</v>
      </c>
      <c r="AE868" s="21" t="s">
        <v>4073</v>
      </c>
      <c r="AF868" s="172" t="s">
        <v>3337</v>
      </c>
      <c r="AG868" s="173"/>
      <c r="AH868" s="172" t="s">
        <v>4069</v>
      </c>
      <c r="AI868" s="173"/>
    </row>
    <row r="869" spans="1:35">
      <c r="A869" s="20">
        <v>185</v>
      </c>
      <c r="B869" s="172" t="s">
        <v>4074</v>
      </c>
      <c r="C869" s="173"/>
      <c r="D869" s="21" t="s">
        <v>4075</v>
      </c>
      <c r="E869" s="172" t="s">
        <v>4076</v>
      </c>
      <c r="F869" s="174"/>
      <c r="G869" s="173"/>
      <c r="H869" s="21" t="s">
        <v>98</v>
      </c>
      <c r="I869" s="172" t="s">
        <v>4077</v>
      </c>
      <c r="J869" s="173"/>
      <c r="K869" s="21" t="s">
        <v>60</v>
      </c>
      <c r="L869" s="20">
        <v>0</v>
      </c>
      <c r="M869" s="20">
        <v>59400</v>
      </c>
      <c r="N869" s="139">
        <v>0</v>
      </c>
      <c r="O869" s="140"/>
      <c r="P869" s="20">
        <v>59400</v>
      </c>
      <c r="Q869" s="139">
        <v>0</v>
      </c>
      <c r="R869" s="141"/>
      <c r="S869" s="140"/>
      <c r="T869" s="20">
        <v>0</v>
      </c>
      <c r="U869" s="139">
        <v>0</v>
      </c>
      <c r="V869" s="141"/>
      <c r="W869" s="22">
        <v>891</v>
      </c>
      <c r="X869" s="20">
        <v>16650</v>
      </c>
      <c r="Y869" s="20">
        <v>0</v>
      </c>
      <c r="Z869" s="139">
        <v>76941</v>
      </c>
      <c r="AA869" s="140"/>
      <c r="AB869" s="20">
        <v>76941</v>
      </c>
      <c r="AC869" s="20">
        <v>0</v>
      </c>
      <c r="AD869" s="42" t="s">
        <v>3386</v>
      </c>
      <c r="AE869" s="21" t="s">
        <v>4078</v>
      </c>
      <c r="AF869" s="172" t="s">
        <v>3386</v>
      </c>
      <c r="AG869" s="173"/>
      <c r="AH869" s="172" t="s">
        <v>4074</v>
      </c>
      <c r="AI869" s="173"/>
    </row>
    <row r="870" spans="1:35">
      <c r="A870" s="20">
        <v>186</v>
      </c>
      <c r="B870" s="172" t="s">
        <v>4079</v>
      </c>
      <c r="C870" s="173"/>
      <c r="D870" s="21" t="s">
        <v>4080</v>
      </c>
      <c r="E870" s="172" t="s">
        <v>4081</v>
      </c>
      <c r="F870" s="174"/>
      <c r="G870" s="173"/>
      <c r="I870" s="172" t="s">
        <v>4082</v>
      </c>
      <c r="J870" s="173"/>
      <c r="K870" s="21" t="s">
        <v>125</v>
      </c>
      <c r="L870" s="20">
        <v>36</v>
      </c>
      <c r="M870" s="20">
        <v>0</v>
      </c>
      <c r="N870" s="139">
        <v>48672</v>
      </c>
      <c r="O870" s="140"/>
      <c r="P870" s="20">
        <v>48672</v>
      </c>
      <c r="Q870" s="139">
        <v>0</v>
      </c>
      <c r="R870" s="141"/>
      <c r="S870" s="140"/>
      <c r="T870" s="20">
        <v>0</v>
      </c>
      <c r="U870" s="139">
        <v>0</v>
      </c>
      <c r="V870" s="141"/>
      <c r="W870" s="22">
        <v>0</v>
      </c>
      <c r="X870" s="20">
        <v>0</v>
      </c>
      <c r="Y870" s="20">
        <v>0</v>
      </c>
      <c r="Z870" s="139">
        <v>48672</v>
      </c>
      <c r="AA870" s="140"/>
      <c r="AB870" s="20">
        <v>0</v>
      </c>
      <c r="AC870" s="20">
        <v>48672</v>
      </c>
      <c r="AD870" s="42" t="s">
        <v>3253</v>
      </c>
      <c r="AE870" s="21" t="s">
        <v>4083</v>
      </c>
      <c r="AF870" s="172" t="s">
        <v>3253</v>
      </c>
      <c r="AG870" s="173"/>
      <c r="AH870" s="172" t="s">
        <v>4079</v>
      </c>
      <c r="AI870" s="173"/>
    </row>
    <row r="871" spans="1:35">
      <c r="A871" s="20">
        <v>187</v>
      </c>
      <c r="B871" s="172" t="s">
        <v>4084</v>
      </c>
      <c r="C871" s="173"/>
      <c r="D871" s="21" t="s">
        <v>4085</v>
      </c>
      <c r="E871" s="172" t="s">
        <v>4086</v>
      </c>
      <c r="F871" s="174"/>
      <c r="G871" s="173"/>
      <c r="I871" s="172" t="s">
        <v>4087</v>
      </c>
      <c r="J871" s="173"/>
      <c r="K871" s="21" t="s">
        <v>125</v>
      </c>
      <c r="L871" s="20">
        <v>96</v>
      </c>
      <c r="M871" s="20">
        <v>0</v>
      </c>
      <c r="N871" s="139">
        <v>127088</v>
      </c>
      <c r="O871" s="140"/>
      <c r="P871" s="20">
        <v>127088</v>
      </c>
      <c r="Q871" s="139">
        <v>0</v>
      </c>
      <c r="R871" s="141"/>
      <c r="S871" s="140"/>
      <c r="T871" s="20">
        <v>0</v>
      </c>
      <c r="U871" s="139">
        <v>0</v>
      </c>
      <c r="V871" s="141"/>
      <c r="W871" s="22">
        <v>0</v>
      </c>
      <c r="X871" s="20">
        <v>0</v>
      </c>
      <c r="Y871" s="20">
        <v>0</v>
      </c>
      <c r="Z871" s="139">
        <v>127088</v>
      </c>
      <c r="AA871" s="140"/>
      <c r="AB871" s="20">
        <v>0</v>
      </c>
      <c r="AC871" s="20">
        <v>127088</v>
      </c>
      <c r="AD871" s="42" t="s">
        <v>3253</v>
      </c>
      <c r="AE871" s="21" t="s">
        <v>4088</v>
      </c>
      <c r="AF871" s="172" t="s">
        <v>3253</v>
      </c>
      <c r="AG871" s="173"/>
      <c r="AH871" s="172" t="s">
        <v>4084</v>
      </c>
      <c r="AI871" s="173"/>
    </row>
    <row r="872" spans="1:35">
      <c r="A872" s="20">
        <v>188</v>
      </c>
      <c r="B872" s="172" t="s">
        <v>4089</v>
      </c>
      <c r="C872" s="173"/>
      <c r="D872" s="21" t="s">
        <v>4090</v>
      </c>
      <c r="E872" s="172" t="s">
        <v>1766</v>
      </c>
      <c r="F872" s="174"/>
      <c r="G872" s="173"/>
      <c r="I872" s="172" t="s">
        <v>4091</v>
      </c>
      <c r="J872" s="173"/>
      <c r="K872" s="21" t="s">
        <v>86</v>
      </c>
      <c r="L872" s="20">
        <v>84</v>
      </c>
      <c r="M872" s="20">
        <v>0</v>
      </c>
      <c r="N872" s="139">
        <v>124244</v>
      </c>
      <c r="O872" s="140"/>
      <c r="P872" s="20">
        <v>124244</v>
      </c>
      <c r="Q872" s="139">
        <v>0</v>
      </c>
      <c r="R872" s="141"/>
      <c r="S872" s="140"/>
      <c r="T872" s="20">
        <v>0</v>
      </c>
      <c r="U872" s="139">
        <v>0</v>
      </c>
      <c r="V872" s="141"/>
      <c r="W872" s="22">
        <v>0</v>
      </c>
      <c r="X872" s="20">
        <v>0</v>
      </c>
      <c r="Y872" s="20">
        <v>0</v>
      </c>
      <c r="Z872" s="139">
        <v>124244</v>
      </c>
      <c r="AA872" s="140"/>
      <c r="AB872" s="20">
        <v>0</v>
      </c>
      <c r="AC872" s="20">
        <v>124244</v>
      </c>
      <c r="AD872" s="42" t="s">
        <v>3253</v>
      </c>
      <c r="AE872" s="21" t="s">
        <v>4092</v>
      </c>
      <c r="AF872" s="172" t="s">
        <v>3253</v>
      </c>
      <c r="AG872" s="173"/>
      <c r="AH872" s="172" t="s">
        <v>4089</v>
      </c>
      <c r="AI872" s="173"/>
    </row>
    <row r="873" spans="1:35">
      <c r="A873" s="20">
        <v>189</v>
      </c>
      <c r="B873" s="172" t="s">
        <v>4093</v>
      </c>
      <c r="C873" s="173"/>
      <c r="D873" s="21" t="s">
        <v>4094</v>
      </c>
      <c r="E873" s="172" t="s">
        <v>1800</v>
      </c>
      <c r="F873" s="174"/>
      <c r="G873" s="173"/>
      <c r="H873" s="21" t="s">
        <v>325</v>
      </c>
      <c r="I873" s="172" t="s">
        <v>4095</v>
      </c>
      <c r="J873" s="173"/>
      <c r="K873" s="21" t="s">
        <v>68</v>
      </c>
      <c r="L873" s="20">
        <v>4957</v>
      </c>
      <c r="M873" s="20">
        <v>584064</v>
      </c>
      <c r="N873" s="139">
        <v>6702134</v>
      </c>
      <c r="O873" s="140"/>
      <c r="P873" s="20">
        <v>7286198</v>
      </c>
      <c r="Q873" s="139">
        <v>10000</v>
      </c>
      <c r="R873" s="141"/>
      <c r="S873" s="140"/>
      <c r="T873" s="20">
        <v>0</v>
      </c>
      <c r="U873" s="139">
        <v>188171</v>
      </c>
      <c r="V873" s="141"/>
      <c r="W873" s="22">
        <v>75782</v>
      </c>
      <c r="X873" s="20">
        <v>0</v>
      </c>
      <c r="Y873" s="20">
        <v>0</v>
      </c>
      <c r="Z873" s="139">
        <v>7560151</v>
      </c>
      <c r="AA873" s="140"/>
      <c r="AB873" s="20">
        <v>7560151</v>
      </c>
      <c r="AC873" s="20">
        <v>0</v>
      </c>
      <c r="AD873" s="42" t="s">
        <v>3230</v>
      </c>
      <c r="AE873" s="21" t="s">
        <v>4096</v>
      </c>
      <c r="AF873" s="172" t="s">
        <v>3230</v>
      </c>
      <c r="AG873" s="173"/>
      <c r="AH873" s="172" t="s">
        <v>4093</v>
      </c>
      <c r="AI873" s="173"/>
    </row>
    <row r="874" spans="1:35">
      <c r="A874" s="20">
        <v>190</v>
      </c>
      <c r="B874" s="172" t="s">
        <v>4097</v>
      </c>
      <c r="C874" s="173"/>
      <c r="D874" s="21" t="s">
        <v>4098</v>
      </c>
      <c r="E874" s="172" t="s">
        <v>4099</v>
      </c>
      <c r="F874" s="174"/>
      <c r="G874" s="173"/>
      <c r="H874" s="21" t="s">
        <v>156</v>
      </c>
      <c r="I874" s="172" t="s">
        <v>4100</v>
      </c>
      <c r="J874" s="173"/>
      <c r="K874" s="21" t="s">
        <v>60</v>
      </c>
      <c r="L874" s="20">
        <v>2479</v>
      </c>
      <c r="M874" s="20">
        <v>0</v>
      </c>
      <c r="N874" s="139">
        <v>1226907</v>
      </c>
      <c r="O874" s="140"/>
      <c r="P874" s="20">
        <v>1226907</v>
      </c>
      <c r="Q874" s="139">
        <v>0</v>
      </c>
      <c r="R874" s="141"/>
      <c r="S874" s="140"/>
      <c r="T874" s="20">
        <v>0</v>
      </c>
      <c r="U874" s="139">
        <v>156912</v>
      </c>
      <c r="V874" s="141"/>
      <c r="W874" s="22">
        <v>12269</v>
      </c>
      <c r="X874" s="20">
        <v>18900</v>
      </c>
      <c r="Y874" s="20">
        <v>0</v>
      </c>
      <c r="Z874" s="139">
        <v>1414988</v>
      </c>
      <c r="AA874" s="140"/>
      <c r="AB874" s="20">
        <v>1414988</v>
      </c>
      <c r="AC874" s="20">
        <v>0</v>
      </c>
      <c r="AD874" s="42" t="s">
        <v>3505</v>
      </c>
      <c r="AE874" s="21" t="s">
        <v>4101</v>
      </c>
      <c r="AF874" s="172" t="s">
        <v>3505</v>
      </c>
      <c r="AG874" s="173"/>
      <c r="AH874" s="172" t="s">
        <v>4097</v>
      </c>
      <c r="AI874" s="173"/>
    </row>
    <row r="875" spans="1:35">
      <c r="A875" s="20">
        <v>191</v>
      </c>
      <c r="B875" s="172" t="s">
        <v>4102</v>
      </c>
      <c r="C875" s="173"/>
      <c r="D875" s="21" t="s">
        <v>4103</v>
      </c>
      <c r="E875" s="172" t="s">
        <v>4104</v>
      </c>
      <c r="F875" s="174"/>
      <c r="G875" s="173"/>
      <c r="H875" s="21" t="s">
        <v>66</v>
      </c>
      <c r="I875" s="172" t="s">
        <v>4105</v>
      </c>
      <c r="J875" s="173"/>
      <c r="K875" s="21" t="s">
        <v>60</v>
      </c>
      <c r="L875" s="20">
        <v>300</v>
      </c>
      <c r="M875" s="20">
        <v>0</v>
      </c>
      <c r="N875" s="139">
        <v>148500</v>
      </c>
      <c r="O875" s="140"/>
      <c r="P875" s="20">
        <v>148500</v>
      </c>
      <c r="Q875" s="139">
        <v>0</v>
      </c>
      <c r="R875" s="141"/>
      <c r="S875" s="140"/>
      <c r="T875" s="20">
        <v>0</v>
      </c>
      <c r="U875" s="139">
        <v>0</v>
      </c>
      <c r="V875" s="141"/>
      <c r="W875" s="22">
        <v>13365</v>
      </c>
      <c r="X875" s="20">
        <v>0</v>
      </c>
      <c r="Y875" s="20">
        <v>0</v>
      </c>
      <c r="Z875" s="139">
        <v>161865</v>
      </c>
      <c r="AA875" s="140"/>
      <c r="AB875" s="20">
        <v>13500</v>
      </c>
      <c r="AC875" s="20">
        <v>148365</v>
      </c>
      <c r="AD875" s="42" t="s">
        <v>3225</v>
      </c>
      <c r="AE875" s="21" t="s">
        <v>4106</v>
      </c>
      <c r="AF875" s="172" t="s">
        <v>3225</v>
      </c>
      <c r="AG875" s="173"/>
      <c r="AH875" s="172" t="s">
        <v>4102</v>
      </c>
      <c r="AI875" s="173"/>
    </row>
    <row r="876" spans="1:35">
      <c r="A876" s="20">
        <v>192</v>
      </c>
      <c r="B876" s="172" t="s">
        <v>4107</v>
      </c>
      <c r="C876" s="173"/>
      <c r="D876" s="21" t="s">
        <v>4108</v>
      </c>
      <c r="E876" s="172" t="s">
        <v>4109</v>
      </c>
      <c r="F876" s="174"/>
      <c r="G876" s="173"/>
      <c r="H876" s="21" t="s">
        <v>66</v>
      </c>
      <c r="I876" s="172" t="s">
        <v>4110</v>
      </c>
      <c r="J876" s="173"/>
      <c r="K876" s="21" t="s">
        <v>252</v>
      </c>
      <c r="L876" s="20">
        <v>495</v>
      </c>
      <c r="M876" s="20">
        <v>0</v>
      </c>
      <c r="N876" s="139">
        <v>205425</v>
      </c>
      <c r="O876" s="140"/>
      <c r="P876" s="20">
        <v>205425</v>
      </c>
      <c r="Q876" s="139">
        <v>0</v>
      </c>
      <c r="R876" s="141"/>
      <c r="S876" s="140"/>
      <c r="T876" s="20">
        <v>0</v>
      </c>
      <c r="U876" s="139">
        <v>0</v>
      </c>
      <c r="V876" s="141"/>
      <c r="W876" s="22">
        <v>18488</v>
      </c>
      <c r="X876" s="20">
        <v>0</v>
      </c>
      <c r="Y876" s="20">
        <v>0</v>
      </c>
      <c r="Z876" s="139">
        <v>223913</v>
      </c>
      <c r="AA876" s="140"/>
      <c r="AB876" s="20">
        <v>223913</v>
      </c>
      <c r="AC876" s="20">
        <v>0</v>
      </c>
      <c r="AD876" s="42" t="s">
        <v>3305</v>
      </c>
      <c r="AE876" s="21" t="s">
        <v>4111</v>
      </c>
      <c r="AF876" s="172" t="s">
        <v>3305</v>
      </c>
      <c r="AG876" s="173"/>
      <c r="AH876" s="172" t="s">
        <v>4107</v>
      </c>
      <c r="AI876" s="173"/>
    </row>
    <row r="877" spans="1:35">
      <c r="A877" s="20">
        <v>193</v>
      </c>
      <c r="B877" s="172" t="s">
        <v>4112</v>
      </c>
      <c r="C877" s="173"/>
      <c r="D877" s="21" t="s">
        <v>4113</v>
      </c>
      <c r="E877" s="172" t="s">
        <v>4114</v>
      </c>
      <c r="F877" s="174"/>
      <c r="G877" s="173"/>
      <c r="H877" s="21" t="s">
        <v>66</v>
      </c>
      <c r="I877" s="172" t="s">
        <v>4115</v>
      </c>
      <c r="J877" s="173"/>
      <c r="K877" s="21" t="s">
        <v>4116</v>
      </c>
      <c r="L877" s="20">
        <v>2624</v>
      </c>
      <c r="M877" s="20">
        <v>0</v>
      </c>
      <c r="N877" s="139">
        <v>4459567</v>
      </c>
      <c r="O877" s="140"/>
      <c r="P877" s="20">
        <v>4459567</v>
      </c>
      <c r="Q877" s="139">
        <v>0</v>
      </c>
      <c r="R877" s="141"/>
      <c r="S877" s="140"/>
      <c r="T877" s="20">
        <v>0</v>
      </c>
      <c r="U877" s="139">
        <v>0</v>
      </c>
      <c r="V877" s="141"/>
      <c r="W877" s="22">
        <v>0</v>
      </c>
      <c r="X877" s="20">
        <v>0</v>
      </c>
      <c r="Y877" s="20">
        <v>0</v>
      </c>
      <c r="Z877" s="139">
        <v>4459567</v>
      </c>
      <c r="AA877" s="140"/>
      <c r="AB877" s="20">
        <v>4459567</v>
      </c>
      <c r="AC877" s="20">
        <v>0</v>
      </c>
      <c r="AD877" s="42" t="s">
        <v>3219</v>
      </c>
      <c r="AE877" s="21" t="s">
        <v>4117</v>
      </c>
      <c r="AF877" s="172" t="s">
        <v>3219</v>
      </c>
      <c r="AG877" s="173"/>
      <c r="AH877" s="172" t="s">
        <v>4112</v>
      </c>
      <c r="AI877" s="173"/>
    </row>
    <row r="878" spans="1:35">
      <c r="A878" s="20">
        <v>194</v>
      </c>
      <c r="B878" s="172" t="s">
        <v>4118</v>
      </c>
      <c r="C878" s="173"/>
      <c r="D878" s="21" t="s">
        <v>4119</v>
      </c>
      <c r="E878" s="172" t="s">
        <v>4120</v>
      </c>
      <c r="F878" s="174"/>
      <c r="G878" s="173"/>
      <c r="I878" s="172" t="s">
        <v>4121</v>
      </c>
      <c r="J878" s="173"/>
      <c r="K878" s="21" t="s">
        <v>295</v>
      </c>
      <c r="L878" s="20">
        <v>49</v>
      </c>
      <c r="M878" s="20">
        <v>0</v>
      </c>
      <c r="N878" s="139">
        <v>13475</v>
      </c>
      <c r="O878" s="140"/>
      <c r="P878" s="20">
        <v>13475</v>
      </c>
      <c r="Q878" s="139">
        <v>0</v>
      </c>
      <c r="R878" s="141"/>
      <c r="S878" s="140"/>
      <c r="T878" s="20">
        <v>0</v>
      </c>
      <c r="U878" s="139">
        <v>0</v>
      </c>
      <c r="V878" s="141"/>
      <c r="W878" s="22">
        <v>0</v>
      </c>
      <c r="X878" s="20">
        <v>0</v>
      </c>
      <c r="Y878" s="20">
        <v>0</v>
      </c>
      <c r="Z878" s="139">
        <v>13475</v>
      </c>
      <c r="AA878" s="140"/>
      <c r="AB878" s="20">
        <v>0</v>
      </c>
      <c r="AC878" s="20">
        <v>13475</v>
      </c>
      <c r="AD878" s="42" t="s">
        <v>3401</v>
      </c>
      <c r="AE878" s="21" t="s">
        <v>4122</v>
      </c>
      <c r="AF878" s="172" t="s">
        <v>3401</v>
      </c>
      <c r="AG878" s="173"/>
      <c r="AH878" s="172" t="s">
        <v>4118</v>
      </c>
      <c r="AI878" s="173"/>
    </row>
    <row r="879" spans="1:35">
      <c r="A879" s="20">
        <v>195</v>
      </c>
      <c r="B879" s="172" t="s">
        <v>4123</v>
      </c>
      <c r="C879" s="173"/>
      <c r="D879" s="21" t="s">
        <v>4124</v>
      </c>
      <c r="E879" s="172" t="s">
        <v>4125</v>
      </c>
      <c r="F879" s="174"/>
      <c r="G879" s="173"/>
      <c r="H879" s="21" t="s">
        <v>66</v>
      </c>
      <c r="I879" s="172" t="s">
        <v>4126</v>
      </c>
      <c r="J879" s="173"/>
      <c r="K879" s="21" t="s">
        <v>60</v>
      </c>
      <c r="L879" s="20">
        <v>200</v>
      </c>
      <c r="M879" s="20">
        <v>0</v>
      </c>
      <c r="N879" s="139">
        <v>99000</v>
      </c>
      <c r="O879" s="140"/>
      <c r="P879" s="20">
        <v>99000</v>
      </c>
      <c r="Q879" s="139">
        <v>0</v>
      </c>
      <c r="R879" s="141"/>
      <c r="S879" s="140"/>
      <c r="T879" s="20">
        <v>0</v>
      </c>
      <c r="U879" s="139">
        <v>0</v>
      </c>
      <c r="V879" s="141"/>
      <c r="W879" s="22">
        <v>8910</v>
      </c>
      <c r="X879" s="20">
        <v>0</v>
      </c>
      <c r="Y879" s="20">
        <v>0</v>
      </c>
      <c r="Z879" s="139">
        <v>107910</v>
      </c>
      <c r="AA879" s="140"/>
      <c r="AB879" s="20">
        <v>9000</v>
      </c>
      <c r="AC879" s="20">
        <v>98910</v>
      </c>
      <c r="AD879" s="42" t="s">
        <v>3225</v>
      </c>
      <c r="AE879" s="21" t="s">
        <v>4127</v>
      </c>
      <c r="AF879" s="172" t="s">
        <v>3225</v>
      </c>
      <c r="AG879" s="173"/>
      <c r="AH879" s="172" t="s">
        <v>4123</v>
      </c>
      <c r="AI879" s="173"/>
    </row>
    <row r="880" spans="1:35">
      <c r="A880" s="20">
        <v>196</v>
      </c>
      <c r="B880" s="172" t="s">
        <v>4128</v>
      </c>
      <c r="C880" s="173"/>
      <c r="D880" s="21" t="s">
        <v>4129</v>
      </c>
      <c r="E880" s="172" t="s">
        <v>4130</v>
      </c>
      <c r="F880" s="174"/>
      <c r="G880" s="173"/>
      <c r="H880" s="21" t="s">
        <v>66</v>
      </c>
      <c r="I880" s="172" t="s">
        <v>4131</v>
      </c>
      <c r="J880" s="173"/>
      <c r="K880" s="21" t="s">
        <v>370</v>
      </c>
      <c r="L880" s="20">
        <v>81</v>
      </c>
      <c r="M880" s="20">
        <v>0</v>
      </c>
      <c r="N880" s="139">
        <v>49005</v>
      </c>
      <c r="O880" s="140"/>
      <c r="P880" s="20">
        <v>49005</v>
      </c>
      <c r="Q880" s="139">
        <v>0</v>
      </c>
      <c r="R880" s="141"/>
      <c r="S880" s="140"/>
      <c r="T880" s="20">
        <v>0</v>
      </c>
      <c r="U880" s="139">
        <v>0</v>
      </c>
      <c r="V880" s="141"/>
      <c r="W880" s="22">
        <v>4410</v>
      </c>
      <c r="X880" s="20">
        <v>0</v>
      </c>
      <c r="Y880" s="20">
        <v>0</v>
      </c>
      <c r="Z880" s="139">
        <v>53415</v>
      </c>
      <c r="AA880" s="140"/>
      <c r="AB880" s="20">
        <v>53415</v>
      </c>
      <c r="AC880" s="20">
        <v>0</v>
      </c>
      <c r="AD880" s="42" t="s">
        <v>3247</v>
      </c>
      <c r="AE880" s="21" t="s">
        <v>4132</v>
      </c>
      <c r="AF880" s="172" t="s">
        <v>3247</v>
      </c>
      <c r="AG880" s="173"/>
      <c r="AH880" s="172" t="s">
        <v>4128</v>
      </c>
      <c r="AI880" s="173"/>
    </row>
    <row r="881" spans="1:35">
      <c r="A881" s="20">
        <v>197</v>
      </c>
      <c r="B881" s="172" t="s">
        <v>4133</v>
      </c>
      <c r="C881" s="173"/>
      <c r="D881" s="21" t="s">
        <v>4134</v>
      </c>
      <c r="E881" s="172" t="s">
        <v>4135</v>
      </c>
      <c r="F881" s="174"/>
      <c r="G881" s="173"/>
      <c r="I881" s="172" t="s">
        <v>4136</v>
      </c>
      <c r="J881" s="173"/>
      <c r="K881" s="21" t="s">
        <v>2047</v>
      </c>
      <c r="L881" s="20">
        <v>282</v>
      </c>
      <c r="M881" s="20">
        <v>0</v>
      </c>
      <c r="N881" s="139">
        <v>213560</v>
      </c>
      <c r="O881" s="140"/>
      <c r="P881" s="20">
        <v>213560</v>
      </c>
      <c r="Q881" s="139">
        <v>0</v>
      </c>
      <c r="R881" s="141"/>
      <c r="S881" s="140"/>
      <c r="T881" s="20">
        <v>0</v>
      </c>
      <c r="U881" s="139">
        <v>0</v>
      </c>
      <c r="V881" s="141"/>
      <c r="W881" s="22">
        <v>0</v>
      </c>
      <c r="X881" s="20">
        <v>0</v>
      </c>
      <c r="Y881" s="20">
        <v>0</v>
      </c>
      <c r="Z881" s="139">
        <v>213560</v>
      </c>
      <c r="AA881" s="140"/>
      <c r="AB881" s="20">
        <v>0</v>
      </c>
      <c r="AC881" s="20">
        <v>213560</v>
      </c>
      <c r="AD881" s="42" t="s">
        <v>3401</v>
      </c>
      <c r="AE881" s="21" t="s">
        <v>4137</v>
      </c>
      <c r="AF881" s="172" t="s">
        <v>3401</v>
      </c>
      <c r="AG881" s="173"/>
      <c r="AH881" s="172" t="s">
        <v>4133</v>
      </c>
      <c r="AI881" s="173"/>
    </row>
    <row r="882" spans="1:35">
      <c r="A882" s="20">
        <v>198</v>
      </c>
      <c r="B882" s="172" t="s">
        <v>4138</v>
      </c>
      <c r="C882" s="173"/>
      <c r="D882" s="21" t="s">
        <v>4139</v>
      </c>
      <c r="E882" s="172" t="s">
        <v>4140</v>
      </c>
      <c r="F882" s="174"/>
      <c r="G882" s="173"/>
      <c r="H882" s="21" t="s">
        <v>66</v>
      </c>
      <c r="I882" s="172" t="s">
        <v>4141</v>
      </c>
      <c r="J882" s="173"/>
      <c r="K882" s="21" t="s">
        <v>68</v>
      </c>
      <c r="L882" s="20">
        <v>582</v>
      </c>
      <c r="M882" s="20">
        <v>0</v>
      </c>
      <c r="N882" s="139">
        <v>786864</v>
      </c>
      <c r="O882" s="140"/>
      <c r="P882" s="20">
        <v>786864</v>
      </c>
      <c r="Q882" s="139">
        <v>0</v>
      </c>
      <c r="R882" s="141"/>
      <c r="S882" s="140"/>
      <c r="T882" s="20">
        <v>0</v>
      </c>
      <c r="U882" s="139">
        <v>0</v>
      </c>
      <c r="V882" s="141"/>
      <c r="W882" s="22">
        <v>70818</v>
      </c>
      <c r="X882" s="20">
        <v>0</v>
      </c>
      <c r="Y882" s="20">
        <v>0</v>
      </c>
      <c r="Z882" s="139">
        <v>857682</v>
      </c>
      <c r="AA882" s="140"/>
      <c r="AB882" s="20">
        <v>857682</v>
      </c>
      <c r="AC882" s="20">
        <v>0</v>
      </c>
      <c r="AD882" s="42" t="s">
        <v>3219</v>
      </c>
      <c r="AE882" s="21" t="s">
        <v>4142</v>
      </c>
      <c r="AF882" s="172" t="s">
        <v>3219</v>
      </c>
      <c r="AG882" s="173"/>
      <c r="AH882" s="172" t="s">
        <v>4138</v>
      </c>
      <c r="AI882" s="173"/>
    </row>
    <row r="883" spans="1:35">
      <c r="A883" s="20">
        <v>199</v>
      </c>
      <c r="B883" s="172" t="s">
        <v>4143</v>
      </c>
      <c r="C883" s="173"/>
      <c r="D883" s="21" t="s">
        <v>4144</v>
      </c>
      <c r="E883" s="172" t="s">
        <v>4145</v>
      </c>
      <c r="F883" s="174"/>
      <c r="G883" s="173"/>
      <c r="H883" s="21" t="s">
        <v>156</v>
      </c>
      <c r="I883" s="172" t="s">
        <v>4146</v>
      </c>
      <c r="J883" s="173"/>
      <c r="K883" s="21" t="s">
        <v>545</v>
      </c>
      <c r="L883" s="20">
        <v>4957</v>
      </c>
      <c r="M883" s="20">
        <v>0</v>
      </c>
      <c r="N883" s="139">
        <v>1784592</v>
      </c>
      <c r="O883" s="140"/>
      <c r="P883" s="20">
        <v>1784592</v>
      </c>
      <c r="Q883" s="139">
        <v>0</v>
      </c>
      <c r="R883" s="141"/>
      <c r="S883" s="140"/>
      <c r="T883" s="20">
        <v>0</v>
      </c>
      <c r="U883" s="139">
        <v>0</v>
      </c>
      <c r="V883" s="141"/>
      <c r="W883" s="22">
        <v>17846</v>
      </c>
      <c r="X883" s="20">
        <v>0</v>
      </c>
      <c r="Y883" s="20">
        <v>0</v>
      </c>
      <c r="Z883" s="139">
        <v>1802438</v>
      </c>
      <c r="AA883" s="140"/>
      <c r="AB883" s="20">
        <v>1802438</v>
      </c>
      <c r="AC883" s="20">
        <v>0</v>
      </c>
      <c r="AD883" s="42" t="s">
        <v>3241</v>
      </c>
      <c r="AE883" s="21" t="s">
        <v>4147</v>
      </c>
      <c r="AF883" s="172" t="s">
        <v>3241</v>
      </c>
      <c r="AG883" s="173"/>
      <c r="AH883" s="172" t="s">
        <v>4143</v>
      </c>
      <c r="AI883" s="173"/>
    </row>
    <row r="884" spans="1:35">
      <c r="A884" s="20">
        <v>200</v>
      </c>
      <c r="B884" s="172" t="s">
        <v>4148</v>
      </c>
      <c r="C884" s="173"/>
      <c r="D884" s="21" t="s">
        <v>4149</v>
      </c>
      <c r="E884" s="172" t="s">
        <v>4150</v>
      </c>
      <c r="F884" s="174"/>
      <c r="G884" s="173"/>
      <c r="I884" s="172" t="s">
        <v>4151</v>
      </c>
      <c r="J884" s="173"/>
      <c r="K884" s="21" t="s">
        <v>433</v>
      </c>
      <c r="L884" s="20">
        <v>132</v>
      </c>
      <c r="M884" s="20">
        <v>0</v>
      </c>
      <c r="N884" s="139">
        <v>190700</v>
      </c>
      <c r="O884" s="140"/>
      <c r="P884" s="20">
        <v>190700</v>
      </c>
      <c r="Q884" s="139">
        <v>0</v>
      </c>
      <c r="R884" s="141"/>
      <c r="S884" s="140"/>
      <c r="T884" s="20">
        <v>0</v>
      </c>
      <c r="U884" s="139">
        <v>0</v>
      </c>
      <c r="V884" s="141"/>
      <c r="W884" s="22">
        <v>0</v>
      </c>
      <c r="X884" s="20">
        <v>0</v>
      </c>
      <c r="Y884" s="20">
        <v>0</v>
      </c>
      <c r="Z884" s="139">
        <v>190700</v>
      </c>
      <c r="AA884" s="140"/>
      <c r="AB884" s="20">
        <v>0</v>
      </c>
      <c r="AC884" s="20">
        <v>190700</v>
      </c>
      <c r="AD884" s="42" t="s">
        <v>3253</v>
      </c>
      <c r="AE884" s="21" t="s">
        <v>4152</v>
      </c>
      <c r="AF884" s="172" t="s">
        <v>3253</v>
      </c>
      <c r="AG884" s="173"/>
      <c r="AH884" s="172" t="s">
        <v>4148</v>
      </c>
      <c r="AI884" s="173"/>
    </row>
    <row r="885" spans="1:35">
      <c r="A885" s="20">
        <v>201</v>
      </c>
      <c r="B885" s="172" t="s">
        <v>4153</v>
      </c>
      <c r="C885" s="173"/>
      <c r="D885" s="21" t="s">
        <v>4154</v>
      </c>
      <c r="E885" s="172" t="s">
        <v>4155</v>
      </c>
      <c r="F885" s="174"/>
      <c r="G885" s="173"/>
      <c r="H885" s="21" t="s">
        <v>66</v>
      </c>
      <c r="I885" s="172" t="s">
        <v>4156</v>
      </c>
      <c r="J885" s="173"/>
      <c r="K885" s="21" t="s">
        <v>60</v>
      </c>
      <c r="L885" s="20">
        <v>150</v>
      </c>
      <c r="M885" s="20">
        <v>0</v>
      </c>
      <c r="N885" s="139">
        <v>74250</v>
      </c>
      <c r="O885" s="140"/>
      <c r="P885" s="20">
        <v>74250</v>
      </c>
      <c r="Q885" s="139">
        <v>0</v>
      </c>
      <c r="R885" s="141"/>
      <c r="S885" s="140"/>
      <c r="T885" s="20">
        <v>0</v>
      </c>
      <c r="U885" s="139">
        <v>0</v>
      </c>
      <c r="V885" s="141"/>
      <c r="W885" s="22">
        <v>6683</v>
      </c>
      <c r="X885" s="20">
        <v>0</v>
      </c>
      <c r="Y885" s="20">
        <v>0</v>
      </c>
      <c r="Z885" s="139">
        <v>80933</v>
      </c>
      <c r="AA885" s="140"/>
      <c r="AB885" s="20">
        <v>7000</v>
      </c>
      <c r="AC885" s="20">
        <v>73933</v>
      </c>
      <c r="AD885" s="42" t="s">
        <v>3225</v>
      </c>
      <c r="AE885" s="21" t="s">
        <v>4157</v>
      </c>
      <c r="AF885" s="172" t="s">
        <v>3225</v>
      </c>
      <c r="AG885" s="173"/>
      <c r="AH885" s="172" t="s">
        <v>4153</v>
      </c>
      <c r="AI885" s="173"/>
    </row>
    <row r="886" spans="1:35">
      <c r="A886" s="20">
        <v>202</v>
      </c>
      <c r="B886" s="172" t="s">
        <v>4158</v>
      </c>
      <c r="C886" s="173"/>
      <c r="D886" s="21" t="s">
        <v>4159</v>
      </c>
      <c r="E886" s="172" t="s">
        <v>4160</v>
      </c>
      <c r="F886" s="174"/>
      <c r="G886" s="173"/>
      <c r="H886" s="21" t="s">
        <v>156</v>
      </c>
      <c r="I886" s="172" t="s">
        <v>4161</v>
      </c>
      <c r="J886" s="173"/>
      <c r="K886" s="21" t="s">
        <v>545</v>
      </c>
      <c r="L886" s="20">
        <v>4957</v>
      </c>
      <c r="M886" s="20">
        <v>0</v>
      </c>
      <c r="N886" s="139">
        <v>1784592</v>
      </c>
      <c r="O886" s="140"/>
      <c r="P886" s="20">
        <v>1784592</v>
      </c>
      <c r="Q886" s="139">
        <v>0</v>
      </c>
      <c r="R886" s="141"/>
      <c r="S886" s="140"/>
      <c r="T886" s="20">
        <v>0</v>
      </c>
      <c r="U886" s="139">
        <v>0</v>
      </c>
      <c r="V886" s="141"/>
      <c r="W886" s="22">
        <v>17846</v>
      </c>
      <c r="X886" s="20">
        <v>0</v>
      </c>
      <c r="Y886" s="20">
        <v>0</v>
      </c>
      <c r="Z886" s="139">
        <v>1802438</v>
      </c>
      <c r="AA886" s="140"/>
      <c r="AB886" s="20">
        <v>1802438</v>
      </c>
      <c r="AC886" s="20">
        <v>0</v>
      </c>
      <c r="AD886" s="42" t="s">
        <v>4024</v>
      </c>
      <c r="AE886" s="21" t="s">
        <v>4162</v>
      </c>
      <c r="AF886" s="172" t="s">
        <v>4024</v>
      </c>
      <c r="AG886" s="173"/>
      <c r="AH886" s="172" t="s">
        <v>4158</v>
      </c>
      <c r="AI886" s="173"/>
    </row>
    <row r="887" spans="1:35">
      <c r="A887" s="20">
        <v>203</v>
      </c>
      <c r="B887" s="172" t="s">
        <v>4163</v>
      </c>
      <c r="C887" s="173"/>
      <c r="D887" s="21" t="s">
        <v>4164</v>
      </c>
      <c r="E887" s="172" t="s">
        <v>4165</v>
      </c>
      <c r="F887" s="174"/>
      <c r="G887" s="173"/>
      <c r="H887" s="21" t="s">
        <v>66</v>
      </c>
      <c r="I887" s="172" t="s">
        <v>4166</v>
      </c>
      <c r="J887" s="173"/>
      <c r="K887" s="21" t="s">
        <v>68</v>
      </c>
      <c r="L887" s="20">
        <v>210</v>
      </c>
      <c r="M887" s="20">
        <v>0</v>
      </c>
      <c r="N887" s="139">
        <v>283920</v>
      </c>
      <c r="O887" s="140"/>
      <c r="P887" s="20">
        <v>283920</v>
      </c>
      <c r="Q887" s="139">
        <v>0</v>
      </c>
      <c r="R887" s="141"/>
      <c r="S887" s="140"/>
      <c r="T887" s="20">
        <v>0</v>
      </c>
      <c r="U887" s="139">
        <v>0</v>
      </c>
      <c r="V887" s="141"/>
      <c r="W887" s="22">
        <v>25553</v>
      </c>
      <c r="X887" s="20">
        <v>0</v>
      </c>
      <c r="Y887" s="20">
        <v>0</v>
      </c>
      <c r="Z887" s="139">
        <v>309473</v>
      </c>
      <c r="AA887" s="140"/>
      <c r="AB887" s="20">
        <v>309473</v>
      </c>
      <c r="AC887" s="20">
        <v>0</v>
      </c>
      <c r="AD887" s="42" t="s">
        <v>3351</v>
      </c>
      <c r="AE887" s="21" t="s">
        <v>4167</v>
      </c>
      <c r="AF887" s="172" t="s">
        <v>3351</v>
      </c>
      <c r="AG887" s="173"/>
      <c r="AH887" s="172" t="s">
        <v>4163</v>
      </c>
      <c r="AI887" s="173"/>
    </row>
    <row r="888" spans="1:35">
      <c r="A888" s="20">
        <v>204</v>
      </c>
      <c r="B888" s="172" t="s">
        <v>4168</v>
      </c>
      <c r="C888" s="173"/>
      <c r="D888" s="21" t="s">
        <v>4169</v>
      </c>
      <c r="E888" s="172" t="s">
        <v>4170</v>
      </c>
      <c r="F888" s="174"/>
      <c r="G888" s="173"/>
      <c r="I888" s="172" t="s">
        <v>4171</v>
      </c>
      <c r="J888" s="173"/>
      <c r="K888" s="21" t="s">
        <v>60</v>
      </c>
      <c r="L888" s="20">
        <v>213</v>
      </c>
      <c r="M888" s="20">
        <v>0</v>
      </c>
      <c r="N888" s="139">
        <v>36200</v>
      </c>
      <c r="O888" s="140"/>
      <c r="P888" s="20">
        <v>36200</v>
      </c>
      <c r="Q888" s="139">
        <v>0</v>
      </c>
      <c r="R888" s="141"/>
      <c r="S888" s="140"/>
      <c r="T888" s="20">
        <v>0</v>
      </c>
      <c r="U888" s="139">
        <v>0</v>
      </c>
      <c r="V888" s="141"/>
      <c r="W888" s="22">
        <v>0</v>
      </c>
      <c r="X888" s="20">
        <v>0</v>
      </c>
      <c r="Y888" s="20">
        <v>0</v>
      </c>
      <c r="Z888" s="139">
        <v>36200</v>
      </c>
      <c r="AA888" s="140"/>
      <c r="AB888" s="20">
        <v>0</v>
      </c>
      <c r="AC888" s="20">
        <v>36200</v>
      </c>
      <c r="AD888" s="42" t="s">
        <v>3337</v>
      </c>
      <c r="AE888" s="21" t="s">
        <v>4172</v>
      </c>
      <c r="AF888" s="172" t="s">
        <v>3337</v>
      </c>
      <c r="AG888" s="173"/>
      <c r="AH888" s="172" t="s">
        <v>4168</v>
      </c>
      <c r="AI888" s="173"/>
    </row>
    <row r="889" spans="1:35">
      <c r="A889" s="20">
        <v>205</v>
      </c>
      <c r="B889" s="172" t="s">
        <v>4173</v>
      </c>
      <c r="C889" s="173"/>
      <c r="D889" s="21" t="s">
        <v>4174</v>
      </c>
      <c r="E889" s="172" t="s">
        <v>4175</v>
      </c>
      <c r="F889" s="174"/>
      <c r="G889" s="173"/>
      <c r="H889" s="21" t="s">
        <v>110</v>
      </c>
      <c r="I889" s="172" t="s">
        <v>4176</v>
      </c>
      <c r="J889" s="173"/>
      <c r="K889" s="21" t="s">
        <v>68</v>
      </c>
      <c r="L889" s="20">
        <v>0</v>
      </c>
      <c r="M889" s="20">
        <v>0</v>
      </c>
      <c r="N889" s="139">
        <v>1737730</v>
      </c>
      <c r="O889" s="140"/>
      <c r="P889" s="20">
        <v>1737730</v>
      </c>
      <c r="Q889" s="139">
        <v>0</v>
      </c>
      <c r="R889" s="141"/>
      <c r="S889" s="140"/>
      <c r="T889" s="20">
        <v>0</v>
      </c>
      <c r="U889" s="139">
        <v>0</v>
      </c>
      <c r="V889" s="141"/>
      <c r="W889" s="22">
        <v>0</v>
      </c>
      <c r="X889" s="20">
        <v>0</v>
      </c>
      <c r="Y889" s="20">
        <v>0</v>
      </c>
      <c r="Z889" s="139">
        <v>1737730</v>
      </c>
      <c r="AA889" s="140"/>
      <c r="AB889" s="20">
        <v>0</v>
      </c>
      <c r="AC889" s="20">
        <v>1737730</v>
      </c>
      <c r="AD889" s="42" t="s">
        <v>3235</v>
      </c>
      <c r="AE889" s="21" t="s">
        <v>4177</v>
      </c>
      <c r="AF889" s="172" t="s">
        <v>3235</v>
      </c>
      <c r="AG889" s="173"/>
      <c r="AH889" s="172" t="s">
        <v>4173</v>
      </c>
      <c r="AI889" s="173"/>
    </row>
    <row r="890" spans="1:35">
      <c r="A890" s="20">
        <v>206</v>
      </c>
      <c r="B890" s="172" t="s">
        <v>4178</v>
      </c>
      <c r="C890" s="173"/>
      <c r="D890" s="21" t="s">
        <v>4179</v>
      </c>
      <c r="E890" s="172" t="s">
        <v>3665</v>
      </c>
      <c r="F890" s="174"/>
      <c r="G890" s="173"/>
      <c r="I890" s="172" t="s">
        <v>4180</v>
      </c>
      <c r="J890" s="173"/>
      <c r="K890" s="21" t="s">
        <v>60</v>
      </c>
      <c r="L890" s="20">
        <v>104</v>
      </c>
      <c r="M890" s="20">
        <v>0</v>
      </c>
      <c r="N890" s="139">
        <v>17632</v>
      </c>
      <c r="O890" s="140"/>
      <c r="P890" s="20">
        <v>17632</v>
      </c>
      <c r="Q890" s="139">
        <v>0</v>
      </c>
      <c r="R890" s="141"/>
      <c r="S890" s="140"/>
      <c r="T890" s="20">
        <v>0</v>
      </c>
      <c r="U890" s="139">
        <v>0</v>
      </c>
      <c r="V890" s="141"/>
      <c r="W890" s="22">
        <v>0</v>
      </c>
      <c r="X890" s="20">
        <v>0</v>
      </c>
      <c r="Y890" s="20">
        <v>0</v>
      </c>
      <c r="Z890" s="139">
        <v>17632</v>
      </c>
      <c r="AA890" s="140"/>
      <c r="AB890" s="20">
        <v>0</v>
      </c>
      <c r="AC890" s="20">
        <v>17632</v>
      </c>
      <c r="AD890" s="42" t="s">
        <v>3337</v>
      </c>
      <c r="AE890" s="21" t="s">
        <v>4181</v>
      </c>
      <c r="AF890" s="172" t="s">
        <v>3337</v>
      </c>
      <c r="AG890" s="173"/>
      <c r="AH890" s="172" t="s">
        <v>4178</v>
      </c>
      <c r="AI890" s="173"/>
    </row>
    <row r="891" spans="1:35">
      <c r="A891" s="20">
        <v>207</v>
      </c>
      <c r="B891" s="172" t="s">
        <v>4182</v>
      </c>
      <c r="C891" s="173"/>
      <c r="D891" s="21" t="s">
        <v>4183</v>
      </c>
      <c r="E891" s="172" t="s">
        <v>4184</v>
      </c>
      <c r="F891" s="174"/>
      <c r="G891" s="173"/>
      <c r="I891" s="172" t="s">
        <v>4185</v>
      </c>
      <c r="J891" s="173"/>
      <c r="K891" s="21" t="s">
        <v>60</v>
      </c>
      <c r="L891" s="20">
        <v>39</v>
      </c>
      <c r="M891" s="20">
        <v>0</v>
      </c>
      <c r="N891" s="139">
        <v>6591</v>
      </c>
      <c r="O891" s="140"/>
      <c r="P891" s="20">
        <v>6591</v>
      </c>
      <c r="Q891" s="139">
        <v>0</v>
      </c>
      <c r="R891" s="141"/>
      <c r="S891" s="140"/>
      <c r="T891" s="20">
        <v>0</v>
      </c>
      <c r="U891" s="139">
        <v>0</v>
      </c>
      <c r="V891" s="141"/>
      <c r="W891" s="22">
        <v>0</v>
      </c>
      <c r="X891" s="20">
        <v>0</v>
      </c>
      <c r="Y891" s="20">
        <v>0</v>
      </c>
      <c r="Z891" s="139">
        <v>6591</v>
      </c>
      <c r="AA891" s="140"/>
      <c r="AB891" s="20">
        <v>0</v>
      </c>
      <c r="AC891" s="20">
        <v>6591</v>
      </c>
      <c r="AD891" s="42" t="s">
        <v>3253</v>
      </c>
      <c r="AE891" s="21" t="s">
        <v>4186</v>
      </c>
      <c r="AF891" s="172" t="s">
        <v>3253</v>
      </c>
      <c r="AG891" s="173"/>
      <c r="AH891" s="172" t="s">
        <v>4182</v>
      </c>
      <c r="AI891" s="173"/>
    </row>
    <row r="892" spans="1:35">
      <c r="A892" s="20">
        <v>208</v>
      </c>
      <c r="B892" s="172" t="s">
        <v>4187</v>
      </c>
      <c r="C892" s="173"/>
      <c r="D892" s="21" t="s">
        <v>4188</v>
      </c>
      <c r="E892" s="172" t="s">
        <v>903</v>
      </c>
      <c r="F892" s="174"/>
      <c r="G892" s="173"/>
      <c r="I892" s="172" t="s">
        <v>4189</v>
      </c>
      <c r="J892" s="173"/>
      <c r="K892" s="21" t="s">
        <v>60</v>
      </c>
      <c r="L892" s="20">
        <v>56</v>
      </c>
      <c r="M892" s="20">
        <v>0</v>
      </c>
      <c r="N892" s="139">
        <v>9464</v>
      </c>
      <c r="O892" s="140"/>
      <c r="P892" s="20">
        <v>9464</v>
      </c>
      <c r="Q892" s="139">
        <v>0</v>
      </c>
      <c r="R892" s="141"/>
      <c r="S892" s="140"/>
      <c r="T892" s="20">
        <v>0</v>
      </c>
      <c r="U892" s="139">
        <v>0</v>
      </c>
      <c r="V892" s="141"/>
      <c r="W892" s="22">
        <v>0</v>
      </c>
      <c r="X892" s="20">
        <v>0</v>
      </c>
      <c r="Y892" s="20">
        <v>0</v>
      </c>
      <c r="Z892" s="139">
        <v>9464</v>
      </c>
      <c r="AA892" s="140"/>
      <c r="AB892" s="20">
        <v>0</v>
      </c>
      <c r="AC892" s="20">
        <v>9464</v>
      </c>
      <c r="AD892" s="42" t="s">
        <v>3253</v>
      </c>
      <c r="AE892" s="21" t="s">
        <v>4190</v>
      </c>
      <c r="AF892" s="172" t="s">
        <v>3253</v>
      </c>
      <c r="AG892" s="173"/>
      <c r="AH892" s="172" t="s">
        <v>4187</v>
      </c>
      <c r="AI892" s="173"/>
    </row>
    <row r="893" spans="1:35">
      <c r="A893" s="20">
        <v>209</v>
      </c>
      <c r="B893" s="172" t="s">
        <v>4191</v>
      </c>
      <c r="C893" s="173"/>
      <c r="D893" s="21" t="s">
        <v>4192</v>
      </c>
      <c r="E893" s="172" t="s">
        <v>4193</v>
      </c>
      <c r="F893" s="174"/>
      <c r="G893" s="173"/>
      <c r="H893" s="21" t="s">
        <v>156</v>
      </c>
      <c r="I893" s="172" t="s">
        <v>4194</v>
      </c>
      <c r="J893" s="173"/>
      <c r="K893" s="21" t="s">
        <v>118</v>
      </c>
      <c r="L893" s="20">
        <v>4957</v>
      </c>
      <c r="M893" s="20">
        <v>0</v>
      </c>
      <c r="N893" s="139">
        <v>1784592</v>
      </c>
      <c r="O893" s="140"/>
      <c r="P893" s="20">
        <v>1784592</v>
      </c>
      <c r="Q893" s="139">
        <v>0</v>
      </c>
      <c r="R893" s="141"/>
      <c r="S893" s="140"/>
      <c r="T893" s="20">
        <v>0</v>
      </c>
      <c r="U893" s="139">
        <v>0</v>
      </c>
      <c r="V893" s="141"/>
      <c r="W893" s="22">
        <v>17846</v>
      </c>
      <c r="X893" s="20">
        <v>0</v>
      </c>
      <c r="Y893" s="20">
        <v>0</v>
      </c>
      <c r="Z893" s="139">
        <v>1802438</v>
      </c>
      <c r="AA893" s="140"/>
      <c r="AB893" s="20">
        <v>1802438</v>
      </c>
      <c r="AC893" s="20">
        <v>0</v>
      </c>
      <c r="AD893" s="42" t="s">
        <v>3337</v>
      </c>
      <c r="AE893" s="21" t="s">
        <v>4195</v>
      </c>
      <c r="AF893" s="172" t="s">
        <v>3337</v>
      </c>
      <c r="AG893" s="173"/>
      <c r="AH893" s="172" t="s">
        <v>4191</v>
      </c>
      <c r="AI893" s="173"/>
    </row>
    <row r="894" spans="1:35">
      <c r="A894" s="20">
        <v>210</v>
      </c>
      <c r="B894" s="172" t="s">
        <v>4196</v>
      </c>
      <c r="C894" s="173"/>
      <c r="D894" s="21" t="s">
        <v>4197</v>
      </c>
      <c r="E894" s="172" t="s">
        <v>4198</v>
      </c>
      <c r="F894" s="174"/>
      <c r="G894" s="173"/>
      <c r="I894" s="172" t="s">
        <v>3515</v>
      </c>
      <c r="J894" s="173"/>
      <c r="K894" s="21" t="s">
        <v>60</v>
      </c>
      <c r="L894" s="20">
        <v>42</v>
      </c>
      <c r="M894" s="20">
        <v>0</v>
      </c>
      <c r="N894" s="139">
        <v>7098</v>
      </c>
      <c r="O894" s="140"/>
      <c r="P894" s="20">
        <v>7098</v>
      </c>
      <c r="Q894" s="139">
        <v>0</v>
      </c>
      <c r="R894" s="141"/>
      <c r="S894" s="140"/>
      <c r="T894" s="20">
        <v>0</v>
      </c>
      <c r="U894" s="139">
        <v>0</v>
      </c>
      <c r="V894" s="141"/>
      <c r="W894" s="22">
        <v>0</v>
      </c>
      <c r="X894" s="20">
        <v>0</v>
      </c>
      <c r="Y894" s="20">
        <v>0</v>
      </c>
      <c r="Z894" s="139">
        <v>7098</v>
      </c>
      <c r="AA894" s="140"/>
      <c r="AB894" s="20">
        <v>0</v>
      </c>
      <c r="AC894" s="20">
        <v>7098</v>
      </c>
      <c r="AD894" s="42" t="s">
        <v>3253</v>
      </c>
      <c r="AE894" s="21" t="s">
        <v>4199</v>
      </c>
      <c r="AF894" s="172" t="s">
        <v>3253</v>
      </c>
      <c r="AG894" s="173"/>
      <c r="AH894" s="172" t="s">
        <v>4196</v>
      </c>
      <c r="AI894" s="173"/>
    </row>
    <row r="895" spans="1:35">
      <c r="A895" s="20">
        <v>211</v>
      </c>
      <c r="B895" s="172" t="s">
        <v>4200</v>
      </c>
      <c r="C895" s="173"/>
      <c r="D895" s="21" t="s">
        <v>108</v>
      </c>
      <c r="E895" s="172" t="s">
        <v>4201</v>
      </c>
      <c r="F895" s="174"/>
      <c r="G895" s="173"/>
      <c r="H895" s="21" t="s">
        <v>110</v>
      </c>
      <c r="I895" s="172" t="s">
        <v>4202</v>
      </c>
      <c r="J895" s="173"/>
      <c r="K895" s="21" t="s">
        <v>112</v>
      </c>
      <c r="L895" s="20">
        <v>4957</v>
      </c>
      <c r="M895" s="20">
        <v>429300</v>
      </c>
      <c r="N895" s="139">
        <v>2305098</v>
      </c>
      <c r="O895" s="140"/>
      <c r="P895" s="20">
        <v>2734398</v>
      </c>
      <c r="Q895" s="139">
        <v>0</v>
      </c>
      <c r="R895" s="141"/>
      <c r="S895" s="140"/>
      <c r="T895" s="20">
        <v>0</v>
      </c>
      <c r="U895" s="139">
        <v>0</v>
      </c>
      <c r="V895" s="141"/>
      <c r="W895" s="22">
        <v>13672</v>
      </c>
      <c r="X895" s="20">
        <v>0</v>
      </c>
      <c r="Y895" s="20">
        <v>0</v>
      </c>
      <c r="Z895" s="139">
        <v>2748070</v>
      </c>
      <c r="AA895" s="140"/>
      <c r="AB895" s="20">
        <v>2748070</v>
      </c>
      <c r="AC895" s="20">
        <v>0</v>
      </c>
      <c r="AD895" s="42" t="s">
        <v>3337</v>
      </c>
      <c r="AE895" s="21" t="s">
        <v>4203</v>
      </c>
      <c r="AF895" s="172" t="s">
        <v>3337</v>
      </c>
      <c r="AG895" s="173"/>
      <c r="AH895" s="172" t="s">
        <v>4200</v>
      </c>
      <c r="AI895" s="173"/>
    </row>
    <row r="896" spans="1:35">
      <c r="A896" s="20">
        <v>212</v>
      </c>
      <c r="B896" s="172" t="s">
        <v>4204</v>
      </c>
      <c r="C896" s="173"/>
      <c r="D896" s="21" t="s">
        <v>4205</v>
      </c>
      <c r="E896" s="172" t="s">
        <v>4206</v>
      </c>
      <c r="F896" s="174"/>
      <c r="G896" s="173"/>
      <c r="I896" s="172" t="s">
        <v>4207</v>
      </c>
      <c r="J896" s="173"/>
      <c r="K896" s="21" t="s">
        <v>60</v>
      </c>
      <c r="L896" s="20">
        <v>40</v>
      </c>
      <c r="M896" s="20">
        <v>0</v>
      </c>
      <c r="N896" s="139">
        <v>6760</v>
      </c>
      <c r="O896" s="140"/>
      <c r="P896" s="20">
        <v>6760</v>
      </c>
      <c r="Q896" s="139">
        <v>0</v>
      </c>
      <c r="R896" s="141"/>
      <c r="S896" s="140"/>
      <c r="T896" s="20">
        <v>0</v>
      </c>
      <c r="U896" s="139">
        <v>0</v>
      </c>
      <c r="V896" s="141"/>
      <c r="W896" s="22">
        <v>0</v>
      </c>
      <c r="X896" s="20">
        <v>0</v>
      </c>
      <c r="Y896" s="20">
        <v>0</v>
      </c>
      <c r="Z896" s="139">
        <v>6760</v>
      </c>
      <c r="AA896" s="140"/>
      <c r="AB896" s="20">
        <v>0</v>
      </c>
      <c r="AC896" s="20">
        <v>6760</v>
      </c>
      <c r="AD896" s="42" t="s">
        <v>3253</v>
      </c>
      <c r="AE896" s="21" t="s">
        <v>4208</v>
      </c>
      <c r="AF896" s="172" t="s">
        <v>3253</v>
      </c>
      <c r="AG896" s="173"/>
      <c r="AH896" s="172" t="s">
        <v>4204</v>
      </c>
      <c r="AI896" s="173"/>
    </row>
    <row r="897" spans="1:35">
      <c r="A897" s="20">
        <v>213</v>
      </c>
      <c r="B897" s="172" t="s">
        <v>4209</v>
      </c>
      <c r="C897" s="173"/>
      <c r="D897" s="21" t="s">
        <v>108</v>
      </c>
      <c r="E897" s="172" t="s">
        <v>4210</v>
      </c>
      <c r="F897" s="174"/>
      <c r="G897" s="173"/>
      <c r="H897" s="21" t="s">
        <v>110</v>
      </c>
      <c r="I897" s="172" t="s">
        <v>4211</v>
      </c>
      <c r="J897" s="173"/>
      <c r="K897" s="21" t="s">
        <v>60</v>
      </c>
      <c r="L897" s="20">
        <v>2479</v>
      </c>
      <c r="M897" s="20">
        <v>89100</v>
      </c>
      <c r="N897" s="139">
        <v>1226907</v>
      </c>
      <c r="O897" s="140"/>
      <c r="P897" s="20">
        <v>1316007</v>
      </c>
      <c r="Q897" s="139">
        <v>0</v>
      </c>
      <c r="R897" s="141"/>
      <c r="S897" s="140"/>
      <c r="T897" s="20">
        <v>0</v>
      </c>
      <c r="U897" s="139">
        <v>0</v>
      </c>
      <c r="V897" s="141"/>
      <c r="W897" s="22">
        <v>6580</v>
      </c>
      <c r="X897" s="20">
        <v>0</v>
      </c>
      <c r="Y897" s="20">
        <v>0</v>
      </c>
      <c r="Z897" s="139">
        <v>1322587</v>
      </c>
      <c r="AA897" s="140"/>
      <c r="AB897" s="20">
        <v>1322587</v>
      </c>
      <c r="AC897" s="20">
        <v>0</v>
      </c>
      <c r="AD897" s="42" t="s">
        <v>3611</v>
      </c>
      <c r="AE897" s="21" t="s">
        <v>4212</v>
      </c>
      <c r="AF897" s="172" t="s">
        <v>3611</v>
      </c>
      <c r="AG897" s="173"/>
      <c r="AH897" s="172" t="s">
        <v>4209</v>
      </c>
      <c r="AI897" s="173"/>
    </row>
    <row r="898" spans="1:35">
      <c r="A898" s="20">
        <v>214</v>
      </c>
      <c r="B898" s="172" t="s">
        <v>4213</v>
      </c>
      <c r="C898" s="173"/>
      <c r="D898" s="21" t="s">
        <v>4214</v>
      </c>
      <c r="E898" s="172" t="s">
        <v>4215</v>
      </c>
      <c r="F898" s="174"/>
      <c r="G898" s="173"/>
      <c r="I898" s="172" t="s">
        <v>4216</v>
      </c>
      <c r="J898" s="173"/>
      <c r="K898" s="21" t="s">
        <v>295</v>
      </c>
      <c r="L898" s="20">
        <v>147</v>
      </c>
      <c r="M898" s="20">
        <v>0</v>
      </c>
      <c r="N898" s="139">
        <v>40150</v>
      </c>
      <c r="O898" s="140"/>
      <c r="P898" s="20">
        <v>40150</v>
      </c>
      <c r="Q898" s="139">
        <v>0</v>
      </c>
      <c r="R898" s="141"/>
      <c r="S898" s="140"/>
      <c r="T898" s="20">
        <v>0</v>
      </c>
      <c r="U898" s="139">
        <v>0</v>
      </c>
      <c r="V898" s="141"/>
      <c r="W898" s="22">
        <v>0</v>
      </c>
      <c r="X898" s="20">
        <v>0</v>
      </c>
      <c r="Y898" s="20">
        <v>0</v>
      </c>
      <c r="Z898" s="139">
        <v>40150</v>
      </c>
      <c r="AA898" s="140"/>
      <c r="AB898" s="20">
        <v>0</v>
      </c>
      <c r="AC898" s="20">
        <v>40150</v>
      </c>
      <c r="AD898" s="42" t="s">
        <v>3401</v>
      </c>
      <c r="AE898" s="21" t="s">
        <v>4217</v>
      </c>
      <c r="AF898" s="172" t="s">
        <v>3401</v>
      </c>
      <c r="AG898" s="173"/>
      <c r="AH898" s="172" t="s">
        <v>4213</v>
      </c>
      <c r="AI898" s="173"/>
    </row>
    <row r="899" spans="1:35">
      <c r="A899" s="20">
        <v>215</v>
      </c>
      <c r="B899" s="172" t="s">
        <v>4218</v>
      </c>
      <c r="C899" s="173"/>
      <c r="D899" s="21" t="s">
        <v>4219</v>
      </c>
      <c r="E899" s="172" t="s">
        <v>4220</v>
      </c>
      <c r="F899" s="174"/>
      <c r="G899" s="173"/>
      <c r="H899" s="21" t="s">
        <v>66</v>
      </c>
      <c r="I899" s="172" t="s">
        <v>4221</v>
      </c>
      <c r="J899" s="173"/>
      <c r="K899" s="21" t="s">
        <v>252</v>
      </c>
      <c r="L899" s="20">
        <v>613</v>
      </c>
      <c r="M899" s="20">
        <v>0</v>
      </c>
      <c r="N899" s="139">
        <v>254395</v>
      </c>
      <c r="O899" s="140"/>
      <c r="P899" s="20">
        <v>254395</v>
      </c>
      <c r="Q899" s="139">
        <v>0</v>
      </c>
      <c r="R899" s="141"/>
      <c r="S899" s="140"/>
      <c r="T899" s="20">
        <v>0</v>
      </c>
      <c r="U899" s="139">
        <v>0</v>
      </c>
      <c r="V899" s="141"/>
      <c r="W899" s="22">
        <v>22896</v>
      </c>
      <c r="X899" s="20">
        <v>0</v>
      </c>
      <c r="Y899" s="20">
        <v>0</v>
      </c>
      <c r="Z899" s="139">
        <v>277291</v>
      </c>
      <c r="AA899" s="140"/>
      <c r="AB899" s="20">
        <v>277291</v>
      </c>
      <c r="AC899" s="20">
        <v>0</v>
      </c>
      <c r="AD899" s="42" t="s">
        <v>3505</v>
      </c>
      <c r="AE899" s="21" t="s">
        <v>4222</v>
      </c>
      <c r="AF899" s="172" t="s">
        <v>3505</v>
      </c>
      <c r="AG899" s="173"/>
      <c r="AH899" s="172" t="s">
        <v>4218</v>
      </c>
      <c r="AI899" s="173"/>
    </row>
    <row r="900" spans="1:35">
      <c r="A900" s="20">
        <v>216</v>
      </c>
      <c r="B900" s="172" t="s">
        <v>4223</v>
      </c>
      <c r="C900" s="173"/>
      <c r="D900" s="21" t="s">
        <v>4224</v>
      </c>
      <c r="E900" s="172" t="s">
        <v>4225</v>
      </c>
      <c r="F900" s="174"/>
      <c r="G900" s="173"/>
      <c r="H900" s="21" t="s">
        <v>156</v>
      </c>
      <c r="I900" s="172" t="s">
        <v>4226</v>
      </c>
      <c r="J900" s="173"/>
      <c r="K900" s="21" t="s">
        <v>68</v>
      </c>
      <c r="L900" s="20">
        <v>4957</v>
      </c>
      <c r="M900" s="20">
        <v>0</v>
      </c>
      <c r="N900" s="139">
        <v>6702134</v>
      </c>
      <c r="O900" s="140"/>
      <c r="P900" s="20">
        <v>6702134</v>
      </c>
      <c r="Q900" s="139">
        <v>10000</v>
      </c>
      <c r="R900" s="141"/>
      <c r="S900" s="140"/>
      <c r="T900" s="20">
        <v>0</v>
      </c>
      <c r="U900" s="139">
        <v>0</v>
      </c>
      <c r="V900" s="141"/>
      <c r="W900" s="22">
        <v>67021</v>
      </c>
      <c r="X900" s="20">
        <v>0</v>
      </c>
      <c r="Y900" s="20">
        <v>0</v>
      </c>
      <c r="Z900" s="139">
        <v>6779155</v>
      </c>
      <c r="AA900" s="140"/>
      <c r="AB900" s="20">
        <v>3400000</v>
      </c>
      <c r="AC900" s="20">
        <v>3379155</v>
      </c>
      <c r="AD900" s="42" t="s">
        <v>3351</v>
      </c>
      <c r="AE900" s="21" t="s">
        <v>4227</v>
      </c>
      <c r="AF900" s="172" t="s">
        <v>3351</v>
      </c>
      <c r="AG900" s="173"/>
      <c r="AH900" s="172" t="s">
        <v>4223</v>
      </c>
      <c r="AI900" s="173"/>
    </row>
    <row r="901" spans="1:35">
      <c r="A901" s="20">
        <v>217</v>
      </c>
      <c r="B901" s="172" t="s">
        <v>4228</v>
      </c>
      <c r="C901" s="173"/>
      <c r="D901" s="21" t="s">
        <v>1196</v>
      </c>
      <c r="E901" s="172" t="s">
        <v>1197</v>
      </c>
      <c r="F901" s="174"/>
      <c r="G901" s="173"/>
      <c r="H901" s="21" t="s">
        <v>66</v>
      </c>
      <c r="I901" s="172" t="s">
        <v>1198</v>
      </c>
      <c r="J901" s="173"/>
      <c r="K901" s="21" t="s">
        <v>540</v>
      </c>
      <c r="L901" s="20">
        <v>221</v>
      </c>
      <c r="M901" s="20">
        <v>0</v>
      </c>
      <c r="N901" s="139">
        <v>319279</v>
      </c>
      <c r="O901" s="140"/>
      <c r="P901" s="20">
        <v>319279</v>
      </c>
      <c r="Q901" s="139">
        <v>0</v>
      </c>
      <c r="R901" s="141"/>
      <c r="S901" s="140"/>
      <c r="T901" s="20">
        <v>0</v>
      </c>
      <c r="U901" s="139">
        <v>0</v>
      </c>
      <c r="V901" s="141"/>
      <c r="W901" s="22">
        <v>28735</v>
      </c>
      <c r="X901" s="20">
        <v>0</v>
      </c>
      <c r="Y901" s="20">
        <v>0</v>
      </c>
      <c r="Z901" s="139">
        <v>348014</v>
      </c>
      <c r="AA901" s="140"/>
      <c r="AB901" s="20">
        <v>348014</v>
      </c>
      <c r="AC901" s="20">
        <v>0</v>
      </c>
      <c r="AD901" s="42" t="s">
        <v>3326</v>
      </c>
      <c r="AE901" s="21" t="s">
        <v>4229</v>
      </c>
      <c r="AF901" s="172" t="s">
        <v>3326</v>
      </c>
      <c r="AG901" s="173"/>
      <c r="AH901" s="172" t="s">
        <v>4228</v>
      </c>
      <c r="AI901" s="173"/>
    </row>
    <row r="902" spans="1:35">
      <c r="A902" s="20">
        <v>218</v>
      </c>
      <c r="B902" s="172" t="s">
        <v>4230</v>
      </c>
      <c r="C902" s="173"/>
      <c r="D902" s="21" t="s">
        <v>108</v>
      </c>
      <c r="E902" s="172" t="s">
        <v>4231</v>
      </c>
      <c r="F902" s="174"/>
      <c r="G902" s="173"/>
      <c r="H902" s="21" t="s">
        <v>110</v>
      </c>
      <c r="I902" s="172" t="s">
        <v>4232</v>
      </c>
      <c r="J902" s="173"/>
      <c r="K902" s="21" t="s">
        <v>112</v>
      </c>
      <c r="L902" s="20">
        <v>4957</v>
      </c>
      <c r="M902" s="20">
        <v>429300</v>
      </c>
      <c r="N902" s="139">
        <v>2305098</v>
      </c>
      <c r="O902" s="140"/>
      <c r="P902" s="20">
        <v>2734398</v>
      </c>
      <c r="Q902" s="139">
        <v>0</v>
      </c>
      <c r="R902" s="141"/>
      <c r="S902" s="140"/>
      <c r="T902" s="20">
        <v>0</v>
      </c>
      <c r="U902" s="139">
        <v>0</v>
      </c>
      <c r="V902" s="141"/>
      <c r="W902" s="22">
        <v>13672</v>
      </c>
      <c r="X902" s="20">
        <v>0</v>
      </c>
      <c r="Y902" s="20">
        <v>0</v>
      </c>
      <c r="Z902" s="139">
        <v>2748070</v>
      </c>
      <c r="AA902" s="140"/>
      <c r="AB902" s="20">
        <v>2748070</v>
      </c>
      <c r="AC902" s="20">
        <v>0</v>
      </c>
      <c r="AD902" s="42" t="s">
        <v>3235</v>
      </c>
      <c r="AE902" s="21" t="s">
        <v>4233</v>
      </c>
      <c r="AF902" s="172" t="s">
        <v>3235</v>
      </c>
      <c r="AG902" s="173"/>
      <c r="AH902" s="172" t="s">
        <v>4230</v>
      </c>
      <c r="AI902" s="173"/>
    </row>
    <row r="903" spans="1:35">
      <c r="A903" s="20">
        <v>219</v>
      </c>
      <c r="B903" s="172" t="s">
        <v>4234</v>
      </c>
      <c r="C903" s="173"/>
      <c r="D903" s="21" t="s">
        <v>4235</v>
      </c>
      <c r="E903" s="172" t="s">
        <v>777</v>
      </c>
      <c r="F903" s="174"/>
      <c r="G903" s="173"/>
      <c r="I903" s="172" t="s">
        <v>4236</v>
      </c>
      <c r="J903" s="173"/>
      <c r="K903" s="21" t="s">
        <v>60</v>
      </c>
      <c r="L903" s="20">
        <v>100</v>
      </c>
      <c r="M903" s="20">
        <v>0</v>
      </c>
      <c r="N903" s="139">
        <v>16900</v>
      </c>
      <c r="O903" s="140"/>
      <c r="P903" s="20">
        <v>16900</v>
      </c>
      <c r="Q903" s="139">
        <v>0</v>
      </c>
      <c r="R903" s="141"/>
      <c r="S903" s="140"/>
      <c r="T903" s="20">
        <v>0</v>
      </c>
      <c r="U903" s="139">
        <v>0</v>
      </c>
      <c r="V903" s="141"/>
      <c r="W903" s="22">
        <v>0</v>
      </c>
      <c r="X903" s="20">
        <v>0</v>
      </c>
      <c r="Y903" s="20">
        <v>0</v>
      </c>
      <c r="Z903" s="139">
        <v>16900</v>
      </c>
      <c r="AA903" s="140"/>
      <c r="AB903" s="20">
        <v>0</v>
      </c>
      <c r="AC903" s="20">
        <v>16900</v>
      </c>
      <c r="AD903" s="42" t="s">
        <v>3337</v>
      </c>
      <c r="AE903" s="21" t="s">
        <v>4237</v>
      </c>
      <c r="AF903" s="172" t="s">
        <v>3337</v>
      </c>
      <c r="AG903" s="173"/>
      <c r="AH903" s="172" t="s">
        <v>4234</v>
      </c>
      <c r="AI903" s="173"/>
    </row>
    <row r="904" spans="1:35">
      <c r="A904" s="20">
        <v>220</v>
      </c>
      <c r="B904" s="172" t="s">
        <v>4238</v>
      </c>
      <c r="C904" s="173"/>
      <c r="D904" s="21" t="s">
        <v>4239</v>
      </c>
      <c r="E904" s="172" t="s">
        <v>4240</v>
      </c>
      <c r="F904" s="174"/>
      <c r="G904" s="173"/>
      <c r="H904" s="21" t="s">
        <v>66</v>
      </c>
      <c r="I904" s="172" t="s">
        <v>4241</v>
      </c>
      <c r="J904" s="173"/>
      <c r="K904" s="21" t="s">
        <v>295</v>
      </c>
      <c r="L904" s="20">
        <v>330</v>
      </c>
      <c r="M904" s="20">
        <v>0</v>
      </c>
      <c r="N904" s="139">
        <v>163350</v>
      </c>
      <c r="O904" s="140"/>
      <c r="P904" s="20">
        <v>163350</v>
      </c>
      <c r="Q904" s="139">
        <v>0</v>
      </c>
      <c r="R904" s="141"/>
      <c r="S904" s="140"/>
      <c r="T904" s="20">
        <v>0</v>
      </c>
      <c r="U904" s="139">
        <v>0</v>
      </c>
      <c r="V904" s="141"/>
      <c r="W904" s="22">
        <v>14702</v>
      </c>
      <c r="X904" s="20">
        <v>0</v>
      </c>
      <c r="Y904" s="20">
        <v>0</v>
      </c>
      <c r="Z904" s="139">
        <v>178052</v>
      </c>
      <c r="AA904" s="140"/>
      <c r="AB904" s="20">
        <v>178052</v>
      </c>
      <c r="AC904" s="20">
        <v>0</v>
      </c>
      <c r="AD904" s="42" t="s">
        <v>3235</v>
      </c>
      <c r="AE904" s="21" t="s">
        <v>4242</v>
      </c>
      <c r="AF904" s="172" t="s">
        <v>3235</v>
      </c>
      <c r="AG904" s="173"/>
      <c r="AH904" s="172" t="s">
        <v>4238</v>
      </c>
      <c r="AI904" s="173"/>
    </row>
    <row r="905" spans="1:35">
      <c r="A905" s="20">
        <v>221</v>
      </c>
      <c r="B905" s="172" t="s">
        <v>4243</v>
      </c>
      <c r="C905" s="173"/>
      <c r="D905" s="21" t="s">
        <v>4244</v>
      </c>
      <c r="E905" s="172" t="s">
        <v>4245</v>
      </c>
      <c r="F905" s="174"/>
      <c r="G905" s="173"/>
      <c r="H905" s="21" t="s">
        <v>325</v>
      </c>
      <c r="I905" s="172" t="s">
        <v>4246</v>
      </c>
      <c r="J905" s="173"/>
      <c r="K905" s="21" t="s">
        <v>295</v>
      </c>
      <c r="L905" s="20">
        <v>4957</v>
      </c>
      <c r="M905" s="20">
        <v>216000</v>
      </c>
      <c r="N905" s="139">
        <v>2453814</v>
      </c>
      <c r="O905" s="140"/>
      <c r="P905" s="20">
        <v>2669814</v>
      </c>
      <c r="Q905" s="139">
        <v>0</v>
      </c>
      <c r="R905" s="141"/>
      <c r="S905" s="140"/>
      <c r="T905" s="20">
        <v>76400</v>
      </c>
      <c r="U905" s="139">
        <v>274226</v>
      </c>
      <c r="V905" s="141"/>
      <c r="W905" s="22">
        <v>27778</v>
      </c>
      <c r="X905" s="20">
        <v>0</v>
      </c>
      <c r="Y905" s="20">
        <v>0</v>
      </c>
      <c r="Z905" s="139">
        <v>3048218</v>
      </c>
      <c r="AA905" s="140"/>
      <c r="AB905" s="20">
        <v>2000000</v>
      </c>
      <c r="AC905" s="20">
        <v>1048218</v>
      </c>
      <c r="AD905" s="42" t="s">
        <v>3253</v>
      </c>
      <c r="AE905" s="21" t="s">
        <v>4247</v>
      </c>
      <c r="AF905" s="172" t="s">
        <v>3253</v>
      </c>
      <c r="AG905" s="173"/>
      <c r="AH905" s="172" t="s">
        <v>4243</v>
      </c>
      <c r="AI905" s="173"/>
    </row>
    <row r="906" spans="1:35">
      <c r="A906" s="20">
        <v>222</v>
      </c>
      <c r="B906" s="172" t="s">
        <v>4248</v>
      </c>
      <c r="C906" s="173"/>
      <c r="D906" s="21" t="s">
        <v>108</v>
      </c>
      <c r="E906" s="172" t="s">
        <v>4249</v>
      </c>
      <c r="F906" s="174"/>
      <c r="G906" s="173"/>
      <c r="H906" s="21" t="s">
        <v>110</v>
      </c>
      <c r="I906" s="172" t="s">
        <v>3432</v>
      </c>
      <c r="J906" s="173"/>
      <c r="K906" s="21" t="s">
        <v>3433</v>
      </c>
      <c r="L906" s="20">
        <v>4957</v>
      </c>
      <c r="M906" s="20">
        <v>510300</v>
      </c>
      <c r="N906" s="139">
        <v>2007666</v>
      </c>
      <c r="O906" s="140"/>
      <c r="P906" s="20">
        <v>2517966</v>
      </c>
      <c r="Q906" s="139">
        <v>0</v>
      </c>
      <c r="R906" s="141"/>
      <c r="S906" s="140"/>
      <c r="T906" s="20">
        <v>0</v>
      </c>
      <c r="U906" s="139">
        <v>0</v>
      </c>
      <c r="V906" s="141"/>
      <c r="W906" s="22">
        <v>4197</v>
      </c>
      <c r="X906" s="20">
        <v>0</v>
      </c>
      <c r="Y906" s="20">
        <v>0</v>
      </c>
      <c r="Z906" s="139">
        <v>2522163</v>
      </c>
      <c r="AA906" s="140"/>
      <c r="AB906" s="20">
        <v>2522163</v>
      </c>
      <c r="AC906" s="20">
        <v>0</v>
      </c>
      <c r="AD906" s="42" t="s">
        <v>3219</v>
      </c>
      <c r="AE906" s="21" t="s">
        <v>4250</v>
      </c>
      <c r="AF906" s="172" t="s">
        <v>3219</v>
      </c>
      <c r="AG906" s="173"/>
      <c r="AH906" s="172" t="s">
        <v>4248</v>
      </c>
      <c r="AI906" s="173"/>
    </row>
    <row r="907" spans="1:35">
      <c r="A907" s="20">
        <v>223</v>
      </c>
      <c r="B907" s="172" t="s">
        <v>4251</v>
      </c>
      <c r="C907" s="173"/>
      <c r="D907" s="21" t="s">
        <v>4252</v>
      </c>
      <c r="E907" s="172" t="s">
        <v>4253</v>
      </c>
      <c r="F907" s="174"/>
      <c r="G907" s="173"/>
      <c r="H907" s="21" t="s">
        <v>156</v>
      </c>
      <c r="I907" s="172" t="s">
        <v>4254</v>
      </c>
      <c r="J907" s="173"/>
      <c r="K907" s="21" t="s">
        <v>60</v>
      </c>
      <c r="L907" s="20">
        <v>2479</v>
      </c>
      <c r="M907" s="20">
        <v>0</v>
      </c>
      <c r="N907" s="139">
        <v>1226907</v>
      </c>
      <c r="O907" s="140"/>
      <c r="P907" s="20">
        <v>1226907</v>
      </c>
      <c r="Q907" s="139">
        <v>0</v>
      </c>
      <c r="R907" s="141"/>
      <c r="S907" s="140"/>
      <c r="T907" s="20">
        <v>0</v>
      </c>
      <c r="U907" s="139">
        <v>156912</v>
      </c>
      <c r="V907" s="141"/>
      <c r="W907" s="22">
        <v>12269</v>
      </c>
      <c r="X907" s="20">
        <v>20700</v>
      </c>
      <c r="Y907" s="20">
        <v>0</v>
      </c>
      <c r="Z907" s="139">
        <v>1416788</v>
      </c>
      <c r="AA907" s="140"/>
      <c r="AB907" s="20">
        <v>1416788</v>
      </c>
      <c r="AC907" s="20">
        <v>0</v>
      </c>
      <c r="AD907" s="42" t="s">
        <v>3500</v>
      </c>
      <c r="AE907" s="21" t="s">
        <v>4255</v>
      </c>
      <c r="AF907" s="172" t="s">
        <v>3500</v>
      </c>
      <c r="AG907" s="173"/>
      <c r="AH907" s="172" t="s">
        <v>4251</v>
      </c>
      <c r="AI907" s="173"/>
    </row>
    <row r="908" spans="1:35">
      <c r="A908" s="20">
        <v>224</v>
      </c>
      <c r="B908" s="172" t="s">
        <v>4256</v>
      </c>
      <c r="C908" s="173"/>
      <c r="D908" s="21" t="s">
        <v>4257</v>
      </c>
      <c r="E908" s="172" t="s">
        <v>4258</v>
      </c>
      <c r="F908" s="174"/>
      <c r="G908" s="173"/>
      <c r="I908" s="172" t="s">
        <v>4259</v>
      </c>
      <c r="J908" s="173"/>
      <c r="K908" s="21" t="s">
        <v>60</v>
      </c>
      <c r="L908" s="20">
        <v>25</v>
      </c>
      <c r="M908" s="20">
        <v>0</v>
      </c>
      <c r="N908" s="139">
        <v>4225</v>
      </c>
      <c r="O908" s="140"/>
      <c r="P908" s="20">
        <v>4225</v>
      </c>
      <c r="Q908" s="139">
        <v>0</v>
      </c>
      <c r="R908" s="141"/>
      <c r="S908" s="140"/>
      <c r="T908" s="20">
        <v>0</v>
      </c>
      <c r="U908" s="139">
        <v>0</v>
      </c>
      <c r="V908" s="141"/>
      <c r="W908" s="22">
        <v>0</v>
      </c>
      <c r="X908" s="20">
        <v>0</v>
      </c>
      <c r="Y908" s="20">
        <v>0</v>
      </c>
      <c r="Z908" s="139">
        <v>4225</v>
      </c>
      <c r="AA908" s="140"/>
      <c r="AB908" s="20">
        <v>0</v>
      </c>
      <c r="AC908" s="20">
        <v>4225</v>
      </c>
      <c r="AD908" s="42" t="s">
        <v>3253</v>
      </c>
      <c r="AE908" s="21" t="s">
        <v>4260</v>
      </c>
      <c r="AF908" s="172" t="s">
        <v>3253</v>
      </c>
      <c r="AG908" s="173"/>
      <c r="AH908" s="172" t="s">
        <v>4256</v>
      </c>
      <c r="AI908" s="173"/>
    </row>
    <row r="909" spans="1:35">
      <c r="A909" s="20">
        <v>225</v>
      </c>
      <c r="B909" s="172" t="s">
        <v>3265</v>
      </c>
      <c r="C909" s="173"/>
      <c r="D909" s="21" t="s">
        <v>108</v>
      </c>
      <c r="E909" s="172" t="s">
        <v>4261</v>
      </c>
      <c r="F909" s="174"/>
      <c r="G909" s="173"/>
      <c r="H909" s="21" t="s">
        <v>110</v>
      </c>
      <c r="I909" s="172" t="s">
        <v>4262</v>
      </c>
      <c r="J909" s="173"/>
      <c r="K909" s="21" t="s">
        <v>112</v>
      </c>
      <c r="L909" s="20">
        <v>4957</v>
      </c>
      <c r="M909" s="20">
        <v>429300</v>
      </c>
      <c r="N909" s="139">
        <v>557028</v>
      </c>
      <c r="O909" s="140"/>
      <c r="P909" s="20">
        <v>986328</v>
      </c>
      <c r="Q909" s="139">
        <v>0</v>
      </c>
      <c r="R909" s="141"/>
      <c r="S909" s="140"/>
      <c r="T909" s="20">
        <v>0</v>
      </c>
      <c r="U909" s="139">
        <v>0</v>
      </c>
      <c r="V909" s="141"/>
      <c r="W909" s="22">
        <v>13672</v>
      </c>
      <c r="X909" s="20">
        <v>0</v>
      </c>
      <c r="Y909" s="20">
        <v>0</v>
      </c>
      <c r="Z909" s="139">
        <v>1000000</v>
      </c>
      <c r="AA909" s="140"/>
      <c r="AB909" s="20">
        <v>1000000</v>
      </c>
      <c r="AC909" s="20">
        <v>0</v>
      </c>
      <c r="AD909" s="42" t="s">
        <v>3247</v>
      </c>
      <c r="AE909" s="21" t="s">
        <v>3269</v>
      </c>
      <c r="AF909" s="172" t="s">
        <v>3247</v>
      </c>
      <c r="AG909" s="173"/>
      <c r="AH909" s="172" t="s">
        <v>3265</v>
      </c>
      <c r="AI909" s="173"/>
    </row>
    <row r="910" spans="1:35">
      <c r="A910" s="20">
        <v>226</v>
      </c>
      <c r="B910" s="172" t="s">
        <v>4263</v>
      </c>
      <c r="C910" s="173"/>
      <c r="D910" s="21" t="s">
        <v>4264</v>
      </c>
      <c r="E910" s="172" t="s">
        <v>84</v>
      </c>
      <c r="F910" s="174"/>
      <c r="G910" s="173"/>
      <c r="I910" s="172" t="s">
        <v>3515</v>
      </c>
      <c r="J910" s="173"/>
      <c r="K910" s="21" t="s">
        <v>60</v>
      </c>
      <c r="L910" s="20">
        <v>114</v>
      </c>
      <c r="M910" s="20">
        <v>0</v>
      </c>
      <c r="N910" s="139">
        <v>19266</v>
      </c>
      <c r="O910" s="140"/>
      <c r="P910" s="20">
        <v>19266</v>
      </c>
      <c r="Q910" s="139">
        <v>0</v>
      </c>
      <c r="R910" s="141"/>
      <c r="S910" s="140"/>
      <c r="T910" s="20">
        <v>0</v>
      </c>
      <c r="U910" s="139">
        <v>0</v>
      </c>
      <c r="V910" s="141"/>
      <c r="W910" s="22">
        <v>0</v>
      </c>
      <c r="X910" s="20">
        <v>0</v>
      </c>
      <c r="Y910" s="20">
        <v>0</v>
      </c>
      <c r="Z910" s="139">
        <v>19266</v>
      </c>
      <c r="AA910" s="140"/>
      <c r="AB910" s="20">
        <v>0</v>
      </c>
      <c r="AC910" s="20">
        <v>19266</v>
      </c>
      <c r="AD910" s="42" t="s">
        <v>3253</v>
      </c>
      <c r="AE910" s="21" t="s">
        <v>4265</v>
      </c>
      <c r="AF910" s="172" t="s">
        <v>3253</v>
      </c>
      <c r="AG910" s="173"/>
      <c r="AH910" s="172" t="s">
        <v>4263</v>
      </c>
      <c r="AI910" s="173"/>
    </row>
    <row r="911" spans="1:35">
      <c r="A911" s="20">
        <v>227</v>
      </c>
      <c r="B911" s="172" t="s">
        <v>4266</v>
      </c>
      <c r="C911" s="173"/>
      <c r="D911" s="21" t="s">
        <v>4267</v>
      </c>
      <c r="E911" s="172" t="s">
        <v>2278</v>
      </c>
      <c r="F911" s="174"/>
      <c r="G911" s="173"/>
      <c r="I911" s="172" t="s">
        <v>4268</v>
      </c>
      <c r="J911" s="173"/>
      <c r="K911" s="21" t="s">
        <v>125</v>
      </c>
      <c r="L911" s="20">
        <v>78</v>
      </c>
      <c r="M911" s="20">
        <v>0</v>
      </c>
      <c r="N911" s="139">
        <v>105456</v>
      </c>
      <c r="O911" s="140"/>
      <c r="P911" s="20">
        <v>105456</v>
      </c>
      <c r="Q911" s="139">
        <v>0</v>
      </c>
      <c r="R911" s="141"/>
      <c r="S911" s="140"/>
      <c r="T911" s="20">
        <v>0</v>
      </c>
      <c r="U911" s="139">
        <v>0</v>
      </c>
      <c r="V911" s="141"/>
      <c r="W911" s="22">
        <v>0</v>
      </c>
      <c r="X911" s="20">
        <v>0</v>
      </c>
      <c r="Y911" s="20">
        <v>0</v>
      </c>
      <c r="Z911" s="139">
        <v>105456</v>
      </c>
      <c r="AA911" s="140"/>
      <c r="AB911" s="20">
        <v>0</v>
      </c>
      <c r="AC911" s="20">
        <v>105456</v>
      </c>
      <c r="AD911" s="42" t="s">
        <v>3401</v>
      </c>
      <c r="AE911" s="21" t="s">
        <v>4269</v>
      </c>
      <c r="AF911" s="172" t="s">
        <v>3401</v>
      </c>
      <c r="AG911" s="173"/>
      <c r="AH911" s="172" t="s">
        <v>4266</v>
      </c>
      <c r="AI911" s="173"/>
    </row>
    <row r="912" spans="1:35">
      <c r="A912" s="20">
        <v>228</v>
      </c>
      <c r="B912" s="172" t="s">
        <v>4270</v>
      </c>
      <c r="C912" s="173"/>
      <c r="D912" s="21" t="s">
        <v>108</v>
      </c>
      <c r="E912" s="172" t="s">
        <v>4271</v>
      </c>
      <c r="F912" s="174"/>
      <c r="G912" s="173"/>
      <c r="H912" s="21" t="s">
        <v>110</v>
      </c>
      <c r="I912" s="172" t="s">
        <v>3234</v>
      </c>
      <c r="J912" s="173"/>
      <c r="K912" s="21" t="s">
        <v>118</v>
      </c>
      <c r="L912" s="20">
        <v>4957</v>
      </c>
      <c r="M912" s="20">
        <v>243000</v>
      </c>
      <c r="N912" s="139">
        <v>1784592</v>
      </c>
      <c r="O912" s="140"/>
      <c r="P912" s="20">
        <v>2027592</v>
      </c>
      <c r="Q912" s="139">
        <v>0</v>
      </c>
      <c r="R912" s="141"/>
      <c r="S912" s="140"/>
      <c r="T912" s="20">
        <v>0</v>
      </c>
      <c r="U912" s="139">
        <v>0</v>
      </c>
      <c r="V912" s="141"/>
      <c r="W912" s="22">
        <v>10138</v>
      </c>
      <c r="X912" s="20">
        <v>0</v>
      </c>
      <c r="Y912" s="20">
        <v>0</v>
      </c>
      <c r="Z912" s="139">
        <v>2037730</v>
      </c>
      <c r="AA912" s="140"/>
      <c r="AB912" s="20">
        <v>2037730</v>
      </c>
      <c r="AC912" s="20">
        <v>0</v>
      </c>
      <c r="AD912" s="42" t="s">
        <v>3235</v>
      </c>
      <c r="AE912" s="21" t="s">
        <v>4272</v>
      </c>
      <c r="AF912" s="172" t="s">
        <v>3235</v>
      </c>
      <c r="AG912" s="173"/>
      <c r="AH912" s="172" t="s">
        <v>4270</v>
      </c>
      <c r="AI912" s="173"/>
    </row>
    <row r="913" spans="1:35">
      <c r="A913" s="20">
        <v>229</v>
      </c>
      <c r="B913" s="172" t="s">
        <v>4273</v>
      </c>
      <c r="C913" s="173"/>
      <c r="D913" s="21" t="s">
        <v>4274</v>
      </c>
      <c r="E913" s="172" t="s">
        <v>4275</v>
      </c>
      <c r="F913" s="174"/>
      <c r="G913" s="173"/>
      <c r="I913" s="172" t="s">
        <v>2027</v>
      </c>
      <c r="J913" s="173"/>
      <c r="K913" s="21" t="s">
        <v>60</v>
      </c>
      <c r="L913" s="20">
        <v>31</v>
      </c>
      <c r="M913" s="20">
        <v>0</v>
      </c>
      <c r="N913" s="139">
        <v>5239</v>
      </c>
      <c r="O913" s="140"/>
      <c r="P913" s="20">
        <v>5239</v>
      </c>
      <c r="Q913" s="139">
        <v>0</v>
      </c>
      <c r="R913" s="141"/>
      <c r="S913" s="140"/>
      <c r="T913" s="20">
        <v>0</v>
      </c>
      <c r="U913" s="139">
        <v>0</v>
      </c>
      <c r="V913" s="141"/>
      <c r="W913" s="22">
        <v>0</v>
      </c>
      <c r="X913" s="20">
        <v>0</v>
      </c>
      <c r="Y913" s="20">
        <v>0</v>
      </c>
      <c r="Z913" s="139">
        <v>5239</v>
      </c>
      <c r="AA913" s="140"/>
      <c r="AB913" s="20">
        <v>0</v>
      </c>
      <c r="AC913" s="20">
        <v>5239</v>
      </c>
      <c r="AD913" s="42" t="s">
        <v>3253</v>
      </c>
      <c r="AE913" s="21" t="s">
        <v>4276</v>
      </c>
      <c r="AF913" s="172" t="s">
        <v>3253</v>
      </c>
      <c r="AG913" s="173"/>
      <c r="AH913" s="172" t="s">
        <v>4273</v>
      </c>
      <c r="AI913" s="173"/>
    </row>
    <row r="914" spans="1:35">
      <c r="A914" s="20">
        <v>230</v>
      </c>
      <c r="B914" s="172" t="s">
        <v>4277</v>
      </c>
      <c r="C914" s="173"/>
      <c r="D914" s="21" t="s">
        <v>4278</v>
      </c>
      <c r="E914" s="172" t="s">
        <v>4279</v>
      </c>
      <c r="F914" s="174"/>
      <c r="G914" s="173"/>
      <c r="I914" s="172" t="s">
        <v>4280</v>
      </c>
      <c r="J914" s="173"/>
      <c r="K914" s="21" t="s">
        <v>125</v>
      </c>
      <c r="L914" s="20">
        <v>60</v>
      </c>
      <c r="M914" s="20">
        <v>0</v>
      </c>
      <c r="N914" s="139">
        <v>82472</v>
      </c>
      <c r="O914" s="140"/>
      <c r="P914" s="20">
        <v>82472</v>
      </c>
      <c r="Q914" s="139">
        <v>0</v>
      </c>
      <c r="R914" s="141"/>
      <c r="S914" s="140"/>
      <c r="T914" s="20">
        <v>0</v>
      </c>
      <c r="U914" s="139">
        <v>0</v>
      </c>
      <c r="V914" s="141"/>
      <c r="W914" s="22">
        <v>0</v>
      </c>
      <c r="X914" s="20">
        <v>0</v>
      </c>
      <c r="Y914" s="20">
        <v>0</v>
      </c>
      <c r="Z914" s="139">
        <v>82472</v>
      </c>
      <c r="AA914" s="140"/>
      <c r="AB914" s="20">
        <v>0</v>
      </c>
      <c r="AC914" s="20">
        <v>82472</v>
      </c>
      <c r="AD914" s="42" t="s">
        <v>3253</v>
      </c>
      <c r="AE914" s="21" t="s">
        <v>4281</v>
      </c>
      <c r="AF914" s="172" t="s">
        <v>3253</v>
      </c>
      <c r="AG914" s="173"/>
      <c r="AH914" s="172" t="s">
        <v>4277</v>
      </c>
      <c r="AI914" s="173"/>
    </row>
    <row r="915" spans="1:35">
      <c r="A915" s="20">
        <v>231</v>
      </c>
      <c r="B915" s="172" t="s">
        <v>4282</v>
      </c>
      <c r="C915" s="173"/>
      <c r="D915" s="21" t="s">
        <v>108</v>
      </c>
      <c r="E915" s="172" t="s">
        <v>3271</v>
      </c>
      <c r="F915" s="174"/>
      <c r="G915" s="173"/>
      <c r="H915" s="21" t="s">
        <v>110</v>
      </c>
      <c r="I915" s="172" t="s">
        <v>3272</v>
      </c>
      <c r="J915" s="173"/>
      <c r="K915" s="21" t="s">
        <v>130</v>
      </c>
      <c r="L915" s="20">
        <v>2479</v>
      </c>
      <c r="M915" s="20">
        <v>81000</v>
      </c>
      <c r="N915" s="139">
        <v>892296</v>
      </c>
      <c r="O915" s="140"/>
      <c r="P915" s="20">
        <v>973296</v>
      </c>
      <c r="Q915" s="139">
        <v>0</v>
      </c>
      <c r="R915" s="141"/>
      <c r="S915" s="140"/>
      <c r="T915" s="20">
        <v>0</v>
      </c>
      <c r="U915" s="139">
        <v>0</v>
      </c>
      <c r="V915" s="141"/>
      <c r="W915" s="22">
        <v>4866</v>
      </c>
      <c r="X915" s="20">
        <v>0</v>
      </c>
      <c r="Y915" s="20">
        <v>0</v>
      </c>
      <c r="Z915" s="139">
        <v>978162</v>
      </c>
      <c r="AA915" s="140"/>
      <c r="AB915" s="20">
        <v>978162</v>
      </c>
      <c r="AC915" s="20">
        <v>0</v>
      </c>
      <c r="AD915" s="42" t="s">
        <v>3241</v>
      </c>
      <c r="AE915" s="21" t="s">
        <v>4283</v>
      </c>
      <c r="AF915" s="172" t="s">
        <v>3241</v>
      </c>
      <c r="AG915" s="173"/>
      <c r="AH915" s="172" t="s">
        <v>4282</v>
      </c>
      <c r="AI915" s="173"/>
    </row>
    <row r="916" spans="1:35">
      <c r="A916" s="20">
        <v>232</v>
      </c>
      <c r="B916" s="172" t="s">
        <v>4284</v>
      </c>
      <c r="C916" s="173"/>
      <c r="D916" s="21" t="s">
        <v>4285</v>
      </c>
      <c r="E916" s="172" t="s">
        <v>4286</v>
      </c>
      <c r="F916" s="174"/>
      <c r="G916" s="173"/>
      <c r="H916" s="21" t="s">
        <v>325</v>
      </c>
      <c r="I916" s="172" t="s">
        <v>4287</v>
      </c>
      <c r="J916" s="173"/>
      <c r="K916" s="21" t="s">
        <v>252</v>
      </c>
      <c r="L916" s="20">
        <v>2479</v>
      </c>
      <c r="M916" s="20">
        <v>59400</v>
      </c>
      <c r="N916" s="139">
        <v>1226907</v>
      </c>
      <c r="O916" s="140"/>
      <c r="P916" s="20">
        <v>1286307</v>
      </c>
      <c r="Q916" s="139">
        <v>0</v>
      </c>
      <c r="R916" s="141"/>
      <c r="S916" s="140"/>
      <c r="T916" s="20">
        <v>76400</v>
      </c>
      <c r="U916" s="139">
        <v>433957</v>
      </c>
      <c r="V916" s="141"/>
      <c r="W916" s="22">
        <v>13160</v>
      </c>
      <c r="X916" s="20">
        <v>0</v>
      </c>
      <c r="Y916" s="20">
        <v>0</v>
      </c>
      <c r="Z916" s="139">
        <v>1809824</v>
      </c>
      <c r="AA916" s="140"/>
      <c r="AB916" s="20">
        <v>1400000</v>
      </c>
      <c r="AC916" s="20">
        <v>409824</v>
      </c>
      <c r="AD916" s="42" t="s">
        <v>3505</v>
      </c>
      <c r="AE916" s="21" t="s">
        <v>4288</v>
      </c>
      <c r="AF916" s="172" t="s">
        <v>3505</v>
      </c>
      <c r="AG916" s="173"/>
      <c r="AH916" s="172" t="s">
        <v>4284</v>
      </c>
      <c r="AI916" s="173"/>
    </row>
    <row r="917" spans="1:35">
      <c r="A917" s="20">
        <v>233</v>
      </c>
      <c r="B917" s="172" t="s">
        <v>4289</v>
      </c>
      <c r="C917" s="173"/>
      <c r="D917" s="21" t="s">
        <v>4290</v>
      </c>
      <c r="E917" s="172" t="s">
        <v>4291</v>
      </c>
      <c r="F917" s="174"/>
      <c r="G917" s="173"/>
      <c r="I917" s="172" t="s">
        <v>4292</v>
      </c>
      <c r="J917" s="173"/>
      <c r="K917" s="21" t="s">
        <v>125</v>
      </c>
      <c r="L917" s="20">
        <v>222</v>
      </c>
      <c r="M917" s="20">
        <v>0</v>
      </c>
      <c r="N917" s="139">
        <v>302848</v>
      </c>
      <c r="O917" s="140"/>
      <c r="P917" s="20">
        <v>302848</v>
      </c>
      <c r="Q917" s="139">
        <v>0</v>
      </c>
      <c r="R917" s="141"/>
      <c r="S917" s="140"/>
      <c r="T917" s="20">
        <v>0</v>
      </c>
      <c r="U917" s="139">
        <v>0</v>
      </c>
      <c r="V917" s="141"/>
      <c r="W917" s="22">
        <v>0</v>
      </c>
      <c r="X917" s="20">
        <v>0</v>
      </c>
      <c r="Y917" s="20">
        <v>0</v>
      </c>
      <c r="Z917" s="139">
        <v>302848</v>
      </c>
      <c r="AA917" s="140"/>
      <c r="AB917" s="20">
        <v>0</v>
      </c>
      <c r="AC917" s="20">
        <v>302848</v>
      </c>
      <c r="AD917" s="42" t="s">
        <v>3253</v>
      </c>
      <c r="AE917" s="21" t="s">
        <v>4293</v>
      </c>
      <c r="AF917" s="172" t="s">
        <v>3253</v>
      </c>
      <c r="AG917" s="173"/>
      <c r="AH917" s="172" t="s">
        <v>4289</v>
      </c>
      <c r="AI917" s="173"/>
    </row>
    <row r="918" spans="1:35">
      <c r="A918" s="20">
        <v>234</v>
      </c>
      <c r="B918" s="172" t="s">
        <v>4294</v>
      </c>
      <c r="C918" s="173"/>
      <c r="D918" s="21" t="s">
        <v>4295</v>
      </c>
      <c r="E918" s="172" t="s">
        <v>4296</v>
      </c>
      <c r="F918" s="174"/>
      <c r="G918" s="173"/>
      <c r="I918" s="172" t="s">
        <v>1157</v>
      </c>
      <c r="J918" s="173"/>
      <c r="K918" s="21" t="s">
        <v>60</v>
      </c>
      <c r="L918" s="20">
        <v>33</v>
      </c>
      <c r="M918" s="20">
        <v>0</v>
      </c>
      <c r="N918" s="139">
        <v>5577</v>
      </c>
      <c r="O918" s="140"/>
      <c r="P918" s="20">
        <v>5577</v>
      </c>
      <c r="Q918" s="139">
        <v>0</v>
      </c>
      <c r="R918" s="141"/>
      <c r="S918" s="140"/>
      <c r="T918" s="20">
        <v>0</v>
      </c>
      <c r="U918" s="139">
        <v>0</v>
      </c>
      <c r="V918" s="141"/>
      <c r="W918" s="22">
        <v>0</v>
      </c>
      <c r="X918" s="20">
        <v>0</v>
      </c>
      <c r="Y918" s="20">
        <v>0</v>
      </c>
      <c r="Z918" s="139">
        <v>5577</v>
      </c>
      <c r="AA918" s="140"/>
      <c r="AB918" s="20">
        <v>0</v>
      </c>
      <c r="AC918" s="20">
        <v>5577</v>
      </c>
      <c r="AD918" s="42" t="s">
        <v>3253</v>
      </c>
      <c r="AE918" s="21" t="s">
        <v>4297</v>
      </c>
      <c r="AF918" s="172" t="s">
        <v>3253</v>
      </c>
      <c r="AG918" s="173"/>
      <c r="AH918" s="172" t="s">
        <v>4294</v>
      </c>
      <c r="AI918" s="173"/>
    </row>
    <row r="919" spans="1:35">
      <c r="A919" s="20">
        <v>235</v>
      </c>
      <c r="B919" s="172" t="s">
        <v>4298</v>
      </c>
      <c r="C919" s="173"/>
      <c r="D919" s="21" t="s">
        <v>4299</v>
      </c>
      <c r="E919" s="172" t="s">
        <v>4300</v>
      </c>
      <c r="F919" s="174"/>
      <c r="G919" s="173"/>
      <c r="I919" s="172" t="s">
        <v>4301</v>
      </c>
      <c r="J919" s="173"/>
      <c r="K919" s="21" t="s">
        <v>60</v>
      </c>
      <c r="L919" s="20">
        <v>101</v>
      </c>
      <c r="M919" s="20">
        <v>0</v>
      </c>
      <c r="N919" s="139">
        <v>17069</v>
      </c>
      <c r="O919" s="140"/>
      <c r="P919" s="20">
        <v>17069</v>
      </c>
      <c r="Q919" s="139">
        <v>0</v>
      </c>
      <c r="R919" s="141"/>
      <c r="S919" s="140"/>
      <c r="T919" s="20">
        <v>0</v>
      </c>
      <c r="U919" s="139">
        <v>0</v>
      </c>
      <c r="V919" s="141"/>
      <c r="W919" s="22">
        <v>0</v>
      </c>
      <c r="X919" s="20">
        <v>0</v>
      </c>
      <c r="Y919" s="20">
        <v>0</v>
      </c>
      <c r="Z919" s="139">
        <v>17069</v>
      </c>
      <c r="AA919" s="140"/>
      <c r="AB919" s="20">
        <v>0</v>
      </c>
      <c r="AC919" s="20">
        <v>17069</v>
      </c>
      <c r="AD919" s="42" t="s">
        <v>3253</v>
      </c>
      <c r="AE919" s="21" t="s">
        <v>4302</v>
      </c>
      <c r="AF919" s="172" t="s">
        <v>3253</v>
      </c>
      <c r="AG919" s="173"/>
      <c r="AH919" s="172" t="s">
        <v>4298</v>
      </c>
      <c r="AI919" s="173"/>
    </row>
    <row r="920" spans="1:35">
      <c r="A920" s="20">
        <v>236</v>
      </c>
      <c r="B920" s="172" t="s">
        <v>4303</v>
      </c>
      <c r="C920" s="173"/>
      <c r="D920" s="21" t="s">
        <v>4304</v>
      </c>
      <c r="E920" s="172" t="s">
        <v>4305</v>
      </c>
      <c r="F920" s="174"/>
      <c r="G920" s="173"/>
      <c r="I920" s="172" t="s">
        <v>4306</v>
      </c>
      <c r="J920" s="173"/>
      <c r="K920" s="21" t="s">
        <v>60</v>
      </c>
      <c r="L920" s="20">
        <v>23</v>
      </c>
      <c r="M920" s="20">
        <v>0</v>
      </c>
      <c r="N920" s="139">
        <v>3900</v>
      </c>
      <c r="O920" s="140"/>
      <c r="P920" s="20">
        <v>3900</v>
      </c>
      <c r="Q920" s="139">
        <v>0</v>
      </c>
      <c r="R920" s="141"/>
      <c r="S920" s="140"/>
      <c r="T920" s="20">
        <v>0</v>
      </c>
      <c r="U920" s="139">
        <v>0</v>
      </c>
      <c r="V920" s="141"/>
      <c r="W920" s="22">
        <v>0</v>
      </c>
      <c r="X920" s="20">
        <v>0</v>
      </c>
      <c r="Y920" s="20">
        <v>0</v>
      </c>
      <c r="Z920" s="139">
        <v>3900</v>
      </c>
      <c r="AA920" s="140"/>
      <c r="AB920" s="20">
        <v>0</v>
      </c>
      <c r="AC920" s="20">
        <v>3900</v>
      </c>
      <c r="AD920" s="42" t="s">
        <v>3337</v>
      </c>
      <c r="AE920" s="21" t="s">
        <v>4307</v>
      </c>
      <c r="AF920" s="172" t="s">
        <v>3337</v>
      </c>
      <c r="AG920" s="173"/>
      <c r="AH920" s="172" t="s">
        <v>4303</v>
      </c>
      <c r="AI920" s="173"/>
    </row>
    <row r="921" spans="1:35">
      <c r="A921" s="20">
        <v>237</v>
      </c>
      <c r="B921" s="172" t="s">
        <v>4308</v>
      </c>
      <c r="C921" s="173"/>
      <c r="D921" s="21" t="s">
        <v>108</v>
      </c>
      <c r="E921" s="172" t="s">
        <v>4309</v>
      </c>
      <c r="F921" s="174"/>
      <c r="G921" s="173"/>
      <c r="H921" s="21" t="s">
        <v>110</v>
      </c>
      <c r="I921" s="172" t="s">
        <v>3432</v>
      </c>
      <c r="J921" s="173"/>
      <c r="K921" s="21" t="s">
        <v>3433</v>
      </c>
      <c r="L921" s="20">
        <v>4957</v>
      </c>
      <c r="M921" s="20">
        <v>510300</v>
      </c>
      <c r="N921" s="139">
        <v>2007666</v>
      </c>
      <c r="O921" s="140"/>
      <c r="P921" s="20">
        <v>2517966</v>
      </c>
      <c r="Q921" s="139">
        <v>0</v>
      </c>
      <c r="R921" s="141"/>
      <c r="S921" s="140"/>
      <c r="T921" s="20">
        <v>0</v>
      </c>
      <c r="U921" s="139">
        <v>0</v>
      </c>
      <c r="V921" s="141"/>
      <c r="W921" s="22">
        <v>4197</v>
      </c>
      <c r="X921" s="20">
        <v>0</v>
      </c>
      <c r="Y921" s="20">
        <v>0</v>
      </c>
      <c r="Z921" s="139">
        <v>2522163</v>
      </c>
      <c r="AA921" s="140"/>
      <c r="AB921" s="20">
        <v>2522163</v>
      </c>
      <c r="AC921" s="20">
        <v>0</v>
      </c>
      <c r="AD921" s="42" t="s">
        <v>3219</v>
      </c>
      <c r="AE921" s="21" t="s">
        <v>4310</v>
      </c>
      <c r="AF921" s="172" t="s">
        <v>3219</v>
      </c>
      <c r="AG921" s="173"/>
      <c r="AH921" s="172" t="s">
        <v>4308</v>
      </c>
      <c r="AI921" s="173"/>
    </row>
    <row r="922" spans="1:35">
      <c r="A922" s="20">
        <v>238</v>
      </c>
      <c r="B922" s="172" t="s">
        <v>4311</v>
      </c>
      <c r="C922" s="173"/>
      <c r="D922" s="21" t="s">
        <v>4312</v>
      </c>
      <c r="E922" s="172" t="s">
        <v>4313</v>
      </c>
      <c r="F922" s="174"/>
      <c r="G922" s="173"/>
      <c r="H922" s="21" t="s">
        <v>66</v>
      </c>
      <c r="I922" s="172" t="s">
        <v>4314</v>
      </c>
      <c r="J922" s="173"/>
      <c r="K922" s="21" t="s">
        <v>125</v>
      </c>
      <c r="L922" s="20">
        <v>178</v>
      </c>
      <c r="M922" s="20">
        <v>0</v>
      </c>
      <c r="N922" s="139">
        <v>240656</v>
      </c>
      <c r="O922" s="140"/>
      <c r="P922" s="20">
        <v>240656</v>
      </c>
      <c r="Q922" s="139">
        <v>0</v>
      </c>
      <c r="R922" s="141"/>
      <c r="S922" s="140"/>
      <c r="T922" s="20">
        <v>0</v>
      </c>
      <c r="U922" s="139">
        <v>0</v>
      </c>
      <c r="V922" s="141"/>
      <c r="W922" s="22">
        <v>21659</v>
      </c>
      <c r="X922" s="20">
        <v>0</v>
      </c>
      <c r="Y922" s="20">
        <v>0</v>
      </c>
      <c r="Z922" s="139">
        <v>262315</v>
      </c>
      <c r="AA922" s="140"/>
      <c r="AB922" s="20">
        <v>262315</v>
      </c>
      <c r="AC922" s="20">
        <v>0</v>
      </c>
      <c r="AD922" s="42" t="s">
        <v>4057</v>
      </c>
      <c r="AE922" s="21" t="s">
        <v>4315</v>
      </c>
      <c r="AF922" s="172" t="s">
        <v>4057</v>
      </c>
      <c r="AG922" s="173"/>
      <c r="AH922" s="172" t="s">
        <v>4311</v>
      </c>
      <c r="AI922" s="173"/>
    </row>
    <row r="923" spans="1:35">
      <c r="A923" s="20">
        <v>239</v>
      </c>
      <c r="B923" s="172" t="s">
        <v>4316</v>
      </c>
      <c r="C923" s="173"/>
      <c r="D923" s="21" t="s">
        <v>4317</v>
      </c>
      <c r="E923" s="172" t="s">
        <v>2920</v>
      </c>
      <c r="F923" s="174"/>
      <c r="G923" s="173"/>
      <c r="H923" s="21" t="s">
        <v>98</v>
      </c>
      <c r="I923" s="172" t="s">
        <v>4318</v>
      </c>
      <c r="J923" s="173"/>
      <c r="K923" s="21" t="s">
        <v>60</v>
      </c>
      <c r="L923" s="20">
        <v>0</v>
      </c>
      <c r="M923" s="20">
        <v>59400</v>
      </c>
      <c r="N923" s="139">
        <v>0</v>
      </c>
      <c r="O923" s="140"/>
      <c r="P923" s="20">
        <v>59400</v>
      </c>
      <c r="Q923" s="139">
        <v>0</v>
      </c>
      <c r="R923" s="141"/>
      <c r="S923" s="140"/>
      <c r="T923" s="20">
        <v>0</v>
      </c>
      <c r="U923" s="139">
        <v>0</v>
      </c>
      <c r="V923" s="141"/>
      <c r="W923" s="22">
        <v>891</v>
      </c>
      <c r="X923" s="20">
        <v>0</v>
      </c>
      <c r="Y923" s="20">
        <v>0</v>
      </c>
      <c r="Z923" s="139">
        <v>60291</v>
      </c>
      <c r="AA923" s="140"/>
      <c r="AB923" s="20">
        <v>60291</v>
      </c>
      <c r="AC923" s="20">
        <v>0</v>
      </c>
      <c r="AD923" s="42" t="s">
        <v>3219</v>
      </c>
      <c r="AE923" s="21" t="s">
        <v>4319</v>
      </c>
      <c r="AF923" s="172" t="s">
        <v>3219</v>
      </c>
      <c r="AG923" s="173"/>
      <c r="AH923" s="172" t="s">
        <v>4316</v>
      </c>
      <c r="AI923" s="173"/>
    </row>
    <row r="924" spans="1:35">
      <c r="A924" s="20">
        <v>240</v>
      </c>
      <c r="B924" s="172" t="s">
        <v>4320</v>
      </c>
      <c r="C924" s="173"/>
      <c r="D924" s="21" t="s">
        <v>4321</v>
      </c>
      <c r="E924" s="172" t="s">
        <v>4322</v>
      </c>
      <c r="F924" s="174"/>
      <c r="G924" s="173"/>
      <c r="H924" s="21" t="s">
        <v>66</v>
      </c>
      <c r="I924" s="172" t="s">
        <v>4323</v>
      </c>
      <c r="J924" s="173"/>
      <c r="K924" s="21" t="s">
        <v>60</v>
      </c>
      <c r="L924" s="20">
        <v>200</v>
      </c>
      <c r="M924" s="20">
        <v>0</v>
      </c>
      <c r="N924" s="139">
        <v>99000</v>
      </c>
      <c r="O924" s="140"/>
      <c r="P924" s="20">
        <v>99000</v>
      </c>
      <c r="Q924" s="139">
        <v>0</v>
      </c>
      <c r="R924" s="141"/>
      <c r="S924" s="140"/>
      <c r="T924" s="20">
        <v>0</v>
      </c>
      <c r="U924" s="139">
        <v>0</v>
      </c>
      <c r="V924" s="141"/>
      <c r="W924" s="22">
        <v>8910</v>
      </c>
      <c r="X924" s="20">
        <v>0</v>
      </c>
      <c r="Y924" s="20">
        <v>0</v>
      </c>
      <c r="Z924" s="139">
        <v>107910</v>
      </c>
      <c r="AA924" s="140"/>
      <c r="AB924" s="20">
        <v>9000</v>
      </c>
      <c r="AC924" s="20">
        <v>98910</v>
      </c>
      <c r="AD924" s="42" t="s">
        <v>3225</v>
      </c>
      <c r="AE924" s="21" t="s">
        <v>4324</v>
      </c>
      <c r="AF924" s="172" t="s">
        <v>3225</v>
      </c>
      <c r="AG924" s="173"/>
      <c r="AH924" s="172" t="s">
        <v>4320</v>
      </c>
      <c r="AI924" s="173"/>
    </row>
    <row r="925" spans="1:35">
      <c r="A925" s="20">
        <v>241</v>
      </c>
      <c r="B925" s="172" t="s">
        <v>4325</v>
      </c>
      <c r="C925" s="173"/>
      <c r="D925" s="21" t="s">
        <v>4326</v>
      </c>
      <c r="E925" s="172" t="s">
        <v>4327</v>
      </c>
      <c r="F925" s="174"/>
      <c r="G925" s="173"/>
      <c r="H925" s="21" t="s">
        <v>66</v>
      </c>
      <c r="I925" s="172" t="s">
        <v>4328</v>
      </c>
      <c r="J925" s="173"/>
      <c r="K925" s="21" t="s">
        <v>125</v>
      </c>
      <c r="L925" s="20">
        <v>70</v>
      </c>
      <c r="M925" s="20">
        <v>0</v>
      </c>
      <c r="N925" s="139">
        <v>94640</v>
      </c>
      <c r="O925" s="140"/>
      <c r="P925" s="20">
        <v>94640</v>
      </c>
      <c r="Q925" s="139">
        <v>0</v>
      </c>
      <c r="R925" s="141"/>
      <c r="S925" s="140"/>
      <c r="T925" s="20">
        <v>0</v>
      </c>
      <c r="U925" s="139">
        <v>0</v>
      </c>
      <c r="V925" s="141"/>
      <c r="W925" s="22">
        <v>8518</v>
      </c>
      <c r="X925" s="20">
        <v>0</v>
      </c>
      <c r="Y925" s="20">
        <v>0</v>
      </c>
      <c r="Z925" s="139">
        <v>103158</v>
      </c>
      <c r="AA925" s="140"/>
      <c r="AB925" s="20">
        <v>103158</v>
      </c>
      <c r="AC925" s="20">
        <v>0</v>
      </c>
      <c r="AD925" s="42" t="s">
        <v>3235</v>
      </c>
      <c r="AE925" s="21" t="s">
        <v>4329</v>
      </c>
      <c r="AF925" s="172" t="s">
        <v>3235</v>
      </c>
      <c r="AG925" s="173"/>
      <c r="AH925" s="172" t="s">
        <v>4325</v>
      </c>
      <c r="AI925" s="173"/>
    </row>
    <row r="926" spans="1:35">
      <c r="A926" s="20">
        <v>242</v>
      </c>
      <c r="B926" s="172" t="s">
        <v>4330</v>
      </c>
      <c r="C926" s="173"/>
      <c r="D926" s="21" t="s">
        <v>108</v>
      </c>
      <c r="E926" s="172" t="s">
        <v>4331</v>
      </c>
      <c r="F926" s="174"/>
      <c r="G926" s="173"/>
      <c r="H926" s="21" t="s">
        <v>110</v>
      </c>
      <c r="I926" s="172" t="s">
        <v>4332</v>
      </c>
      <c r="J926" s="173"/>
      <c r="K926" s="21" t="s">
        <v>3281</v>
      </c>
      <c r="L926" s="20">
        <v>2479</v>
      </c>
      <c r="M926" s="20">
        <v>210600</v>
      </c>
      <c r="N926" s="139">
        <v>979047</v>
      </c>
      <c r="O926" s="140"/>
      <c r="P926" s="20">
        <v>1189647</v>
      </c>
      <c r="Q926" s="139">
        <v>0</v>
      </c>
      <c r="R926" s="141"/>
      <c r="S926" s="140"/>
      <c r="T926" s="20">
        <v>0</v>
      </c>
      <c r="U926" s="139">
        <v>0</v>
      </c>
      <c r="V926" s="141"/>
      <c r="W926" s="22">
        <v>1983</v>
      </c>
      <c r="X926" s="20">
        <v>0</v>
      </c>
      <c r="Y926" s="20">
        <v>0</v>
      </c>
      <c r="Z926" s="139">
        <v>1191630</v>
      </c>
      <c r="AA926" s="140"/>
      <c r="AB926" s="20">
        <v>1191630</v>
      </c>
      <c r="AC926" s="20">
        <v>0</v>
      </c>
      <c r="AD926" s="42" t="s">
        <v>3282</v>
      </c>
      <c r="AE926" s="21" t="s">
        <v>4333</v>
      </c>
      <c r="AF926" s="172" t="s">
        <v>3282</v>
      </c>
      <c r="AG926" s="173"/>
      <c r="AH926" s="172" t="s">
        <v>4330</v>
      </c>
      <c r="AI926" s="173"/>
    </row>
    <row r="927" spans="1:35">
      <c r="A927" s="20">
        <v>243</v>
      </c>
      <c r="B927" s="172" t="s">
        <v>4334</v>
      </c>
      <c r="C927" s="173"/>
      <c r="D927" s="21" t="s">
        <v>4335</v>
      </c>
      <c r="E927" s="172" t="s">
        <v>4336</v>
      </c>
      <c r="F927" s="174"/>
      <c r="G927" s="173"/>
      <c r="I927" s="172" t="s">
        <v>4337</v>
      </c>
      <c r="J927" s="173"/>
      <c r="K927" s="21" t="s">
        <v>4338</v>
      </c>
      <c r="L927" s="20">
        <v>708</v>
      </c>
      <c r="M927" s="20">
        <v>0</v>
      </c>
      <c r="N927" s="139">
        <v>761808</v>
      </c>
      <c r="O927" s="140"/>
      <c r="P927" s="20">
        <v>761808</v>
      </c>
      <c r="Q927" s="139">
        <v>0</v>
      </c>
      <c r="R927" s="141"/>
      <c r="S927" s="140"/>
      <c r="T927" s="20">
        <v>0</v>
      </c>
      <c r="U927" s="139">
        <v>0</v>
      </c>
      <c r="V927" s="141"/>
      <c r="W927" s="22">
        <v>0</v>
      </c>
      <c r="X927" s="20">
        <v>0</v>
      </c>
      <c r="Y927" s="20">
        <v>0</v>
      </c>
      <c r="Z927" s="139">
        <v>761808</v>
      </c>
      <c r="AA927" s="140"/>
      <c r="AB927" s="20">
        <v>0</v>
      </c>
      <c r="AC927" s="20">
        <v>761808</v>
      </c>
      <c r="AD927" s="42" t="s">
        <v>3247</v>
      </c>
      <c r="AE927" s="21" t="s">
        <v>4339</v>
      </c>
      <c r="AF927" s="172" t="s">
        <v>3247</v>
      </c>
      <c r="AG927" s="173"/>
      <c r="AH927" s="172" t="s">
        <v>4334</v>
      </c>
      <c r="AI927" s="173"/>
    </row>
    <row r="928" spans="1:35">
      <c r="A928" s="20">
        <v>244</v>
      </c>
      <c r="B928" s="172" t="s">
        <v>4340</v>
      </c>
      <c r="C928" s="173"/>
      <c r="D928" s="21" t="s">
        <v>4341</v>
      </c>
      <c r="E928" s="172" t="s">
        <v>4342</v>
      </c>
      <c r="F928" s="174"/>
      <c r="G928" s="173"/>
      <c r="H928" s="21" t="s">
        <v>66</v>
      </c>
      <c r="I928" s="172" t="s">
        <v>4343</v>
      </c>
      <c r="J928" s="173"/>
      <c r="K928" s="21" t="s">
        <v>60</v>
      </c>
      <c r="L928" s="20">
        <v>279</v>
      </c>
      <c r="M928" s="20">
        <v>0</v>
      </c>
      <c r="N928" s="139">
        <v>138105</v>
      </c>
      <c r="O928" s="140"/>
      <c r="P928" s="20">
        <v>138105</v>
      </c>
      <c r="Q928" s="139">
        <v>0</v>
      </c>
      <c r="R928" s="141"/>
      <c r="S928" s="140"/>
      <c r="T928" s="20">
        <v>0</v>
      </c>
      <c r="U928" s="139">
        <v>0</v>
      </c>
      <c r="V928" s="141"/>
      <c r="W928" s="22">
        <v>12429</v>
      </c>
      <c r="X928" s="20">
        <v>0</v>
      </c>
      <c r="Y928" s="20">
        <v>0</v>
      </c>
      <c r="Z928" s="139">
        <v>150534</v>
      </c>
      <c r="AA928" s="140"/>
      <c r="AB928" s="20">
        <v>150534</v>
      </c>
      <c r="AC928" s="20">
        <v>0</v>
      </c>
      <c r="AD928" s="42" t="s">
        <v>3401</v>
      </c>
      <c r="AE928" s="21" t="s">
        <v>4344</v>
      </c>
      <c r="AF928" s="172" t="s">
        <v>3401</v>
      </c>
      <c r="AG928" s="173"/>
      <c r="AH928" s="172" t="s">
        <v>4340</v>
      </c>
      <c r="AI928" s="173"/>
    </row>
    <row r="929" spans="1:35">
      <c r="A929" s="20">
        <v>245</v>
      </c>
      <c r="B929" s="172" t="s">
        <v>4345</v>
      </c>
      <c r="C929" s="173"/>
      <c r="D929" s="21" t="s">
        <v>4346</v>
      </c>
      <c r="E929" s="172" t="s">
        <v>4347</v>
      </c>
      <c r="F929" s="174"/>
      <c r="G929" s="173"/>
      <c r="I929" s="172" t="s">
        <v>4348</v>
      </c>
      <c r="J929" s="173"/>
      <c r="K929" s="21" t="s">
        <v>60</v>
      </c>
      <c r="L929" s="20">
        <v>112</v>
      </c>
      <c r="M929" s="20">
        <v>0</v>
      </c>
      <c r="N929" s="139">
        <v>18928</v>
      </c>
      <c r="O929" s="140"/>
      <c r="P929" s="20">
        <v>18928</v>
      </c>
      <c r="Q929" s="139">
        <v>0</v>
      </c>
      <c r="R929" s="141"/>
      <c r="S929" s="140"/>
      <c r="T929" s="20">
        <v>0</v>
      </c>
      <c r="U929" s="139">
        <v>0</v>
      </c>
      <c r="V929" s="141"/>
      <c r="W929" s="22">
        <v>0</v>
      </c>
      <c r="X929" s="20">
        <v>0</v>
      </c>
      <c r="Y929" s="20">
        <v>0</v>
      </c>
      <c r="Z929" s="139">
        <v>18928</v>
      </c>
      <c r="AA929" s="140"/>
      <c r="AB929" s="20">
        <v>0</v>
      </c>
      <c r="AC929" s="20">
        <v>18928</v>
      </c>
      <c r="AD929" s="42" t="s">
        <v>3401</v>
      </c>
      <c r="AE929" s="21" t="s">
        <v>4349</v>
      </c>
      <c r="AF929" s="172" t="s">
        <v>3401</v>
      </c>
      <c r="AG929" s="173"/>
      <c r="AH929" s="172" t="s">
        <v>4345</v>
      </c>
      <c r="AI929" s="173"/>
    </row>
    <row r="930" spans="1:35">
      <c r="A930" s="20">
        <v>246</v>
      </c>
      <c r="B930" s="172" t="s">
        <v>4350</v>
      </c>
      <c r="C930" s="173"/>
      <c r="D930" s="21" t="s">
        <v>4351</v>
      </c>
      <c r="E930" s="172" t="s">
        <v>4352</v>
      </c>
      <c r="F930" s="174"/>
      <c r="G930" s="173"/>
      <c r="H930" s="21" t="s">
        <v>66</v>
      </c>
      <c r="I930" s="172" t="s">
        <v>4353</v>
      </c>
      <c r="J930" s="173"/>
      <c r="K930" s="21" t="s">
        <v>68</v>
      </c>
      <c r="L930" s="20">
        <v>300</v>
      </c>
      <c r="M930" s="20">
        <v>0</v>
      </c>
      <c r="N930" s="139">
        <v>405600</v>
      </c>
      <c r="O930" s="140"/>
      <c r="P930" s="20">
        <v>405600</v>
      </c>
      <c r="Q930" s="139">
        <v>0</v>
      </c>
      <c r="R930" s="141"/>
      <c r="S930" s="140"/>
      <c r="T930" s="20">
        <v>0</v>
      </c>
      <c r="U930" s="139">
        <v>0</v>
      </c>
      <c r="V930" s="141"/>
      <c r="W930" s="22">
        <v>36504</v>
      </c>
      <c r="X930" s="20">
        <v>0</v>
      </c>
      <c r="Y930" s="20">
        <v>0</v>
      </c>
      <c r="Z930" s="139">
        <v>442104</v>
      </c>
      <c r="AA930" s="140"/>
      <c r="AB930" s="20">
        <v>442104</v>
      </c>
      <c r="AC930" s="20">
        <v>0</v>
      </c>
      <c r="AD930" s="42" t="s">
        <v>3241</v>
      </c>
      <c r="AE930" s="21" t="s">
        <v>4354</v>
      </c>
      <c r="AF930" s="172" t="s">
        <v>3241</v>
      </c>
      <c r="AG930" s="173"/>
      <c r="AH930" s="172" t="s">
        <v>4350</v>
      </c>
      <c r="AI930" s="173"/>
    </row>
    <row r="931" spans="1:35">
      <c r="A931" s="20">
        <v>247</v>
      </c>
      <c r="B931" s="172" t="s">
        <v>4355</v>
      </c>
      <c r="C931" s="173"/>
      <c r="D931" s="21" t="s">
        <v>4356</v>
      </c>
      <c r="E931" s="172" t="s">
        <v>4357</v>
      </c>
      <c r="F931" s="174"/>
      <c r="G931" s="173"/>
      <c r="H931" s="21" t="s">
        <v>66</v>
      </c>
      <c r="I931" s="172" t="s">
        <v>4358</v>
      </c>
      <c r="J931" s="173"/>
      <c r="K931" s="21" t="s">
        <v>60</v>
      </c>
      <c r="L931" s="20">
        <v>543</v>
      </c>
      <c r="M931" s="20">
        <v>0</v>
      </c>
      <c r="N931" s="139">
        <v>268785</v>
      </c>
      <c r="O931" s="140"/>
      <c r="P931" s="20">
        <v>268785</v>
      </c>
      <c r="Q931" s="139">
        <v>0</v>
      </c>
      <c r="R931" s="141"/>
      <c r="S931" s="140"/>
      <c r="T931" s="20">
        <v>0</v>
      </c>
      <c r="U931" s="139">
        <v>0</v>
      </c>
      <c r="V931" s="141"/>
      <c r="W931" s="22">
        <v>24191</v>
      </c>
      <c r="X931" s="20">
        <v>0</v>
      </c>
      <c r="Y931" s="20">
        <v>0</v>
      </c>
      <c r="Z931" s="139">
        <v>292976</v>
      </c>
      <c r="AA931" s="140"/>
      <c r="AB931" s="20">
        <v>292976</v>
      </c>
      <c r="AC931" s="20">
        <v>0</v>
      </c>
      <c r="AD931" s="42" t="s">
        <v>3305</v>
      </c>
      <c r="AE931" s="21" t="s">
        <v>4359</v>
      </c>
      <c r="AF931" s="172" t="s">
        <v>3305</v>
      </c>
      <c r="AG931" s="173"/>
      <c r="AH931" s="172" t="s">
        <v>4355</v>
      </c>
      <c r="AI931" s="173"/>
    </row>
    <row r="932" spans="1:35">
      <c r="A932" s="20">
        <v>248</v>
      </c>
      <c r="B932" s="172" t="s">
        <v>4360</v>
      </c>
      <c r="C932" s="173"/>
      <c r="D932" s="21" t="s">
        <v>4361</v>
      </c>
      <c r="E932" s="172" t="s">
        <v>4362</v>
      </c>
      <c r="F932" s="174"/>
      <c r="G932" s="173"/>
      <c r="H932" s="21" t="s">
        <v>325</v>
      </c>
      <c r="I932" s="172" t="s">
        <v>4363</v>
      </c>
      <c r="J932" s="173"/>
      <c r="K932" s="21" t="s">
        <v>545</v>
      </c>
      <c r="L932" s="20">
        <v>4957</v>
      </c>
      <c r="M932" s="20">
        <v>162000</v>
      </c>
      <c r="N932" s="139">
        <v>1784592</v>
      </c>
      <c r="O932" s="140"/>
      <c r="P932" s="20">
        <v>1946592</v>
      </c>
      <c r="Q932" s="139">
        <v>0</v>
      </c>
      <c r="R932" s="141"/>
      <c r="S932" s="140"/>
      <c r="T932" s="20">
        <v>0</v>
      </c>
      <c r="U932" s="139">
        <v>0</v>
      </c>
      <c r="V932" s="141"/>
      <c r="W932" s="22">
        <v>20276</v>
      </c>
      <c r="X932" s="20">
        <v>0</v>
      </c>
      <c r="Y932" s="20">
        <v>0</v>
      </c>
      <c r="Z932" s="139">
        <v>1966868</v>
      </c>
      <c r="AA932" s="140"/>
      <c r="AB932" s="20">
        <v>1966868</v>
      </c>
      <c r="AC932" s="20">
        <v>0</v>
      </c>
      <c r="AD932" s="42" t="s">
        <v>3685</v>
      </c>
      <c r="AE932" s="21" t="s">
        <v>4364</v>
      </c>
      <c r="AF932" s="172" t="s">
        <v>3685</v>
      </c>
      <c r="AG932" s="173"/>
      <c r="AH932" s="172" t="s">
        <v>4360</v>
      </c>
      <c r="AI932" s="173"/>
    </row>
    <row r="933" spans="1:35">
      <c r="A933" s="20">
        <v>249</v>
      </c>
      <c r="B933" s="172" t="s">
        <v>4365</v>
      </c>
      <c r="C933" s="173"/>
      <c r="D933" s="21" t="s">
        <v>4366</v>
      </c>
      <c r="E933" s="172" t="s">
        <v>1548</v>
      </c>
      <c r="F933" s="174"/>
      <c r="G933" s="173"/>
      <c r="H933" s="21" t="s">
        <v>66</v>
      </c>
      <c r="I933" s="172" t="s">
        <v>4367</v>
      </c>
      <c r="J933" s="173"/>
      <c r="K933" s="21" t="s">
        <v>295</v>
      </c>
      <c r="L933" s="20">
        <v>184</v>
      </c>
      <c r="M933" s="20">
        <v>0</v>
      </c>
      <c r="N933" s="139">
        <v>91080</v>
      </c>
      <c r="O933" s="140"/>
      <c r="P933" s="20">
        <v>91080</v>
      </c>
      <c r="Q933" s="139">
        <v>0</v>
      </c>
      <c r="R933" s="141"/>
      <c r="S933" s="140"/>
      <c r="T933" s="20">
        <v>76400</v>
      </c>
      <c r="U933" s="139">
        <v>156412</v>
      </c>
      <c r="V933" s="141"/>
      <c r="W933" s="22">
        <v>8197</v>
      </c>
      <c r="X933" s="20">
        <v>0</v>
      </c>
      <c r="Y933" s="20">
        <v>0</v>
      </c>
      <c r="Z933" s="139">
        <v>332089</v>
      </c>
      <c r="AA933" s="140"/>
      <c r="AB933" s="20">
        <v>332089</v>
      </c>
      <c r="AC933" s="20">
        <v>0</v>
      </c>
      <c r="AD933" s="42" t="s">
        <v>3297</v>
      </c>
      <c r="AE933" s="21" t="s">
        <v>4368</v>
      </c>
      <c r="AF933" s="172" t="s">
        <v>3297</v>
      </c>
      <c r="AG933" s="173"/>
      <c r="AH933" s="172" t="s">
        <v>4365</v>
      </c>
      <c r="AI933" s="173"/>
    </row>
    <row r="934" spans="1:35">
      <c r="A934" s="20">
        <v>250</v>
      </c>
      <c r="B934" s="172" t="s">
        <v>4369</v>
      </c>
      <c r="C934" s="173"/>
      <c r="D934" s="21" t="s">
        <v>4370</v>
      </c>
      <c r="E934" s="172" t="s">
        <v>4371</v>
      </c>
      <c r="F934" s="174"/>
      <c r="G934" s="173"/>
      <c r="H934" s="21" t="s">
        <v>156</v>
      </c>
      <c r="I934" s="172" t="s">
        <v>4372</v>
      </c>
      <c r="J934" s="173"/>
      <c r="K934" s="21" t="s">
        <v>545</v>
      </c>
      <c r="L934" s="20">
        <v>4957</v>
      </c>
      <c r="M934" s="20">
        <v>0</v>
      </c>
      <c r="N934" s="139">
        <v>1784592</v>
      </c>
      <c r="O934" s="140"/>
      <c r="P934" s="20">
        <v>1784592</v>
      </c>
      <c r="Q934" s="139">
        <v>0</v>
      </c>
      <c r="R934" s="141"/>
      <c r="S934" s="140"/>
      <c r="T934" s="20">
        <v>0</v>
      </c>
      <c r="U934" s="139">
        <v>0</v>
      </c>
      <c r="V934" s="141"/>
      <c r="W934" s="22">
        <v>17846</v>
      </c>
      <c r="X934" s="20">
        <v>0</v>
      </c>
      <c r="Y934" s="20">
        <v>0</v>
      </c>
      <c r="Z934" s="139">
        <v>1802438</v>
      </c>
      <c r="AA934" s="140"/>
      <c r="AB934" s="20">
        <v>1802438</v>
      </c>
      <c r="AC934" s="20">
        <v>0</v>
      </c>
      <c r="AD934" s="42" t="s">
        <v>3241</v>
      </c>
      <c r="AE934" s="21" t="s">
        <v>4373</v>
      </c>
      <c r="AF934" s="172" t="s">
        <v>3241</v>
      </c>
      <c r="AG934" s="173"/>
      <c r="AH934" s="172" t="s">
        <v>4369</v>
      </c>
      <c r="AI934" s="173"/>
    </row>
    <row r="935" spans="1:35">
      <c r="A935" s="20">
        <v>251</v>
      </c>
      <c r="B935" s="172" t="s">
        <v>4374</v>
      </c>
      <c r="C935" s="173"/>
      <c r="D935" s="21" t="s">
        <v>108</v>
      </c>
      <c r="E935" s="172" t="s">
        <v>4375</v>
      </c>
      <c r="F935" s="174"/>
      <c r="G935" s="173"/>
      <c r="H935" s="21" t="s">
        <v>110</v>
      </c>
      <c r="I935" s="172" t="s">
        <v>4376</v>
      </c>
      <c r="J935" s="173"/>
      <c r="K935" s="21" t="s">
        <v>130</v>
      </c>
      <c r="L935" s="20">
        <v>2479</v>
      </c>
      <c r="M935" s="20">
        <v>81000</v>
      </c>
      <c r="N935" s="139">
        <v>892296</v>
      </c>
      <c r="O935" s="140"/>
      <c r="P935" s="20">
        <v>973296</v>
      </c>
      <c r="Q935" s="139">
        <v>0</v>
      </c>
      <c r="R935" s="141"/>
      <c r="S935" s="140"/>
      <c r="T935" s="20">
        <v>0</v>
      </c>
      <c r="U935" s="139">
        <v>0</v>
      </c>
      <c r="V935" s="141"/>
      <c r="W935" s="22">
        <v>4866</v>
      </c>
      <c r="X935" s="20">
        <v>0</v>
      </c>
      <c r="Y935" s="20">
        <v>0</v>
      </c>
      <c r="Z935" s="139">
        <v>978162</v>
      </c>
      <c r="AA935" s="140"/>
      <c r="AB935" s="20">
        <v>978162</v>
      </c>
      <c r="AC935" s="20">
        <v>0</v>
      </c>
      <c r="AD935" s="42" t="s">
        <v>3241</v>
      </c>
      <c r="AE935" s="21" t="s">
        <v>4377</v>
      </c>
      <c r="AF935" s="172" t="s">
        <v>3241</v>
      </c>
      <c r="AG935" s="173"/>
      <c r="AH935" s="172" t="s">
        <v>4374</v>
      </c>
      <c r="AI935" s="173"/>
    </row>
    <row r="936" spans="1:35">
      <c r="A936" s="20">
        <v>252</v>
      </c>
      <c r="B936" s="172" t="s">
        <v>4378</v>
      </c>
      <c r="C936" s="173"/>
      <c r="D936" s="21" t="s">
        <v>4379</v>
      </c>
      <c r="E936" s="172" t="s">
        <v>4380</v>
      </c>
      <c r="F936" s="174"/>
      <c r="G936" s="173"/>
      <c r="H936" s="21" t="s">
        <v>66</v>
      </c>
      <c r="I936" s="172" t="s">
        <v>4381</v>
      </c>
      <c r="J936" s="173"/>
      <c r="K936" s="21" t="s">
        <v>68</v>
      </c>
      <c r="L936" s="20">
        <v>303</v>
      </c>
      <c r="M936" s="20">
        <v>0</v>
      </c>
      <c r="N936" s="139">
        <v>409656</v>
      </c>
      <c r="O936" s="140"/>
      <c r="P936" s="20">
        <v>409656</v>
      </c>
      <c r="Q936" s="139">
        <v>0</v>
      </c>
      <c r="R936" s="141"/>
      <c r="S936" s="140"/>
      <c r="T936" s="20">
        <v>0</v>
      </c>
      <c r="U936" s="139">
        <v>0</v>
      </c>
      <c r="V936" s="141"/>
      <c r="W936" s="22">
        <v>36869</v>
      </c>
      <c r="X936" s="20">
        <v>0</v>
      </c>
      <c r="Y936" s="20">
        <v>0</v>
      </c>
      <c r="Z936" s="139">
        <v>446525</v>
      </c>
      <c r="AA936" s="140"/>
      <c r="AB936" s="20">
        <v>446525</v>
      </c>
      <c r="AC936" s="20">
        <v>0</v>
      </c>
      <c r="AD936" s="42" t="s">
        <v>3297</v>
      </c>
      <c r="AE936" s="21" t="s">
        <v>4382</v>
      </c>
      <c r="AF936" s="172" t="s">
        <v>3297</v>
      </c>
      <c r="AG936" s="173"/>
      <c r="AH936" s="172" t="s">
        <v>4378</v>
      </c>
      <c r="AI936" s="173"/>
    </row>
    <row r="937" spans="1:35">
      <c r="A937" s="20">
        <v>253</v>
      </c>
      <c r="B937" s="172" t="s">
        <v>3278</v>
      </c>
      <c r="C937" s="173"/>
      <c r="D937" s="21" t="s">
        <v>4383</v>
      </c>
      <c r="E937" s="172" t="s">
        <v>4384</v>
      </c>
      <c r="F937" s="174"/>
      <c r="G937" s="173"/>
      <c r="H937" s="21" t="s">
        <v>110</v>
      </c>
      <c r="I937" s="172" t="s">
        <v>4385</v>
      </c>
      <c r="J937" s="173"/>
      <c r="K937" s="21" t="s">
        <v>540</v>
      </c>
      <c r="L937" s="20">
        <v>0</v>
      </c>
      <c r="M937" s="20">
        <v>0</v>
      </c>
      <c r="N937" s="139">
        <v>1100000</v>
      </c>
      <c r="O937" s="140"/>
      <c r="P937" s="20">
        <v>1100000</v>
      </c>
      <c r="Q937" s="139">
        <v>0</v>
      </c>
      <c r="R937" s="141"/>
      <c r="S937" s="140"/>
      <c r="T937" s="20">
        <v>0</v>
      </c>
      <c r="U937" s="139">
        <v>0</v>
      </c>
      <c r="V937" s="141"/>
      <c r="W937" s="22">
        <v>0</v>
      </c>
      <c r="X937" s="20">
        <v>0</v>
      </c>
      <c r="Y937" s="20">
        <v>0</v>
      </c>
      <c r="Z937" s="139">
        <v>1100000</v>
      </c>
      <c r="AA937" s="140"/>
      <c r="AB937" s="20">
        <v>0</v>
      </c>
      <c r="AC937" s="20">
        <v>1100000</v>
      </c>
      <c r="AD937" s="42" t="s">
        <v>3282</v>
      </c>
      <c r="AE937" s="21" t="s">
        <v>3283</v>
      </c>
      <c r="AF937" s="172" t="s">
        <v>3282</v>
      </c>
      <c r="AG937" s="173"/>
      <c r="AH937" s="172" t="s">
        <v>3278</v>
      </c>
      <c r="AI937" s="173"/>
    </row>
    <row r="938" spans="1:35">
      <c r="A938" s="20">
        <v>254</v>
      </c>
      <c r="B938" s="172" t="s">
        <v>4386</v>
      </c>
      <c r="C938" s="173"/>
      <c r="D938" s="21" t="s">
        <v>4387</v>
      </c>
      <c r="E938" s="172" t="s">
        <v>4388</v>
      </c>
      <c r="F938" s="174"/>
      <c r="G938" s="173"/>
      <c r="H938" s="21" t="s">
        <v>325</v>
      </c>
      <c r="I938" s="172" t="s">
        <v>4389</v>
      </c>
      <c r="J938" s="173"/>
      <c r="K938" s="21" t="s">
        <v>540</v>
      </c>
      <c r="L938" s="20">
        <v>7160</v>
      </c>
      <c r="M938" s="20">
        <v>901493</v>
      </c>
      <c r="N938" s="139">
        <v>10344630</v>
      </c>
      <c r="O938" s="140"/>
      <c r="P938" s="20">
        <v>11246123</v>
      </c>
      <c r="Q938" s="139">
        <v>10000</v>
      </c>
      <c r="R938" s="141"/>
      <c r="S938" s="140"/>
      <c r="T938" s="20">
        <v>76400</v>
      </c>
      <c r="U938" s="139">
        <v>432957</v>
      </c>
      <c r="V938" s="141"/>
      <c r="W938" s="22">
        <v>116969</v>
      </c>
      <c r="X938" s="20">
        <v>0</v>
      </c>
      <c r="Y938" s="20">
        <v>0</v>
      </c>
      <c r="Z938" s="139">
        <v>11882449</v>
      </c>
      <c r="AA938" s="140"/>
      <c r="AB938" s="20">
        <v>6000000</v>
      </c>
      <c r="AC938" s="20">
        <v>5882449</v>
      </c>
      <c r="AD938" s="42" t="s">
        <v>3326</v>
      </c>
      <c r="AE938" s="21" t="s">
        <v>4390</v>
      </c>
      <c r="AF938" s="172" t="s">
        <v>3326</v>
      </c>
      <c r="AG938" s="173"/>
      <c r="AH938" s="172" t="s">
        <v>4386</v>
      </c>
      <c r="AI938" s="173"/>
    </row>
    <row r="939" spans="1:35">
      <c r="A939" s="20">
        <v>255</v>
      </c>
      <c r="B939" s="172" t="s">
        <v>4391</v>
      </c>
      <c r="C939" s="173"/>
      <c r="D939" s="21" t="s">
        <v>4392</v>
      </c>
      <c r="E939" s="172" t="s">
        <v>4393</v>
      </c>
      <c r="F939" s="174"/>
      <c r="G939" s="173"/>
      <c r="H939" s="21" t="s">
        <v>156</v>
      </c>
      <c r="I939" s="172" t="s">
        <v>4394</v>
      </c>
      <c r="J939" s="173"/>
      <c r="K939" s="21" t="s">
        <v>68</v>
      </c>
      <c r="L939" s="20">
        <v>4957</v>
      </c>
      <c r="M939" s="20">
        <v>0</v>
      </c>
      <c r="N939" s="139">
        <v>6702134</v>
      </c>
      <c r="O939" s="140"/>
      <c r="P939" s="20">
        <v>6702134</v>
      </c>
      <c r="Q939" s="139">
        <v>10000</v>
      </c>
      <c r="R939" s="141"/>
      <c r="S939" s="140"/>
      <c r="T939" s="20">
        <v>76400</v>
      </c>
      <c r="U939" s="139">
        <v>433957</v>
      </c>
      <c r="V939" s="141"/>
      <c r="W939" s="22">
        <v>67021</v>
      </c>
      <c r="X939" s="20">
        <v>0</v>
      </c>
      <c r="Y939" s="20">
        <v>0</v>
      </c>
      <c r="Z939" s="139">
        <v>7289512</v>
      </c>
      <c r="AA939" s="140"/>
      <c r="AB939" s="20">
        <v>4000000</v>
      </c>
      <c r="AC939" s="20">
        <v>3289512</v>
      </c>
      <c r="AD939" s="42" t="s">
        <v>3420</v>
      </c>
      <c r="AE939" s="21" t="s">
        <v>4395</v>
      </c>
      <c r="AF939" s="172" t="s">
        <v>3420</v>
      </c>
      <c r="AG939" s="173"/>
      <c r="AH939" s="172" t="s">
        <v>4391</v>
      </c>
      <c r="AI939" s="173"/>
    </row>
    <row r="940" spans="1:35">
      <c r="A940" s="20">
        <v>256</v>
      </c>
      <c r="B940" s="172" t="s">
        <v>4396</v>
      </c>
      <c r="C940" s="173"/>
      <c r="D940" s="21" t="s">
        <v>108</v>
      </c>
      <c r="E940" s="172" t="s">
        <v>718</v>
      </c>
      <c r="F940" s="174"/>
      <c r="G940" s="173"/>
      <c r="H940" s="21" t="s">
        <v>110</v>
      </c>
      <c r="I940" s="172" t="s">
        <v>4397</v>
      </c>
      <c r="J940" s="173"/>
      <c r="K940" s="21" t="s">
        <v>60</v>
      </c>
      <c r="L940" s="20">
        <v>2479</v>
      </c>
      <c r="M940" s="20">
        <v>89100</v>
      </c>
      <c r="N940" s="139">
        <v>1226907</v>
      </c>
      <c r="O940" s="140"/>
      <c r="P940" s="20">
        <v>1316007</v>
      </c>
      <c r="Q940" s="139">
        <v>0</v>
      </c>
      <c r="R940" s="141"/>
      <c r="S940" s="140"/>
      <c r="T940" s="20">
        <v>0</v>
      </c>
      <c r="U940" s="139">
        <v>0</v>
      </c>
      <c r="V940" s="141"/>
      <c r="W940" s="22">
        <v>6580</v>
      </c>
      <c r="X940" s="20">
        <v>0</v>
      </c>
      <c r="Y940" s="20">
        <v>0</v>
      </c>
      <c r="Z940" s="139">
        <v>1322587</v>
      </c>
      <c r="AA940" s="140"/>
      <c r="AB940" s="20">
        <v>1322587</v>
      </c>
      <c r="AC940" s="20">
        <v>0</v>
      </c>
      <c r="AD940" s="42" t="s">
        <v>3230</v>
      </c>
      <c r="AE940" s="21" t="s">
        <v>4398</v>
      </c>
      <c r="AF940" s="172" t="s">
        <v>3230</v>
      </c>
      <c r="AG940" s="173"/>
      <c r="AH940" s="172" t="s">
        <v>4396</v>
      </c>
      <c r="AI940" s="173"/>
    </row>
    <row r="941" spans="1:35">
      <c r="A941" s="20">
        <v>257</v>
      </c>
      <c r="B941" s="172" t="s">
        <v>4399</v>
      </c>
      <c r="C941" s="173"/>
      <c r="D941" s="21" t="s">
        <v>108</v>
      </c>
      <c r="E941" s="172" t="s">
        <v>4400</v>
      </c>
      <c r="F941" s="174"/>
      <c r="G941" s="173"/>
      <c r="H941" s="21" t="s">
        <v>110</v>
      </c>
      <c r="I941" s="172" t="s">
        <v>4401</v>
      </c>
      <c r="J941" s="173"/>
      <c r="K941" s="21" t="s">
        <v>112</v>
      </c>
      <c r="L941" s="20">
        <v>4957</v>
      </c>
      <c r="M941" s="20">
        <v>429300</v>
      </c>
      <c r="N941" s="139">
        <v>2305098</v>
      </c>
      <c r="O941" s="140"/>
      <c r="P941" s="20">
        <v>2734398</v>
      </c>
      <c r="Q941" s="139">
        <v>0</v>
      </c>
      <c r="R941" s="141"/>
      <c r="S941" s="140"/>
      <c r="T941" s="20">
        <v>0</v>
      </c>
      <c r="U941" s="139">
        <v>0</v>
      </c>
      <c r="V941" s="141"/>
      <c r="W941" s="22">
        <v>13672</v>
      </c>
      <c r="X941" s="20">
        <v>0</v>
      </c>
      <c r="Y941" s="20">
        <v>0</v>
      </c>
      <c r="Z941" s="139">
        <v>2748070</v>
      </c>
      <c r="AA941" s="140"/>
      <c r="AB941" s="20">
        <v>2748070</v>
      </c>
      <c r="AC941" s="20">
        <v>0</v>
      </c>
      <c r="AD941" s="42" t="s">
        <v>3241</v>
      </c>
      <c r="AE941" s="21" t="s">
        <v>4402</v>
      </c>
      <c r="AF941" s="172" t="s">
        <v>3241</v>
      </c>
      <c r="AG941" s="173"/>
      <c r="AH941" s="172" t="s">
        <v>4399</v>
      </c>
      <c r="AI941" s="173"/>
    </row>
    <row r="942" spans="1:35">
      <c r="A942" s="20">
        <v>258</v>
      </c>
      <c r="B942" s="172" t="s">
        <v>4403</v>
      </c>
      <c r="C942" s="173"/>
      <c r="D942" s="21" t="s">
        <v>4404</v>
      </c>
      <c r="E942" s="172" t="s">
        <v>4405</v>
      </c>
      <c r="F942" s="174"/>
      <c r="G942" s="173"/>
      <c r="I942" s="172" t="s">
        <v>4406</v>
      </c>
      <c r="J942" s="173"/>
      <c r="K942" s="21" t="s">
        <v>60</v>
      </c>
      <c r="L942" s="20">
        <v>20</v>
      </c>
      <c r="M942" s="20">
        <v>0</v>
      </c>
      <c r="N942" s="139">
        <v>3380</v>
      </c>
      <c r="O942" s="140"/>
      <c r="P942" s="20">
        <v>3380</v>
      </c>
      <c r="Q942" s="139">
        <v>0</v>
      </c>
      <c r="R942" s="141"/>
      <c r="S942" s="140"/>
      <c r="T942" s="20">
        <v>0</v>
      </c>
      <c r="U942" s="139">
        <v>0</v>
      </c>
      <c r="V942" s="141"/>
      <c r="W942" s="22">
        <v>0</v>
      </c>
      <c r="X942" s="20">
        <v>0</v>
      </c>
      <c r="Y942" s="20">
        <v>0</v>
      </c>
      <c r="Z942" s="139">
        <v>3380</v>
      </c>
      <c r="AA942" s="140"/>
      <c r="AB942" s="20">
        <v>0</v>
      </c>
      <c r="AC942" s="20">
        <v>3380</v>
      </c>
      <c r="AD942" s="42" t="s">
        <v>3253</v>
      </c>
      <c r="AE942" s="21" t="s">
        <v>4407</v>
      </c>
      <c r="AF942" s="172" t="s">
        <v>3253</v>
      </c>
      <c r="AG942" s="173"/>
      <c r="AH942" s="172" t="s">
        <v>4403</v>
      </c>
      <c r="AI942" s="173"/>
    </row>
    <row r="943" spans="1:35">
      <c r="A943" s="20">
        <v>259</v>
      </c>
      <c r="B943" s="172" t="s">
        <v>4408</v>
      </c>
      <c r="C943" s="173"/>
      <c r="D943" s="21" t="s">
        <v>4409</v>
      </c>
      <c r="E943" s="172" t="s">
        <v>4410</v>
      </c>
      <c r="F943" s="174"/>
      <c r="G943" s="173"/>
      <c r="H943" s="21" t="s">
        <v>66</v>
      </c>
      <c r="I943" s="172" t="s">
        <v>2185</v>
      </c>
      <c r="J943" s="173"/>
      <c r="K943" s="21" t="s">
        <v>60</v>
      </c>
      <c r="L943" s="20">
        <v>250</v>
      </c>
      <c r="M943" s="20">
        <v>0</v>
      </c>
      <c r="N943" s="139">
        <v>123750</v>
      </c>
      <c r="O943" s="140"/>
      <c r="P943" s="20">
        <v>123750</v>
      </c>
      <c r="Q943" s="139">
        <v>0</v>
      </c>
      <c r="R943" s="141"/>
      <c r="S943" s="140"/>
      <c r="T943" s="20">
        <v>0</v>
      </c>
      <c r="U943" s="139">
        <v>0</v>
      </c>
      <c r="V943" s="141"/>
      <c r="W943" s="22">
        <v>11138</v>
      </c>
      <c r="X943" s="20">
        <v>0</v>
      </c>
      <c r="Y943" s="20">
        <v>0</v>
      </c>
      <c r="Z943" s="139">
        <v>134888</v>
      </c>
      <c r="AA943" s="140"/>
      <c r="AB943" s="20">
        <v>11500</v>
      </c>
      <c r="AC943" s="20">
        <v>123388</v>
      </c>
      <c r="AD943" s="42" t="s">
        <v>3225</v>
      </c>
      <c r="AE943" s="21" t="s">
        <v>4411</v>
      </c>
      <c r="AF943" s="172" t="s">
        <v>3225</v>
      </c>
      <c r="AG943" s="173"/>
      <c r="AH943" s="172" t="s">
        <v>4408</v>
      </c>
      <c r="AI943" s="173"/>
    </row>
    <row r="944" spans="1:35">
      <c r="A944" s="20">
        <v>260</v>
      </c>
      <c r="B944" s="172" t="s">
        <v>4412</v>
      </c>
      <c r="C944" s="173"/>
      <c r="D944" s="21" t="s">
        <v>4413</v>
      </c>
      <c r="E944" s="172" t="s">
        <v>4414</v>
      </c>
      <c r="F944" s="174"/>
      <c r="G944" s="173"/>
      <c r="I944" s="172" t="s">
        <v>4415</v>
      </c>
      <c r="J944" s="173"/>
      <c r="K944" s="21" t="s">
        <v>125</v>
      </c>
      <c r="L944" s="20">
        <v>150</v>
      </c>
      <c r="M944" s="20">
        <v>0</v>
      </c>
      <c r="N944" s="139">
        <v>205504</v>
      </c>
      <c r="O944" s="140"/>
      <c r="P944" s="20">
        <v>205504</v>
      </c>
      <c r="Q944" s="139">
        <v>0</v>
      </c>
      <c r="R944" s="141"/>
      <c r="S944" s="140"/>
      <c r="T944" s="20">
        <v>0</v>
      </c>
      <c r="U944" s="139">
        <v>0</v>
      </c>
      <c r="V944" s="141"/>
      <c r="W944" s="22">
        <v>0</v>
      </c>
      <c r="X944" s="20">
        <v>0</v>
      </c>
      <c r="Y944" s="20">
        <v>0</v>
      </c>
      <c r="Z944" s="139">
        <v>205504</v>
      </c>
      <c r="AA944" s="140"/>
      <c r="AB944" s="20">
        <v>0</v>
      </c>
      <c r="AC944" s="20">
        <v>205504</v>
      </c>
      <c r="AD944" s="42" t="s">
        <v>3253</v>
      </c>
      <c r="AE944" s="21" t="s">
        <v>4416</v>
      </c>
      <c r="AF944" s="172" t="s">
        <v>3253</v>
      </c>
      <c r="AG944" s="173"/>
      <c r="AH944" s="172" t="s">
        <v>4412</v>
      </c>
      <c r="AI944" s="173"/>
    </row>
    <row r="945" spans="1:35">
      <c r="A945" s="20">
        <v>261</v>
      </c>
      <c r="B945" s="172" t="s">
        <v>4417</v>
      </c>
      <c r="C945" s="173"/>
      <c r="D945" s="21" t="s">
        <v>4418</v>
      </c>
      <c r="E945" s="172" t="s">
        <v>4419</v>
      </c>
      <c r="F945" s="174"/>
      <c r="G945" s="173"/>
      <c r="H945" s="21" t="s">
        <v>325</v>
      </c>
      <c r="I945" s="172" t="s">
        <v>4420</v>
      </c>
      <c r="J945" s="173"/>
      <c r="K945" s="21" t="s">
        <v>60</v>
      </c>
      <c r="L945" s="20">
        <v>2479</v>
      </c>
      <c r="M945" s="20">
        <v>59400</v>
      </c>
      <c r="N945" s="139">
        <v>1226907</v>
      </c>
      <c r="O945" s="140"/>
      <c r="P945" s="20">
        <v>1286307</v>
      </c>
      <c r="Q945" s="139">
        <v>0</v>
      </c>
      <c r="R945" s="141"/>
      <c r="S945" s="140"/>
      <c r="T945" s="20">
        <v>0</v>
      </c>
      <c r="U945" s="139">
        <v>0</v>
      </c>
      <c r="V945" s="141"/>
      <c r="W945" s="22">
        <v>13160</v>
      </c>
      <c r="X945" s="20">
        <v>13950</v>
      </c>
      <c r="Y945" s="20">
        <v>0</v>
      </c>
      <c r="Z945" s="139">
        <v>1313417</v>
      </c>
      <c r="AA945" s="140"/>
      <c r="AB945" s="20">
        <v>1313417</v>
      </c>
      <c r="AC945" s="20">
        <v>0</v>
      </c>
      <c r="AD945" s="42" t="s">
        <v>3337</v>
      </c>
      <c r="AE945" s="21" t="s">
        <v>4421</v>
      </c>
      <c r="AF945" s="172" t="s">
        <v>3337</v>
      </c>
      <c r="AG945" s="173"/>
      <c r="AH945" s="172" t="s">
        <v>4417</v>
      </c>
      <c r="AI945" s="173"/>
    </row>
    <row r="946" spans="1:35">
      <c r="A946" s="20">
        <v>262</v>
      </c>
      <c r="B946" s="172" t="s">
        <v>4422</v>
      </c>
      <c r="C946" s="173"/>
      <c r="D946" s="21" t="s">
        <v>4423</v>
      </c>
      <c r="E946" s="172" t="s">
        <v>4424</v>
      </c>
      <c r="F946" s="174"/>
      <c r="G946" s="173"/>
      <c r="I946" s="172" t="s">
        <v>4425</v>
      </c>
      <c r="J946" s="173"/>
      <c r="K946" s="21" t="s">
        <v>125</v>
      </c>
      <c r="L946" s="20">
        <v>54</v>
      </c>
      <c r="M946" s="20">
        <v>0</v>
      </c>
      <c r="N946" s="139">
        <v>73008</v>
      </c>
      <c r="O946" s="140"/>
      <c r="P946" s="20">
        <v>73008</v>
      </c>
      <c r="Q946" s="139">
        <v>0</v>
      </c>
      <c r="R946" s="141"/>
      <c r="S946" s="140"/>
      <c r="T946" s="20">
        <v>0</v>
      </c>
      <c r="U946" s="139">
        <v>0</v>
      </c>
      <c r="V946" s="141"/>
      <c r="W946" s="22">
        <v>0</v>
      </c>
      <c r="X946" s="20">
        <v>0</v>
      </c>
      <c r="Y946" s="20">
        <v>0</v>
      </c>
      <c r="Z946" s="139">
        <v>73008</v>
      </c>
      <c r="AA946" s="140"/>
      <c r="AB946" s="20">
        <v>0</v>
      </c>
      <c r="AC946" s="20">
        <v>73008</v>
      </c>
      <c r="AD946" s="42" t="s">
        <v>3401</v>
      </c>
      <c r="AE946" s="21" t="s">
        <v>4426</v>
      </c>
      <c r="AF946" s="172" t="s">
        <v>3401</v>
      </c>
      <c r="AG946" s="173"/>
      <c r="AH946" s="172" t="s">
        <v>4422</v>
      </c>
      <c r="AI946" s="173"/>
    </row>
    <row r="947" spans="1:35">
      <c r="A947" s="20">
        <v>263</v>
      </c>
      <c r="B947" s="172" t="s">
        <v>4427</v>
      </c>
      <c r="C947" s="173"/>
      <c r="D947" s="21" t="s">
        <v>4428</v>
      </c>
      <c r="E947" s="172" t="s">
        <v>4429</v>
      </c>
      <c r="F947" s="174"/>
      <c r="G947" s="173"/>
      <c r="I947" s="172" t="s">
        <v>4430</v>
      </c>
      <c r="J947" s="173"/>
      <c r="K947" s="21" t="s">
        <v>60</v>
      </c>
      <c r="L947" s="20">
        <v>74</v>
      </c>
      <c r="M947" s="20">
        <v>0</v>
      </c>
      <c r="N947" s="139">
        <v>12506</v>
      </c>
      <c r="O947" s="140"/>
      <c r="P947" s="20">
        <v>12506</v>
      </c>
      <c r="Q947" s="139">
        <v>0</v>
      </c>
      <c r="R947" s="141"/>
      <c r="S947" s="140"/>
      <c r="T947" s="20">
        <v>0</v>
      </c>
      <c r="U947" s="139">
        <v>0</v>
      </c>
      <c r="V947" s="141"/>
      <c r="W947" s="22">
        <v>0</v>
      </c>
      <c r="X947" s="20">
        <v>0</v>
      </c>
      <c r="Y947" s="20">
        <v>0</v>
      </c>
      <c r="Z947" s="139">
        <v>12506</v>
      </c>
      <c r="AA947" s="140"/>
      <c r="AB947" s="20">
        <v>0</v>
      </c>
      <c r="AC947" s="20">
        <v>12506</v>
      </c>
      <c r="AD947" s="42" t="s">
        <v>3401</v>
      </c>
      <c r="AE947" s="21" t="s">
        <v>4431</v>
      </c>
      <c r="AF947" s="172" t="s">
        <v>3401</v>
      </c>
      <c r="AG947" s="173"/>
      <c r="AH947" s="172" t="s">
        <v>4427</v>
      </c>
      <c r="AI947" s="173"/>
    </row>
    <row r="948" spans="1:35">
      <c r="A948" s="20">
        <v>264</v>
      </c>
      <c r="B948" s="172" t="s">
        <v>4432</v>
      </c>
      <c r="C948" s="173"/>
      <c r="D948" s="21" t="s">
        <v>4433</v>
      </c>
      <c r="E948" s="172" t="s">
        <v>4434</v>
      </c>
      <c r="F948" s="174"/>
      <c r="G948" s="173"/>
      <c r="H948" s="21" t="s">
        <v>66</v>
      </c>
      <c r="I948" s="172" t="s">
        <v>4435</v>
      </c>
      <c r="J948" s="173"/>
      <c r="K948" s="21" t="s">
        <v>252</v>
      </c>
      <c r="L948" s="20">
        <v>221</v>
      </c>
      <c r="M948" s="20">
        <v>0</v>
      </c>
      <c r="N948" s="139">
        <v>91715</v>
      </c>
      <c r="O948" s="140"/>
      <c r="P948" s="20">
        <v>91715</v>
      </c>
      <c r="Q948" s="139">
        <v>0</v>
      </c>
      <c r="R948" s="141"/>
      <c r="S948" s="140"/>
      <c r="T948" s="20">
        <v>0</v>
      </c>
      <c r="U948" s="139">
        <v>0</v>
      </c>
      <c r="V948" s="141"/>
      <c r="W948" s="22">
        <v>8254</v>
      </c>
      <c r="X948" s="20">
        <v>0</v>
      </c>
      <c r="Y948" s="20">
        <v>0</v>
      </c>
      <c r="Z948" s="139">
        <v>99969</v>
      </c>
      <c r="AA948" s="140"/>
      <c r="AB948" s="20">
        <v>99969</v>
      </c>
      <c r="AC948" s="20">
        <v>0</v>
      </c>
      <c r="AD948" s="42" t="s">
        <v>3219</v>
      </c>
      <c r="AE948" s="21" t="s">
        <v>4436</v>
      </c>
      <c r="AF948" s="172" t="s">
        <v>3219</v>
      </c>
      <c r="AG948" s="173"/>
      <c r="AH948" s="172" t="s">
        <v>4432</v>
      </c>
      <c r="AI948" s="173"/>
    </row>
    <row r="949" spans="1:35">
      <c r="A949" s="20">
        <v>265</v>
      </c>
      <c r="B949" s="172" t="s">
        <v>4437</v>
      </c>
      <c r="C949" s="173"/>
      <c r="D949" s="21" t="s">
        <v>4438</v>
      </c>
      <c r="E949" s="172" t="s">
        <v>4439</v>
      </c>
      <c r="F949" s="174"/>
      <c r="G949" s="173"/>
      <c r="H949" s="21" t="s">
        <v>66</v>
      </c>
      <c r="I949" s="172" t="s">
        <v>4440</v>
      </c>
      <c r="J949" s="173"/>
      <c r="K949" s="21" t="s">
        <v>252</v>
      </c>
      <c r="L949" s="20">
        <v>107</v>
      </c>
      <c r="M949" s="20">
        <v>0</v>
      </c>
      <c r="N949" s="139">
        <v>44405</v>
      </c>
      <c r="O949" s="140"/>
      <c r="P949" s="20">
        <v>44405</v>
      </c>
      <c r="Q949" s="139">
        <v>0</v>
      </c>
      <c r="R949" s="141"/>
      <c r="S949" s="140"/>
      <c r="T949" s="20">
        <v>0</v>
      </c>
      <c r="U949" s="139">
        <v>0</v>
      </c>
      <c r="V949" s="141"/>
      <c r="W949" s="22">
        <v>3996</v>
      </c>
      <c r="X949" s="20">
        <v>0</v>
      </c>
      <c r="Y949" s="20">
        <v>0</v>
      </c>
      <c r="Z949" s="139">
        <v>48401</v>
      </c>
      <c r="AA949" s="140"/>
      <c r="AB949" s="20">
        <v>48401</v>
      </c>
      <c r="AC949" s="20">
        <v>0</v>
      </c>
      <c r="AD949" s="42" t="s">
        <v>3611</v>
      </c>
      <c r="AE949" s="21" t="s">
        <v>4441</v>
      </c>
      <c r="AF949" s="172" t="s">
        <v>3611</v>
      </c>
      <c r="AG949" s="173"/>
      <c r="AH949" s="172" t="s">
        <v>4437</v>
      </c>
      <c r="AI949" s="173"/>
    </row>
    <row r="950" spans="1:35">
      <c r="A950" s="20">
        <v>266</v>
      </c>
      <c r="B950" s="172" t="s">
        <v>4442</v>
      </c>
      <c r="C950" s="173"/>
      <c r="D950" s="21" t="s">
        <v>4443</v>
      </c>
      <c r="E950" s="172" t="s">
        <v>4444</v>
      </c>
      <c r="F950" s="174"/>
      <c r="G950" s="173"/>
      <c r="H950" s="21" t="s">
        <v>66</v>
      </c>
      <c r="I950" s="172" t="s">
        <v>4445</v>
      </c>
      <c r="J950" s="173"/>
      <c r="K950" s="21" t="s">
        <v>68</v>
      </c>
      <c r="L950" s="20">
        <v>572</v>
      </c>
      <c r="M950" s="20">
        <v>0</v>
      </c>
      <c r="N950" s="139">
        <v>773344</v>
      </c>
      <c r="O950" s="140"/>
      <c r="P950" s="20">
        <v>773344</v>
      </c>
      <c r="Q950" s="139">
        <v>0</v>
      </c>
      <c r="R950" s="141"/>
      <c r="S950" s="140"/>
      <c r="T950" s="20">
        <v>0</v>
      </c>
      <c r="U950" s="139">
        <v>0</v>
      </c>
      <c r="V950" s="141"/>
      <c r="W950" s="22">
        <v>69601</v>
      </c>
      <c r="X950" s="20">
        <v>0</v>
      </c>
      <c r="Y950" s="20">
        <v>0</v>
      </c>
      <c r="Z950" s="139">
        <v>842945</v>
      </c>
      <c r="AA950" s="140"/>
      <c r="AB950" s="20">
        <v>842945</v>
      </c>
      <c r="AC950" s="20">
        <v>0</v>
      </c>
      <c r="AD950" s="42" t="s">
        <v>3505</v>
      </c>
      <c r="AE950" s="21" t="s">
        <v>4446</v>
      </c>
      <c r="AF950" s="172" t="s">
        <v>3505</v>
      </c>
      <c r="AG950" s="173"/>
      <c r="AH950" s="172" t="s">
        <v>4442</v>
      </c>
      <c r="AI950" s="173"/>
    </row>
    <row r="951" spans="1:35">
      <c r="A951" s="20">
        <v>267</v>
      </c>
      <c r="B951" s="172" t="s">
        <v>4447</v>
      </c>
      <c r="C951" s="173"/>
      <c r="D951" s="21" t="s">
        <v>4448</v>
      </c>
      <c r="E951" s="172" t="s">
        <v>4449</v>
      </c>
      <c r="F951" s="174"/>
      <c r="G951" s="173"/>
      <c r="I951" s="172" t="s">
        <v>4450</v>
      </c>
      <c r="J951" s="173"/>
      <c r="K951" s="21" t="s">
        <v>295</v>
      </c>
      <c r="L951" s="20">
        <v>40</v>
      </c>
      <c r="M951" s="20">
        <v>0</v>
      </c>
      <c r="N951" s="139">
        <v>11000</v>
      </c>
      <c r="O951" s="140"/>
      <c r="P951" s="20">
        <v>11000</v>
      </c>
      <c r="Q951" s="139">
        <v>0</v>
      </c>
      <c r="R951" s="141"/>
      <c r="S951" s="140"/>
      <c r="T951" s="20">
        <v>0</v>
      </c>
      <c r="U951" s="139">
        <v>0</v>
      </c>
      <c r="V951" s="141"/>
      <c r="W951" s="22">
        <v>0</v>
      </c>
      <c r="X951" s="20">
        <v>0</v>
      </c>
      <c r="Y951" s="20">
        <v>0</v>
      </c>
      <c r="Z951" s="139">
        <v>11000</v>
      </c>
      <c r="AA951" s="140"/>
      <c r="AB951" s="20">
        <v>0</v>
      </c>
      <c r="AC951" s="20">
        <v>11000</v>
      </c>
      <c r="AD951" s="42" t="s">
        <v>3253</v>
      </c>
      <c r="AE951" s="21" t="s">
        <v>4451</v>
      </c>
      <c r="AF951" s="172" t="s">
        <v>3253</v>
      </c>
      <c r="AG951" s="173"/>
      <c r="AH951" s="172" t="s">
        <v>4447</v>
      </c>
      <c r="AI951" s="173"/>
    </row>
    <row r="952" spans="1:35">
      <c r="A952" s="20">
        <v>268</v>
      </c>
      <c r="B952" s="172" t="s">
        <v>4452</v>
      </c>
      <c r="C952" s="173"/>
      <c r="D952" s="21" t="s">
        <v>4453</v>
      </c>
      <c r="E952" s="172" t="s">
        <v>4454</v>
      </c>
      <c r="F952" s="174"/>
      <c r="G952" s="173"/>
      <c r="I952" s="172" t="s">
        <v>4455</v>
      </c>
      <c r="J952" s="173"/>
      <c r="K952" s="21" t="s">
        <v>60</v>
      </c>
      <c r="L952" s="20">
        <v>33</v>
      </c>
      <c r="M952" s="20">
        <v>0</v>
      </c>
      <c r="N952" s="139">
        <v>5577</v>
      </c>
      <c r="O952" s="140"/>
      <c r="P952" s="20">
        <v>5577</v>
      </c>
      <c r="Q952" s="139">
        <v>0</v>
      </c>
      <c r="R952" s="141"/>
      <c r="S952" s="140"/>
      <c r="T952" s="20">
        <v>0</v>
      </c>
      <c r="U952" s="139">
        <v>0</v>
      </c>
      <c r="V952" s="141"/>
      <c r="W952" s="22">
        <v>0</v>
      </c>
      <c r="X952" s="20">
        <v>0</v>
      </c>
      <c r="Y952" s="20">
        <v>0</v>
      </c>
      <c r="Z952" s="139">
        <v>5577</v>
      </c>
      <c r="AA952" s="140"/>
      <c r="AB952" s="20">
        <v>0</v>
      </c>
      <c r="AC952" s="20">
        <v>5577</v>
      </c>
      <c r="AD952" s="42" t="s">
        <v>3253</v>
      </c>
      <c r="AE952" s="21" t="s">
        <v>4456</v>
      </c>
      <c r="AF952" s="172" t="s">
        <v>3253</v>
      </c>
      <c r="AG952" s="173"/>
      <c r="AH952" s="172" t="s">
        <v>4452</v>
      </c>
      <c r="AI952" s="173"/>
    </row>
    <row r="953" spans="1:35">
      <c r="A953" s="20">
        <v>269</v>
      </c>
      <c r="B953" s="172" t="s">
        <v>3243</v>
      </c>
      <c r="C953" s="173"/>
      <c r="D953" s="21" t="s">
        <v>108</v>
      </c>
      <c r="E953" s="172" t="s">
        <v>4457</v>
      </c>
      <c r="F953" s="174"/>
      <c r="G953" s="173"/>
      <c r="H953" s="21" t="s">
        <v>110</v>
      </c>
      <c r="I953" s="172" t="s">
        <v>4458</v>
      </c>
      <c r="J953" s="173"/>
      <c r="K953" s="21" t="s">
        <v>4459</v>
      </c>
      <c r="L953" s="20">
        <v>19278</v>
      </c>
      <c r="M953" s="20">
        <v>2772000</v>
      </c>
      <c r="N953" s="139">
        <v>4298111</v>
      </c>
      <c r="O953" s="140"/>
      <c r="P953" s="20">
        <v>7070111</v>
      </c>
      <c r="Q953" s="139">
        <v>10000</v>
      </c>
      <c r="R953" s="141"/>
      <c r="S953" s="140"/>
      <c r="T953" s="20">
        <v>0</v>
      </c>
      <c r="U953" s="139">
        <v>0</v>
      </c>
      <c r="V953" s="141"/>
      <c r="W953" s="22">
        <v>119889</v>
      </c>
      <c r="X953" s="20">
        <v>0</v>
      </c>
      <c r="Y953" s="20">
        <v>0</v>
      </c>
      <c r="Z953" s="139">
        <v>7200000</v>
      </c>
      <c r="AA953" s="140"/>
      <c r="AB953" s="20">
        <v>7200000</v>
      </c>
      <c r="AC953" s="20">
        <v>0</v>
      </c>
      <c r="AD953" s="42" t="s">
        <v>3247</v>
      </c>
      <c r="AE953" s="21" t="s">
        <v>3248</v>
      </c>
      <c r="AF953" s="172" t="s">
        <v>3247</v>
      </c>
      <c r="AG953" s="173"/>
      <c r="AH953" s="172" t="s">
        <v>3243</v>
      </c>
      <c r="AI953" s="173"/>
    </row>
    <row r="954" spans="1:35">
      <c r="A954" s="20">
        <v>270</v>
      </c>
      <c r="B954" s="172" t="s">
        <v>4460</v>
      </c>
      <c r="C954" s="173"/>
      <c r="D954" s="21" t="s">
        <v>4461</v>
      </c>
      <c r="E954" s="172" t="s">
        <v>4462</v>
      </c>
      <c r="F954" s="174"/>
      <c r="G954" s="173"/>
      <c r="H954" s="21" t="s">
        <v>156</v>
      </c>
      <c r="I954" s="172" t="s">
        <v>4463</v>
      </c>
      <c r="J954" s="173"/>
      <c r="K954" s="21" t="s">
        <v>545</v>
      </c>
      <c r="L954" s="20">
        <v>4957</v>
      </c>
      <c r="M954" s="20">
        <v>0</v>
      </c>
      <c r="N954" s="139">
        <v>1784592</v>
      </c>
      <c r="O954" s="140"/>
      <c r="P954" s="20">
        <v>1784592</v>
      </c>
      <c r="Q954" s="139">
        <v>0</v>
      </c>
      <c r="R954" s="141"/>
      <c r="S954" s="140"/>
      <c r="T954" s="20">
        <v>0</v>
      </c>
      <c r="U954" s="139">
        <v>0</v>
      </c>
      <c r="V954" s="141"/>
      <c r="W954" s="22">
        <v>17846</v>
      </c>
      <c r="X954" s="20">
        <v>0</v>
      </c>
      <c r="Y954" s="20">
        <v>0</v>
      </c>
      <c r="Z954" s="139">
        <v>1802438</v>
      </c>
      <c r="AA954" s="140"/>
      <c r="AB954" s="20">
        <v>1802438</v>
      </c>
      <c r="AC954" s="20">
        <v>0</v>
      </c>
      <c r="AD954" s="42" t="s">
        <v>3241</v>
      </c>
      <c r="AE954" s="21" t="s">
        <v>4464</v>
      </c>
      <c r="AF954" s="172" t="s">
        <v>3241</v>
      </c>
      <c r="AG954" s="173"/>
      <c r="AH954" s="172" t="s">
        <v>4460</v>
      </c>
      <c r="AI954" s="173"/>
    </row>
    <row r="955" spans="1:35">
      <c r="A955" s="20">
        <v>271</v>
      </c>
      <c r="B955" s="172" t="s">
        <v>4465</v>
      </c>
      <c r="C955" s="173"/>
      <c r="D955" s="21" t="s">
        <v>4466</v>
      </c>
      <c r="E955" s="172" t="s">
        <v>1132</v>
      </c>
      <c r="F955" s="174"/>
      <c r="G955" s="173"/>
      <c r="H955" s="21" t="s">
        <v>66</v>
      </c>
      <c r="I955" s="172" t="s">
        <v>4467</v>
      </c>
      <c r="J955" s="173"/>
      <c r="K955" s="21" t="s">
        <v>60</v>
      </c>
      <c r="L955" s="20">
        <v>350</v>
      </c>
      <c r="M955" s="20">
        <v>0</v>
      </c>
      <c r="N955" s="139">
        <v>173250</v>
      </c>
      <c r="O955" s="140"/>
      <c r="P955" s="20">
        <v>173250</v>
      </c>
      <c r="Q955" s="139">
        <v>0</v>
      </c>
      <c r="R955" s="141"/>
      <c r="S955" s="140"/>
      <c r="T955" s="20">
        <v>0</v>
      </c>
      <c r="U955" s="139">
        <v>0</v>
      </c>
      <c r="V955" s="141"/>
      <c r="W955" s="22">
        <v>15593</v>
      </c>
      <c r="X955" s="20">
        <v>0</v>
      </c>
      <c r="Y955" s="20">
        <v>0</v>
      </c>
      <c r="Z955" s="139">
        <v>188843</v>
      </c>
      <c r="AA955" s="140"/>
      <c r="AB955" s="20">
        <v>188843</v>
      </c>
      <c r="AC955" s="20">
        <v>0</v>
      </c>
      <c r="AD955" s="42" t="s">
        <v>3505</v>
      </c>
      <c r="AE955" s="21" t="s">
        <v>4468</v>
      </c>
      <c r="AF955" s="172" t="s">
        <v>3505</v>
      </c>
      <c r="AG955" s="173"/>
      <c r="AH955" s="172" t="s">
        <v>4465</v>
      </c>
      <c r="AI955" s="173"/>
    </row>
    <row r="956" spans="1:35">
      <c r="A956" s="20">
        <v>272</v>
      </c>
      <c r="B956" s="172" t="s">
        <v>4469</v>
      </c>
      <c r="C956" s="173"/>
      <c r="D956" s="21" t="s">
        <v>108</v>
      </c>
      <c r="E956" s="172" t="s">
        <v>4470</v>
      </c>
      <c r="F956" s="174"/>
      <c r="G956" s="173"/>
      <c r="H956" s="21" t="s">
        <v>110</v>
      </c>
      <c r="I956" s="172" t="s">
        <v>3483</v>
      </c>
      <c r="J956" s="173"/>
      <c r="K956" s="21" t="s">
        <v>118</v>
      </c>
      <c r="L956" s="20">
        <v>4957</v>
      </c>
      <c r="M956" s="20">
        <v>243000</v>
      </c>
      <c r="N956" s="139">
        <v>1784592</v>
      </c>
      <c r="O956" s="140"/>
      <c r="P956" s="20">
        <v>2027592</v>
      </c>
      <c r="Q956" s="139">
        <v>0</v>
      </c>
      <c r="R956" s="141"/>
      <c r="S956" s="140"/>
      <c r="T956" s="20">
        <v>0</v>
      </c>
      <c r="U956" s="139">
        <v>0</v>
      </c>
      <c r="V956" s="141"/>
      <c r="W956" s="22">
        <v>10138</v>
      </c>
      <c r="X956" s="20">
        <v>0</v>
      </c>
      <c r="Y956" s="20">
        <v>0</v>
      </c>
      <c r="Z956" s="139">
        <v>2037730</v>
      </c>
      <c r="AA956" s="140"/>
      <c r="AB956" s="20">
        <v>2037730</v>
      </c>
      <c r="AC956" s="20">
        <v>0</v>
      </c>
      <c r="AD956" s="42" t="s">
        <v>3484</v>
      </c>
      <c r="AE956" s="21" t="s">
        <v>4471</v>
      </c>
      <c r="AF956" s="172" t="s">
        <v>3484</v>
      </c>
      <c r="AG956" s="173"/>
      <c r="AH956" s="172" t="s">
        <v>4469</v>
      </c>
      <c r="AI956" s="173"/>
    </row>
    <row r="957" spans="1:35">
      <c r="A957" s="20">
        <v>273</v>
      </c>
      <c r="B957" s="172" t="s">
        <v>4472</v>
      </c>
      <c r="C957" s="173"/>
      <c r="D957" s="21" t="s">
        <v>4473</v>
      </c>
      <c r="E957" s="172" t="s">
        <v>4474</v>
      </c>
      <c r="F957" s="174"/>
      <c r="G957" s="173"/>
      <c r="I957" s="172" t="s">
        <v>1674</v>
      </c>
      <c r="J957" s="173"/>
      <c r="K957" s="21" t="s">
        <v>60</v>
      </c>
      <c r="L957" s="20">
        <v>46</v>
      </c>
      <c r="M957" s="20">
        <v>0</v>
      </c>
      <c r="N957" s="139">
        <v>7774</v>
      </c>
      <c r="O957" s="140"/>
      <c r="P957" s="20">
        <v>7774</v>
      </c>
      <c r="Q957" s="139">
        <v>0</v>
      </c>
      <c r="R957" s="141"/>
      <c r="S957" s="140"/>
      <c r="T957" s="20">
        <v>0</v>
      </c>
      <c r="U957" s="139">
        <v>0</v>
      </c>
      <c r="V957" s="141"/>
      <c r="W957" s="22">
        <v>0</v>
      </c>
      <c r="X957" s="20">
        <v>0</v>
      </c>
      <c r="Y957" s="20">
        <v>0</v>
      </c>
      <c r="Z957" s="139">
        <v>7774</v>
      </c>
      <c r="AA957" s="140"/>
      <c r="AB957" s="20">
        <v>0</v>
      </c>
      <c r="AC957" s="20">
        <v>7774</v>
      </c>
      <c r="AD957" s="42" t="s">
        <v>3253</v>
      </c>
      <c r="AE957" s="21" t="s">
        <v>4475</v>
      </c>
      <c r="AF957" s="172" t="s">
        <v>3253</v>
      </c>
      <c r="AG957" s="173"/>
      <c r="AH957" s="172" t="s">
        <v>4472</v>
      </c>
      <c r="AI957" s="173"/>
    </row>
    <row r="958" spans="1:35">
      <c r="A958" s="20">
        <v>274</v>
      </c>
      <c r="B958" s="172" t="s">
        <v>3368</v>
      </c>
      <c r="C958" s="173"/>
      <c r="D958" s="21" t="s">
        <v>108</v>
      </c>
      <c r="E958" s="172" t="s">
        <v>4476</v>
      </c>
      <c r="F958" s="174"/>
      <c r="G958" s="173"/>
      <c r="H958" s="21" t="s">
        <v>110</v>
      </c>
      <c r="I958" s="172" t="s">
        <v>4477</v>
      </c>
      <c r="J958" s="173"/>
      <c r="K958" s="21" t="s">
        <v>130</v>
      </c>
      <c r="L958" s="20">
        <v>2479</v>
      </c>
      <c r="M958" s="20">
        <v>81000</v>
      </c>
      <c r="N958" s="139">
        <v>112296</v>
      </c>
      <c r="O958" s="140"/>
      <c r="P958" s="20">
        <v>193296</v>
      </c>
      <c r="Q958" s="139">
        <v>0</v>
      </c>
      <c r="R958" s="141"/>
      <c r="S958" s="140"/>
      <c r="T958" s="20">
        <v>0</v>
      </c>
      <c r="U958" s="139">
        <v>0</v>
      </c>
      <c r="V958" s="141"/>
      <c r="W958" s="22">
        <v>4866</v>
      </c>
      <c r="X958" s="20">
        <v>0</v>
      </c>
      <c r="Y958" s="20">
        <v>0</v>
      </c>
      <c r="Z958" s="139">
        <v>198162</v>
      </c>
      <c r="AA958" s="140"/>
      <c r="AB958" s="20">
        <v>198162</v>
      </c>
      <c r="AC958" s="20">
        <v>0</v>
      </c>
      <c r="AD958" s="42" t="s">
        <v>3253</v>
      </c>
      <c r="AE958" s="21" t="s">
        <v>3372</v>
      </c>
      <c r="AF958" s="172" t="s">
        <v>3253</v>
      </c>
      <c r="AG958" s="173"/>
      <c r="AH958" s="172" t="s">
        <v>3368</v>
      </c>
      <c r="AI958" s="173"/>
    </row>
    <row r="959" spans="1:35">
      <c r="A959" s="20">
        <v>275</v>
      </c>
      <c r="B959" s="172" t="s">
        <v>4478</v>
      </c>
      <c r="C959" s="173"/>
      <c r="D959" s="21" t="s">
        <v>108</v>
      </c>
      <c r="E959" s="172" t="s">
        <v>2607</v>
      </c>
      <c r="F959" s="174"/>
      <c r="G959" s="173"/>
      <c r="H959" s="21" t="s">
        <v>110</v>
      </c>
      <c r="I959" s="172" t="s">
        <v>4479</v>
      </c>
      <c r="J959" s="173"/>
      <c r="K959" s="21" t="s">
        <v>130</v>
      </c>
      <c r="L959" s="20">
        <v>2479</v>
      </c>
      <c r="M959" s="20">
        <v>81000</v>
      </c>
      <c r="N959" s="139">
        <v>892296</v>
      </c>
      <c r="O959" s="140"/>
      <c r="P959" s="20">
        <v>973296</v>
      </c>
      <c r="Q959" s="139">
        <v>0</v>
      </c>
      <c r="R959" s="141"/>
      <c r="S959" s="140"/>
      <c r="T959" s="20">
        <v>0</v>
      </c>
      <c r="U959" s="139">
        <v>0</v>
      </c>
      <c r="V959" s="141"/>
      <c r="W959" s="22">
        <v>4866</v>
      </c>
      <c r="X959" s="20">
        <v>0</v>
      </c>
      <c r="Y959" s="20">
        <v>0</v>
      </c>
      <c r="Z959" s="139">
        <v>978162</v>
      </c>
      <c r="AA959" s="140"/>
      <c r="AB959" s="20">
        <v>978162</v>
      </c>
      <c r="AC959" s="20">
        <v>0</v>
      </c>
      <c r="AD959" s="42" t="s">
        <v>3505</v>
      </c>
      <c r="AE959" s="21" t="s">
        <v>4480</v>
      </c>
      <c r="AF959" s="172" t="s">
        <v>3505</v>
      </c>
      <c r="AG959" s="173"/>
      <c r="AH959" s="172" t="s">
        <v>4478</v>
      </c>
      <c r="AI959" s="173"/>
    </row>
    <row r="960" spans="1:35">
      <c r="A960" s="20">
        <v>276</v>
      </c>
      <c r="B960" s="172" t="s">
        <v>4481</v>
      </c>
      <c r="C960" s="173"/>
      <c r="D960" s="21" t="s">
        <v>108</v>
      </c>
      <c r="E960" s="172" t="s">
        <v>4482</v>
      </c>
      <c r="F960" s="174"/>
      <c r="G960" s="173"/>
      <c r="H960" s="21" t="s">
        <v>110</v>
      </c>
      <c r="I960" s="172" t="s">
        <v>3234</v>
      </c>
      <c r="J960" s="173"/>
      <c r="K960" s="21" t="s">
        <v>118</v>
      </c>
      <c r="L960" s="20">
        <v>4957</v>
      </c>
      <c r="M960" s="20">
        <v>243000</v>
      </c>
      <c r="N960" s="139">
        <v>1784592</v>
      </c>
      <c r="O960" s="140"/>
      <c r="P960" s="20">
        <v>2027592</v>
      </c>
      <c r="Q960" s="139">
        <v>0</v>
      </c>
      <c r="R960" s="141"/>
      <c r="S960" s="140"/>
      <c r="T960" s="20">
        <v>0</v>
      </c>
      <c r="U960" s="139">
        <v>0</v>
      </c>
      <c r="V960" s="141"/>
      <c r="W960" s="22">
        <v>10138</v>
      </c>
      <c r="X960" s="20">
        <v>0</v>
      </c>
      <c r="Y960" s="20">
        <v>0</v>
      </c>
      <c r="Z960" s="139">
        <v>2037730</v>
      </c>
      <c r="AA960" s="140"/>
      <c r="AB960" s="20">
        <v>2037730</v>
      </c>
      <c r="AC960" s="20">
        <v>0</v>
      </c>
      <c r="AD960" s="42" t="s">
        <v>3235</v>
      </c>
      <c r="AE960" s="21" t="s">
        <v>4483</v>
      </c>
      <c r="AF960" s="172" t="s">
        <v>3235</v>
      </c>
      <c r="AG960" s="173"/>
      <c r="AH960" s="172" t="s">
        <v>4481</v>
      </c>
      <c r="AI960" s="173"/>
    </row>
    <row r="961" spans="1:35">
      <c r="A961" s="20">
        <v>277</v>
      </c>
      <c r="B961" s="172" t="s">
        <v>4484</v>
      </c>
      <c r="C961" s="173"/>
      <c r="D961" s="21" t="s">
        <v>4485</v>
      </c>
      <c r="E961" s="172" t="s">
        <v>4486</v>
      </c>
      <c r="F961" s="174"/>
      <c r="G961" s="173"/>
      <c r="I961" s="172" t="s">
        <v>4487</v>
      </c>
      <c r="J961" s="173"/>
      <c r="K961" s="21" t="s">
        <v>60</v>
      </c>
      <c r="L961" s="20">
        <v>63</v>
      </c>
      <c r="M961" s="20">
        <v>0</v>
      </c>
      <c r="N961" s="139">
        <v>10703</v>
      </c>
      <c r="O961" s="140"/>
      <c r="P961" s="20">
        <v>10703</v>
      </c>
      <c r="Q961" s="139">
        <v>0</v>
      </c>
      <c r="R961" s="141"/>
      <c r="S961" s="140"/>
      <c r="T961" s="20">
        <v>0</v>
      </c>
      <c r="U961" s="139">
        <v>0</v>
      </c>
      <c r="V961" s="141"/>
      <c r="W961" s="22">
        <v>0</v>
      </c>
      <c r="X961" s="20">
        <v>0</v>
      </c>
      <c r="Y961" s="20">
        <v>0</v>
      </c>
      <c r="Z961" s="139">
        <v>10703</v>
      </c>
      <c r="AA961" s="140"/>
      <c r="AB961" s="20">
        <v>0</v>
      </c>
      <c r="AC961" s="20">
        <v>10703</v>
      </c>
      <c r="AD961" s="42" t="s">
        <v>3337</v>
      </c>
      <c r="AE961" s="21" t="s">
        <v>4488</v>
      </c>
      <c r="AF961" s="172" t="s">
        <v>3337</v>
      </c>
      <c r="AG961" s="173"/>
      <c r="AH961" s="172" t="s">
        <v>4484</v>
      </c>
      <c r="AI961" s="173"/>
    </row>
    <row r="962" spans="1:35">
      <c r="A962" s="20">
        <v>278</v>
      </c>
      <c r="B962" s="172" t="s">
        <v>4489</v>
      </c>
      <c r="C962" s="173"/>
      <c r="D962" s="21" t="s">
        <v>4490</v>
      </c>
      <c r="E962" s="172" t="s">
        <v>4491</v>
      </c>
      <c r="F962" s="174"/>
      <c r="G962" s="173"/>
      <c r="H962" s="21" t="s">
        <v>325</v>
      </c>
      <c r="I962" s="172" t="s">
        <v>4492</v>
      </c>
      <c r="J962" s="173"/>
      <c r="K962" s="21" t="s">
        <v>60</v>
      </c>
      <c r="L962" s="20">
        <v>2479</v>
      </c>
      <c r="M962" s="20">
        <v>59400</v>
      </c>
      <c r="N962" s="139">
        <v>1226907</v>
      </c>
      <c r="O962" s="140"/>
      <c r="P962" s="20">
        <v>1286307</v>
      </c>
      <c r="Q962" s="139">
        <v>0</v>
      </c>
      <c r="R962" s="141"/>
      <c r="S962" s="140"/>
      <c r="T962" s="20">
        <v>76400</v>
      </c>
      <c r="U962" s="139">
        <v>188671</v>
      </c>
      <c r="V962" s="141"/>
      <c r="W962" s="22">
        <v>13160</v>
      </c>
      <c r="X962" s="20">
        <v>0</v>
      </c>
      <c r="Y962" s="20">
        <v>0</v>
      </c>
      <c r="Z962" s="139">
        <v>1564538</v>
      </c>
      <c r="AA962" s="140"/>
      <c r="AB962" s="20">
        <v>1564538</v>
      </c>
      <c r="AC962" s="20">
        <v>0</v>
      </c>
      <c r="AD962" s="42" t="s">
        <v>3253</v>
      </c>
      <c r="AE962" s="21" t="s">
        <v>4493</v>
      </c>
      <c r="AF962" s="172" t="s">
        <v>3253</v>
      </c>
      <c r="AG962" s="173"/>
      <c r="AH962" s="172" t="s">
        <v>4489</v>
      </c>
      <c r="AI962" s="173"/>
    </row>
    <row r="963" spans="1:35">
      <c r="A963" s="20">
        <v>279</v>
      </c>
      <c r="B963" s="172" t="s">
        <v>4494</v>
      </c>
      <c r="C963" s="173"/>
      <c r="D963" s="21" t="s">
        <v>4495</v>
      </c>
      <c r="E963" s="172" t="s">
        <v>3975</v>
      </c>
      <c r="F963" s="174"/>
      <c r="G963" s="173"/>
      <c r="H963" s="21" t="s">
        <v>156</v>
      </c>
      <c r="I963" s="172" t="s">
        <v>4496</v>
      </c>
      <c r="J963" s="173"/>
      <c r="K963" s="21" t="s">
        <v>68</v>
      </c>
      <c r="L963" s="20">
        <v>4957</v>
      </c>
      <c r="M963" s="20">
        <v>0</v>
      </c>
      <c r="N963" s="139">
        <v>6702134</v>
      </c>
      <c r="O963" s="140"/>
      <c r="P963" s="20">
        <v>6702134</v>
      </c>
      <c r="Q963" s="139">
        <v>10000</v>
      </c>
      <c r="R963" s="141"/>
      <c r="S963" s="140"/>
      <c r="T963" s="20">
        <v>76400</v>
      </c>
      <c r="U963" s="139">
        <v>433957</v>
      </c>
      <c r="V963" s="141"/>
      <c r="W963" s="22">
        <v>67021</v>
      </c>
      <c r="X963" s="20">
        <v>0</v>
      </c>
      <c r="Y963" s="20">
        <v>0</v>
      </c>
      <c r="Z963" s="139">
        <v>7289512</v>
      </c>
      <c r="AA963" s="140"/>
      <c r="AB963" s="20">
        <v>7289512</v>
      </c>
      <c r="AC963" s="20">
        <v>0</v>
      </c>
      <c r="AD963" s="42" t="s">
        <v>3241</v>
      </c>
      <c r="AE963" s="21" t="s">
        <v>4497</v>
      </c>
      <c r="AF963" s="172" t="s">
        <v>3241</v>
      </c>
      <c r="AG963" s="173"/>
      <c r="AH963" s="172" t="s">
        <v>4494</v>
      </c>
      <c r="AI963" s="173"/>
    </row>
    <row r="964" spans="1:35">
      <c r="A964" s="20">
        <v>280</v>
      </c>
      <c r="B964" s="172" t="s">
        <v>4498</v>
      </c>
      <c r="C964" s="173"/>
      <c r="D964" s="21" t="s">
        <v>4499</v>
      </c>
      <c r="E964" s="172" t="s">
        <v>4500</v>
      </c>
      <c r="F964" s="174"/>
      <c r="G964" s="173"/>
      <c r="I964" s="172" t="s">
        <v>4501</v>
      </c>
      <c r="J964" s="173"/>
      <c r="K964" s="21" t="s">
        <v>125</v>
      </c>
      <c r="L964" s="20">
        <v>162</v>
      </c>
      <c r="M964" s="20">
        <v>0</v>
      </c>
      <c r="N964" s="139">
        <v>214968</v>
      </c>
      <c r="O964" s="140"/>
      <c r="P964" s="20">
        <v>214968</v>
      </c>
      <c r="Q964" s="139">
        <v>0</v>
      </c>
      <c r="R964" s="141"/>
      <c r="S964" s="140"/>
      <c r="T964" s="20">
        <v>0</v>
      </c>
      <c r="U964" s="139">
        <v>0</v>
      </c>
      <c r="V964" s="141"/>
      <c r="W964" s="22">
        <v>0</v>
      </c>
      <c r="X964" s="20">
        <v>0</v>
      </c>
      <c r="Y964" s="20">
        <v>0</v>
      </c>
      <c r="Z964" s="139">
        <v>214968</v>
      </c>
      <c r="AA964" s="140"/>
      <c r="AB964" s="20">
        <v>0</v>
      </c>
      <c r="AC964" s="20">
        <v>214968</v>
      </c>
      <c r="AD964" s="42" t="s">
        <v>3253</v>
      </c>
      <c r="AE964" s="21" t="s">
        <v>4502</v>
      </c>
      <c r="AF964" s="172" t="s">
        <v>3253</v>
      </c>
      <c r="AG964" s="173"/>
      <c r="AH964" s="172" t="s">
        <v>4498</v>
      </c>
      <c r="AI964" s="173"/>
    </row>
    <row r="965" spans="1:35">
      <c r="A965" s="20">
        <v>281</v>
      </c>
      <c r="B965" s="172" t="s">
        <v>4503</v>
      </c>
      <c r="C965" s="173"/>
      <c r="D965" s="21" t="s">
        <v>4504</v>
      </c>
      <c r="E965" s="172" t="s">
        <v>4505</v>
      </c>
      <c r="F965" s="174"/>
      <c r="G965" s="173"/>
      <c r="I965" s="172" t="s">
        <v>4506</v>
      </c>
      <c r="J965" s="173"/>
      <c r="K965" s="21" t="s">
        <v>2047</v>
      </c>
      <c r="L965" s="20">
        <v>294</v>
      </c>
      <c r="M965" s="20">
        <v>0</v>
      </c>
      <c r="N965" s="139">
        <v>222680</v>
      </c>
      <c r="O965" s="140"/>
      <c r="P965" s="20">
        <v>222680</v>
      </c>
      <c r="Q965" s="139">
        <v>0</v>
      </c>
      <c r="R965" s="141"/>
      <c r="S965" s="140"/>
      <c r="T965" s="20">
        <v>0</v>
      </c>
      <c r="U965" s="139">
        <v>0</v>
      </c>
      <c r="V965" s="141"/>
      <c r="W965" s="22">
        <v>0</v>
      </c>
      <c r="X965" s="20">
        <v>0</v>
      </c>
      <c r="Y965" s="20">
        <v>0</v>
      </c>
      <c r="Z965" s="139">
        <v>222680</v>
      </c>
      <c r="AA965" s="140"/>
      <c r="AB965" s="20">
        <v>0</v>
      </c>
      <c r="AC965" s="20">
        <v>222680</v>
      </c>
      <c r="AD965" s="42" t="s">
        <v>3253</v>
      </c>
      <c r="AE965" s="21" t="s">
        <v>4507</v>
      </c>
      <c r="AF965" s="172" t="s">
        <v>3253</v>
      </c>
      <c r="AG965" s="173"/>
      <c r="AH965" s="172" t="s">
        <v>4503</v>
      </c>
      <c r="AI965" s="173"/>
    </row>
    <row r="966" spans="1:35">
      <c r="A966" s="20">
        <v>282</v>
      </c>
      <c r="B966" s="172" t="s">
        <v>4508</v>
      </c>
      <c r="C966" s="173"/>
      <c r="D966" s="21" t="s">
        <v>4509</v>
      </c>
      <c r="E966" s="172" t="s">
        <v>4510</v>
      </c>
      <c r="F966" s="174"/>
      <c r="G966" s="173"/>
      <c r="I966" s="172" t="s">
        <v>4511</v>
      </c>
      <c r="J966" s="173"/>
      <c r="K966" s="21" t="s">
        <v>130</v>
      </c>
      <c r="L966" s="20">
        <v>47</v>
      </c>
      <c r="M966" s="20">
        <v>0</v>
      </c>
      <c r="N966" s="139">
        <v>5781</v>
      </c>
      <c r="O966" s="140"/>
      <c r="P966" s="20">
        <v>5781</v>
      </c>
      <c r="Q966" s="139">
        <v>0</v>
      </c>
      <c r="R966" s="141"/>
      <c r="S966" s="140"/>
      <c r="T966" s="20">
        <v>0</v>
      </c>
      <c r="U966" s="139">
        <v>0</v>
      </c>
      <c r="V966" s="141"/>
      <c r="W966" s="22">
        <v>0</v>
      </c>
      <c r="X966" s="20">
        <v>0</v>
      </c>
      <c r="Y966" s="20">
        <v>0</v>
      </c>
      <c r="Z966" s="139">
        <v>5781</v>
      </c>
      <c r="AA966" s="140"/>
      <c r="AB966" s="20">
        <v>0</v>
      </c>
      <c r="AC966" s="20">
        <v>5781</v>
      </c>
      <c r="AD966" s="42" t="s">
        <v>3337</v>
      </c>
      <c r="AE966" s="21" t="s">
        <v>4512</v>
      </c>
      <c r="AF966" s="172" t="s">
        <v>3337</v>
      </c>
      <c r="AG966" s="173"/>
      <c r="AH966" s="172" t="s">
        <v>4508</v>
      </c>
      <c r="AI966" s="173"/>
    </row>
    <row r="967" spans="1:35">
      <c r="A967" s="20">
        <v>283</v>
      </c>
      <c r="B967" s="172" t="s">
        <v>4513</v>
      </c>
      <c r="C967" s="173"/>
      <c r="D967" s="21" t="s">
        <v>4514</v>
      </c>
      <c r="E967" s="172" t="s">
        <v>4515</v>
      </c>
      <c r="F967" s="174"/>
      <c r="G967" s="173"/>
      <c r="I967" s="172" t="s">
        <v>4516</v>
      </c>
      <c r="J967" s="173"/>
      <c r="K967" s="21" t="s">
        <v>60</v>
      </c>
      <c r="L967" s="20">
        <v>132</v>
      </c>
      <c r="M967" s="20">
        <v>0</v>
      </c>
      <c r="N967" s="139">
        <v>22477</v>
      </c>
      <c r="O967" s="140"/>
      <c r="P967" s="20">
        <v>22477</v>
      </c>
      <c r="Q967" s="139">
        <v>0</v>
      </c>
      <c r="R967" s="141"/>
      <c r="S967" s="140"/>
      <c r="T967" s="20">
        <v>0</v>
      </c>
      <c r="U967" s="139">
        <v>0</v>
      </c>
      <c r="V967" s="141"/>
      <c r="W967" s="22">
        <v>0</v>
      </c>
      <c r="X967" s="20">
        <v>0</v>
      </c>
      <c r="Y967" s="20">
        <v>0</v>
      </c>
      <c r="Z967" s="139">
        <v>22477</v>
      </c>
      <c r="AA967" s="140"/>
      <c r="AB967" s="20">
        <v>0</v>
      </c>
      <c r="AC967" s="20">
        <v>22477</v>
      </c>
      <c r="AD967" s="42" t="s">
        <v>3253</v>
      </c>
      <c r="AE967" s="21" t="s">
        <v>4517</v>
      </c>
      <c r="AF967" s="172" t="s">
        <v>3253</v>
      </c>
      <c r="AG967" s="173"/>
      <c r="AH967" s="172" t="s">
        <v>4513</v>
      </c>
      <c r="AI967" s="173"/>
    </row>
    <row r="968" spans="1:35">
      <c r="A968" s="20">
        <v>284</v>
      </c>
      <c r="B968" s="172" t="s">
        <v>4518</v>
      </c>
      <c r="C968" s="173"/>
      <c r="D968" s="21" t="s">
        <v>4519</v>
      </c>
      <c r="E968" s="172" t="s">
        <v>4520</v>
      </c>
      <c r="F968" s="174"/>
      <c r="G968" s="173"/>
      <c r="H968" s="21" t="s">
        <v>325</v>
      </c>
      <c r="I968" s="172" t="s">
        <v>4521</v>
      </c>
      <c r="J968" s="173"/>
      <c r="K968" s="21" t="s">
        <v>60</v>
      </c>
      <c r="L968" s="20">
        <v>2479</v>
      </c>
      <c r="M968" s="20">
        <v>59400</v>
      </c>
      <c r="N968" s="139">
        <v>1226907</v>
      </c>
      <c r="O968" s="140"/>
      <c r="P968" s="20">
        <v>1286307</v>
      </c>
      <c r="Q968" s="139">
        <v>0</v>
      </c>
      <c r="R968" s="141"/>
      <c r="S968" s="140"/>
      <c r="T968" s="20">
        <v>0</v>
      </c>
      <c r="U968" s="139">
        <v>188171</v>
      </c>
      <c r="V968" s="141"/>
      <c r="W968" s="22">
        <v>13160</v>
      </c>
      <c r="X968" s="20">
        <v>12150</v>
      </c>
      <c r="Y968" s="20">
        <v>0</v>
      </c>
      <c r="Z968" s="139">
        <v>1499788</v>
      </c>
      <c r="AA968" s="140"/>
      <c r="AB968" s="20">
        <v>1499788</v>
      </c>
      <c r="AC968" s="20">
        <v>0</v>
      </c>
      <c r="AD968" s="42" t="s">
        <v>3337</v>
      </c>
      <c r="AE968" s="21" t="s">
        <v>4522</v>
      </c>
      <c r="AF968" s="172" t="s">
        <v>3337</v>
      </c>
      <c r="AG968" s="173"/>
      <c r="AH968" s="172" t="s">
        <v>4518</v>
      </c>
      <c r="AI968" s="173"/>
    </row>
    <row r="969" spans="1:35">
      <c r="A969" s="20">
        <v>285</v>
      </c>
      <c r="B969" s="172" t="s">
        <v>4523</v>
      </c>
      <c r="C969" s="173"/>
      <c r="D969" s="21" t="s">
        <v>4524</v>
      </c>
      <c r="E969" s="172" t="s">
        <v>4525</v>
      </c>
      <c r="F969" s="174"/>
      <c r="G969" s="173"/>
      <c r="I969" s="172" t="s">
        <v>4526</v>
      </c>
      <c r="J969" s="173"/>
      <c r="K969" s="21" t="s">
        <v>60</v>
      </c>
      <c r="L969" s="20">
        <v>100</v>
      </c>
      <c r="M969" s="20">
        <v>0</v>
      </c>
      <c r="N969" s="139">
        <v>16900</v>
      </c>
      <c r="O969" s="140"/>
      <c r="P969" s="20">
        <v>16900</v>
      </c>
      <c r="Q969" s="139">
        <v>0</v>
      </c>
      <c r="R969" s="141"/>
      <c r="S969" s="140"/>
      <c r="T969" s="20">
        <v>0</v>
      </c>
      <c r="U969" s="139">
        <v>0</v>
      </c>
      <c r="V969" s="141"/>
      <c r="W969" s="22">
        <v>0</v>
      </c>
      <c r="X969" s="20">
        <v>0</v>
      </c>
      <c r="Y969" s="20">
        <v>0</v>
      </c>
      <c r="Z969" s="139">
        <v>16900</v>
      </c>
      <c r="AA969" s="140"/>
      <c r="AB969" s="20">
        <v>0</v>
      </c>
      <c r="AC969" s="20">
        <v>16900</v>
      </c>
      <c r="AD969" s="42" t="s">
        <v>3401</v>
      </c>
      <c r="AE969" s="21" t="s">
        <v>4527</v>
      </c>
      <c r="AF969" s="172" t="s">
        <v>3401</v>
      </c>
      <c r="AG969" s="173"/>
      <c r="AH969" s="172" t="s">
        <v>4523</v>
      </c>
      <c r="AI969" s="173"/>
    </row>
    <row r="970" spans="1:35">
      <c r="A970" s="20">
        <v>286</v>
      </c>
      <c r="B970" s="172" t="s">
        <v>4528</v>
      </c>
      <c r="C970" s="173"/>
      <c r="D970" s="21" t="s">
        <v>4529</v>
      </c>
      <c r="E970" s="172" t="s">
        <v>4530</v>
      </c>
      <c r="F970" s="174"/>
      <c r="G970" s="173"/>
      <c r="H970" s="21" t="s">
        <v>325</v>
      </c>
      <c r="I970" s="172" t="s">
        <v>4531</v>
      </c>
      <c r="J970" s="173"/>
      <c r="K970" s="21" t="s">
        <v>252</v>
      </c>
      <c r="L970" s="20">
        <v>2479</v>
      </c>
      <c r="M970" s="20">
        <v>59400</v>
      </c>
      <c r="N970" s="139">
        <v>1226907</v>
      </c>
      <c r="O970" s="140"/>
      <c r="P970" s="20">
        <v>1286307</v>
      </c>
      <c r="Q970" s="139">
        <v>0</v>
      </c>
      <c r="R970" s="141"/>
      <c r="S970" s="140"/>
      <c r="T970" s="20">
        <v>0</v>
      </c>
      <c r="U970" s="139">
        <v>188171</v>
      </c>
      <c r="V970" s="141"/>
      <c r="W970" s="22">
        <v>13160</v>
      </c>
      <c r="X970" s="20">
        <v>0</v>
      </c>
      <c r="Y970" s="20">
        <v>0</v>
      </c>
      <c r="Z970" s="139">
        <v>1487638</v>
      </c>
      <c r="AA970" s="140"/>
      <c r="AB970" s="20">
        <v>1487638</v>
      </c>
      <c r="AC970" s="20">
        <v>0</v>
      </c>
      <c r="AD970" s="42" t="s">
        <v>3230</v>
      </c>
      <c r="AE970" s="21" t="s">
        <v>4532</v>
      </c>
      <c r="AF970" s="172" t="s">
        <v>3230</v>
      </c>
      <c r="AG970" s="173"/>
      <c r="AH970" s="172" t="s">
        <v>4528</v>
      </c>
      <c r="AI970" s="173"/>
    </row>
    <row r="971" spans="1:35">
      <c r="A971" s="20">
        <v>287</v>
      </c>
      <c r="B971" s="172" t="s">
        <v>4533</v>
      </c>
      <c r="C971" s="173"/>
      <c r="D971" s="21" t="s">
        <v>4534</v>
      </c>
      <c r="E971" s="172" t="s">
        <v>4535</v>
      </c>
      <c r="F971" s="174"/>
      <c r="G971" s="173"/>
      <c r="H971" s="21" t="s">
        <v>66</v>
      </c>
      <c r="I971" s="172" t="s">
        <v>4536</v>
      </c>
      <c r="J971" s="173"/>
      <c r="K971" s="21" t="s">
        <v>540</v>
      </c>
      <c r="L971" s="20">
        <v>216</v>
      </c>
      <c r="M971" s="20">
        <v>0</v>
      </c>
      <c r="N971" s="139">
        <v>312055</v>
      </c>
      <c r="O971" s="140"/>
      <c r="P971" s="20">
        <v>312055</v>
      </c>
      <c r="Q971" s="139">
        <v>0</v>
      </c>
      <c r="R971" s="141"/>
      <c r="S971" s="140"/>
      <c r="T971" s="20">
        <v>0</v>
      </c>
      <c r="U971" s="139">
        <v>0</v>
      </c>
      <c r="V971" s="141"/>
      <c r="W971" s="22">
        <v>28085</v>
      </c>
      <c r="X971" s="20">
        <v>0</v>
      </c>
      <c r="Y971" s="20">
        <v>0</v>
      </c>
      <c r="Z971" s="139">
        <v>340140</v>
      </c>
      <c r="AA971" s="140"/>
      <c r="AB971" s="20">
        <v>340140</v>
      </c>
      <c r="AC971" s="20">
        <v>0</v>
      </c>
      <c r="AD971" s="42" t="s">
        <v>3230</v>
      </c>
      <c r="AE971" s="21" t="s">
        <v>4537</v>
      </c>
      <c r="AF971" s="172" t="s">
        <v>3230</v>
      </c>
      <c r="AG971" s="173"/>
      <c r="AH971" s="172" t="s">
        <v>4533</v>
      </c>
      <c r="AI971" s="173"/>
    </row>
    <row r="972" spans="1:35">
      <c r="A972" s="20">
        <v>288</v>
      </c>
      <c r="B972" s="172" t="s">
        <v>4538</v>
      </c>
      <c r="C972" s="173"/>
      <c r="D972" s="21" t="s">
        <v>4539</v>
      </c>
      <c r="E972" s="172" t="s">
        <v>4540</v>
      </c>
      <c r="F972" s="174"/>
      <c r="G972" s="173"/>
      <c r="H972" s="21" t="s">
        <v>156</v>
      </c>
      <c r="I972" s="172" t="s">
        <v>4541</v>
      </c>
      <c r="J972" s="173"/>
      <c r="K972" s="21" t="s">
        <v>370</v>
      </c>
      <c r="L972" s="20">
        <v>4957</v>
      </c>
      <c r="M972" s="20">
        <v>0</v>
      </c>
      <c r="N972" s="139">
        <v>2453814</v>
      </c>
      <c r="O972" s="140"/>
      <c r="P972" s="20">
        <v>2453814</v>
      </c>
      <c r="Q972" s="139">
        <v>0</v>
      </c>
      <c r="R972" s="141"/>
      <c r="S972" s="140"/>
      <c r="T972" s="20">
        <v>0</v>
      </c>
      <c r="U972" s="139">
        <v>0</v>
      </c>
      <c r="V972" s="141"/>
      <c r="W972" s="22">
        <v>24538</v>
      </c>
      <c r="X972" s="20">
        <v>0</v>
      </c>
      <c r="Y972" s="20">
        <v>0</v>
      </c>
      <c r="Z972" s="139">
        <v>2478352</v>
      </c>
      <c r="AA972" s="140"/>
      <c r="AB972" s="20">
        <v>2200000</v>
      </c>
      <c r="AC972" s="20">
        <v>278352</v>
      </c>
      <c r="AD972" s="42" t="s">
        <v>3401</v>
      </c>
      <c r="AE972" s="21" t="s">
        <v>4542</v>
      </c>
      <c r="AF972" s="172" t="s">
        <v>3401</v>
      </c>
      <c r="AG972" s="173"/>
      <c r="AH972" s="172" t="s">
        <v>4538</v>
      </c>
      <c r="AI972" s="173"/>
    </row>
    <row r="973" spans="1:35">
      <c r="A973" s="20">
        <v>289</v>
      </c>
      <c r="B973" s="172" t="s">
        <v>4543</v>
      </c>
      <c r="C973" s="173"/>
      <c r="D973" s="21" t="s">
        <v>4544</v>
      </c>
      <c r="E973" s="172" t="s">
        <v>4545</v>
      </c>
      <c r="F973" s="174"/>
      <c r="G973" s="173"/>
      <c r="H973" s="21" t="s">
        <v>66</v>
      </c>
      <c r="I973" s="172" t="s">
        <v>4546</v>
      </c>
      <c r="J973" s="173"/>
      <c r="K973" s="21" t="s">
        <v>60</v>
      </c>
      <c r="L973" s="20">
        <v>50</v>
      </c>
      <c r="M973" s="20">
        <v>0</v>
      </c>
      <c r="N973" s="139">
        <v>24750</v>
      </c>
      <c r="O973" s="140"/>
      <c r="P973" s="20">
        <v>24750</v>
      </c>
      <c r="Q973" s="139">
        <v>0</v>
      </c>
      <c r="R973" s="141"/>
      <c r="S973" s="140"/>
      <c r="T973" s="20">
        <v>0</v>
      </c>
      <c r="U973" s="139">
        <v>0</v>
      </c>
      <c r="V973" s="141"/>
      <c r="W973" s="22">
        <v>2228</v>
      </c>
      <c r="X973" s="20">
        <v>0</v>
      </c>
      <c r="Y973" s="20">
        <v>0</v>
      </c>
      <c r="Z973" s="139">
        <v>26978</v>
      </c>
      <c r="AA973" s="140"/>
      <c r="AB973" s="20">
        <v>26978</v>
      </c>
      <c r="AC973" s="20">
        <v>0</v>
      </c>
      <c r="AD973" s="42" t="s">
        <v>3420</v>
      </c>
      <c r="AE973" s="21" t="s">
        <v>4547</v>
      </c>
      <c r="AF973" s="172" t="s">
        <v>3420</v>
      </c>
      <c r="AG973" s="173"/>
      <c r="AH973" s="172" t="s">
        <v>4543</v>
      </c>
      <c r="AI973" s="173"/>
    </row>
    <row r="974" spans="1:35">
      <c r="A974" s="20">
        <v>290</v>
      </c>
      <c r="B974" s="172" t="s">
        <v>4548</v>
      </c>
      <c r="C974" s="173"/>
      <c r="D974" s="21" t="s">
        <v>4549</v>
      </c>
      <c r="E974" s="172" t="s">
        <v>4550</v>
      </c>
      <c r="F974" s="174"/>
      <c r="G974" s="173"/>
      <c r="I974" s="172" t="s">
        <v>4551</v>
      </c>
      <c r="J974" s="173"/>
      <c r="K974" s="21" t="s">
        <v>60</v>
      </c>
      <c r="L974" s="20">
        <v>42</v>
      </c>
      <c r="M974" s="20">
        <v>0</v>
      </c>
      <c r="N974" s="139">
        <v>7098</v>
      </c>
      <c r="O974" s="140"/>
      <c r="P974" s="20">
        <v>7098</v>
      </c>
      <c r="Q974" s="139">
        <v>0</v>
      </c>
      <c r="R974" s="141"/>
      <c r="S974" s="140"/>
      <c r="T974" s="20">
        <v>0</v>
      </c>
      <c r="U974" s="139">
        <v>0</v>
      </c>
      <c r="V974" s="141"/>
      <c r="W974" s="22">
        <v>0</v>
      </c>
      <c r="X974" s="20">
        <v>0</v>
      </c>
      <c r="Y974" s="20">
        <v>0</v>
      </c>
      <c r="Z974" s="139">
        <v>7098</v>
      </c>
      <c r="AA974" s="140"/>
      <c r="AB974" s="20">
        <v>0</v>
      </c>
      <c r="AC974" s="20">
        <v>7098</v>
      </c>
      <c r="AD974" s="42" t="s">
        <v>3401</v>
      </c>
      <c r="AE974" s="21" t="s">
        <v>4552</v>
      </c>
      <c r="AF974" s="172" t="s">
        <v>3401</v>
      </c>
      <c r="AG974" s="173"/>
      <c r="AH974" s="172" t="s">
        <v>4548</v>
      </c>
      <c r="AI974" s="173"/>
    </row>
    <row r="975" spans="1:35">
      <c r="A975" s="20">
        <v>291</v>
      </c>
      <c r="B975" s="172" t="s">
        <v>4553</v>
      </c>
      <c r="C975" s="173"/>
      <c r="D975" s="21" t="s">
        <v>4554</v>
      </c>
      <c r="E975" s="172" t="s">
        <v>4555</v>
      </c>
      <c r="F975" s="174"/>
      <c r="G975" s="173"/>
      <c r="H975" s="21" t="s">
        <v>110</v>
      </c>
      <c r="I975" s="172" t="s">
        <v>4556</v>
      </c>
      <c r="J975" s="173"/>
      <c r="K975" s="21" t="s">
        <v>540</v>
      </c>
      <c r="L975" s="20">
        <v>0</v>
      </c>
      <c r="M975" s="20">
        <v>0</v>
      </c>
      <c r="N975" s="139">
        <v>1737730</v>
      </c>
      <c r="O975" s="140"/>
      <c r="P975" s="20">
        <v>1737730</v>
      </c>
      <c r="Q975" s="139">
        <v>0</v>
      </c>
      <c r="R975" s="141"/>
      <c r="S975" s="140"/>
      <c r="T975" s="20">
        <v>0</v>
      </c>
      <c r="U975" s="139">
        <v>0</v>
      </c>
      <c r="V975" s="141"/>
      <c r="W975" s="22">
        <v>0</v>
      </c>
      <c r="X975" s="20">
        <v>0</v>
      </c>
      <c r="Y975" s="20">
        <v>0</v>
      </c>
      <c r="Z975" s="139">
        <v>1737730</v>
      </c>
      <c r="AA975" s="140"/>
      <c r="AB975" s="20">
        <v>0</v>
      </c>
      <c r="AC975" s="20">
        <v>1737730</v>
      </c>
      <c r="AD975" s="42" t="s">
        <v>3235</v>
      </c>
      <c r="AE975" s="21" t="s">
        <v>4557</v>
      </c>
      <c r="AF975" s="172" t="s">
        <v>3235</v>
      </c>
      <c r="AG975" s="173"/>
      <c r="AH975" s="172" t="s">
        <v>4553</v>
      </c>
      <c r="AI975" s="173"/>
    </row>
    <row r="976" spans="1:35">
      <c r="A976" s="20">
        <v>292</v>
      </c>
      <c r="B976" s="172" t="s">
        <v>4558</v>
      </c>
      <c r="C976" s="173"/>
      <c r="D976" s="21" t="s">
        <v>4559</v>
      </c>
      <c r="E976" s="172" t="s">
        <v>4560</v>
      </c>
      <c r="F976" s="174"/>
      <c r="G976" s="173"/>
      <c r="H976" s="21" t="s">
        <v>156</v>
      </c>
      <c r="I976" s="172" t="s">
        <v>4561</v>
      </c>
      <c r="J976" s="173"/>
      <c r="K976" s="21" t="s">
        <v>125</v>
      </c>
      <c r="L976" s="20">
        <v>4957</v>
      </c>
      <c r="M976" s="20">
        <v>0</v>
      </c>
      <c r="N976" s="139">
        <v>6702134</v>
      </c>
      <c r="O976" s="140"/>
      <c r="P976" s="20">
        <v>6702134</v>
      </c>
      <c r="Q976" s="139">
        <v>10000</v>
      </c>
      <c r="R976" s="141"/>
      <c r="S976" s="140"/>
      <c r="T976" s="20">
        <v>76400</v>
      </c>
      <c r="U976" s="139">
        <v>188671</v>
      </c>
      <c r="V976" s="141"/>
      <c r="W976" s="22">
        <v>67021</v>
      </c>
      <c r="X976" s="20">
        <v>0</v>
      </c>
      <c r="Y976" s="20">
        <v>0</v>
      </c>
      <c r="Z976" s="139">
        <v>7044226</v>
      </c>
      <c r="AA976" s="140"/>
      <c r="AB976" s="20">
        <v>3500000</v>
      </c>
      <c r="AC976" s="20">
        <v>3544226</v>
      </c>
      <c r="AD976" s="42" t="s">
        <v>3611</v>
      </c>
      <c r="AE976" s="21" t="s">
        <v>4562</v>
      </c>
      <c r="AF976" s="172" t="s">
        <v>3611</v>
      </c>
      <c r="AG976" s="173"/>
      <c r="AH976" s="172" t="s">
        <v>4558</v>
      </c>
      <c r="AI976" s="173"/>
    </row>
    <row r="977" spans="1:35">
      <c r="A977" s="20">
        <v>293</v>
      </c>
      <c r="B977" s="172" t="s">
        <v>4563</v>
      </c>
      <c r="C977" s="173"/>
      <c r="D977" s="21" t="s">
        <v>4564</v>
      </c>
      <c r="E977" s="172" t="s">
        <v>4565</v>
      </c>
      <c r="F977" s="174"/>
      <c r="G977" s="173"/>
      <c r="I977" s="172" t="s">
        <v>4566</v>
      </c>
      <c r="J977" s="173"/>
      <c r="K977" s="21" t="s">
        <v>60</v>
      </c>
      <c r="L977" s="20">
        <v>48</v>
      </c>
      <c r="M977" s="20">
        <v>0</v>
      </c>
      <c r="N977" s="139">
        <v>8112</v>
      </c>
      <c r="O977" s="140"/>
      <c r="P977" s="20">
        <v>8112</v>
      </c>
      <c r="Q977" s="139">
        <v>0</v>
      </c>
      <c r="R977" s="141"/>
      <c r="S977" s="140"/>
      <c r="T977" s="20">
        <v>0</v>
      </c>
      <c r="U977" s="139">
        <v>0</v>
      </c>
      <c r="V977" s="141"/>
      <c r="W977" s="22">
        <v>0</v>
      </c>
      <c r="X977" s="20">
        <v>0</v>
      </c>
      <c r="Y977" s="20">
        <v>0</v>
      </c>
      <c r="Z977" s="139">
        <v>8112</v>
      </c>
      <c r="AA977" s="140"/>
      <c r="AB977" s="20">
        <v>0</v>
      </c>
      <c r="AC977" s="20">
        <v>8112</v>
      </c>
      <c r="AD977" s="42" t="s">
        <v>3253</v>
      </c>
      <c r="AE977" s="21" t="s">
        <v>4567</v>
      </c>
      <c r="AF977" s="172" t="s">
        <v>3253</v>
      </c>
      <c r="AG977" s="173"/>
      <c r="AH977" s="172" t="s">
        <v>4563</v>
      </c>
      <c r="AI977" s="173"/>
    </row>
    <row r="978" spans="1:35">
      <c r="A978" s="20">
        <v>294</v>
      </c>
      <c r="B978" s="172" t="s">
        <v>4568</v>
      </c>
      <c r="C978" s="173"/>
      <c r="D978" s="21" t="s">
        <v>108</v>
      </c>
      <c r="E978" s="172" t="s">
        <v>4569</v>
      </c>
      <c r="F978" s="174"/>
      <c r="G978" s="173"/>
      <c r="H978" s="21" t="s">
        <v>110</v>
      </c>
      <c r="I978" s="172" t="s">
        <v>3455</v>
      </c>
      <c r="J978" s="173"/>
      <c r="K978" s="21" t="s">
        <v>118</v>
      </c>
      <c r="L978" s="20">
        <v>4957</v>
      </c>
      <c r="M978" s="20">
        <v>243000</v>
      </c>
      <c r="N978" s="139">
        <v>1784592</v>
      </c>
      <c r="O978" s="140"/>
      <c r="P978" s="20">
        <v>2027592</v>
      </c>
      <c r="Q978" s="139">
        <v>0</v>
      </c>
      <c r="R978" s="141"/>
      <c r="S978" s="140"/>
      <c r="T978" s="20">
        <v>0</v>
      </c>
      <c r="U978" s="139">
        <v>0</v>
      </c>
      <c r="V978" s="141"/>
      <c r="W978" s="22">
        <v>10138</v>
      </c>
      <c r="X978" s="20">
        <v>0</v>
      </c>
      <c r="Y978" s="20">
        <v>0</v>
      </c>
      <c r="Z978" s="139">
        <v>2037730</v>
      </c>
      <c r="AA978" s="140"/>
      <c r="AB978" s="20">
        <v>2037730</v>
      </c>
      <c r="AC978" s="20">
        <v>0</v>
      </c>
      <c r="AD978" s="42" t="s">
        <v>3401</v>
      </c>
      <c r="AE978" s="21" t="s">
        <v>4570</v>
      </c>
      <c r="AF978" s="172" t="s">
        <v>3401</v>
      </c>
      <c r="AG978" s="173"/>
      <c r="AH978" s="172" t="s">
        <v>4568</v>
      </c>
      <c r="AI978" s="173"/>
    </row>
    <row r="979" spans="1:35">
      <c r="A979" s="20">
        <v>295</v>
      </c>
      <c r="B979" s="172" t="s">
        <v>4173</v>
      </c>
      <c r="C979" s="173"/>
      <c r="D979" s="21" t="s">
        <v>108</v>
      </c>
      <c r="E979" s="172" t="s">
        <v>4571</v>
      </c>
      <c r="F979" s="174"/>
      <c r="G979" s="173"/>
      <c r="H979" s="21" t="s">
        <v>110</v>
      </c>
      <c r="I979" s="172" t="s">
        <v>4572</v>
      </c>
      <c r="J979" s="173"/>
      <c r="K979" s="21" t="s">
        <v>118</v>
      </c>
      <c r="L979" s="20">
        <v>4957</v>
      </c>
      <c r="M979" s="20">
        <v>243000</v>
      </c>
      <c r="N979" s="139">
        <v>46862</v>
      </c>
      <c r="O979" s="140"/>
      <c r="P979" s="20">
        <v>289862</v>
      </c>
      <c r="Q979" s="139">
        <v>0</v>
      </c>
      <c r="R979" s="141"/>
      <c r="S979" s="140"/>
      <c r="T979" s="20">
        <v>0</v>
      </c>
      <c r="U979" s="139">
        <v>0</v>
      </c>
      <c r="V979" s="141"/>
      <c r="W979" s="22">
        <v>10138</v>
      </c>
      <c r="X979" s="20">
        <v>0</v>
      </c>
      <c r="Y979" s="20">
        <v>0</v>
      </c>
      <c r="Z979" s="139">
        <v>300000</v>
      </c>
      <c r="AA979" s="140"/>
      <c r="AB979" s="20">
        <v>300000</v>
      </c>
      <c r="AC979" s="20">
        <v>0</v>
      </c>
      <c r="AD979" s="42" t="s">
        <v>3235</v>
      </c>
      <c r="AE979" s="21" t="s">
        <v>4177</v>
      </c>
      <c r="AF979" s="172" t="s">
        <v>3235</v>
      </c>
      <c r="AG979" s="173"/>
      <c r="AH979" s="172" t="s">
        <v>4173</v>
      </c>
      <c r="AI979" s="173"/>
    </row>
    <row r="980" spans="1:35">
      <c r="A980" s="20">
        <v>296</v>
      </c>
      <c r="B980" s="172" t="s">
        <v>4573</v>
      </c>
      <c r="C980" s="173"/>
      <c r="D980" s="21" t="s">
        <v>4574</v>
      </c>
      <c r="E980" s="172" t="s">
        <v>84</v>
      </c>
      <c r="F980" s="174"/>
      <c r="G980" s="173"/>
      <c r="I980" s="172" t="s">
        <v>4575</v>
      </c>
      <c r="J980" s="173"/>
      <c r="K980" s="21" t="s">
        <v>125</v>
      </c>
      <c r="L980" s="20">
        <v>51</v>
      </c>
      <c r="M980" s="20">
        <v>0</v>
      </c>
      <c r="N980" s="139">
        <v>67600</v>
      </c>
      <c r="O980" s="140"/>
      <c r="P980" s="20">
        <v>67600</v>
      </c>
      <c r="Q980" s="139">
        <v>0</v>
      </c>
      <c r="R980" s="141"/>
      <c r="S980" s="140"/>
      <c r="T980" s="20">
        <v>0</v>
      </c>
      <c r="U980" s="139">
        <v>0</v>
      </c>
      <c r="V980" s="141"/>
      <c r="W980" s="22">
        <v>0</v>
      </c>
      <c r="X980" s="20">
        <v>0</v>
      </c>
      <c r="Y980" s="20">
        <v>0</v>
      </c>
      <c r="Z980" s="139">
        <v>67600</v>
      </c>
      <c r="AA980" s="140"/>
      <c r="AB980" s="20">
        <v>0</v>
      </c>
      <c r="AC980" s="20">
        <v>67600</v>
      </c>
      <c r="AD980" s="42" t="s">
        <v>3253</v>
      </c>
      <c r="AE980" s="21" t="s">
        <v>4576</v>
      </c>
      <c r="AF980" s="172" t="s">
        <v>3253</v>
      </c>
      <c r="AG980" s="173"/>
      <c r="AH980" s="172" t="s">
        <v>4573</v>
      </c>
      <c r="AI980" s="173"/>
    </row>
    <row r="981" spans="1:35">
      <c r="A981" s="20">
        <v>297</v>
      </c>
      <c r="B981" s="172" t="s">
        <v>4577</v>
      </c>
      <c r="C981" s="173"/>
      <c r="D981" s="21" t="s">
        <v>108</v>
      </c>
      <c r="E981" s="172" t="s">
        <v>4578</v>
      </c>
      <c r="F981" s="174"/>
      <c r="G981" s="173"/>
      <c r="H981" s="21" t="s">
        <v>110</v>
      </c>
      <c r="I981" s="172" t="s">
        <v>3432</v>
      </c>
      <c r="J981" s="173"/>
      <c r="K981" s="21" t="s">
        <v>3433</v>
      </c>
      <c r="L981" s="20">
        <v>4957</v>
      </c>
      <c r="M981" s="20">
        <v>510300</v>
      </c>
      <c r="N981" s="139">
        <v>2007666</v>
      </c>
      <c r="O981" s="140"/>
      <c r="P981" s="20">
        <v>2517966</v>
      </c>
      <c r="Q981" s="139">
        <v>0</v>
      </c>
      <c r="R981" s="141"/>
      <c r="S981" s="140"/>
      <c r="T981" s="20">
        <v>0</v>
      </c>
      <c r="U981" s="139">
        <v>0</v>
      </c>
      <c r="V981" s="141"/>
      <c r="W981" s="22">
        <v>4197</v>
      </c>
      <c r="X981" s="20">
        <v>0</v>
      </c>
      <c r="Y981" s="20">
        <v>0</v>
      </c>
      <c r="Z981" s="139">
        <v>2522163</v>
      </c>
      <c r="AA981" s="140"/>
      <c r="AB981" s="20">
        <v>2522163</v>
      </c>
      <c r="AC981" s="20">
        <v>0</v>
      </c>
      <c r="AD981" s="42" t="s">
        <v>3219</v>
      </c>
      <c r="AE981" s="21" t="s">
        <v>4579</v>
      </c>
      <c r="AF981" s="172" t="s">
        <v>3219</v>
      </c>
      <c r="AG981" s="173"/>
      <c r="AH981" s="172" t="s">
        <v>4577</v>
      </c>
      <c r="AI981" s="173"/>
    </row>
    <row r="982" spans="1:35">
      <c r="A982" s="20">
        <v>298</v>
      </c>
      <c r="B982" s="172" t="s">
        <v>4580</v>
      </c>
      <c r="C982" s="173"/>
      <c r="D982" s="21" t="s">
        <v>4581</v>
      </c>
      <c r="E982" s="172" t="s">
        <v>4582</v>
      </c>
      <c r="F982" s="174"/>
      <c r="G982" s="173"/>
      <c r="H982" s="21" t="s">
        <v>156</v>
      </c>
      <c r="I982" s="172" t="s">
        <v>4583</v>
      </c>
      <c r="J982" s="173"/>
      <c r="K982" s="21" t="s">
        <v>545</v>
      </c>
      <c r="L982" s="20">
        <v>4957</v>
      </c>
      <c r="M982" s="20">
        <v>0</v>
      </c>
      <c r="N982" s="139">
        <v>1784592</v>
      </c>
      <c r="O982" s="140"/>
      <c r="P982" s="20">
        <v>1784592</v>
      </c>
      <c r="Q982" s="139">
        <v>0</v>
      </c>
      <c r="R982" s="141"/>
      <c r="S982" s="140"/>
      <c r="T982" s="20">
        <v>0</v>
      </c>
      <c r="U982" s="139">
        <v>0</v>
      </c>
      <c r="V982" s="141"/>
      <c r="W982" s="22">
        <v>17846</v>
      </c>
      <c r="X982" s="20">
        <v>0</v>
      </c>
      <c r="Y982" s="20">
        <v>0</v>
      </c>
      <c r="Z982" s="139">
        <v>1802438</v>
      </c>
      <c r="AA982" s="140"/>
      <c r="AB982" s="20">
        <v>1802438</v>
      </c>
      <c r="AC982" s="20">
        <v>0</v>
      </c>
      <c r="AD982" s="42" t="s">
        <v>3241</v>
      </c>
      <c r="AE982" s="21" t="s">
        <v>4584</v>
      </c>
      <c r="AF982" s="172" t="s">
        <v>3241</v>
      </c>
      <c r="AG982" s="173"/>
      <c r="AH982" s="172" t="s">
        <v>4580</v>
      </c>
      <c r="AI982" s="173"/>
    </row>
    <row r="983" spans="1:35">
      <c r="A983" s="20">
        <v>299</v>
      </c>
      <c r="B983" s="172" t="s">
        <v>4585</v>
      </c>
      <c r="C983" s="173"/>
      <c r="D983" s="21" t="s">
        <v>4586</v>
      </c>
      <c r="E983" s="172" t="s">
        <v>4525</v>
      </c>
      <c r="F983" s="174"/>
      <c r="G983" s="173"/>
      <c r="I983" s="172" t="s">
        <v>4587</v>
      </c>
      <c r="J983" s="173"/>
      <c r="K983" s="21" t="s">
        <v>125</v>
      </c>
      <c r="L983" s="20">
        <v>115</v>
      </c>
      <c r="M983" s="20">
        <v>0</v>
      </c>
      <c r="N983" s="139">
        <v>152776</v>
      </c>
      <c r="O983" s="140"/>
      <c r="P983" s="20">
        <v>152776</v>
      </c>
      <c r="Q983" s="139">
        <v>0</v>
      </c>
      <c r="R983" s="141"/>
      <c r="S983" s="140"/>
      <c r="T983" s="20">
        <v>0</v>
      </c>
      <c r="U983" s="139">
        <v>0</v>
      </c>
      <c r="V983" s="141"/>
      <c r="W983" s="22">
        <v>0</v>
      </c>
      <c r="X983" s="20">
        <v>0</v>
      </c>
      <c r="Y983" s="20">
        <v>0</v>
      </c>
      <c r="Z983" s="139">
        <v>152776</v>
      </c>
      <c r="AA983" s="140"/>
      <c r="AB983" s="20">
        <v>0</v>
      </c>
      <c r="AC983" s="20">
        <v>152776</v>
      </c>
      <c r="AD983" s="42" t="s">
        <v>3337</v>
      </c>
      <c r="AE983" s="21" t="s">
        <v>4588</v>
      </c>
      <c r="AF983" s="172" t="s">
        <v>3337</v>
      </c>
      <c r="AG983" s="173"/>
      <c r="AH983" s="172" t="s">
        <v>4585</v>
      </c>
      <c r="AI983" s="173"/>
    </row>
    <row r="984" spans="1:35">
      <c r="A984" s="20">
        <v>300</v>
      </c>
      <c r="B984" s="172" t="s">
        <v>4589</v>
      </c>
      <c r="C984" s="173"/>
      <c r="D984" s="21" t="s">
        <v>4590</v>
      </c>
      <c r="E984" s="172" t="s">
        <v>4591</v>
      </c>
      <c r="F984" s="174"/>
      <c r="G984" s="173"/>
      <c r="I984" s="172" t="s">
        <v>4592</v>
      </c>
      <c r="J984" s="173"/>
      <c r="K984" s="21" t="s">
        <v>60</v>
      </c>
      <c r="L984" s="20">
        <v>81</v>
      </c>
      <c r="M984" s="20">
        <v>0</v>
      </c>
      <c r="N984" s="139">
        <v>13700</v>
      </c>
      <c r="O984" s="140"/>
      <c r="P984" s="20">
        <v>13700</v>
      </c>
      <c r="Q984" s="139">
        <v>0</v>
      </c>
      <c r="R984" s="141"/>
      <c r="S984" s="140"/>
      <c r="T984" s="20">
        <v>0</v>
      </c>
      <c r="U984" s="139">
        <v>0</v>
      </c>
      <c r="V984" s="141"/>
      <c r="W984" s="22">
        <v>0</v>
      </c>
      <c r="X984" s="20">
        <v>0</v>
      </c>
      <c r="Y984" s="20">
        <v>0</v>
      </c>
      <c r="Z984" s="139">
        <v>13700</v>
      </c>
      <c r="AA984" s="140"/>
      <c r="AB984" s="20">
        <v>0</v>
      </c>
      <c r="AC984" s="20">
        <v>13700</v>
      </c>
      <c r="AD984" s="42" t="s">
        <v>3337</v>
      </c>
      <c r="AE984" s="21" t="s">
        <v>4593</v>
      </c>
      <c r="AF984" s="172" t="s">
        <v>3337</v>
      </c>
      <c r="AG984" s="173"/>
      <c r="AH984" s="172" t="s">
        <v>4589</v>
      </c>
      <c r="AI984" s="173"/>
    </row>
    <row r="985" spans="1:35">
      <c r="A985" s="20">
        <v>301</v>
      </c>
      <c r="B985" s="172" t="s">
        <v>4594</v>
      </c>
      <c r="C985" s="173"/>
      <c r="D985" s="21" t="s">
        <v>4595</v>
      </c>
      <c r="E985" s="172" t="s">
        <v>1490</v>
      </c>
      <c r="F985" s="174"/>
      <c r="G985" s="173"/>
      <c r="I985" s="172" t="s">
        <v>4596</v>
      </c>
      <c r="J985" s="173"/>
      <c r="K985" s="21" t="s">
        <v>295</v>
      </c>
      <c r="L985" s="20">
        <v>156</v>
      </c>
      <c r="M985" s="20">
        <v>0</v>
      </c>
      <c r="N985" s="139">
        <v>42625</v>
      </c>
      <c r="O985" s="140"/>
      <c r="P985" s="20">
        <v>42625</v>
      </c>
      <c r="Q985" s="139">
        <v>0</v>
      </c>
      <c r="R985" s="141"/>
      <c r="S985" s="140"/>
      <c r="T985" s="20">
        <v>0</v>
      </c>
      <c r="U985" s="139">
        <v>0</v>
      </c>
      <c r="V985" s="141"/>
      <c r="W985" s="22">
        <v>0</v>
      </c>
      <c r="X985" s="20">
        <v>0</v>
      </c>
      <c r="Y985" s="20">
        <v>0</v>
      </c>
      <c r="Z985" s="139">
        <v>42625</v>
      </c>
      <c r="AA985" s="140"/>
      <c r="AB985" s="20">
        <v>0</v>
      </c>
      <c r="AC985" s="20">
        <v>42625</v>
      </c>
      <c r="AD985" s="42" t="s">
        <v>3253</v>
      </c>
      <c r="AE985" s="21" t="s">
        <v>4597</v>
      </c>
      <c r="AF985" s="172" t="s">
        <v>3253</v>
      </c>
      <c r="AG985" s="173"/>
      <c r="AH985" s="172" t="s">
        <v>4594</v>
      </c>
      <c r="AI985" s="173"/>
    </row>
    <row r="986" spans="1:35">
      <c r="A986" s="20">
        <v>302</v>
      </c>
      <c r="B986" s="172" t="s">
        <v>4598</v>
      </c>
      <c r="C986" s="173"/>
      <c r="D986" s="21" t="s">
        <v>4599</v>
      </c>
      <c r="E986" s="172" t="s">
        <v>4600</v>
      </c>
      <c r="F986" s="174"/>
      <c r="G986" s="173"/>
      <c r="H986" s="21" t="s">
        <v>66</v>
      </c>
      <c r="I986" s="172" t="s">
        <v>4601</v>
      </c>
      <c r="J986" s="173"/>
      <c r="K986" s="21" t="s">
        <v>68</v>
      </c>
      <c r="L986" s="20">
        <v>582</v>
      </c>
      <c r="M986" s="20">
        <v>0</v>
      </c>
      <c r="N986" s="139">
        <v>786864</v>
      </c>
      <c r="O986" s="140"/>
      <c r="P986" s="20">
        <v>786864</v>
      </c>
      <c r="Q986" s="139">
        <v>0</v>
      </c>
      <c r="R986" s="141"/>
      <c r="S986" s="140"/>
      <c r="T986" s="20">
        <v>0</v>
      </c>
      <c r="U986" s="139">
        <v>0</v>
      </c>
      <c r="V986" s="141"/>
      <c r="W986" s="22">
        <v>70818</v>
      </c>
      <c r="X986" s="20">
        <v>0</v>
      </c>
      <c r="Y986" s="20">
        <v>0</v>
      </c>
      <c r="Z986" s="139">
        <v>857682</v>
      </c>
      <c r="AA986" s="140"/>
      <c r="AB986" s="20">
        <v>857682</v>
      </c>
      <c r="AC986" s="20">
        <v>0</v>
      </c>
      <c r="AD986" s="42" t="s">
        <v>3337</v>
      </c>
      <c r="AE986" s="21" t="s">
        <v>4602</v>
      </c>
      <c r="AF986" s="172" t="s">
        <v>3337</v>
      </c>
      <c r="AG986" s="173"/>
      <c r="AH986" s="172" t="s">
        <v>4598</v>
      </c>
      <c r="AI986" s="173"/>
    </row>
    <row r="987" spans="1:35">
      <c r="A987" s="20">
        <v>303</v>
      </c>
      <c r="B987" s="172" t="s">
        <v>4603</v>
      </c>
      <c r="C987" s="173"/>
      <c r="D987" s="21" t="s">
        <v>4604</v>
      </c>
      <c r="E987" s="172" t="s">
        <v>4605</v>
      </c>
      <c r="F987" s="174"/>
      <c r="G987" s="173"/>
      <c r="H987" s="21" t="s">
        <v>98</v>
      </c>
      <c r="I987" s="172" t="s">
        <v>4606</v>
      </c>
      <c r="J987" s="173"/>
      <c r="K987" s="21" t="s">
        <v>252</v>
      </c>
      <c r="L987" s="20">
        <v>0</v>
      </c>
      <c r="M987" s="20">
        <v>59400</v>
      </c>
      <c r="N987" s="139">
        <v>0</v>
      </c>
      <c r="O987" s="140"/>
      <c r="P987" s="20">
        <v>59400</v>
      </c>
      <c r="Q987" s="139">
        <v>0</v>
      </c>
      <c r="R987" s="141"/>
      <c r="S987" s="140"/>
      <c r="T987" s="20">
        <v>76400</v>
      </c>
      <c r="U987" s="139">
        <v>31759</v>
      </c>
      <c r="V987" s="141"/>
      <c r="W987" s="22">
        <v>891</v>
      </c>
      <c r="X987" s="20">
        <v>0</v>
      </c>
      <c r="Y987" s="20">
        <v>0</v>
      </c>
      <c r="Z987" s="139">
        <v>168450</v>
      </c>
      <c r="AA987" s="140"/>
      <c r="AB987" s="20">
        <v>168450</v>
      </c>
      <c r="AC987" s="20">
        <v>0</v>
      </c>
      <c r="AD987" s="42" t="s">
        <v>3225</v>
      </c>
      <c r="AE987" s="21" t="s">
        <v>4607</v>
      </c>
      <c r="AF987" s="172" t="s">
        <v>3225</v>
      </c>
      <c r="AG987" s="173"/>
      <c r="AH987" s="172" t="s">
        <v>4603</v>
      </c>
      <c r="AI987" s="173"/>
    </row>
    <row r="988" spans="1:35">
      <c r="A988" s="20">
        <v>304</v>
      </c>
      <c r="B988" s="172" t="s">
        <v>4608</v>
      </c>
      <c r="C988" s="173"/>
      <c r="D988" s="21" t="s">
        <v>4609</v>
      </c>
      <c r="E988" s="172" t="s">
        <v>4610</v>
      </c>
      <c r="F988" s="174"/>
      <c r="G988" s="173"/>
      <c r="I988" s="172" t="s">
        <v>4611</v>
      </c>
      <c r="J988" s="173"/>
      <c r="K988" s="21" t="s">
        <v>60</v>
      </c>
      <c r="L988" s="20">
        <v>96</v>
      </c>
      <c r="M988" s="20">
        <v>0</v>
      </c>
      <c r="N988" s="139">
        <v>16224</v>
      </c>
      <c r="O988" s="140"/>
      <c r="P988" s="20">
        <v>16224</v>
      </c>
      <c r="Q988" s="139">
        <v>0</v>
      </c>
      <c r="R988" s="141"/>
      <c r="S988" s="140"/>
      <c r="T988" s="20">
        <v>0</v>
      </c>
      <c r="U988" s="139">
        <v>0</v>
      </c>
      <c r="V988" s="141"/>
      <c r="W988" s="22">
        <v>0</v>
      </c>
      <c r="X988" s="20">
        <v>0</v>
      </c>
      <c r="Y988" s="20">
        <v>0</v>
      </c>
      <c r="Z988" s="139">
        <v>16224</v>
      </c>
      <c r="AA988" s="140"/>
      <c r="AB988" s="20">
        <v>0</v>
      </c>
      <c r="AC988" s="20">
        <v>16224</v>
      </c>
      <c r="AD988" s="42" t="s">
        <v>3253</v>
      </c>
      <c r="AE988" s="21" t="s">
        <v>4612</v>
      </c>
      <c r="AF988" s="172" t="s">
        <v>3253</v>
      </c>
      <c r="AG988" s="173"/>
      <c r="AH988" s="172" t="s">
        <v>4608</v>
      </c>
      <c r="AI988" s="173"/>
    </row>
    <row r="989" spans="1:35">
      <c r="A989" s="20">
        <v>305</v>
      </c>
      <c r="B989" s="172" t="s">
        <v>4613</v>
      </c>
      <c r="C989" s="173"/>
      <c r="D989" s="21" t="s">
        <v>4614</v>
      </c>
      <c r="E989" s="172" t="s">
        <v>4615</v>
      </c>
      <c r="F989" s="174"/>
      <c r="G989" s="173"/>
      <c r="I989" s="172" t="s">
        <v>4616</v>
      </c>
      <c r="J989" s="173"/>
      <c r="K989" s="21" t="s">
        <v>60</v>
      </c>
      <c r="L989" s="20">
        <v>84</v>
      </c>
      <c r="M989" s="20">
        <v>0</v>
      </c>
      <c r="N989" s="139">
        <v>14196</v>
      </c>
      <c r="O989" s="140"/>
      <c r="P989" s="20">
        <v>14196</v>
      </c>
      <c r="Q989" s="139">
        <v>0</v>
      </c>
      <c r="R989" s="141"/>
      <c r="S989" s="140"/>
      <c r="T989" s="20">
        <v>0</v>
      </c>
      <c r="U989" s="139">
        <v>0</v>
      </c>
      <c r="V989" s="141"/>
      <c r="W989" s="22">
        <v>0</v>
      </c>
      <c r="X989" s="20">
        <v>0</v>
      </c>
      <c r="Y989" s="20">
        <v>0</v>
      </c>
      <c r="Z989" s="139">
        <v>14196</v>
      </c>
      <c r="AA989" s="140"/>
      <c r="AB989" s="20">
        <v>0</v>
      </c>
      <c r="AC989" s="20">
        <v>14196</v>
      </c>
      <c r="AD989" s="42" t="s">
        <v>3253</v>
      </c>
      <c r="AE989" s="21" t="s">
        <v>4617</v>
      </c>
      <c r="AF989" s="172" t="s">
        <v>3253</v>
      </c>
      <c r="AG989" s="173"/>
      <c r="AH989" s="172" t="s">
        <v>4613</v>
      </c>
      <c r="AI989" s="173"/>
    </row>
    <row r="990" spans="1:35">
      <c r="A990" s="20">
        <v>306</v>
      </c>
      <c r="B990" s="172" t="s">
        <v>4618</v>
      </c>
      <c r="C990" s="173"/>
      <c r="D990" s="21" t="s">
        <v>4619</v>
      </c>
      <c r="E990" s="172" t="s">
        <v>4620</v>
      </c>
      <c r="F990" s="174"/>
      <c r="G990" s="173"/>
      <c r="H990" s="21" t="s">
        <v>325</v>
      </c>
      <c r="I990" s="172" t="s">
        <v>4621</v>
      </c>
      <c r="J990" s="173"/>
      <c r="K990" s="21" t="s">
        <v>252</v>
      </c>
      <c r="L990" s="20">
        <v>2479</v>
      </c>
      <c r="M990" s="20">
        <v>59400</v>
      </c>
      <c r="N990" s="139">
        <v>1226907</v>
      </c>
      <c r="O990" s="140"/>
      <c r="P990" s="20">
        <v>1286307</v>
      </c>
      <c r="Q990" s="139">
        <v>0</v>
      </c>
      <c r="R990" s="141"/>
      <c r="S990" s="140"/>
      <c r="T990" s="20">
        <v>0</v>
      </c>
      <c r="U990" s="139">
        <v>433457</v>
      </c>
      <c r="V990" s="141"/>
      <c r="W990" s="22">
        <v>13160</v>
      </c>
      <c r="X990" s="20">
        <v>0</v>
      </c>
      <c r="Y990" s="20">
        <v>0</v>
      </c>
      <c r="Z990" s="139">
        <v>1732924</v>
      </c>
      <c r="AA990" s="140"/>
      <c r="AB990" s="20">
        <v>1732924</v>
      </c>
      <c r="AC990" s="20">
        <v>0</v>
      </c>
      <c r="AD990" s="42" t="s">
        <v>3241</v>
      </c>
      <c r="AE990" s="21" t="s">
        <v>4622</v>
      </c>
      <c r="AF990" s="172" t="s">
        <v>3241</v>
      </c>
      <c r="AG990" s="173"/>
      <c r="AH990" s="172" t="s">
        <v>4618</v>
      </c>
      <c r="AI990" s="173"/>
    </row>
    <row r="991" spans="1:35">
      <c r="A991" s="20">
        <v>307</v>
      </c>
      <c r="B991" s="172" t="s">
        <v>4623</v>
      </c>
      <c r="C991" s="173"/>
      <c r="D991" s="21" t="s">
        <v>4624</v>
      </c>
      <c r="E991" s="172" t="s">
        <v>4625</v>
      </c>
      <c r="F991" s="174"/>
      <c r="G991" s="173"/>
      <c r="H991" s="21" t="s">
        <v>156</v>
      </c>
      <c r="I991" s="172" t="s">
        <v>4626</v>
      </c>
      <c r="J991" s="173"/>
      <c r="K991" s="21" t="s">
        <v>545</v>
      </c>
      <c r="L991" s="20">
        <v>4957</v>
      </c>
      <c r="M991" s="20">
        <v>0</v>
      </c>
      <c r="N991" s="139">
        <v>1784592</v>
      </c>
      <c r="O991" s="140"/>
      <c r="P991" s="20">
        <v>1784592</v>
      </c>
      <c r="Q991" s="139">
        <v>0</v>
      </c>
      <c r="R991" s="141"/>
      <c r="S991" s="140"/>
      <c r="T991" s="20">
        <v>0</v>
      </c>
      <c r="U991" s="139">
        <v>0</v>
      </c>
      <c r="V991" s="141"/>
      <c r="W991" s="22">
        <v>17846</v>
      </c>
      <c r="X991" s="20">
        <v>0</v>
      </c>
      <c r="Y991" s="20">
        <v>0</v>
      </c>
      <c r="Z991" s="139">
        <v>1802438</v>
      </c>
      <c r="AA991" s="140"/>
      <c r="AB991" s="20">
        <v>1802438</v>
      </c>
      <c r="AC991" s="20">
        <v>0</v>
      </c>
      <c r="AD991" s="42" t="s">
        <v>3247</v>
      </c>
      <c r="AE991" s="21" t="s">
        <v>4627</v>
      </c>
      <c r="AF991" s="172" t="s">
        <v>3247</v>
      </c>
      <c r="AG991" s="173"/>
      <c r="AH991" s="172" t="s">
        <v>4623</v>
      </c>
      <c r="AI991" s="173"/>
    </row>
    <row r="992" spans="1:35">
      <c r="A992" s="20">
        <v>308</v>
      </c>
      <c r="B992" s="172" t="s">
        <v>4628</v>
      </c>
      <c r="C992" s="173"/>
      <c r="D992" s="21" t="s">
        <v>108</v>
      </c>
      <c r="E992" s="172" t="s">
        <v>4629</v>
      </c>
      <c r="F992" s="174"/>
      <c r="G992" s="173"/>
      <c r="H992" s="21" t="s">
        <v>110</v>
      </c>
      <c r="I992" s="172" t="s">
        <v>4630</v>
      </c>
      <c r="J992" s="173"/>
      <c r="K992" s="21" t="s">
        <v>60</v>
      </c>
      <c r="L992" s="20">
        <v>2479</v>
      </c>
      <c r="M992" s="20">
        <v>89100</v>
      </c>
      <c r="N992" s="139">
        <v>1226907</v>
      </c>
      <c r="O992" s="140"/>
      <c r="P992" s="20">
        <v>1316007</v>
      </c>
      <c r="Q992" s="139">
        <v>0</v>
      </c>
      <c r="R992" s="141"/>
      <c r="S992" s="140"/>
      <c r="T992" s="20">
        <v>0</v>
      </c>
      <c r="U992" s="139">
        <v>0</v>
      </c>
      <c r="V992" s="141"/>
      <c r="W992" s="22">
        <v>6580</v>
      </c>
      <c r="X992" s="20">
        <v>0</v>
      </c>
      <c r="Y992" s="20">
        <v>0</v>
      </c>
      <c r="Z992" s="139">
        <v>1322587</v>
      </c>
      <c r="AA992" s="140"/>
      <c r="AB992" s="20">
        <v>1322587</v>
      </c>
      <c r="AC992" s="20">
        <v>0</v>
      </c>
      <c r="AD992" s="42" t="s">
        <v>3305</v>
      </c>
      <c r="AE992" s="21" t="s">
        <v>4631</v>
      </c>
      <c r="AF992" s="172" t="s">
        <v>3305</v>
      </c>
      <c r="AG992" s="173"/>
      <c r="AH992" s="172" t="s">
        <v>4628</v>
      </c>
      <c r="AI992" s="173"/>
    </row>
    <row r="993" spans="1:35">
      <c r="A993" s="20">
        <v>309</v>
      </c>
      <c r="B993" s="172" t="s">
        <v>4632</v>
      </c>
      <c r="C993" s="173"/>
      <c r="D993" s="21" t="s">
        <v>4633</v>
      </c>
      <c r="E993" s="172" t="s">
        <v>4634</v>
      </c>
      <c r="F993" s="174"/>
      <c r="G993" s="173"/>
      <c r="H993" s="21" t="s">
        <v>66</v>
      </c>
      <c r="I993" s="172" t="s">
        <v>1361</v>
      </c>
      <c r="J993" s="173"/>
      <c r="K993" s="21" t="s">
        <v>60</v>
      </c>
      <c r="L993" s="20">
        <v>564</v>
      </c>
      <c r="M993" s="20">
        <v>0</v>
      </c>
      <c r="N993" s="139">
        <v>279180</v>
      </c>
      <c r="O993" s="140"/>
      <c r="P993" s="20">
        <v>279180</v>
      </c>
      <c r="Q993" s="139">
        <v>0</v>
      </c>
      <c r="R993" s="141"/>
      <c r="S993" s="140"/>
      <c r="T993" s="20">
        <v>0</v>
      </c>
      <c r="U993" s="139">
        <v>0</v>
      </c>
      <c r="V993" s="141"/>
      <c r="W993" s="22">
        <v>25126</v>
      </c>
      <c r="X993" s="20">
        <v>0</v>
      </c>
      <c r="Y993" s="20">
        <v>0</v>
      </c>
      <c r="Z993" s="139">
        <v>304306</v>
      </c>
      <c r="AA993" s="140"/>
      <c r="AB993" s="20">
        <v>304306</v>
      </c>
      <c r="AC993" s="20">
        <v>0</v>
      </c>
      <c r="AD993" s="42" t="s">
        <v>3253</v>
      </c>
      <c r="AE993" s="21" t="s">
        <v>4635</v>
      </c>
      <c r="AF993" s="172" t="s">
        <v>3253</v>
      </c>
      <c r="AG993" s="173"/>
      <c r="AH993" s="172" t="s">
        <v>4632</v>
      </c>
      <c r="AI993" s="173"/>
    </row>
    <row r="994" spans="1:35">
      <c r="A994" s="20">
        <v>310</v>
      </c>
      <c r="B994" s="172" t="s">
        <v>4636</v>
      </c>
      <c r="C994" s="173"/>
      <c r="D994" s="21" t="s">
        <v>4637</v>
      </c>
      <c r="E994" s="172" t="s">
        <v>1944</v>
      </c>
      <c r="F994" s="174"/>
      <c r="G994" s="173"/>
      <c r="H994" s="21" t="s">
        <v>325</v>
      </c>
      <c r="I994" s="172" t="s">
        <v>4638</v>
      </c>
      <c r="J994" s="173"/>
      <c r="K994" s="21" t="s">
        <v>125</v>
      </c>
      <c r="L994" s="20">
        <v>4957</v>
      </c>
      <c r="M994" s="20">
        <v>584064</v>
      </c>
      <c r="N994" s="139">
        <v>6702134</v>
      </c>
      <c r="O994" s="140"/>
      <c r="P994" s="20">
        <v>7286198</v>
      </c>
      <c r="Q994" s="139">
        <v>10000</v>
      </c>
      <c r="R994" s="141"/>
      <c r="S994" s="140"/>
      <c r="T994" s="20">
        <v>0</v>
      </c>
      <c r="U994" s="139">
        <v>0</v>
      </c>
      <c r="V994" s="141"/>
      <c r="W994" s="22">
        <v>75782</v>
      </c>
      <c r="X994" s="20">
        <v>0</v>
      </c>
      <c r="Y994" s="20">
        <v>0</v>
      </c>
      <c r="Z994" s="139">
        <v>7371980</v>
      </c>
      <c r="AA994" s="140"/>
      <c r="AB994" s="20">
        <v>7371980</v>
      </c>
      <c r="AC994" s="20">
        <v>0</v>
      </c>
      <c r="AD994" s="42" t="s">
        <v>3253</v>
      </c>
      <c r="AE994" s="21" t="s">
        <v>4639</v>
      </c>
      <c r="AF994" s="172" t="s">
        <v>3253</v>
      </c>
      <c r="AG994" s="173"/>
      <c r="AH994" s="172" t="s">
        <v>4636</v>
      </c>
      <c r="AI994" s="173"/>
    </row>
    <row r="995" spans="1:35">
      <c r="A995" s="20">
        <v>311</v>
      </c>
      <c r="B995" s="172" t="s">
        <v>4640</v>
      </c>
      <c r="C995" s="173"/>
      <c r="D995" s="21" t="s">
        <v>4641</v>
      </c>
      <c r="E995" s="172" t="s">
        <v>4642</v>
      </c>
      <c r="F995" s="174"/>
      <c r="G995" s="173"/>
      <c r="H995" s="21" t="s">
        <v>66</v>
      </c>
      <c r="I995" s="172" t="s">
        <v>4643</v>
      </c>
      <c r="J995" s="173"/>
      <c r="K995" s="21" t="s">
        <v>370</v>
      </c>
      <c r="L995" s="20">
        <v>253</v>
      </c>
      <c r="M995" s="20">
        <v>0</v>
      </c>
      <c r="N995" s="139">
        <v>153065</v>
      </c>
      <c r="O995" s="140"/>
      <c r="P995" s="20">
        <v>153065</v>
      </c>
      <c r="Q995" s="139">
        <v>0</v>
      </c>
      <c r="R995" s="141"/>
      <c r="S995" s="140"/>
      <c r="T995" s="20">
        <v>0</v>
      </c>
      <c r="U995" s="139">
        <v>0</v>
      </c>
      <c r="V995" s="141"/>
      <c r="W995" s="22">
        <v>13776</v>
      </c>
      <c r="X995" s="20">
        <v>0</v>
      </c>
      <c r="Y995" s="20">
        <v>0</v>
      </c>
      <c r="Z995" s="139">
        <v>166841</v>
      </c>
      <c r="AA995" s="140"/>
      <c r="AB995" s="20">
        <v>166841</v>
      </c>
      <c r="AC995" s="20">
        <v>0</v>
      </c>
      <c r="AD995" s="42" t="s">
        <v>3247</v>
      </c>
      <c r="AE995" s="21" t="s">
        <v>4644</v>
      </c>
      <c r="AF995" s="172" t="s">
        <v>3247</v>
      </c>
      <c r="AG995" s="173"/>
      <c r="AH995" s="172" t="s">
        <v>4640</v>
      </c>
      <c r="AI995" s="173"/>
    </row>
    <row r="996" spans="1:35">
      <c r="A996" s="20">
        <v>312</v>
      </c>
      <c r="B996" s="172" t="s">
        <v>4553</v>
      </c>
      <c r="C996" s="173"/>
      <c r="D996" s="21" t="s">
        <v>108</v>
      </c>
      <c r="E996" s="172" t="s">
        <v>4645</v>
      </c>
      <c r="F996" s="174"/>
      <c r="G996" s="173"/>
      <c r="H996" s="21" t="s">
        <v>110</v>
      </c>
      <c r="I996" s="172" t="s">
        <v>4572</v>
      </c>
      <c r="J996" s="173"/>
      <c r="K996" s="21" t="s">
        <v>118</v>
      </c>
      <c r="L996" s="20">
        <v>4957</v>
      </c>
      <c r="M996" s="20">
        <v>243000</v>
      </c>
      <c r="N996" s="139">
        <v>46862</v>
      </c>
      <c r="O996" s="140"/>
      <c r="P996" s="20">
        <v>289862</v>
      </c>
      <c r="Q996" s="139">
        <v>0</v>
      </c>
      <c r="R996" s="141"/>
      <c r="S996" s="140"/>
      <c r="T996" s="20">
        <v>0</v>
      </c>
      <c r="U996" s="139">
        <v>0</v>
      </c>
      <c r="V996" s="141"/>
      <c r="W996" s="22">
        <v>10138</v>
      </c>
      <c r="X996" s="20">
        <v>0</v>
      </c>
      <c r="Y996" s="20">
        <v>0</v>
      </c>
      <c r="Z996" s="139">
        <v>300000</v>
      </c>
      <c r="AA996" s="140"/>
      <c r="AB996" s="20">
        <v>300000</v>
      </c>
      <c r="AC996" s="20">
        <v>0</v>
      </c>
      <c r="AD996" s="42" t="s">
        <v>3235</v>
      </c>
      <c r="AE996" s="21" t="s">
        <v>4557</v>
      </c>
      <c r="AF996" s="172" t="s">
        <v>3235</v>
      </c>
      <c r="AG996" s="173"/>
      <c r="AH996" s="172" t="s">
        <v>4553</v>
      </c>
      <c r="AI996" s="173"/>
    </row>
    <row r="997" spans="1:35">
      <c r="A997" s="20">
        <v>313</v>
      </c>
      <c r="B997" s="172" t="s">
        <v>4646</v>
      </c>
      <c r="C997" s="173"/>
      <c r="D997" s="21" t="s">
        <v>4647</v>
      </c>
      <c r="E997" s="172" t="s">
        <v>4648</v>
      </c>
      <c r="F997" s="174"/>
      <c r="G997" s="173"/>
      <c r="I997" s="172" t="s">
        <v>4649</v>
      </c>
      <c r="J997" s="173"/>
      <c r="K997" s="21" t="s">
        <v>60</v>
      </c>
      <c r="L997" s="20">
        <v>51</v>
      </c>
      <c r="M997" s="20">
        <v>0</v>
      </c>
      <c r="N997" s="139">
        <v>8619</v>
      </c>
      <c r="O997" s="140"/>
      <c r="P997" s="20">
        <v>8619</v>
      </c>
      <c r="Q997" s="139">
        <v>0</v>
      </c>
      <c r="R997" s="141"/>
      <c r="S997" s="140"/>
      <c r="T997" s="20">
        <v>0</v>
      </c>
      <c r="U997" s="139">
        <v>0</v>
      </c>
      <c r="V997" s="141"/>
      <c r="W997" s="22">
        <v>0</v>
      </c>
      <c r="X997" s="20">
        <v>0</v>
      </c>
      <c r="Y997" s="20">
        <v>0</v>
      </c>
      <c r="Z997" s="139">
        <v>8619</v>
      </c>
      <c r="AA997" s="140"/>
      <c r="AB997" s="20">
        <v>0</v>
      </c>
      <c r="AC997" s="20">
        <v>8619</v>
      </c>
      <c r="AD997" s="42" t="s">
        <v>3253</v>
      </c>
      <c r="AE997" s="21" t="s">
        <v>4650</v>
      </c>
      <c r="AF997" s="172" t="s">
        <v>3253</v>
      </c>
      <c r="AG997" s="173"/>
      <c r="AH997" s="172" t="s">
        <v>4646</v>
      </c>
      <c r="AI997" s="173"/>
    </row>
    <row r="998" spans="1:35">
      <c r="A998" s="20">
        <v>314</v>
      </c>
      <c r="B998" s="172" t="s">
        <v>4651</v>
      </c>
      <c r="C998" s="173"/>
      <c r="D998" s="21" t="s">
        <v>4652</v>
      </c>
      <c r="E998" s="172" t="s">
        <v>4653</v>
      </c>
      <c r="F998" s="174"/>
      <c r="G998" s="173"/>
      <c r="H998" s="21" t="s">
        <v>66</v>
      </c>
      <c r="I998" s="172" t="s">
        <v>4654</v>
      </c>
      <c r="J998" s="173"/>
      <c r="K998" s="21" t="s">
        <v>252</v>
      </c>
      <c r="L998" s="20">
        <v>200</v>
      </c>
      <c r="M998" s="20">
        <v>0</v>
      </c>
      <c r="N998" s="139">
        <v>83000</v>
      </c>
      <c r="O998" s="140"/>
      <c r="P998" s="20">
        <v>83000</v>
      </c>
      <c r="Q998" s="139">
        <v>0</v>
      </c>
      <c r="R998" s="141"/>
      <c r="S998" s="140"/>
      <c r="T998" s="20">
        <v>0</v>
      </c>
      <c r="U998" s="139">
        <v>0</v>
      </c>
      <c r="V998" s="141"/>
      <c r="W998" s="22">
        <v>7470</v>
      </c>
      <c r="X998" s="20">
        <v>0</v>
      </c>
      <c r="Y998" s="20">
        <v>0</v>
      </c>
      <c r="Z998" s="139">
        <v>90470</v>
      </c>
      <c r="AA998" s="140"/>
      <c r="AB998" s="20">
        <v>90470</v>
      </c>
      <c r="AC998" s="20">
        <v>0</v>
      </c>
      <c r="AD998" s="42" t="s">
        <v>3420</v>
      </c>
      <c r="AE998" s="21" t="s">
        <v>4655</v>
      </c>
      <c r="AF998" s="172" t="s">
        <v>3420</v>
      </c>
      <c r="AG998" s="173"/>
      <c r="AH998" s="172" t="s">
        <v>4651</v>
      </c>
      <c r="AI998" s="173"/>
    </row>
    <row r="999" spans="1:35">
      <c r="A999" s="20">
        <v>315</v>
      </c>
      <c r="B999" s="172" t="s">
        <v>4656</v>
      </c>
      <c r="C999" s="173"/>
      <c r="D999" s="21" t="s">
        <v>108</v>
      </c>
      <c r="E999" s="172" t="s">
        <v>4657</v>
      </c>
      <c r="F999" s="174"/>
      <c r="G999" s="173"/>
      <c r="H999" s="21" t="s">
        <v>110</v>
      </c>
      <c r="I999" s="172" t="s">
        <v>4658</v>
      </c>
      <c r="J999" s="173"/>
      <c r="K999" s="21" t="s">
        <v>60</v>
      </c>
      <c r="L999" s="20">
        <v>2479</v>
      </c>
      <c r="M999" s="20">
        <v>89100</v>
      </c>
      <c r="N999" s="139">
        <v>1226907</v>
      </c>
      <c r="O999" s="140"/>
      <c r="P999" s="20">
        <v>1316007</v>
      </c>
      <c r="Q999" s="139">
        <v>0</v>
      </c>
      <c r="R999" s="141"/>
      <c r="S999" s="140"/>
      <c r="T999" s="20">
        <v>0</v>
      </c>
      <c r="U999" s="139">
        <v>0</v>
      </c>
      <c r="V999" s="141"/>
      <c r="W999" s="22">
        <v>6580</v>
      </c>
      <c r="X999" s="20">
        <v>0</v>
      </c>
      <c r="Y999" s="20">
        <v>0</v>
      </c>
      <c r="Z999" s="139">
        <v>1322587</v>
      </c>
      <c r="AA999" s="140"/>
      <c r="AB999" s="20">
        <v>1322587</v>
      </c>
      <c r="AC999" s="20">
        <v>0</v>
      </c>
      <c r="AD999" s="42" t="s">
        <v>3420</v>
      </c>
      <c r="AE999" s="21" t="s">
        <v>4659</v>
      </c>
      <c r="AF999" s="172" t="s">
        <v>3420</v>
      </c>
      <c r="AG999" s="173"/>
      <c r="AH999" s="172" t="s">
        <v>4656</v>
      </c>
      <c r="AI999" s="173"/>
    </row>
    <row r="1000" spans="1:35">
      <c r="A1000" s="20">
        <v>316</v>
      </c>
      <c r="B1000" s="172" t="s">
        <v>4660</v>
      </c>
      <c r="C1000" s="173"/>
      <c r="D1000" s="21" t="s">
        <v>4661</v>
      </c>
      <c r="E1000" s="172" t="s">
        <v>4662</v>
      </c>
      <c r="F1000" s="174"/>
      <c r="G1000" s="173"/>
      <c r="I1000" s="172" t="s">
        <v>4663</v>
      </c>
      <c r="J1000" s="173"/>
      <c r="K1000" s="21" t="s">
        <v>130</v>
      </c>
      <c r="L1000" s="20">
        <v>56</v>
      </c>
      <c r="M1000" s="20">
        <v>0</v>
      </c>
      <c r="N1000" s="139">
        <v>6888</v>
      </c>
      <c r="O1000" s="140"/>
      <c r="P1000" s="20">
        <v>6888</v>
      </c>
      <c r="Q1000" s="139">
        <v>0</v>
      </c>
      <c r="R1000" s="141"/>
      <c r="S1000" s="140"/>
      <c r="T1000" s="20">
        <v>0</v>
      </c>
      <c r="U1000" s="139">
        <v>0</v>
      </c>
      <c r="V1000" s="141"/>
      <c r="W1000" s="22">
        <v>0</v>
      </c>
      <c r="X1000" s="20">
        <v>0</v>
      </c>
      <c r="Y1000" s="20">
        <v>0</v>
      </c>
      <c r="Z1000" s="139">
        <v>6888</v>
      </c>
      <c r="AA1000" s="140"/>
      <c r="AB1000" s="20">
        <v>0</v>
      </c>
      <c r="AC1000" s="20">
        <v>6888</v>
      </c>
      <c r="AD1000" s="42" t="s">
        <v>3253</v>
      </c>
      <c r="AE1000" s="21" t="s">
        <v>4664</v>
      </c>
      <c r="AF1000" s="172" t="s">
        <v>3253</v>
      </c>
      <c r="AG1000" s="173"/>
      <c r="AH1000" s="172" t="s">
        <v>4660</v>
      </c>
      <c r="AI1000" s="173"/>
    </row>
    <row r="1001" spans="1:35">
      <c r="A1001" s="20">
        <v>317</v>
      </c>
      <c r="B1001" s="172" t="s">
        <v>4665</v>
      </c>
      <c r="C1001" s="173"/>
      <c r="D1001" s="21" t="s">
        <v>4666</v>
      </c>
      <c r="E1001" s="172" t="s">
        <v>4667</v>
      </c>
      <c r="F1001" s="174"/>
      <c r="G1001" s="173"/>
      <c r="H1001" s="21" t="s">
        <v>66</v>
      </c>
      <c r="I1001" s="172" t="s">
        <v>4606</v>
      </c>
      <c r="J1001" s="173"/>
      <c r="K1001" s="21" t="s">
        <v>60</v>
      </c>
      <c r="L1001" s="20">
        <v>100</v>
      </c>
      <c r="M1001" s="20">
        <v>0</v>
      </c>
      <c r="N1001" s="139">
        <v>49500</v>
      </c>
      <c r="O1001" s="140"/>
      <c r="P1001" s="20">
        <v>49500</v>
      </c>
      <c r="Q1001" s="139">
        <v>0</v>
      </c>
      <c r="R1001" s="141"/>
      <c r="S1001" s="140"/>
      <c r="T1001" s="20">
        <v>0</v>
      </c>
      <c r="U1001" s="139">
        <v>0</v>
      </c>
      <c r="V1001" s="141"/>
      <c r="W1001" s="22">
        <v>4455</v>
      </c>
      <c r="X1001" s="20">
        <v>0</v>
      </c>
      <c r="Y1001" s="20">
        <v>0</v>
      </c>
      <c r="Z1001" s="139">
        <v>53955</v>
      </c>
      <c r="AA1001" s="140"/>
      <c r="AB1001" s="20">
        <v>53955</v>
      </c>
      <c r="AC1001" s="20">
        <v>0</v>
      </c>
      <c r="AD1001" s="42" t="s">
        <v>3235</v>
      </c>
      <c r="AE1001" s="21" t="s">
        <v>4668</v>
      </c>
      <c r="AF1001" s="172" t="s">
        <v>3235</v>
      </c>
      <c r="AG1001" s="173"/>
      <c r="AH1001" s="172" t="s">
        <v>4665</v>
      </c>
      <c r="AI1001" s="173"/>
    </row>
    <row r="1002" spans="1:35">
      <c r="A1002" s="20">
        <v>318</v>
      </c>
      <c r="B1002" s="172" t="s">
        <v>4669</v>
      </c>
      <c r="C1002" s="173"/>
      <c r="D1002" s="21" t="s">
        <v>108</v>
      </c>
      <c r="E1002" s="172" t="s">
        <v>2886</v>
      </c>
      <c r="F1002" s="174"/>
      <c r="G1002" s="173"/>
      <c r="H1002" s="21" t="s">
        <v>110</v>
      </c>
      <c r="I1002" s="172" t="s">
        <v>4670</v>
      </c>
      <c r="J1002" s="173"/>
      <c r="K1002" s="21" t="s">
        <v>1918</v>
      </c>
      <c r="L1002" s="20">
        <v>7160</v>
      </c>
      <c r="M1002" s="20">
        <v>904176</v>
      </c>
      <c r="N1002" s="139">
        <v>1546718</v>
      </c>
      <c r="O1002" s="140"/>
      <c r="P1002" s="20">
        <v>2450894</v>
      </c>
      <c r="Q1002" s="139">
        <v>10000</v>
      </c>
      <c r="R1002" s="141"/>
      <c r="S1002" s="140"/>
      <c r="T1002" s="20">
        <v>0</v>
      </c>
      <c r="U1002" s="139">
        <v>0</v>
      </c>
      <c r="V1002" s="141"/>
      <c r="W1002" s="22">
        <v>39106</v>
      </c>
      <c r="X1002" s="20">
        <v>0</v>
      </c>
      <c r="Y1002" s="20">
        <v>0</v>
      </c>
      <c r="Z1002" s="139">
        <v>2500000</v>
      </c>
      <c r="AA1002" s="140"/>
      <c r="AB1002" s="20">
        <v>2500000</v>
      </c>
      <c r="AC1002" s="20">
        <v>0</v>
      </c>
      <c r="AD1002" s="42" t="s">
        <v>3386</v>
      </c>
      <c r="AE1002" s="21" t="s">
        <v>4671</v>
      </c>
      <c r="AF1002" s="172" t="s">
        <v>3386</v>
      </c>
      <c r="AG1002" s="173"/>
      <c r="AH1002" s="172" t="s">
        <v>4669</v>
      </c>
      <c r="AI1002" s="173"/>
    </row>
    <row r="1003" spans="1:35">
      <c r="A1003" s="20">
        <v>319</v>
      </c>
      <c r="B1003" s="172" t="s">
        <v>4672</v>
      </c>
      <c r="C1003" s="173"/>
      <c r="D1003" s="21" t="s">
        <v>4673</v>
      </c>
      <c r="E1003" s="172" t="s">
        <v>4674</v>
      </c>
      <c r="F1003" s="174"/>
      <c r="G1003" s="173"/>
      <c r="H1003" s="21" t="s">
        <v>156</v>
      </c>
      <c r="I1003" s="172" t="s">
        <v>4675</v>
      </c>
      <c r="J1003" s="173"/>
      <c r="K1003" s="21" t="s">
        <v>540</v>
      </c>
      <c r="L1003" s="20">
        <v>7160</v>
      </c>
      <c r="M1003" s="20">
        <v>0</v>
      </c>
      <c r="N1003" s="139">
        <v>10344630</v>
      </c>
      <c r="O1003" s="140"/>
      <c r="P1003" s="20">
        <v>10344630</v>
      </c>
      <c r="Q1003" s="139">
        <v>10000</v>
      </c>
      <c r="R1003" s="141"/>
      <c r="S1003" s="140"/>
      <c r="T1003" s="20">
        <v>76400</v>
      </c>
      <c r="U1003" s="139">
        <v>433957</v>
      </c>
      <c r="V1003" s="141"/>
      <c r="W1003" s="22">
        <v>103446</v>
      </c>
      <c r="X1003" s="20">
        <v>0</v>
      </c>
      <c r="Y1003" s="20">
        <v>0</v>
      </c>
      <c r="Z1003" s="139">
        <v>10968433</v>
      </c>
      <c r="AA1003" s="140"/>
      <c r="AB1003" s="20">
        <v>10968433</v>
      </c>
      <c r="AC1003" s="20">
        <v>0</v>
      </c>
      <c r="AD1003" s="42" t="s">
        <v>3230</v>
      </c>
      <c r="AE1003" s="21" t="s">
        <v>4676</v>
      </c>
      <c r="AF1003" s="172" t="s">
        <v>3230</v>
      </c>
      <c r="AG1003" s="173"/>
      <c r="AH1003" s="172" t="s">
        <v>4672</v>
      </c>
      <c r="AI1003" s="173"/>
    </row>
    <row r="1004" spans="1:35">
      <c r="A1004" s="20">
        <v>320</v>
      </c>
      <c r="B1004" s="172" t="s">
        <v>4677</v>
      </c>
      <c r="C1004" s="173"/>
      <c r="D1004" s="21" t="s">
        <v>4678</v>
      </c>
      <c r="E1004" s="172" t="s">
        <v>4679</v>
      </c>
      <c r="F1004" s="174"/>
      <c r="G1004" s="173"/>
      <c r="H1004" s="21" t="s">
        <v>66</v>
      </c>
      <c r="I1004" s="172" t="s">
        <v>4680</v>
      </c>
      <c r="J1004" s="173"/>
      <c r="K1004" s="21" t="s">
        <v>68</v>
      </c>
      <c r="L1004" s="20">
        <v>270</v>
      </c>
      <c r="M1004" s="20">
        <v>0</v>
      </c>
      <c r="N1004" s="139">
        <v>365040</v>
      </c>
      <c r="O1004" s="140"/>
      <c r="P1004" s="20">
        <v>365040</v>
      </c>
      <c r="Q1004" s="139">
        <v>0</v>
      </c>
      <c r="R1004" s="141"/>
      <c r="S1004" s="140"/>
      <c r="T1004" s="20">
        <v>0</v>
      </c>
      <c r="U1004" s="139">
        <v>0</v>
      </c>
      <c r="V1004" s="141"/>
      <c r="W1004" s="22">
        <v>32854</v>
      </c>
      <c r="X1004" s="20">
        <v>0</v>
      </c>
      <c r="Y1004" s="20">
        <v>0</v>
      </c>
      <c r="Z1004" s="139">
        <v>397894</v>
      </c>
      <c r="AA1004" s="140"/>
      <c r="AB1004" s="20">
        <v>397894</v>
      </c>
      <c r="AC1004" s="20">
        <v>0</v>
      </c>
      <c r="AD1004" s="42" t="s">
        <v>3305</v>
      </c>
      <c r="AE1004" s="21" t="s">
        <v>4681</v>
      </c>
      <c r="AF1004" s="172" t="s">
        <v>3305</v>
      </c>
      <c r="AG1004" s="173"/>
      <c r="AH1004" s="172" t="s">
        <v>4677</v>
      </c>
      <c r="AI1004" s="173"/>
    </row>
    <row r="1005" spans="1:35">
      <c r="A1005" s="20">
        <v>321</v>
      </c>
      <c r="B1005" s="172" t="s">
        <v>4682</v>
      </c>
      <c r="C1005" s="173"/>
      <c r="D1005" s="21" t="s">
        <v>4683</v>
      </c>
      <c r="E1005" s="172" t="s">
        <v>4684</v>
      </c>
      <c r="F1005" s="174"/>
      <c r="G1005" s="173"/>
      <c r="H1005" s="21" t="s">
        <v>156</v>
      </c>
      <c r="I1005" s="172" t="s">
        <v>2532</v>
      </c>
      <c r="J1005" s="173"/>
      <c r="K1005" s="21" t="s">
        <v>125</v>
      </c>
      <c r="L1005" s="20">
        <v>4957</v>
      </c>
      <c r="M1005" s="20">
        <v>0</v>
      </c>
      <c r="N1005" s="139">
        <v>6702134</v>
      </c>
      <c r="O1005" s="140"/>
      <c r="P1005" s="20">
        <v>6702134</v>
      </c>
      <c r="Q1005" s="139">
        <v>10000</v>
      </c>
      <c r="R1005" s="141"/>
      <c r="S1005" s="140"/>
      <c r="T1005" s="20">
        <v>0</v>
      </c>
      <c r="U1005" s="139">
        <v>0</v>
      </c>
      <c r="V1005" s="141"/>
      <c r="W1005" s="22">
        <v>67021</v>
      </c>
      <c r="X1005" s="20">
        <v>0</v>
      </c>
      <c r="Y1005" s="20">
        <v>0</v>
      </c>
      <c r="Z1005" s="139">
        <v>6779155</v>
      </c>
      <c r="AA1005" s="140"/>
      <c r="AB1005" s="20">
        <v>2000000</v>
      </c>
      <c r="AC1005" s="20">
        <v>4779155</v>
      </c>
      <c r="AD1005" s="42" t="s">
        <v>3282</v>
      </c>
      <c r="AE1005" s="21" t="s">
        <v>4685</v>
      </c>
      <c r="AF1005" s="172" t="s">
        <v>3282</v>
      </c>
      <c r="AG1005" s="173"/>
      <c r="AH1005" s="172" t="s">
        <v>4682</v>
      </c>
      <c r="AI1005" s="173"/>
    </row>
    <row r="1006" spans="1:35">
      <c r="A1006" s="20">
        <v>322</v>
      </c>
      <c r="B1006" s="172" t="s">
        <v>4686</v>
      </c>
      <c r="C1006" s="173"/>
      <c r="D1006" s="21" t="s">
        <v>4687</v>
      </c>
      <c r="E1006" s="172" t="s">
        <v>4688</v>
      </c>
      <c r="F1006" s="174"/>
      <c r="G1006" s="173"/>
      <c r="H1006" s="21" t="s">
        <v>156</v>
      </c>
      <c r="I1006" s="172" t="s">
        <v>4689</v>
      </c>
      <c r="J1006" s="173"/>
      <c r="K1006" s="21" t="s">
        <v>370</v>
      </c>
      <c r="L1006" s="20">
        <v>4957</v>
      </c>
      <c r="M1006" s="20">
        <v>0</v>
      </c>
      <c r="N1006" s="139">
        <v>2453814</v>
      </c>
      <c r="O1006" s="140"/>
      <c r="P1006" s="20">
        <v>2453814</v>
      </c>
      <c r="Q1006" s="139">
        <v>0</v>
      </c>
      <c r="R1006" s="141"/>
      <c r="S1006" s="140"/>
      <c r="T1006" s="20">
        <v>76400</v>
      </c>
      <c r="U1006" s="139">
        <v>433957</v>
      </c>
      <c r="V1006" s="141"/>
      <c r="W1006" s="22">
        <v>24538</v>
      </c>
      <c r="X1006" s="20">
        <v>0</v>
      </c>
      <c r="Y1006" s="20">
        <v>0</v>
      </c>
      <c r="Z1006" s="139">
        <v>2988709</v>
      </c>
      <c r="AA1006" s="140"/>
      <c r="AB1006" s="20">
        <v>2988709</v>
      </c>
      <c r="AC1006" s="20">
        <v>0</v>
      </c>
      <c r="AD1006" s="42" t="s">
        <v>3505</v>
      </c>
      <c r="AE1006" s="21" t="s">
        <v>4690</v>
      </c>
      <c r="AF1006" s="172" t="s">
        <v>3505</v>
      </c>
      <c r="AG1006" s="173"/>
      <c r="AH1006" s="172" t="s">
        <v>4686</v>
      </c>
      <c r="AI1006" s="173"/>
    </row>
    <row r="1007" spans="1:35">
      <c r="A1007" s="20">
        <v>323</v>
      </c>
      <c r="B1007" s="172" t="s">
        <v>4691</v>
      </c>
      <c r="C1007" s="173"/>
      <c r="D1007" s="21" t="s">
        <v>4692</v>
      </c>
      <c r="E1007" s="172" t="s">
        <v>4693</v>
      </c>
      <c r="F1007" s="174"/>
      <c r="G1007" s="173"/>
      <c r="H1007" s="21" t="s">
        <v>66</v>
      </c>
      <c r="I1007" s="172" t="s">
        <v>4694</v>
      </c>
      <c r="J1007" s="173"/>
      <c r="K1007" s="21" t="s">
        <v>68</v>
      </c>
      <c r="L1007" s="20">
        <v>70</v>
      </c>
      <c r="M1007" s="20">
        <v>0</v>
      </c>
      <c r="N1007" s="139">
        <v>94640</v>
      </c>
      <c r="O1007" s="140"/>
      <c r="P1007" s="20">
        <v>94640</v>
      </c>
      <c r="Q1007" s="139">
        <v>0</v>
      </c>
      <c r="R1007" s="141"/>
      <c r="S1007" s="140"/>
      <c r="T1007" s="20">
        <v>0</v>
      </c>
      <c r="U1007" s="139">
        <v>0</v>
      </c>
      <c r="V1007" s="141"/>
      <c r="W1007" s="22">
        <v>8518</v>
      </c>
      <c r="X1007" s="20">
        <v>0</v>
      </c>
      <c r="Y1007" s="20">
        <v>0</v>
      </c>
      <c r="Z1007" s="139">
        <v>103158</v>
      </c>
      <c r="AA1007" s="140"/>
      <c r="AB1007" s="20">
        <v>103158</v>
      </c>
      <c r="AC1007" s="20">
        <v>0</v>
      </c>
      <c r="AD1007" s="42" t="s">
        <v>3253</v>
      </c>
      <c r="AE1007" s="21" t="s">
        <v>4695</v>
      </c>
      <c r="AF1007" s="172" t="s">
        <v>3253</v>
      </c>
      <c r="AG1007" s="173"/>
      <c r="AH1007" s="172" t="s">
        <v>4691</v>
      </c>
      <c r="AI1007" s="173"/>
    </row>
    <row r="1008" spans="1:35">
      <c r="A1008" s="20">
        <v>324</v>
      </c>
      <c r="B1008" s="172" t="s">
        <v>4696</v>
      </c>
      <c r="C1008" s="173"/>
      <c r="D1008" s="21" t="s">
        <v>4697</v>
      </c>
      <c r="E1008" s="172" t="s">
        <v>4698</v>
      </c>
      <c r="F1008" s="174"/>
      <c r="G1008" s="173"/>
      <c r="I1008" s="172" t="s">
        <v>4699</v>
      </c>
      <c r="J1008" s="173"/>
      <c r="K1008" s="21" t="s">
        <v>60</v>
      </c>
      <c r="L1008" s="20">
        <v>61</v>
      </c>
      <c r="M1008" s="20">
        <v>0</v>
      </c>
      <c r="N1008" s="139">
        <v>10309</v>
      </c>
      <c r="O1008" s="140"/>
      <c r="P1008" s="20">
        <v>10309</v>
      </c>
      <c r="Q1008" s="139">
        <v>0</v>
      </c>
      <c r="R1008" s="141"/>
      <c r="S1008" s="140"/>
      <c r="T1008" s="20">
        <v>0</v>
      </c>
      <c r="U1008" s="139">
        <v>0</v>
      </c>
      <c r="V1008" s="141"/>
      <c r="W1008" s="22">
        <v>0</v>
      </c>
      <c r="X1008" s="20">
        <v>0</v>
      </c>
      <c r="Y1008" s="20">
        <v>0</v>
      </c>
      <c r="Z1008" s="139">
        <v>10309</v>
      </c>
      <c r="AA1008" s="140"/>
      <c r="AB1008" s="20">
        <v>0</v>
      </c>
      <c r="AC1008" s="20">
        <v>10309</v>
      </c>
      <c r="AD1008" s="42" t="s">
        <v>3253</v>
      </c>
      <c r="AE1008" s="21" t="s">
        <v>4700</v>
      </c>
      <c r="AF1008" s="172" t="s">
        <v>3253</v>
      </c>
      <c r="AG1008" s="173"/>
      <c r="AH1008" s="172" t="s">
        <v>4696</v>
      </c>
      <c r="AI1008" s="173"/>
    </row>
    <row r="1009" spans="1:35">
      <c r="A1009" s="20">
        <v>325</v>
      </c>
      <c r="B1009" s="172" t="s">
        <v>4701</v>
      </c>
      <c r="C1009" s="173"/>
      <c r="D1009" s="21" t="s">
        <v>108</v>
      </c>
      <c r="E1009" s="172" t="s">
        <v>4702</v>
      </c>
      <c r="F1009" s="174"/>
      <c r="G1009" s="173"/>
      <c r="H1009" s="21" t="s">
        <v>110</v>
      </c>
      <c r="I1009" s="172" t="s">
        <v>4401</v>
      </c>
      <c r="J1009" s="173"/>
      <c r="K1009" s="21" t="s">
        <v>112</v>
      </c>
      <c r="L1009" s="20">
        <v>4957</v>
      </c>
      <c r="M1009" s="20">
        <v>429300</v>
      </c>
      <c r="N1009" s="139">
        <v>2305098</v>
      </c>
      <c r="O1009" s="140"/>
      <c r="P1009" s="20">
        <v>2734398</v>
      </c>
      <c r="Q1009" s="139">
        <v>0</v>
      </c>
      <c r="R1009" s="141"/>
      <c r="S1009" s="140"/>
      <c r="T1009" s="20">
        <v>0</v>
      </c>
      <c r="U1009" s="139">
        <v>0</v>
      </c>
      <c r="V1009" s="141"/>
      <c r="W1009" s="22">
        <v>13672</v>
      </c>
      <c r="X1009" s="20">
        <v>0</v>
      </c>
      <c r="Y1009" s="20">
        <v>0</v>
      </c>
      <c r="Z1009" s="139">
        <v>2748070</v>
      </c>
      <c r="AA1009" s="140"/>
      <c r="AB1009" s="20">
        <v>2748070</v>
      </c>
      <c r="AC1009" s="20">
        <v>0</v>
      </c>
      <c r="AD1009" s="42" t="s">
        <v>3241</v>
      </c>
      <c r="AE1009" s="21" t="s">
        <v>4703</v>
      </c>
      <c r="AF1009" s="172" t="s">
        <v>3241</v>
      </c>
      <c r="AG1009" s="173"/>
      <c r="AH1009" s="172" t="s">
        <v>4701</v>
      </c>
      <c r="AI1009" s="173"/>
    </row>
    <row r="1010" spans="1:35">
      <c r="A1010" s="20">
        <v>326</v>
      </c>
      <c r="B1010" s="172" t="s">
        <v>4704</v>
      </c>
      <c r="C1010" s="173"/>
      <c r="D1010" s="21" t="s">
        <v>4705</v>
      </c>
      <c r="E1010" s="172" t="s">
        <v>4706</v>
      </c>
      <c r="F1010" s="174"/>
      <c r="G1010" s="173"/>
      <c r="I1010" s="172" t="s">
        <v>4707</v>
      </c>
      <c r="J1010" s="173"/>
      <c r="K1010" s="21" t="s">
        <v>60</v>
      </c>
      <c r="L1010" s="20">
        <v>225</v>
      </c>
      <c r="M1010" s="20">
        <v>0</v>
      </c>
      <c r="N1010" s="139">
        <v>38081</v>
      </c>
      <c r="O1010" s="140"/>
      <c r="P1010" s="20">
        <v>38081</v>
      </c>
      <c r="Q1010" s="139">
        <v>0</v>
      </c>
      <c r="R1010" s="141"/>
      <c r="S1010" s="140"/>
      <c r="T1010" s="20">
        <v>0</v>
      </c>
      <c r="U1010" s="139">
        <v>0</v>
      </c>
      <c r="V1010" s="141"/>
      <c r="W1010" s="22">
        <v>0</v>
      </c>
      <c r="X1010" s="20">
        <v>0</v>
      </c>
      <c r="Y1010" s="20">
        <v>0</v>
      </c>
      <c r="Z1010" s="139">
        <v>38081</v>
      </c>
      <c r="AA1010" s="140"/>
      <c r="AB1010" s="20">
        <v>0</v>
      </c>
      <c r="AC1010" s="20">
        <v>38081</v>
      </c>
      <c r="AD1010" s="42" t="s">
        <v>3337</v>
      </c>
      <c r="AE1010" s="21" t="s">
        <v>4708</v>
      </c>
      <c r="AF1010" s="172" t="s">
        <v>3337</v>
      </c>
      <c r="AG1010" s="173"/>
      <c r="AH1010" s="172" t="s">
        <v>4704</v>
      </c>
      <c r="AI1010" s="173"/>
    </row>
    <row r="1011" spans="1:35">
      <c r="A1011" s="20">
        <v>327</v>
      </c>
      <c r="B1011" s="172" t="s">
        <v>4709</v>
      </c>
      <c r="C1011" s="173"/>
      <c r="D1011" s="21" t="s">
        <v>4710</v>
      </c>
      <c r="E1011" s="172" t="s">
        <v>4711</v>
      </c>
      <c r="F1011" s="174"/>
      <c r="G1011" s="173"/>
      <c r="I1011" s="172" t="s">
        <v>4712</v>
      </c>
      <c r="J1011" s="173"/>
      <c r="K1011" s="21" t="s">
        <v>86</v>
      </c>
      <c r="L1011" s="20">
        <v>240</v>
      </c>
      <c r="M1011" s="20">
        <v>0</v>
      </c>
      <c r="N1011" s="139">
        <v>342393</v>
      </c>
      <c r="O1011" s="140"/>
      <c r="P1011" s="20">
        <v>342393</v>
      </c>
      <c r="Q1011" s="139">
        <v>0</v>
      </c>
      <c r="R1011" s="141"/>
      <c r="S1011" s="140"/>
      <c r="T1011" s="20">
        <v>0</v>
      </c>
      <c r="U1011" s="139">
        <v>0</v>
      </c>
      <c r="V1011" s="141"/>
      <c r="W1011" s="22">
        <v>0</v>
      </c>
      <c r="X1011" s="20">
        <v>0</v>
      </c>
      <c r="Y1011" s="20">
        <v>0</v>
      </c>
      <c r="Z1011" s="139">
        <v>342393</v>
      </c>
      <c r="AA1011" s="140"/>
      <c r="AB1011" s="20">
        <v>0</v>
      </c>
      <c r="AC1011" s="20">
        <v>342393</v>
      </c>
      <c r="AD1011" s="42" t="s">
        <v>3401</v>
      </c>
      <c r="AE1011" s="21" t="s">
        <v>4713</v>
      </c>
      <c r="AF1011" s="172" t="s">
        <v>3401</v>
      </c>
      <c r="AG1011" s="173"/>
      <c r="AH1011" s="172" t="s">
        <v>4709</v>
      </c>
      <c r="AI1011" s="173"/>
    </row>
    <row r="1012" spans="1:35">
      <c r="A1012" s="20">
        <v>328</v>
      </c>
      <c r="B1012" s="172" t="s">
        <v>4714</v>
      </c>
      <c r="C1012" s="173"/>
      <c r="D1012" s="21" t="s">
        <v>4715</v>
      </c>
      <c r="E1012" s="172" t="s">
        <v>4716</v>
      </c>
      <c r="F1012" s="174"/>
      <c r="G1012" s="173"/>
      <c r="H1012" s="21" t="s">
        <v>66</v>
      </c>
      <c r="I1012" s="172" t="s">
        <v>1299</v>
      </c>
      <c r="J1012" s="173"/>
      <c r="K1012" s="21" t="s">
        <v>125</v>
      </c>
      <c r="L1012" s="20">
        <v>318</v>
      </c>
      <c r="M1012" s="20">
        <v>0</v>
      </c>
      <c r="N1012" s="139">
        <v>429936</v>
      </c>
      <c r="O1012" s="140"/>
      <c r="P1012" s="20">
        <v>429936</v>
      </c>
      <c r="Q1012" s="139">
        <v>0</v>
      </c>
      <c r="R1012" s="141"/>
      <c r="S1012" s="140"/>
      <c r="T1012" s="20">
        <v>0</v>
      </c>
      <c r="U1012" s="139">
        <v>0</v>
      </c>
      <c r="V1012" s="141"/>
      <c r="W1012" s="22">
        <v>38694</v>
      </c>
      <c r="X1012" s="20">
        <v>0</v>
      </c>
      <c r="Y1012" s="20">
        <v>0</v>
      </c>
      <c r="Z1012" s="139">
        <v>468630</v>
      </c>
      <c r="AA1012" s="140"/>
      <c r="AB1012" s="20">
        <v>468630</v>
      </c>
      <c r="AC1012" s="20">
        <v>0</v>
      </c>
      <c r="AD1012" s="42" t="s">
        <v>3611</v>
      </c>
      <c r="AE1012" s="21" t="s">
        <v>4717</v>
      </c>
      <c r="AF1012" s="172" t="s">
        <v>3611</v>
      </c>
      <c r="AG1012" s="173"/>
      <c r="AH1012" s="172" t="s">
        <v>4714</v>
      </c>
      <c r="AI1012" s="173"/>
    </row>
    <row r="1013" spans="1:35">
      <c r="A1013" s="20">
        <v>329</v>
      </c>
      <c r="B1013" s="172" t="s">
        <v>4718</v>
      </c>
      <c r="C1013" s="173"/>
      <c r="D1013" s="21" t="s">
        <v>108</v>
      </c>
      <c r="E1013" s="172" t="s">
        <v>4719</v>
      </c>
      <c r="F1013" s="174"/>
      <c r="G1013" s="173"/>
      <c r="H1013" s="21" t="s">
        <v>110</v>
      </c>
      <c r="I1013" s="172" t="s">
        <v>4720</v>
      </c>
      <c r="J1013" s="173"/>
      <c r="K1013" s="21" t="s">
        <v>60</v>
      </c>
      <c r="L1013" s="20">
        <v>2479</v>
      </c>
      <c r="M1013" s="20">
        <v>89100</v>
      </c>
      <c r="N1013" s="139">
        <v>1226907</v>
      </c>
      <c r="O1013" s="140"/>
      <c r="P1013" s="20">
        <v>1316007</v>
      </c>
      <c r="Q1013" s="139">
        <v>0</v>
      </c>
      <c r="R1013" s="141"/>
      <c r="S1013" s="140"/>
      <c r="T1013" s="20">
        <v>0</v>
      </c>
      <c r="U1013" s="139">
        <v>0</v>
      </c>
      <c r="V1013" s="141"/>
      <c r="W1013" s="22">
        <v>6580</v>
      </c>
      <c r="X1013" s="20">
        <v>0</v>
      </c>
      <c r="Y1013" s="20">
        <v>0</v>
      </c>
      <c r="Z1013" s="139">
        <v>1322587</v>
      </c>
      <c r="AA1013" s="140"/>
      <c r="AB1013" s="20">
        <v>1322587</v>
      </c>
      <c r="AC1013" s="20">
        <v>0</v>
      </c>
      <c r="AD1013" s="42" t="s">
        <v>3305</v>
      </c>
      <c r="AE1013" s="21" t="s">
        <v>4721</v>
      </c>
      <c r="AF1013" s="172" t="s">
        <v>3305</v>
      </c>
      <c r="AG1013" s="173"/>
      <c r="AH1013" s="172" t="s">
        <v>4718</v>
      </c>
      <c r="AI1013" s="173"/>
    </row>
    <row r="1014" spans="1:35">
      <c r="A1014" s="20">
        <v>330</v>
      </c>
      <c r="B1014" s="172" t="s">
        <v>4722</v>
      </c>
      <c r="C1014" s="173"/>
      <c r="D1014" s="21" t="s">
        <v>108</v>
      </c>
      <c r="E1014" s="172" t="s">
        <v>4723</v>
      </c>
      <c r="F1014" s="174"/>
      <c r="G1014" s="173"/>
      <c r="H1014" s="21" t="s">
        <v>110</v>
      </c>
      <c r="I1014" s="172" t="s">
        <v>4724</v>
      </c>
      <c r="J1014" s="173"/>
      <c r="K1014" s="21" t="s">
        <v>112</v>
      </c>
      <c r="L1014" s="20">
        <v>4957</v>
      </c>
      <c r="M1014" s="20">
        <v>429300</v>
      </c>
      <c r="N1014" s="139">
        <v>2305098</v>
      </c>
      <c r="O1014" s="140"/>
      <c r="P1014" s="20">
        <v>2734398</v>
      </c>
      <c r="Q1014" s="139">
        <v>0</v>
      </c>
      <c r="R1014" s="141"/>
      <c r="S1014" s="140"/>
      <c r="T1014" s="20">
        <v>0</v>
      </c>
      <c r="U1014" s="139">
        <v>0</v>
      </c>
      <c r="V1014" s="141"/>
      <c r="W1014" s="22">
        <v>13672</v>
      </c>
      <c r="X1014" s="20">
        <v>0</v>
      </c>
      <c r="Y1014" s="20">
        <v>0</v>
      </c>
      <c r="Z1014" s="139">
        <v>2748070</v>
      </c>
      <c r="AA1014" s="140"/>
      <c r="AB1014" s="20">
        <v>2748070</v>
      </c>
      <c r="AC1014" s="20">
        <v>0</v>
      </c>
      <c r="AD1014" s="42" t="s">
        <v>3337</v>
      </c>
      <c r="AE1014" s="21" t="s">
        <v>4725</v>
      </c>
      <c r="AF1014" s="172" t="s">
        <v>3337</v>
      </c>
      <c r="AG1014" s="173"/>
      <c r="AH1014" s="172" t="s">
        <v>4722</v>
      </c>
      <c r="AI1014" s="173"/>
    </row>
    <row r="1015" spans="1:35">
      <c r="A1015" s="20">
        <v>331</v>
      </c>
      <c r="B1015" s="172" t="s">
        <v>4726</v>
      </c>
      <c r="C1015" s="173"/>
      <c r="D1015" s="21" t="s">
        <v>4727</v>
      </c>
      <c r="E1015" s="172" t="s">
        <v>4728</v>
      </c>
      <c r="F1015" s="174"/>
      <c r="G1015" s="173"/>
      <c r="H1015" s="21" t="s">
        <v>325</v>
      </c>
      <c r="I1015" s="172" t="s">
        <v>4729</v>
      </c>
      <c r="J1015" s="173"/>
      <c r="K1015" s="21" t="s">
        <v>68</v>
      </c>
      <c r="L1015" s="20">
        <v>4957</v>
      </c>
      <c r="M1015" s="20">
        <v>584064</v>
      </c>
      <c r="N1015" s="139">
        <v>6702134</v>
      </c>
      <c r="O1015" s="140"/>
      <c r="P1015" s="20">
        <v>7286198</v>
      </c>
      <c r="Q1015" s="139">
        <v>10000</v>
      </c>
      <c r="R1015" s="141"/>
      <c r="S1015" s="140"/>
      <c r="T1015" s="20">
        <v>76400</v>
      </c>
      <c r="U1015" s="139">
        <v>433957</v>
      </c>
      <c r="V1015" s="141"/>
      <c r="W1015" s="22">
        <v>75782</v>
      </c>
      <c r="X1015" s="20">
        <v>0</v>
      </c>
      <c r="Y1015" s="20">
        <v>0</v>
      </c>
      <c r="Z1015" s="139">
        <v>7882337</v>
      </c>
      <c r="AA1015" s="140"/>
      <c r="AB1015" s="20">
        <v>7882337</v>
      </c>
      <c r="AC1015" s="20">
        <v>0</v>
      </c>
      <c r="AD1015" s="42" t="s">
        <v>3484</v>
      </c>
      <c r="AE1015" s="21" t="s">
        <v>4730</v>
      </c>
      <c r="AF1015" s="172" t="s">
        <v>3484</v>
      </c>
      <c r="AG1015" s="173"/>
      <c r="AH1015" s="172" t="s">
        <v>4726</v>
      </c>
      <c r="AI1015" s="173"/>
    </row>
    <row r="1016" spans="1:35">
      <c r="A1016" s="20">
        <v>332</v>
      </c>
      <c r="B1016" s="172" t="s">
        <v>4731</v>
      </c>
      <c r="C1016" s="173"/>
      <c r="D1016" s="21" t="s">
        <v>4732</v>
      </c>
      <c r="E1016" s="172" t="s">
        <v>4733</v>
      </c>
      <c r="F1016" s="174"/>
      <c r="G1016" s="173"/>
      <c r="I1016" s="172" t="s">
        <v>4734</v>
      </c>
      <c r="J1016" s="173"/>
      <c r="K1016" s="21" t="s">
        <v>295</v>
      </c>
      <c r="L1016" s="20">
        <v>201</v>
      </c>
      <c r="M1016" s="20">
        <v>0</v>
      </c>
      <c r="N1016" s="139">
        <v>55275</v>
      </c>
      <c r="O1016" s="140"/>
      <c r="P1016" s="20">
        <v>55275</v>
      </c>
      <c r="Q1016" s="139">
        <v>0</v>
      </c>
      <c r="R1016" s="141"/>
      <c r="S1016" s="140"/>
      <c r="T1016" s="20">
        <v>0</v>
      </c>
      <c r="U1016" s="139">
        <v>0</v>
      </c>
      <c r="V1016" s="141"/>
      <c r="W1016" s="22">
        <v>0</v>
      </c>
      <c r="X1016" s="20">
        <v>0</v>
      </c>
      <c r="Y1016" s="20">
        <v>0</v>
      </c>
      <c r="Z1016" s="139">
        <v>55275</v>
      </c>
      <c r="AA1016" s="140"/>
      <c r="AB1016" s="20">
        <v>0</v>
      </c>
      <c r="AC1016" s="20">
        <v>55275</v>
      </c>
      <c r="AD1016" s="42" t="s">
        <v>3253</v>
      </c>
      <c r="AE1016" s="21" t="s">
        <v>4735</v>
      </c>
      <c r="AF1016" s="172" t="s">
        <v>3253</v>
      </c>
      <c r="AG1016" s="173"/>
      <c r="AH1016" s="172" t="s">
        <v>4731</v>
      </c>
      <c r="AI1016" s="173"/>
    </row>
    <row r="1017" spans="1:35">
      <c r="A1017" s="20">
        <v>333</v>
      </c>
      <c r="B1017" s="172" t="s">
        <v>4736</v>
      </c>
      <c r="C1017" s="173"/>
      <c r="D1017" s="21" t="s">
        <v>4737</v>
      </c>
      <c r="E1017" s="172" t="s">
        <v>4738</v>
      </c>
      <c r="F1017" s="174"/>
      <c r="G1017" s="173"/>
      <c r="I1017" s="172" t="s">
        <v>4739</v>
      </c>
      <c r="J1017" s="173"/>
      <c r="K1017" s="21" t="s">
        <v>60</v>
      </c>
      <c r="L1017" s="20">
        <v>65</v>
      </c>
      <c r="M1017" s="20">
        <v>0</v>
      </c>
      <c r="N1017" s="139">
        <v>10985</v>
      </c>
      <c r="O1017" s="140"/>
      <c r="P1017" s="20">
        <v>10985</v>
      </c>
      <c r="Q1017" s="139">
        <v>0</v>
      </c>
      <c r="R1017" s="141"/>
      <c r="S1017" s="140"/>
      <c r="T1017" s="20">
        <v>0</v>
      </c>
      <c r="U1017" s="139">
        <v>0</v>
      </c>
      <c r="V1017" s="141"/>
      <c r="W1017" s="22">
        <v>0</v>
      </c>
      <c r="X1017" s="20">
        <v>0</v>
      </c>
      <c r="Y1017" s="20">
        <v>0</v>
      </c>
      <c r="Z1017" s="139">
        <v>10985</v>
      </c>
      <c r="AA1017" s="140"/>
      <c r="AB1017" s="20">
        <v>0</v>
      </c>
      <c r="AC1017" s="20">
        <v>10985</v>
      </c>
      <c r="AD1017" s="42" t="s">
        <v>3253</v>
      </c>
      <c r="AE1017" s="21" t="s">
        <v>4740</v>
      </c>
      <c r="AF1017" s="172" t="s">
        <v>3253</v>
      </c>
      <c r="AG1017" s="173"/>
      <c r="AH1017" s="172" t="s">
        <v>4736</v>
      </c>
      <c r="AI1017" s="173"/>
    </row>
    <row r="1018" spans="1:35">
      <c r="A1018" s="20">
        <v>334</v>
      </c>
      <c r="B1018" s="172" t="s">
        <v>4741</v>
      </c>
      <c r="C1018" s="173"/>
      <c r="D1018" s="21" t="s">
        <v>4742</v>
      </c>
      <c r="E1018" s="172" t="s">
        <v>4743</v>
      </c>
      <c r="F1018" s="174"/>
      <c r="G1018" s="173"/>
      <c r="I1018" s="172" t="s">
        <v>4744</v>
      </c>
      <c r="J1018" s="173"/>
      <c r="K1018" s="21" t="s">
        <v>86</v>
      </c>
      <c r="L1018" s="20">
        <v>96</v>
      </c>
      <c r="M1018" s="20">
        <v>0</v>
      </c>
      <c r="N1018" s="139">
        <v>134357</v>
      </c>
      <c r="O1018" s="140"/>
      <c r="P1018" s="20">
        <v>134357</v>
      </c>
      <c r="Q1018" s="139">
        <v>0</v>
      </c>
      <c r="R1018" s="141"/>
      <c r="S1018" s="140"/>
      <c r="T1018" s="20">
        <v>0</v>
      </c>
      <c r="U1018" s="139">
        <v>0</v>
      </c>
      <c r="V1018" s="141"/>
      <c r="W1018" s="22">
        <v>0</v>
      </c>
      <c r="X1018" s="20">
        <v>0</v>
      </c>
      <c r="Y1018" s="20">
        <v>0</v>
      </c>
      <c r="Z1018" s="139">
        <v>134357</v>
      </c>
      <c r="AA1018" s="140"/>
      <c r="AB1018" s="20">
        <v>0</v>
      </c>
      <c r="AC1018" s="20">
        <v>134357</v>
      </c>
      <c r="AD1018" s="42" t="s">
        <v>3401</v>
      </c>
      <c r="AE1018" s="21" t="s">
        <v>4745</v>
      </c>
      <c r="AF1018" s="172" t="s">
        <v>3401</v>
      </c>
      <c r="AG1018" s="173"/>
      <c r="AH1018" s="172" t="s">
        <v>4741</v>
      </c>
      <c r="AI1018" s="173"/>
    </row>
    <row r="1019" spans="1:35">
      <c r="A1019" s="20">
        <v>335</v>
      </c>
      <c r="B1019" s="172" t="s">
        <v>4746</v>
      </c>
      <c r="C1019" s="173"/>
      <c r="D1019" s="21" t="s">
        <v>4747</v>
      </c>
      <c r="E1019" s="172" t="s">
        <v>4748</v>
      </c>
      <c r="F1019" s="174"/>
      <c r="G1019" s="173"/>
      <c r="I1019" s="172" t="s">
        <v>4749</v>
      </c>
      <c r="J1019" s="173"/>
      <c r="K1019" s="21" t="s">
        <v>60</v>
      </c>
      <c r="L1019" s="20">
        <v>435</v>
      </c>
      <c r="M1019" s="20">
        <v>0</v>
      </c>
      <c r="N1019" s="139">
        <v>73346</v>
      </c>
      <c r="O1019" s="140"/>
      <c r="P1019" s="20">
        <v>73346</v>
      </c>
      <c r="Q1019" s="139">
        <v>0</v>
      </c>
      <c r="R1019" s="141"/>
      <c r="S1019" s="140"/>
      <c r="T1019" s="20">
        <v>0</v>
      </c>
      <c r="U1019" s="139">
        <v>0</v>
      </c>
      <c r="V1019" s="141"/>
      <c r="W1019" s="22">
        <v>0</v>
      </c>
      <c r="X1019" s="20">
        <v>0</v>
      </c>
      <c r="Y1019" s="20">
        <v>0</v>
      </c>
      <c r="Z1019" s="139">
        <v>73346</v>
      </c>
      <c r="AA1019" s="140"/>
      <c r="AB1019" s="20">
        <v>0</v>
      </c>
      <c r="AC1019" s="20">
        <v>73346</v>
      </c>
      <c r="AD1019" s="42" t="s">
        <v>3253</v>
      </c>
      <c r="AE1019" s="21" t="s">
        <v>4750</v>
      </c>
      <c r="AF1019" s="172" t="s">
        <v>3253</v>
      </c>
      <c r="AG1019" s="173"/>
      <c r="AH1019" s="172" t="s">
        <v>4746</v>
      </c>
      <c r="AI1019" s="173"/>
    </row>
    <row r="1020" spans="1:35">
      <c r="A1020" s="20">
        <v>336</v>
      </c>
      <c r="B1020" s="172" t="s">
        <v>4751</v>
      </c>
      <c r="C1020" s="173"/>
      <c r="D1020" s="21" t="s">
        <v>4752</v>
      </c>
      <c r="E1020" s="172" t="s">
        <v>4753</v>
      </c>
      <c r="F1020" s="174"/>
      <c r="G1020" s="173"/>
      <c r="I1020" s="172" t="s">
        <v>4754</v>
      </c>
      <c r="J1020" s="173"/>
      <c r="K1020" s="21" t="s">
        <v>125</v>
      </c>
      <c r="L1020" s="20">
        <v>36</v>
      </c>
      <c r="M1020" s="20">
        <v>0</v>
      </c>
      <c r="N1020" s="139">
        <v>50024</v>
      </c>
      <c r="O1020" s="140"/>
      <c r="P1020" s="20">
        <v>50024</v>
      </c>
      <c r="Q1020" s="139">
        <v>0</v>
      </c>
      <c r="R1020" s="141"/>
      <c r="S1020" s="140"/>
      <c r="T1020" s="20">
        <v>0</v>
      </c>
      <c r="U1020" s="139">
        <v>0</v>
      </c>
      <c r="V1020" s="141"/>
      <c r="W1020" s="22">
        <v>0</v>
      </c>
      <c r="X1020" s="20">
        <v>0</v>
      </c>
      <c r="Y1020" s="20">
        <v>0</v>
      </c>
      <c r="Z1020" s="139">
        <v>50024</v>
      </c>
      <c r="AA1020" s="140"/>
      <c r="AB1020" s="20">
        <v>0</v>
      </c>
      <c r="AC1020" s="20">
        <v>50024</v>
      </c>
      <c r="AD1020" s="42" t="s">
        <v>3401</v>
      </c>
      <c r="AE1020" s="21" t="s">
        <v>4755</v>
      </c>
      <c r="AF1020" s="172" t="s">
        <v>3401</v>
      </c>
      <c r="AG1020" s="173"/>
      <c r="AH1020" s="172" t="s">
        <v>4751</v>
      </c>
      <c r="AI1020" s="173"/>
    </row>
    <row r="1021" spans="1:35">
      <c r="A1021" s="20">
        <v>337</v>
      </c>
      <c r="B1021" s="172" t="s">
        <v>4756</v>
      </c>
      <c r="C1021" s="173"/>
      <c r="D1021" s="21" t="s">
        <v>4757</v>
      </c>
      <c r="E1021" s="172" t="s">
        <v>4758</v>
      </c>
      <c r="F1021" s="174"/>
      <c r="G1021" s="173"/>
      <c r="I1021" s="172" t="s">
        <v>4759</v>
      </c>
      <c r="J1021" s="173"/>
      <c r="K1021" s="21" t="s">
        <v>295</v>
      </c>
      <c r="L1021" s="20">
        <v>77</v>
      </c>
      <c r="M1021" s="20">
        <v>0</v>
      </c>
      <c r="N1021" s="139">
        <v>21175</v>
      </c>
      <c r="O1021" s="140"/>
      <c r="P1021" s="20">
        <v>21175</v>
      </c>
      <c r="Q1021" s="139">
        <v>0</v>
      </c>
      <c r="R1021" s="141"/>
      <c r="S1021" s="140"/>
      <c r="T1021" s="20">
        <v>0</v>
      </c>
      <c r="U1021" s="139">
        <v>0</v>
      </c>
      <c r="V1021" s="141"/>
      <c r="W1021" s="22">
        <v>0</v>
      </c>
      <c r="X1021" s="20">
        <v>0</v>
      </c>
      <c r="Y1021" s="20">
        <v>0</v>
      </c>
      <c r="Z1021" s="139">
        <v>21175</v>
      </c>
      <c r="AA1021" s="140"/>
      <c r="AB1021" s="20">
        <v>0</v>
      </c>
      <c r="AC1021" s="20">
        <v>21175</v>
      </c>
      <c r="AD1021" s="42" t="s">
        <v>3253</v>
      </c>
      <c r="AE1021" s="21" t="s">
        <v>4760</v>
      </c>
      <c r="AF1021" s="172" t="s">
        <v>3253</v>
      </c>
      <c r="AG1021" s="173"/>
      <c r="AH1021" s="172" t="s">
        <v>4756</v>
      </c>
      <c r="AI1021" s="173"/>
    </row>
    <row r="1022" spans="1:35">
      <c r="A1022" s="20">
        <v>338</v>
      </c>
      <c r="B1022" s="172" t="s">
        <v>4761</v>
      </c>
      <c r="C1022" s="173"/>
      <c r="D1022" s="21" t="s">
        <v>4762</v>
      </c>
      <c r="E1022" s="172" t="s">
        <v>4763</v>
      </c>
      <c r="F1022" s="174"/>
      <c r="G1022" s="173"/>
      <c r="I1022" s="172" t="s">
        <v>843</v>
      </c>
      <c r="J1022" s="173"/>
      <c r="K1022" s="21" t="s">
        <v>60</v>
      </c>
      <c r="L1022" s="20">
        <v>34</v>
      </c>
      <c r="M1022" s="20">
        <v>0</v>
      </c>
      <c r="N1022" s="139">
        <v>5746</v>
      </c>
      <c r="O1022" s="140"/>
      <c r="P1022" s="20">
        <v>5746</v>
      </c>
      <c r="Q1022" s="139">
        <v>0</v>
      </c>
      <c r="R1022" s="141"/>
      <c r="S1022" s="140"/>
      <c r="T1022" s="20">
        <v>0</v>
      </c>
      <c r="U1022" s="139">
        <v>0</v>
      </c>
      <c r="V1022" s="141"/>
      <c r="W1022" s="22">
        <v>0</v>
      </c>
      <c r="X1022" s="20">
        <v>0</v>
      </c>
      <c r="Y1022" s="20">
        <v>0</v>
      </c>
      <c r="Z1022" s="139">
        <v>5746</v>
      </c>
      <c r="AA1022" s="140"/>
      <c r="AB1022" s="20">
        <v>0</v>
      </c>
      <c r="AC1022" s="20">
        <v>5746</v>
      </c>
      <c r="AD1022" s="42" t="s">
        <v>3253</v>
      </c>
      <c r="AE1022" s="21" t="s">
        <v>4764</v>
      </c>
      <c r="AF1022" s="172" t="s">
        <v>3253</v>
      </c>
      <c r="AG1022" s="173"/>
      <c r="AH1022" s="172" t="s">
        <v>4761</v>
      </c>
      <c r="AI1022" s="173"/>
    </row>
    <row r="1023" spans="1:35">
      <c r="A1023" s="20">
        <v>339</v>
      </c>
      <c r="B1023" s="172" t="s">
        <v>4765</v>
      </c>
      <c r="C1023" s="173"/>
      <c r="D1023" s="21" t="s">
        <v>4766</v>
      </c>
      <c r="E1023" s="172" t="s">
        <v>4767</v>
      </c>
      <c r="F1023" s="174"/>
      <c r="G1023" s="173"/>
      <c r="H1023" s="21" t="s">
        <v>156</v>
      </c>
      <c r="I1023" s="172" t="s">
        <v>4768</v>
      </c>
      <c r="J1023" s="173"/>
      <c r="K1023" s="21" t="s">
        <v>295</v>
      </c>
      <c r="L1023" s="20">
        <v>4957</v>
      </c>
      <c r="M1023" s="20">
        <v>0</v>
      </c>
      <c r="N1023" s="139">
        <v>2453814</v>
      </c>
      <c r="O1023" s="140"/>
      <c r="P1023" s="20">
        <v>2453814</v>
      </c>
      <c r="Q1023" s="139">
        <v>0</v>
      </c>
      <c r="R1023" s="141"/>
      <c r="S1023" s="140"/>
      <c r="T1023" s="20">
        <v>76400</v>
      </c>
      <c r="U1023" s="139">
        <v>188671</v>
      </c>
      <c r="V1023" s="141"/>
      <c r="W1023" s="22">
        <v>24538</v>
      </c>
      <c r="X1023" s="20">
        <v>0</v>
      </c>
      <c r="Y1023" s="20">
        <v>0</v>
      </c>
      <c r="Z1023" s="139">
        <v>2743423</v>
      </c>
      <c r="AA1023" s="140"/>
      <c r="AB1023" s="20">
        <v>2743423</v>
      </c>
      <c r="AC1023" s="20">
        <v>0</v>
      </c>
      <c r="AD1023" s="42" t="s">
        <v>3386</v>
      </c>
      <c r="AE1023" s="21" t="s">
        <v>4769</v>
      </c>
      <c r="AF1023" s="172" t="s">
        <v>3386</v>
      </c>
      <c r="AG1023" s="173"/>
      <c r="AH1023" s="172" t="s">
        <v>4765</v>
      </c>
      <c r="AI1023" s="173"/>
    </row>
    <row r="1024" spans="1:35">
      <c r="A1024" s="20">
        <v>340</v>
      </c>
      <c r="B1024" s="172" t="s">
        <v>4770</v>
      </c>
      <c r="C1024" s="173"/>
      <c r="D1024" s="21" t="s">
        <v>4771</v>
      </c>
      <c r="E1024" s="172" t="s">
        <v>4772</v>
      </c>
      <c r="F1024" s="174"/>
      <c r="G1024" s="173"/>
      <c r="I1024" s="172" t="s">
        <v>4773</v>
      </c>
      <c r="J1024" s="173"/>
      <c r="K1024" s="21" t="s">
        <v>60</v>
      </c>
      <c r="L1024" s="20">
        <v>63</v>
      </c>
      <c r="M1024" s="20">
        <v>0</v>
      </c>
      <c r="N1024" s="139">
        <v>10647</v>
      </c>
      <c r="O1024" s="140"/>
      <c r="P1024" s="20">
        <v>10647</v>
      </c>
      <c r="Q1024" s="139">
        <v>0</v>
      </c>
      <c r="R1024" s="141"/>
      <c r="S1024" s="140"/>
      <c r="T1024" s="20">
        <v>0</v>
      </c>
      <c r="U1024" s="139">
        <v>0</v>
      </c>
      <c r="V1024" s="141"/>
      <c r="W1024" s="22">
        <v>0</v>
      </c>
      <c r="X1024" s="20">
        <v>0</v>
      </c>
      <c r="Y1024" s="20">
        <v>0</v>
      </c>
      <c r="Z1024" s="139">
        <v>10647</v>
      </c>
      <c r="AA1024" s="140"/>
      <c r="AB1024" s="20">
        <v>0</v>
      </c>
      <c r="AC1024" s="20">
        <v>10647</v>
      </c>
      <c r="AD1024" s="42" t="s">
        <v>3253</v>
      </c>
      <c r="AE1024" s="21" t="s">
        <v>4774</v>
      </c>
      <c r="AF1024" s="172" t="s">
        <v>3253</v>
      </c>
      <c r="AG1024" s="173"/>
      <c r="AH1024" s="172" t="s">
        <v>4770</v>
      </c>
      <c r="AI1024" s="173"/>
    </row>
    <row r="1025" spans="1:35">
      <c r="A1025" s="20">
        <v>341</v>
      </c>
      <c r="B1025" s="172" t="s">
        <v>4775</v>
      </c>
      <c r="C1025" s="173"/>
      <c r="D1025" s="21" t="s">
        <v>4776</v>
      </c>
      <c r="E1025" s="172" t="s">
        <v>4777</v>
      </c>
      <c r="F1025" s="174"/>
      <c r="G1025" s="173"/>
      <c r="H1025" s="21" t="s">
        <v>156</v>
      </c>
      <c r="I1025" s="172" t="s">
        <v>4778</v>
      </c>
      <c r="J1025" s="173"/>
      <c r="K1025" s="21" t="s">
        <v>118</v>
      </c>
      <c r="L1025" s="20">
        <v>4957</v>
      </c>
      <c r="M1025" s="20">
        <v>0</v>
      </c>
      <c r="N1025" s="139">
        <v>1784592</v>
      </c>
      <c r="O1025" s="140"/>
      <c r="P1025" s="20">
        <v>1784592</v>
      </c>
      <c r="Q1025" s="139">
        <v>0</v>
      </c>
      <c r="R1025" s="141"/>
      <c r="S1025" s="140"/>
      <c r="T1025" s="20">
        <v>0</v>
      </c>
      <c r="U1025" s="139">
        <v>0</v>
      </c>
      <c r="V1025" s="141"/>
      <c r="W1025" s="22">
        <v>17846</v>
      </c>
      <c r="X1025" s="20">
        <v>0</v>
      </c>
      <c r="Y1025" s="20">
        <v>0</v>
      </c>
      <c r="Z1025" s="139">
        <v>1802438</v>
      </c>
      <c r="AA1025" s="140"/>
      <c r="AB1025" s="20">
        <v>1802438</v>
      </c>
      <c r="AC1025" s="20">
        <v>0</v>
      </c>
      <c r="AD1025" s="42" t="s">
        <v>3247</v>
      </c>
      <c r="AE1025" s="21" t="s">
        <v>4779</v>
      </c>
      <c r="AF1025" s="172" t="s">
        <v>3247</v>
      </c>
      <c r="AG1025" s="173"/>
      <c r="AH1025" s="172" t="s">
        <v>4775</v>
      </c>
      <c r="AI1025" s="173"/>
    </row>
    <row r="1026" spans="1:35">
      <c r="A1026" s="20">
        <v>342</v>
      </c>
      <c r="B1026" s="172" t="s">
        <v>4780</v>
      </c>
      <c r="C1026" s="173"/>
      <c r="D1026" s="21" t="s">
        <v>4781</v>
      </c>
      <c r="E1026" s="172" t="s">
        <v>4782</v>
      </c>
      <c r="F1026" s="174"/>
      <c r="G1026" s="173"/>
      <c r="H1026" s="21" t="s">
        <v>66</v>
      </c>
      <c r="I1026" s="172" t="s">
        <v>4783</v>
      </c>
      <c r="J1026" s="173"/>
      <c r="K1026" s="21" t="s">
        <v>4784</v>
      </c>
      <c r="L1026" s="20">
        <v>1293</v>
      </c>
      <c r="M1026" s="20">
        <v>0</v>
      </c>
      <c r="N1026" s="139">
        <v>1422300</v>
      </c>
      <c r="O1026" s="140"/>
      <c r="P1026" s="20">
        <v>1422300</v>
      </c>
      <c r="Q1026" s="139">
        <v>0</v>
      </c>
      <c r="R1026" s="141"/>
      <c r="S1026" s="140"/>
      <c r="T1026" s="20">
        <v>0</v>
      </c>
      <c r="U1026" s="139">
        <v>0</v>
      </c>
      <c r="V1026" s="141"/>
      <c r="W1026" s="22">
        <v>128007</v>
      </c>
      <c r="X1026" s="20">
        <v>0</v>
      </c>
      <c r="Y1026" s="20">
        <v>0</v>
      </c>
      <c r="Z1026" s="139">
        <v>1550307</v>
      </c>
      <c r="AA1026" s="140"/>
      <c r="AB1026" s="20">
        <v>1550307</v>
      </c>
      <c r="AC1026" s="20">
        <v>0</v>
      </c>
      <c r="AD1026" s="42" t="s">
        <v>4785</v>
      </c>
      <c r="AE1026" s="21" t="s">
        <v>4786</v>
      </c>
      <c r="AF1026" s="172" t="s">
        <v>4785</v>
      </c>
      <c r="AG1026" s="173"/>
      <c r="AH1026" s="172" t="s">
        <v>4780</v>
      </c>
      <c r="AI1026" s="173"/>
    </row>
    <row r="1027" spans="1:35">
      <c r="A1027" s="20">
        <v>343</v>
      </c>
      <c r="B1027" s="172" t="s">
        <v>4787</v>
      </c>
      <c r="C1027" s="173"/>
      <c r="D1027" s="21" t="s">
        <v>4788</v>
      </c>
      <c r="E1027" s="172" t="s">
        <v>4789</v>
      </c>
      <c r="F1027" s="174"/>
      <c r="G1027" s="173"/>
      <c r="I1027" s="172" t="s">
        <v>4790</v>
      </c>
      <c r="J1027" s="173"/>
      <c r="K1027" s="21" t="s">
        <v>125</v>
      </c>
      <c r="L1027" s="20">
        <v>102</v>
      </c>
      <c r="M1027" s="20">
        <v>0</v>
      </c>
      <c r="N1027" s="139">
        <v>139256</v>
      </c>
      <c r="O1027" s="140"/>
      <c r="P1027" s="20">
        <v>139256</v>
      </c>
      <c r="Q1027" s="139">
        <v>0</v>
      </c>
      <c r="R1027" s="141"/>
      <c r="S1027" s="140"/>
      <c r="T1027" s="20">
        <v>0</v>
      </c>
      <c r="U1027" s="139">
        <v>0</v>
      </c>
      <c r="V1027" s="141"/>
      <c r="W1027" s="22">
        <v>0</v>
      </c>
      <c r="X1027" s="20">
        <v>0</v>
      </c>
      <c r="Y1027" s="20">
        <v>0</v>
      </c>
      <c r="Z1027" s="139">
        <v>139256</v>
      </c>
      <c r="AA1027" s="140"/>
      <c r="AB1027" s="20">
        <v>0</v>
      </c>
      <c r="AC1027" s="20">
        <v>139256</v>
      </c>
      <c r="AD1027" s="42" t="s">
        <v>3253</v>
      </c>
      <c r="AE1027" s="21" t="s">
        <v>4791</v>
      </c>
      <c r="AF1027" s="172" t="s">
        <v>3253</v>
      </c>
      <c r="AG1027" s="173"/>
      <c r="AH1027" s="172" t="s">
        <v>4787</v>
      </c>
      <c r="AI1027" s="173"/>
    </row>
    <row r="1028" spans="1:35">
      <c r="A1028" s="20">
        <v>344</v>
      </c>
      <c r="B1028" s="172" t="s">
        <v>4792</v>
      </c>
      <c r="C1028" s="173"/>
      <c r="D1028" s="21" t="s">
        <v>108</v>
      </c>
      <c r="E1028" s="172" t="s">
        <v>4793</v>
      </c>
      <c r="F1028" s="174"/>
      <c r="G1028" s="173"/>
      <c r="H1028" s="21" t="s">
        <v>110</v>
      </c>
      <c r="I1028" s="172" t="s">
        <v>4794</v>
      </c>
      <c r="J1028" s="173"/>
      <c r="K1028" s="21" t="s">
        <v>130</v>
      </c>
      <c r="L1028" s="20">
        <v>2479</v>
      </c>
      <c r="M1028" s="20">
        <v>81000</v>
      </c>
      <c r="N1028" s="139">
        <v>892296</v>
      </c>
      <c r="O1028" s="140"/>
      <c r="P1028" s="20">
        <v>973296</v>
      </c>
      <c r="Q1028" s="139">
        <v>0</v>
      </c>
      <c r="R1028" s="141"/>
      <c r="S1028" s="140"/>
      <c r="T1028" s="20">
        <v>0</v>
      </c>
      <c r="U1028" s="139">
        <v>0</v>
      </c>
      <c r="V1028" s="141"/>
      <c r="W1028" s="22">
        <v>4866</v>
      </c>
      <c r="X1028" s="20">
        <v>0</v>
      </c>
      <c r="Y1028" s="20">
        <v>0</v>
      </c>
      <c r="Z1028" s="139">
        <v>978162</v>
      </c>
      <c r="AA1028" s="140"/>
      <c r="AB1028" s="20">
        <v>978162</v>
      </c>
      <c r="AC1028" s="20">
        <v>0</v>
      </c>
      <c r="AD1028" s="42" t="s">
        <v>3253</v>
      </c>
      <c r="AE1028" s="21" t="s">
        <v>4795</v>
      </c>
      <c r="AF1028" s="172" t="s">
        <v>3253</v>
      </c>
      <c r="AG1028" s="173"/>
      <c r="AH1028" s="172" t="s">
        <v>4792</v>
      </c>
      <c r="AI1028" s="173"/>
    </row>
    <row r="1029" spans="1:35">
      <c r="A1029" s="20">
        <v>345</v>
      </c>
      <c r="B1029" s="172" t="s">
        <v>4796</v>
      </c>
      <c r="C1029" s="173"/>
      <c r="D1029" s="21" t="s">
        <v>108</v>
      </c>
      <c r="E1029" s="172" t="s">
        <v>3852</v>
      </c>
      <c r="F1029" s="174"/>
      <c r="G1029" s="173"/>
      <c r="H1029" s="21" t="s">
        <v>110</v>
      </c>
      <c r="I1029" s="172" t="s">
        <v>4797</v>
      </c>
      <c r="J1029" s="173"/>
      <c r="K1029" s="21" t="s">
        <v>60</v>
      </c>
      <c r="L1029" s="20">
        <v>2479</v>
      </c>
      <c r="M1029" s="20">
        <v>89100</v>
      </c>
      <c r="N1029" s="139">
        <v>1226907</v>
      </c>
      <c r="O1029" s="140"/>
      <c r="P1029" s="20">
        <v>1316007</v>
      </c>
      <c r="Q1029" s="139">
        <v>0</v>
      </c>
      <c r="R1029" s="141"/>
      <c r="S1029" s="140"/>
      <c r="T1029" s="20">
        <v>0</v>
      </c>
      <c r="U1029" s="139">
        <v>0</v>
      </c>
      <c r="V1029" s="141"/>
      <c r="W1029" s="22">
        <v>6580</v>
      </c>
      <c r="X1029" s="20">
        <v>0</v>
      </c>
      <c r="Y1029" s="20">
        <v>0</v>
      </c>
      <c r="Z1029" s="139">
        <v>1322587</v>
      </c>
      <c r="AA1029" s="140"/>
      <c r="AB1029" s="20">
        <v>1322587</v>
      </c>
      <c r="AC1029" s="20">
        <v>0</v>
      </c>
      <c r="AD1029" s="42" t="s">
        <v>3337</v>
      </c>
      <c r="AE1029" s="21" t="s">
        <v>4798</v>
      </c>
      <c r="AF1029" s="172" t="s">
        <v>3337</v>
      </c>
      <c r="AG1029" s="173"/>
      <c r="AH1029" s="172" t="s">
        <v>4796</v>
      </c>
      <c r="AI1029" s="173"/>
    </row>
    <row r="1030" spans="1:35">
      <c r="A1030" s="20">
        <v>346</v>
      </c>
      <c r="B1030" s="172" t="s">
        <v>4799</v>
      </c>
      <c r="C1030" s="173"/>
      <c r="D1030" s="21" t="s">
        <v>4800</v>
      </c>
      <c r="E1030" s="172" t="s">
        <v>4801</v>
      </c>
      <c r="F1030" s="174"/>
      <c r="G1030" s="173"/>
      <c r="H1030" s="21" t="s">
        <v>66</v>
      </c>
      <c r="I1030" s="172" t="s">
        <v>4802</v>
      </c>
      <c r="J1030" s="173"/>
      <c r="K1030" s="21" t="s">
        <v>60</v>
      </c>
      <c r="L1030" s="20">
        <v>216</v>
      </c>
      <c r="M1030" s="20">
        <v>0</v>
      </c>
      <c r="N1030" s="139">
        <v>106920</v>
      </c>
      <c r="O1030" s="140"/>
      <c r="P1030" s="20">
        <v>106920</v>
      </c>
      <c r="Q1030" s="139">
        <v>0</v>
      </c>
      <c r="R1030" s="141"/>
      <c r="S1030" s="140"/>
      <c r="T1030" s="20">
        <v>0</v>
      </c>
      <c r="U1030" s="139">
        <v>0</v>
      </c>
      <c r="V1030" s="141"/>
      <c r="W1030" s="22">
        <v>9623</v>
      </c>
      <c r="X1030" s="20">
        <v>0</v>
      </c>
      <c r="Y1030" s="20">
        <v>0</v>
      </c>
      <c r="Z1030" s="139">
        <v>116543</v>
      </c>
      <c r="AA1030" s="140"/>
      <c r="AB1030" s="20">
        <v>116543</v>
      </c>
      <c r="AC1030" s="20">
        <v>0</v>
      </c>
      <c r="AD1030" s="42" t="s">
        <v>3235</v>
      </c>
      <c r="AE1030" s="21" t="s">
        <v>4803</v>
      </c>
      <c r="AF1030" s="172" t="s">
        <v>3235</v>
      </c>
      <c r="AG1030" s="173"/>
      <c r="AH1030" s="172" t="s">
        <v>4799</v>
      </c>
      <c r="AI1030" s="173"/>
    </row>
    <row r="1031" spans="1:35">
      <c r="A1031" s="20">
        <v>347</v>
      </c>
      <c r="B1031" s="172" t="s">
        <v>4804</v>
      </c>
      <c r="C1031" s="173"/>
      <c r="D1031" s="21" t="s">
        <v>4805</v>
      </c>
      <c r="E1031" s="172" t="s">
        <v>4806</v>
      </c>
      <c r="F1031" s="174"/>
      <c r="G1031" s="173"/>
      <c r="H1031" s="21" t="s">
        <v>66</v>
      </c>
      <c r="I1031" s="172" t="s">
        <v>4807</v>
      </c>
      <c r="J1031" s="173"/>
      <c r="K1031" s="21" t="s">
        <v>60</v>
      </c>
      <c r="L1031" s="20">
        <v>495</v>
      </c>
      <c r="M1031" s="20">
        <v>0</v>
      </c>
      <c r="N1031" s="139">
        <v>245025</v>
      </c>
      <c r="O1031" s="140"/>
      <c r="P1031" s="20">
        <v>245025</v>
      </c>
      <c r="Q1031" s="139">
        <v>0</v>
      </c>
      <c r="R1031" s="141"/>
      <c r="S1031" s="140"/>
      <c r="T1031" s="20">
        <v>0</v>
      </c>
      <c r="U1031" s="139">
        <v>0</v>
      </c>
      <c r="V1031" s="141"/>
      <c r="W1031" s="22">
        <v>22052</v>
      </c>
      <c r="X1031" s="20">
        <v>0</v>
      </c>
      <c r="Y1031" s="20">
        <v>0</v>
      </c>
      <c r="Z1031" s="139">
        <v>267077</v>
      </c>
      <c r="AA1031" s="140"/>
      <c r="AB1031" s="20">
        <v>267077</v>
      </c>
      <c r="AC1031" s="20">
        <v>0</v>
      </c>
      <c r="AD1031" s="42" t="s">
        <v>3297</v>
      </c>
      <c r="AE1031" s="21" t="s">
        <v>4808</v>
      </c>
      <c r="AF1031" s="172" t="s">
        <v>3297</v>
      </c>
      <c r="AG1031" s="173"/>
      <c r="AH1031" s="172" t="s">
        <v>4804</v>
      </c>
      <c r="AI1031" s="173"/>
    </row>
    <row r="1032" spans="1:35">
      <c r="A1032" s="20">
        <v>348</v>
      </c>
      <c r="B1032" s="172" t="s">
        <v>4809</v>
      </c>
      <c r="C1032" s="173"/>
      <c r="D1032" s="21" t="s">
        <v>108</v>
      </c>
      <c r="E1032" s="172" t="s">
        <v>4810</v>
      </c>
      <c r="F1032" s="174"/>
      <c r="G1032" s="173"/>
      <c r="H1032" s="21" t="s">
        <v>110</v>
      </c>
      <c r="I1032" s="172" t="s">
        <v>4811</v>
      </c>
      <c r="J1032" s="173"/>
      <c r="K1032" s="21" t="s">
        <v>60</v>
      </c>
      <c r="L1032" s="20">
        <v>2479</v>
      </c>
      <c r="M1032" s="20">
        <v>89100</v>
      </c>
      <c r="N1032" s="139">
        <v>1226907</v>
      </c>
      <c r="O1032" s="140"/>
      <c r="P1032" s="20">
        <v>1316007</v>
      </c>
      <c r="Q1032" s="139">
        <v>0</v>
      </c>
      <c r="R1032" s="141"/>
      <c r="S1032" s="140"/>
      <c r="T1032" s="20">
        <v>0</v>
      </c>
      <c r="U1032" s="139">
        <v>0</v>
      </c>
      <c r="V1032" s="141"/>
      <c r="W1032" s="22">
        <v>6580</v>
      </c>
      <c r="X1032" s="20">
        <v>0</v>
      </c>
      <c r="Y1032" s="20">
        <v>0</v>
      </c>
      <c r="Z1032" s="139">
        <v>1322587</v>
      </c>
      <c r="AA1032" s="140"/>
      <c r="AB1032" s="20">
        <v>1322587</v>
      </c>
      <c r="AC1032" s="20">
        <v>0</v>
      </c>
      <c r="AD1032" s="42" t="s">
        <v>3219</v>
      </c>
      <c r="AE1032" s="21" t="s">
        <v>4812</v>
      </c>
      <c r="AF1032" s="172" t="s">
        <v>3219</v>
      </c>
      <c r="AG1032" s="173"/>
      <c r="AH1032" s="172" t="s">
        <v>4809</v>
      </c>
      <c r="AI1032" s="173"/>
    </row>
    <row r="1033" spans="1:35">
      <c r="A1033" s="20">
        <v>349</v>
      </c>
      <c r="B1033" s="172" t="s">
        <v>4813</v>
      </c>
      <c r="C1033" s="173"/>
      <c r="D1033" s="21" t="s">
        <v>108</v>
      </c>
      <c r="E1033" s="172" t="s">
        <v>4814</v>
      </c>
      <c r="F1033" s="174"/>
      <c r="G1033" s="173"/>
      <c r="H1033" s="21" t="s">
        <v>110</v>
      </c>
      <c r="I1033" s="172" t="s">
        <v>4815</v>
      </c>
      <c r="J1033" s="173"/>
      <c r="K1033" s="21" t="s">
        <v>118</v>
      </c>
      <c r="L1033" s="20">
        <v>4957</v>
      </c>
      <c r="M1033" s="20">
        <v>243000</v>
      </c>
      <c r="N1033" s="139">
        <v>1784592</v>
      </c>
      <c r="O1033" s="140"/>
      <c r="P1033" s="20">
        <v>2027592</v>
      </c>
      <c r="Q1033" s="139">
        <v>0</v>
      </c>
      <c r="R1033" s="141"/>
      <c r="S1033" s="140"/>
      <c r="T1033" s="20">
        <v>0</v>
      </c>
      <c r="U1033" s="139">
        <v>0</v>
      </c>
      <c r="V1033" s="141"/>
      <c r="W1033" s="22">
        <v>10138</v>
      </c>
      <c r="X1033" s="20">
        <v>0</v>
      </c>
      <c r="Y1033" s="20">
        <v>0</v>
      </c>
      <c r="Z1033" s="139">
        <v>2037730</v>
      </c>
      <c r="AA1033" s="140"/>
      <c r="AB1033" s="20">
        <v>2037730</v>
      </c>
      <c r="AC1033" s="20">
        <v>0</v>
      </c>
      <c r="AD1033" s="42" t="s">
        <v>3337</v>
      </c>
      <c r="AE1033" s="21" t="s">
        <v>4816</v>
      </c>
      <c r="AF1033" s="172" t="s">
        <v>3337</v>
      </c>
      <c r="AG1033" s="173"/>
      <c r="AH1033" s="172" t="s">
        <v>4813</v>
      </c>
      <c r="AI1033" s="173"/>
    </row>
    <row r="1034" spans="1:35">
      <c r="A1034" s="20">
        <v>350</v>
      </c>
      <c r="B1034" s="172" t="s">
        <v>4817</v>
      </c>
      <c r="C1034" s="173"/>
      <c r="D1034" s="21" t="s">
        <v>108</v>
      </c>
      <c r="E1034" s="172" t="s">
        <v>4818</v>
      </c>
      <c r="F1034" s="174"/>
      <c r="G1034" s="173"/>
      <c r="H1034" s="21" t="s">
        <v>110</v>
      </c>
      <c r="I1034" s="172" t="s">
        <v>4815</v>
      </c>
      <c r="J1034" s="173"/>
      <c r="K1034" s="21" t="s">
        <v>118</v>
      </c>
      <c r="L1034" s="20">
        <v>4957</v>
      </c>
      <c r="M1034" s="20">
        <v>243000</v>
      </c>
      <c r="N1034" s="139">
        <v>1784592</v>
      </c>
      <c r="O1034" s="140"/>
      <c r="P1034" s="20">
        <v>2027592</v>
      </c>
      <c r="Q1034" s="139">
        <v>0</v>
      </c>
      <c r="R1034" s="141"/>
      <c r="S1034" s="140"/>
      <c r="T1034" s="20">
        <v>0</v>
      </c>
      <c r="U1034" s="139">
        <v>0</v>
      </c>
      <c r="V1034" s="141"/>
      <c r="W1034" s="22">
        <v>10138</v>
      </c>
      <c r="X1034" s="20">
        <v>0</v>
      </c>
      <c r="Y1034" s="20">
        <v>0</v>
      </c>
      <c r="Z1034" s="139">
        <v>2037730</v>
      </c>
      <c r="AA1034" s="140"/>
      <c r="AB1034" s="20">
        <v>2037730</v>
      </c>
      <c r="AC1034" s="20">
        <v>0</v>
      </c>
      <c r="AD1034" s="42" t="s">
        <v>3337</v>
      </c>
      <c r="AE1034" s="21" t="s">
        <v>4819</v>
      </c>
      <c r="AF1034" s="172" t="s">
        <v>3337</v>
      </c>
      <c r="AG1034" s="173"/>
      <c r="AH1034" s="172" t="s">
        <v>4817</v>
      </c>
      <c r="AI1034" s="173"/>
    </row>
    <row r="1035" spans="1:35">
      <c r="A1035" s="20">
        <v>351</v>
      </c>
      <c r="B1035" s="172" t="s">
        <v>4669</v>
      </c>
      <c r="C1035" s="173"/>
      <c r="D1035" s="21" t="s">
        <v>4820</v>
      </c>
      <c r="E1035" s="172" t="s">
        <v>4821</v>
      </c>
      <c r="F1035" s="174"/>
      <c r="G1035" s="173"/>
      <c r="H1035" s="21" t="s">
        <v>110</v>
      </c>
      <c r="I1035" s="172" t="s">
        <v>4822</v>
      </c>
      <c r="J1035" s="173"/>
      <c r="K1035" s="21" t="s">
        <v>125</v>
      </c>
      <c r="L1035" s="20">
        <v>0</v>
      </c>
      <c r="M1035" s="20">
        <v>0</v>
      </c>
      <c r="N1035" s="139">
        <v>5370228</v>
      </c>
      <c r="O1035" s="140"/>
      <c r="P1035" s="20">
        <v>5370228</v>
      </c>
      <c r="Q1035" s="139">
        <v>0</v>
      </c>
      <c r="R1035" s="141"/>
      <c r="S1035" s="140"/>
      <c r="T1035" s="20">
        <v>0</v>
      </c>
      <c r="U1035" s="139">
        <v>0</v>
      </c>
      <c r="V1035" s="141"/>
      <c r="W1035" s="22">
        <v>0</v>
      </c>
      <c r="X1035" s="20">
        <v>0</v>
      </c>
      <c r="Y1035" s="20">
        <v>0</v>
      </c>
      <c r="Z1035" s="139">
        <v>5370228</v>
      </c>
      <c r="AA1035" s="140"/>
      <c r="AB1035" s="20">
        <v>0</v>
      </c>
      <c r="AC1035" s="20">
        <v>5370228</v>
      </c>
      <c r="AD1035" s="42" t="s">
        <v>3386</v>
      </c>
      <c r="AE1035" s="21" t="s">
        <v>4671</v>
      </c>
      <c r="AF1035" s="172" t="s">
        <v>3386</v>
      </c>
      <c r="AG1035" s="173"/>
      <c r="AH1035" s="172" t="s">
        <v>4669</v>
      </c>
      <c r="AI1035" s="173"/>
    </row>
    <row r="1036" spans="1:35">
      <c r="A1036" s="20">
        <v>352</v>
      </c>
      <c r="B1036" s="172" t="s">
        <v>4823</v>
      </c>
      <c r="C1036" s="173"/>
      <c r="D1036" s="21" t="s">
        <v>4824</v>
      </c>
      <c r="E1036" s="172" t="s">
        <v>4825</v>
      </c>
      <c r="F1036" s="174"/>
      <c r="G1036" s="173"/>
      <c r="H1036" s="21" t="s">
        <v>325</v>
      </c>
      <c r="I1036" s="172" t="s">
        <v>4826</v>
      </c>
      <c r="J1036" s="173"/>
      <c r="K1036" s="21" t="s">
        <v>60</v>
      </c>
      <c r="L1036" s="20">
        <v>2479</v>
      </c>
      <c r="M1036" s="20">
        <v>59400</v>
      </c>
      <c r="N1036" s="139">
        <v>1226907</v>
      </c>
      <c r="O1036" s="140"/>
      <c r="P1036" s="20">
        <v>1286307</v>
      </c>
      <c r="Q1036" s="139">
        <v>0</v>
      </c>
      <c r="R1036" s="141"/>
      <c r="S1036" s="140"/>
      <c r="T1036" s="20">
        <v>0</v>
      </c>
      <c r="U1036" s="139">
        <v>0</v>
      </c>
      <c r="V1036" s="141"/>
      <c r="W1036" s="22">
        <v>13160</v>
      </c>
      <c r="X1036" s="20">
        <v>900</v>
      </c>
      <c r="Y1036" s="20">
        <v>0</v>
      </c>
      <c r="Z1036" s="139">
        <v>1300367</v>
      </c>
      <c r="AA1036" s="140"/>
      <c r="AB1036" s="20">
        <v>1300367</v>
      </c>
      <c r="AC1036" s="20">
        <v>0</v>
      </c>
      <c r="AD1036" s="42" t="s">
        <v>3305</v>
      </c>
      <c r="AE1036" s="21" t="s">
        <v>4827</v>
      </c>
      <c r="AF1036" s="172" t="s">
        <v>3305</v>
      </c>
      <c r="AG1036" s="173"/>
      <c r="AH1036" s="172" t="s">
        <v>4823</v>
      </c>
      <c r="AI1036" s="173"/>
    </row>
    <row r="1037" spans="1:35">
      <c r="A1037" s="20">
        <v>353</v>
      </c>
      <c r="B1037" s="172" t="s">
        <v>4828</v>
      </c>
      <c r="C1037" s="173"/>
      <c r="D1037" s="21" t="s">
        <v>605</v>
      </c>
      <c r="E1037" s="172" t="s">
        <v>606</v>
      </c>
      <c r="F1037" s="174"/>
      <c r="G1037" s="173"/>
      <c r="H1037" s="21" t="s">
        <v>66</v>
      </c>
      <c r="I1037" s="172" t="s">
        <v>607</v>
      </c>
      <c r="J1037" s="173"/>
      <c r="K1037" s="21" t="s">
        <v>68</v>
      </c>
      <c r="L1037" s="20">
        <v>441</v>
      </c>
      <c r="M1037" s="20">
        <v>0</v>
      </c>
      <c r="N1037" s="139">
        <v>596232</v>
      </c>
      <c r="O1037" s="140"/>
      <c r="P1037" s="20">
        <v>596232</v>
      </c>
      <c r="Q1037" s="139">
        <v>0</v>
      </c>
      <c r="R1037" s="141"/>
      <c r="S1037" s="140"/>
      <c r="T1037" s="20">
        <v>0</v>
      </c>
      <c r="U1037" s="139">
        <v>0</v>
      </c>
      <c r="V1037" s="141"/>
      <c r="W1037" s="22">
        <v>53661</v>
      </c>
      <c r="X1037" s="20">
        <v>0</v>
      </c>
      <c r="Y1037" s="20">
        <v>0</v>
      </c>
      <c r="Z1037" s="139">
        <v>649893</v>
      </c>
      <c r="AA1037" s="140"/>
      <c r="AB1037" s="20">
        <v>649893</v>
      </c>
      <c r="AC1037" s="20">
        <v>0</v>
      </c>
      <c r="AD1037" s="42" t="s">
        <v>3241</v>
      </c>
      <c r="AE1037" s="21" t="s">
        <v>4829</v>
      </c>
      <c r="AF1037" s="172" t="s">
        <v>3241</v>
      </c>
      <c r="AG1037" s="173"/>
      <c r="AH1037" s="172" t="s">
        <v>4828</v>
      </c>
      <c r="AI1037" s="173"/>
    </row>
    <row r="1038" spans="1:35">
      <c r="A1038" s="20">
        <v>354</v>
      </c>
      <c r="B1038" s="172" t="s">
        <v>4830</v>
      </c>
      <c r="C1038" s="173"/>
      <c r="D1038" s="21" t="s">
        <v>4831</v>
      </c>
      <c r="E1038" s="172" t="s">
        <v>4832</v>
      </c>
      <c r="F1038" s="174"/>
      <c r="G1038" s="173"/>
      <c r="I1038" s="172" t="s">
        <v>4833</v>
      </c>
      <c r="J1038" s="173"/>
      <c r="K1038" s="21" t="s">
        <v>125</v>
      </c>
      <c r="L1038" s="20">
        <v>39</v>
      </c>
      <c r="M1038" s="20">
        <v>0</v>
      </c>
      <c r="N1038" s="139">
        <v>54080</v>
      </c>
      <c r="O1038" s="140"/>
      <c r="P1038" s="20">
        <v>54080</v>
      </c>
      <c r="Q1038" s="139">
        <v>0</v>
      </c>
      <c r="R1038" s="141"/>
      <c r="S1038" s="140"/>
      <c r="T1038" s="20">
        <v>0</v>
      </c>
      <c r="U1038" s="139">
        <v>0</v>
      </c>
      <c r="V1038" s="141"/>
      <c r="W1038" s="22">
        <v>0</v>
      </c>
      <c r="X1038" s="20">
        <v>0</v>
      </c>
      <c r="Y1038" s="20">
        <v>0</v>
      </c>
      <c r="Z1038" s="139">
        <v>54080</v>
      </c>
      <c r="AA1038" s="140"/>
      <c r="AB1038" s="20">
        <v>0</v>
      </c>
      <c r="AC1038" s="20">
        <v>54080</v>
      </c>
      <c r="AD1038" s="42" t="s">
        <v>3337</v>
      </c>
      <c r="AE1038" s="21" t="s">
        <v>4834</v>
      </c>
      <c r="AF1038" s="172" t="s">
        <v>3337</v>
      </c>
      <c r="AG1038" s="173"/>
      <c r="AH1038" s="172" t="s">
        <v>4830</v>
      </c>
      <c r="AI1038" s="173"/>
    </row>
    <row r="1039" spans="1:35">
      <c r="A1039" s="20">
        <v>355</v>
      </c>
      <c r="B1039" s="172" t="s">
        <v>4835</v>
      </c>
      <c r="C1039" s="173"/>
      <c r="D1039" s="21" t="s">
        <v>4836</v>
      </c>
      <c r="E1039" s="172" t="s">
        <v>4837</v>
      </c>
      <c r="F1039" s="174"/>
      <c r="G1039" s="173"/>
      <c r="I1039" s="172" t="s">
        <v>4838</v>
      </c>
      <c r="J1039" s="173"/>
      <c r="K1039" s="21" t="s">
        <v>60</v>
      </c>
      <c r="L1039" s="20">
        <v>28</v>
      </c>
      <c r="M1039" s="20">
        <v>0</v>
      </c>
      <c r="N1039" s="139">
        <v>4732</v>
      </c>
      <c r="O1039" s="140"/>
      <c r="P1039" s="20">
        <v>4732</v>
      </c>
      <c r="Q1039" s="139">
        <v>0</v>
      </c>
      <c r="R1039" s="141"/>
      <c r="S1039" s="140"/>
      <c r="T1039" s="20">
        <v>0</v>
      </c>
      <c r="U1039" s="139">
        <v>0</v>
      </c>
      <c r="V1039" s="141"/>
      <c r="W1039" s="22">
        <v>0</v>
      </c>
      <c r="X1039" s="20">
        <v>0</v>
      </c>
      <c r="Y1039" s="20">
        <v>0</v>
      </c>
      <c r="Z1039" s="139">
        <v>4732</v>
      </c>
      <c r="AA1039" s="140"/>
      <c r="AB1039" s="20">
        <v>0</v>
      </c>
      <c r="AC1039" s="20">
        <v>4732</v>
      </c>
      <c r="AD1039" s="42" t="s">
        <v>3253</v>
      </c>
      <c r="AE1039" s="21" t="s">
        <v>4839</v>
      </c>
      <c r="AF1039" s="172" t="s">
        <v>3253</v>
      </c>
      <c r="AG1039" s="173"/>
      <c r="AH1039" s="172" t="s">
        <v>4835</v>
      </c>
      <c r="AI1039" s="173"/>
    </row>
    <row r="1040" spans="1:35">
      <c r="A1040" s="20">
        <v>356</v>
      </c>
      <c r="B1040" s="172" t="s">
        <v>4840</v>
      </c>
      <c r="C1040" s="173"/>
      <c r="D1040" s="21" t="s">
        <v>4841</v>
      </c>
      <c r="E1040" s="172" t="s">
        <v>4842</v>
      </c>
      <c r="F1040" s="174"/>
      <c r="G1040" s="173"/>
      <c r="I1040" s="172" t="s">
        <v>4843</v>
      </c>
      <c r="J1040" s="173"/>
      <c r="K1040" s="21" t="s">
        <v>60</v>
      </c>
      <c r="L1040" s="20">
        <v>156</v>
      </c>
      <c r="M1040" s="20">
        <v>0</v>
      </c>
      <c r="N1040" s="139">
        <v>26364</v>
      </c>
      <c r="O1040" s="140"/>
      <c r="P1040" s="20">
        <v>26364</v>
      </c>
      <c r="Q1040" s="139">
        <v>0</v>
      </c>
      <c r="R1040" s="141"/>
      <c r="S1040" s="140"/>
      <c r="T1040" s="20">
        <v>0</v>
      </c>
      <c r="U1040" s="139">
        <v>0</v>
      </c>
      <c r="V1040" s="141"/>
      <c r="W1040" s="22">
        <v>0</v>
      </c>
      <c r="X1040" s="20">
        <v>0</v>
      </c>
      <c r="Y1040" s="20">
        <v>0</v>
      </c>
      <c r="Z1040" s="139">
        <v>26364</v>
      </c>
      <c r="AA1040" s="140"/>
      <c r="AB1040" s="20">
        <v>0</v>
      </c>
      <c r="AC1040" s="20">
        <v>26364</v>
      </c>
      <c r="AD1040" s="42" t="s">
        <v>3253</v>
      </c>
      <c r="AE1040" s="21" t="s">
        <v>4844</v>
      </c>
      <c r="AF1040" s="172" t="s">
        <v>3253</v>
      </c>
      <c r="AG1040" s="173"/>
      <c r="AH1040" s="172" t="s">
        <v>4840</v>
      </c>
      <c r="AI1040" s="173"/>
    </row>
    <row r="1041" spans="1:35">
      <c r="A1041" s="20">
        <v>357</v>
      </c>
      <c r="B1041" s="172" t="s">
        <v>4845</v>
      </c>
      <c r="C1041" s="173"/>
      <c r="D1041" s="21" t="s">
        <v>108</v>
      </c>
      <c r="E1041" s="172" t="s">
        <v>4846</v>
      </c>
      <c r="F1041" s="174"/>
      <c r="G1041" s="173"/>
      <c r="H1041" s="21" t="s">
        <v>110</v>
      </c>
      <c r="I1041" s="172" t="s">
        <v>4847</v>
      </c>
      <c r="J1041" s="173"/>
      <c r="K1041" s="21" t="s">
        <v>118</v>
      </c>
      <c r="L1041" s="20">
        <v>4957</v>
      </c>
      <c r="M1041" s="20">
        <v>243000</v>
      </c>
      <c r="N1041" s="139">
        <v>1784592</v>
      </c>
      <c r="O1041" s="140"/>
      <c r="P1041" s="20">
        <v>2027592</v>
      </c>
      <c r="Q1041" s="139">
        <v>0</v>
      </c>
      <c r="R1041" s="141"/>
      <c r="S1041" s="140"/>
      <c r="T1041" s="20">
        <v>0</v>
      </c>
      <c r="U1041" s="139">
        <v>0</v>
      </c>
      <c r="V1041" s="141"/>
      <c r="W1041" s="22">
        <v>10138</v>
      </c>
      <c r="X1041" s="20">
        <v>0</v>
      </c>
      <c r="Y1041" s="20">
        <v>0</v>
      </c>
      <c r="Z1041" s="139">
        <v>2037730</v>
      </c>
      <c r="AA1041" s="140"/>
      <c r="AB1041" s="20">
        <v>2037730</v>
      </c>
      <c r="AC1041" s="20">
        <v>0</v>
      </c>
      <c r="AD1041" s="42" t="s">
        <v>3401</v>
      </c>
      <c r="AE1041" s="21" t="s">
        <v>4848</v>
      </c>
      <c r="AF1041" s="172" t="s">
        <v>3401</v>
      </c>
      <c r="AG1041" s="173"/>
      <c r="AH1041" s="172" t="s">
        <v>4845</v>
      </c>
      <c r="AI1041" s="173"/>
    </row>
    <row r="1042" spans="1:35">
      <c r="A1042" s="20">
        <v>358</v>
      </c>
      <c r="B1042" s="172" t="s">
        <v>4849</v>
      </c>
      <c r="C1042" s="173"/>
      <c r="D1042" s="21" t="s">
        <v>4850</v>
      </c>
      <c r="E1042" s="172" t="s">
        <v>4801</v>
      </c>
      <c r="F1042" s="174"/>
      <c r="G1042" s="173"/>
      <c r="I1042" s="172" t="s">
        <v>4851</v>
      </c>
      <c r="J1042" s="173"/>
      <c r="K1042" s="21" t="s">
        <v>60</v>
      </c>
      <c r="L1042" s="20">
        <v>62</v>
      </c>
      <c r="M1042" s="20">
        <v>0</v>
      </c>
      <c r="N1042" s="139">
        <v>10500</v>
      </c>
      <c r="O1042" s="140"/>
      <c r="P1042" s="20">
        <v>10500</v>
      </c>
      <c r="Q1042" s="139">
        <v>0</v>
      </c>
      <c r="R1042" s="141"/>
      <c r="S1042" s="140"/>
      <c r="T1042" s="20">
        <v>0</v>
      </c>
      <c r="U1042" s="139">
        <v>0</v>
      </c>
      <c r="V1042" s="141"/>
      <c r="W1042" s="22">
        <v>0</v>
      </c>
      <c r="X1042" s="20">
        <v>0</v>
      </c>
      <c r="Y1042" s="20">
        <v>0</v>
      </c>
      <c r="Z1042" s="139">
        <v>10500</v>
      </c>
      <c r="AA1042" s="140"/>
      <c r="AB1042" s="20">
        <v>0</v>
      </c>
      <c r="AC1042" s="20">
        <v>10500</v>
      </c>
      <c r="AD1042" s="42" t="s">
        <v>3337</v>
      </c>
      <c r="AE1042" s="21" t="s">
        <v>4852</v>
      </c>
      <c r="AF1042" s="172" t="s">
        <v>3337</v>
      </c>
      <c r="AG1042" s="173"/>
      <c r="AH1042" s="172" t="s">
        <v>4849</v>
      </c>
      <c r="AI1042" s="173"/>
    </row>
    <row r="1043" spans="1:35">
      <c r="A1043" s="20">
        <v>359</v>
      </c>
      <c r="B1043" s="172" t="s">
        <v>4853</v>
      </c>
      <c r="C1043" s="173"/>
      <c r="D1043" s="21" t="s">
        <v>4854</v>
      </c>
      <c r="E1043" s="172" t="s">
        <v>4855</v>
      </c>
      <c r="F1043" s="174"/>
      <c r="G1043" s="173"/>
      <c r="H1043" s="21" t="s">
        <v>66</v>
      </c>
      <c r="I1043" s="172" t="s">
        <v>4856</v>
      </c>
      <c r="J1043" s="173"/>
      <c r="K1043" s="21" t="s">
        <v>125</v>
      </c>
      <c r="L1043" s="20">
        <v>100</v>
      </c>
      <c r="M1043" s="20">
        <v>0</v>
      </c>
      <c r="N1043" s="139">
        <v>135200</v>
      </c>
      <c r="O1043" s="140"/>
      <c r="P1043" s="20">
        <v>135200</v>
      </c>
      <c r="Q1043" s="139">
        <v>0</v>
      </c>
      <c r="R1043" s="141"/>
      <c r="S1043" s="140"/>
      <c r="T1043" s="20">
        <v>0</v>
      </c>
      <c r="U1043" s="139">
        <v>0</v>
      </c>
      <c r="V1043" s="141"/>
      <c r="W1043" s="22">
        <v>12168</v>
      </c>
      <c r="X1043" s="20">
        <v>0</v>
      </c>
      <c r="Y1043" s="20">
        <v>0</v>
      </c>
      <c r="Z1043" s="139">
        <v>147368</v>
      </c>
      <c r="AA1043" s="140"/>
      <c r="AB1043" s="20">
        <v>12500</v>
      </c>
      <c r="AC1043" s="20">
        <v>134868</v>
      </c>
      <c r="AD1043" s="42" t="s">
        <v>3225</v>
      </c>
      <c r="AE1043" s="21" t="s">
        <v>4857</v>
      </c>
      <c r="AF1043" s="172" t="s">
        <v>3225</v>
      </c>
      <c r="AG1043" s="173"/>
      <c r="AH1043" s="172" t="s">
        <v>4853</v>
      </c>
      <c r="AI1043" s="173"/>
    </row>
    <row r="1044" spans="1:35">
      <c r="A1044" s="20">
        <v>360</v>
      </c>
      <c r="B1044" s="172" t="s">
        <v>4858</v>
      </c>
      <c r="C1044" s="173"/>
      <c r="D1044" s="21" t="s">
        <v>4859</v>
      </c>
      <c r="E1044" s="172" t="s">
        <v>4860</v>
      </c>
      <c r="F1044" s="174"/>
      <c r="G1044" s="173"/>
      <c r="I1044" s="172" t="s">
        <v>4861</v>
      </c>
      <c r="J1044" s="173"/>
      <c r="K1044" s="21" t="s">
        <v>60</v>
      </c>
      <c r="L1044" s="20">
        <v>38</v>
      </c>
      <c r="M1044" s="20">
        <v>0</v>
      </c>
      <c r="N1044" s="139">
        <v>6422</v>
      </c>
      <c r="O1044" s="140"/>
      <c r="P1044" s="20">
        <v>6422</v>
      </c>
      <c r="Q1044" s="139">
        <v>0</v>
      </c>
      <c r="R1044" s="141"/>
      <c r="S1044" s="140"/>
      <c r="T1044" s="20">
        <v>0</v>
      </c>
      <c r="U1044" s="139">
        <v>0</v>
      </c>
      <c r="V1044" s="141"/>
      <c r="W1044" s="22">
        <v>0</v>
      </c>
      <c r="X1044" s="20">
        <v>0</v>
      </c>
      <c r="Y1044" s="20">
        <v>0</v>
      </c>
      <c r="Z1044" s="139">
        <v>6422</v>
      </c>
      <c r="AA1044" s="140"/>
      <c r="AB1044" s="20">
        <v>0</v>
      </c>
      <c r="AC1044" s="20">
        <v>6422</v>
      </c>
      <c r="AD1044" s="42" t="s">
        <v>3253</v>
      </c>
      <c r="AE1044" s="21" t="s">
        <v>4862</v>
      </c>
      <c r="AF1044" s="172" t="s">
        <v>3253</v>
      </c>
      <c r="AG1044" s="173"/>
      <c r="AH1044" s="172" t="s">
        <v>4858</v>
      </c>
      <c r="AI1044" s="173"/>
    </row>
    <row r="1045" spans="1:35">
      <c r="A1045" s="20">
        <v>361</v>
      </c>
      <c r="B1045" s="172" t="s">
        <v>4863</v>
      </c>
      <c r="C1045" s="173"/>
      <c r="D1045" s="21" t="s">
        <v>4864</v>
      </c>
      <c r="E1045" s="172" t="s">
        <v>4865</v>
      </c>
      <c r="F1045" s="174"/>
      <c r="G1045" s="173"/>
      <c r="H1045" s="21" t="s">
        <v>325</v>
      </c>
      <c r="I1045" s="172" t="s">
        <v>4866</v>
      </c>
      <c r="J1045" s="173"/>
      <c r="K1045" s="21" t="s">
        <v>60</v>
      </c>
      <c r="L1045" s="20">
        <v>2479</v>
      </c>
      <c r="M1045" s="20">
        <v>59400</v>
      </c>
      <c r="N1045" s="139">
        <v>1226907</v>
      </c>
      <c r="O1045" s="140"/>
      <c r="P1045" s="20">
        <v>1286307</v>
      </c>
      <c r="Q1045" s="139">
        <v>0</v>
      </c>
      <c r="R1045" s="141"/>
      <c r="S1045" s="140"/>
      <c r="T1045" s="20">
        <v>76400</v>
      </c>
      <c r="U1045" s="139">
        <v>188171</v>
      </c>
      <c r="V1045" s="141"/>
      <c r="W1045" s="22">
        <v>13160</v>
      </c>
      <c r="X1045" s="20">
        <v>0</v>
      </c>
      <c r="Y1045" s="20">
        <v>0</v>
      </c>
      <c r="Z1045" s="139">
        <v>1564038</v>
      </c>
      <c r="AA1045" s="140"/>
      <c r="AB1045" s="20">
        <v>1564038</v>
      </c>
      <c r="AC1045" s="20">
        <v>0</v>
      </c>
      <c r="AD1045" s="42" t="s">
        <v>3230</v>
      </c>
      <c r="AE1045" s="21" t="s">
        <v>4867</v>
      </c>
      <c r="AF1045" s="172" t="s">
        <v>3230</v>
      </c>
      <c r="AG1045" s="173"/>
      <c r="AH1045" s="172" t="s">
        <v>4863</v>
      </c>
      <c r="AI1045" s="173"/>
    </row>
    <row r="1046" spans="1:35">
      <c r="A1046" s="20">
        <v>362</v>
      </c>
      <c r="B1046" s="172" t="s">
        <v>4868</v>
      </c>
      <c r="C1046" s="173"/>
      <c r="D1046" s="21" t="s">
        <v>4869</v>
      </c>
      <c r="E1046" s="172" t="s">
        <v>4870</v>
      </c>
      <c r="F1046" s="174"/>
      <c r="G1046" s="173"/>
      <c r="I1046" s="172" t="s">
        <v>4871</v>
      </c>
      <c r="J1046" s="173"/>
      <c r="K1046" s="21" t="s">
        <v>60</v>
      </c>
      <c r="L1046" s="20">
        <v>72</v>
      </c>
      <c r="M1046" s="20">
        <v>0</v>
      </c>
      <c r="N1046" s="139">
        <v>12168</v>
      </c>
      <c r="O1046" s="140"/>
      <c r="P1046" s="20">
        <v>12168</v>
      </c>
      <c r="Q1046" s="139">
        <v>0</v>
      </c>
      <c r="R1046" s="141"/>
      <c r="S1046" s="140"/>
      <c r="T1046" s="20">
        <v>0</v>
      </c>
      <c r="U1046" s="139">
        <v>0</v>
      </c>
      <c r="V1046" s="141"/>
      <c r="W1046" s="22">
        <v>0</v>
      </c>
      <c r="X1046" s="20">
        <v>0</v>
      </c>
      <c r="Y1046" s="20">
        <v>0</v>
      </c>
      <c r="Z1046" s="139">
        <v>12168</v>
      </c>
      <c r="AA1046" s="140"/>
      <c r="AB1046" s="20">
        <v>0</v>
      </c>
      <c r="AC1046" s="20">
        <v>12168</v>
      </c>
      <c r="AD1046" s="42" t="s">
        <v>3401</v>
      </c>
      <c r="AE1046" s="21" t="s">
        <v>4872</v>
      </c>
      <c r="AF1046" s="172" t="s">
        <v>3401</v>
      </c>
      <c r="AG1046" s="173"/>
      <c r="AH1046" s="172" t="s">
        <v>4868</v>
      </c>
      <c r="AI1046" s="173"/>
    </row>
    <row r="1047" spans="1:35">
      <c r="A1047" s="20">
        <v>363</v>
      </c>
      <c r="B1047" s="172" t="s">
        <v>4873</v>
      </c>
      <c r="C1047" s="173"/>
      <c r="D1047" s="21" t="s">
        <v>4874</v>
      </c>
      <c r="E1047" s="172" t="s">
        <v>4875</v>
      </c>
      <c r="F1047" s="174"/>
      <c r="G1047" s="173"/>
      <c r="H1047" s="21" t="s">
        <v>66</v>
      </c>
      <c r="I1047" s="172" t="s">
        <v>4876</v>
      </c>
      <c r="J1047" s="173"/>
      <c r="K1047" s="21" t="s">
        <v>125</v>
      </c>
      <c r="L1047" s="20">
        <v>587</v>
      </c>
      <c r="M1047" s="20">
        <v>0</v>
      </c>
      <c r="N1047" s="139">
        <v>793624</v>
      </c>
      <c r="O1047" s="140"/>
      <c r="P1047" s="20">
        <v>793624</v>
      </c>
      <c r="Q1047" s="139">
        <v>0</v>
      </c>
      <c r="R1047" s="141"/>
      <c r="S1047" s="140"/>
      <c r="T1047" s="20">
        <v>0</v>
      </c>
      <c r="U1047" s="139">
        <v>0</v>
      </c>
      <c r="V1047" s="141"/>
      <c r="W1047" s="22">
        <v>71426</v>
      </c>
      <c r="X1047" s="20">
        <v>0</v>
      </c>
      <c r="Y1047" s="20">
        <v>0</v>
      </c>
      <c r="Z1047" s="139">
        <v>865050</v>
      </c>
      <c r="AA1047" s="140"/>
      <c r="AB1047" s="20">
        <v>865050</v>
      </c>
      <c r="AC1047" s="20">
        <v>0</v>
      </c>
      <c r="AD1047" s="42" t="s">
        <v>3219</v>
      </c>
      <c r="AE1047" s="21" t="s">
        <v>4877</v>
      </c>
      <c r="AF1047" s="172" t="s">
        <v>3219</v>
      </c>
      <c r="AG1047" s="173"/>
      <c r="AH1047" s="172" t="s">
        <v>4873</v>
      </c>
      <c r="AI1047" s="173"/>
    </row>
    <row r="1048" spans="1:35">
      <c r="A1048" s="20">
        <v>364</v>
      </c>
      <c r="B1048" s="172" t="s">
        <v>4878</v>
      </c>
      <c r="C1048" s="173"/>
      <c r="D1048" s="21" t="s">
        <v>4879</v>
      </c>
      <c r="E1048" s="172" t="s">
        <v>4880</v>
      </c>
      <c r="F1048" s="174"/>
      <c r="G1048" s="173"/>
      <c r="H1048" s="21" t="s">
        <v>156</v>
      </c>
      <c r="I1048" s="172" t="s">
        <v>4881</v>
      </c>
      <c r="J1048" s="173"/>
      <c r="K1048" s="21" t="s">
        <v>60</v>
      </c>
      <c r="L1048" s="20">
        <v>2479</v>
      </c>
      <c r="M1048" s="20">
        <v>0</v>
      </c>
      <c r="N1048" s="139">
        <v>1226907</v>
      </c>
      <c r="O1048" s="140"/>
      <c r="P1048" s="20">
        <v>1226907</v>
      </c>
      <c r="Q1048" s="139">
        <v>0</v>
      </c>
      <c r="R1048" s="141"/>
      <c r="S1048" s="140"/>
      <c r="T1048" s="20">
        <v>0</v>
      </c>
      <c r="U1048" s="139">
        <v>0</v>
      </c>
      <c r="V1048" s="141"/>
      <c r="W1048" s="22">
        <v>12269</v>
      </c>
      <c r="X1048" s="20">
        <v>13950</v>
      </c>
      <c r="Y1048" s="20">
        <v>0</v>
      </c>
      <c r="Z1048" s="139">
        <v>1253126</v>
      </c>
      <c r="AA1048" s="140"/>
      <c r="AB1048" s="20">
        <v>1253126</v>
      </c>
      <c r="AC1048" s="20">
        <v>0</v>
      </c>
      <c r="AD1048" s="42" t="s">
        <v>3282</v>
      </c>
      <c r="AE1048" s="21" t="s">
        <v>4882</v>
      </c>
      <c r="AF1048" s="172" t="s">
        <v>3282</v>
      </c>
      <c r="AG1048" s="173"/>
      <c r="AH1048" s="172" t="s">
        <v>4878</v>
      </c>
      <c r="AI1048" s="173"/>
    </row>
    <row r="1049" spans="1:35">
      <c r="A1049" s="20">
        <v>365</v>
      </c>
      <c r="B1049" s="172" t="s">
        <v>4883</v>
      </c>
      <c r="C1049" s="173"/>
      <c r="D1049" s="21" t="s">
        <v>4884</v>
      </c>
      <c r="E1049" s="172" t="s">
        <v>4885</v>
      </c>
      <c r="F1049" s="174"/>
      <c r="G1049" s="173"/>
      <c r="H1049" s="21" t="s">
        <v>66</v>
      </c>
      <c r="I1049" s="172" t="s">
        <v>4886</v>
      </c>
      <c r="J1049" s="173"/>
      <c r="K1049" s="21" t="s">
        <v>60</v>
      </c>
      <c r="L1049" s="20">
        <v>200</v>
      </c>
      <c r="M1049" s="20">
        <v>0</v>
      </c>
      <c r="N1049" s="139">
        <v>99000</v>
      </c>
      <c r="O1049" s="140"/>
      <c r="P1049" s="20">
        <v>99000</v>
      </c>
      <c r="Q1049" s="139">
        <v>0</v>
      </c>
      <c r="R1049" s="141"/>
      <c r="S1049" s="140"/>
      <c r="T1049" s="20">
        <v>0</v>
      </c>
      <c r="U1049" s="139">
        <v>500</v>
      </c>
      <c r="V1049" s="141"/>
      <c r="W1049" s="22">
        <v>8910</v>
      </c>
      <c r="X1049" s="20">
        <v>0</v>
      </c>
      <c r="Y1049" s="20">
        <v>0</v>
      </c>
      <c r="Z1049" s="139">
        <v>108410</v>
      </c>
      <c r="AA1049" s="140"/>
      <c r="AB1049" s="20">
        <v>108410</v>
      </c>
      <c r="AC1049" s="20">
        <v>0</v>
      </c>
      <c r="AD1049" s="42" t="s">
        <v>3611</v>
      </c>
      <c r="AE1049" s="21" t="s">
        <v>4887</v>
      </c>
      <c r="AF1049" s="172" t="s">
        <v>3611</v>
      </c>
      <c r="AG1049" s="173"/>
      <c r="AH1049" s="172" t="s">
        <v>4883</v>
      </c>
      <c r="AI1049" s="173"/>
    </row>
    <row r="1050" spans="1:35">
      <c r="A1050" s="20">
        <v>366</v>
      </c>
      <c r="B1050" s="172" t="s">
        <v>4888</v>
      </c>
      <c r="C1050" s="173"/>
      <c r="D1050" s="21" t="s">
        <v>4889</v>
      </c>
      <c r="E1050" s="172" t="s">
        <v>4890</v>
      </c>
      <c r="F1050" s="174"/>
      <c r="G1050" s="173"/>
      <c r="H1050" s="21" t="s">
        <v>156</v>
      </c>
      <c r="I1050" s="172" t="s">
        <v>4891</v>
      </c>
      <c r="J1050" s="173"/>
      <c r="K1050" s="21" t="s">
        <v>295</v>
      </c>
      <c r="L1050" s="20">
        <v>4957</v>
      </c>
      <c r="M1050" s="20">
        <v>0</v>
      </c>
      <c r="N1050" s="139">
        <v>2453814</v>
      </c>
      <c r="O1050" s="140"/>
      <c r="P1050" s="20">
        <v>2453814</v>
      </c>
      <c r="Q1050" s="139">
        <v>0</v>
      </c>
      <c r="R1050" s="141"/>
      <c r="S1050" s="140"/>
      <c r="T1050" s="20">
        <v>76400</v>
      </c>
      <c r="U1050" s="139">
        <v>156912</v>
      </c>
      <c r="V1050" s="141"/>
      <c r="W1050" s="22">
        <v>24538</v>
      </c>
      <c r="X1050" s="20">
        <v>0</v>
      </c>
      <c r="Y1050" s="20">
        <v>0</v>
      </c>
      <c r="Z1050" s="139">
        <v>2711664</v>
      </c>
      <c r="AA1050" s="140"/>
      <c r="AB1050" s="20">
        <v>2711664</v>
      </c>
      <c r="AC1050" s="20">
        <v>0</v>
      </c>
      <c r="AD1050" s="42" t="s">
        <v>3505</v>
      </c>
      <c r="AE1050" s="21" t="s">
        <v>4892</v>
      </c>
      <c r="AF1050" s="172" t="s">
        <v>3505</v>
      </c>
      <c r="AG1050" s="173"/>
      <c r="AH1050" s="172" t="s">
        <v>4888</v>
      </c>
      <c r="AI1050" s="173"/>
    </row>
    <row r="1051" spans="1:35">
      <c r="A1051" s="20">
        <v>367</v>
      </c>
      <c r="B1051" s="172" t="s">
        <v>4893</v>
      </c>
      <c r="C1051" s="173"/>
      <c r="D1051" s="21" t="s">
        <v>4894</v>
      </c>
      <c r="E1051" s="172" t="s">
        <v>4895</v>
      </c>
      <c r="F1051" s="174"/>
      <c r="G1051" s="173"/>
      <c r="I1051" s="172" t="s">
        <v>4896</v>
      </c>
      <c r="J1051" s="173"/>
      <c r="K1051" s="21" t="s">
        <v>60</v>
      </c>
      <c r="L1051" s="20">
        <v>18</v>
      </c>
      <c r="M1051" s="20">
        <v>0</v>
      </c>
      <c r="N1051" s="139">
        <v>3042</v>
      </c>
      <c r="O1051" s="140"/>
      <c r="P1051" s="20">
        <v>3042</v>
      </c>
      <c r="Q1051" s="139">
        <v>0</v>
      </c>
      <c r="R1051" s="141"/>
      <c r="S1051" s="140"/>
      <c r="T1051" s="20">
        <v>0</v>
      </c>
      <c r="U1051" s="139">
        <v>0</v>
      </c>
      <c r="V1051" s="141"/>
      <c r="W1051" s="22">
        <v>0</v>
      </c>
      <c r="X1051" s="20">
        <v>0</v>
      </c>
      <c r="Y1051" s="20">
        <v>0</v>
      </c>
      <c r="Z1051" s="139">
        <v>3042</v>
      </c>
      <c r="AA1051" s="140"/>
      <c r="AB1051" s="20">
        <v>0</v>
      </c>
      <c r="AC1051" s="20">
        <v>3042</v>
      </c>
      <c r="AD1051" s="42" t="s">
        <v>3253</v>
      </c>
      <c r="AE1051" s="21" t="s">
        <v>4897</v>
      </c>
      <c r="AF1051" s="172" t="s">
        <v>3253</v>
      </c>
      <c r="AG1051" s="173"/>
      <c r="AH1051" s="172" t="s">
        <v>4893</v>
      </c>
      <c r="AI1051" s="173"/>
    </row>
    <row r="1052" spans="1:35">
      <c r="A1052" s="20">
        <v>368</v>
      </c>
      <c r="B1052" s="172" t="s">
        <v>4898</v>
      </c>
      <c r="C1052" s="173"/>
      <c r="D1052" s="21" t="s">
        <v>4899</v>
      </c>
      <c r="E1052" s="172" t="s">
        <v>4900</v>
      </c>
      <c r="F1052" s="174"/>
      <c r="G1052" s="173"/>
      <c r="H1052" s="21" t="s">
        <v>66</v>
      </c>
      <c r="I1052" s="172" t="s">
        <v>4901</v>
      </c>
      <c r="J1052" s="173"/>
      <c r="K1052" s="21" t="s">
        <v>540</v>
      </c>
      <c r="L1052" s="20">
        <v>795</v>
      </c>
      <c r="M1052" s="20">
        <v>0</v>
      </c>
      <c r="N1052" s="139">
        <v>1148537</v>
      </c>
      <c r="O1052" s="140"/>
      <c r="P1052" s="20">
        <v>1148537</v>
      </c>
      <c r="Q1052" s="139">
        <v>0</v>
      </c>
      <c r="R1052" s="141"/>
      <c r="S1052" s="140"/>
      <c r="T1052" s="20">
        <v>0</v>
      </c>
      <c r="U1052" s="139">
        <v>38730</v>
      </c>
      <c r="V1052" s="141"/>
      <c r="W1052" s="22">
        <v>103368</v>
      </c>
      <c r="X1052" s="20">
        <v>0</v>
      </c>
      <c r="Y1052" s="20">
        <v>0</v>
      </c>
      <c r="Z1052" s="139">
        <v>1290635</v>
      </c>
      <c r="AA1052" s="140"/>
      <c r="AB1052" s="20">
        <v>1290635</v>
      </c>
      <c r="AC1052" s="20">
        <v>0</v>
      </c>
      <c r="AD1052" s="42" t="s">
        <v>3282</v>
      </c>
      <c r="AE1052" s="21" t="s">
        <v>4902</v>
      </c>
      <c r="AF1052" s="172" t="s">
        <v>3282</v>
      </c>
      <c r="AG1052" s="173"/>
      <c r="AH1052" s="172" t="s">
        <v>4898</v>
      </c>
      <c r="AI1052" s="173"/>
    </row>
    <row r="1053" spans="1:35">
      <c r="A1053" s="20">
        <v>369</v>
      </c>
      <c r="B1053" s="172" t="s">
        <v>4903</v>
      </c>
      <c r="C1053" s="173"/>
      <c r="D1053" s="21" t="s">
        <v>4904</v>
      </c>
      <c r="E1053" s="172" t="s">
        <v>3852</v>
      </c>
      <c r="F1053" s="174"/>
      <c r="G1053" s="173"/>
      <c r="H1053" s="21" t="s">
        <v>66</v>
      </c>
      <c r="I1053" s="172" t="s">
        <v>4905</v>
      </c>
      <c r="J1053" s="173"/>
      <c r="K1053" s="21" t="s">
        <v>125</v>
      </c>
      <c r="L1053" s="20">
        <v>587</v>
      </c>
      <c r="M1053" s="20">
        <v>0</v>
      </c>
      <c r="N1053" s="139">
        <v>793624</v>
      </c>
      <c r="O1053" s="140"/>
      <c r="P1053" s="20">
        <v>793624</v>
      </c>
      <c r="Q1053" s="139">
        <v>0</v>
      </c>
      <c r="R1053" s="141"/>
      <c r="S1053" s="140"/>
      <c r="T1053" s="20">
        <v>0</v>
      </c>
      <c r="U1053" s="139">
        <v>0</v>
      </c>
      <c r="V1053" s="141"/>
      <c r="W1053" s="22">
        <v>71426</v>
      </c>
      <c r="X1053" s="20">
        <v>0</v>
      </c>
      <c r="Y1053" s="20">
        <v>0</v>
      </c>
      <c r="Z1053" s="139">
        <v>865050</v>
      </c>
      <c r="AA1053" s="140"/>
      <c r="AB1053" s="20">
        <v>865050</v>
      </c>
      <c r="AC1053" s="20">
        <v>0</v>
      </c>
      <c r="AD1053" s="42" t="s">
        <v>3337</v>
      </c>
      <c r="AE1053" s="21" t="s">
        <v>4906</v>
      </c>
      <c r="AF1053" s="172" t="s">
        <v>3337</v>
      </c>
      <c r="AG1053" s="173"/>
      <c r="AH1053" s="172" t="s">
        <v>4903</v>
      </c>
      <c r="AI1053" s="173"/>
    </row>
    <row r="1054" spans="1:35">
      <c r="A1054" s="20">
        <v>370</v>
      </c>
      <c r="B1054" s="172" t="s">
        <v>4907</v>
      </c>
      <c r="C1054" s="173"/>
      <c r="D1054" s="21" t="s">
        <v>4908</v>
      </c>
      <c r="E1054" s="172" t="s">
        <v>4909</v>
      </c>
      <c r="F1054" s="174"/>
      <c r="G1054" s="173"/>
      <c r="I1054" s="172" t="s">
        <v>4067</v>
      </c>
      <c r="J1054" s="173"/>
      <c r="K1054" s="21" t="s">
        <v>125</v>
      </c>
      <c r="L1054" s="20">
        <v>39</v>
      </c>
      <c r="M1054" s="20">
        <v>0</v>
      </c>
      <c r="N1054" s="139">
        <v>54080</v>
      </c>
      <c r="O1054" s="140"/>
      <c r="P1054" s="20">
        <v>54080</v>
      </c>
      <c r="Q1054" s="139">
        <v>0</v>
      </c>
      <c r="R1054" s="141"/>
      <c r="S1054" s="140"/>
      <c r="T1054" s="20">
        <v>0</v>
      </c>
      <c r="U1054" s="139">
        <v>0</v>
      </c>
      <c r="V1054" s="141"/>
      <c r="W1054" s="22">
        <v>0</v>
      </c>
      <c r="X1054" s="20">
        <v>0</v>
      </c>
      <c r="Y1054" s="20">
        <v>0</v>
      </c>
      <c r="Z1054" s="139">
        <v>54080</v>
      </c>
      <c r="AA1054" s="140"/>
      <c r="AB1054" s="20">
        <v>0</v>
      </c>
      <c r="AC1054" s="20">
        <v>54080</v>
      </c>
      <c r="AD1054" s="42" t="s">
        <v>3253</v>
      </c>
      <c r="AE1054" s="21" t="s">
        <v>4910</v>
      </c>
      <c r="AF1054" s="172" t="s">
        <v>3253</v>
      </c>
      <c r="AG1054" s="173"/>
      <c r="AH1054" s="172" t="s">
        <v>4907</v>
      </c>
      <c r="AI1054" s="173"/>
    </row>
    <row r="1055" spans="1:35">
      <c r="A1055" s="20">
        <v>371</v>
      </c>
      <c r="B1055" s="172" t="s">
        <v>4911</v>
      </c>
      <c r="C1055" s="173"/>
      <c r="D1055" s="21" t="s">
        <v>4912</v>
      </c>
      <c r="E1055" s="172" t="s">
        <v>4913</v>
      </c>
      <c r="F1055" s="174"/>
      <c r="G1055" s="173"/>
      <c r="H1055" s="21" t="s">
        <v>66</v>
      </c>
      <c r="I1055" s="172" t="s">
        <v>4914</v>
      </c>
      <c r="J1055" s="173"/>
      <c r="K1055" s="21" t="s">
        <v>68</v>
      </c>
      <c r="L1055" s="20">
        <v>261</v>
      </c>
      <c r="M1055" s="20">
        <v>0</v>
      </c>
      <c r="N1055" s="139">
        <v>352872</v>
      </c>
      <c r="O1055" s="140"/>
      <c r="P1055" s="20">
        <v>352872</v>
      </c>
      <c r="Q1055" s="139">
        <v>0</v>
      </c>
      <c r="R1055" s="141"/>
      <c r="S1055" s="140"/>
      <c r="T1055" s="20">
        <v>0</v>
      </c>
      <c r="U1055" s="139">
        <v>0</v>
      </c>
      <c r="V1055" s="141"/>
      <c r="W1055" s="22">
        <v>31758</v>
      </c>
      <c r="X1055" s="20">
        <v>0</v>
      </c>
      <c r="Y1055" s="20">
        <v>0</v>
      </c>
      <c r="Z1055" s="139">
        <v>384630</v>
      </c>
      <c r="AA1055" s="140"/>
      <c r="AB1055" s="20">
        <v>384630</v>
      </c>
      <c r="AC1055" s="20">
        <v>0</v>
      </c>
      <c r="AD1055" s="42" t="s">
        <v>3420</v>
      </c>
      <c r="AE1055" s="21" t="s">
        <v>4915</v>
      </c>
      <c r="AF1055" s="172" t="s">
        <v>3420</v>
      </c>
      <c r="AG1055" s="173"/>
      <c r="AH1055" s="172" t="s">
        <v>4911</v>
      </c>
      <c r="AI1055" s="173"/>
    </row>
    <row r="1056" spans="1:35">
      <c r="A1056" s="20">
        <v>372</v>
      </c>
      <c r="B1056" s="172" t="s">
        <v>4916</v>
      </c>
      <c r="C1056" s="173"/>
      <c r="D1056" s="21" t="s">
        <v>4917</v>
      </c>
      <c r="E1056" s="172" t="s">
        <v>4918</v>
      </c>
      <c r="F1056" s="174"/>
      <c r="G1056" s="173"/>
      <c r="I1056" s="172" t="s">
        <v>4919</v>
      </c>
      <c r="J1056" s="173"/>
      <c r="K1056" s="21" t="s">
        <v>60</v>
      </c>
      <c r="L1056" s="20">
        <v>29</v>
      </c>
      <c r="M1056" s="20">
        <v>0</v>
      </c>
      <c r="N1056" s="139">
        <v>4901</v>
      </c>
      <c r="O1056" s="140"/>
      <c r="P1056" s="20">
        <v>4901</v>
      </c>
      <c r="Q1056" s="139">
        <v>0</v>
      </c>
      <c r="R1056" s="141"/>
      <c r="S1056" s="140"/>
      <c r="T1056" s="20">
        <v>0</v>
      </c>
      <c r="U1056" s="139">
        <v>0</v>
      </c>
      <c r="V1056" s="141"/>
      <c r="W1056" s="22">
        <v>0</v>
      </c>
      <c r="X1056" s="20">
        <v>0</v>
      </c>
      <c r="Y1056" s="20">
        <v>0</v>
      </c>
      <c r="Z1056" s="139">
        <v>4901</v>
      </c>
      <c r="AA1056" s="140"/>
      <c r="AB1056" s="20">
        <v>0</v>
      </c>
      <c r="AC1056" s="20">
        <v>4901</v>
      </c>
      <c r="AD1056" s="42" t="s">
        <v>3253</v>
      </c>
      <c r="AE1056" s="21" t="s">
        <v>4920</v>
      </c>
      <c r="AF1056" s="172" t="s">
        <v>3253</v>
      </c>
      <c r="AG1056" s="173"/>
      <c r="AH1056" s="172" t="s">
        <v>4916</v>
      </c>
      <c r="AI1056" s="173"/>
    </row>
    <row r="1057" spans="1:35">
      <c r="A1057" s="20">
        <v>373</v>
      </c>
      <c r="B1057" s="172" t="s">
        <v>4921</v>
      </c>
      <c r="C1057" s="173"/>
      <c r="D1057" s="21" t="s">
        <v>4922</v>
      </c>
      <c r="E1057" s="172" t="s">
        <v>4923</v>
      </c>
      <c r="F1057" s="174"/>
      <c r="G1057" s="173"/>
      <c r="I1057" s="172" t="s">
        <v>4924</v>
      </c>
      <c r="J1057" s="173"/>
      <c r="K1057" s="21" t="s">
        <v>60</v>
      </c>
      <c r="L1057" s="20">
        <v>144</v>
      </c>
      <c r="M1057" s="20">
        <v>0</v>
      </c>
      <c r="N1057" s="139">
        <v>24336</v>
      </c>
      <c r="O1057" s="140"/>
      <c r="P1057" s="20">
        <v>24336</v>
      </c>
      <c r="Q1057" s="139">
        <v>0</v>
      </c>
      <c r="R1057" s="141"/>
      <c r="S1057" s="140"/>
      <c r="T1057" s="20">
        <v>0</v>
      </c>
      <c r="U1057" s="139">
        <v>0</v>
      </c>
      <c r="V1057" s="141"/>
      <c r="W1057" s="22">
        <v>0</v>
      </c>
      <c r="X1057" s="20">
        <v>0</v>
      </c>
      <c r="Y1057" s="20">
        <v>0</v>
      </c>
      <c r="Z1057" s="139">
        <v>24336</v>
      </c>
      <c r="AA1057" s="140"/>
      <c r="AB1057" s="20">
        <v>0</v>
      </c>
      <c r="AC1057" s="20">
        <v>24336</v>
      </c>
      <c r="AD1057" s="42" t="s">
        <v>3337</v>
      </c>
      <c r="AE1057" s="21" t="s">
        <v>4925</v>
      </c>
      <c r="AF1057" s="172" t="s">
        <v>3337</v>
      </c>
      <c r="AG1057" s="173"/>
      <c r="AH1057" s="172" t="s">
        <v>4921</v>
      </c>
      <c r="AI1057" s="173"/>
    </row>
    <row r="1058" spans="1:35">
      <c r="A1058" s="20">
        <v>374</v>
      </c>
      <c r="B1058" s="172" t="s">
        <v>4926</v>
      </c>
      <c r="C1058" s="173"/>
      <c r="D1058" s="21" t="s">
        <v>4927</v>
      </c>
      <c r="E1058" s="172" t="s">
        <v>4928</v>
      </c>
      <c r="F1058" s="174"/>
      <c r="G1058" s="173"/>
      <c r="H1058" s="21" t="s">
        <v>66</v>
      </c>
      <c r="I1058" s="172" t="s">
        <v>4929</v>
      </c>
      <c r="J1058" s="173"/>
      <c r="K1058" s="21" t="s">
        <v>252</v>
      </c>
      <c r="L1058" s="20">
        <v>291</v>
      </c>
      <c r="M1058" s="20">
        <v>0</v>
      </c>
      <c r="N1058" s="139">
        <v>120765</v>
      </c>
      <c r="O1058" s="140"/>
      <c r="P1058" s="20">
        <v>120765</v>
      </c>
      <c r="Q1058" s="139">
        <v>0</v>
      </c>
      <c r="R1058" s="141"/>
      <c r="S1058" s="140"/>
      <c r="T1058" s="20">
        <v>0</v>
      </c>
      <c r="U1058" s="139">
        <v>0</v>
      </c>
      <c r="V1058" s="141"/>
      <c r="W1058" s="22">
        <v>10869</v>
      </c>
      <c r="X1058" s="20">
        <v>0</v>
      </c>
      <c r="Y1058" s="20">
        <v>0</v>
      </c>
      <c r="Z1058" s="139">
        <v>131634</v>
      </c>
      <c r="AA1058" s="140"/>
      <c r="AB1058" s="20">
        <v>131634</v>
      </c>
      <c r="AC1058" s="20">
        <v>0</v>
      </c>
      <c r="AD1058" s="42" t="s">
        <v>3230</v>
      </c>
      <c r="AE1058" s="21" t="s">
        <v>4930</v>
      </c>
      <c r="AF1058" s="172" t="s">
        <v>3230</v>
      </c>
      <c r="AG1058" s="173"/>
      <c r="AH1058" s="172" t="s">
        <v>4926</v>
      </c>
      <c r="AI1058" s="173"/>
    </row>
    <row r="1059" spans="1:35">
      <c r="A1059" s="20">
        <v>375</v>
      </c>
      <c r="B1059" s="172" t="s">
        <v>4931</v>
      </c>
      <c r="C1059" s="173"/>
      <c r="D1059" s="21" t="s">
        <v>108</v>
      </c>
      <c r="E1059" s="172" t="s">
        <v>4932</v>
      </c>
      <c r="F1059" s="174"/>
      <c r="G1059" s="173"/>
      <c r="H1059" s="21" t="s">
        <v>110</v>
      </c>
      <c r="I1059" s="172" t="s">
        <v>4933</v>
      </c>
      <c r="J1059" s="173"/>
      <c r="K1059" s="21" t="s">
        <v>3281</v>
      </c>
      <c r="L1059" s="20">
        <v>2479</v>
      </c>
      <c r="M1059" s="20">
        <v>210600</v>
      </c>
      <c r="N1059" s="139">
        <v>979047</v>
      </c>
      <c r="O1059" s="140"/>
      <c r="P1059" s="20">
        <v>1189647</v>
      </c>
      <c r="Q1059" s="139">
        <v>0</v>
      </c>
      <c r="R1059" s="141"/>
      <c r="S1059" s="140"/>
      <c r="T1059" s="20">
        <v>0</v>
      </c>
      <c r="U1059" s="139">
        <v>0</v>
      </c>
      <c r="V1059" s="141"/>
      <c r="W1059" s="22">
        <v>1983</v>
      </c>
      <c r="X1059" s="20">
        <v>0</v>
      </c>
      <c r="Y1059" s="20">
        <v>0</v>
      </c>
      <c r="Z1059" s="139">
        <v>1191630</v>
      </c>
      <c r="AA1059" s="140"/>
      <c r="AB1059" s="20">
        <v>1191630</v>
      </c>
      <c r="AC1059" s="20">
        <v>0</v>
      </c>
      <c r="AD1059" s="42" t="s">
        <v>3505</v>
      </c>
      <c r="AE1059" s="21" t="s">
        <v>4934</v>
      </c>
      <c r="AF1059" s="172" t="s">
        <v>3505</v>
      </c>
      <c r="AG1059" s="173"/>
      <c r="AH1059" s="172" t="s">
        <v>4931</v>
      </c>
      <c r="AI1059" s="173"/>
    </row>
    <row r="1060" spans="1:35">
      <c r="A1060" s="20">
        <v>376</v>
      </c>
      <c r="B1060" s="172" t="s">
        <v>4935</v>
      </c>
      <c r="C1060" s="173"/>
      <c r="D1060" s="21" t="s">
        <v>4936</v>
      </c>
      <c r="E1060" s="172" t="s">
        <v>1820</v>
      </c>
      <c r="F1060" s="174"/>
      <c r="G1060" s="173"/>
      <c r="H1060" s="21" t="s">
        <v>156</v>
      </c>
      <c r="I1060" s="172" t="s">
        <v>4937</v>
      </c>
      <c r="J1060" s="173"/>
      <c r="K1060" s="21" t="s">
        <v>370</v>
      </c>
      <c r="L1060" s="20">
        <v>4957</v>
      </c>
      <c r="M1060" s="20">
        <v>0</v>
      </c>
      <c r="N1060" s="139">
        <v>2453814</v>
      </c>
      <c r="O1060" s="140"/>
      <c r="P1060" s="20">
        <v>2453814</v>
      </c>
      <c r="Q1060" s="139">
        <v>0</v>
      </c>
      <c r="R1060" s="141"/>
      <c r="S1060" s="140"/>
      <c r="T1060" s="20">
        <v>76400</v>
      </c>
      <c r="U1060" s="139">
        <v>433957</v>
      </c>
      <c r="V1060" s="141"/>
      <c r="W1060" s="22">
        <v>24538</v>
      </c>
      <c r="X1060" s="20">
        <v>0</v>
      </c>
      <c r="Y1060" s="20">
        <v>0</v>
      </c>
      <c r="Z1060" s="139">
        <v>2988709</v>
      </c>
      <c r="AA1060" s="140"/>
      <c r="AB1060" s="20">
        <v>2000000</v>
      </c>
      <c r="AC1060" s="20">
        <v>988709</v>
      </c>
      <c r="AD1060" s="42" t="s">
        <v>3230</v>
      </c>
      <c r="AE1060" s="21" t="s">
        <v>4938</v>
      </c>
      <c r="AF1060" s="172" t="s">
        <v>3230</v>
      </c>
      <c r="AG1060" s="173"/>
      <c r="AH1060" s="172" t="s">
        <v>4935</v>
      </c>
      <c r="AI1060" s="173"/>
    </row>
    <row r="1061" spans="1:35">
      <c r="A1061" s="20">
        <v>377</v>
      </c>
      <c r="B1061" s="172" t="s">
        <v>4939</v>
      </c>
      <c r="C1061" s="173"/>
      <c r="D1061" s="21" t="s">
        <v>108</v>
      </c>
      <c r="E1061" s="172" t="s">
        <v>4940</v>
      </c>
      <c r="F1061" s="174"/>
      <c r="G1061" s="173"/>
      <c r="H1061" s="21" t="s">
        <v>110</v>
      </c>
      <c r="I1061" s="172" t="s">
        <v>4941</v>
      </c>
      <c r="J1061" s="173"/>
      <c r="K1061" s="21" t="s">
        <v>60</v>
      </c>
      <c r="L1061" s="20">
        <v>2479</v>
      </c>
      <c r="M1061" s="20">
        <v>89100</v>
      </c>
      <c r="N1061" s="139">
        <v>1226907</v>
      </c>
      <c r="O1061" s="140"/>
      <c r="P1061" s="20">
        <v>1316007</v>
      </c>
      <c r="Q1061" s="139">
        <v>0</v>
      </c>
      <c r="R1061" s="141"/>
      <c r="S1061" s="140"/>
      <c r="T1061" s="20">
        <v>0</v>
      </c>
      <c r="U1061" s="139">
        <v>0</v>
      </c>
      <c r="V1061" s="141"/>
      <c r="W1061" s="22">
        <v>6580</v>
      </c>
      <c r="X1061" s="20">
        <v>0</v>
      </c>
      <c r="Y1061" s="20">
        <v>0</v>
      </c>
      <c r="Z1061" s="139">
        <v>1322587</v>
      </c>
      <c r="AA1061" s="140"/>
      <c r="AB1061" s="20">
        <v>1322587</v>
      </c>
      <c r="AC1061" s="20">
        <v>0</v>
      </c>
      <c r="AD1061" s="42" t="s">
        <v>3225</v>
      </c>
      <c r="AE1061" s="21" t="s">
        <v>4942</v>
      </c>
      <c r="AF1061" s="172" t="s">
        <v>3225</v>
      </c>
      <c r="AG1061" s="173"/>
      <c r="AH1061" s="172" t="s">
        <v>4939</v>
      </c>
      <c r="AI1061" s="173"/>
    </row>
    <row r="1062" spans="1:35">
      <c r="A1062" s="20">
        <v>378</v>
      </c>
      <c r="B1062" s="172" t="s">
        <v>4943</v>
      </c>
      <c r="C1062" s="173"/>
      <c r="D1062" s="21" t="s">
        <v>4944</v>
      </c>
      <c r="E1062" s="172" t="s">
        <v>4945</v>
      </c>
      <c r="F1062" s="174"/>
      <c r="G1062" s="173"/>
      <c r="H1062" s="21" t="s">
        <v>66</v>
      </c>
      <c r="I1062" s="172" t="s">
        <v>4946</v>
      </c>
      <c r="J1062" s="173"/>
      <c r="K1062" s="21" t="s">
        <v>125</v>
      </c>
      <c r="L1062" s="20">
        <v>200</v>
      </c>
      <c r="M1062" s="20">
        <v>0</v>
      </c>
      <c r="N1062" s="139">
        <v>270400</v>
      </c>
      <c r="O1062" s="140"/>
      <c r="P1062" s="20">
        <v>270400</v>
      </c>
      <c r="Q1062" s="139">
        <v>0</v>
      </c>
      <c r="R1062" s="141"/>
      <c r="S1062" s="140"/>
      <c r="T1062" s="20">
        <v>0</v>
      </c>
      <c r="U1062" s="139">
        <v>500</v>
      </c>
      <c r="V1062" s="141"/>
      <c r="W1062" s="22">
        <v>24336</v>
      </c>
      <c r="X1062" s="20">
        <v>0</v>
      </c>
      <c r="Y1062" s="20">
        <v>0</v>
      </c>
      <c r="Z1062" s="139">
        <v>295236</v>
      </c>
      <c r="AA1062" s="140"/>
      <c r="AB1062" s="20">
        <v>295236</v>
      </c>
      <c r="AC1062" s="20">
        <v>0</v>
      </c>
      <c r="AD1062" s="42" t="s">
        <v>3401</v>
      </c>
      <c r="AE1062" s="21" t="s">
        <v>4947</v>
      </c>
      <c r="AF1062" s="172" t="s">
        <v>3401</v>
      </c>
      <c r="AG1062" s="173"/>
      <c r="AH1062" s="172" t="s">
        <v>4943</v>
      </c>
      <c r="AI1062" s="173"/>
    </row>
    <row r="1063" spans="1:35">
      <c r="A1063" s="20">
        <v>379</v>
      </c>
      <c r="B1063" s="172" t="s">
        <v>4948</v>
      </c>
      <c r="C1063" s="173"/>
      <c r="D1063" s="21" t="s">
        <v>4949</v>
      </c>
      <c r="E1063" s="172" t="s">
        <v>4950</v>
      </c>
      <c r="F1063" s="174"/>
      <c r="G1063" s="173"/>
      <c r="H1063" s="21" t="s">
        <v>66</v>
      </c>
      <c r="I1063" s="172" t="s">
        <v>4951</v>
      </c>
      <c r="J1063" s="173"/>
      <c r="K1063" s="21" t="s">
        <v>1875</v>
      </c>
      <c r="L1063" s="20">
        <v>1926</v>
      </c>
      <c r="M1063" s="20">
        <v>0</v>
      </c>
      <c r="N1063" s="139">
        <v>1463760</v>
      </c>
      <c r="O1063" s="140"/>
      <c r="P1063" s="20">
        <v>1463760</v>
      </c>
      <c r="Q1063" s="139">
        <v>0</v>
      </c>
      <c r="R1063" s="141"/>
      <c r="S1063" s="140"/>
      <c r="T1063" s="20">
        <v>0</v>
      </c>
      <c r="U1063" s="139">
        <v>0</v>
      </c>
      <c r="V1063" s="141"/>
      <c r="W1063" s="22">
        <v>131738</v>
      </c>
      <c r="X1063" s="20">
        <v>0</v>
      </c>
      <c r="Y1063" s="20">
        <v>0</v>
      </c>
      <c r="Z1063" s="139">
        <v>1595498</v>
      </c>
      <c r="AA1063" s="140"/>
      <c r="AB1063" s="20">
        <v>1595498</v>
      </c>
      <c r="AC1063" s="20">
        <v>0</v>
      </c>
      <c r="AD1063" s="42" t="s">
        <v>3241</v>
      </c>
      <c r="AE1063" s="21" t="s">
        <v>4952</v>
      </c>
      <c r="AF1063" s="172" t="s">
        <v>3241</v>
      </c>
      <c r="AG1063" s="173"/>
      <c r="AH1063" s="172" t="s">
        <v>4948</v>
      </c>
      <c r="AI1063" s="173"/>
    </row>
    <row r="1064" spans="1:35">
      <c r="A1064" s="20">
        <v>380</v>
      </c>
      <c r="B1064" s="172" t="s">
        <v>4953</v>
      </c>
      <c r="C1064" s="173"/>
      <c r="D1064" s="21" t="s">
        <v>4954</v>
      </c>
      <c r="E1064" s="172" t="s">
        <v>4955</v>
      </c>
      <c r="F1064" s="174"/>
      <c r="G1064" s="173"/>
      <c r="I1064" s="172" t="s">
        <v>4956</v>
      </c>
      <c r="J1064" s="173"/>
      <c r="K1064" s="21" t="s">
        <v>86</v>
      </c>
      <c r="L1064" s="20">
        <v>75</v>
      </c>
      <c r="M1064" s="20">
        <v>0</v>
      </c>
      <c r="N1064" s="139">
        <v>106908</v>
      </c>
      <c r="O1064" s="140"/>
      <c r="P1064" s="20">
        <v>106908</v>
      </c>
      <c r="Q1064" s="139">
        <v>0</v>
      </c>
      <c r="R1064" s="141"/>
      <c r="S1064" s="140"/>
      <c r="T1064" s="20">
        <v>0</v>
      </c>
      <c r="U1064" s="139">
        <v>0</v>
      </c>
      <c r="V1064" s="141"/>
      <c r="W1064" s="22">
        <v>0</v>
      </c>
      <c r="X1064" s="20">
        <v>0</v>
      </c>
      <c r="Y1064" s="20">
        <v>0</v>
      </c>
      <c r="Z1064" s="139">
        <v>106908</v>
      </c>
      <c r="AA1064" s="140"/>
      <c r="AB1064" s="20">
        <v>0</v>
      </c>
      <c r="AC1064" s="20">
        <v>106908</v>
      </c>
      <c r="AD1064" s="42" t="s">
        <v>3247</v>
      </c>
      <c r="AE1064" s="21" t="s">
        <v>4957</v>
      </c>
      <c r="AF1064" s="172" t="s">
        <v>3247</v>
      </c>
      <c r="AG1064" s="173"/>
      <c r="AH1064" s="172" t="s">
        <v>4953</v>
      </c>
      <c r="AI1064" s="173"/>
    </row>
    <row r="1065" spans="1:35">
      <c r="A1065" s="20">
        <v>381</v>
      </c>
      <c r="B1065" s="172" t="s">
        <v>4958</v>
      </c>
      <c r="C1065" s="173"/>
      <c r="D1065" s="21" t="s">
        <v>4959</v>
      </c>
      <c r="E1065" s="172" t="s">
        <v>4960</v>
      </c>
      <c r="F1065" s="174"/>
      <c r="G1065" s="173"/>
      <c r="I1065" s="172" t="s">
        <v>4961</v>
      </c>
      <c r="J1065" s="173"/>
      <c r="K1065" s="21" t="s">
        <v>60</v>
      </c>
      <c r="L1065" s="20">
        <v>28</v>
      </c>
      <c r="M1065" s="20">
        <v>0</v>
      </c>
      <c r="N1065" s="139">
        <v>4732</v>
      </c>
      <c r="O1065" s="140"/>
      <c r="P1065" s="20">
        <v>4732</v>
      </c>
      <c r="Q1065" s="139">
        <v>0</v>
      </c>
      <c r="R1065" s="141"/>
      <c r="S1065" s="140"/>
      <c r="T1065" s="20">
        <v>0</v>
      </c>
      <c r="U1065" s="139">
        <v>0</v>
      </c>
      <c r="V1065" s="141"/>
      <c r="W1065" s="22">
        <v>0</v>
      </c>
      <c r="X1065" s="20">
        <v>0</v>
      </c>
      <c r="Y1065" s="20">
        <v>0</v>
      </c>
      <c r="Z1065" s="139">
        <v>4732</v>
      </c>
      <c r="AA1065" s="140"/>
      <c r="AB1065" s="20">
        <v>0</v>
      </c>
      <c r="AC1065" s="20">
        <v>4732</v>
      </c>
      <c r="AD1065" s="42" t="s">
        <v>3253</v>
      </c>
      <c r="AE1065" s="21" t="s">
        <v>4962</v>
      </c>
      <c r="AF1065" s="172" t="s">
        <v>3253</v>
      </c>
      <c r="AG1065" s="173"/>
      <c r="AH1065" s="172" t="s">
        <v>4958</v>
      </c>
      <c r="AI1065" s="173"/>
    </row>
    <row r="1066" spans="1:35">
      <c r="A1066" s="20">
        <v>382</v>
      </c>
      <c r="B1066" s="172" t="s">
        <v>4963</v>
      </c>
      <c r="C1066" s="173"/>
      <c r="D1066" s="21" t="s">
        <v>4964</v>
      </c>
      <c r="E1066" s="172" t="s">
        <v>4965</v>
      </c>
      <c r="F1066" s="174"/>
      <c r="G1066" s="173"/>
      <c r="H1066" s="21" t="s">
        <v>66</v>
      </c>
      <c r="I1066" s="172" t="s">
        <v>4966</v>
      </c>
      <c r="J1066" s="173"/>
      <c r="K1066" s="21" t="s">
        <v>60</v>
      </c>
      <c r="L1066" s="20">
        <v>300</v>
      </c>
      <c r="M1066" s="20">
        <v>0</v>
      </c>
      <c r="N1066" s="139">
        <v>148500</v>
      </c>
      <c r="O1066" s="140"/>
      <c r="P1066" s="20">
        <v>148500</v>
      </c>
      <c r="Q1066" s="139">
        <v>0</v>
      </c>
      <c r="R1066" s="141"/>
      <c r="S1066" s="140"/>
      <c r="T1066" s="20">
        <v>0</v>
      </c>
      <c r="U1066" s="139">
        <v>0</v>
      </c>
      <c r="V1066" s="141"/>
      <c r="W1066" s="22">
        <v>13365</v>
      </c>
      <c r="X1066" s="20">
        <v>0</v>
      </c>
      <c r="Y1066" s="20">
        <v>0</v>
      </c>
      <c r="Z1066" s="139">
        <v>161865</v>
      </c>
      <c r="AA1066" s="140"/>
      <c r="AB1066" s="20">
        <v>13500</v>
      </c>
      <c r="AC1066" s="20">
        <v>148365</v>
      </c>
      <c r="AD1066" s="42" t="s">
        <v>3225</v>
      </c>
      <c r="AE1066" s="21" t="s">
        <v>4967</v>
      </c>
      <c r="AF1066" s="172" t="s">
        <v>3225</v>
      </c>
      <c r="AG1066" s="173"/>
      <c r="AH1066" s="172" t="s">
        <v>4963</v>
      </c>
      <c r="AI1066" s="173"/>
    </row>
    <row r="1067" spans="1:35">
      <c r="A1067" s="20">
        <v>383</v>
      </c>
      <c r="B1067" s="172" t="s">
        <v>4968</v>
      </c>
      <c r="C1067" s="173"/>
      <c r="D1067" s="21" t="s">
        <v>4969</v>
      </c>
      <c r="E1067" s="172" t="s">
        <v>3757</v>
      </c>
      <c r="F1067" s="174"/>
      <c r="G1067" s="173"/>
      <c r="I1067" s="172" t="s">
        <v>4970</v>
      </c>
      <c r="J1067" s="173"/>
      <c r="K1067" s="21" t="s">
        <v>60</v>
      </c>
      <c r="L1067" s="20">
        <v>34</v>
      </c>
      <c r="M1067" s="20">
        <v>0</v>
      </c>
      <c r="N1067" s="139">
        <v>5746</v>
      </c>
      <c r="O1067" s="140"/>
      <c r="P1067" s="20">
        <v>5746</v>
      </c>
      <c r="Q1067" s="139">
        <v>0</v>
      </c>
      <c r="R1067" s="141"/>
      <c r="S1067" s="140"/>
      <c r="T1067" s="20">
        <v>0</v>
      </c>
      <c r="U1067" s="139">
        <v>0</v>
      </c>
      <c r="V1067" s="141"/>
      <c r="W1067" s="22">
        <v>0</v>
      </c>
      <c r="X1067" s="20">
        <v>0</v>
      </c>
      <c r="Y1067" s="20">
        <v>0</v>
      </c>
      <c r="Z1067" s="139">
        <v>5746</v>
      </c>
      <c r="AA1067" s="140"/>
      <c r="AB1067" s="20">
        <v>0</v>
      </c>
      <c r="AC1067" s="20">
        <v>5746</v>
      </c>
      <c r="AD1067" s="42" t="s">
        <v>3253</v>
      </c>
      <c r="AE1067" s="21" t="s">
        <v>4971</v>
      </c>
      <c r="AF1067" s="172" t="s">
        <v>3253</v>
      </c>
      <c r="AG1067" s="173"/>
      <c r="AH1067" s="172" t="s">
        <v>4968</v>
      </c>
      <c r="AI1067" s="173"/>
    </row>
    <row r="1068" spans="1:35">
      <c r="A1068" s="20">
        <v>384</v>
      </c>
      <c r="B1068" s="172" t="s">
        <v>4972</v>
      </c>
      <c r="C1068" s="173"/>
      <c r="D1068" s="21" t="s">
        <v>4973</v>
      </c>
      <c r="E1068" s="172" t="s">
        <v>2041</v>
      </c>
      <c r="F1068" s="174"/>
      <c r="G1068" s="173"/>
      <c r="H1068" s="21" t="s">
        <v>325</v>
      </c>
      <c r="I1068" s="172" t="s">
        <v>4974</v>
      </c>
      <c r="J1068" s="173"/>
      <c r="K1068" s="21" t="s">
        <v>60</v>
      </c>
      <c r="L1068" s="20">
        <v>2479</v>
      </c>
      <c r="M1068" s="20">
        <v>59400</v>
      </c>
      <c r="N1068" s="139">
        <v>1226907</v>
      </c>
      <c r="O1068" s="140"/>
      <c r="P1068" s="20">
        <v>1286307</v>
      </c>
      <c r="Q1068" s="139">
        <v>0</v>
      </c>
      <c r="R1068" s="141"/>
      <c r="S1068" s="140"/>
      <c r="T1068" s="20">
        <v>76400</v>
      </c>
      <c r="U1068" s="139">
        <v>188171</v>
      </c>
      <c r="V1068" s="141"/>
      <c r="W1068" s="22">
        <v>13160</v>
      </c>
      <c r="X1068" s="20">
        <v>0</v>
      </c>
      <c r="Y1068" s="20">
        <v>0</v>
      </c>
      <c r="Z1068" s="139">
        <v>1564038</v>
      </c>
      <c r="AA1068" s="140"/>
      <c r="AB1068" s="20">
        <v>1564038</v>
      </c>
      <c r="AC1068" s="20">
        <v>0</v>
      </c>
      <c r="AD1068" s="42" t="s">
        <v>3241</v>
      </c>
      <c r="AE1068" s="21" t="s">
        <v>4975</v>
      </c>
      <c r="AF1068" s="172" t="s">
        <v>3241</v>
      </c>
      <c r="AG1068" s="173"/>
      <c r="AH1068" s="172" t="s">
        <v>4972</v>
      </c>
      <c r="AI1068" s="173"/>
    </row>
    <row r="1069" spans="1:35">
      <c r="A1069" s="20">
        <v>385</v>
      </c>
      <c r="B1069" s="172" t="s">
        <v>4976</v>
      </c>
      <c r="C1069" s="173"/>
      <c r="D1069" s="21" t="s">
        <v>4977</v>
      </c>
      <c r="E1069" s="172" t="s">
        <v>4978</v>
      </c>
      <c r="F1069" s="174"/>
      <c r="G1069" s="173"/>
      <c r="I1069" s="172" t="s">
        <v>3469</v>
      </c>
      <c r="J1069" s="173"/>
      <c r="K1069" s="21" t="s">
        <v>295</v>
      </c>
      <c r="L1069" s="20">
        <v>46</v>
      </c>
      <c r="M1069" s="20">
        <v>0</v>
      </c>
      <c r="N1069" s="139">
        <v>12650</v>
      </c>
      <c r="O1069" s="140"/>
      <c r="P1069" s="20">
        <v>12650</v>
      </c>
      <c r="Q1069" s="139">
        <v>0</v>
      </c>
      <c r="R1069" s="141"/>
      <c r="S1069" s="140"/>
      <c r="T1069" s="20">
        <v>0</v>
      </c>
      <c r="U1069" s="139">
        <v>0</v>
      </c>
      <c r="V1069" s="141"/>
      <c r="W1069" s="22">
        <v>0</v>
      </c>
      <c r="X1069" s="20">
        <v>0</v>
      </c>
      <c r="Y1069" s="20">
        <v>0</v>
      </c>
      <c r="Z1069" s="139">
        <v>12650</v>
      </c>
      <c r="AA1069" s="140"/>
      <c r="AB1069" s="20">
        <v>0</v>
      </c>
      <c r="AC1069" s="20">
        <v>12650</v>
      </c>
      <c r="AD1069" s="42" t="s">
        <v>3253</v>
      </c>
      <c r="AE1069" s="21" t="s">
        <v>4979</v>
      </c>
      <c r="AF1069" s="172" t="s">
        <v>3253</v>
      </c>
      <c r="AG1069" s="173"/>
      <c r="AH1069" s="172" t="s">
        <v>4976</v>
      </c>
      <c r="AI1069" s="173"/>
    </row>
    <row r="1070" spans="1:35">
      <c r="A1070" s="20">
        <v>386</v>
      </c>
      <c r="B1070" s="172" t="s">
        <v>4980</v>
      </c>
      <c r="C1070" s="173"/>
      <c r="D1070" s="21" t="s">
        <v>4981</v>
      </c>
      <c r="E1070" s="172" t="s">
        <v>4982</v>
      </c>
      <c r="F1070" s="174"/>
      <c r="G1070" s="173"/>
      <c r="H1070" s="21" t="s">
        <v>66</v>
      </c>
      <c r="I1070" s="172" t="s">
        <v>4983</v>
      </c>
      <c r="J1070" s="173"/>
      <c r="K1070" s="21" t="s">
        <v>252</v>
      </c>
      <c r="L1070" s="20">
        <v>532</v>
      </c>
      <c r="M1070" s="20">
        <v>0</v>
      </c>
      <c r="N1070" s="139">
        <v>220780</v>
      </c>
      <c r="O1070" s="140"/>
      <c r="P1070" s="20">
        <v>220780</v>
      </c>
      <c r="Q1070" s="139">
        <v>0</v>
      </c>
      <c r="R1070" s="141"/>
      <c r="S1070" s="140"/>
      <c r="T1070" s="20">
        <v>0</v>
      </c>
      <c r="U1070" s="139">
        <v>0</v>
      </c>
      <c r="V1070" s="141"/>
      <c r="W1070" s="22">
        <v>19870</v>
      </c>
      <c r="X1070" s="20">
        <v>0</v>
      </c>
      <c r="Y1070" s="20">
        <v>0</v>
      </c>
      <c r="Z1070" s="139">
        <v>240650</v>
      </c>
      <c r="AA1070" s="140"/>
      <c r="AB1070" s="20">
        <v>240650</v>
      </c>
      <c r="AC1070" s="20">
        <v>0</v>
      </c>
      <c r="AD1070" s="42" t="s">
        <v>3611</v>
      </c>
      <c r="AE1070" s="21" t="s">
        <v>4984</v>
      </c>
      <c r="AF1070" s="172" t="s">
        <v>3611</v>
      </c>
      <c r="AG1070" s="173"/>
      <c r="AH1070" s="172" t="s">
        <v>4980</v>
      </c>
      <c r="AI1070" s="173"/>
    </row>
    <row r="1071" spans="1:35">
      <c r="A1071" s="20">
        <v>387</v>
      </c>
      <c r="B1071" s="172" t="s">
        <v>4985</v>
      </c>
      <c r="C1071" s="173"/>
      <c r="D1071" s="21" t="s">
        <v>4986</v>
      </c>
      <c r="E1071" s="172" t="s">
        <v>4987</v>
      </c>
      <c r="F1071" s="174"/>
      <c r="G1071" s="173"/>
      <c r="I1071" s="172" t="s">
        <v>4988</v>
      </c>
      <c r="J1071" s="173"/>
      <c r="K1071" s="21" t="s">
        <v>60</v>
      </c>
      <c r="L1071" s="20">
        <v>52</v>
      </c>
      <c r="M1071" s="20">
        <v>0</v>
      </c>
      <c r="N1071" s="139">
        <v>8788</v>
      </c>
      <c r="O1071" s="140"/>
      <c r="P1071" s="20">
        <v>8788</v>
      </c>
      <c r="Q1071" s="139">
        <v>0</v>
      </c>
      <c r="R1071" s="141"/>
      <c r="S1071" s="140"/>
      <c r="T1071" s="20">
        <v>0</v>
      </c>
      <c r="U1071" s="139">
        <v>0</v>
      </c>
      <c r="V1071" s="141"/>
      <c r="W1071" s="22">
        <v>0</v>
      </c>
      <c r="X1071" s="20">
        <v>0</v>
      </c>
      <c r="Y1071" s="20">
        <v>0</v>
      </c>
      <c r="Z1071" s="139">
        <v>8788</v>
      </c>
      <c r="AA1071" s="140"/>
      <c r="AB1071" s="20">
        <v>0</v>
      </c>
      <c r="AC1071" s="20">
        <v>8788</v>
      </c>
      <c r="AD1071" s="42" t="s">
        <v>3253</v>
      </c>
      <c r="AE1071" s="21" t="s">
        <v>4989</v>
      </c>
      <c r="AF1071" s="172" t="s">
        <v>3253</v>
      </c>
      <c r="AG1071" s="173"/>
      <c r="AH1071" s="172" t="s">
        <v>4985</v>
      </c>
      <c r="AI1071" s="173"/>
    </row>
    <row r="1072" spans="1:35">
      <c r="A1072" s="20">
        <v>388</v>
      </c>
      <c r="B1072" s="172" t="s">
        <v>4990</v>
      </c>
      <c r="C1072" s="173"/>
      <c r="D1072" s="21" t="s">
        <v>4991</v>
      </c>
      <c r="E1072" s="172" t="s">
        <v>4992</v>
      </c>
      <c r="F1072" s="174"/>
      <c r="G1072" s="173"/>
      <c r="I1072" s="172" t="s">
        <v>4993</v>
      </c>
      <c r="J1072" s="173"/>
      <c r="K1072" s="21" t="s">
        <v>60</v>
      </c>
      <c r="L1072" s="20">
        <v>29</v>
      </c>
      <c r="M1072" s="20">
        <v>0</v>
      </c>
      <c r="N1072" s="139">
        <v>4901</v>
      </c>
      <c r="O1072" s="140"/>
      <c r="P1072" s="20">
        <v>4901</v>
      </c>
      <c r="Q1072" s="139">
        <v>0</v>
      </c>
      <c r="R1072" s="141"/>
      <c r="S1072" s="140"/>
      <c r="T1072" s="20">
        <v>0</v>
      </c>
      <c r="U1072" s="139">
        <v>0</v>
      </c>
      <c r="V1072" s="141"/>
      <c r="W1072" s="22">
        <v>0</v>
      </c>
      <c r="X1072" s="20">
        <v>0</v>
      </c>
      <c r="Y1072" s="20">
        <v>0</v>
      </c>
      <c r="Z1072" s="139">
        <v>4901</v>
      </c>
      <c r="AA1072" s="140"/>
      <c r="AB1072" s="20">
        <v>0</v>
      </c>
      <c r="AC1072" s="20">
        <v>4901</v>
      </c>
      <c r="AD1072" s="42" t="s">
        <v>3253</v>
      </c>
      <c r="AE1072" s="21" t="s">
        <v>4994</v>
      </c>
      <c r="AF1072" s="172" t="s">
        <v>3253</v>
      </c>
      <c r="AG1072" s="173"/>
      <c r="AH1072" s="172" t="s">
        <v>4990</v>
      </c>
      <c r="AI1072" s="173"/>
    </row>
    <row r="1073" spans="1:35" s="69" customFormat="1">
      <c r="A1073" s="65">
        <v>389</v>
      </c>
      <c r="B1073" s="175" t="s">
        <v>4995</v>
      </c>
      <c r="C1073" s="176"/>
      <c r="D1073" s="66" t="s">
        <v>108</v>
      </c>
      <c r="E1073" s="175" t="s">
        <v>4996</v>
      </c>
      <c r="F1073" s="177"/>
      <c r="G1073" s="176"/>
      <c r="H1073" s="66" t="s">
        <v>110</v>
      </c>
      <c r="I1073" s="175" t="s">
        <v>3229</v>
      </c>
      <c r="J1073" s="176"/>
      <c r="K1073" s="66" t="s">
        <v>60</v>
      </c>
      <c r="L1073" s="65">
        <v>2479</v>
      </c>
      <c r="M1073" s="65">
        <v>89100</v>
      </c>
      <c r="N1073" s="160">
        <v>1226907</v>
      </c>
      <c r="O1073" s="161"/>
      <c r="P1073" s="65">
        <v>1316007</v>
      </c>
      <c r="Q1073" s="160">
        <v>0</v>
      </c>
      <c r="R1073" s="162"/>
      <c r="S1073" s="161"/>
      <c r="T1073" s="65">
        <v>0</v>
      </c>
      <c r="U1073" s="160">
        <v>0</v>
      </c>
      <c r="V1073" s="162"/>
      <c r="W1073" s="67">
        <v>6580</v>
      </c>
      <c r="X1073" s="65">
        <v>0</v>
      </c>
      <c r="Y1073" s="65">
        <v>0</v>
      </c>
      <c r="Z1073" s="160">
        <v>1322587</v>
      </c>
      <c r="AA1073" s="161"/>
      <c r="AB1073" s="65">
        <v>1322587</v>
      </c>
      <c r="AC1073" s="65">
        <v>0</v>
      </c>
      <c r="AD1073" s="68" t="s">
        <v>3230</v>
      </c>
      <c r="AE1073" s="66" t="s">
        <v>4997</v>
      </c>
      <c r="AF1073" s="175" t="s">
        <v>3230</v>
      </c>
      <c r="AG1073" s="176"/>
      <c r="AH1073" s="175" t="s">
        <v>4995</v>
      </c>
      <c r="AI1073" s="176"/>
    </row>
    <row r="1074" spans="1:35">
      <c r="A1074" s="20">
        <v>1</v>
      </c>
      <c r="B1074" s="172" t="s">
        <v>4998</v>
      </c>
      <c r="C1074" s="173"/>
      <c r="D1074" s="21" t="s">
        <v>4999</v>
      </c>
      <c r="E1074" s="172" t="s">
        <v>5000</v>
      </c>
      <c r="F1074" s="174"/>
      <c r="G1074" s="173"/>
      <c r="I1074" s="172" t="s">
        <v>5001</v>
      </c>
      <c r="J1074" s="173"/>
      <c r="K1074" s="21" t="s">
        <v>60</v>
      </c>
      <c r="L1074" s="20">
        <v>61</v>
      </c>
      <c r="M1074" s="20">
        <v>0</v>
      </c>
      <c r="N1074" s="139">
        <v>10309</v>
      </c>
      <c r="O1074" s="140"/>
      <c r="P1074" s="20">
        <v>10309</v>
      </c>
      <c r="Q1074" s="139">
        <v>0</v>
      </c>
      <c r="R1074" s="141"/>
      <c r="S1074" s="140"/>
      <c r="T1074" s="20">
        <v>0</v>
      </c>
      <c r="U1074" s="139">
        <v>0</v>
      </c>
      <c r="V1074" s="141"/>
      <c r="W1074" s="22">
        <v>0</v>
      </c>
      <c r="X1074" s="20">
        <v>0</v>
      </c>
      <c r="Y1074" s="20">
        <v>0</v>
      </c>
      <c r="Z1074" s="139">
        <v>10309</v>
      </c>
      <c r="AA1074" s="140"/>
      <c r="AB1074" s="20">
        <v>0</v>
      </c>
      <c r="AC1074" s="20">
        <v>10309</v>
      </c>
      <c r="AD1074" s="42" t="s">
        <v>5002</v>
      </c>
      <c r="AE1074" s="21" t="s">
        <v>5003</v>
      </c>
      <c r="AF1074" s="172" t="s">
        <v>5002</v>
      </c>
      <c r="AG1074" s="173"/>
      <c r="AH1074" s="172" t="s">
        <v>4998</v>
      </c>
      <c r="AI1074" s="173"/>
    </row>
    <row r="1075" spans="1:35">
      <c r="A1075" s="20">
        <v>2</v>
      </c>
      <c r="B1075" s="172" t="s">
        <v>5004</v>
      </c>
      <c r="C1075" s="173"/>
      <c r="D1075" s="21" t="s">
        <v>5005</v>
      </c>
      <c r="E1075" s="172" t="s">
        <v>5006</v>
      </c>
      <c r="F1075" s="174"/>
      <c r="G1075" s="173"/>
      <c r="I1075" s="172" t="s">
        <v>5007</v>
      </c>
      <c r="J1075" s="173"/>
      <c r="K1075" s="21" t="s">
        <v>3054</v>
      </c>
      <c r="L1075" s="20">
        <v>189</v>
      </c>
      <c r="M1075" s="20">
        <v>0</v>
      </c>
      <c r="N1075" s="139">
        <v>317812</v>
      </c>
      <c r="O1075" s="140"/>
      <c r="P1075" s="20">
        <v>317812</v>
      </c>
      <c r="Q1075" s="139">
        <v>0</v>
      </c>
      <c r="R1075" s="141"/>
      <c r="S1075" s="140"/>
      <c r="T1075" s="20">
        <v>0</v>
      </c>
      <c r="U1075" s="139">
        <v>0</v>
      </c>
      <c r="V1075" s="141"/>
      <c r="W1075" s="22">
        <v>0</v>
      </c>
      <c r="X1075" s="20">
        <v>0</v>
      </c>
      <c r="Y1075" s="20">
        <v>0</v>
      </c>
      <c r="Z1075" s="139">
        <v>317812</v>
      </c>
      <c r="AA1075" s="140"/>
      <c r="AB1075" s="20">
        <v>0</v>
      </c>
      <c r="AC1075" s="20">
        <v>317812</v>
      </c>
      <c r="AD1075" s="42" t="s">
        <v>5002</v>
      </c>
      <c r="AE1075" s="21" t="s">
        <v>5008</v>
      </c>
      <c r="AF1075" s="172" t="s">
        <v>5002</v>
      </c>
      <c r="AG1075" s="173"/>
      <c r="AH1075" s="172" t="s">
        <v>5004</v>
      </c>
      <c r="AI1075" s="173"/>
    </row>
    <row r="1076" spans="1:35">
      <c r="A1076" s="20">
        <v>3</v>
      </c>
      <c r="B1076" s="172" t="s">
        <v>5009</v>
      </c>
      <c r="C1076" s="173"/>
      <c r="D1076" s="21" t="s">
        <v>5010</v>
      </c>
      <c r="E1076" s="172" t="s">
        <v>5011</v>
      </c>
      <c r="F1076" s="174"/>
      <c r="G1076" s="173"/>
      <c r="H1076" s="21" t="s">
        <v>156</v>
      </c>
      <c r="I1076" s="172" t="s">
        <v>5012</v>
      </c>
      <c r="J1076" s="173"/>
      <c r="K1076" s="21" t="s">
        <v>370</v>
      </c>
      <c r="L1076" s="20">
        <v>4957</v>
      </c>
      <c r="M1076" s="20">
        <v>0</v>
      </c>
      <c r="N1076" s="139">
        <v>2453814</v>
      </c>
      <c r="O1076" s="140"/>
      <c r="P1076" s="20">
        <v>2453814</v>
      </c>
      <c r="Q1076" s="139">
        <v>0</v>
      </c>
      <c r="R1076" s="141"/>
      <c r="S1076" s="140"/>
      <c r="T1076" s="20">
        <v>0</v>
      </c>
      <c r="U1076" s="139">
        <v>0</v>
      </c>
      <c r="V1076" s="141"/>
      <c r="W1076" s="22">
        <v>24538</v>
      </c>
      <c r="X1076" s="20">
        <v>0</v>
      </c>
      <c r="Y1076" s="20">
        <v>0</v>
      </c>
      <c r="Z1076" s="139">
        <v>2478352</v>
      </c>
      <c r="AA1076" s="140"/>
      <c r="AB1076" s="20">
        <v>2478352</v>
      </c>
      <c r="AC1076" s="20">
        <v>0</v>
      </c>
      <c r="AD1076" s="42" t="s">
        <v>5013</v>
      </c>
      <c r="AE1076" s="21" t="s">
        <v>5014</v>
      </c>
      <c r="AF1076" s="172" t="s">
        <v>5013</v>
      </c>
      <c r="AG1076" s="173"/>
      <c r="AH1076" s="172" t="s">
        <v>5009</v>
      </c>
      <c r="AI1076" s="173"/>
    </row>
    <row r="1077" spans="1:35">
      <c r="A1077" s="20">
        <v>4</v>
      </c>
      <c r="B1077" s="172" t="s">
        <v>5015</v>
      </c>
      <c r="C1077" s="173"/>
      <c r="D1077" s="21" t="s">
        <v>5016</v>
      </c>
      <c r="E1077" s="172" t="s">
        <v>5017</v>
      </c>
      <c r="F1077" s="174"/>
      <c r="G1077" s="173"/>
      <c r="H1077" s="21" t="s">
        <v>66</v>
      </c>
      <c r="I1077" s="172" t="s">
        <v>5018</v>
      </c>
      <c r="J1077" s="173"/>
      <c r="K1077" s="21" t="s">
        <v>60</v>
      </c>
      <c r="L1077" s="20">
        <v>200</v>
      </c>
      <c r="M1077" s="20">
        <v>0</v>
      </c>
      <c r="N1077" s="139">
        <v>99000</v>
      </c>
      <c r="O1077" s="140"/>
      <c r="P1077" s="20">
        <v>99000</v>
      </c>
      <c r="Q1077" s="139">
        <v>0</v>
      </c>
      <c r="R1077" s="141"/>
      <c r="S1077" s="140"/>
      <c r="T1077" s="20">
        <v>0</v>
      </c>
      <c r="U1077" s="139">
        <v>0</v>
      </c>
      <c r="V1077" s="141"/>
      <c r="W1077" s="22">
        <v>8910</v>
      </c>
      <c r="X1077" s="20">
        <v>0</v>
      </c>
      <c r="Y1077" s="20">
        <v>0</v>
      </c>
      <c r="Z1077" s="139">
        <v>107910</v>
      </c>
      <c r="AA1077" s="140"/>
      <c r="AB1077" s="20">
        <v>12000</v>
      </c>
      <c r="AC1077" s="20">
        <v>95910</v>
      </c>
      <c r="AD1077" s="42" t="s">
        <v>5019</v>
      </c>
      <c r="AE1077" s="21" t="s">
        <v>5020</v>
      </c>
      <c r="AF1077" s="172" t="s">
        <v>5019</v>
      </c>
      <c r="AG1077" s="173"/>
      <c r="AH1077" s="172" t="s">
        <v>5015</v>
      </c>
      <c r="AI1077" s="173"/>
    </row>
    <row r="1078" spans="1:35">
      <c r="A1078" s="20">
        <v>5</v>
      </c>
      <c r="B1078" s="172" t="s">
        <v>5021</v>
      </c>
      <c r="C1078" s="173"/>
      <c r="D1078" s="21" t="s">
        <v>5022</v>
      </c>
      <c r="E1078" s="172" t="s">
        <v>5023</v>
      </c>
      <c r="F1078" s="174"/>
      <c r="G1078" s="173"/>
      <c r="I1078" s="172" t="s">
        <v>5024</v>
      </c>
      <c r="J1078" s="173"/>
      <c r="K1078" s="21" t="s">
        <v>60</v>
      </c>
      <c r="L1078" s="20">
        <v>135</v>
      </c>
      <c r="M1078" s="20">
        <v>0</v>
      </c>
      <c r="N1078" s="139">
        <v>22815</v>
      </c>
      <c r="O1078" s="140"/>
      <c r="P1078" s="20">
        <v>22815</v>
      </c>
      <c r="Q1078" s="139">
        <v>0</v>
      </c>
      <c r="R1078" s="141"/>
      <c r="S1078" s="140"/>
      <c r="T1078" s="20">
        <v>0</v>
      </c>
      <c r="U1078" s="139">
        <v>0</v>
      </c>
      <c r="V1078" s="141"/>
      <c r="W1078" s="22">
        <v>0</v>
      </c>
      <c r="X1078" s="20">
        <v>0</v>
      </c>
      <c r="Y1078" s="20">
        <v>0</v>
      </c>
      <c r="Z1078" s="139">
        <v>22815</v>
      </c>
      <c r="AA1078" s="140"/>
      <c r="AB1078" s="20">
        <v>0</v>
      </c>
      <c r="AC1078" s="20">
        <v>22815</v>
      </c>
      <c r="AD1078" s="42" t="s">
        <v>5002</v>
      </c>
      <c r="AE1078" s="21" t="s">
        <v>5025</v>
      </c>
      <c r="AF1078" s="172" t="s">
        <v>5002</v>
      </c>
      <c r="AG1078" s="173"/>
      <c r="AH1078" s="172" t="s">
        <v>5021</v>
      </c>
      <c r="AI1078" s="173"/>
    </row>
    <row r="1079" spans="1:35">
      <c r="A1079" s="20">
        <v>6</v>
      </c>
      <c r="B1079" s="172" t="s">
        <v>5026</v>
      </c>
      <c r="C1079" s="173"/>
      <c r="D1079" s="21" t="s">
        <v>108</v>
      </c>
      <c r="E1079" s="172" t="s">
        <v>5027</v>
      </c>
      <c r="F1079" s="174"/>
      <c r="G1079" s="173"/>
      <c r="H1079" s="21" t="s">
        <v>110</v>
      </c>
      <c r="I1079" s="172" t="s">
        <v>5028</v>
      </c>
      <c r="J1079" s="173"/>
      <c r="K1079" s="21" t="s">
        <v>5029</v>
      </c>
      <c r="L1079" s="20">
        <v>12118</v>
      </c>
      <c r="M1079" s="20">
        <v>1520640</v>
      </c>
      <c r="N1079" s="139">
        <v>11632896</v>
      </c>
      <c r="O1079" s="140"/>
      <c r="P1079" s="20">
        <v>13153536</v>
      </c>
      <c r="Q1079" s="139">
        <v>10000</v>
      </c>
      <c r="R1079" s="141"/>
      <c r="S1079" s="140"/>
      <c r="T1079" s="20">
        <v>0</v>
      </c>
      <c r="U1079" s="139">
        <v>0</v>
      </c>
      <c r="V1079" s="141"/>
      <c r="W1079" s="22">
        <v>21923</v>
      </c>
      <c r="X1079" s="20">
        <v>0</v>
      </c>
      <c r="Y1079" s="20">
        <v>0</v>
      </c>
      <c r="Z1079" s="139">
        <v>13185459</v>
      </c>
      <c r="AA1079" s="140"/>
      <c r="AB1079" s="20">
        <v>13185459</v>
      </c>
      <c r="AC1079" s="20">
        <v>0</v>
      </c>
      <c r="AD1079" s="42" t="s">
        <v>5002</v>
      </c>
      <c r="AE1079" s="21" t="s">
        <v>5030</v>
      </c>
      <c r="AF1079" s="172" t="s">
        <v>5002</v>
      </c>
      <c r="AG1079" s="173"/>
      <c r="AH1079" s="172" t="s">
        <v>5026</v>
      </c>
      <c r="AI1079" s="173"/>
    </row>
    <row r="1080" spans="1:35">
      <c r="A1080" s="20">
        <v>7</v>
      </c>
      <c r="B1080" s="172" t="s">
        <v>5031</v>
      </c>
      <c r="C1080" s="173"/>
      <c r="D1080" s="21" t="s">
        <v>5032</v>
      </c>
      <c r="E1080" s="172" t="s">
        <v>5033</v>
      </c>
      <c r="F1080" s="174"/>
      <c r="G1080" s="173"/>
      <c r="H1080" s="21" t="s">
        <v>66</v>
      </c>
      <c r="I1080" s="172" t="s">
        <v>5034</v>
      </c>
      <c r="J1080" s="173"/>
      <c r="K1080" s="21" t="s">
        <v>68</v>
      </c>
      <c r="L1080" s="20">
        <v>582</v>
      </c>
      <c r="M1080" s="20">
        <v>0</v>
      </c>
      <c r="N1080" s="139">
        <v>786864</v>
      </c>
      <c r="O1080" s="140"/>
      <c r="P1080" s="20">
        <v>786864</v>
      </c>
      <c r="Q1080" s="139">
        <v>0</v>
      </c>
      <c r="R1080" s="141"/>
      <c r="S1080" s="140"/>
      <c r="T1080" s="20">
        <v>0</v>
      </c>
      <c r="U1080" s="139">
        <v>0</v>
      </c>
      <c r="V1080" s="141"/>
      <c r="W1080" s="22">
        <v>70818</v>
      </c>
      <c r="X1080" s="20">
        <v>0</v>
      </c>
      <c r="Y1080" s="20">
        <v>0</v>
      </c>
      <c r="Z1080" s="139">
        <v>857682</v>
      </c>
      <c r="AA1080" s="140"/>
      <c r="AB1080" s="20">
        <v>857682</v>
      </c>
      <c r="AC1080" s="20">
        <v>0</v>
      </c>
      <c r="AD1080" s="42" t="s">
        <v>5035</v>
      </c>
      <c r="AE1080" s="21" t="s">
        <v>5036</v>
      </c>
      <c r="AF1080" s="172" t="s">
        <v>5035</v>
      </c>
      <c r="AG1080" s="173"/>
      <c r="AH1080" s="172" t="s">
        <v>5031</v>
      </c>
      <c r="AI1080" s="173"/>
    </row>
    <row r="1081" spans="1:35">
      <c r="A1081" s="20">
        <v>8</v>
      </c>
      <c r="B1081" s="172" t="s">
        <v>5037</v>
      </c>
      <c r="C1081" s="173"/>
      <c r="D1081" s="21" t="s">
        <v>5038</v>
      </c>
      <c r="E1081" s="172" t="s">
        <v>3957</v>
      </c>
      <c r="F1081" s="174"/>
      <c r="G1081" s="173"/>
      <c r="H1081" s="21" t="s">
        <v>66</v>
      </c>
      <c r="I1081" s="172" t="s">
        <v>5039</v>
      </c>
      <c r="J1081" s="173"/>
      <c r="K1081" s="21" t="s">
        <v>125</v>
      </c>
      <c r="L1081" s="20">
        <v>582</v>
      </c>
      <c r="M1081" s="20">
        <v>0</v>
      </c>
      <c r="N1081" s="139">
        <v>786864</v>
      </c>
      <c r="O1081" s="140"/>
      <c r="P1081" s="20">
        <v>786864</v>
      </c>
      <c r="Q1081" s="139">
        <v>0</v>
      </c>
      <c r="R1081" s="141"/>
      <c r="S1081" s="140"/>
      <c r="T1081" s="20">
        <v>0</v>
      </c>
      <c r="U1081" s="139">
        <v>0</v>
      </c>
      <c r="V1081" s="141"/>
      <c r="W1081" s="22">
        <v>70818</v>
      </c>
      <c r="X1081" s="20">
        <v>0</v>
      </c>
      <c r="Y1081" s="20">
        <v>0</v>
      </c>
      <c r="Z1081" s="139">
        <v>857682</v>
      </c>
      <c r="AA1081" s="140"/>
      <c r="AB1081" s="20">
        <v>857682</v>
      </c>
      <c r="AC1081" s="20">
        <v>0</v>
      </c>
      <c r="AD1081" s="42" t="s">
        <v>5040</v>
      </c>
      <c r="AE1081" s="21" t="s">
        <v>5041</v>
      </c>
      <c r="AF1081" s="172" t="s">
        <v>5040</v>
      </c>
      <c r="AG1081" s="173"/>
      <c r="AH1081" s="172" t="s">
        <v>5037</v>
      </c>
      <c r="AI1081" s="173"/>
    </row>
    <row r="1082" spans="1:35">
      <c r="A1082" s="20">
        <v>9</v>
      </c>
      <c r="B1082" s="172" t="s">
        <v>5042</v>
      </c>
      <c r="C1082" s="173"/>
      <c r="D1082" s="21" t="s">
        <v>5043</v>
      </c>
      <c r="E1082" s="172" t="s">
        <v>5044</v>
      </c>
      <c r="F1082" s="174"/>
      <c r="G1082" s="173"/>
      <c r="H1082" s="21" t="s">
        <v>156</v>
      </c>
      <c r="I1082" s="172" t="s">
        <v>5045</v>
      </c>
      <c r="J1082" s="173"/>
      <c r="K1082" s="21" t="s">
        <v>370</v>
      </c>
      <c r="L1082" s="20">
        <v>4957</v>
      </c>
      <c r="M1082" s="20">
        <v>0</v>
      </c>
      <c r="N1082" s="139">
        <v>2453814</v>
      </c>
      <c r="O1082" s="140"/>
      <c r="P1082" s="20">
        <v>2453814</v>
      </c>
      <c r="Q1082" s="139">
        <v>0</v>
      </c>
      <c r="R1082" s="141"/>
      <c r="S1082" s="140"/>
      <c r="T1082" s="20">
        <v>0</v>
      </c>
      <c r="U1082" s="139">
        <v>0</v>
      </c>
      <c r="V1082" s="141"/>
      <c r="W1082" s="22">
        <v>24538</v>
      </c>
      <c r="X1082" s="20">
        <v>0</v>
      </c>
      <c r="Y1082" s="20">
        <v>0</v>
      </c>
      <c r="Z1082" s="139">
        <v>2478352</v>
      </c>
      <c r="AA1082" s="140"/>
      <c r="AB1082" s="20">
        <v>2478352</v>
      </c>
      <c r="AC1082" s="20">
        <v>0</v>
      </c>
      <c r="AD1082" s="42" t="s">
        <v>5040</v>
      </c>
      <c r="AE1082" s="21" t="s">
        <v>5046</v>
      </c>
      <c r="AF1082" s="172" t="s">
        <v>5040</v>
      </c>
      <c r="AG1082" s="173"/>
      <c r="AH1082" s="172" t="s">
        <v>5042</v>
      </c>
      <c r="AI1082" s="173"/>
    </row>
    <row r="1083" spans="1:35">
      <c r="A1083" s="20">
        <v>10</v>
      </c>
      <c r="B1083" s="172" t="s">
        <v>5047</v>
      </c>
      <c r="C1083" s="173"/>
      <c r="D1083" s="21" t="s">
        <v>5048</v>
      </c>
      <c r="E1083" s="172" t="s">
        <v>5049</v>
      </c>
      <c r="F1083" s="174"/>
      <c r="G1083" s="173"/>
      <c r="H1083" s="21" t="s">
        <v>66</v>
      </c>
      <c r="I1083" s="172" t="s">
        <v>5050</v>
      </c>
      <c r="J1083" s="173"/>
      <c r="K1083" s="21" t="s">
        <v>86</v>
      </c>
      <c r="L1083" s="20">
        <v>778</v>
      </c>
      <c r="M1083" s="20">
        <v>0</v>
      </c>
      <c r="N1083" s="139">
        <v>1123977</v>
      </c>
      <c r="O1083" s="140"/>
      <c r="P1083" s="20">
        <v>1123977</v>
      </c>
      <c r="Q1083" s="139">
        <v>0</v>
      </c>
      <c r="R1083" s="141"/>
      <c r="S1083" s="140"/>
      <c r="T1083" s="20">
        <v>0</v>
      </c>
      <c r="U1083" s="139">
        <v>0</v>
      </c>
      <c r="V1083" s="141"/>
      <c r="W1083" s="22">
        <v>101158</v>
      </c>
      <c r="X1083" s="20">
        <v>0</v>
      </c>
      <c r="Y1083" s="20">
        <v>0</v>
      </c>
      <c r="Z1083" s="139">
        <v>1225135</v>
      </c>
      <c r="AA1083" s="140"/>
      <c r="AB1083" s="20">
        <v>400000</v>
      </c>
      <c r="AC1083" s="20">
        <v>825135</v>
      </c>
      <c r="AD1083" s="42" t="s">
        <v>5051</v>
      </c>
      <c r="AE1083" s="21" t="s">
        <v>5052</v>
      </c>
      <c r="AF1083" s="172" t="s">
        <v>5051</v>
      </c>
      <c r="AG1083" s="173"/>
      <c r="AH1083" s="172" t="s">
        <v>5047</v>
      </c>
      <c r="AI1083" s="173"/>
    </row>
    <row r="1084" spans="1:35">
      <c r="A1084" s="20">
        <v>11</v>
      </c>
      <c r="B1084" s="172" t="s">
        <v>5053</v>
      </c>
      <c r="C1084" s="173"/>
      <c r="D1084" s="21" t="s">
        <v>5054</v>
      </c>
      <c r="E1084" s="172" t="s">
        <v>5055</v>
      </c>
      <c r="F1084" s="174"/>
      <c r="G1084" s="173"/>
      <c r="H1084" s="21" t="s">
        <v>66</v>
      </c>
      <c r="I1084" s="172" t="s">
        <v>5056</v>
      </c>
      <c r="J1084" s="173"/>
      <c r="K1084" s="21" t="s">
        <v>252</v>
      </c>
      <c r="L1084" s="20">
        <v>576</v>
      </c>
      <c r="M1084" s="20">
        <v>0</v>
      </c>
      <c r="N1084" s="139">
        <v>239040</v>
      </c>
      <c r="O1084" s="140"/>
      <c r="P1084" s="20">
        <v>239040</v>
      </c>
      <c r="Q1084" s="139">
        <v>0</v>
      </c>
      <c r="R1084" s="141"/>
      <c r="S1084" s="140"/>
      <c r="T1084" s="20">
        <v>0</v>
      </c>
      <c r="U1084" s="139">
        <v>0</v>
      </c>
      <c r="V1084" s="141"/>
      <c r="W1084" s="22">
        <v>21514</v>
      </c>
      <c r="X1084" s="20">
        <v>0</v>
      </c>
      <c r="Y1084" s="20">
        <v>0</v>
      </c>
      <c r="Z1084" s="139">
        <v>260554</v>
      </c>
      <c r="AA1084" s="140"/>
      <c r="AB1084" s="20">
        <v>260554</v>
      </c>
      <c r="AC1084" s="20">
        <v>0</v>
      </c>
      <c r="AD1084" s="42" t="s">
        <v>5035</v>
      </c>
      <c r="AE1084" s="21" t="s">
        <v>5057</v>
      </c>
      <c r="AF1084" s="172" t="s">
        <v>5035</v>
      </c>
      <c r="AG1084" s="173"/>
      <c r="AH1084" s="172" t="s">
        <v>5053</v>
      </c>
      <c r="AI1084" s="173"/>
    </row>
    <row r="1085" spans="1:35">
      <c r="A1085" s="20">
        <v>12</v>
      </c>
      <c r="B1085" s="172" t="s">
        <v>5058</v>
      </c>
      <c r="C1085" s="173"/>
      <c r="D1085" s="21" t="s">
        <v>5059</v>
      </c>
      <c r="E1085" s="172" t="s">
        <v>5060</v>
      </c>
      <c r="F1085" s="174"/>
      <c r="G1085" s="173"/>
      <c r="H1085" s="21" t="s">
        <v>325</v>
      </c>
      <c r="I1085" s="172" t="s">
        <v>5061</v>
      </c>
      <c r="J1085" s="173"/>
      <c r="K1085" s="21" t="s">
        <v>252</v>
      </c>
      <c r="L1085" s="20">
        <v>2479</v>
      </c>
      <c r="M1085" s="20">
        <v>59400</v>
      </c>
      <c r="N1085" s="139">
        <v>1226907</v>
      </c>
      <c r="O1085" s="140"/>
      <c r="P1085" s="20">
        <v>1286307</v>
      </c>
      <c r="Q1085" s="139">
        <v>0</v>
      </c>
      <c r="R1085" s="141"/>
      <c r="S1085" s="140"/>
      <c r="T1085" s="20">
        <v>76400</v>
      </c>
      <c r="U1085" s="139">
        <v>433957</v>
      </c>
      <c r="V1085" s="141"/>
      <c r="W1085" s="22">
        <v>13160</v>
      </c>
      <c r="X1085" s="20">
        <v>0</v>
      </c>
      <c r="Y1085" s="20">
        <v>0</v>
      </c>
      <c r="Z1085" s="139">
        <v>1809824</v>
      </c>
      <c r="AA1085" s="140"/>
      <c r="AB1085" s="20">
        <v>1809824</v>
      </c>
      <c r="AC1085" s="20">
        <v>0</v>
      </c>
      <c r="AD1085" s="42" t="s">
        <v>5062</v>
      </c>
      <c r="AE1085" s="21" t="s">
        <v>5063</v>
      </c>
      <c r="AF1085" s="172" t="s">
        <v>5062</v>
      </c>
      <c r="AG1085" s="173"/>
      <c r="AH1085" s="172" t="s">
        <v>5058</v>
      </c>
      <c r="AI1085" s="173"/>
    </row>
    <row r="1086" spans="1:35">
      <c r="A1086" s="20">
        <v>13</v>
      </c>
      <c r="B1086" s="172" t="s">
        <v>5064</v>
      </c>
      <c r="C1086" s="173"/>
      <c r="D1086" s="21" t="s">
        <v>5065</v>
      </c>
      <c r="E1086" s="172" t="s">
        <v>5066</v>
      </c>
      <c r="F1086" s="174"/>
      <c r="G1086" s="173"/>
      <c r="I1086" s="172" t="s">
        <v>5067</v>
      </c>
      <c r="J1086" s="173"/>
      <c r="K1086" s="21" t="s">
        <v>60</v>
      </c>
      <c r="L1086" s="20">
        <v>75</v>
      </c>
      <c r="M1086" s="20">
        <v>0</v>
      </c>
      <c r="N1086" s="139">
        <v>12675</v>
      </c>
      <c r="O1086" s="140"/>
      <c r="P1086" s="20">
        <v>12675</v>
      </c>
      <c r="Q1086" s="139">
        <v>0</v>
      </c>
      <c r="R1086" s="141"/>
      <c r="S1086" s="140"/>
      <c r="T1086" s="20">
        <v>0</v>
      </c>
      <c r="U1086" s="139">
        <v>0</v>
      </c>
      <c r="V1086" s="141"/>
      <c r="W1086" s="22">
        <v>0</v>
      </c>
      <c r="X1086" s="20">
        <v>0</v>
      </c>
      <c r="Y1086" s="20">
        <v>0</v>
      </c>
      <c r="Z1086" s="139">
        <v>12675</v>
      </c>
      <c r="AA1086" s="140"/>
      <c r="AB1086" s="20">
        <v>0</v>
      </c>
      <c r="AC1086" s="20">
        <v>12675</v>
      </c>
      <c r="AD1086" s="42" t="s">
        <v>5002</v>
      </c>
      <c r="AE1086" s="21" t="s">
        <v>5068</v>
      </c>
      <c r="AF1086" s="172" t="s">
        <v>5002</v>
      </c>
      <c r="AG1086" s="173"/>
      <c r="AH1086" s="172" t="s">
        <v>5064</v>
      </c>
      <c r="AI1086" s="173"/>
    </row>
    <row r="1087" spans="1:35">
      <c r="A1087" s="20">
        <v>14</v>
      </c>
      <c r="B1087" s="172" t="s">
        <v>5069</v>
      </c>
      <c r="C1087" s="173"/>
      <c r="D1087" s="21" t="s">
        <v>5070</v>
      </c>
      <c r="E1087" s="172" t="s">
        <v>5071</v>
      </c>
      <c r="F1087" s="174"/>
      <c r="G1087" s="173"/>
      <c r="H1087" s="21" t="s">
        <v>325</v>
      </c>
      <c r="I1087" s="172" t="s">
        <v>5072</v>
      </c>
      <c r="J1087" s="173"/>
      <c r="K1087" s="21" t="s">
        <v>60</v>
      </c>
      <c r="L1087" s="20">
        <v>2479</v>
      </c>
      <c r="M1087" s="20">
        <v>59400</v>
      </c>
      <c r="N1087" s="139">
        <v>1226907</v>
      </c>
      <c r="O1087" s="140"/>
      <c r="P1087" s="20">
        <v>1286307</v>
      </c>
      <c r="Q1087" s="139">
        <v>0</v>
      </c>
      <c r="R1087" s="141"/>
      <c r="S1087" s="140"/>
      <c r="T1087" s="20">
        <v>76400</v>
      </c>
      <c r="U1087" s="139">
        <v>188171</v>
      </c>
      <c r="V1087" s="141"/>
      <c r="W1087" s="22">
        <v>13160</v>
      </c>
      <c r="X1087" s="20">
        <v>0</v>
      </c>
      <c r="Y1087" s="20">
        <v>0</v>
      </c>
      <c r="Z1087" s="139">
        <v>1564038</v>
      </c>
      <c r="AA1087" s="140"/>
      <c r="AB1087" s="20">
        <v>1564038</v>
      </c>
      <c r="AC1087" s="20">
        <v>0</v>
      </c>
      <c r="AD1087" s="42" t="s">
        <v>5073</v>
      </c>
      <c r="AE1087" s="21" t="s">
        <v>5074</v>
      </c>
      <c r="AF1087" s="172" t="s">
        <v>5073</v>
      </c>
      <c r="AG1087" s="173"/>
      <c r="AH1087" s="172" t="s">
        <v>5069</v>
      </c>
      <c r="AI1087" s="173"/>
    </row>
    <row r="1088" spans="1:35">
      <c r="A1088" s="20">
        <v>15</v>
      </c>
      <c r="B1088" s="172" t="s">
        <v>5075</v>
      </c>
      <c r="C1088" s="173"/>
      <c r="D1088" s="21" t="s">
        <v>5076</v>
      </c>
      <c r="E1088" s="172" t="s">
        <v>5077</v>
      </c>
      <c r="F1088" s="174"/>
      <c r="G1088" s="173"/>
      <c r="H1088" s="21" t="s">
        <v>325</v>
      </c>
      <c r="I1088" s="172" t="s">
        <v>5078</v>
      </c>
      <c r="J1088" s="173"/>
      <c r="K1088" s="21" t="s">
        <v>252</v>
      </c>
      <c r="L1088" s="20">
        <v>2479</v>
      </c>
      <c r="M1088" s="20">
        <v>59400</v>
      </c>
      <c r="N1088" s="139">
        <v>1226907</v>
      </c>
      <c r="O1088" s="140"/>
      <c r="P1088" s="20">
        <v>1286307</v>
      </c>
      <c r="Q1088" s="139">
        <v>0</v>
      </c>
      <c r="R1088" s="141"/>
      <c r="S1088" s="140"/>
      <c r="T1088" s="20">
        <v>0</v>
      </c>
      <c r="U1088" s="139">
        <v>401698</v>
      </c>
      <c r="V1088" s="141"/>
      <c r="W1088" s="22">
        <v>13160</v>
      </c>
      <c r="X1088" s="20">
        <v>0</v>
      </c>
      <c r="Y1088" s="20">
        <v>0</v>
      </c>
      <c r="Z1088" s="139">
        <v>1701165</v>
      </c>
      <c r="AA1088" s="140"/>
      <c r="AB1088" s="20">
        <v>1701165</v>
      </c>
      <c r="AC1088" s="20">
        <v>0</v>
      </c>
      <c r="AD1088" s="42" t="s">
        <v>5040</v>
      </c>
      <c r="AE1088" s="21" t="s">
        <v>5079</v>
      </c>
      <c r="AF1088" s="172" t="s">
        <v>5040</v>
      </c>
      <c r="AG1088" s="173"/>
      <c r="AH1088" s="172" t="s">
        <v>5075</v>
      </c>
      <c r="AI1088" s="173"/>
    </row>
    <row r="1089" spans="1:35">
      <c r="A1089" s="20">
        <v>16</v>
      </c>
      <c r="B1089" s="172" t="s">
        <v>5080</v>
      </c>
      <c r="C1089" s="173"/>
      <c r="D1089" s="21" t="s">
        <v>5081</v>
      </c>
      <c r="E1089" s="172" t="s">
        <v>5082</v>
      </c>
      <c r="F1089" s="174"/>
      <c r="G1089" s="173"/>
      <c r="H1089" s="21" t="s">
        <v>156</v>
      </c>
      <c r="I1089" s="172" t="s">
        <v>2027</v>
      </c>
      <c r="J1089" s="173"/>
      <c r="K1089" s="21" t="s">
        <v>68</v>
      </c>
      <c r="L1089" s="20">
        <v>4957</v>
      </c>
      <c r="M1089" s="20">
        <v>0</v>
      </c>
      <c r="N1089" s="139">
        <v>6702134</v>
      </c>
      <c r="O1089" s="140"/>
      <c r="P1089" s="20">
        <v>6702134</v>
      </c>
      <c r="Q1089" s="139">
        <v>10000</v>
      </c>
      <c r="R1089" s="141"/>
      <c r="S1089" s="140"/>
      <c r="T1089" s="20">
        <v>76400</v>
      </c>
      <c r="U1089" s="139">
        <v>433957</v>
      </c>
      <c r="V1089" s="141"/>
      <c r="W1089" s="22">
        <v>67021</v>
      </c>
      <c r="X1089" s="20">
        <v>0</v>
      </c>
      <c r="Y1089" s="20">
        <v>0</v>
      </c>
      <c r="Z1089" s="139">
        <v>7289512</v>
      </c>
      <c r="AA1089" s="140"/>
      <c r="AB1089" s="20">
        <v>3500000</v>
      </c>
      <c r="AC1089" s="20">
        <v>3789512</v>
      </c>
      <c r="AD1089" s="42" t="s">
        <v>5002</v>
      </c>
      <c r="AE1089" s="21" t="s">
        <v>5083</v>
      </c>
      <c r="AF1089" s="172" t="s">
        <v>5002</v>
      </c>
      <c r="AG1089" s="173"/>
      <c r="AH1089" s="172" t="s">
        <v>5080</v>
      </c>
      <c r="AI1089" s="173"/>
    </row>
    <row r="1090" spans="1:35">
      <c r="A1090" s="20">
        <v>17</v>
      </c>
      <c r="B1090" s="172" t="s">
        <v>5084</v>
      </c>
      <c r="C1090" s="173"/>
      <c r="D1090" s="21" t="s">
        <v>5085</v>
      </c>
      <c r="E1090" s="172" t="s">
        <v>3571</v>
      </c>
      <c r="F1090" s="174"/>
      <c r="G1090" s="173"/>
      <c r="H1090" s="21" t="s">
        <v>66</v>
      </c>
      <c r="I1090" s="172" t="s">
        <v>5086</v>
      </c>
      <c r="J1090" s="173"/>
      <c r="K1090" s="21" t="s">
        <v>60</v>
      </c>
      <c r="L1090" s="20">
        <v>543</v>
      </c>
      <c r="M1090" s="20">
        <v>0</v>
      </c>
      <c r="N1090" s="139">
        <v>268785</v>
      </c>
      <c r="O1090" s="140"/>
      <c r="P1090" s="20">
        <v>268785</v>
      </c>
      <c r="Q1090" s="139">
        <v>0</v>
      </c>
      <c r="R1090" s="141"/>
      <c r="S1090" s="140"/>
      <c r="T1090" s="20">
        <v>0</v>
      </c>
      <c r="U1090" s="139">
        <v>0</v>
      </c>
      <c r="V1090" s="141"/>
      <c r="W1090" s="22">
        <v>24191</v>
      </c>
      <c r="X1090" s="20">
        <v>0</v>
      </c>
      <c r="Y1090" s="20">
        <v>0</v>
      </c>
      <c r="Z1090" s="139">
        <v>292976</v>
      </c>
      <c r="AA1090" s="140"/>
      <c r="AB1090" s="20">
        <v>292976</v>
      </c>
      <c r="AC1090" s="20">
        <v>0</v>
      </c>
      <c r="AD1090" s="42" t="s">
        <v>5002</v>
      </c>
      <c r="AE1090" s="21" t="s">
        <v>5087</v>
      </c>
      <c r="AF1090" s="172" t="s">
        <v>5002</v>
      </c>
      <c r="AG1090" s="173"/>
      <c r="AH1090" s="172" t="s">
        <v>5084</v>
      </c>
      <c r="AI1090" s="173"/>
    </row>
    <row r="1091" spans="1:35">
      <c r="A1091" s="20">
        <v>18</v>
      </c>
      <c r="B1091" s="172" t="s">
        <v>5088</v>
      </c>
      <c r="C1091" s="173"/>
      <c r="D1091" s="21" t="s">
        <v>108</v>
      </c>
      <c r="E1091" s="172" t="s">
        <v>5089</v>
      </c>
      <c r="F1091" s="174"/>
      <c r="G1091" s="173"/>
      <c r="H1091" s="21" t="s">
        <v>110</v>
      </c>
      <c r="I1091" s="172" t="s">
        <v>5090</v>
      </c>
      <c r="J1091" s="173"/>
      <c r="K1091" s="21" t="s">
        <v>364</v>
      </c>
      <c r="L1091" s="20">
        <v>2479</v>
      </c>
      <c r="M1091" s="20">
        <v>190350</v>
      </c>
      <c r="N1091" s="139">
        <v>1041012</v>
      </c>
      <c r="O1091" s="140"/>
      <c r="P1091" s="20">
        <v>1231362</v>
      </c>
      <c r="Q1091" s="139">
        <v>0</v>
      </c>
      <c r="R1091" s="141"/>
      <c r="S1091" s="140"/>
      <c r="T1091" s="20">
        <v>0</v>
      </c>
      <c r="U1091" s="139">
        <v>0</v>
      </c>
      <c r="V1091" s="141"/>
      <c r="W1091" s="22">
        <v>6157</v>
      </c>
      <c r="X1091" s="20">
        <v>0</v>
      </c>
      <c r="Y1091" s="20">
        <v>0</v>
      </c>
      <c r="Z1091" s="139">
        <v>1237519</v>
      </c>
      <c r="AA1091" s="140"/>
      <c r="AB1091" s="20">
        <v>1237519</v>
      </c>
      <c r="AC1091" s="20">
        <v>0</v>
      </c>
      <c r="AD1091" s="42" t="s">
        <v>5035</v>
      </c>
      <c r="AE1091" s="21" t="s">
        <v>5091</v>
      </c>
      <c r="AF1091" s="172" t="s">
        <v>5035</v>
      </c>
      <c r="AG1091" s="173"/>
      <c r="AH1091" s="172" t="s">
        <v>5088</v>
      </c>
      <c r="AI1091" s="173"/>
    </row>
    <row r="1092" spans="1:35">
      <c r="A1092" s="20">
        <v>19</v>
      </c>
      <c r="B1092" s="172" t="s">
        <v>5092</v>
      </c>
      <c r="C1092" s="173"/>
      <c r="D1092" s="21" t="s">
        <v>5093</v>
      </c>
      <c r="E1092" s="172" t="s">
        <v>3069</v>
      </c>
      <c r="F1092" s="174"/>
      <c r="G1092" s="173"/>
      <c r="I1092" s="172" t="s">
        <v>5094</v>
      </c>
      <c r="J1092" s="173"/>
      <c r="K1092" s="21" t="s">
        <v>60</v>
      </c>
      <c r="L1092" s="20">
        <v>104</v>
      </c>
      <c r="M1092" s="20">
        <v>0</v>
      </c>
      <c r="N1092" s="139">
        <v>17576</v>
      </c>
      <c r="O1092" s="140"/>
      <c r="P1092" s="20">
        <v>17576</v>
      </c>
      <c r="Q1092" s="139">
        <v>0</v>
      </c>
      <c r="R1092" s="141"/>
      <c r="S1092" s="140"/>
      <c r="T1092" s="20">
        <v>0</v>
      </c>
      <c r="U1092" s="139">
        <v>0</v>
      </c>
      <c r="V1092" s="141"/>
      <c r="W1092" s="22">
        <v>0</v>
      </c>
      <c r="X1092" s="20">
        <v>0</v>
      </c>
      <c r="Y1092" s="20">
        <v>0</v>
      </c>
      <c r="Z1092" s="139">
        <v>17576</v>
      </c>
      <c r="AA1092" s="140"/>
      <c r="AB1092" s="20">
        <v>0</v>
      </c>
      <c r="AC1092" s="20">
        <v>17576</v>
      </c>
      <c r="AD1092" s="42" t="s">
        <v>5002</v>
      </c>
      <c r="AE1092" s="21" t="s">
        <v>5095</v>
      </c>
      <c r="AF1092" s="172" t="s">
        <v>5002</v>
      </c>
      <c r="AG1092" s="173"/>
      <c r="AH1092" s="172" t="s">
        <v>5092</v>
      </c>
      <c r="AI1092" s="173"/>
    </row>
    <row r="1093" spans="1:35">
      <c r="A1093" s="20">
        <v>20</v>
      </c>
      <c r="B1093" s="172" t="s">
        <v>5096</v>
      </c>
      <c r="C1093" s="173"/>
      <c r="D1093" s="21" t="s">
        <v>5097</v>
      </c>
      <c r="E1093" s="172" t="s">
        <v>5098</v>
      </c>
      <c r="F1093" s="174"/>
      <c r="G1093" s="173"/>
      <c r="I1093" s="172" t="s">
        <v>5099</v>
      </c>
      <c r="J1093" s="173"/>
      <c r="K1093" s="21" t="s">
        <v>86</v>
      </c>
      <c r="L1093" s="20">
        <v>120</v>
      </c>
      <c r="M1093" s="20">
        <v>0</v>
      </c>
      <c r="N1093" s="139">
        <v>173364</v>
      </c>
      <c r="O1093" s="140"/>
      <c r="P1093" s="20">
        <v>173364</v>
      </c>
      <c r="Q1093" s="139">
        <v>0</v>
      </c>
      <c r="R1093" s="141"/>
      <c r="S1093" s="140"/>
      <c r="T1093" s="20">
        <v>0</v>
      </c>
      <c r="U1093" s="139">
        <v>0</v>
      </c>
      <c r="V1093" s="141"/>
      <c r="W1093" s="22">
        <v>0</v>
      </c>
      <c r="X1093" s="20">
        <v>0</v>
      </c>
      <c r="Y1093" s="20">
        <v>0</v>
      </c>
      <c r="Z1093" s="139">
        <v>173364</v>
      </c>
      <c r="AA1093" s="140"/>
      <c r="AB1093" s="20">
        <v>0</v>
      </c>
      <c r="AC1093" s="20">
        <v>173364</v>
      </c>
      <c r="AD1093" s="42" t="s">
        <v>5002</v>
      </c>
      <c r="AE1093" s="21" t="s">
        <v>5100</v>
      </c>
      <c r="AF1093" s="172" t="s">
        <v>5002</v>
      </c>
      <c r="AG1093" s="173"/>
      <c r="AH1093" s="172" t="s">
        <v>5096</v>
      </c>
      <c r="AI1093" s="173"/>
    </row>
    <row r="1094" spans="1:35">
      <c r="A1094" s="20">
        <v>21</v>
      </c>
      <c r="B1094" s="172" t="s">
        <v>5101</v>
      </c>
      <c r="C1094" s="173"/>
      <c r="D1094" s="21" t="s">
        <v>5102</v>
      </c>
      <c r="E1094" s="172" t="s">
        <v>5103</v>
      </c>
      <c r="F1094" s="174"/>
      <c r="G1094" s="173"/>
      <c r="I1094" s="172" t="s">
        <v>5104</v>
      </c>
      <c r="J1094" s="173"/>
      <c r="K1094" s="21" t="s">
        <v>60</v>
      </c>
      <c r="L1094" s="20">
        <v>66</v>
      </c>
      <c r="M1094" s="20">
        <v>0</v>
      </c>
      <c r="N1094" s="139">
        <v>10985</v>
      </c>
      <c r="O1094" s="140"/>
      <c r="P1094" s="20">
        <v>10985</v>
      </c>
      <c r="Q1094" s="139">
        <v>0</v>
      </c>
      <c r="R1094" s="141"/>
      <c r="S1094" s="140"/>
      <c r="T1094" s="20">
        <v>0</v>
      </c>
      <c r="U1094" s="139">
        <v>0</v>
      </c>
      <c r="V1094" s="141"/>
      <c r="W1094" s="22">
        <v>0</v>
      </c>
      <c r="X1094" s="20">
        <v>0</v>
      </c>
      <c r="Y1094" s="20">
        <v>0</v>
      </c>
      <c r="Z1094" s="139">
        <v>10985</v>
      </c>
      <c r="AA1094" s="140"/>
      <c r="AB1094" s="20">
        <v>0</v>
      </c>
      <c r="AC1094" s="20">
        <v>10985</v>
      </c>
      <c r="AD1094" s="42" t="s">
        <v>5002</v>
      </c>
      <c r="AE1094" s="21" t="s">
        <v>5105</v>
      </c>
      <c r="AF1094" s="172" t="s">
        <v>5002</v>
      </c>
      <c r="AG1094" s="173"/>
      <c r="AH1094" s="172" t="s">
        <v>5101</v>
      </c>
      <c r="AI1094" s="173"/>
    </row>
    <row r="1095" spans="1:35">
      <c r="A1095" s="20">
        <v>22</v>
      </c>
      <c r="B1095" s="172" t="s">
        <v>5106</v>
      </c>
      <c r="C1095" s="173"/>
      <c r="D1095" s="21" t="s">
        <v>5107</v>
      </c>
      <c r="E1095" s="172" t="s">
        <v>5108</v>
      </c>
      <c r="F1095" s="174"/>
      <c r="G1095" s="173"/>
      <c r="H1095" s="21" t="s">
        <v>66</v>
      </c>
      <c r="I1095" s="172" t="s">
        <v>5109</v>
      </c>
      <c r="J1095" s="173"/>
      <c r="K1095" s="21" t="s">
        <v>370</v>
      </c>
      <c r="L1095" s="20">
        <v>576</v>
      </c>
      <c r="M1095" s="20">
        <v>0</v>
      </c>
      <c r="N1095" s="139">
        <v>348480</v>
      </c>
      <c r="O1095" s="140"/>
      <c r="P1095" s="20">
        <v>348480</v>
      </c>
      <c r="Q1095" s="139">
        <v>0</v>
      </c>
      <c r="R1095" s="141"/>
      <c r="S1095" s="140"/>
      <c r="T1095" s="20">
        <v>0</v>
      </c>
      <c r="U1095" s="139">
        <v>0</v>
      </c>
      <c r="V1095" s="141"/>
      <c r="W1095" s="22">
        <v>31363</v>
      </c>
      <c r="X1095" s="20">
        <v>0</v>
      </c>
      <c r="Y1095" s="20">
        <v>0</v>
      </c>
      <c r="Z1095" s="139">
        <v>379843</v>
      </c>
      <c r="AA1095" s="140"/>
      <c r="AB1095" s="20">
        <v>50000</v>
      </c>
      <c r="AC1095" s="20">
        <v>329843</v>
      </c>
      <c r="AD1095" s="42" t="s">
        <v>5110</v>
      </c>
      <c r="AE1095" s="21" t="s">
        <v>5111</v>
      </c>
      <c r="AF1095" s="172" t="s">
        <v>5110</v>
      </c>
      <c r="AG1095" s="173"/>
      <c r="AH1095" s="172" t="s">
        <v>5106</v>
      </c>
      <c r="AI1095" s="173"/>
    </row>
    <row r="1096" spans="1:35">
      <c r="A1096" s="20">
        <v>23</v>
      </c>
      <c r="B1096" s="172" t="s">
        <v>5112</v>
      </c>
      <c r="C1096" s="173"/>
      <c r="D1096" s="21" t="s">
        <v>5113</v>
      </c>
      <c r="E1096" s="172" t="s">
        <v>5114</v>
      </c>
      <c r="F1096" s="174"/>
      <c r="G1096" s="173"/>
      <c r="I1096" s="172" t="s">
        <v>5115</v>
      </c>
      <c r="J1096" s="173"/>
      <c r="K1096" s="21" t="s">
        <v>125</v>
      </c>
      <c r="L1096" s="20">
        <v>81</v>
      </c>
      <c r="M1096" s="20">
        <v>0</v>
      </c>
      <c r="N1096" s="139">
        <v>108160</v>
      </c>
      <c r="O1096" s="140"/>
      <c r="P1096" s="20">
        <v>108160</v>
      </c>
      <c r="Q1096" s="139">
        <v>0</v>
      </c>
      <c r="R1096" s="141"/>
      <c r="S1096" s="140"/>
      <c r="T1096" s="20">
        <v>0</v>
      </c>
      <c r="U1096" s="139">
        <v>0</v>
      </c>
      <c r="V1096" s="141"/>
      <c r="W1096" s="22">
        <v>0</v>
      </c>
      <c r="X1096" s="20">
        <v>0</v>
      </c>
      <c r="Y1096" s="20">
        <v>0</v>
      </c>
      <c r="Z1096" s="139">
        <v>108160</v>
      </c>
      <c r="AA1096" s="140"/>
      <c r="AB1096" s="20">
        <v>0</v>
      </c>
      <c r="AC1096" s="20">
        <v>108160</v>
      </c>
      <c r="AD1096" s="42" t="s">
        <v>5002</v>
      </c>
      <c r="AE1096" s="21" t="s">
        <v>5116</v>
      </c>
      <c r="AF1096" s="172" t="s">
        <v>5002</v>
      </c>
      <c r="AG1096" s="173"/>
      <c r="AH1096" s="172" t="s">
        <v>5112</v>
      </c>
      <c r="AI1096" s="173"/>
    </row>
    <row r="1097" spans="1:35">
      <c r="A1097" s="20">
        <v>24</v>
      </c>
      <c r="B1097" s="172" t="s">
        <v>5117</v>
      </c>
      <c r="C1097" s="173"/>
      <c r="D1097" s="21" t="s">
        <v>5118</v>
      </c>
      <c r="E1097" s="172" t="s">
        <v>5119</v>
      </c>
      <c r="F1097" s="174"/>
      <c r="G1097" s="173"/>
      <c r="I1097" s="172" t="s">
        <v>5120</v>
      </c>
      <c r="J1097" s="173"/>
      <c r="K1097" s="21" t="s">
        <v>125</v>
      </c>
      <c r="L1097" s="20">
        <v>102</v>
      </c>
      <c r="M1097" s="20">
        <v>0</v>
      </c>
      <c r="N1097" s="139">
        <v>136552</v>
      </c>
      <c r="O1097" s="140"/>
      <c r="P1097" s="20">
        <v>136552</v>
      </c>
      <c r="Q1097" s="139">
        <v>0</v>
      </c>
      <c r="R1097" s="141"/>
      <c r="S1097" s="140"/>
      <c r="T1097" s="20">
        <v>0</v>
      </c>
      <c r="U1097" s="139">
        <v>0</v>
      </c>
      <c r="V1097" s="141"/>
      <c r="W1097" s="22">
        <v>0</v>
      </c>
      <c r="X1097" s="20">
        <v>0</v>
      </c>
      <c r="Y1097" s="20">
        <v>0</v>
      </c>
      <c r="Z1097" s="139">
        <v>136552</v>
      </c>
      <c r="AA1097" s="140"/>
      <c r="AB1097" s="20">
        <v>0</v>
      </c>
      <c r="AC1097" s="20">
        <v>136552</v>
      </c>
      <c r="AD1097" s="42" t="s">
        <v>5002</v>
      </c>
      <c r="AE1097" s="21" t="s">
        <v>5121</v>
      </c>
      <c r="AF1097" s="172" t="s">
        <v>5002</v>
      </c>
      <c r="AG1097" s="173"/>
      <c r="AH1097" s="172" t="s">
        <v>5117</v>
      </c>
      <c r="AI1097" s="173"/>
    </row>
    <row r="1098" spans="1:35">
      <c r="A1098" s="20">
        <v>25</v>
      </c>
      <c r="B1098" s="172" t="s">
        <v>5122</v>
      </c>
      <c r="C1098" s="173"/>
      <c r="D1098" s="21" t="s">
        <v>2843</v>
      </c>
      <c r="E1098" s="172" t="s">
        <v>2844</v>
      </c>
      <c r="F1098" s="174"/>
      <c r="G1098" s="173"/>
      <c r="H1098" s="21" t="s">
        <v>66</v>
      </c>
      <c r="I1098" s="172" t="s">
        <v>2845</v>
      </c>
      <c r="J1098" s="173"/>
      <c r="K1098" s="21" t="s">
        <v>2846</v>
      </c>
      <c r="L1098" s="20">
        <v>57768</v>
      </c>
      <c r="M1098" s="20">
        <v>0</v>
      </c>
      <c r="N1098" s="139">
        <v>84225744</v>
      </c>
      <c r="O1098" s="140"/>
      <c r="P1098" s="20">
        <v>84225744</v>
      </c>
      <c r="Q1098" s="139">
        <v>10000</v>
      </c>
      <c r="R1098" s="141"/>
      <c r="S1098" s="140"/>
      <c r="T1098" s="20">
        <v>76400</v>
      </c>
      <c r="U1098" s="139">
        <v>0</v>
      </c>
      <c r="V1098" s="141"/>
      <c r="W1098" s="22">
        <v>2526772</v>
      </c>
      <c r="X1098" s="20">
        <v>0</v>
      </c>
      <c r="Y1098" s="20">
        <v>0</v>
      </c>
      <c r="Z1098" s="139">
        <v>86838916</v>
      </c>
      <c r="AA1098" s="140"/>
      <c r="AB1098" s="20">
        <v>2620000</v>
      </c>
      <c r="AC1098" s="20">
        <v>84218916</v>
      </c>
      <c r="AD1098" s="42" t="s">
        <v>5123</v>
      </c>
      <c r="AE1098" s="21" t="s">
        <v>5124</v>
      </c>
      <c r="AF1098" s="172" t="s">
        <v>5123</v>
      </c>
      <c r="AG1098" s="173"/>
      <c r="AH1098" s="172" t="s">
        <v>5122</v>
      </c>
      <c r="AI1098" s="173"/>
    </row>
    <row r="1099" spans="1:35">
      <c r="A1099" s="20">
        <v>26</v>
      </c>
      <c r="B1099" s="172" t="s">
        <v>5125</v>
      </c>
      <c r="C1099" s="173"/>
      <c r="D1099" s="21" t="s">
        <v>108</v>
      </c>
      <c r="E1099" s="172" t="s">
        <v>5126</v>
      </c>
      <c r="F1099" s="174"/>
      <c r="G1099" s="173"/>
      <c r="H1099" s="21" t="s">
        <v>110</v>
      </c>
      <c r="I1099" s="172" t="s">
        <v>5127</v>
      </c>
      <c r="J1099" s="173"/>
      <c r="K1099" s="21" t="s">
        <v>118</v>
      </c>
      <c r="L1099" s="20">
        <v>4957</v>
      </c>
      <c r="M1099" s="20">
        <v>243000</v>
      </c>
      <c r="N1099" s="139">
        <v>1784592</v>
      </c>
      <c r="O1099" s="140"/>
      <c r="P1099" s="20">
        <v>2027592</v>
      </c>
      <c r="Q1099" s="139">
        <v>0</v>
      </c>
      <c r="R1099" s="141"/>
      <c r="S1099" s="140"/>
      <c r="T1099" s="20">
        <v>0</v>
      </c>
      <c r="U1099" s="139">
        <v>0</v>
      </c>
      <c r="V1099" s="141"/>
      <c r="W1099" s="22">
        <v>10138</v>
      </c>
      <c r="X1099" s="20">
        <v>0</v>
      </c>
      <c r="Y1099" s="20">
        <v>0</v>
      </c>
      <c r="Z1099" s="139">
        <v>2037730</v>
      </c>
      <c r="AA1099" s="140"/>
      <c r="AB1099" s="20">
        <v>2037730</v>
      </c>
      <c r="AC1099" s="20">
        <v>0</v>
      </c>
      <c r="AD1099" s="42" t="s">
        <v>5128</v>
      </c>
      <c r="AE1099" s="21" t="s">
        <v>5129</v>
      </c>
      <c r="AF1099" s="172" t="s">
        <v>5128</v>
      </c>
      <c r="AG1099" s="173"/>
      <c r="AH1099" s="172" t="s">
        <v>5125</v>
      </c>
      <c r="AI1099" s="173"/>
    </row>
    <row r="1100" spans="1:35">
      <c r="A1100" s="20">
        <v>27</v>
      </c>
      <c r="B1100" s="172" t="s">
        <v>5130</v>
      </c>
      <c r="C1100" s="173"/>
      <c r="D1100" s="21" t="s">
        <v>5131</v>
      </c>
      <c r="E1100" s="172" t="s">
        <v>5132</v>
      </c>
      <c r="F1100" s="174"/>
      <c r="G1100" s="173"/>
      <c r="I1100" s="172" t="s">
        <v>5133</v>
      </c>
      <c r="J1100" s="173"/>
      <c r="K1100" s="21" t="s">
        <v>60</v>
      </c>
      <c r="L1100" s="20">
        <v>64</v>
      </c>
      <c r="M1100" s="20">
        <v>0</v>
      </c>
      <c r="N1100" s="139">
        <v>10647</v>
      </c>
      <c r="O1100" s="140"/>
      <c r="P1100" s="20">
        <v>10647</v>
      </c>
      <c r="Q1100" s="139">
        <v>0</v>
      </c>
      <c r="R1100" s="141"/>
      <c r="S1100" s="140"/>
      <c r="T1100" s="20">
        <v>0</v>
      </c>
      <c r="U1100" s="139">
        <v>0</v>
      </c>
      <c r="V1100" s="141"/>
      <c r="W1100" s="22">
        <v>0</v>
      </c>
      <c r="X1100" s="20">
        <v>0</v>
      </c>
      <c r="Y1100" s="20">
        <v>0</v>
      </c>
      <c r="Z1100" s="139">
        <v>10647</v>
      </c>
      <c r="AA1100" s="140"/>
      <c r="AB1100" s="20">
        <v>0</v>
      </c>
      <c r="AC1100" s="20">
        <v>10647</v>
      </c>
      <c r="AD1100" s="42" t="s">
        <v>5002</v>
      </c>
      <c r="AE1100" s="21" t="s">
        <v>5134</v>
      </c>
      <c r="AF1100" s="172" t="s">
        <v>5002</v>
      </c>
      <c r="AG1100" s="173"/>
      <c r="AH1100" s="172" t="s">
        <v>5130</v>
      </c>
      <c r="AI1100" s="173"/>
    </row>
    <row r="1101" spans="1:35">
      <c r="A1101" s="20">
        <v>28</v>
      </c>
      <c r="B1101" s="172" t="s">
        <v>5135</v>
      </c>
      <c r="C1101" s="173"/>
      <c r="D1101" s="21" t="s">
        <v>5136</v>
      </c>
      <c r="E1101" s="172" t="s">
        <v>5137</v>
      </c>
      <c r="F1101" s="174"/>
      <c r="G1101" s="173"/>
      <c r="H1101" s="21" t="s">
        <v>66</v>
      </c>
      <c r="I1101" s="172" t="s">
        <v>5138</v>
      </c>
      <c r="J1101" s="173"/>
      <c r="K1101" s="21" t="s">
        <v>60</v>
      </c>
      <c r="L1101" s="20">
        <v>200</v>
      </c>
      <c r="M1101" s="20">
        <v>0</v>
      </c>
      <c r="N1101" s="139">
        <v>99000</v>
      </c>
      <c r="O1101" s="140"/>
      <c r="P1101" s="20">
        <v>99000</v>
      </c>
      <c r="Q1101" s="139">
        <v>0</v>
      </c>
      <c r="R1101" s="141"/>
      <c r="S1101" s="140"/>
      <c r="T1101" s="20">
        <v>0</v>
      </c>
      <c r="U1101" s="139">
        <v>0</v>
      </c>
      <c r="V1101" s="141"/>
      <c r="W1101" s="22">
        <v>8910</v>
      </c>
      <c r="X1101" s="20">
        <v>0</v>
      </c>
      <c r="Y1101" s="20">
        <v>0</v>
      </c>
      <c r="Z1101" s="139">
        <v>107910</v>
      </c>
      <c r="AA1101" s="140"/>
      <c r="AB1101" s="20">
        <v>12000</v>
      </c>
      <c r="AC1101" s="20">
        <v>95910</v>
      </c>
      <c r="AD1101" s="42" t="s">
        <v>5019</v>
      </c>
      <c r="AE1101" s="21" t="s">
        <v>5139</v>
      </c>
      <c r="AF1101" s="172" t="s">
        <v>5019</v>
      </c>
      <c r="AG1101" s="173"/>
      <c r="AH1101" s="172" t="s">
        <v>5135</v>
      </c>
      <c r="AI1101" s="173"/>
    </row>
    <row r="1102" spans="1:35">
      <c r="A1102" s="20">
        <v>29</v>
      </c>
      <c r="B1102" s="172" t="s">
        <v>5140</v>
      </c>
      <c r="C1102" s="173"/>
      <c r="D1102" s="21" t="s">
        <v>5141</v>
      </c>
      <c r="E1102" s="172" t="s">
        <v>5142</v>
      </c>
      <c r="F1102" s="174"/>
      <c r="G1102" s="173"/>
      <c r="I1102" s="172" t="s">
        <v>5143</v>
      </c>
      <c r="J1102" s="173"/>
      <c r="K1102" s="21" t="s">
        <v>60</v>
      </c>
      <c r="L1102" s="20">
        <v>138</v>
      </c>
      <c r="M1102" s="20">
        <v>0</v>
      </c>
      <c r="N1102" s="139">
        <v>23491</v>
      </c>
      <c r="O1102" s="140"/>
      <c r="P1102" s="20">
        <v>23491</v>
      </c>
      <c r="Q1102" s="139">
        <v>0</v>
      </c>
      <c r="R1102" s="141"/>
      <c r="S1102" s="140"/>
      <c r="T1102" s="20">
        <v>0</v>
      </c>
      <c r="U1102" s="139">
        <v>0</v>
      </c>
      <c r="V1102" s="141"/>
      <c r="W1102" s="22">
        <v>0</v>
      </c>
      <c r="X1102" s="20">
        <v>0</v>
      </c>
      <c r="Y1102" s="20">
        <v>0</v>
      </c>
      <c r="Z1102" s="139">
        <v>23491</v>
      </c>
      <c r="AA1102" s="140"/>
      <c r="AB1102" s="20">
        <v>0</v>
      </c>
      <c r="AC1102" s="20">
        <v>23491</v>
      </c>
      <c r="AD1102" s="42" t="s">
        <v>5002</v>
      </c>
      <c r="AE1102" s="21" t="s">
        <v>5144</v>
      </c>
      <c r="AF1102" s="172" t="s">
        <v>5002</v>
      </c>
      <c r="AG1102" s="173"/>
      <c r="AH1102" s="172" t="s">
        <v>5140</v>
      </c>
      <c r="AI1102" s="173"/>
    </row>
    <row r="1103" spans="1:35">
      <c r="A1103" s="20">
        <v>30</v>
      </c>
      <c r="B1103" s="172" t="s">
        <v>5145</v>
      </c>
      <c r="C1103" s="173"/>
      <c r="D1103" s="21" t="s">
        <v>108</v>
      </c>
      <c r="E1103" s="172" t="s">
        <v>5146</v>
      </c>
      <c r="F1103" s="174"/>
      <c r="G1103" s="173"/>
      <c r="H1103" s="21" t="s">
        <v>110</v>
      </c>
      <c r="I1103" s="172" t="s">
        <v>5147</v>
      </c>
      <c r="J1103" s="173"/>
      <c r="K1103" s="21" t="s">
        <v>364</v>
      </c>
      <c r="L1103" s="20">
        <v>2479</v>
      </c>
      <c r="M1103" s="20">
        <v>190350</v>
      </c>
      <c r="N1103" s="139">
        <v>1041012</v>
      </c>
      <c r="O1103" s="140"/>
      <c r="P1103" s="20">
        <v>1231362</v>
      </c>
      <c r="Q1103" s="139">
        <v>0</v>
      </c>
      <c r="R1103" s="141"/>
      <c r="S1103" s="140"/>
      <c r="T1103" s="20">
        <v>0</v>
      </c>
      <c r="U1103" s="139">
        <v>0</v>
      </c>
      <c r="V1103" s="141"/>
      <c r="W1103" s="22">
        <v>6157</v>
      </c>
      <c r="X1103" s="20">
        <v>0</v>
      </c>
      <c r="Y1103" s="20">
        <v>0</v>
      </c>
      <c r="Z1103" s="139">
        <v>1237519</v>
      </c>
      <c r="AA1103" s="140"/>
      <c r="AB1103" s="20">
        <v>1237519</v>
      </c>
      <c r="AC1103" s="20">
        <v>0</v>
      </c>
      <c r="AD1103" s="42" t="s">
        <v>5062</v>
      </c>
      <c r="AE1103" s="21" t="s">
        <v>5148</v>
      </c>
      <c r="AF1103" s="172" t="s">
        <v>5062</v>
      </c>
      <c r="AG1103" s="173"/>
      <c r="AH1103" s="172" t="s">
        <v>5145</v>
      </c>
      <c r="AI1103" s="173"/>
    </row>
    <row r="1104" spans="1:35">
      <c r="A1104" s="20">
        <v>31</v>
      </c>
      <c r="B1104" s="172" t="s">
        <v>5149</v>
      </c>
      <c r="C1104" s="173"/>
      <c r="D1104" s="21" t="s">
        <v>108</v>
      </c>
      <c r="E1104" s="172" t="s">
        <v>5150</v>
      </c>
      <c r="F1104" s="174"/>
      <c r="G1104" s="173"/>
      <c r="H1104" s="21" t="s">
        <v>110</v>
      </c>
      <c r="I1104" s="172" t="s">
        <v>2264</v>
      </c>
      <c r="J1104" s="173"/>
      <c r="K1104" s="21" t="s">
        <v>60</v>
      </c>
      <c r="L1104" s="20">
        <v>2479</v>
      </c>
      <c r="M1104" s="20">
        <v>89100</v>
      </c>
      <c r="N1104" s="139">
        <v>1226907</v>
      </c>
      <c r="O1104" s="140"/>
      <c r="P1104" s="20">
        <v>1316007</v>
      </c>
      <c r="Q1104" s="139">
        <v>0</v>
      </c>
      <c r="R1104" s="141"/>
      <c r="S1104" s="140"/>
      <c r="T1104" s="20">
        <v>0</v>
      </c>
      <c r="U1104" s="139">
        <v>0</v>
      </c>
      <c r="V1104" s="141"/>
      <c r="W1104" s="22">
        <v>6580</v>
      </c>
      <c r="X1104" s="20">
        <v>0</v>
      </c>
      <c r="Y1104" s="20">
        <v>0</v>
      </c>
      <c r="Z1104" s="139">
        <v>1322587</v>
      </c>
      <c r="AA1104" s="140"/>
      <c r="AB1104" s="20">
        <v>1322587</v>
      </c>
      <c r="AC1104" s="20">
        <v>0</v>
      </c>
      <c r="AD1104" s="42" t="s">
        <v>5151</v>
      </c>
      <c r="AE1104" s="21" t="s">
        <v>5152</v>
      </c>
      <c r="AF1104" s="172" t="s">
        <v>5151</v>
      </c>
      <c r="AG1104" s="173"/>
      <c r="AH1104" s="172" t="s">
        <v>5149</v>
      </c>
      <c r="AI1104" s="173"/>
    </row>
    <row r="1105" spans="1:35">
      <c r="A1105" s="20">
        <v>32</v>
      </c>
      <c r="B1105" s="172" t="s">
        <v>5153</v>
      </c>
      <c r="C1105" s="173"/>
      <c r="D1105" s="21" t="s">
        <v>5154</v>
      </c>
      <c r="E1105" s="172" t="s">
        <v>5155</v>
      </c>
      <c r="F1105" s="174"/>
      <c r="G1105" s="173"/>
      <c r="H1105" s="21" t="s">
        <v>156</v>
      </c>
      <c r="I1105" s="172" t="s">
        <v>5156</v>
      </c>
      <c r="J1105" s="173"/>
      <c r="K1105" s="21" t="s">
        <v>125</v>
      </c>
      <c r="L1105" s="20">
        <v>4957</v>
      </c>
      <c r="M1105" s="20">
        <v>0</v>
      </c>
      <c r="N1105" s="139">
        <v>6702134</v>
      </c>
      <c r="O1105" s="140"/>
      <c r="P1105" s="20">
        <v>6702134</v>
      </c>
      <c r="Q1105" s="139">
        <v>10000</v>
      </c>
      <c r="R1105" s="141"/>
      <c r="S1105" s="140"/>
      <c r="T1105" s="20">
        <v>76400</v>
      </c>
      <c r="U1105" s="139">
        <v>188671</v>
      </c>
      <c r="V1105" s="141"/>
      <c r="W1105" s="22">
        <v>67021</v>
      </c>
      <c r="X1105" s="20">
        <v>0</v>
      </c>
      <c r="Y1105" s="20">
        <v>0</v>
      </c>
      <c r="Z1105" s="139">
        <v>7044226</v>
      </c>
      <c r="AA1105" s="140"/>
      <c r="AB1105" s="20">
        <v>3500000</v>
      </c>
      <c r="AC1105" s="20">
        <v>3544226</v>
      </c>
      <c r="AD1105" s="42" t="s">
        <v>5002</v>
      </c>
      <c r="AE1105" s="21" t="s">
        <v>5157</v>
      </c>
      <c r="AF1105" s="172" t="s">
        <v>5002</v>
      </c>
      <c r="AG1105" s="173"/>
      <c r="AH1105" s="172" t="s">
        <v>5153</v>
      </c>
      <c r="AI1105" s="173"/>
    </row>
    <row r="1106" spans="1:35">
      <c r="A1106" s="20">
        <v>33</v>
      </c>
      <c r="B1106" s="172" t="s">
        <v>5158</v>
      </c>
      <c r="C1106" s="173"/>
      <c r="D1106" s="21" t="s">
        <v>108</v>
      </c>
      <c r="E1106" s="172" t="s">
        <v>5159</v>
      </c>
      <c r="F1106" s="174"/>
      <c r="G1106" s="173"/>
      <c r="H1106" s="21" t="s">
        <v>110</v>
      </c>
      <c r="I1106" s="172" t="s">
        <v>5160</v>
      </c>
      <c r="J1106" s="173"/>
      <c r="K1106" s="21" t="s">
        <v>3433</v>
      </c>
      <c r="L1106" s="20">
        <v>4957</v>
      </c>
      <c r="M1106" s="20">
        <v>510300</v>
      </c>
      <c r="N1106" s="139">
        <v>2007666</v>
      </c>
      <c r="O1106" s="140"/>
      <c r="P1106" s="20">
        <v>2517966</v>
      </c>
      <c r="Q1106" s="139">
        <v>0</v>
      </c>
      <c r="R1106" s="141"/>
      <c r="S1106" s="140"/>
      <c r="T1106" s="20">
        <v>0</v>
      </c>
      <c r="U1106" s="139">
        <v>0</v>
      </c>
      <c r="V1106" s="141"/>
      <c r="W1106" s="22">
        <v>4197</v>
      </c>
      <c r="X1106" s="20">
        <v>0</v>
      </c>
      <c r="Y1106" s="20">
        <v>0</v>
      </c>
      <c r="Z1106" s="139">
        <v>2522163</v>
      </c>
      <c r="AA1106" s="140"/>
      <c r="AB1106" s="20">
        <v>2522163</v>
      </c>
      <c r="AC1106" s="20">
        <v>0</v>
      </c>
      <c r="AD1106" s="42" t="s">
        <v>5161</v>
      </c>
      <c r="AE1106" s="21" t="s">
        <v>5162</v>
      </c>
      <c r="AF1106" s="172" t="s">
        <v>5161</v>
      </c>
      <c r="AG1106" s="173"/>
      <c r="AH1106" s="172" t="s">
        <v>5158</v>
      </c>
      <c r="AI1106" s="173"/>
    </row>
    <row r="1107" spans="1:35">
      <c r="A1107" s="20">
        <v>34</v>
      </c>
      <c r="B1107" s="172" t="s">
        <v>5163</v>
      </c>
      <c r="C1107" s="173"/>
      <c r="D1107" s="21" t="s">
        <v>5164</v>
      </c>
      <c r="E1107" s="172" t="s">
        <v>5165</v>
      </c>
      <c r="F1107" s="174"/>
      <c r="G1107" s="173"/>
      <c r="H1107" s="21" t="s">
        <v>66</v>
      </c>
      <c r="I1107" s="172" t="s">
        <v>5166</v>
      </c>
      <c r="J1107" s="173"/>
      <c r="K1107" s="21" t="s">
        <v>68</v>
      </c>
      <c r="L1107" s="20">
        <v>653</v>
      </c>
      <c r="M1107" s="20">
        <v>0</v>
      </c>
      <c r="N1107" s="139">
        <v>882856</v>
      </c>
      <c r="O1107" s="140"/>
      <c r="P1107" s="20">
        <v>882856</v>
      </c>
      <c r="Q1107" s="139">
        <v>0</v>
      </c>
      <c r="R1107" s="141"/>
      <c r="S1107" s="140"/>
      <c r="T1107" s="20">
        <v>0</v>
      </c>
      <c r="U1107" s="139">
        <v>0</v>
      </c>
      <c r="V1107" s="141"/>
      <c r="W1107" s="22">
        <v>79457</v>
      </c>
      <c r="X1107" s="20">
        <v>0</v>
      </c>
      <c r="Y1107" s="20">
        <v>0</v>
      </c>
      <c r="Z1107" s="139">
        <v>962313</v>
      </c>
      <c r="AA1107" s="140"/>
      <c r="AB1107" s="20">
        <v>500000</v>
      </c>
      <c r="AC1107" s="20">
        <v>462313</v>
      </c>
      <c r="AD1107" s="42" t="s">
        <v>5123</v>
      </c>
      <c r="AE1107" s="21" t="s">
        <v>5167</v>
      </c>
      <c r="AF1107" s="172" t="s">
        <v>5123</v>
      </c>
      <c r="AG1107" s="173"/>
      <c r="AH1107" s="172" t="s">
        <v>5163</v>
      </c>
      <c r="AI1107" s="173"/>
    </row>
    <row r="1108" spans="1:35">
      <c r="A1108" s="20">
        <v>35</v>
      </c>
      <c r="B1108" s="172" t="s">
        <v>5168</v>
      </c>
      <c r="C1108" s="173"/>
      <c r="D1108" s="21" t="s">
        <v>5169</v>
      </c>
      <c r="E1108" s="172" t="s">
        <v>5170</v>
      </c>
      <c r="F1108" s="174"/>
      <c r="G1108" s="173"/>
      <c r="I1108" s="172" t="s">
        <v>5171</v>
      </c>
      <c r="J1108" s="173"/>
      <c r="K1108" s="21" t="s">
        <v>125</v>
      </c>
      <c r="L1108" s="20">
        <v>84</v>
      </c>
      <c r="M1108" s="20">
        <v>0</v>
      </c>
      <c r="N1108" s="139">
        <v>109512</v>
      </c>
      <c r="O1108" s="140"/>
      <c r="P1108" s="20">
        <v>109512</v>
      </c>
      <c r="Q1108" s="139">
        <v>0</v>
      </c>
      <c r="R1108" s="141"/>
      <c r="S1108" s="140"/>
      <c r="T1108" s="20">
        <v>0</v>
      </c>
      <c r="U1108" s="139">
        <v>0</v>
      </c>
      <c r="V1108" s="141"/>
      <c r="W1108" s="22">
        <v>0</v>
      </c>
      <c r="X1108" s="20">
        <v>0</v>
      </c>
      <c r="Y1108" s="20">
        <v>0</v>
      </c>
      <c r="Z1108" s="139">
        <v>109512</v>
      </c>
      <c r="AA1108" s="140"/>
      <c r="AB1108" s="20">
        <v>0</v>
      </c>
      <c r="AC1108" s="20">
        <v>109512</v>
      </c>
      <c r="AD1108" s="42" t="s">
        <v>5002</v>
      </c>
      <c r="AE1108" s="21" t="s">
        <v>5172</v>
      </c>
      <c r="AF1108" s="172" t="s">
        <v>5002</v>
      </c>
      <c r="AG1108" s="173"/>
      <c r="AH1108" s="172" t="s">
        <v>5168</v>
      </c>
      <c r="AI1108" s="173"/>
    </row>
    <row r="1109" spans="1:35">
      <c r="A1109" s="20">
        <v>36</v>
      </c>
      <c r="B1109" s="172" t="s">
        <v>5173</v>
      </c>
      <c r="C1109" s="173"/>
      <c r="D1109" s="21" t="s">
        <v>5174</v>
      </c>
      <c r="E1109" s="172" t="s">
        <v>832</v>
      </c>
      <c r="F1109" s="174"/>
      <c r="G1109" s="173"/>
      <c r="H1109" s="21" t="s">
        <v>66</v>
      </c>
      <c r="I1109" s="172" t="s">
        <v>5175</v>
      </c>
      <c r="J1109" s="173"/>
      <c r="K1109" s="21" t="s">
        <v>252</v>
      </c>
      <c r="L1109" s="20">
        <v>563</v>
      </c>
      <c r="M1109" s="20">
        <v>0</v>
      </c>
      <c r="N1109" s="139">
        <v>233645</v>
      </c>
      <c r="O1109" s="140"/>
      <c r="P1109" s="20">
        <v>233645</v>
      </c>
      <c r="Q1109" s="139">
        <v>0</v>
      </c>
      <c r="R1109" s="141"/>
      <c r="S1109" s="140"/>
      <c r="T1109" s="20">
        <v>0</v>
      </c>
      <c r="U1109" s="139">
        <v>0</v>
      </c>
      <c r="V1109" s="141"/>
      <c r="W1109" s="22">
        <v>21028</v>
      </c>
      <c r="X1109" s="20">
        <v>0</v>
      </c>
      <c r="Y1109" s="20">
        <v>0</v>
      </c>
      <c r="Z1109" s="139">
        <v>254673</v>
      </c>
      <c r="AA1109" s="140"/>
      <c r="AB1109" s="20">
        <v>254673</v>
      </c>
      <c r="AC1109" s="20">
        <v>0</v>
      </c>
      <c r="AD1109" s="42" t="s">
        <v>5002</v>
      </c>
      <c r="AE1109" s="21" t="s">
        <v>5176</v>
      </c>
      <c r="AF1109" s="172" t="s">
        <v>5002</v>
      </c>
      <c r="AG1109" s="173"/>
      <c r="AH1109" s="172" t="s">
        <v>5173</v>
      </c>
      <c r="AI1109" s="173"/>
    </row>
    <row r="1110" spans="1:35">
      <c r="A1110" s="20">
        <v>37</v>
      </c>
      <c r="B1110" s="172" t="s">
        <v>5177</v>
      </c>
      <c r="C1110" s="173"/>
      <c r="D1110" s="21" t="s">
        <v>4219</v>
      </c>
      <c r="E1110" s="172" t="s">
        <v>4220</v>
      </c>
      <c r="F1110" s="174"/>
      <c r="G1110" s="173"/>
      <c r="H1110" s="21" t="s">
        <v>66</v>
      </c>
      <c r="I1110" s="172" t="s">
        <v>4221</v>
      </c>
      <c r="J1110" s="173"/>
      <c r="K1110" s="21" t="s">
        <v>252</v>
      </c>
      <c r="L1110" s="20">
        <v>563</v>
      </c>
      <c r="M1110" s="20">
        <v>0</v>
      </c>
      <c r="N1110" s="139">
        <v>233645</v>
      </c>
      <c r="O1110" s="140"/>
      <c r="P1110" s="20">
        <v>233645</v>
      </c>
      <c r="Q1110" s="139">
        <v>0</v>
      </c>
      <c r="R1110" s="141"/>
      <c r="S1110" s="140"/>
      <c r="T1110" s="20">
        <v>0</v>
      </c>
      <c r="U1110" s="139">
        <v>0</v>
      </c>
      <c r="V1110" s="141"/>
      <c r="W1110" s="22">
        <v>21028</v>
      </c>
      <c r="X1110" s="20">
        <v>0</v>
      </c>
      <c r="Y1110" s="20">
        <v>0</v>
      </c>
      <c r="Z1110" s="139">
        <v>254673</v>
      </c>
      <c r="AA1110" s="140"/>
      <c r="AB1110" s="20">
        <v>254673</v>
      </c>
      <c r="AC1110" s="20">
        <v>0</v>
      </c>
      <c r="AD1110" s="42" t="s">
        <v>5040</v>
      </c>
      <c r="AE1110" s="21" t="s">
        <v>5178</v>
      </c>
      <c r="AF1110" s="172" t="s">
        <v>5040</v>
      </c>
      <c r="AG1110" s="173"/>
      <c r="AH1110" s="172" t="s">
        <v>5177</v>
      </c>
      <c r="AI1110" s="173"/>
    </row>
    <row r="1111" spans="1:35">
      <c r="A1111" s="20">
        <v>38</v>
      </c>
      <c r="B1111" s="172" t="s">
        <v>5179</v>
      </c>
      <c r="C1111" s="173"/>
      <c r="D1111" s="21" t="s">
        <v>5180</v>
      </c>
      <c r="E1111" s="172" t="s">
        <v>5181</v>
      </c>
      <c r="F1111" s="174"/>
      <c r="G1111" s="173"/>
      <c r="H1111" s="21" t="s">
        <v>66</v>
      </c>
      <c r="I1111" s="172" t="s">
        <v>5182</v>
      </c>
      <c r="J1111" s="173"/>
      <c r="K1111" s="21" t="s">
        <v>534</v>
      </c>
      <c r="L1111" s="20">
        <v>140</v>
      </c>
      <c r="M1111" s="20">
        <v>0</v>
      </c>
      <c r="N1111" s="139">
        <v>202258</v>
      </c>
      <c r="O1111" s="140"/>
      <c r="P1111" s="20">
        <v>202258</v>
      </c>
      <c r="Q1111" s="139">
        <v>0</v>
      </c>
      <c r="R1111" s="141"/>
      <c r="S1111" s="140"/>
      <c r="T1111" s="20">
        <v>0</v>
      </c>
      <c r="U1111" s="139">
        <v>0</v>
      </c>
      <c r="V1111" s="141"/>
      <c r="W1111" s="22">
        <v>18203</v>
      </c>
      <c r="X1111" s="20">
        <v>0</v>
      </c>
      <c r="Y1111" s="20">
        <v>0</v>
      </c>
      <c r="Z1111" s="139">
        <v>220461</v>
      </c>
      <c r="AA1111" s="140"/>
      <c r="AB1111" s="20">
        <v>220461</v>
      </c>
      <c r="AC1111" s="20">
        <v>0</v>
      </c>
      <c r="AD1111" s="42" t="s">
        <v>5051</v>
      </c>
      <c r="AE1111" s="21" t="s">
        <v>5183</v>
      </c>
      <c r="AF1111" s="172" t="s">
        <v>5051</v>
      </c>
      <c r="AG1111" s="173"/>
      <c r="AH1111" s="172" t="s">
        <v>5179</v>
      </c>
      <c r="AI1111" s="173"/>
    </row>
    <row r="1112" spans="1:35">
      <c r="A1112" s="20">
        <v>39</v>
      </c>
      <c r="B1112" s="172" t="s">
        <v>5184</v>
      </c>
      <c r="C1112" s="173"/>
      <c r="D1112" s="21" t="s">
        <v>5185</v>
      </c>
      <c r="E1112" s="172" t="s">
        <v>5186</v>
      </c>
      <c r="F1112" s="174"/>
      <c r="G1112" s="173"/>
      <c r="H1112" s="21" t="s">
        <v>325</v>
      </c>
      <c r="I1112" s="172" t="s">
        <v>5187</v>
      </c>
      <c r="J1112" s="173"/>
      <c r="K1112" s="21" t="s">
        <v>60</v>
      </c>
      <c r="L1112" s="20">
        <v>2479</v>
      </c>
      <c r="M1112" s="20">
        <v>59400</v>
      </c>
      <c r="N1112" s="139">
        <v>1226907</v>
      </c>
      <c r="O1112" s="140"/>
      <c r="P1112" s="20">
        <v>1286307</v>
      </c>
      <c r="Q1112" s="139">
        <v>0</v>
      </c>
      <c r="R1112" s="141"/>
      <c r="S1112" s="140"/>
      <c r="T1112" s="20">
        <v>0</v>
      </c>
      <c r="U1112" s="139">
        <v>0</v>
      </c>
      <c r="V1112" s="141"/>
      <c r="W1112" s="22">
        <v>13160</v>
      </c>
      <c r="X1112" s="20">
        <v>13950</v>
      </c>
      <c r="Y1112" s="20">
        <v>0</v>
      </c>
      <c r="Z1112" s="139">
        <v>1313417</v>
      </c>
      <c r="AA1112" s="140"/>
      <c r="AB1112" s="20">
        <v>700000</v>
      </c>
      <c r="AC1112" s="20">
        <v>613417</v>
      </c>
      <c r="AD1112" s="42" t="s">
        <v>5188</v>
      </c>
      <c r="AE1112" s="21" t="s">
        <v>5189</v>
      </c>
      <c r="AF1112" s="172" t="s">
        <v>5188</v>
      </c>
      <c r="AG1112" s="173"/>
      <c r="AH1112" s="172" t="s">
        <v>5184</v>
      </c>
      <c r="AI1112" s="173"/>
    </row>
    <row r="1113" spans="1:35">
      <c r="A1113" s="20">
        <v>40</v>
      </c>
      <c r="B1113" s="172" t="s">
        <v>5190</v>
      </c>
      <c r="C1113" s="173"/>
      <c r="D1113" s="21" t="s">
        <v>5191</v>
      </c>
      <c r="E1113" s="172" t="s">
        <v>5192</v>
      </c>
      <c r="F1113" s="174"/>
      <c r="G1113" s="173"/>
      <c r="H1113" s="21" t="s">
        <v>66</v>
      </c>
      <c r="I1113" s="172" t="s">
        <v>5193</v>
      </c>
      <c r="J1113" s="173"/>
      <c r="K1113" s="21" t="s">
        <v>60</v>
      </c>
      <c r="L1113" s="20">
        <v>150</v>
      </c>
      <c r="M1113" s="20">
        <v>0</v>
      </c>
      <c r="N1113" s="139">
        <v>74250</v>
      </c>
      <c r="O1113" s="140"/>
      <c r="P1113" s="20">
        <v>74250</v>
      </c>
      <c r="Q1113" s="139">
        <v>0</v>
      </c>
      <c r="R1113" s="141"/>
      <c r="S1113" s="140"/>
      <c r="T1113" s="20">
        <v>0</v>
      </c>
      <c r="U1113" s="139">
        <v>0</v>
      </c>
      <c r="V1113" s="141"/>
      <c r="W1113" s="22">
        <v>6683</v>
      </c>
      <c r="X1113" s="20">
        <v>0</v>
      </c>
      <c r="Y1113" s="20">
        <v>0</v>
      </c>
      <c r="Z1113" s="139">
        <v>80933</v>
      </c>
      <c r="AA1113" s="140"/>
      <c r="AB1113" s="20">
        <v>9000</v>
      </c>
      <c r="AC1113" s="20">
        <v>71933</v>
      </c>
      <c r="AD1113" s="42" t="s">
        <v>5019</v>
      </c>
      <c r="AE1113" s="21" t="s">
        <v>5194</v>
      </c>
      <c r="AF1113" s="172" t="s">
        <v>5019</v>
      </c>
      <c r="AG1113" s="173"/>
      <c r="AH1113" s="172" t="s">
        <v>5190</v>
      </c>
      <c r="AI1113" s="173"/>
    </row>
    <row r="1114" spans="1:35">
      <c r="A1114" s="20">
        <v>41</v>
      </c>
      <c r="B1114" s="172" t="s">
        <v>5195</v>
      </c>
      <c r="C1114" s="173"/>
      <c r="D1114" s="21" t="s">
        <v>5196</v>
      </c>
      <c r="E1114" s="172" t="s">
        <v>5197</v>
      </c>
      <c r="F1114" s="174"/>
      <c r="G1114" s="173"/>
      <c r="H1114" s="21" t="s">
        <v>156</v>
      </c>
      <c r="I1114" s="172" t="s">
        <v>5198</v>
      </c>
      <c r="J1114" s="173"/>
      <c r="K1114" s="21" t="s">
        <v>60</v>
      </c>
      <c r="L1114" s="20">
        <v>2479</v>
      </c>
      <c r="M1114" s="20">
        <v>0</v>
      </c>
      <c r="N1114" s="139">
        <v>1226907</v>
      </c>
      <c r="O1114" s="140"/>
      <c r="P1114" s="20">
        <v>1226907</v>
      </c>
      <c r="Q1114" s="139">
        <v>0</v>
      </c>
      <c r="R1114" s="141"/>
      <c r="S1114" s="140"/>
      <c r="T1114" s="20">
        <v>76400</v>
      </c>
      <c r="U1114" s="139">
        <v>188671</v>
      </c>
      <c r="V1114" s="141"/>
      <c r="W1114" s="22">
        <v>12269</v>
      </c>
      <c r="X1114" s="20">
        <v>0</v>
      </c>
      <c r="Y1114" s="20">
        <v>0</v>
      </c>
      <c r="Z1114" s="139">
        <v>1504247</v>
      </c>
      <c r="AA1114" s="140"/>
      <c r="AB1114" s="20">
        <v>1100000</v>
      </c>
      <c r="AC1114" s="20">
        <v>404247</v>
      </c>
      <c r="AD1114" s="42" t="s">
        <v>5161</v>
      </c>
      <c r="AE1114" s="21" t="s">
        <v>5199</v>
      </c>
      <c r="AF1114" s="172" t="s">
        <v>5161</v>
      </c>
      <c r="AG1114" s="173"/>
      <c r="AH1114" s="172" t="s">
        <v>5195</v>
      </c>
      <c r="AI1114" s="173"/>
    </row>
    <row r="1115" spans="1:35">
      <c r="A1115" s="20">
        <v>42</v>
      </c>
      <c r="B1115" s="172" t="s">
        <v>5200</v>
      </c>
      <c r="C1115" s="173"/>
      <c r="D1115" s="21" t="s">
        <v>5201</v>
      </c>
      <c r="E1115" s="172" t="s">
        <v>5202</v>
      </c>
      <c r="F1115" s="174"/>
      <c r="G1115" s="173"/>
      <c r="I1115" s="172" t="s">
        <v>5203</v>
      </c>
      <c r="J1115" s="173"/>
      <c r="K1115" s="21" t="s">
        <v>125</v>
      </c>
      <c r="L1115" s="20">
        <v>52</v>
      </c>
      <c r="M1115" s="20">
        <v>0</v>
      </c>
      <c r="N1115" s="139">
        <v>68952</v>
      </c>
      <c r="O1115" s="140"/>
      <c r="P1115" s="20">
        <v>68952</v>
      </c>
      <c r="Q1115" s="139">
        <v>0</v>
      </c>
      <c r="R1115" s="141"/>
      <c r="S1115" s="140"/>
      <c r="T1115" s="20">
        <v>0</v>
      </c>
      <c r="U1115" s="139">
        <v>0</v>
      </c>
      <c r="V1115" s="141"/>
      <c r="W1115" s="22">
        <v>0</v>
      </c>
      <c r="X1115" s="20">
        <v>0</v>
      </c>
      <c r="Y1115" s="20">
        <v>0</v>
      </c>
      <c r="Z1115" s="139">
        <v>68952</v>
      </c>
      <c r="AA1115" s="140"/>
      <c r="AB1115" s="20">
        <v>0</v>
      </c>
      <c r="AC1115" s="20">
        <v>68952</v>
      </c>
      <c r="AD1115" s="42" t="s">
        <v>5002</v>
      </c>
      <c r="AE1115" s="21" t="s">
        <v>5204</v>
      </c>
      <c r="AF1115" s="172" t="s">
        <v>5002</v>
      </c>
      <c r="AG1115" s="173"/>
      <c r="AH1115" s="172" t="s">
        <v>5200</v>
      </c>
      <c r="AI1115" s="173"/>
    </row>
    <row r="1116" spans="1:35">
      <c r="A1116" s="20">
        <v>43</v>
      </c>
      <c r="B1116" s="172" t="s">
        <v>5205</v>
      </c>
      <c r="C1116" s="173"/>
      <c r="D1116" s="21" t="s">
        <v>5206</v>
      </c>
      <c r="E1116" s="172" t="s">
        <v>5207</v>
      </c>
      <c r="F1116" s="174"/>
      <c r="G1116" s="173"/>
      <c r="H1116" s="21" t="s">
        <v>156</v>
      </c>
      <c r="I1116" s="172" t="s">
        <v>5208</v>
      </c>
      <c r="J1116" s="173"/>
      <c r="K1116" s="21" t="s">
        <v>125</v>
      </c>
      <c r="L1116" s="20">
        <v>4957</v>
      </c>
      <c r="M1116" s="20">
        <v>0</v>
      </c>
      <c r="N1116" s="139">
        <v>6702134</v>
      </c>
      <c r="O1116" s="140"/>
      <c r="P1116" s="20">
        <v>6702134</v>
      </c>
      <c r="Q1116" s="139">
        <v>10000</v>
      </c>
      <c r="R1116" s="141"/>
      <c r="S1116" s="140"/>
      <c r="T1116" s="20">
        <v>0</v>
      </c>
      <c r="U1116" s="139">
        <v>156912</v>
      </c>
      <c r="V1116" s="141"/>
      <c r="W1116" s="22">
        <v>67021</v>
      </c>
      <c r="X1116" s="20">
        <v>0</v>
      </c>
      <c r="Y1116" s="20">
        <v>0</v>
      </c>
      <c r="Z1116" s="139">
        <v>6936067</v>
      </c>
      <c r="AA1116" s="140"/>
      <c r="AB1116" s="20">
        <v>6936067</v>
      </c>
      <c r="AC1116" s="20">
        <v>0</v>
      </c>
      <c r="AD1116" s="42" t="s">
        <v>5062</v>
      </c>
      <c r="AE1116" s="21" t="s">
        <v>5209</v>
      </c>
      <c r="AF1116" s="172" t="s">
        <v>5062</v>
      </c>
      <c r="AG1116" s="173"/>
      <c r="AH1116" s="172" t="s">
        <v>5205</v>
      </c>
      <c r="AI1116" s="173"/>
    </row>
    <row r="1117" spans="1:35">
      <c r="A1117" s="20">
        <v>44</v>
      </c>
      <c r="B1117" s="172" t="s">
        <v>5210</v>
      </c>
      <c r="C1117" s="173"/>
      <c r="D1117" s="21" t="s">
        <v>5211</v>
      </c>
      <c r="E1117" s="172" t="s">
        <v>5212</v>
      </c>
      <c r="F1117" s="174"/>
      <c r="G1117" s="173"/>
      <c r="I1117" s="172" t="s">
        <v>5213</v>
      </c>
      <c r="J1117" s="173"/>
      <c r="K1117" s="21" t="s">
        <v>125</v>
      </c>
      <c r="L1117" s="20">
        <v>55</v>
      </c>
      <c r="M1117" s="20">
        <v>0</v>
      </c>
      <c r="N1117" s="139">
        <v>77064</v>
      </c>
      <c r="O1117" s="140"/>
      <c r="P1117" s="20">
        <v>77064</v>
      </c>
      <c r="Q1117" s="139">
        <v>0</v>
      </c>
      <c r="R1117" s="141"/>
      <c r="S1117" s="140"/>
      <c r="T1117" s="20">
        <v>0</v>
      </c>
      <c r="U1117" s="139">
        <v>0</v>
      </c>
      <c r="V1117" s="141"/>
      <c r="W1117" s="22">
        <v>0</v>
      </c>
      <c r="X1117" s="20">
        <v>0</v>
      </c>
      <c r="Y1117" s="20">
        <v>0</v>
      </c>
      <c r="Z1117" s="139">
        <v>77064</v>
      </c>
      <c r="AA1117" s="140"/>
      <c r="AB1117" s="20">
        <v>0</v>
      </c>
      <c r="AC1117" s="20">
        <v>77064</v>
      </c>
      <c r="AD1117" s="42" t="s">
        <v>5002</v>
      </c>
      <c r="AE1117" s="21" t="s">
        <v>5214</v>
      </c>
      <c r="AF1117" s="172" t="s">
        <v>5002</v>
      </c>
      <c r="AG1117" s="173"/>
      <c r="AH1117" s="172" t="s">
        <v>5210</v>
      </c>
      <c r="AI1117" s="173"/>
    </row>
    <row r="1118" spans="1:35">
      <c r="A1118" s="20">
        <v>45</v>
      </c>
      <c r="B1118" s="172" t="s">
        <v>5215</v>
      </c>
      <c r="C1118" s="173"/>
      <c r="D1118" s="21" t="s">
        <v>5216</v>
      </c>
      <c r="E1118" s="172" t="s">
        <v>5217</v>
      </c>
      <c r="F1118" s="174"/>
      <c r="G1118" s="173"/>
      <c r="H1118" s="21" t="s">
        <v>66</v>
      </c>
      <c r="I1118" s="172" t="s">
        <v>5218</v>
      </c>
      <c r="J1118" s="173"/>
      <c r="K1118" s="21" t="s">
        <v>252</v>
      </c>
      <c r="L1118" s="20">
        <v>236</v>
      </c>
      <c r="M1118" s="20">
        <v>0</v>
      </c>
      <c r="N1118" s="139">
        <v>97940</v>
      </c>
      <c r="O1118" s="140"/>
      <c r="P1118" s="20">
        <v>97940</v>
      </c>
      <c r="Q1118" s="139">
        <v>0</v>
      </c>
      <c r="R1118" s="141"/>
      <c r="S1118" s="140"/>
      <c r="T1118" s="20">
        <v>0</v>
      </c>
      <c r="U1118" s="139">
        <v>0</v>
      </c>
      <c r="V1118" s="141"/>
      <c r="W1118" s="22">
        <v>8815</v>
      </c>
      <c r="X1118" s="20">
        <v>0</v>
      </c>
      <c r="Y1118" s="20">
        <v>0</v>
      </c>
      <c r="Z1118" s="139">
        <v>106755</v>
      </c>
      <c r="AA1118" s="140"/>
      <c r="AB1118" s="20">
        <v>106755</v>
      </c>
      <c r="AC1118" s="20">
        <v>0</v>
      </c>
      <c r="AD1118" s="42" t="s">
        <v>5128</v>
      </c>
      <c r="AE1118" s="21" t="s">
        <v>5219</v>
      </c>
      <c r="AF1118" s="172" t="s">
        <v>5128</v>
      </c>
      <c r="AG1118" s="173"/>
      <c r="AH1118" s="172" t="s">
        <v>5215</v>
      </c>
      <c r="AI1118" s="173"/>
    </row>
    <row r="1119" spans="1:35">
      <c r="A1119" s="20">
        <v>46</v>
      </c>
      <c r="B1119" s="172" t="s">
        <v>5220</v>
      </c>
      <c r="C1119" s="173"/>
      <c r="D1119" s="21" t="s">
        <v>108</v>
      </c>
      <c r="E1119" s="172" t="s">
        <v>5221</v>
      </c>
      <c r="F1119" s="174"/>
      <c r="G1119" s="173"/>
      <c r="H1119" s="21" t="s">
        <v>110</v>
      </c>
      <c r="I1119" s="172" t="s">
        <v>5222</v>
      </c>
      <c r="J1119" s="173"/>
      <c r="K1119" s="21" t="s">
        <v>60</v>
      </c>
      <c r="L1119" s="20">
        <v>2479</v>
      </c>
      <c r="M1119" s="20">
        <v>89100</v>
      </c>
      <c r="N1119" s="139">
        <v>1226907</v>
      </c>
      <c r="O1119" s="140"/>
      <c r="P1119" s="20">
        <v>1316007</v>
      </c>
      <c r="Q1119" s="139">
        <v>0</v>
      </c>
      <c r="R1119" s="141"/>
      <c r="S1119" s="140"/>
      <c r="T1119" s="20">
        <v>0</v>
      </c>
      <c r="U1119" s="139">
        <v>0</v>
      </c>
      <c r="V1119" s="141"/>
      <c r="W1119" s="22">
        <v>6580</v>
      </c>
      <c r="X1119" s="20">
        <v>0</v>
      </c>
      <c r="Y1119" s="20">
        <v>0</v>
      </c>
      <c r="Z1119" s="139">
        <v>1322587</v>
      </c>
      <c r="AA1119" s="140"/>
      <c r="AB1119" s="20">
        <v>1322587</v>
      </c>
      <c r="AC1119" s="20">
        <v>0</v>
      </c>
      <c r="AD1119" s="42" t="s">
        <v>5062</v>
      </c>
      <c r="AE1119" s="21" t="s">
        <v>5223</v>
      </c>
      <c r="AF1119" s="172" t="s">
        <v>5062</v>
      </c>
      <c r="AG1119" s="173"/>
      <c r="AH1119" s="172" t="s">
        <v>5220</v>
      </c>
      <c r="AI1119" s="173"/>
    </row>
    <row r="1120" spans="1:35">
      <c r="A1120" s="20">
        <v>47</v>
      </c>
      <c r="B1120" s="172" t="s">
        <v>5224</v>
      </c>
      <c r="C1120" s="173"/>
      <c r="D1120" s="21" t="s">
        <v>5225</v>
      </c>
      <c r="E1120" s="172" t="s">
        <v>5226</v>
      </c>
      <c r="F1120" s="174"/>
      <c r="G1120" s="173"/>
      <c r="H1120" s="21" t="s">
        <v>156</v>
      </c>
      <c r="I1120" s="172" t="s">
        <v>5227</v>
      </c>
      <c r="J1120" s="173"/>
      <c r="K1120" s="21" t="s">
        <v>295</v>
      </c>
      <c r="L1120" s="20">
        <v>4957</v>
      </c>
      <c r="M1120" s="20">
        <v>0</v>
      </c>
      <c r="N1120" s="139">
        <v>2453814</v>
      </c>
      <c r="O1120" s="140"/>
      <c r="P1120" s="20">
        <v>2453814</v>
      </c>
      <c r="Q1120" s="139">
        <v>0</v>
      </c>
      <c r="R1120" s="141"/>
      <c r="S1120" s="140"/>
      <c r="T1120" s="20">
        <v>0</v>
      </c>
      <c r="U1120" s="139">
        <v>0</v>
      </c>
      <c r="V1120" s="141"/>
      <c r="W1120" s="22">
        <v>24538</v>
      </c>
      <c r="X1120" s="20">
        <v>0</v>
      </c>
      <c r="Y1120" s="20">
        <v>0</v>
      </c>
      <c r="Z1120" s="139">
        <v>2478352</v>
      </c>
      <c r="AA1120" s="140"/>
      <c r="AB1120" s="20">
        <v>2478352</v>
      </c>
      <c r="AC1120" s="20">
        <v>0</v>
      </c>
      <c r="AD1120" s="42" t="s">
        <v>5002</v>
      </c>
      <c r="AE1120" s="21" t="s">
        <v>5228</v>
      </c>
      <c r="AF1120" s="172" t="s">
        <v>5002</v>
      </c>
      <c r="AG1120" s="173"/>
      <c r="AH1120" s="172" t="s">
        <v>5224</v>
      </c>
      <c r="AI1120" s="173"/>
    </row>
    <row r="1121" spans="1:35">
      <c r="A1121" s="20">
        <v>48</v>
      </c>
      <c r="B1121" s="172" t="s">
        <v>5229</v>
      </c>
      <c r="C1121" s="173"/>
      <c r="D1121" s="21" t="s">
        <v>108</v>
      </c>
      <c r="E1121" s="172" t="s">
        <v>718</v>
      </c>
      <c r="F1121" s="174"/>
      <c r="G1121" s="173"/>
      <c r="H1121" s="21" t="s">
        <v>110</v>
      </c>
      <c r="I1121" s="172" t="s">
        <v>5230</v>
      </c>
      <c r="J1121" s="173"/>
      <c r="K1121" s="21" t="s">
        <v>112</v>
      </c>
      <c r="L1121" s="20">
        <v>4957</v>
      </c>
      <c r="M1121" s="20">
        <v>429300</v>
      </c>
      <c r="N1121" s="139">
        <v>2305098</v>
      </c>
      <c r="O1121" s="140"/>
      <c r="P1121" s="20">
        <v>2734398</v>
      </c>
      <c r="Q1121" s="139">
        <v>0</v>
      </c>
      <c r="R1121" s="141"/>
      <c r="S1121" s="140"/>
      <c r="T1121" s="20">
        <v>0</v>
      </c>
      <c r="U1121" s="139">
        <v>0</v>
      </c>
      <c r="V1121" s="141"/>
      <c r="W1121" s="22">
        <v>13672</v>
      </c>
      <c r="X1121" s="20">
        <v>0</v>
      </c>
      <c r="Y1121" s="20">
        <v>0</v>
      </c>
      <c r="Z1121" s="139">
        <v>2748070</v>
      </c>
      <c r="AA1121" s="140"/>
      <c r="AB1121" s="20">
        <v>2748070</v>
      </c>
      <c r="AC1121" s="20">
        <v>0</v>
      </c>
      <c r="AD1121" s="42" t="s">
        <v>5231</v>
      </c>
      <c r="AE1121" s="21" t="s">
        <v>5232</v>
      </c>
      <c r="AF1121" s="172" t="s">
        <v>5231</v>
      </c>
      <c r="AG1121" s="173"/>
      <c r="AH1121" s="172" t="s">
        <v>5229</v>
      </c>
      <c r="AI1121" s="173"/>
    </row>
    <row r="1122" spans="1:35">
      <c r="A1122" s="20">
        <v>49</v>
      </c>
      <c r="B1122" s="172" t="s">
        <v>5233</v>
      </c>
      <c r="C1122" s="173"/>
      <c r="D1122" s="21" t="s">
        <v>108</v>
      </c>
      <c r="E1122" s="172" t="s">
        <v>5234</v>
      </c>
      <c r="F1122" s="174"/>
      <c r="G1122" s="173"/>
      <c r="H1122" s="21" t="s">
        <v>110</v>
      </c>
      <c r="I1122" s="172" t="s">
        <v>5127</v>
      </c>
      <c r="J1122" s="173"/>
      <c r="K1122" s="21" t="s">
        <v>118</v>
      </c>
      <c r="L1122" s="20">
        <v>4957</v>
      </c>
      <c r="M1122" s="20">
        <v>243000</v>
      </c>
      <c r="N1122" s="139">
        <v>1784592</v>
      </c>
      <c r="O1122" s="140"/>
      <c r="P1122" s="20">
        <v>2027592</v>
      </c>
      <c r="Q1122" s="139">
        <v>0</v>
      </c>
      <c r="R1122" s="141"/>
      <c r="S1122" s="140"/>
      <c r="T1122" s="20">
        <v>0</v>
      </c>
      <c r="U1122" s="139">
        <v>0</v>
      </c>
      <c r="V1122" s="141"/>
      <c r="W1122" s="22">
        <v>10138</v>
      </c>
      <c r="X1122" s="20">
        <v>0</v>
      </c>
      <c r="Y1122" s="20">
        <v>0</v>
      </c>
      <c r="Z1122" s="139">
        <v>2037730</v>
      </c>
      <c r="AA1122" s="140"/>
      <c r="AB1122" s="20">
        <v>2037730</v>
      </c>
      <c r="AC1122" s="20">
        <v>0</v>
      </c>
      <c r="AD1122" s="42" t="s">
        <v>5128</v>
      </c>
      <c r="AE1122" s="21" t="s">
        <v>5235</v>
      </c>
      <c r="AF1122" s="172" t="s">
        <v>5128</v>
      </c>
      <c r="AG1122" s="173"/>
      <c r="AH1122" s="172" t="s">
        <v>5233</v>
      </c>
      <c r="AI1122" s="173"/>
    </row>
    <row r="1123" spans="1:35">
      <c r="A1123" s="20">
        <v>50</v>
      </c>
      <c r="B1123" s="172" t="s">
        <v>5236</v>
      </c>
      <c r="C1123" s="173"/>
      <c r="D1123" s="21" t="s">
        <v>5237</v>
      </c>
      <c r="E1123" s="172" t="s">
        <v>5238</v>
      </c>
      <c r="F1123" s="174"/>
      <c r="G1123" s="173"/>
      <c r="H1123" s="21" t="s">
        <v>66</v>
      </c>
      <c r="I1123" s="172" t="s">
        <v>5239</v>
      </c>
      <c r="J1123" s="173"/>
      <c r="K1123" s="21" t="s">
        <v>60</v>
      </c>
      <c r="L1123" s="20">
        <v>250</v>
      </c>
      <c r="M1123" s="20">
        <v>0</v>
      </c>
      <c r="N1123" s="139">
        <v>123750</v>
      </c>
      <c r="O1123" s="140"/>
      <c r="P1123" s="20">
        <v>123750</v>
      </c>
      <c r="Q1123" s="139">
        <v>0</v>
      </c>
      <c r="R1123" s="141"/>
      <c r="S1123" s="140"/>
      <c r="T1123" s="20">
        <v>0</v>
      </c>
      <c r="U1123" s="139">
        <v>0</v>
      </c>
      <c r="V1123" s="141"/>
      <c r="W1123" s="22">
        <v>11138</v>
      </c>
      <c r="X1123" s="20">
        <v>0</v>
      </c>
      <c r="Y1123" s="20">
        <v>0</v>
      </c>
      <c r="Z1123" s="139">
        <v>134888</v>
      </c>
      <c r="AA1123" s="140"/>
      <c r="AB1123" s="20">
        <v>15000</v>
      </c>
      <c r="AC1123" s="20">
        <v>119888</v>
      </c>
      <c r="AD1123" s="42" t="s">
        <v>5019</v>
      </c>
      <c r="AE1123" s="21" t="s">
        <v>5240</v>
      </c>
      <c r="AF1123" s="172" t="s">
        <v>5019</v>
      </c>
      <c r="AG1123" s="173"/>
      <c r="AH1123" s="172" t="s">
        <v>5236</v>
      </c>
      <c r="AI1123" s="173"/>
    </row>
    <row r="1124" spans="1:35">
      <c r="A1124" s="20">
        <v>51</v>
      </c>
      <c r="B1124" s="172" t="s">
        <v>5241</v>
      </c>
      <c r="C1124" s="173"/>
      <c r="D1124" s="21" t="s">
        <v>5242</v>
      </c>
      <c r="E1124" s="172" t="s">
        <v>5243</v>
      </c>
      <c r="F1124" s="174"/>
      <c r="G1124" s="173"/>
      <c r="H1124" s="21" t="s">
        <v>66</v>
      </c>
      <c r="I1124" s="172" t="s">
        <v>5244</v>
      </c>
      <c r="J1124" s="173"/>
      <c r="K1124" s="21" t="s">
        <v>252</v>
      </c>
      <c r="L1124" s="20">
        <v>563</v>
      </c>
      <c r="M1124" s="20">
        <v>0</v>
      </c>
      <c r="N1124" s="139">
        <v>233645</v>
      </c>
      <c r="O1124" s="140"/>
      <c r="P1124" s="20">
        <v>233645</v>
      </c>
      <c r="Q1124" s="139">
        <v>0</v>
      </c>
      <c r="R1124" s="141"/>
      <c r="S1124" s="140"/>
      <c r="T1124" s="20">
        <v>0</v>
      </c>
      <c r="U1124" s="139">
        <v>0</v>
      </c>
      <c r="V1124" s="141"/>
      <c r="W1124" s="22">
        <v>21028</v>
      </c>
      <c r="X1124" s="20">
        <v>0</v>
      </c>
      <c r="Y1124" s="20">
        <v>0</v>
      </c>
      <c r="Z1124" s="139">
        <v>254673</v>
      </c>
      <c r="AA1124" s="140"/>
      <c r="AB1124" s="20">
        <v>254673</v>
      </c>
      <c r="AC1124" s="20">
        <v>0</v>
      </c>
      <c r="AD1124" s="42" t="s">
        <v>5062</v>
      </c>
      <c r="AE1124" s="21" t="s">
        <v>5245</v>
      </c>
      <c r="AF1124" s="172" t="s">
        <v>5062</v>
      </c>
      <c r="AG1124" s="173"/>
      <c r="AH1124" s="172" t="s">
        <v>5241</v>
      </c>
      <c r="AI1124" s="173"/>
    </row>
    <row r="1125" spans="1:35">
      <c r="A1125" s="20">
        <v>52</v>
      </c>
      <c r="B1125" s="172" t="s">
        <v>5246</v>
      </c>
      <c r="C1125" s="173"/>
      <c r="D1125" s="21" t="s">
        <v>5247</v>
      </c>
      <c r="E1125" s="172" t="s">
        <v>5248</v>
      </c>
      <c r="F1125" s="174"/>
      <c r="G1125" s="173"/>
      <c r="I1125" s="172" t="s">
        <v>5249</v>
      </c>
      <c r="J1125" s="173"/>
      <c r="K1125" s="21" t="s">
        <v>60</v>
      </c>
      <c r="L1125" s="20">
        <v>84</v>
      </c>
      <c r="M1125" s="20">
        <v>0</v>
      </c>
      <c r="N1125" s="139">
        <v>14196</v>
      </c>
      <c r="O1125" s="140"/>
      <c r="P1125" s="20">
        <v>14196</v>
      </c>
      <c r="Q1125" s="139">
        <v>0</v>
      </c>
      <c r="R1125" s="141"/>
      <c r="S1125" s="140"/>
      <c r="T1125" s="20">
        <v>0</v>
      </c>
      <c r="U1125" s="139">
        <v>0</v>
      </c>
      <c r="V1125" s="141"/>
      <c r="W1125" s="22">
        <v>0</v>
      </c>
      <c r="X1125" s="20">
        <v>0</v>
      </c>
      <c r="Y1125" s="20">
        <v>0</v>
      </c>
      <c r="Z1125" s="139">
        <v>14196</v>
      </c>
      <c r="AA1125" s="140"/>
      <c r="AB1125" s="20">
        <v>0</v>
      </c>
      <c r="AC1125" s="20">
        <v>14196</v>
      </c>
      <c r="AD1125" s="42" t="s">
        <v>5002</v>
      </c>
      <c r="AE1125" s="21" t="s">
        <v>5250</v>
      </c>
      <c r="AF1125" s="172" t="s">
        <v>5002</v>
      </c>
      <c r="AG1125" s="173"/>
      <c r="AH1125" s="172" t="s">
        <v>5246</v>
      </c>
      <c r="AI1125" s="173"/>
    </row>
    <row r="1126" spans="1:35">
      <c r="A1126" s="20">
        <v>53</v>
      </c>
      <c r="B1126" s="172" t="s">
        <v>5251</v>
      </c>
      <c r="C1126" s="173"/>
      <c r="D1126" s="21" t="s">
        <v>108</v>
      </c>
      <c r="E1126" s="172" t="s">
        <v>459</v>
      </c>
      <c r="F1126" s="174"/>
      <c r="G1126" s="173"/>
      <c r="H1126" s="21" t="s">
        <v>110</v>
      </c>
      <c r="I1126" s="172" t="s">
        <v>2264</v>
      </c>
      <c r="J1126" s="173"/>
      <c r="K1126" s="21" t="s">
        <v>60</v>
      </c>
      <c r="L1126" s="20">
        <v>2479</v>
      </c>
      <c r="M1126" s="20">
        <v>89100</v>
      </c>
      <c r="N1126" s="139">
        <v>1226907</v>
      </c>
      <c r="O1126" s="140"/>
      <c r="P1126" s="20">
        <v>1316007</v>
      </c>
      <c r="Q1126" s="139">
        <v>0</v>
      </c>
      <c r="R1126" s="141"/>
      <c r="S1126" s="140"/>
      <c r="T1126" s="20">
        <v>0</v>
      </c>
      <c r="U1126" s="139">
        <v>0</v>
      </c>
      <c r="V1126" s="141"/>
      <c r="W1126" s="22">
        <v>6580</v>
      </c>
      <c r="X1126" s="20">
        <v>0</v>
      </c>
      <c r="Y1126" s="20">
        <v>0</v>
      </c>
      <c r="Z1126" s="139">
        <v>1322587</v>
      </c>
      <c r="AA1126" s="140"/>
      <c r="AB1126" s="20">
        <v>1322587</v>
      </c>
      <c r="AC1126" s="20">
        <v>0</v>
      </c>
      <c r="AD1126" s="42" t="s">
        <v>5151</v>
      </c>
      <c r="AE1126" s="21" t="s">
        <v>5252</v>
      </c>
      <c r="AF1126" s="172" t="s">
        <v>5151</v>
      </c>
      <c r="AG1126" s="173"/>
      <c r="AH1126" s="172" t="s">
        <v>5251</v>
      </c>
      <c r="AI1126" s="173"/>
    </row>
    <row r="1127" spans="1:35">
      <c r="A1127" s="20">
        <v>54</v>
      </c>
      <c r="B1127" s="172" t="s">
        <v>5253</v>
      </c>
      <c r="C1127" s="173"/>
      <c r="D1127" s="21" t="s">
        <v>5254</v>
      </c>
      <c r="E1127" s="172" t="s">
        <v>5255</v>
      </c>
      <c r="F1127" s="174"/>
      <c r="G1127" s="173"/>
      <c r="H1127" s="21" t="s">
        <v>325</v>
      </c>
      <c r="I1127" s="172" t="s">
        <v>5256</v>
      </c>
      <c r="J1127" s="173"/>
      <c r="K1127" s="21" t="s">
        <v>252</v>
      </c>
      <c r="L1127" s="20">
        <v>2479</v>
      </c>
      <c r="M1127" s="20">
        <v>59400</v>
      </c>
      <c r="N1127" s="139">
        <v>1226907</v>
      </c>
      <c r="O1127" s="140"/>
      <c r="P1127" s="20">
        <v>1286307</v>
      </c>
      <c r="Q1127" s="139">
        <v>0</v>
      </c>
      <c r="R1127" s="141"/>
      <c r="S1127" s="140"/>
      <c r="T1127" s="20">
        <v>0</v>
      </c>
      <c r="U1127" s="139">
        <v>433457</v>
      </c>
      <c r="V1127" s="141"/>
      <c r="W1127" s="22">
        <v>13160</v>
      </c>
      <c r="X1127" s="20">
        <v>0</v>
      </c>
      <c r="Y1127" s="20">
        <v>0</v>
      </c>
      <c r="Z1127" s="139">
        <v>1732924</v>
      </c>
      <c r="AA1127" s="140"/>
      <c r="AB1127" s="20">
        <v>1732924</v>
      </c>
      <c r="AC1127" s="20">
        <v>0</v>
      </c>
      <c r="AD1127" s="42" t="s">
        <v>5062</v>
      </c>
      <c r="AE1127" s="21" t="s">
        <v>5257</v>
      </c>
      <c r="AF1127" s="172" t="s">
        <v>5062</v>
      </c>
      <c r="AG1127" s="173"/>
      <c r="AH1127" s="172" t="s">
        <v>5253</v>
      </c>
      <c r="AI1127" s="173"/>
    </row>
    <row r="1128" spans="1:35">
      <c r="A1128" s="20">
        <v>55</v>
      </c>
      <c r="B1128" s="172" t="s">
        <v>5258</v>
      </c>
      <c r="C1128" s="173"/>
      <c r="D1128" s="21" t="s">
        <v>5259</v>
      </c>
      <c r="E1128" s="172" t="s">
        <v>5260</v>
      </c>
      <c r="F1128" s="174"/>
      <c r="G1128" s="173"/>
      <c r="I1128" s="172" t="s">
        <v>5261</v>
      </c>
      <c r="J1128" s="173"/>
      <c r="K1128" s="21" t="s">
        <v>60</v>
      </c>
      <c r="L1128" s="20">
        <v>102</v>
      </c>
      <c r="M1128" s="20">
        <v>0</v>
      </c>
      <c r="N1128" s="139">
        <v>17407</v>
      </c>
      <c r="O1128" s="140"/>
      <c r="P1128" s="20">
        <v>17407</v>
      </c>
      <c r="Q1128" s="139">
        <v>0</v>
      </c>
      <c r="R1128" s="141"/>
      <c r="S1128" s="140"/>
      <c r="T1128" s="20">
        <v>0</v>
      </c>
      <c r="U1128" s="139">
        <v>0</v>
      </c>
      <c r="V1128" s="141"/>
      <c r="W1128" s="22">
        <v>0</v>
      </c>
      <c r="X1128" s="20">
        <v>0</v>
      </c>
      <c r="Y1128" s="20">
        <v>0</v>
      </c>
      <c r="Z1128" s="139">
        <v>17407</v>
      </c>
      <c r="AA1128" s="140"/>
      <c r="AB1128" s="20">
        <v>0</v>
      </c>
      <c r="AC1128" s="20">
        <v>17407</v>
      </c>
      <c r="AD1128" s="42" t="s">
        <v>5002</v>
      </c>
      <c r="AE1128" s="21" t="s">
        <v>5262</v>
      </c>
      <c r="AF1128" s="172" t="s">
        <v>5002</v>
      </c>
      <c r="AG1128" s="173"/>
      <c r="AH1128" s="172" t="s">
        <v>5258</v>
      </c>
      <c r="AI1128" s="173"/>
    </row>
    <row r="1129" spans="1:35">
      <c r="A1129" s="20">
        <v>56</v>
      </c>
      <c r="B1129" s="172" t="s">
        <v>5263</v>
      </c>
      <c r="C1129" s="173"/>
      <c r="D1129" s="21" t="s">
        <v>5264</v>
      </c>
      <c r="E1129" s="172" t="s">
        <v>5265</v>
      </c>
      <c r="F1129" s="174"/>
      <c r="G1129" s="173"/>
      <c r="H1129" s="21" t="s">
        <v>66</v>
      </c>
      <c r="I1129" s="172" t="s">
        <v>5266</v>
      </c>
      <c r="J1129" s="173"/>
      <c r="K1129" s="21" t="s">
        <v>60</v>
      </c>
      <c r="L1129" s="20">
        <v>150</v>
      </c>
      <c r="M1129" s="20">
        <v>0</v>
      </c>
      <c r="N1129" s="139">
        <v>74250</v>
      </c>
      <c r="O1129" s="140"/>
      <c r="P1129" s="20">
        <v>74250</v>
      </c>
      <c r="Q1129" s="139">
        <v>0</v>
      </c>
      <c r="R1129" s="141"/>
      <c r="S1129" s="140"/>
      <c r="T1129" s="20">
        <v>0</v>
      </c>
      <c r="U1129" s="139">
        <v>0</v>
      </c>
      <c r="V1129" s="141"/>
      <c r="W1129" s="22">
        <v>6683</v>
      </c>
      <c r="X1129" s="20">
        <v>0</v>
      </c>
      <c r="Y1129" s="20">
        <v>0</v>
      </c>
      <c r="Z1129" s="139">
        <v>80933</v>
      </c>
      <c r="AA1129" s="140"/>
      <c r="AB1129" s="20">
        <v>9000</v>
      </c>
      <c r="AC1129" s="20">
        <v>71933</v>
      </c>
      <c r="AD1129" s="42" t="s">
        <v>5019</v>
      </c>
      <c r="AE1129" s="21" t="s">
        <v>5267</v>
      </c>
      <c r="AF1129" s="172" t="s">
        <v>5019</v>
      </c>
      <c r="AG1129" s="173"/>
      <c r="AH1129" s="172" t="s">
        <v>5263</v>
      </c>
      <c r="AI1129" s="173"/>
    </row>
    <row r="1130" spans="1:35">
      <c r="A1130" s="20">
        <v>57</v>
      </c>
      <c r="B1130" s="172" t="s">
        <v>5268</v>
      </c>
      <c r="C1130" s="173"/>
      <c r="D1130" s="21" t="s">
        <v>5269</v>
      </c>
      <c r="E1130" s="172" t="s">
        <v>2886</v>
      </c>
      <c r="F1130" s="174"/>
      <c r="G1130" s="173"/>
      <c r="I1130" s="172" t="s">
        <v>5270</v>
      </c>
      <c r="J1130" s="173"/>
      <c r="K1130" s="21" t="s">
        <v>60</v>
      </c>
      <c r="L1130" s="20">
        <v>138</v>
      </c>
      <c r="M1130" s="20">
        <v>0</v>
      </c>
      <c r="N1130" s="139">
        <v>23491</v>
      </c>
      <c r="O1130" s="140"/>
      <c r="P1130" s="20">
        <v>23491</v>
      </c>
      <c r="Q1130" s="139">
        <v>0</v>
      </c>
      <c r="R1130" s="141"/>
      <c r="S1130" s="140"/>
      <c r="T1130" s="20">
        <v>0</v>
      </c>
      <c r="U1130" s="139">
        <v>0</v>
      </c>
      <c r="V1130" s="141"/>
      <c r="W1130" s="22">
        <v>0</v>
      </c>
      <c r="X1130" s="20">
        <v>0</v>
      </c>
      <c r="Y1130" s="20">
        <v>0</v>
      </c>
      <c r="Z1130" s="139">
        <v>23491</v>
      </c>
      <c r="AA1130" s="140"/>
      <c r="AB1130" s="20">
        <v>0</v>
      </c>
      <c r="AC1130" s="20">
        <v>23491</v>
      </c>
      <c r="AD1130" s="42" t="s">
        <v>5002</v>
      </c>
      <c r="AE1130" s="21" t="s">
        <v>5271</v>
      </c>
      <c r="AF1130" s="172" t="s">
        <v>5002</v>
      </c>
      <c r="AG1130" s="173"/>
      <c r="AH1130" s="172" t="s">
        <v>5268</v>
      </c>
      <c r="AI1130" s="173"/>
    </row>
    <row r="1131" spans="1:35">
      <c r="A1131" s="20">
        <v>58</v>
      </c>
      <c r="B1131" s="172" t="s">
        <v>5272</v>
      </c>
      <c r="C1131" s="173"/>
      <c r="D1131" s="21" t="s">
        <v>108</v>
      </c>
      <c r="E1131" s="172" t="s">
        <v>5273</v>
      </c>
      <c r="F1131" s="174"/>
      <c r="G1131" s="173"/>
      <c r="H1131" s="21" t="s">
        <v>110</v>
      </c>
      <c r="I1131" s="172" t="s">
        <v>5274</v>
      </c>
      <c r="J1131" s="173"/>
      <c r="K1131" s="21" t="s">
        <v>60</v>
      </c>
      <c r="L1131" s="20">
        <v>2479</v>
      </c>
      <c r="M1131" s="20">
        <v>89100</v>
      </c>
      <c r="N1131" s="139">
        <v>1226907</v>
      </c>
      <c r="O1131" s="140"/>
      <c r="P1131" s="20">
        <v>1316007</v>
      </c>
      <c r="Q1131" s="139">
        <v>0</v>
      </c>
      <c r="R1131" s="141"/>
      <c r="S1131" s="140"/>
      <c r="T1131" s="20">
        <v>0</v>
      </c>
      <c r="U1131" s="139">
        <v>0</v>
      </c>
      <c r="V1131" s="141"/>
      <c r="W1131" s="22">
        <v>6580</v>
      </c>
      <c r="X1131" s="20">
        <v>0</v>
      </c>
      <c r="Y1131" s="20">
        <v>0</v>
      </c>
      <c r="Z1131" s="139">
        <v>1322587</v>
      </c>
      <c r="AA1131" s="140"/>
      <c r="AB1131" s="20">
        <v>1322587</v>
      </c>
      <c r="AC1131" s="20">
        <v>0</v>
      </c>
      <c r="AD1131" s="42" t="s">
        <v>5128</v>
      </c>
      <c r="AE1131" s="21" t="s">
        <v>5275</v>
      </c>
      <c r="AF1131" s="172" t="s">
        <v>5128</v>
      </c>
      <c r="AG1131" s="173"/>
      <c r="AH1131" s="172" t="s">
        <v>5272</v>
      </c>
      <c r="AI1131" s="173"/>
    </row>
    <row r="1132" spans="1:35">
      <c r="A1132" s="20">
        <v>59</v>
      </c>
      <c r="B1132" s="172" t="s">
        <v>5276</v>
      </c>
      <c r="C1132" s="173"/>
      <c r="D1132" s="21" t="s">
        <v>5277</v>
      </c>
      <c r="E1132" s="172" t="s">
        <v>5278</v>
      </c>
      <c r="F1132" s="174"/>
      <c r="G1132" s="173"/>
      <c r="H1132" s="21" t="s">
        <v>325</v>
      </c>
      <c r="I1132" s="172" t="s">
        <v>5279</v>
      </c>
      <c r="J1132" s="173"/>
      <c r="K1132" s="21" t="s">
        <v>370</v>
      </c>
      <c r="L1132" s="20">
        <v>4957</v>
      </c>
      <c r="M1132" s="20">
        <v>216000</v>
      </c>
      <c r="N1132" s="139">
        <v>2453814</v>
      </c>
      <c r="O1132" s="140"/>
      <c r="P1132" s="20">
        <v>2669814</v>
      </c>
      <c r="Q1132" s="139">
        <v>0</v>
      </c>
      <c r="R1132" s="141"/>
      <c r="S1132" s="140"/>
      <c r="T1132" s="20">
        <v>76400</v>
      </c>
      <c r="U1132" s="139">
        <v>433957</v>
      </c>
      <c r="V1132" s="141"/>
      <c r="W1132" s="22">
        <v>27778</v>
      </c>
      <c r="X1132" s="20">
        <v>0</v>
      </c>
      <c r="Y1132" s="20">
        <v>0</v>
      </c>
      <c r="Z1132" s="139">
        <v>3207949</v>
      </c>
      <c r="AA1132" s="140"/>
      <c r="AB1132" s="20">
        <v>3207949</v>
      </c>
      <c r="AC1132" s="20">
        <v>0</v>
      </c>
      <c r="AD1132" s="42" t="s">
        <v>5051</v>
      </c>
      <c r="AE1132" s="21" t="s">
        <v>5280</v>
      </c>
      <c r="AF1132" s="172" t="s">
        <v>5051</v>
      </c>
      <c r="AG1132" s="173"/>
      <c r="AH1132" s="172" t="s">
        <v>5276</v>
      </c>
      <c r="AI1132" s="173"/>
    </row>
    <row r="1133" spans="1:35">
      <c r="A1133" s="20">
        <v>60</v>
      </c>
      <c r="B1133" s="172" t="s">
        <v>5281</v>
      </c>
      <c r="C1133" s="173"/>
      <c r="D1133" s="21" t="s">
        <v>108</v>
      </c>
      <c r="E1133" s="172" t="s">
        <v>5282</v>
      </c>
      <c r="F1133" s="174"/>
      <c r="G1133" s="173"/>
      <c r="H1133" s="21" t="s">
        <v>110</v>
      </c>
      <c r="I1133" s="172" t="s">
        <v>5283</v>
      </c>
      <c r="J1133" s="173"/>
      <c r="K1133" s="21" t="s">
        <v>112</v>
      </c>
      <c r="L1133" s="20">
        <v>4957</v>
      </c>
      <c r="M1133" s="20">
        <v>429300</v>
      </c>
      <c r="N1133" s="139">
        <v>2305098</v>
      </c>
      <c r="O1133" s="140"/>
      <c r="P1133" s="20">
        <v>2734398</v>
      </c>
      <c r="Q1133" s="139">
        <v>0</v>
      </c>
      <c r="R1133" s="141"/>
      <c r="S1133" s="140"/>
      <c r="T1133" s="20">
        <v>0</v>
      </c>
      <c r="U1133" s="139">
        <v>0</v>
      </c>
      <c r="V1133" s="141"/>
      <c r="W1133" s="22">
        <v>13672</v>
      </c>
      <c r="X1133" s="20">
        <v>0</v>
      </c>
      <c r="Y1133" s="20">
        <v>0</v>
      </c>
      <c r="Z1133" s="139">
        <v>2748070</v>
      </c>
      <c r="AA1133" s="140"/>
      <c r="AB1133" s="20">
        <v>2748070</v>
      </c>
      <c r="AC1133" s="20">
        <v>0</v>
      </c>
      <c r="AD1133" s="42" t="s">
        <v>5013</v>
      </c>
      <c r="AE1133" s="21" t="s">
        <v>5284</v>
      </c>
      <c r="AF1133" s="172" t="s">
        <v>5013</v>
      </c>
      <c r="AG1133" s="173"/>
      <c r="AH1133" s="172" t="s">
        <v>5281</v>
      </c>
      <c r="AI1133" s="173"/>
    </row>
    <row r="1134" spans="1:35">
      <c r="A1134" s="20">
        <v>61</v>
      </c>
      <c r="B1134" s="172" t="s">
        <v>5285</v>
      </c>
      <c r="C1134" s="173"/>
      <c r="D1134" s="21" t="s">
        <v>108</v>
      </c>
      <c r="E1134" s="172" t="s">
        <v>5286</v>
      </c>
      <c r="F1134" s="174"/>
      <c r="G1134" s="173"/>
      <c r="H1134" s="21" t="s">
        <v>110</v>
      </c>
      <c r="I1134" s="172" t="s">
        <v>5147</v>
      </c>
      <c r="J1134" s="173"/>
      <c r="K1134" s="21" t="s">
        <v>364</v>
      </c>
      <c r="L1134" s="20">
        <v>2479</v>
      </c>
      <c r="M1134" s="20">
        <v>190350</v>
      </c>
      <c r="N1134" s="139">
        <v>1041012</v>
      </c>
      <c r="O1134" s="140"/>
      <c r="P1134" s="20">
        <v>1231362</v>
      </c>
      <c r="Q1134" s="139">
        <v>0</v>
      </c>
      <c r="R1134" s="141"/>
      <c r="S1134" s="140"/>
      <c r="T1134" s="20">
        <v>0</v>
      </c>
      <c r="U1134" s="139">
        <v>0</v>
      </c>
      <c r="V1134" s="141"/>
      <c r="W1134" s="22">
        <v>6157</v>
      </c>
      <c r="X1134" s="20">
        <v>0</v>
      </c>
      <c r="Y1134" s="20">
        <v>0</v>
      </c>
      <c r="Z1134" s="139">
        <v>1237519</v>
      </c>
      <c r="AA1134" s="140"/>
      <c r="AB1134" s="20">
        <v>1237519</v>
      </c>
      <c r="AC1134" s="20">
        <v>0</v>
      </c>
      <c r="AD1134" s="42" t="s">
        <v>5062</v>
      </c>
      <c r="AE1134" s="21" t="s">
        <v>5287</v>
      </c>
      <c r="AF1134" s="172" t="s">
        <v>5062</v>
      </c>
      <c r="AG1134" s="173"/>
      <c r="AH1134" s="172" t="s">
        <v>5285</v>
      </c>
      <c r="AI1134" s="173"/>
    </row>
    <row r="1135" spans="1:35">
      <c r="A1135" s="20">
        <v>62</v>
      </c>
      <c r="B1135" s="172" t="s">
        <v>5288</v>
      </c>
      <c r="C1135" s="173"/>
      <c r="D1135" s="21" t="s">
        <v>5289</v>
      </c>
      <c r="E1135" s="172" t="s">
        <v>5290</v>
      </c>
      <c r="F1135" s="174"/>
      <c r="G1135" s="173"/>
      <c r="H1135" s="21" t="s">
        <v>156</v>
      </c>
      <c r="I1135" s="172" t="s">
        <v>5291</v>
      </c>
      <c r="J1135" s="173"/>
      <c r="K1135" s="21" t="s">
        <v>60</v>
      </c>
      <c r="L1135" s="20">
        <v>2479</v>
      </c>
      <c r="M1135" s="20">
        <v>0</v>
      </c>
      <c r="N1135" s="139">
        <v>1226907</v>
      </c>
      <c r="O1135" s="140"/>
      <c r="P1135" s="20">
        <v>1226907</v>
      </c>
      <c r="Q1135" s="139">
        <v>0</v>
      </c>
      <c r="R1135" s="141"/>
      <c r="S1135" s="140"/>
      <c r="T1135" s="20">
        <v>76400</v>
      </c>
      <c r="U1135" s="139">
        <v>188671</v>
      </c>
      <c r="V1135" s="141"/>
      <c r="W1135" s="22">
        <v>12269</v>
      </c>
      <c r="X1135" s="20">
        <v>13950</v>
      </c>
      <c r="Y1135" s="20">
        <v>0</v>
      </c>
      <c r="Z1135" s="139">
        <v>1518197</v>
      </c>
      <c r="AA1135" s="140"/>
      <c r="AB1135" s="20">
        <v>1518197</v>
      </c>
      <c r="AC1135" s="20">
        <v>0</v>
      </c>
      <c r="AD1135" s="42" t="s">
        <v>5062</v>
      </c>
      <c r="AE1135" s="21" t="s">
        <v>5292</v>
      </c>
      <c r="AF1135" s="172" t="s">
        <v>5062</v>
      </c>
      <c r="AG1135" s="173"/>
      <c r="AH1135" s="172" t="s">
        <v>5288</v>
      </c>
      <c r="AI1135" s="173"/>
    </row>
    <row r="1136" spans="1:35">
      <c r="A1136" s="20">
        <v>63</v>
      </c>
      <c r="B1136" s="172" t="s">
        <v>5293</v>
      </c>
      <c r="C1136" s="173"/>
      <c r="D1136" s="21" t="s">
        <v>5294</v>
      </c>
      <c r="E1136" s="172" t="s">
        <v>2699</v>
      </c>
      <c r="F1136" s="174"/>
      <c r="G1136" s="173"/>
      <c r="H1136" s="21" t="s">
        <v>66</v>
      </c>
      <c r="I1136" s="172" t="s">
        <v>5295</v>
      </c>
      <c r="J1136" s="173"/>
      <c r="K1136" s="21" t="s">
        <v>252</v>
      </c>
      <c r="L1136" s="20">
        <v>497</v>
      </c>
      <c r="M1136" s="20">
        <v>0</v>
      </c>
      <c r="N1136" s="139">
        <v>206255</v>
      </c>
      <c r="O1136" s="140"/>
      <c r="P1136" s="20">
        <v>206255</v>
      </c>
      <c r="Q1136" s="139">
        <v>0</v>
      </c>
      <c r="R1136" s="141"/>
      <c r="S1136" s="140"/>
      <c r="T1136" s="20">
        <v>0</v>
      </c>
      <c r="U1136" s="139">
        <v>0</v>
      </c>
      <c r="V1136" s="141"/>
      <c r="W1136" s="22">
        <v>18563</v>
      </c>
      <c r="X1136" s="20">
        <v>0</v>
      </c>
      <c r="Y1136" s="20">
        <v>0</v>
      </c>
      <c r="Z1136" s="139">
        <v>224818</v>
      </c>
      <c r="AA1136" s="140"/>
      <c r="AB1136" s="20">
        <v>224818</v>
      </c>
      <c r="AC1136" s="20">
        <v>0</v>
      </c>
      <c r="AD1136" s="42" t="s">
        <v>5110</v>
      </c>
      <c r="AE1136" s="21" t="s">
        <v>5296</v>
      </c>
      <c r="AF1136" s="172" t="s">
        <v>5110</v>
      </c>
      <c r="AG1136" s="173"/>
      <c r="AH1136" s="172" t="s">
        <v>5293</v>
      </c>
      <c r="AI1136" s="173"/>
    </row>
    <row r="1137" spans="1:35">
      <c r="A1137" s="20">
        <v>64</v>
      </c>
      <c r="B1137" s="172" t="s">
        <v>5297</v>
      </c>
      <c r="C1137" s="173"/>
      <c r="D1137" s="21" t="s">
        <v>5298</v>
      </c>
      <c r="E1137" s="172" t="s">
        <v>5299</v>
      </c>
      <c r="F1137" s="174"/>
      <c r="G1137" s="173"/>
      <c r="H1137" s="21" t="s">
        <v>66</v>
      </c>
      <c r="I1137" s="172" t="s">
        <v>5300</v>
      </c>
      <c r="J1137" s="173"/>
      <c r="K1137" s="21" t="s">
        <v>252</v>
      </c>
      <c r="L1137" s="20">
        <v>543</v>
      </c>
      <c r="M1137" s="20">
        <v>0</v>
      </c>
      <c r="N1137" s="139">
        <v>225345</v>
      </c>
      <c r="O1137" s="140"/>
      <c r="P1137" s="20">
        <v>225345</v>
      </c>
      <c r="Q1137" s="139">
        <v>0</v>
      </c>
      <c r="R1137" s="141"/>
      <c r="S1137" s="140"/>
      <c r="T1137" s="20">
        <v>0</v>
      </c>
      <c r="U1137" s="139">
        <v>0</v>
      </c>
      <c r="V1137" s="141"/>
      <c r="W1137" s="22">
        <v>20281</v>
      </c>
      <c r="X1137" s="20">
        <v>0</v>
      </c>
      <c r="Y1137" s="20">
        <v>0</v>
      </c>
      <c r="Z1137" s="139">
        <v>245626</v>
      </c>
      <c r="AA1137" s="140"/>
      <c r="AB1137" s="20">
        <v>245626</v>
      </c>
      <c r="AC1137" s="20">
        <v>0</v>
      </c>
      <c r="AD1137" s="42" t="s">
        <v>5151</v>
      </c>
      <c r="AE1137" s="21" t="s">
        <v>5301</v>
      </c>
      <c r="AF1137" s="172" t="s">
        <v>5151</v>
      </c>
      <c r="AG1137" s="173"/>
      <c r="AH1137" s="172" t="s">
        <v>5297</v>
      </c>
      <c r="AI1137" s="173"/>
    </row>
    <row r="1138" spans="1:35">
      <c r="A1138" s="20">
        <v>65</v>
      </c>
      <c r="B1138" s="172" t="s">
        <v>5302</v>
      </c>
      <c r="C1138" s="173"/>
      <c r="D1138" s="21" t="s">
        <v>5303</v>
      </c>
      <c r="E1138" s="172" t="s">
        <v>5304</v>
      </c>
      <c r="F1138" s="174"/>
      <c r="G1138" s="173"/>
      <c r="H1138" s="21" t="s">
        <v>66</v>
      </c>
      <c r="I1138" s="172" t="s">
        <v>5305</v>
      </c>
      <c r="J1138" s="173"/>
      <c r="K1138" s="21" t="s">
        <v>370</v>
      </c>
      <c r="L1138" s="20">
        <v>270</v>
      </c>
      <c r="M1138" s="20">
        <v>0</v>
      </c>
      <c r="N1138" s="139">
        <v>163350</v>
      </c>
      <c r="O1138" s="140"/>
      <c r="P1138" s="20">
        <v>163350</v>
      </c>
      <c r="Q1138" s="139">
        <v>0</v>
      </c>
      <c r="R1138" s="141"/>
      <c r="S1138" s="140"/>
      <c r="T1138" s="20">
        <v>0</v>
      </c>
      <c r="U1138" s="139">
        <v>0</v>
      </c>
      <c r="V1138" s="141"/>
      <c r="W1138" s="22">
        <v>14702</v>
      </c>
      <c r="X1138" s="20">
        <v>0</v>
      </c>
      <c r="Y1138" s="20">
        <v>0</v>
      </c>
      <c r="Z1138" s="139">
        <v>178052</v>
      </c>
      <c r="AA1138" s="140"/>
      <c r="AB1138" s="20">
        <v>178052</v>
      </c>
      <c r="AC1138" s="20">
        <v>0</v>
      </c>
      <c r="AD1138" s="42" t="s">
        <v>5035</v>
      </c>
      <c r="AE1138" s="21" t="s">
        <v>5306</v>
      </c>
      <c r="AF1138" s="172" t="s">
        <v>5035</v>
      </c>
      <c r="AG1138" s="173"/>
      <c r="AH1138" s="172" t="s">
        <v>5302</v>
      </c>
      <c r="AI1138" s="173"/>
    </row>
    <row r="1139" spans="1:35">
      <c r="A1139" s="20">
        <v>66</v>
      </c>
      <c r="B1139" s="172" t="s">
        <v>5307</v>
      </c>
      <c r="C1139" s="173"/>
      <c r="D1139" s="21" t="s">
        <v>5308</v>
      </c>
      <c r="E1139" s="172" t="s">
        <v>5309</v>
      </c>
      <c r="F1139" s="174"/>
      <c r="G1139" s="173"/>
      <c r="H1139" s="21" t="s">
        <v>325</v>
      </c>
      <c r="I1139" s="172" t="s">
        <v>5310</v>
      </c>
      <c r="J1139" s="173"/>
      <c r="K1139" s="21" t="s">
        <v>60</v>
      </c>
      <c r="L1139" s="20">
        <v>2479</v>
      </c>
      <c r="M1139" s="20">
        <v>59400</v>
      </c>
      <c r="N1139" s="139">
        <v>1226907</v>
      </c>
      <c r="O1139" s="140"/>
      <c r="P1139" s="20">
        <v>1286307</v>
      </c>
      <c r="Q1139" s="139">
        <v>0</v>
      </c>
      <c r="R1139" s="141"/>
      <c r="S1139" s="140"/>
      <c r="T1139" s="20">
        <v>76400</v>
      </c>
      <c r="U1139" s="139">
        <v>274226</v>
      </c>
      <c r="V1139" s="141"/>
      <c r="W1139" s="22">
        <v>13160</v>
      </c>
      <c r="X1139" s="20">
        <v>900</v>
      </c>
      <c r="Y1139" s="20">
        <v>0</v>
      </c>
      <c r="Z1139" s="139">
        <v>1650993</v>
      </c>
      <c r="AA1139" s="140"/>
      <c r="AB1139" s="20">
        <v>1650993</v>
      </c>
      <c r="AC1139" s="20">
        <v>0</v>
      </c>
      <c r="AD1139" s="42" t="s">
        <v>5002</v>
      </c>
      <c r="AE1139" s="21" t="s">
        <v>5311</v>
      </c>
      <c r="AF1139" s="172" t="s">
        <v>5002</v>
      </c>
      <c r="AG1139" s="173"/>
      <c r="AH1139" s="172" t="s">
        <v>5307</v>
      </c>
      <c r="AI1139" s="173"/>
    </row>
    <row r="1140" spans="1:35">
      <c r="A1140" s="20">
        <v>67</v>
      </c>
      <c r="B1140" s="172" t="s">
        <v>5312</v>
      </c>
      <c r="C1140" s="173"/>
      <c r="D1140" s="21" t="s">
        <v>108</v>
      </c>
      <c r="E1140" s="172" t="s">
        <v>5313</v>
      </c>
      <c r="F1140" s="174"/>
      <c r="G1140" s="173"/>
      <c r="H1140" s="21" t="s">
        <v>110</v>
      </c>
      <c r="I1140" s="172" t="s">
        <v>5314</v>
      </c>
      <c r="J1140" s="173"/>
      <c r="K1140" s="21" t="s">
        <v>3281</v>
      </c>
      <c r="L1140" s="20">
        <v>2479</v>
      </c>
      <c r="M1140" s="20">
        <v>210600</v>
      </c>
      <c r="N1140" s="139">
        <v>979047</v>
      </c>
      <c r="O1140" s="140"/>
      <c r="P1140" s="20">
        <v>1189647</v>
      </c>
      <c r="Q1140" s="139">
        <v>0</v>
      </c>
      <c r="R1140" s="141"/>
      <c r="S1140" s="140"/>
      <c r="T1140" s="20">
        <v>0</v>
      </c>
      <c r="U1140" s="139">
        <v>0</v>
      </c>
      <c r="V1140" s="141"/>
      <c r="W1140" s="22">
        <v>1983</v>
      </c>
      <c r="X1140" s="20">
        <v>0</v>
      </c>
      <c r="Y1140" s="20">
        <v>0</v>
      </c>
      <c r="Z1140" s="139">
        <v>1191630</v>
      </c>
      <c r="AA1140" s="140"/>
      <c r="AB1140" s="20">
        <v>1191630</v>
      </c>
      <c r="AC1140" s="20">
        <v>0</v>
      </c>
      <c r="AD1140" s="42" t="s">
        <v>5002</v>
      </c>
      <c r="AE1140" s="21" t="s">
        <v>5315</v>
      </c>
      <c r="AF1140" s="172" t="s">
        <v>5002</v>
      </c>
      <c r="AG1140" s="173"/>
      <c r="AH1140" s="172" t="s">
        <v>5312</v>
      </c>
      <c r="AI1140" s="173"/>
    </row>
    <row r="1141" spans="1:35">
      <c r="A1141" s="20">
        <v>68</v>
      </c>
      <c r="B1141" s="172" t="s">
        <v>5316</v>
      </c>
      <c r="C1141" s="173"/>
      <c r="D1141" s="21" t="s">
        <v>5317</v>
      </c>
      <c r="E1141" s="172" t="s">
        <v>5318</v>
      </c>
      <c r="F1141" s="174"/>
      <c r="G1141" s="173"/>
      <c r="H1141" s="21" t="s">
        <v>156</v>
      </c>
      <c r="I1141" s="172" t="s">
        <v>5319</v>
      </c>
      <c r="J1141" s="173"/>
      <c r="K1141" s="21" t="s">
        <v>486</v>
      </c>
      <c r="L1141" s="20">
        <v>2479</v>
      </c>
      <c r="M1141" s="20">
        <v>0</v>
      </c>
      <c r="N1141" s="139">
        <v>892296</v>
      </c>
      <c r="O1141" s="140"/>
      <c r="P1141" s="20">
        <v>892296</v>
      </c>
      <c r="Q1141" s="139">
        <v>0</v>
      </c>
      <c r="R1141" s="141"/>
      <c r="S1141" s="140"/>
      <c r="T1141" s="20">
        <v>0</v>
      </c>
      <c r="U1141" s="139">
        <v>0</v>
      </c>
      <c r="V1141" s="141"/>
      <c r="W1141" s="22">
        <v>8923</v>
      </c>
      <c r="X1141" s="20">
        <v>0</v>
      </c>
      <c r="Y1141" s="20">
        <v>0</v>
      </c>
      <c r="Z1141" s="139">
        <v>901219</v>
      </c>
      <c r="AA1141" s="140"/>
      <c r="AB1141" s="20">
        <v>901219</v>
      </c>
      <c r="AC1141" s="20">
        <v>0</v>
      </c>
      <c r="AD1141" s="42" t="s">
        <v>5062</v>
      </c>
      <c r="AE1141" s="21" t="s">
        <v>5320</v>
      </c>
      <c r="AF1141" s="172" t="s">
        <v>5062</v>
      </c>
      <c r="AG1141" s="173"/>
      <c r="AH1141" s="172" t="s">
        <v>5316</v>
      </c>
      <c r="AI1141" s="173"/>
    </row>
    <row r="1142" spans="1:35">
      <c r="A1142" s="20">
        <v>69</v>
      </c>
      <c r="B1142" s="172" t="s">
        <v>5321</v>
      </c>
      <c r="C1142" s="173"/>
      <c r="D1142" s="21" t="s">
        <v>5322</v>
      </c>
      <c r="E1142" s="172" t="s">
        <v>5323</v>
      </c>
      <c r="F1142" s="174"/>
      <c r="G1142" s="173"/>
      <c r="H1142" s="21" t="s">
        <v>66</v>
      </c>
      <c r="I1142" s="172" t="s">
        <v>5324</v>
      </c>
      <c r="J1142" s="173"/>
      <c r="K1142" s="21" t="s">
        <v>252</v>
      </c>
      <c r="L1142" s="20">
        <v>576</v>
      </c>
      <c r="M1142" s="20">
        <v>0</v>
      </c>
      <c r="N1142" s="139">
        <v>239040</v>
      </c>
      <c r="O1142" s="140"/>
      <c r="P1142" s="20">
        <v>239040</v>
      </c>
      <c r="Q1142" s="139">
        <v>0</v>
      </c>
      <c r="R1142" s="141"/>
      <c r="S1142" s="140"/>
      <c r="T1142" s="20">
        <v>0</v>
      </c>
      <c r="U1142" s="139">
        <v>0</v>
      </c>
      <c r="V1142" s="141"/>
      <c r="W1142" s="22">
        <v>21514</v>
      </c>
      <c r="X1142" s="20">
        <v>0</v>
      </c>
      <c r="Y1142" s="20">
        <v>0</v>
      </c>
      <c r="Z1142" s="139">
        <v>260554</v>
      </c>
      <c r="AA1142" s="140"/>
      <c r="AB1142" s="20">
        <v>260554</v>
      </c>
      <c r="AC1142" s="20">
        <v>0</v>
      </c>
      <c r="AD1142" s="42" t="s">
        <v>5325</v>
      </c>
      <c r="AE1142" s="21" t="s">
        <v>5326</v>
      </c>
      <c r="AF1142" s="172" t="s">
        <v>5325</v>
      </c>
      <c r="AG1142" s="173"/>
      <c r="AH1142" s="172" t="s">
        <v>5321</v>
      </c>
      <c r="AI1142" s="173"/>
    </row>
    <row r="1143" spans="1:35">
      <c r="A1143" s="20">
        <v>70</v>
      </c>
      <c r="B1143" s="172" t="s">
        <v>5327</v>
      </c>
      <c r="C1143" s="173"/>
      <c r="D1143" s="21" t="s">
        <v>5328</v>
      </c>
      <c r="E1143" s="172" t="s">
        <v>5329</v>
      </c>
      <c r="F1143" s="174"/>
      <c r="G1143" s="173"/>
      <c r="I1143" s="172" t="s">
        <v>5330</v>
      </c>
      <c r="J1143" s="173"/>
      <c r="K1143" s="21" t="s">
        <v>60</v>
      </c>
      <c r="L1143" s="20">
        <v>81</v>
      </c>
      <c r="M1143" s="20">
        <v>0</v>
      </c>
      <c r="N1143" s="139">
        <v>13858</v>
      </c>
      <c r="O1143" s="140"/>
      <c r="P1143" s="20">
        <v>13858</v>
      </c>
      <c r="Q1143" s="139">
        <v>0</v>
      </c>
      <c r="R1143" s="141"/>
      <c r="S1143" s="140"/>
      <c r="T1143" s="20">
        <v>0</v>
      </c>
      <c r="U1143" s="139">
        <v>0</v>
      </c>
      <c r="V1143" s="141"/>
      <c r="W1143" s="22">
        <v>0</v>
      </c>
      <c r="X1143" s="20">
        <v>0</v>
      </c>
      <c r="Y1143" s="20">
        <v>0</v>
      </c>
      <c r="Z1143" s="139">
        <v>13858</v>
      </c>
      <c r="AA1143" s="140"/>
      <c r="AB1143" s="20">
        <v>0</v>
      </c>
      <c r="AC1143" s="20">
        <v>13858</v>
      </c>
      <c r="AD1143" s="42" t="s">
        <v>5002</v>
      </c>
      <c r="AE1143" s="21" t="s">
        <v>5331</v>
      </c>
      <c r="AF1143" s="172" t="s">
        <v>5002</v>
      </c>
      <c r="AG1143" s="173"/>
      <c r="AH1143" s="172" t="s">
        <v>5327</v>
      </c>
      <c r="AI1143" s="173"/>
    </row>
    <row r="1144" spans="1:35">
      <c r="A1144" s="20">
        <v>71</v>
      </c>
      <c r="B1144" s="172" t="s">
        <v>5332</v>
      </c>
      <c r="C1144" s="173"/>
      <c r="D1144" s="21" t="s">
        <v>5333</v>
      </c>
      <c r="E1144" s="172" t="s">
        <v>5334</v>
      </c>
      <c r="F1144" s="174"/>
      <c r="G1144" s="173"/>
      <c r="I1144" s="172" t="s">
        <v>5335</v>
      </c>
      <c r="J1144" s="173"/>
      <c r="K1144" s="21" t="s">
        <v>60</v>
      </c>
      <c r="L1144" s="20">
        <v>123</v>
      </c>
      <c r="M1144" s="20">
        <v>0</v>
      </c>
      <c r="N1144" s="139">
        <v>20618</v>
      </c>
      <c r="O1144" s="140"/>
      <c r="P1144" s="20">
        <v>20618</v>
      </c>
      <c r="Q1144" s="139">
        <v>0</v>
      </c>
      <c r="R1144" s="141"/>
      <c r="S1144" s="140"/>
      <c r="T1144" s="20">
        <v>0</v>
      </c>
      <c r="U1144" s="139">
        <v>0</v>
      </c>
      <c r="V1144" s="141"/>
      <c r="W1144" s="22">
        <v>0</v>
      </c>
      <c r="X1144" s="20">
        <v>0</v>
      </c>
      <c r="Y1144" s="20">
        <v>0</v>
      </c>
      <c r="Z1144" s="139">
        <v>20618</v>
      </c>
      <c r="AA1144" s="140"/>
      <c r="AB1144" s="20">
        <v>0</v>
      </c>
      <c r="AC1144" s="20">
        <v>20618</v>
      </c>
      <c r="AD1144" s="42" t="s">
        <v>5002</v>
      </c>
      <c r="AE1144" s="21" t="s">
        <v>5336</v>
      </c>
      <c r="AF1144" s="172" t="s">
        <v>5002</v>
      </c>
      <c r="AG1144" s="173"/>
      <c r="AH1144" s="172" t="s">
        <v>5332</v>
      </c>
      <c r="AI1144" s="173"/>
    </row>
    <row r="1145" spans="1:35">
      <c r="A1145" s="20">
        <v>72</v>
      </c>
      <c r="B1145" s="172" t="s">
        <v>5337</v>
      </c>
      <c r="C1145" s="173"/>
      <c r="D1145" s="21" t="s">
        <v>5338</v>
      </c>
      <c r="E1145" s="172" t="s">
        <v>5339</v>
      </c>
      <c r="F1145" s="174"/>
      <c r="G1145" s="173"/>
      <c r="I1145" s="172" t="s">
        <v>5001</v>
      </c>
      <c r="J1145" s="173"/>
      <c r="K1145" s="21" t="s">
        <v>60</v>
      </c>
      <c r="L1145" s="20">
        <v>82</v>
      </c>
      <c r="M1145" s="20">
        <v>0</v>
      </c>
      <c r="N1145" s="139">
        <v>13858</v>
      </c>
      <c r="O1145" s="140"/>
      <c r="P1145" s="20">
        <v>13858</v>
      </c>
      <c r="Q1145" s="139">
        <v>0</v>
      </c>
      <c r="R1145" s="141"/>
      <c r="S1145" s="140"/>
      <c r="T1145" s="20">
        <v>0</v>
      </c>
      <c r="U1145" s="139">
        <v>0</v>
      </c>
      <c r="V1145" s="141"/>
      <c r="W1145" s="22">
        <v>0</v>
      </c>
      <c r="X1145" s="20">
        <v>0</v>
      </c>
      <c r="Y1145" s="20">
        <v>0</v>
      </c>
      <c r="Z1145" s="139">
        <v>13858</v>
      </c>
      <c r="AA1145" s="140"/>
      <c r="AB1145" s="20">
        <v>0</v>
      </c>
      <c r="AC1145" s="20">
        <v>13858</v>
      </c>
      <c r="AD1145" s="42" t="s">
        <v>5002</v>
      </c>
      <c r="AE1145" s="21" t="s">
        <v>5340</v>
      </c>
      <c r="AF1145" s="172" t="s">
        <v>5002</v>
      </c>
      <c r="AG1145" s="173"/>
      <c r="AH1145" s="172" t="s">
        <v>5337</v>
      </c>
      <c r="AI1145" s="173"/>
    </row>
    <row r="1146" spans="1:35">
      <c r="A1146" s="20">
        <v>73</v>
      </c>
      <c r="B1146" s="172" t="s">
        <v>5341</v>
      </c>
      <c r="C1146" s="173"/>
      <c r="D1146" s="21" t="s">
        <v>5342</v>
      </c>
      <c r="E1146" s="172" t="s">
        <v>5343</v>
      </c>
      <c r="F1146" s="174"/>
      <c r="G1146" s="173"/>
      <c r="H1146" s="21" t="s">
        <v>156</v>
      </c>
      <c r="I1146" s="172" t="s">
        <v>2821</v>
      </c>
      <c r="J1146" s="173"/>
      <c r="K1146" s="21" t="s">
        <v>60</v>
      </c>
      <c r="L1146" s="20">
        <v>2479</v>
      </c>
      <c r="M1146" s="20">
        <v>0</v>
      </c>
      <c r="N1146" s="139">
        <v>1226907</v>
      </c>
      <c r="O1146" s="140"/>
      <c r="P1146" s="20">
        <v>1226907</v>
      </c>
      <c r="Q1146" s="139">
        <v>0</v>
      </c>
      <c r="R1146" s="141"/>
      <c r="S1146" s="140"/>
      <c r="T1146" s="20">
        <v>76400</v>
      </c>
      <c r="U1146" s="139">
        <v>156912</v>
      </c>
      <c r="V1146" s="141"/>
      <c r="W1146" s="22">
        <v>12269</v>
      </c>
      <c r="X1146" s="20">
        <v>900</v>
      </c>
      <c r="Y1146" s="20">
        <v>0</v>
      </c>
      <c r="Z1146" s="139">
        <v>1473388</v>
      </c>
      <c r="AA1146" s="140"/>
      <c r="AB1146" s="20">
        <v>1473388</v>
      </c>
      <c r="AC1146" s="20">
        <v>0</v>
      </c>
      <c r="AD1146" s="42" t="s">
        <v>5344</v>
      </c>
      <c r="AE1146" s="21" t="s">
        <v>5345</v>
      </c>
      <c r="AF1146" s="172" t="s">
        <v>5344</v>
      </c>
      <c r="AG1146" s="173"/>
      <c r="AH1146" s="172" t="s">
        <v>5341</v>
      </c>
      <c r="AI1146" s="173"/>
    </row>
    <row r="1147" spans="1:35">
      <c r="A1147" s="20">
        <v>74</v>
      </c>
      <c r="B1147" s="172" t="s">
        <v>5346</v>
      </c>
      <c r="C1147" s="173"/>
      <c r="D1147" s="21" t="s">
        <v>5347</v>
      </c>
      <c r="E1147" s="172" t="s">
        <v>5348</v>
      </c>
      <c r="F1147" s="174"/>
      <c r="G1147" s="173"/>
      <c r="I1147" s="172" t="s">
        <v>5349</v>
      </c>
      <c r="J1147" s="173"/>
      <c r="K1147" s="21" t="s">
        <v>125</v>
      </c>
      <c r="L1147" s="20">
        <v>46</v>
      </c>
      <c r="M1147" s="20">
        <v>0</v>
      </c>
      <c r="N1147" s="139">
        <v>62192</v>
      </c>
      <c r="O1147" s="140"/>
      <c r="P1147" s="20">
        <v>62192</v>
      </c>
      <c r="Q1147" s="139">
        <v>0</v>
      </c>
      <c r="R1147" s="141"/>
      <c r="S1147" s="140"/>
      <c r="T1147" s="20">
        <v>0</v>
      </c>
      <c r="U1147" s="139">
        <v>0</v>
      </c>
      <c r="V1147" s="141"/>
      <c r="W1147" s="22">
        <v>0</v>
      </c>
      <c r="X1147" s="20">
        <v>0</v>
      </c>
      <c r="Y1147" s="20">
        <v>0</v>
      </c>
      <c r="Z1147" s="139">
        <v>62192</v>
      </c>
      <c r="AA1147" s="140"/>
      <c r="AB1147" s="20">
        <v>0</v>
      </c>
      <c r="AC1147" s="20">
        <v>62192</v>
      </c>
      <c r="AD1147" s="42" t="s">
        <v>5002</v>
      </c>
      <c r="AE1147" s="21" t="s">
        <v>5350</v>
      </c>
      <c r="AF1147" s="172" t="s">
        <v>5002</v>
      </c>
      <c r="AG1147" s="173"/>
      <c r="AH1147" s="172" t="s">
        <v>5346</v>
      </c>
      <c r="AI1147" s="173"/>
    </row>
    <row r="1148" spans="1:35">
      <c r="A1148" s="20">
        <v>75</v>
      </c>
      <c r="B1148" s="172" t="s">
        <v>5351</v>
      </c>
      <c r="C1148" s="173"/>
      <c r="D1148" s="21" t="s">
        <v>5352</v>
      </c>
      <c r="E1148" s="172" t="s">
        <v>5353</v>
      </c>
      <c r="F1148" s="174"/>
      <c r="G1148" s="173"/>
      <c r="H1148" s="21" t="s">
        <v>66</v>
      </c>
      <c r="I1148" s="172" t="s">
        <v>5354</v>
      </c>
      <c r="J1148" s="173"/>
      <c r="K1148" s="21" t="s">
        <v>60</v>
      </c>
      <c r="L1148" s="20">
        <v>497</v>
      </c>
      <c r="M1148" s="20">
        <v>0</v>
      </c>
      <c r="N1148" s="139">
        <v>246015</v>
      </c>
      <c r="O1148" s="140"/>
      <c r="P1148" s="20">
        <v>246015</v>
      </c>
      <c r="Q1148" s="139">
        <v>0</v>
      </c>
      <c r="R1148" s="141"/>
      <c r="S1148" s="140"/>
      <c r="T1148" s="20">
        <v>0</v>
      </c>
      <c r="U1148" s="139">
        <v>0</v>
      </c>
      <c r="V1148" s="141"/>
      <c r="W1148" s="22">
        <v>22141</v>
      </c>
      <c r="X1148" s="20">
        <v>0</v>
      </c>
      <c r="Y1148" s="20">
        <v>0</v>
      </c>
      <c r="Z1148" s="139">
        <v>268156</v>
      </c>
      <c r="AA1148" s="140"/>
      <c r="AB1148" s="20">
        <v>268156</v>
      </c>
      <c r="AC1148" s="20">
        <v>0</v>
      </c>
      <c r="AD1148" s="42" t="s">
        <v>5062</v>
      </c>
      <c r="AE1148" s="21" t="s">
        <v>5355</v>
      </c>
      <c r="AF1148" s="172" t="s">
        <v>5062</v>
      </c>
      <c r="AG1148" s="173"/>
      <c r="AH1148" s="172" t="s">
        <v>5351</v>
      </c>
      <c r="AI1148" s="173"/>
    </row>
    <row r="1149" spans="1:35">
      <c r="A1149" s="20">
        <v>76</v>
      </c>
      <c r="B1149" s="172" t="s">
        <v>5356</v>
      </c>
      <c r="C1149" s="173"/>
      <c r="D1149" s="21" t="s">
        <v>5357</v>
      </c>
      <c r="E1149" s="172" t="s">
        <v>5358</v>
      </c>
      <c r="F1149" s="174"/>
      <c r="G1149" s="173"/>
      <c r="I1149" s="172" t="s">
        <v>5359</v>
      </c>
      <c r="J1149" s="173"/>
      <c r="K1149" s="21" t="s">
        <v>295</v>
      </c>
      <c r="L1149" s="20">
        <v>72</v>
      </c>
      <c r="M1149" s="20">
        <v>0</v>
      </c>
      <c r="N1149" s="139">
        <v>20075</v>
      </c>
      <c r="O1149" s="140"/>
      <c r="P1149" s="20">
        <v>20075</v>
      </c>
      <c r="Q1149" s="139">
        <v>0</v>
      </c>
      <c r="R1149" s="141"/>
      <c r="S1149" s="140"/>
      <c r="T1149" s="20">
        <v>0</v>
      </c>
      <c r="U1149" s="139">
        <v>0</v>
      </c>
      <c r="V1149" s="141"/>
      <c r="W1149" s="22">
        <v>0</v>
      </c>
      <c r="X1149" s="20">
        <v>0</v>
      </c>
      <c r="Y1149" s="20">
        <v>0</v>
      </c>
      <c r="Z1149" s="139">
        <v>20075</v>
      </c>
      <c r="AA1149" s="140"/>
      <c r="AB1149" s="20">
        <v>0</v>
      </c>
      <c r="AC1149" s="20">
        <v>20075</v>
      </c>
      <c r="AD1149" s="42" t="s">
        <v>5002</v>
      </c>
      <c r="AE1149" s="21" t="s">
        <v>5360</v>
      </c>
      <c r="AF1149" s="172" t="s">
        <v>5002</v>
      </c>
      <c r="AG1149" s="173"/>
      <c r="AH1149" s="172" t="s">
        <v>5356</v>
      </c>
      <c r="AI1149" s="173"/>
    </row>
    <row r="1150" spans="1:35">
      <c r="A1150" s="20">
        <v>77</v>
      </c>
      <c r="B1150" s="172" t="s">
        <v>5361</v>
      </c>
      <c r="C1150" s="173"/>
      <c r="D1150" s="21" t="s">
        <v>5362</v>
      </c>
      <c r="E1150" s="172" t="s">
        <v>5363</v>
      </c>
      <c r="F1150" s="174"/>
      <c r="G1150" s="173"/>
      <c r="H1150" s="21" t="s">
        <v>66</v>
      </c>
      <c r="I1150" s="172" t="s">
        <v>157</v>
      </c>
      <c r="J1150" s="173"/>
      <c r="K1150" s="21" t="s">
        <v>125</v>
      </c>
      <c r="L1150" s="20">
        <v>150</v>
      </c>
      <c r="M1150" s="20">
        <v>0</v>
      </c>
      <c r="N1150" s="139">
        <v>202800</v>
      </c>
      <c r="O1150" s="140"/>
      <c r="P1150" s="20">
        <v>202800</v>
      </c>
      <c r="Q1150" s="139">
        <v>0</v>
      </c>
      <c r="R1150" s="141"/>
      <c r="S1150" s="140"/>
      <c r="T1150" s="20">
        <v>0</v>
      </c>
      <c r="U1150" s="139">
        <v>0</v>
      </c>
      <c r="V1150" s="141"/>
      <c r="W1150" s="22">
        <v>18252</v>
      </c>
      <c r="X1150" s="20">
        <v>0</v>
      </c>
      <c r="Y1150" s="20">
        <v>0</v>
      </c>
      <c r="Z1150" s="139">
        <v>221052</v>
      </c>
      <c r="AA1150" s="140"/>
      <c r="AB1150" s="20">
        <v>25000</v>
      </c>
      <c r="AC1150" s="20">
        <v>196052</v>
      </c>
      <c r="AD1150" s="42" t="s">
        <v>5019</v>
      </c>
      <c r="AE1150" s="21" t="s">
        <v>5364</v>
      </c>
      <c r="AF1150" s="172" t="s">
        <v>5019</v>
      </c>
      <c r="AG1150" s="173"/>
      <c r="AH1150" s="172" t="s">
        <v>5361</v>
      </c>
      <c r="AI1150" s="173"/>
    </row>
    <row r="1151" spans="1:35">
      <c r="A1151" s="20">
        <v>78</v>
      </c>
      <c r="B1151" s="172" t="s">
        <v>5365</v>
      </c>
      <c r="C1151" s="173"/>
      <c r="D1151" s="21" t="s">
        <v>108</v>
      </c>
      <c r="E1151" s="172" t="s">
        <v>5366</v>
      </c>
      <c r="F1151" s="174"/>
      <c r="G1151" s="173"/>
      <c r="H1151" s="21" t="s">
        <v>110</v>
      </c>
      <c r="I1151" s="172" t="s">
        <v>5147</v>
      </c>
      <c r="J1151" s="173"/>
      <c r="K1151" s="21" t="s">
        <v>364</v>
      </c>
      <c r="L1151" s="20">
        <v>2479</v>
      </c>
      <c r="M1151" s="20">
        <v>190350</v>
      </c>
      <c r="N1151" s="139">
        <v>1041012</v>
      </c>
      <c r="O1151" s="140"/>
      <c r="P1151" s="20">
        <v>1231362</v>
      </c>
      <c r="Q1151" s="139">
        <v>0</v>
      </c>
      <c r="R1151" s="141"/>
      <c r="S1151" s="140"/>
      <c r="T1151" s="20">
        <v>0</v>
      </c>
      <c r="U1151" s="139">
        <v>0</v>
      </c>
      <c r="V1151" s="141"/>
      <c r="W1151" s="22">
        <v>6157</v>
      </c>
      <c r="X1151" s="20">
        <v>0</v>
      </c>
      <c r="Y1151" s="20">
        <v>0</v>
      </c>
      <c r="Z1151" s="139">
        <v>1237519</v>
      </c>
      <c r="AA1151" s="140"/>
      <c r="AB1151" s="20">
        <v>1237519</v>
      </c>
      <c r="AC1151" s="20">
        <v>0</v>
      </c>
      <c r="AD1151" s="42" t="s">
        <v>5062</v>
      </c>
      <c r="AE1151" s="21" t="s">
        <v>5367</v>
      </c>
      <c r="AF1151" s="172" t="s">
        <v>5062</v>
      </c>
      <c r="AG1151" s="173"/>
      <c r="AH1151" s="172" t="s">
        <v>5365</v>
      </c>
      <c r="AI1151" s="173"/>
    </row>
    <row r="1152" spans="1:35">
      <c r="A1152" s="20">
        <v>79</v>
      </c>
      <c r="B1152" s="172" t="s">
        <v>5368</v>
      </c>
      <c r="C1152" s="173"/>
      <c r="D1152" s="21" t="s">
        <v>5369</v>
      </c>
      <c r="E1152" s="172" t="s">
        <v>5370</v>
      </c>
      <c r="F1152" s="174"/>
      <c r="G1152" s="173"/>
      <c r="H1152" s="21" t="s">
        <v>156</v>
      </c>
      <c r="I1152" s="172" t="s">
        <v>1251</v>
      </c>
      <c r="J1152" s="173"/>
      <c r="K1152" s="21" t="s">
        <v>295</v>
      </c>
      <c r="L1152" s="20">
        <v>4957</v>
      </c>
      <c r="M1152" s="20">
        <v>0</v>
      </c>
      <c r="N1152" s="139">
        <v>2453814</v>
      </c>
      <c r="O1152" s="140"/>
      <c r="P1152" s="20">
        <v>2453814</v>
      </c>
      <c r="Q1152" s="139">
        <v>0</v>
      </c>
      <c r="R1152" s="141"/>
      <c r="S1152" s="140"/>
      <c r="T1152" s="20">
        <v>76400</v>
      </c>
      <c r="U1152" s="139">
        <v>156912</v>
      </c>
      <c r="V1152" s="141"/>
      <c r="W1152" s="22">
        <v>24538</v>
      </c>
      <c r="X1152" s="20">
        <v>0</v>
      </c>
      <c r="Y1152" s="20">
        <v>0</v>
      </c>
      <c r="Z1152" s="139">
        <v>2711664</v>
      </c>
      <c r="AA1152" s="140"/>
      <c r="AB1152" s="20">
        <v>1700000</v>
      </c>
      <c r="AC1152" s="20">
        <v>1011664</v>
      </c>
      <c r="AD1152" s="42" t="s">
        <v>5062</v>
      </c>
      <c r="AE1152" s="21" t="s">
        <v>5371</v>
      </c>
      <c r="AF1152" s="172" t="s">
        <v>5062</v>
      </c>
      <c r="AG1152" s="173"/>
      <c r="AH1152" s="172" t="s">
        <v>5368</v>
      </c>
      <c r="AI1152" s="173"/>
    </row>
    <row r="1153" spans="1:35">
      <c r="A1153" s="20">
        <v>80</v>
      </c>
      <c r="B1153" s="172" t="s">
        <v>5372</v>
      </c>
      <c r="C1153" s="173"/>
      <c r="D1153" s="21" t="s">
        <v>5373</v>
      </c>
      <c r="E1153" s="172" t="s">
        <v>5374</v>
      </c>
      <c r="F1153" s="174"/>
      <c r="G1153" s="173"/>
      <c r="H1153" s="21" t="s">
        <v>66</v>
      </c>
      <c r="I1153" s="172" t="s">
        <v>1558</v>
      </c>
      <c r="J1153" s="173"/>
      <c r="K1153" s="21" t="s">
        <v>60</v>
      </c>
      <c r="L1153" s="20">
        <v>150</v>
      </c>
      <c r="M1153" s="20">
        <v>0</v>
      </c>
      <c r="N1153" s="139">
        <v>74250</v>
      </c>
      <c r="O1153" s="140"/>
      <c r="P1153" s="20">
        <v>74250</v>
      </c>
      <c r="Q1153" s="139">
        <v>0</v>
      </c>
      <c r="R1153" s="141"/>
      <c r="S1153" s="140"/>
      <c r="T1153" s="20">
        <v>0</v>
      </c>
      <c r="U1153" s="139">
        <v>0</v>
      </c>
      <c r="V1153" s="141"/>
      <c r="W1153" s="22">
        <v>6683</v>
      </c>
      <c r="X1153" s="20">
        <v>0</v>
      </c>
      <c r="Y1153" s="20">
        <v>0</v>
      </c>
      <c r="Z1153" s="139">
        <v>80933</v>
      </c>
      <c r="AA1153" s="140"/>
      <c r="AB1153" s="20">
        <v>9000</v>
      </c>
      <c r="AC1153" s="20">
        <v>71933</v>
      </c>
      <c r="AD1153" s="42" t="s">
        <v>5019</v>
      </c>
      <c r="AE1153" s="21" t="s">
        <v>5375</v>
      </c>
      <c r="AF1153" s="172" t="s">
        <v>5019</v>
      </c>
      <c r="AG1153" s="173"/>
      <c r="AH1153" s="172" t="s">
        <v>5372</v>
      </c>
      <c r="AI1153" s="173"/>
    </row>
    <row r="1154" spans="1:35">
      <c r="A1154" s="20">
        <v>81</v>
      </c>
      <c r="B1154" s="172" t="s">
        <v>5376</v>
      </c>
      <c r="C1154" s="173"/>
      <c r="D1154" s="21" t="s">
        <v>5377</v>
      </c>
      <c r="E1154" s="172" t="s">
        <v>5378</v>
      </c>
      <c r="F1154" s="174"/>
      <c r="G1154" s="173"/>
      <c r="I1154" s="172" t="s">
        <v>5379</v>
      </c>
      <c r="J1154" s="173"/>
      <c r="K1154" s="21" t="s">
        <v>125</v>
      </c>
      <c r="L1154" s="20">
        <v>140</v>
      </c>
      <c r="M1154" s="20">
        <v>0</v>
      </c>
      <c r="N1154" s="139">
        <v>189280</v>
      </c>
      <c r="O1154" s="140"/>
      <c r="P1154" s="20">
        <v>189280</v>
      </c>
      <c r="Q1154" s="139">
        <v>0</v>
      </c>
      <c r="R1154" s="141"/>
      <c r="S1154" s="140"/>
      <c r="T1154" s="20">
        <v>0</v>
      </c>
      <c r="U1154" s="139">
        <v>0</v>
      </c>
      <c r="V1154" s="141"/>
      <c r="W1154" s="22">
        <v>0</v>
      </c>
      <c r="X1154" s="20">
        <v>0</v>
      </c>
      <c r="Y1154" s="20">
        <v>0</v>
      </c>
      <c r="Z1154" s="139">
        <v>189280</v>
      </c>
      <c r="AA1154" s="140"/>
      <c r="AB1154" s="20">
        <v>0</v>
      </c>
      <c r="AC1154" s="20">
        <v>189280</v>
      </c>
      <c r="AD1154" s="42" t="s">
        <v>5002</v>
      </c>
      <c r="AE1154" s="21" t="s">
        <v>5380</v>
      </c>
      <c r="AF1154" s="172" t="s">
        <v>5002</v>
      </c>
      <c r="AG1154" s="173"/>
      <c r="AH1154" s="172" t="s">
        <v>5376</v>
      </c>
      <c r="AI1154" s="173"/>
    </row>
    <row r="1155" spans="1:35">
      <c r="A1155" s="20">
        <v>82</v>
      </c>
      <c r="B1155" s="172" t="s">
        <v>5381</v>
      </c>
      <c r="C1155" s="173"/>
      <c r="D1155" s="21" t="s">
        <v>108</v>
      </c>
      <c r="E1155" s="172" t="s">
        <v>5382</v>
      </c>
      <c r="F1155" s="174"/>
      <c r="G1155" s="173"/>
      <c r="H1155" s="21" t="s">
        <v>110</v>
      </c>
      <c r="I1155" s="172" t="s">
        <v>5383</v>
      </c>
      <c r="J1155" s="173"/>
      <c r="K1155" s="21" t="s">
        <v>112</v>
      </c>
      <c r="L1155" s="20">
        <v>4957</v>
      </c>
      <c r="M1155" s="20">
        <v>429300</v>
      </c>
      <c r="N1155" s="139">
        <v>2305098</v>
      </c>
      <c r="O1155" s="140"/>
      <c r="P1155" s="20">
        <v>2734398</v>
      </c>
      <c r="Q1155" s="139">
        <v>0</v>
      </c>
      <c r="R1155" s="141"/>
      <c r="S1155" s="140"/>
      <c r="T1155" s="20">
        <v>0</v>
      </c>
      <c r="U1155" s="139">
        <v>0</v>
      </c>
      <c r="V1155" s="141"/>
      <c r="W1155" s="22">
        <v>13672</v>
      </c>
      <c r="X1155" s="20">
        <v>0</v>
      </c>
      <c r="Y1155" s="20">
        <v>0</v>
      </c>
      <c r="Z1155" s="139">
        <v>2748070</v>
      </c>
      <c r="AA1155" s="140"/>
      <c r="AB1155" s="20">
        <v>2748070</v>
      </c>
      <c r="AC1155" s="20">
        <v>0</v>
      </c>
      <c r="AD1155" s="42" t="s">
        <v>5151</v>
      </c>
      <c r="AE1155" s="21" t="s">
        <v>5384</v>
      </c>
      <c r="AF1155" s="172" t="s">
        <v>5151</v>
      </c>
      <c r="AG1155" s="173"/>
      <c r="AH1155" s="172" t="s">
        <v>5381</v>
      </c>
      <c r="AI1155" s="173"/>
    </row>
    <row r="1156" spans="1:35">
      <c r="A1156" s="20">
        <v>83</v>
      </c>
      <c r="B1156" s="172" t="s">
        <v>5385</v>
      </c>
      <c r="C1156" s="173"/>
      <c r="D1156" s="21" t="s">
        <v>5386</v>
      </c>
      <c r="E1156" s="172" t="s">
        <v>5387</v>
      </c>
      <c r="F1156" s="174"/>
      <c r="G1156" s="173"/>
      <c r="H1156" s="21" t="s">
        <v>66</v>
      </c>
      <c r="I1156" s="172" t="s">
        <v>5388</v>
      </c>
      <c r="J1156" s="173"/>
      <c r="K1156" s="21" t="s">
        <v>252</v>
      </c>
      <c r="L1156" s="20">
        <v>497</v>
      </c>
      <c r="M1156" s="20">
        <v>0</v>
      </c>
      <c r="N1156" s="139">
        <v>206255</v>
      </c>
      <c r="O1156" s="140"/>
      <c r="P1156" s="20">
        <v>206255</v>
      </c>
      <c r="Q1156" s="139">
        <v>0</v>
      </c>
      <c r="R1156" s="141"/>
      <c r="S1156" s="140"/>
      <c r="T1156" s="20">
        <v>0</v>
      </c>
      <c r="U1156" s="139">
        <v>0</v>
      </c>
      <c r="V1156" s="141"/>
      <c r="W1156" s="22">
        <v>18563</v>
      </c>
      <c r="X1156" s="20">
        <v>0</v>
      </c>
      <c r="Y1156" s="20">
        <v>0</v>
      </c>
      <c r="Z1156" s="139">
        <v>224818</v>
      </c>
      <c r="AA1156" s="140"/>
      <c r="AB1156" s="20">
        <v>224818</v>
      </c>
      <c r="AC1156" s="20">
        <v>0</v>
      </c>
      <c r="AD1156" s="42" t="s">
        <v>5188</v>
      </c>
      <c r="AE1156" s="21" t="s">
        <v>5389</v>
      </c>
      <c r="AF1156" s="172" t="s">
        <v>5188</v>
      </c>
      <c r="AG1156" s="173"/>
      <c r="AH1156" s="172" t="s">
        <v>5385</v>
      </c>
      <c r="AI1156" s="173"/>
    </row>
    <row r="1157" spans="1:35">
      <c r="A1157" s="20">
        <v>84</v>
      </c>
      <c r="B1157" s="172" t="s">
        <v>5390</v>
      </c>
      <c r="C1157" s="173"/>
      <c r="D1157" s="21" t="s">
        <v>5391</v>
      </c>
      <c r="E1157" s="172" t="s">
        <v>5392</v>
      </c>
      <c r="F1157" s="174"/>
      <c r="G1157" s="173"/>
      <c r="H1157" s="21" t="s">
        <v>325</v>
      </c>
      <c r="I1157" s="172" t="s">
        <v>5393</v>
      </c>
      <c r="J1157" s="173"/>
      <c r="K1157" s="21" t="s">
        <v>540</v>
      </c>
      <c r="L1157" s="20">
        <v>7160</v>
      </c>
      <c r="M1157" s="20">
        <v>901493</v>
      </c>
      <c r="N1157" s="139">
        <v>10344630</v>
      </c>
      <c r="O1157" s="140"/>
      <c r="P1157" s="20">
        <v>11246123</v>
      </c>
      <c r="Q1157" s="139">
        <v>10000</v>
      </c>
      <c r="R1157" s="141"/>
      <c r="S1157" s="140"/>
      <c r="T1157" s="20">
        <v>76400</v>
      </c>
      <c r="U1157" s="139">
        <v>491552</v>
      </c>
      <c r="V1157" s="141"/>
      <c r="W1157" s="22">
        <v>116969</v>
      </c>
      <c r="X1157" s="20">
        <v>0</v>
      </c>
      <c r="Y1157" s="20">
        <v>0</v>
      </c>
      <c r="Z1157" s="139">
        <v>11941044</v>
      </c>
      <c r="AA1157" s="140"/>
      <c r="AB1157" s="20">
        <v>5000000</v>
      </c>
      <c r="AC1157" s="20">
        <v>6941044</v>
      </c>
      <c r="AD1157" s="42" t="s">
        <v>5128</v>
      </c>
      <c r="AE1157" s="21" t="s">
        <v>5394</v>
      </c>
      <c r="AF1157" s="172" t="s">
        <v>5128</v>
      </c>
      <c r="AG1157" s="173"/>
      <c r="AH1157" s="172" t="s">
        <v>5390</v>
      </c>
      <c r="AI1157" s="173"/>
    </row>
    <row r="1158" spans="1:35">
      <c r="A1158" s="20">
        <v>85</v>
      </c>
      <c r="B1158" s="172" t="s">
        <v>5395</v>
      </c>
      <c r="C1158" s="173"/>
      <c r="D1158" s="21" t="s">
        <v>5396</v>
      </c>
      <c r="E1158" s="172" t="s">
        <v>5397</v>
      </c>
      <c r="F1158" s="174"/>
      <c r="G1158" s="173"/>
      <c r="H1158" s="21" t="s">
        <v>66</v>
      </c>
      <c r="I1158" s="172" t="s">
        <v>5398</v>
      </c>
      <c r="J1158" s="173"/>
      <c r="K1158" s="21" t="s">
        <v>125</v>
      </c>
      <c r="L1158" s="20">
        <v>150</v>
      </c>
      <c r="M1158" s="20">
        <v>0</v>
      </c>
      <c r="N1158" s="139">
        <v>202800</v>
      </c>
      <c r="O1158" s="140"/>
      <c r="P1158" s="20">
        <v>202800</v>
      </c>
      <c r="Q1158" s="139">
        <v>0</v>
      </c>
      <c r="R1158" s="141"/>
      <c r="S1158" s="140"/>
      <c r="T1158" s="20">
        <v>0</v>
      </c>
      <c r="U1158" s="139">
        <v>0</v>
      </c>
      <c r="V1158" s="141"/>
      <c r="W1158" s="22">
        <v>18252</v>
      </c>
      <c r="X1158" s="20">
        <v>0</v>
      </c>
      <c r="Y1158" s="20">
        <v>0</v>
      </c>
      <c r="Z1158" s="139">
        <v>221052</v>
      </c>
      <c r="AA1158" s="140"/>
      <c r="AB1158" s="20">
        <v>25000</v>
      </c>
      <c r="AC1158" s="20">
        <v>196052</v>
      </c>
      <c r="AD1158" s="42" t="s">
        <v>5019</v>
      </c>
      <c r="AE1158" s="21" t="s">
        <v>5399</v>
      </c>
      <c r="AF1158" s="172" t="s">
        <v>5019</v>
      </c>
      <c r="AG1158" s="173"/>
      <c r="AH1158" s="172" t="s">
        <v>5395</v>
      </c>
      <c r="AI1158" s="173"/>
    </row>
    <row r="1159" spans="1:35">
      <c r="A1159" s="20">
        <v>86</v>
      </c>
      <c r="B1159" s="172" t="s">
        <v>5400</v>
      </c>
      <c r="C1159" s="173"/>
      <c r="D1159" s="21" t="s">
        <v>5401</v>
      </c>
      <c r="E1159" s="172" t="s">
        <v>5402</v>
      </c>
      <c r="F1159" s="174"/>
      <c r="G1159" s="173"/>
      <c r="H1159" s="21" t="s">
        <v>156</v>
      </c>
      <c r="I1159" s="172" t="s">
        <v>5403</v>
      </c>
      <c r="J1159" s="173"/>
      <c r="K1159" s="21" t="s">
        <v>60</v>
      </c>
      <c r="L1159" s="20">
        <v>2479</v>
      </c>
      <c r="M1159" s="20">
        <v>0</v>
      </c>
      <c r="N1159" s="139">
        <v>1226907</v>
      </c>
      <c r="O1159" s="140"/>
      <c r="P1159" s="20">
        <v>1226907</v>
      </c>
      <c r="Q1159" s="139">
        <v>0</v>
      </c>
      <c r="R1159" s="141"/>
      <c r="S1159" s="140"/>
      <c r="T1159" s="20">
        <v>76400</v>
      </c>
      <c r="U1159" s="139">
        <v>188671</v>
      </c>
      <c r="V1159" s="141"/>
      <c r="W1159" s="22">
        <v>12269</v>
      </c>
      <c r="X1159" s="20">
        <v>0</v>
      </c>
      <c r="Y1159" s="20">
        <v>0</v>
      </c>
      <c r="Z1159" s="139">
        <v>1504247</v>
      </c>
      <c r="AA1159" s="140"/>
      <c r="AB1159" s="20">
        <v>1504247</v>
      </c>
      <c r="AC1159" s="20">
        <v>0</v>
      </c>
      <c r="AD1159" s="42" t="s">
        <v>5128</v>
      </c>
      <c r="AE1159" s="21" t="s">
        <v>5404</v>
      </c>
      <c r="AF1159" s="172" t="s">
        <v>5128</v>
      </c>
      <c r="AG1159" s="173"/>
      <c r="AH1159" s="172" t="s">
        <v>5400</v>
      </c>
      <c r="AI1159" s="173"/>
    </row>
    <row r="1160" spans="1:35">
      <c r="A1160" s="20">
        <v>87</v>
      </c>
      <c r="B1160" s="172" t="s">
        <v>5405</v>
      </c>
      <c r="C1160" s="173"/>
      <c r="D1160" s="21" t="s">
        <v>5406</v>
      </c>
      <c r="E1160" s="172" t="s">
        <v>5407</v>
      </c>
      <c r="F1160" s="174"/>
      <c r="G1160" s="173"/>
      <c r="I1160" s="172" t="s">
        <v>5408</v>
      </c>
      <c r="J1160" s="173"/>
      <c r="K1160" s="21" t="s">
        <v>60</v>
      </c>
      <c r="L1160" s="20">
        <v>44</v>
      </c>
      <c r="M1160" s="20">
        <v>0</v>
      </c>
      <c r="N1160" s="139">
        <v>7267</v>
      </c>
      <c r="O1160" s="140"/>
      <c r="P1160" s="20">
        <v>7267</v>
      </c>
      <c r="Q1160" s="139">
        <v>0</v>
      </c>
      <c r="R1160" s="141"/>
      <c r="S1160" s="140"/>
      <c r="T1160" s="20">
        <v>0</v>
      </c>
      <c r="U1160" s="139">
        <v>0</v>
      </c>
      <c r="V1160" s="141"/>
      <c r="W1160" s="22">
        <v>0</v>
      </c>
      <c r="X1160" s="20">
        <v>0</v>
      </c>
      <c r="Y1160" s="20">
        <v>0</v>
      </c>
      <c r="Z1160" s="139">
        <v>7267</v>
      </c>
      <c r="AA1160" s="140"/>
      <c r="AB1160" s="20">
        <v>0</v>
      </c>
      <c r="AC1160" s="20">
        <v>7267</v>
      </c>
      <c r="AD1160" s="42" t="s">
        <v>5002</v>
      </c>
      <c r="AE1160" s="21" t="s">
        <v>5409</v>
      </c>
      <c r="AF1160" s="172" t="s">
        <v>5002</v>
      </c>
      <c r="AG1160" s="173"/>
      <c r="AH1160" s="172" t="s">
        <v>5405</v>
      </c>
      <c r="AI1160" s="173"/>
    </row>
    <row r="1161" spans="1:35">
      <c r="A1161" s="20">
        <v>88</v>
      </c>
      <c r="B1161" s="172" t="s">
        <v>5410</v>
      </c>
      <c r="C1161" s="173"/>
      <c r="D1161" s="21" t="s">
        <v>5411</v>
      </c>
      <c r="E1161" s="172" t="s">
        <v>5412</v>
      </c>
      <c r="F1161" s="174"/>
      <c r="G1161" s="173"/>
      <c r="I1161" s="172" t="s">
        <v>5413</v>
      </c>
      <c r="J1161" s="173"/>
      <c r="K1161" s="21" t="s">
        <v>125</v>
      </c>
      <c r="L1161" s="20">
        <v>44</v>
      </c>
      <c r="M1161" s="20">
        <v>0</v>
      </c>
      <c r="N1161" s="139">
        <v>60840</v>
      </c>
      <c r="O1161" s="140"/>
      <c r="P1161" s="20">
        <v>60840</v>
      </c>
      <c r="Q1161" s="139">
        <v>0</v>
      </c>
      <c r="R1161" s="141"/>
      <c r="S1161" s="140"/>
      <c r="T1161" s="20">
        <v>0</v>
      </c>
      <c r="U1161" s="139">
        <v>0</v>
      </c>
      <c r="V1161" s="141"/>
      <c r="W1161" s="22">
        <v>0</v>
      </c>
      <c r="X1161" s="20">
        <v>0</v>
      </c>
      <c r="Y1161" s="20">
        <v>0</v>
      </c>
      <c r="Z1161" s="139">
        <v>60840</v>
      </c>
      <c r="AA1161" s="140"/>
      <c r="AB1161" s="20">
        <v>0</v>
      </c>
      <c r="AC1161" s="20">
        <v>60840</v>
      </c>
      <c r="AD1161" s="42" t="s">
        <v>5002</v>
      </c>
      <c r="AE1161" s="21" t="s">
        <v>5414</v>
      </c>
      <c r="AF1161" s="172" t="s">
        <v>5002</v>
      </c>
      <c r="AG1161" s="173"/>
      <c r="AH1161" s="172" t="s">
        <v>5410</v>
      </c>
      <c r="AI1161" s="173"/>
    </row>
    <row r="1162" spans="1:35">
      <c r="A1162" s="20">
        <v>89</v>
      </c>
      <c r="B1162" s="172" t="s">
        <v>5415</v>
      </c>
      <c r="C1162" s="173"/>
      <c r="D1162" s="21" t="s">
        <v>5416</v>
      </c>
      <c r="E1162" s="172" t="s">
        <v>5417</v>
      </c>
      <c r="F1162" s="174"/>
      <c r="G1162" s="173"/>
      <c r="H1162" s="21" t="s">
        <v>66</v>
      </c>
      <c r="I1162" s="172" t="s">
        <v>5418</v>
      </c>
      <c r="J1162" s="173"/>
      <c r="K1162" s="21" t="s">
        <v>60</v>
      </c>
      <c r="L1162" s="20">
        <v>350</v>
      </c>
      <c r="M1162" s="20">
        <v>0</v>
      </c>
      <c r="N1162" s="139">
        <v>173250</v>
      </c>
      <c r="O1162" s="140"/>
      <c r="P1162" s="20">
        <v>173250</v>
      </c>
      <c r="Q1162" s="139">
        <v>0</v>
      </c>
      <c r="R1162" s="141"/>
      <c r="S1162" s="140"/>
      <c r="T1162" s="20">
        <v>0</v>
      </c>
      <c r="U1162" s="139">
        <v>0</v>
      </c>
      <c r="V1162" s="141"/>
      <c r="W1162" s="22">
        <v>15593</v>
      </c>
      <c r="X1162" s="20">
        <v>0</v>
      </c>
      <c r="Y1162" s="20">
        <v>0</v>
      </c>
      <c r="Z1162" s="139">
        <v>188843</v>
      </c>
      <c r="AA1162" s="140"/>
      <c r="AB1162" s="20">
        <v>21000</v>
      </c>
      <c r="AC1162" s="20">
        <v>167843</v>
      </c>
      <c r="AD1162" s="42" t="s">
        <v>5019</v>
      </c>
      <c r="AE1162" s="21" t="s">
        <v>5419</v>
      </c>
      <c r="AF1162" s="172" t="s">
        <v>5019</v>
      </c>
      <c r="AG1162" s="173"/>
      <c r="AH1162" s="172" t="s">
        <v>5415</v>
      </c>
      <c r="AI1162" s="173"/>
    </row>
    <row r="1163" spans="1:35">
      <c r="A1163" s="20">
        <v>90</v>
      </c>
      <c r="B1163" s="172" t="s">
        <v>5420</v>
      </c>
      <c r="C1163" s="173"/>
      <c r="D1163" s="21" t="s">
        <v>108</v>
      </c>
      <c r="E1163" s="172" t="s">
        <v>5421</v>
      </c>
      <c r="F1163" s="174"/>
      <c r="G1163" s="173"/>
      <c r="H1163" s="21" t="s">
        <v>110</v>
      </c>
      <c r="I1163" s="172" t="s">
        <v>5127</v>
      </c>
      <c r="J1163" s="173"/>
      <c r="K1163" s="21" t="s">
        <v>118</v>
      </c>
      <c r="L1163" s="20">
        <v>4957</v>
      </c>
      <c r="M1163" s="20">
        <v>243000</v>
      </c>
      <c r="N1163" s="139">
        <v>1784592</v>
      </c>
      <c r="O1163" s="140"/>
      <c r="P1163" s="20">
        <v>2027592</v>
      </c>
      <c r="Q1163" s="139">
        <v>0</v>
      </c>
      <c r="R1163" s="141"/>
      <c r="S1163" s="140"/>
      <c r="T1163" s="20">
        <v>0</v>
      </c>
      <c r="U1163" s="139">
        <v>0</v>
      </c>
      <c r="V1163" s="141"/>
      <c r="W1163" s="22">
        <v>10138</v>
      </c>
      <c r="X1163" s="20">
        <v>0</v>
      </c>
      <c r="Y1163" s="20">
        <v>0</v>
      </c>
      <c r="Z1163" s="139">
        <v>2037730</v>
      </c>
      <c r="AA1163" s="140"/>
      <c r="AB1163" s="20">
        <v>2037730</v>
      </c>
      <c r="AC1163" s="20">
        <v>0</v>
      </c>
      <c r="AD1163" s="42" t="s">
        <v>5128</v>
      </c>
      <c r="AE1163" s="21" t="s">
        <v>5422</v>
      </c>
      <c r="AF1163" s="172" t="s">
        <v>5128</v>
      </c>
      <c r="AG1163" s="173"/>
      <c r="AH1163" s="172" t="s">
        <v>5420</v>
      </c>
      <c r="AI1163" s="173"/>
    </row>
    <row r="1164" spans="1:35">
      <c r="A1164" s="20">
        <v>91</v>
      </c>
      <c r="B1164" s="172" t="s">
        <v>5423</v>
      </c>
      <c r="C1164" s="173"/>
      <c r="D1164" s="21" t="s">
        <v>5424</v>
      </c>
      <c r="E1164" s="172" t="s">
        <v>5425</v>
      </c>
      <c r="F1164" s="174"/>
      <c r="G1164" s="173"/>
      <c r="H1164" s="21" t="s">
        <v>156</v>
      </c>
      <c r="I1164" s="172" t="s">
        <v>4729</v>
      </c>
      <c r="J1164" s="173"/>
      <c r="K1164" s="21" t="s">
        <v>252</v>
      </c>
      <c r="L1164" s="20">
        <v>2479</v>
      </c>
      <c r="M1164" s="20">
        <v>0</v>
      </c>
      <c r="N1164" s="139">
        <v>1226907</v>
      </c>
      <c r="O1164" s="140"/>
      <c r="P1164" s="20">
        <v>1226907</v>
      </c>
      <c r="Q1164" s="139">
        <v>0</v>
      </c>
      <c r="R1164" s="141"/>
      <c r="S1164" s="140"/>
      <c r="T1164" s="20">
        <v>76400</v>
      </c>
      <c r="U1164" s="139">
        <v>433957</v>
      </c>
      <c r="V1164" s="141"/>
      <c r="W1164" s="22">
        <v>12269</v>
      </c>
      <c r="X1164" s="20">
        <v>0</v>
      </c>
      <c r="Y1164" s="20">
        <v>0</v>
      </c>
      <c r="Z1164" s="139">
        <v>1749533</v>
      </c>
      <c r="AA1164" s="140"/>
      <c r="AB1164" s="20">
        <v>1749533</v>
      </c>
      <c r="AC1164" s="20">
        <v>0</v>
      </c>
      <c r="AD1164" s="42" t="s">
        <v>5051</v>
      </c>
      <c r="AE1164" s="21" t="s">
        <v>5426</v>
      </c>
      <c r="AF1164" s="172" t="s">
        <v>5051</v>
      </c>
      <c r="AG1164" s="173"/>
      <c r="AH1164" s="172" t="s">
        <v>5423</v>
      </c>
      <c r="AI1164" s="173"/>
    </row>
    <row r="1165" spans="1:35">
      <c r="A1165" s="20">
        <v>92</v>
      </c>
      <c r="B1165" s="172" t="s">
        <v>5427</v>
      </c>
      <c r="C1165" s="173"/>
      <c r="D1165" s="21" t="s">
        <v>5428</v>
      </c>
      <c r="E1165" s="172" t="s">
        <v>5429</v>
      </c>
      <c r="F1165" s="174"/>
      <c r="G1165" s="173"/>
      <c r="H1165" s="21" t="s">
        <v>66</v>
      </c>
      <c r="I1165" s="172" t="s">
        <v>5430</v>
      </c>
      <c r="J1165" s="173"/>
      <c r="K1165" s="21" t="s">
        <v>125</v>
      </c>
      <c r="L1165" s="20">
        <v>182</v>
      </c>
      <c r="M1165" s="20">
        <v>0</v>
      </c>
      <c r="N1165" s="139">
        <v>246064</v>
      </c>
      <c r="O1165" s="140"/>
      <c r="P1165" s="20">
        <v>246064</v>
      </c>
      <c r="Q1165" s="139">
        <v>0</v>
      </c>
      <c r="R1165" s="141"/>
      <c r="S1165" s="140"/>
      <c r="T1165" s="20">
        <v>0</v>
      </c>
      <c r="U1165" s="139">
        <v>0</v>
      </c>
      <c r="V1165" s="141"/>
      <c r="W1165" s="22">
        <v>22146</v>
      </c>
      <c r="X1165" s="20">
        <v>0</v>
      </c>
      <c r="Y1165" s="20">
        <v>0</v>
      </c>
      <c r="Z1165" s="139">
        <v>268210</v>
      </c>
      <c r="AA1165" s="140"/>
      <c r="AB1165" s="20">
        <v>268210</v>
      </c>
      <c r="AC1165" s="20">
        <v>0</v>
      </c>
      <c r="AD1165" s="42" t="s">
        <v>5188</v>
      </c>
      <c r="AE1165" s="21" t="s">
        <v>5431</v>
      </c>
      <c r="AF1165" s="172" t="s">
        <v>5188</v>
      </c>
      <c r="AG1165" s="173"/>
      <c r="AH1165" s="172" t="s">
        <v>5427</v>
      </c>
      <c r="AI1165" s="173"/>
    </row>
    <row r="1166" spans="1:35">
      <c r="A1166" s="20">
        <v>93</v>
      </c>
      <c r="B1166" s="172" t="s">
        <v>5432</v>
      </c>
      <c r="C1166" s="173"/>
      <c r="D1166" s="21" t="s">
        <v>5433</v>
      </c>
      <c r="E1166" s="172" t="s">
        <v>5434</v>
      </c>
      <c r="F1166" s="174"/>
      <c r="G1166" s="173"/>
      <c r="H1166" s="21" t="s">
        <v>66</v>
      </c>
      <c r="I1166" s="172" t="s">
        <v>5435</v>
      </c>
      <c r="J1166" s="173"/>
      <c r="K1166" s="21" t="s">
        <v>68</v>
      </c>
      <c r="L1166" s="20">
        <v>69</v>
      </c>
      <c r="M1166" s="20">
        <v>0</v>
      </c>
      <c r="N1166" s="139">
        <v>93288</v>
      </c>
      <c r="O1166" s="140"/>
      <c r="P1166" s="20">
        <v>93288</v>
      </c>
      <c r="Q1166" s="139">
        <v>0</v>
      </c>
      <c r="R1166" s="141"/>
      <c r="S1166" s="140"/>
      <c r="T1166" s="20">
        <v>0</v>
      </c>
      <c r="U1166" s="139">
        <v>500</v>
      </c>
      <c r="V1166" s="141"/>
      <c r="W1166" s="22">
        <v>8396</v>
      </c>
      <c r="X1166" s="20">
        <v>0</v>
      </c>
      <c r="Y1166" s="20">
        <v>0</v>
      </c>
      <c r="Z1166" s="139">
        <v>102184</v>
      </c>
      <c r="AA1166" s="140"/>
      <c r="AB1166" s="20">
        <v>102184</v>
      </c>
      <c r="AC1166" s="20">
        <v>0</v>
      </c>
      <c r="AD1166" s="42" t="s">
        <v>5436</v>
      </c>
      <c r="AE1166" s="21" t="s">
        <v>5437</v>
      </c>
      <c r="AF1166" s="172" t="s">
        <v>5436</v>
      </c>
      <c r="AG1166" s="173"/>
      <c r="AH1166" s="172" t="s">
        <v>5432</v>
      </c>
      <c r="AI1166" s="173"/>
    </row>
    <row r="1167" spans="1:35">
      <c r="A1167" s="20">
        <v>94</v>
      </c>
      <c r="B1167" s="172" t="s">
        <v>5438</v>
      </c>
      <c r="C1167" s="173"/>
      <c r="D1167" s="21" t="s">
        <v>108</v>
      </c>
      <c r="E1167" s="172" t="s">
        <v>5439</v>
      </c>
      <c r="F1167" s="174"/>
      <c r="G1167" s="173"/>
      <c r="H1167" s="21" t="s">
        <v>110</v>
      </c>
      <c r="I1167" s="172" t="s">
        <v>5440</v>
      </c>
      <c r="J1167" s="173"/>
      <c r="K1167" s="21" t="s">
        <v>60</v>
      </c>
      <c r="L1167" s="20">
        <v>2479</v>
      </c>
      <c r="M1167" s="20">
        <v>89100</v>
      </c>
      <c r="N1167" s="139">
        <v>1226907</v>
      </c>
      <c r="O1167" s="140"/>
      <c r="P1167" s="20">
        <v>1316007</v>
      </c>
      <c r="Q1167" s="139">
        <v>0</v>
      </c>
      <c r="R1167" s="141"/>
      <c r="S1167" s="140"/>
      <c r="T1167" s="20">
        <v>0</v>
      </c>
      <c r="U1167" s="139">
        <v>0</v>
      </c>
      <c r="V1167" s="141"/>
      <c r="W1167" s="22">
        <v>6580</v>
      </c>
      <c r="X1167" s="20">
        <v>0</v>
      </c>
      <c r="Y1167" s="20">
        <v>0</v>
      </c>
      <c r="Z1167" s="139">
        <v>1322587</v>
      </c>
      <c r="AA1167" s="140"/>
      <c r="AB1167" s="20">
        <v>1322587</v>
      </c>
      <c r="AC1167" s="20">
        <v>0</v>
      </c>
      <c r="AD1167" s="42" t="s">
        <v>5110</v>
      </c>
      <c r="AE1167" s="21" t="s">
        <v>5441</v>
      </c>
      <c r="AF1167" s="172" t="s">
        <v>5110</v>
      </c>
      <c r="AG1167" s="173"/>
      <c r="AH1167" s="172" t="s">
        <v>5438</v>
      </c>
      <c r="AI1167" s="173"/>
    </row>
    <row r="1168" spans="1:35">
      <c r="A1168" s="20">
        <v>95</v>
      </c>
      <c r="B1168" s="172" t="s">
        <v>5442</v>
      </c>
      <c r="C1168" s="173"/>
      <c r="D1168" s="21" t="s">
        <v>5443</v>
      </c>
      <c r="E1168" s="172" t="s">
        <v>5444</v>
      </c>
      <c r="F1168" s="174"/>
      <c r="G1168" s="173"/>
      <c r="H1168" s="21" t="s">
        <v>66</v>
      </c>
      <c r="I1168" s="172" t="s">
        <v>5445</v>
      </c>
      <c r="J1168" s="173"/>
      <c r="K1168" s="21" t="s">
        <v>68</v>
      </c>
      <c r="L1168" s="20">
        <v>322</v>
      </c>
      <c r="M1168" s="20">
        <v>0</v>
      </c>
      <c r="N1168" s="139">
        <v>435344</v>
      </c>
      <c r="O1168" s="140"/>
      <c r="P1168" s="20">
        <v>435344</v>
      </c>
      <c r="Q1168" s="139">
        <v>0</v>
      </c>
      <c r="R1168" s="141"/>
      <c r="S1168" s="140"/>
      <c r="T1168" s="20">
        <v>0</v>
      </c>
      <c r="U1168" s="139">
        <v>0</v>
      </c>
      <c r="V1168" s="141"/>
      <c r="W1168" s="22">
        <v>39181</v>
      </c>
      <c r="X1168" s="20">
        <v>0</v>
      </c>
      <c r="Y1168" s="20">
        <v>0</v>
      </c>
      <c r="Z1168" s="139">
        <v>474525</v>
      </c>
      <c r="AA1168" s="140"/>
      <c r="AB1168" s="20">
        <v>474525</v>
      </c>
      <c r="AC1168" s="20">
        <v>0</v>
      </c>
      <c r="AD1168" s="42" t="s">
        <v>5040</v>
      </c>
      <c r="AE1168" s="21" t="s">
        <v>5446</v>
      </c>
      <c r="AF1168" s="172" t="s">
        <v>5040</v>
      </c>
      <c r="AG1168" s="173"/>
      <c r="AH1168" s="172" t="s">
        <v>5442</v>
      </c>
      <c r="AI1168" s="173"/>
    </row>
    <row r="1169" spans="1:35">
      <c r="A1169" s="20">
        <v>96</v>
      </c>
      <c r="B1169" s="172" t="s">
        <v>5447</v>
      </c>
      <c r="C1169" s="173"/>
      <c r="D1169" s="21" t="s">
        <v>5448</v>
      </c>
      <c r="E1169" s="172" t="s">
        <v>5449</v>
      </c>
      <c r="F1169" s="174"/>
      <c r="G1169" s="173"/>
      <c r="H1169" s="21" t="s">
        <v>66</v>
      </c>
      <c r="I1169" s="172" t="s">
        <v>5450</v>
      </c>
      <c r="J1169" s="173"/>
      <c r="K1169" s="21" t="s">
        <v>5451</v>
      </c>
      <c r="L1169" s="20">
        <v>98</v>
      </c>
      <c r="M1169" s="20">
        <v>0</v>
      </c>
      <c r="N1169" s="139">
        <v>88200</v>
      </c>
      <c r="O1169" s="140"/>
      <c r="P1169" s="20">
        <v>88200</v>
      </c>
      <c r="Q1169" s="139">
        <v>0</v>
      </c>
      <c r="R1169" s="141"/>
      <c r="S1169" s="140"/>
      <c r="T1169" s="20">
        <v>0</v>
      </c>
      <c r="U1169" s="139">
        <v>1000</v>
      </c>
      <c r="V1169" s="141"/>
      <c r="W1169" s="22">
        <v>7938</v>
      </c>
      <c r="X1169" s="20">
        <v>0</v>
      </c>
      <c r="Y1169" s="20">
        <v>0</v>
      </c>
      <c r="Z1169" s="139">
        <v>97138</v>
      </c>
      <c r="AA1169" s="140"/>
      <c r="AB1169" s="20">
        <v>97138</v>
      </c>
      <c r="AC1169" s="20">
        <v>0</v>
      </c>
      <c r="AD1169" s="42" t="s">
        <v>5151</v>
      </c>
      <c r="AE1169" s="21" t="s">
        <v>5452</v>
      </c>
      <c r="AF1169" s="172" t="s">
        <v>5151</v>
      </c>
      <c r="AG1169" s="173"/>
      <c r="AH1169" s="172" t="s">
        <v>5447</v>
      </c>
      <c r="AI1169" s="173"/>
    </row>
    <row r="1170" spans="1:35">
      <c r="A1170" s="20">
        <v>97</v>
      </c>
      <c r="B1170" s="172" t="s">
        <v>5453</v>
      </c>
      <c r="C1170" s="173"/>
      <c r="D1170" s="21" t="s">
        <v>5454</v>
      </c>
      <c r="E1170" s="172" t="s">
        <v>5455</v>
      </c>
      <c r="F1170" s="174"/>
      <c r="G1170" s="173"/>
      <c r="H1170" s="21" t="s">
        <v>98</v>
      </c>
      <c r="I1170" s="172" t="s">
        <v>3913</v>
      </c>
      <c r="J1170" s="173"/>
      <c r="K1170" s="21" t="s">
        <v>60</v>
      </c>
      <c r="L1170" s="20">
        <v>0</v>
      </c>
      <c r="M1170" s="20">
        <v>59400</v>
      </c>
      <c r="N1170" s="139">
        <v>0</v>
      </c>
      <c r="O1170" s="140"/>
      <c r="P1170" s="20">
        <v>59400</v>
      </c>
      <c r="Q1170" s="139">
        <v>0</v>
      </c>
      <c r="R1170" s="141"/>
      <c r="S1170" s="140"/>
      <c r="T1170" s="20">
        <v>76400</v>
      </c>
      <c r="U1170" s="139">
        <v>31759</v>
      </c>
      <c r="V1170" s="141"/>
      <c r="W1170" s="22">
        <v>891</v>
      </c>
      <c r="X1170" s="20">
        <v>13950</v>
      </c>
      <c r="Y1170" s="20">
        <v>0</v>
      </c>
      <c r="Z1170" s="139">
        <v>182400</v>
      </c>
      <c r="AA1170" s="140"/>
      <c r="AB1170" s="20">
        <v>182400</v>
      </c>
      <c r="AC1170" s="20">
        <v>0</v>
      </c>
      <c r="AD1170" s="42" t="s">
        <v>5051</v>
      </c>
      <c r="AE1170" s="21" t="s">
        <v>5456</v>
      </c>
      <c r="AF1170" s="172" t="s">
        <v>5051</v>
      </c>
      <c r="AG1170" s="173"/>
      <c r="AH1170" s="172" t="s">
        <v>5453</v>
      </c>
      <c r="AI1170" s="173"/>
    </row>
    <row r="1171" spans="1:35">
      <c r="A1171" s="20">
        <v>98</v>
      </c>
      <c r="B1171" s="172" t="s">
        <v>5457</v>
      </c>
      <c r="C1171" s="173"/>
      <c r="D1171" s="21" t="s">
        <v>108</v>
      </c>
      <c r="E1171" s="172" t="s">
        <v>5458</v>
      </c>
      <c r="F1171" s="174"/>
      <c r="G1171" s="173"/>
      <c r="H1171" s="21" t="s">
        <v>110</v>
      </c>
      <c r="I1171" s="172" t="s">
        <v>5230</v>
      </c>
      <c r="J1171" s="173"/>
      <c r="K1171" s="21" t="s">
        <v>112</v>
      </c>
      <c r="L1171" s="20">
        <v>4957</v>
      </c>
      <c r="M1171" s="20">
        <v>429300</v>
      </c>
      <c r="N1171" s="139">
        <v>2305098</v>
      </c>
      <c r="O1171" s="140"/>
      <c r="P1171" s="20">
        <v>2734398</v>
      </c>
      <c r="Q1171" s="139">
        <v>0</v>
      </c>
      <c r="R1171" s="141"/>
      <c r="S1171" s="140"/>
      <c r="T1171" s="20">
        <v>0</v>
      </c>
      <c r="U1171" s="139">
        <v>0</v>
      </c>
      <c r="V1171" s="141"/>
      <c r="W1171" s="22">
        <v>13672</v>
      </c>
      <c r="X1171" s="20">
        <v>0</v>
      </c>
      <c r="Y1171" s="20">
        <v>0</v>
      </c>
      <c r="Z1171" s="139">
        <v>2748070</v>
      </c>
      <c r="AA1171" s="140"/>
      <c r="AB1171" s="20">
        <v>2748070</v>
      </c>
      <c r="AC1171" s="20">
        <v>0</v>
      </c>
      <c r="AD1171" s="42" t="s">
        <v>5128</v>
      </c>
      <c r="AE1171" s="21" t="s">
        <v>5459</v>
      </c>
      <c r="AF1171" s="172" t="s">
        <v>5128</v>
      </c>
      <c r="AG1171" s="173"/>
      <c r="AH1171" s="172" t="s">
        <v>5457</v>
      </c>
      <c r="AI1171" s="173"/>
    </row>
    <row r="1172" spans="1:35">
      <c r="A1172" s="20">
        <v>99</v>
      </c>
      <c r="B1172" s="172" t="s">
        <v>5460</v>
      </c>
      <c r="C1172" s="173"/>
      <c r="D1172" s="21" t="s">
        <v>5461</v>
      </c>
      <c r="E1172" s="172" t="s">
        <v>5462</v>
      </c>
      <c r="F1172" s="174"/>
      <c r="G1172" s="173"/>
      <c r="H1172" s="21" t="s">
        <v>66</v>
      </c>
      <c r="I1172" s="172" t="s">
        <v>5463</v>
      </c>
      <c r="J1172" s="173"/>
      <c r="K1172" s="21" t="s">
        <v>60</v>
      </c>
      <c r="L1172" s="20">
        <v>72</v>
      </c>
      <c r="M1172" s="20">
        <v>0</v>
      </c>
      <c r="N1172" s="139">
        <v>35640</v>
      </c>
      <c r="O1172" s="140"/>
      <c r="P1172" s="20">
        <v>35640</v>
      </c>
      <c r="Q1172" s="139">
        <v>0</v>
      </c>
      <c r="R1172" s="141"/>
      <c r="S1172" s="140"/>
      <c r="T1172" s="20">
        <v>0</v>
      </c>
      <c r="U1172" s="139">
        <v>0</v>
      </c>
      <c r="V1172" s="141"/>
      <c r="W1172" s="22">
        <v>3208</v>
      </c>
      <c r="X1172" s="20">
        <v>0</v>
      </c>
      <c r="Y1172" s="20">
        <v>0</v>
      </c>
      <c r="Z1172" s="139">
        <v>38848</v>
      </c>
      <c r="AA1172" s="140"/>
      <c r="AB1172" s="20">
        <v>38848</v>
      </c>
      <c r="AC1172" s="20">
        <v>0</v>
      </c>
      <c r="AD1172" s="42" t="s">
        <v>5002</v>
      </c>
      <c r="AE1172" s="21" t="s">
        <v>5464</v>
      </c>
      <c r="AF1172" s="172" t="s">
        <v>5002</v>
      </c>
      <c r="AG1172" s="173"/>
      <c r="AH1172" s="172" t="s">
        <v>5460</v>
      </c>
      <c r="AI1172" s="173"/>
    </row>
    <row r="1173" spans="1:35">
      <c r="A1173" s="20">
        <v>100</v>
      </c>
      <c r="B1173" s="172" t="s">
        <v>5465</v>
      </c>
      <c r="C1173" s="173"/>
      <c r="D1173" s="21" t="s">
        <v>5466</v>
      </c>
      <c r="E1173" s="172" t="s">
        <v>1260</v>
      </c>
      <c r="F1173" s="174"/>
      <c r="G1173" s="173"/>
      <c r="H1173" s="21" t="s">
        <v>66</v>
      </c>
      <c r="I1173" s="172" t="s">
        <v>5467</v>
      </c>
      <c r="J1173" s="173"/>
      <c r="K1173" s="21" t="s">
        <v>60</v>
      </c>
      <c r="L1173" s="20">
        <v>200</v>
      </c>
      <c r="M1173" s="20">
        <v>0</v>
      </c>
      <c r="N1173" s="139">
        <v>99000</v>
      </c>
      <c r="O1173" s="140"/>
      <c r="P1173" s="20">
        <v>99000</v>
      </c>
      <c r="Q1173" s="139">
        <v>0</v>
      </c>
      <c r="R1173" s="141"/>
      <c r="S1173" s="140"/>
      <c r="T1173" s="20">
        <v>0</v>
      </c>
      <c r="U1173" s="139">
        <v>0</v>
      </c>
      <c r="V1173" s="141"/>
      <c r="W1173" s="22">
        <v>8910</v>
      </c>
      <c r="X1173" s="20">
        <v>0</v>
      </c>
      <c r="Y1173" s="20">
        <v>0</v>
      </c>
      <c r="Z1173" s="139">
        <v>107910</v>
      </c>
      <c r="AA1173" s="140"/>
      <c r="AB1173" s="20">
        <v>12000</v>
      </c>
      <c r="AC1173" s="20">
        <v>95910</v>
      </c>
      <c r="AD1173" s="42" t="s">
        <v>5019</v>
      </c>
      <c r="AE1173" s="21" t="s">
        <v>5468</v>
      </c>
      <c r="AF1173" s="172" t="s">
        <v>5019</v>
      </c>
      <c r="AG1173" s="173"/>
      <c r="AH1173" s="172" t="s">
        <v>5465</v>
      </c>
      <c r="AI1173" s="173"/>
    </row>
    <row r="1174" spans="1:35">
      <c r="A1174" s="20">
        <v>101</v>
      </c>
      <c r="B1174" s="172" t="s">
        <v>5469</v>
      </c>
      <c r="C1174" s="173"/>
      <c r="D1174" s="21" t="s">
        <v>5470</v>
      </c>
      <c r="E1174" s="172" t="s">
        <v>5471</v>
      </c>
      <c r="F1174" s="174"/>
      <c r="G1174" s="173"/>
      <c r="I1174" s="172" t="s">
        <v>5472</v>
      </c>
      <c r="J1174" s="173"/>
      <c r="K1174" s="21" t="s">
        <v>295</v>
      </c>
      <c r="L1174" s="20">
        <v>94</v>
      </c>
      <c r="M1174" s="20">
        <v>0</v>
      </c>
      <c r="N1174" s="139">
        <v>25575</v>
      </c>
      <c r="O1174" s="140"/>
      <c r="P1174" s="20">
        <v>25575</v>
      </c>
      <c r="Q1174" s="139">
        <v>0</v>
      </c>
      <c r="R1174" s="141"/>
      <c r="S1174" s="140"/>
      <c r="T1174" s="20">
        <v>0</v>
      </c>
      <c r="U1174" s="139">
        <v>0</v>
      </c>
      <c r="V1174" s="141"/>
      <c r="W1174" s="22">
        <v>0</v>
      </c>
      <c r="X1174" s="20">
        <v>0</v>
      </c>
      <c r="Y1174" s="20">
        <v>0</v>
      </c>
      <c r="Z1174" s="139">
        <v>25575</v>
      </c>
      <c r="AA1174" s="140"/>
      <c r="AB1174" s="20">
        <v>0</v>
      </c>
      <c r="AC1174" s="20">
        <v>25575</v>
      </c>
      <c r="AD1174" s="42" t="s">
        <v>5002</v>
      </c>
      <c r="AE1174" s="21" t="s">
        <v>5473</v>
      </c>
      <c r="AF1174" s="172" t="s">
        <v>5002</v>
      </c>
      <c r="AG1174" s="173"/>
      <c r="AH1174" s="172" t="s">
        <v>5469</v>
      </c>
      <c r="AI1174" s="173"/>
    </row>
    <row r="1175" spans="1:35">
      <c r="A1175" s="20">
        <v>102</v>
      </c>
      <c r="B1175" s="172" t="s">
        <v>5474</v>
      </c>
      <c r="C1175" s="173"/>
      <c r="D1175" s="21" t="s">
        <v>5475</v>
      </c>
      <c r="E1175" s="172" t="s">
        <v>459</v>
      </c>
      <c r="F1175" s="174"/>
      <c r="G1175" s="173"/>
      <c r="H1175" s="21" t="s">
        <v>66</v>
      </c>
      <c r="I1175" s="172" t="s">
        <v>5476</v>
      </c>
      <c r="J1175" s="173"/>
      <c r="K1175" s="21" t="s">
        <v>125</v>
      </c>
      <c r="L1175" s="20">
        <v>200</v>
      </c>
      <c r="M1175" s="20">
        <v>0</v>
      </c>
      <c r="N1175" s="139">
        <v>270400</v>
      </c>
      <c r="O1175" s="140"/>
      <c r="P1175" s="20">
        <v>270400</v>
      </c>
      <c r="Q1175" s="139">
        <v>0</v>
      </c>
      <c r="R1175" s="141"/>
      <c r="S1175" s="140"/>
      <c r="T1175" s="20">
        <v>0</v>
      </c>
      <c r="U1175" s="139">
        <v>0</v>
      </c>
      <c r="V1175" s="141"/>
      <c r="W1175" s="22">
        <v>24336</v>
      </c>
      <c r="X1175" s="20">
        <v>0</v>
      </c>
      <c r="Y1175" s="20">
        <v>0</v>
      </c>
      <c r="Z1175" s="139">
        <v>294736</v>
      </c>
      <c r="AA1175" s="140"/>
      <c r="AB1175" s="20">
        <v>294736</v>
      </c>
      <c r="AC1175" s="20">
        <v>0</v>
      </c>
      <c r="AD1175" s="42" t="s">
        <v>5040</v>
      </c>
      <c r="AE1175" s="21" t="s">
        <v>5477</v>
      </c>
      <c r="AF1175" s="172" t="s">
        <v>5040</v>
      </c>
      <c r="AG1175" s="173"/>
      <c r="AH1175" s="172" t="s">
        <v>5474</v>
      </c>
      <c r="AI1175" s="173"/>
    </row>
    <row r="1176" spans="1:35">
      <c r="A1176" s="20">
        <v>103</v>
      </c>
      <c r="B1176" s="172" t="s">
        <v>5478</v>
      </c>
      <c r="C1176" s="173"/>
      <c r="D1176" s="21" t="s">
        <v>5479</v>
      </c>
      <c r="E1176" s="172" t="s">
        <v>5480</v>
      </c>
      <c r="F1176" s="174"/>
      <c r="G1176" s="173"/>
      <c r="H1176" s="21" t="s">
        <v>156</v>
      </c>
      <c r="I1176" s="172" t="s">
        <v>5481</v>
      </c>
      <c r="J1176" s="173"/>
      <c r="K1176" s="21" t="s">
        <v>60</v>
      </c>
      <c r="L1176" s="20">
        <v>2479</v>
      </c>
      <c r="M1176" s="20">
        <v>0</v>
      </c>
      <c r="N1176" s="139">
        <v>1226907</v>
      </c>
      <c r="O1176" s="140"/>
      <c r="P1176" s="20">
        <v>1226907</v>
      </c>
      <c r="Q1176" s="139">
        <v>0</v>
      </c>
      <c r="R1176" s="141"/>
      <c r="S1176" s="140"/>
      <c r="T1176" s="20">
        <v>0</v>
      </c>
      <c r="U1176" s="139">
        <v>0</v>
      </c>
      <c r="V1176" s="141"/>
      <c r="W1176" s="22">
        <v>12269</v>
      </c>
      <c r="X1176" s="20">
        <v>20700</v>
      </c>
      <c r="Y1176" s="20">
        <v>0</v>
      </c>
      <c r="Z1176" s="139">
        <v>1259876</v>
      </c>
      <c r="AA1176" s="140"/>
      <c r="AB1176" s="20">
        <v>1259876</v>
      </c>
      <c r="AC1176" s="20">
        <v>0</v>
      </c>
      <c r="AD1176" s="42" t="s">
        <v>5051</v>
      </c>
      <c r="AE1176" s="21" t="s">
        <v>5482</v>
      </c>
      <c r="AF1176" s="172" t="s">
        <v>5051</v>
      </c>
      <c r="AG1176" s="173"/>
      <c r="AH1176" s="172" t="s">
        <v>5478</v>
      </c>
      <c r="AI1176" s="173"/>
    </row>
    <row r="1177" spans="1:35">
      <c r="A1177" s="20">
        <v>104</v>
      </c>
      <c r="B1177" s="172" t="s">
        <v>5483</v>
      </c>
      <c r="C1177" s="173"/>
      <c r="D1177" s="21" t="s">
        <v>5484</v>
      </c>
      <c r="E1177" s="172" t="s">
        <v>5485</v>
      </c>
      <c r="F1177" s="174"/>
      <c r="G1177" s="173"/>
      <c r="H1177" s="21" t="s">
        <v>66</v>
      </c>
      <c r="I1177" s="172" t="s">
        <v>5486</v>
      </c>
      <c r="J1177" s="173"/>
      <c r="K1177" s="21" t="s">
        <v>60</v>
      </c>
      <c r="L1177" s="20">
        <v>150</v>
      </c>
      <c r="M1177" s="20">
        <v>0</v>
      </c>
      <c r="N1177" s="139">
        <v>74250</v>
      </c>
      <c r="O1177" s="140"/>
      <c r="P1177" s="20">
        <v>74250</v>
      </c>
      <c r="Q1177" s="139">
        <v>0</v>
      </c>
      <c r="R1177" s="141"/>
      <c r="S1177" s="140"/>
      <c r="T1177" s="20">
        <v>0</v>
      </c>
      <c r="U1177" s="139">
        <v>0</v>
      </c>
      <c r="V1177" s="141"/>
      <c r="W1177" s="22">
        <v>6683</v>
      </c>
      <c r="X1177" s="20">
        <v>0</v>
      </c>
      <c r="Y1177" s="20">
        <v>0</v>
      </c>
      <c r="Z1177" s="139">
        <v>80933</v>
      </c>
      <c r="AA1177" s="140"/>
      <c r="AB1177" s="20">
        <v>9000</v>
      </c>
      <c r="AC1177" s="20">
        <v>71933</v>
      </c>
      <c r="AD1177" s="42" t="s">
        <v>5019</v>
      </c>
      <c r="AE1177" s="21" t="s">
        <v>5487</v>
      </c>
      <c r="AF1177" s="172" t="s">
        <v>5019</v>
      </c>
      <c r="AG1177" s="173"/>
      <c r="AH1177" s="172" t="s">
        <v>5483</v>
      </c>
      <c r="AI1177" s="173"/>
    </row>
    <row r="1178" spans="1:35">
      <c r="A1178" s="20">
        <v>105</v>
      </c>
      <c r="B1178" s="172" t="s">
        <v>5488</v>
      </c>
      <c r="C1178" s="173"/>
      <c r="D1178" s="21" t="s">
        <v>108</v>
      </c>
      <c r="E1178" s="172" t="s">
        <v>5489</v>
      </c>
      <c r="F1178" s="174"/>
      <c r="G1178" s="173"/>
      <c r="H1178" s="21" t="s">
        <v>110</v>
      </c>
      <c r="I1178" s="172" t="s">
        <v>5490</v>
      </c>
      <c r="J1178" s="173"/>
      <c r="K1178" s="21" t="s">
        <v>112</v>
      </c>
      <c r="L1178" s="20">
        <v>4957</v>
      </c>
      <c r="M1178" s="20">
        <v>429300</v>
      </c>
      <c r="N1178" s="139">
        <v>2305098</v>
      </c>
      <c r="O1178" s="140"/>
      <c r="P1178" s="20">
        <v>2734398</v>
      </c>
      <c r="Q1178" s="139">
        <v>0</v>
      </c>
      <c r="R1178" s="141"/>
      <c r="S1178" s="140"/>
      <c r="T1178" s="20">
        <v>0</v>
      </c>
      <c r="U1178" s="139">
        <v>0</v>
      </c>
      <c r="V1178" s="141"/>
      <c r="W1178" s="22">
        <v>13672</v>
      </c>
      <c r="X1178" s="20">
        <v>0</v>
      </c>
      <c r="Y1178" s="20">
        <v>0</v>
      </c>
      <c r="Z1178" s="139">
        <v>2748070</v>
      </c>
      <c r="AA1178" s="140"/>
      <c r="AB1178" s="20">
        <v>2748070</v>
      </c>
      <c r="AC1178" s="20">
        <v>0</v>
      </c>
      <c r="AD1178" s="42" t="s">
        <v>5491</v>
      </c>
      <c r="AE1178" s="21" t="s">
        <v>5492</v>
      </c>
      <c r="AF1178" s="172" t="s">
        <v>5491</v>
      </c>
      <c r="AG1178" s="173"/>
      <c r="AH1178" s="172" t="s">
        <v>5488</v>
      </c>
      <c r="AI1178" s="173"/>
    </row>
    <row r="1179" spans="1:35">
      <c r="A1179" s="20">
        <v>106</v>
      </c>
      <c r="B1179" s="172" t="s">
        <v>5493</v>
      </c>
      <c r="C1179" s="173"/>
      <c r="D1179" s="21" t="s">
        <v>5494</v>
      </c>
      <c r="E1179" s="172" t="s">
        <v>5495</v>
      </c>
      <c r="F1179" s="174"/>
      <c r="G1179" s="173"/>
      <c r="H1179" s="21" t="s">
        <v>66</v>
      </c>
      <c r="I1179" s="172" t="s">
        <v>5496</v>
      </c>
      <c r="J1179" s="173"/>
      <c r="K1179" s="21" t="s">
        <v>60</v>
      </c>
      <c r="L1179" s="20">
        <v>200</v>
      </c>
      <c r="M1179" s="20">
        <v>0</v>
      </c>
      <c r="N1179" s="139">
        <v>99000</v>
      </c>
      <c r="O1179" s="140"/>
      <c r="P1179" s="20">
        <v>99000</v>
      </c>
      <c r="Q1179" s="139">
        <v>0</v>
      </c>
      <c r="R1179" s="141"/>
      <c r="S1179" s="140"/>
      <c r="T1179" s="20">
        <v>0</v>
      </c>
      <c r="U1179" s="139">
        <v>0</v>
      </c>
      <c r="V1179" s="141"/>
      <c r="W1179" s="22">
        <v>8910</v>
      </c>
      <c r="X1179" s="20">
        <v>0</v>
      </c>
      <c r="Y1179" s="20">
        <v>0</v>
      </c>
      <c r="Z1179" s="139">
        <v>107910</v>
      </c>
      <c r="AA1179" s="140"/>
      <c r="AB1179" s="20">
        <v>12000</v>
      </c>
      <c r="AC1179" s="20">
        <v>95910</v>
      </c>
      <c r="AD1179" s="42" t="s">
        <v>5019</v>
      </c>
      <c r="AE1179" s="21" t="s">
        <v>5497</v>
      </c>
      <c r="AF1179" s="172" t="s">
        <v>5019</v>
      </c>
      <c r="AG1179" s="173"/>
      <c r="AH1179" s="172" t="s">
        <v>5493</v>
      </c>
      <c r="AI1179" s="173"/>
    </row>
    <row r="1180" spans="1:35">
      <c r="A1180" s="20">
        <v>107</v>
      </c>
      <c r="B1180" s="172" t="s">
        <v>5498</v>
      </c>
      <c r="C1180" s="173"/>
      <c r="D1180" s="21" t="s">
        <v>5499</v>
      </c>
      <c r="E1180" s="172" t="s">
        <v>5500</v>
      </c>
      <c r="F1180" s="174"/>
      <c r="G1180" s="173"/>
      <c r="H1180" s="21" t="s">
        <v>66</v>
      </c>
      <c r="I1180" s="172" t="s">
        <v>5501</v>
      </c>
      <c r="J1180" s="173"/>
      <c r="K1180" s="21" t="s">
        <v>60</v>
      </c>
      <c r="L1180" s="20">
        <v>543</v>
      </c>
      <c r="M1180" s="20">
        <v>0</v>
      </c>
      <c r="N1180" s="139">
        <v>268785</v>
      </c>
      <c r="O1180" s="140"/>
      <c r="P1180" s="20">
        <v>268785</v>
      </c>
      <c r="Q1180" s="139">
        <v>0</v>
      </c>
      <c r="R1180" s="141"/>
      <c r="S1180" s="140"/>
      <c r="T1180" s="20">
        <v>0</v>
      </c>
      <c r="U1180" s="139">
        <v>0</v>
      </c>
      <c r="V1180" s="141"/>
      <c r="W1180" s="22">
        <v>24191</v>
      </c>
      <c r="X1180" s="20">
        <v>0</v>
      </c>
      <c r="Y1180" s="20">
        <v>0</v>
      </c>
      <c r="Z1180" s="139">
        <v>292976</v>
      </c>
      <c r="AA1180" s="140"/>
      <c r="AB1180" s="20">
        <v>292976</v>
      </c>
      <c r="AC1180" s="20">
        <v>0</v>
      </c>
      <c r="AD1180" s="42" t="s">
        <v>5062</v>
      </c>
      <c r="AE1180" s="21" t="s">
        <v>5502</v>
      </c>
      <c r="AF1180" s="172" t="s">
        <v>5062</v>
      </c>
      <c r="AG1180" s="173"/>
      <c r="AH1180" s="172" t="s">
        <v>5498</v>
      </c>
      <c r="AI1180" s="173"/>
    </row>
    <row r="1181" spans="1:35">
      <c r="A1181" s="20">
        <v>108</v>
      </c>
      <c r="B1181" s="172" t="s">
        <v>5503</v>
      </c>
      <c r="C1181" s="173"/>
      <c r="D1181" s="21" t="s">
        <v>5504</v>
      </c>
      <c r="E1181" s="172" t="s">
        <v>5505</v>
      </c>
      <c r="F1181" s="174"/>
      <c r="G1181" s="173"/>
      <c r="H1181" s="21" t="s">
        <v>325</v>
      </c>
      <c r="I1181" s="172" t="s">
        <v>5506</v>
      </c>
      <c r="J1181" s="173"/>
      <c r="K1181" s="21" t="s">
        <v>252</v>
      </c>
      <c r="L1181" s="20">
        <v>2479</v>
      </c>
      <c r="M1181" s="20">
        <v>59400</v>
      </c>
      <c r="N1181" s="139">
        <v>1226907</v>
      </c>
      <c r="O1181" s="140"/>
      <c r="P1181" s="20">
        <v>1286307</v>
      </c>
      <c r="Q1181" s="139">
        <v>0</v>
      </c>
      <c r="R1181" s="141"/>
      <c r="S1181" s="140"/>
      <c r="T1181" s="20">
        <v>0</v>
      </c>
      <c r="U1181" s="139">
        <v>433457</v>
      </c>
      <c r="V1181" s="141"/>
      <c r="W1181" s="22">
        <v>13160</v>
      </c>
      <c r="X1181" s="20">
        <v>0</v>
      </c>
      <c r="Y1181" s="20">
        <v>0</v>
      </c>
      <c r="Z1181" s="139">
        <v>1732924</v>
      </c>
      <c r="AA1181" s="140"/>
      <c r="AB1181" s="20">
        <v>1732924</v>
      </c>
      <c r="AC1181" s="20">
        <v>0</v>
      </c>
      <c r="AD1181" s="42" t="s">
        <v>5151</v>
      </c>
      <c r="AE1181" s="21" t="s">
        <v>5507</v>
      </c>
      <c r="AF1181" s="172" t="s">
        <v>5151</v>
      </c>
      <c r="AG1181" s="173"/>
      <c r="AH1181" s="172" t="s">
        <v>5503</v>
      </c>
      <c r="AI1181" s="173"/>
    </row>
    <row r="1182" spans="1:35">
      <c r="A1182" s="20">
        <v>109</v>
      </c>
      <c r="B1182" s="172" t="s">
        <v>5508</v>
      </c>
      <c r="C1182" s="173"/>
      <c r="D1182" s="21" t="s">
        <v>5509</v>
      </c>
      <c r="E1182" s="172" t="s">
        <v>5510</v>
      </c>
      <c r="F1182" s="174"/>
      <c r="G1182" s="173"/>
      <c r="I1182" s="172" t="s">
        <v>5067</v>
      </c>
      <c r="J1182" s="173"/>
      <c r="K1182" s="21" t="s">
        <v>295</v>
      </c>
      <c r="L1182" s="20">
        <v>174</v>
      </c>
      <c r="M1182" s="20">
        <v>0</v>
      </c>
      <c r="N1182" s="139">
        <v>48125</v>
      </c>
      <c r="O1182" s="140"/>
      <c r="P1182" s="20">
        <v>48125</v>
      </c>
      <c r="Q1182" s="139">
        <v>0</v>
      </c>
      <c r="R1182" s="141"/>
      <c r="S1182" s="140"/>
      <c r="T1182" s="20">
        <v>0</v>
      </c>
      <c r="U1182" s="139">
        <v>0</v>
      </c>
      <c r="V1182" s="141"/>
      <c r="W1182" s="22">
        <v>0</v>
      </c>
      <c r="X1182" s="20">
        <v>0</v>
      </c>
      <c r="Y1182" s="20">
        <v>0</v>
      </c>
      <c r="Z1182" s="139">
        <v>48125</v>
      </c>
      <c r="AA1182" s="140"/>
      <c r="AB1182" s="20">
        <v>0</v>
      </c>
      <c r="AC1182" s="20">
        <v>48125</v>
      </c>
      <c r="AD1182" s="42" t="s">
        <v>5002</v>
      </c>
      <c r="AE1182" s="21" t="s">
        <v>5511</v>
      </c>
      <c r="AF1182" s="172" t="s">
        <v>5002</v>
      </c>
      <c r="AG1182" s="173"/>
      <c r="AH1182" s="172" t="s">
        <v>5508</v>
      </c>
      <c r="AI1182" s="173"/>
    </row>
    <row r="1183" spans="1:35">
      <c r="A1183" s="20">
        <v>110</v>
      </c>
      <c r="B1183" s="172" t="s">
        <v>5512</v>
      </c>
      <c r="C1183" s="173"/>
      <c r="D1183" s="21" t="s">
        <v>5513</v>
      </c>
      <c r="E1183" s="172" t="s">
        <v>5514</v>
      </c>
      <c r="F1183" s="174"/>
      <c r="G1183" s="173"/>
      <c r="H1183" s="21" t="s">
        <v>98</v>
      </c>
      <c r="I1183" s="172" t="s">
        <v>5515</v>
      </c>
      <c r="J1183" s="173"/>
      <c r="K1183" s="21" t="s">
        <v>130</v>
      </c>
      <c r="L1183" s="20">
        <v>0</v>
      </c>
      <c r="M1183" s="20">
        <v>54000</v>
      </c>
      <c r="N1183" s="139">
        <v>0</v>
      </c>
      <c r="O1183" s="140"/>
      <c r="P1183" s="20">
        <v>54000</v>
      </c>
      <c r="Q1183" s="139">
        <v>0</v>
      </c>
      <c r="R1183" s="141"/>
      <c r="S1183" s="140"/>
      <c r="T1183" s="20">
        <v>0</v>
      </c>
      <c r="U1183" s="139">
        <v>31259</v>
      </c>
      <c r="V1183" s="141"/>
      <c r="W1183" s="22">
        <v>810</v>
      </c>
      <c r="X1183" s="20">
        <v>0</v>
      </c>
      <c r="Y1183" s="20">
        <v>0</v>
      </c>
      <c r="Z1183" s="139">
        <v>86069</v>
      </c>
      <c r="AA1183" s="140"/>
      <c r="AB1183" s="20">
        <v>86069</v>
      </c>
      <c r="AC1183" s="20">
        <v>0</v>
      </c>
      <c r="AD1183" s="42" t="s">
        <v>5151</v>
      </c>
      <c r="AE1183" s="21" t="s">
        <v>5516</v>
      </c>
      <c r="AF1183" s="172" t="s">
        <v>5151</v>
      </c>
      <c r="AG1183" s="173"/>
      <c r="AH1183" s="172" t="s">
        <v>5512</v>
      </c>
      <c r="AI1183" s="173"/>
    </row>
    <row r="1184" spans="1:35">
      <c r="A1184" s="20">
        <v>111</v>
      </c>
      <c r="B1184" s="172" t="s">
        <v>5517</v>
      </c>
      <c r="C1184" s="173"/>
      <c r="D1184" s="21" t="s">
        <v>5518</v>
      </c>
      <c r="E1184" s="172" t="s">
        <v>5519</v>
      </c>
      <c r="F1184" s="174"/>
      <c r="G1184" s="173"/>
      <c r="I1184" s="172" t="s">
        <v>5520</v>
      </c>
      <c r="J1184" s="173"/>
      <c r="K1184" s="21" t="s">
        <v>86</v>
      </c>
      <c r="L1184" s="20">
        <v>56</v>
      </c>
      <c r="M1184" s="20">
        <v>0</v>
      </c>
      <c r="N1184" s="139">
        <v>78014</v>
      </c>
      <c r="O1184" s="140"/>
      <c r="P1184" s="20">
        <v>78014</v>
      </c>
      <c r="Q1184" s="139">
        <v>0</v>
      </c>
      <c r="R1184" s="141"/>
      <c r="S1184" s="140"/>
      <c r="T1184" s="20">
        <v>0</v>
      </c>
      <c r="U1184" s="139">
        <v>0</v>
      </c>
      <c r="V1184" s="141"/>
      <c r="W1184" s="22">
        <v>0</v>
      </c>
      <c r="X1184" s="20">
        <v>0</v>
      </c>
      <c r="Y1184" s="20">
        <v>0</v>
      </c>
      <c r="Z1184" s="139">
        <v>78014</v>
      </c>
      <c r="AA1184" s="140"/>
      <c r="AB1184" s="20">
        <v>0</v>
      </c>
      <c r="AC1184" s="20">
        <v>78014</v>
      </c>
      <c r="AD1184" s="42" t="s">
        <v>5002</v>
      </c>
      <c r="AE1184" s="21" t="s">
        <v>5521</v>
      </c>
      <c r="AF1184" s="172" t="s">
        <v>5002</v>
      </c>
      <c r="AG1184" s="173"/>
      <c r="AH1184" s="172" t="s">
        <v>5517</v>
      </c>
      <c r="AI1184" s="173"/>
    </row>
    <row r="1185" spans="1:35">
      <c r="A1185" s="20">
        <v>112</v>
      </c>
      <c r="B1185" s="172" t="s">
        <v>5522</v>
      </c>
      <c r="C1185" s="173"/>
      <c r="D1185" s="21" t="s">
        <v>5523</v>
      </c>
      <c r="E1185" s="172" t="s">
        <v>5524</v>
      </c>
      <c r="F1185" s="174"/>
      <c r="G1185" s="173"/>
      <c r="H1185" s="21" t="s">
        <v>66</v>
      </c>
      <c r="I1185" s="172" t="s">
        <v>5525</v>
      </c>
      <c r="J1185" s="173"/>
      <c r="K1185" s="21" t="s">
        <v>433</v>
      </c>
      <c r="L1185" s="20">
        <v>200</v>
      </c>
      <c r="M1185" s="20">
        <v>0</v>
      </c>
      <c r="N1185" s="139">
        <v>288940</v>
      </c>
      <c r="O1185" s="140"/>
      <c r="P1185" s="20">
        <v>288940</v>
      </c>
      <c r="Q1185" s="139">
        <v>0</v>
      </c>
      <c r="R1185" s="141"/>
      <c r="S1185" s="140"/>
      <c r="T1185" s="20">
        <v>0</v>
      </c>
      <c r="U1185" s="139">
        <v>0</v>
      </c>
      <c r="V1185" s="141"/>
      <c r="W1185" s="22">
        <v>26005</v>
      </c>
      <c r="X1185" s="20">
        <v>0</v>
      </c>
      <c r="Y1185" s="20">
        <v>0</v>
      </c>
      <c r="Z1185" s="139">
        <v>314945</v>
      </c>
      <c r="AA1185" s="140"/>
      <c r="AB1185" s="20">
        <v>35000</v>
      </c>
      <c r="AC1185" s="20">
        <v>279945</v>
      </c>
      <c r="AD1185" s="42" t="s">
        <v>5019</v>
      </c>
      <c r="AE1185" s="21" t="s">
        <v>5526</v>
      </c>
      <c r="AF1185" s="172" t="s">
        <v>5019</v>
      </c>
      <c r="AG1185" s="173"/>
      <c r="AH1185" s="172" t="s">
        <v>5522</v>
      </c>
      <c r="AI1185" s="173"/>
    </row>
    <row r="1186" spans="1:35">
      <c r="A1186" s="20">
        <v>113</v>
      </c>
      <c r="B1186" s="172" t="s">
        <v>5527</v>
      </c>
      <c r="C1186" s="173"/>
      <c r="D1186" s="21" t="s">
        <v>5528</v>
      </c>
      <c r="E1186" s="172" t="s">
        <v>5529</v>
      </c>
      <c r="F1186" s="174"/>
      <c r="G1186" s="173"/>
      <c r="H1186" s="21" t="s">
        <v>110</v>
      </c>
      <c r="I1186" s="172" t="s">
        <v>5530</v>
      </c>
      <c r="J1186" s="173"/>
      <c r="K1186" s="21" t="s">
        <v>534</v>
      </c>
      <c r="L1186" s="20">
        <v>0</v>
      </c>
      <c r="M1186" s="20">
        <v>0</v>
      </c>
      <c r="N1186" s="139">
        <v>2022163</v>
      </c>
      <c r="O1186" s="140"/>
      <c r="P1186" s="20">
        <v>2022163</v>
      </c>
      <c r="Q1186" s="139">
        <v>0</v>
      </c>
      <c r="R1186" s="141"/>
      <c r="S1186" s="140"/>
      <c r="T1186" s="20">
        <v>0</v>
      </c>
      <c r="U1186" s="139">
        <v>0</v>
      </c>
      <c r="V1186" s="141"/>
      <c r="W1186" s="22">
        <v>0</v>
      </c>
      <c r="X1186" s="20">
        <v>0</v>
      </c>
      <c r="Y1186" s="20">
        <v>0</v>
      </c>
      <c r="Z1186" s="139">
        <v>2022163</v>
      </c>
      <c r="AA1186" s="140"/>
      <c r="AB1186" s="20">
        <v>0</v>
      </c>
      <c r="AC1186" s="20">
        <v>2022163</v>
      </c>
      <c r="AD1186" s="42" t="s">
        <v>5161</v>
      </c>
      <c r="AE1186" s="21" t="s">
        <v>5531</v>
      </c>
      <c r="AF1186" s="172" t="s">
        <v>5161</v>
      </c>
      <c r="AG1186" s="173"/>
      <c r="AH1186" s="172" t="s">
        <v>5527</v>
      </c>
      <c r="AI1186" s="173"/>
    </row>
    <row r="1187" spans="1:35">
      <c r="A1187" s="20">
        <v>114</v>
      </c>
      <c r="B1187" s="172" t="s">
        <v>5532</v>
      </c>
      <c r="C1187" s="173"/>
      <c r="D1187" s="21" t="s">
        <v>5533</v>
      </c>
      <c r="E1187" s="172" t="s">
        <v>5534</v>
      </c>
      <c r="F1187" s="174"/>
      <c r="G1187" s="173"/>
      <c r="H1187" s="21" t="s">
        <v>156</v>
      </c>
      <c r="I1187" s="172" t="s">
        <v>5535</v>
      </c>
      <c r="J1187" s="173"/>
      <c r="K1187" s="21" t="s">
        <v>68</v>
      </c>
      <c r="L1187" s="20">
        <v>4957</v>
      </c>
      <c r="M1187" s="20">
        <v>0</v>
      </c>
      <c r="N1187" s="139">
        <v>6702134</v>
      </c>
      <c r="O1187" s="140"/>
      <c r="P1187" s="20">
        <v>6702134</v>
      </c>
      <c r="Q1187" s="139">
        <v>10000</v>
      </c>
      <c r="R1187" s="141"/>
      <c r="S1187" s="140"/>
      <c r="T1187" s="20">
        <v>76400</v>
      </c>
      <c r="U1187" s="139">
        <v>433957</v>
      </c>
      <c r="V1187" s="141"/>
      <c r="W1187" s="22">
        <v>67021</v>
      </c>
      <c r="X1187" s="20">
        <v>0</v>
      </c>
      <c r="Y1187" s="20">
        <v>0</v>
      </c>
      <c r="Z1187" s="139">
        <v>7289512</v>
      </c>
      <c r="AA1187" s="140"/>
      <c r="AB1187" s="20">
        <v>7289512</v>
      </c>
      <c r="AC1187" s="20">
        <v>0</v>
      </c>
      <c r="AD1187" s="42" t="s">
        <v>5040</v>
      </c>
      <c r="AE1187" s="21" t="s">
        <v>5536</v>
      </c>
      <c r="AF1187" s="172" t="s">
        <v>5040</v>
      </c>
      <c r="AG1187" s="173"/>
      <c r="AH1187" s="172" t="s">
        <v>5532</v>
      </c>
      <c r="AI1187" s="173"/>
    </row>
    <row r="1188" spans="1:35">
      <c r="A1188" s="20">
        <v>115</v>
      </c>
      <c r="B1188" s="172" t="s">
        <v>5537</v>
      </c>
      <c r="C1188" s="173"/>
      <c r="D1188" s="21" t="s">
        <v>5538</v>
      </c>
      <c r="E1188" s="172" t="s">
        <v>5539</v>
      </c>
      <c r="F1188" s="174"/>
      <c r="G1188" s="173"/>
      <c r="I1188" s="172" t="s">
        <v>5540</v>
      </c>
      <c r="J1188" s="173"/>
      <c r="K1188" s="21" t="s">
        <v>60</v>
      </c>
      <c r="L1188" s="20">
        <v>36</v>
      </c>
      <c r="M1188" s="20">
        <v>0</v>
      </c>
      <c r="N1188" s="139">
        <v>6084</v>
      </c>
      <c r="O1188" s="140"/>
      <c r="P1188" s="20">
        <v>6084</v>
      </c>
      <c r="Q1188" s="139">
        <v>0</v>
      </c>
      <c r="R1188" s="141"/>
      <c r="S1188" s="140"/>
      <c r="T1188" s="20">
        <v>0</v>
      </c>
      <c r="U1188" s="139">
        <v>0</v>
      </c>
      <c r="V1188" s="141"/>
      <c r="W1188" s="22">
        <v>0</v>
      </c>
      <c r="X1188" s="20">
        <v>0</v>
      </c>
      <c r="Y1188" s="20">
        <v>0</v>
      </c>
      <c r="Z1188" s="139">
        <v>6084</v>
      </c>
      <c r="AA1188" s="140"/>
      <c r="AB1188" s="20">
        <v>0</v>
      </c>
      <c r="AC1188" s="20">
        <v>6084</v>
      </c>
      <c r="AD1188" s="42" t="s">
        <v>5002</v>
      </c>
      <c r="AE1188" s="21" t="s">
        <v>5541</v>
      </c>
      <c r="AF1188" s="172" t="s">
        <v>5002</v>
      </c>
      <c r="AG1188" s="173"/>
      <c r="AH1188" s="172" t="s">
        <v>5537</v>
      </c>
      <c r="AI1188" s="173"/>
    </row>
    <row r="1189" spans="1:35">
      <c r="A1189" s="20">
        <v>116</v>
      </c>
      <c r="B1189" s="172" t="s">
        <v>5542</v>
      </c>
      <c r="C1189" s="173"/>
      <c r="D1189" s="21" t="s">
        <v>5543</v>
      </c>
      <c r="E1189" s="172" t="s">
        <v>5544</v>
      </c>
      <c r="F1189" s="174"/>
      <c r="G1189" s="173"/>
      <c r="H1189" s="21" t="s">
        <v>66</v>
      </c>
      <c r="I1189" s="172" t="s">
        <v>5545</v>
      </c>
      <c r="J1189" s="173"/>
      <c r="K1189" s="21" t="s">
        <v>60</v>
      </c>
      <c r="L1189" s="20">
        <v>350</v>
      </c>
      <c r="M1189" s="20">
        <v>0</v>
      </c>
      <c r="N1189" s="139">
        <v>173250</v>
      </c>
      <c r="O1189" s="140"/>
      <c r="P1189" s="20">
        <v>173250</v>
      </c>
      <c r="Q1189" s="139">
        <v>0</v>
      </c>
      <c r="R1189" s="141"/>
      <c r="S1189" s="140"/>
      <c r="T1189" s="20">
        <v>0</v>
      </c>
      <c r="U1189" s="139">
        <v>0</v>
      </c>
      <c r="V1189" s="141"/>
      <c r="W1189" s="22">
        <v>15593</v>
      </c>
      <c r="X1189" s="20">
        <v>0</v>
      </c>
      <c r="Y1189" s="20">
        <v>0</v>
      </c>
      <c r="Z1189" s="139">
        <v>188843</v>
      </c>
      <c r="AA1189" s="140"/>
      <c r="AB1189" s="20">
        <v>21000</v>
      </c>
      <c r="AC1189" s="20">
        <v>167843</v>
      </c>
      <c r="AD1189" s="42" t="s">
        <v>5019</v>
      </c>
      <c r="AE1189" s="21" t="s">
        <v>5546</v>
      </c>
      <c r="AF1189" s="172" t="s">
        <v>5019</v>
      </c>
      <c r="AG1189" s="173"/>
      <c r="AH1189" s="172" t="s">
        <v>5542</v>
      </c>
      <c r="AI1189" s="173"/>
    </row>
    <row r="1190" spans="1:35">
      <c r="A1190" s="20">
        <v>117</v>
      </c>
      <c r="B1190" s="172" t="s">
        <v>5547</v>
      </c>
      <c r="C1190" s="173"/>
      <c r="D1190" s="21" t="s">
        <v>5548</v>
      </c>
      <c r="E1190" s="172" t="s">
        <v>5549</v>
      </c>
      <c r="F1190" s="174"/>
      <c r="G1190" s="173"/>
      <c r="H1190" s="21" t="s">
        <v>98</v>
      </c>
      <c r="I1190" s="172" t="s">
        <v>5550</v>
      </c>
      <c r="J1190" s="173"/>
      <c r="K1190" s="21" t="s">
        <v>60</v>
      </c>
      <c r="L1190" s="20">
        <v>0</v>
      </c>
      <c r="M1190" s="20">
        <v>59400</v>
      </c>
      <c r="N1190" s="139">
        <v>0</v>
      </c>
      <c r="O1190" s="140"/>
      <c r="P1190" s="20">
        <v>59400</v>
      </c>
      <c r="Q1190" s="139">
        <v>0</v>
      </c>
      <c r="R1190" s="141"/>
      <c r="S1190" s="140"/>
      <c r="T1190" s="20">
        <v>0</v>
      </c>
      <c r="U1190" s="139">
        <v>0</v>
      </c>
      <c r="V1190" s="141"/>
      <c r="W1190" s="22">
        <v>891</v>
      </c>
      <c r="X1190" s="20">
        <v>16650</v>
      </c>
      <c r="Y1190" s="20">
        <v>0</v>
      </c>
      <c r="Z1190" s="139">
        <v>76941</v>
      </c>
      <c r="AA1190" s="140"/>
      <c r="AB1190" s="20">
        <v>76941</v>
      </c>
      <c r="AC1190" s="20">
        <v>0</v>
      </c>
      <c r="AD1190" s="42" t="s">
        <v>5161</v>
      </c>
      <c r="AE1190" s="21" t="s">
        <v>5551</v>
      </c>
      <c r="AF1190" s="172" t="s">
        <v>5161</v>
      </c>
      <c r="AG1190" s="173"/>
      <c r="AH1190" s="172" t="s">
        <v>5547</v>
      </c>
      <c r="AI1190" s="173"/>
    </row>
    <row r="1191" spans="1:35">
      <c r="A1191" s="20">
        <v>118</v>
      </c>
      <c r="B1191" s="172" t="s">
        <v>5552</v>
      </c>
      <c r="C1191" s="173"/>
      <c r="D1191" s="21" t="s">
        <v>108</v>
      </c>
      <c r="E1191" s="172" t="s">
        <v>5553</v>
      </c>
      <c r="F1191" s="174"/>
      <c r="G1191" s="173"/>
      <c r="H1191" s="21" t="s">
        <v>110</v>
      </c>
      <c r="I1191" s="172" t="s">
        <v>5554</v>
      </c>
      <c r="J1191" s="173"/>
      <c r="K1191" s="21" t="s">
        <v>130</v>
      </c>
      <c r="L1191" s="20">
        <v>2479</v>
      </c>
      <c r="M1191" s="20">
        <v>81000</v>
      </c>
      <c r="N1191" s="139">
        <v>892296</v>
      </c>
      <c r="O1191" s="140"/>
      <c r="P1191" s="20">
        <v>973296</v>
      </c>
      <c r="Q1191" s="139">
        <v>0</v>
      </c>
      <c r="R1191" s="141"/>
      <c r="S1191" s="140"/>
      <c r="T1191" s="20">
        <v>0</v>
      </c>
      <c r="U1191" s="139">
        <v>0</v>
      </c>
      <c r="V1191" s="141"/>
      <c r="W1191" s="22">
        <v>4866</v>
      </c>
      <c r="X1191" s="20">
        <v>0</v>
      </c>
      <c r="Y1191" s="20">
        <v>0</v>
      </c>
      <c r="Z1191" s="139">
        <v>978162</v>
      </c>
      <c r="AA1191" s="140"/>
      <c r="AB1191" s="20">
        <v>978162</v>
      </c>
      <c r="AC1191" s="20">
        <v>0</v>
      </c>
      <c r="AD1191" s="42" t="s">
        <v>5188</v>
      </c>
      <c r="AE1191" s="21" t="s">
        <v>5555</v>
      </c>
      <c r="AF1191" s="172" t="s">
        <v>5188</v>
      </c>
      <c r="AG1191" s="173"/>
      <c r="AH1191" s="172" t="s">
        <v>5552</v>
      </c>
      <c r="AI1191" s="173"/>
    </row>
    <row r="1192" spans="1:35">
      <c r="A1192" s="20">
        <v>119</v>
      </c>
      <c r="B1192" s="172" t="s">
        <v>5556</v>
      </c>
      <c r="C1192" s="173"/>
      <c r="D1192" s="21" t="s">
        <v>5557</v>
      </c>
      <c r="E1192" s="172" t="s">
        <v>5558</v>
      </c>
      <c r="F1192" s="174"/>
      <c r="G1192" s="173"/>
      <c r="H1192" s="21" t="s">
        <v>66</v>
      </c>
      <c r="I1192" s="172" t="s">
        <v>5559</v>
      </c>
      <c r="J1192" s="173"/>
      <c r="K1192" s="21" t="s">
        <v>1593</v>
      </c>
      <c r="L1192" s="20">
        <v>249</v>
      </c>
      <c r="M1192" s="20">
        <v>0</v>
      </c>
      <c r="N1192" s="139">
        <v>156870</v>
      </c>
      <c r="O1192" s="140"/>
      <c r="P1192" s="20">
        <v>156870</v>
      </c>
      <c r="Q1192" s="139">
        <v>0</v>
      </c>
      <c r="R1192" s="141"/>
      <c r="S1192" s="140"/>
      <c r="T1192" s="20">
        <v>0</v>
      </c>
      <c r="U1192" s="139">
        <v>0</v>
      </c>
      <c r="V1192" s="141"/>
      <c r="W1192" s="22">
        <v>14118</v>
      </c>
      <c r="X1192" s="20">
        <v>0</v>
      </c>
      <c r="Y1192" s="20">
        <v>0</v>
      </c>
      <c r="Z1192" s="139">
        <v>170988</v>
      </c>
      <c r="AA1192" s="140"/>
      <c r="AB1192" s="20">
        <v>170988</v>
      </c>
      <c r="AC1192" s="20">
        <v>0</v>
      </c>
      <c r="AD1192" s="42" t="s">
        <v>5110</v>
      </c>
      <c r="AE1192" s="21" t="s">
        <v>5560</v>
      </c>
      <c r="AF1192" s="172" t="s">
        <v>5110</v>
      </c>
      <c r="AG1192" s="173"/>
      <c r="AH1192" s="172" t="s">
        <v>5556</v>
      </c>
      <c r="AI1192" s="173"/>
    </row>
    <row r="1193" spans="1:35">
      <c r="A1193" s="20">
        <v>120</v>
      </c>
      <c r="B1193" s="172" t="s">
        <v>5561</v>
      </c>
      <c r="C1193" s="173"/>
      <c r="D1193" s="21" t="s">
        <v>5562</v>
      </c>
      <c r="E1193" s="172" t="s">
        <v>5563</v>
      </c>
      <c r="F1193" s="174"/>
      <c r="G1193" s="173"/>
      <c r="H1193" s="21" t="s">
        <v>66</v>
      </c>
      <c r="I1193" s="172" t="s">
        <v>5564</v>
      </c>
      <c r="J1193" s="173"/>
      <c r="K1193" s="21" t="s">
        <v>68</v>
      </c>
      <c r="L1193" s="20">
        <v>585</v>
      </c>
      <c r="M1193" s="20">
        <v>0</v>
      </c>
      <c r="N1193" s="139">
        <v>790920</v>
      </c>
      <c r="O1193" s="140"/>
      <c r="P1193" s="20">
        <v>790920</v>
      </c>
      <c r="Q1193" s="139">
        <v>0</v>
      </c>
      <c r="R1193" s="141"/>
      <c r="S1193" s="140"/>
      <c r="T1193" s="20">
        <v>0</v>
      </c>
      <c r="U1193" s="139">
        <v>0</v>
      </c>
      <c r="V1193" s="141"/>
      <c r="W1193" s="22">
        <v>71183</v>
      </c>
      <c r="X1193" s="20">
        <v>0</v>
      </c>
      <c r="Y1193" s="20">
        <v>0</v>
      </c>
      <c r="Z1193" s="139">
        <v>862103</v>
      </c>
      <c r="AA1193" s="140"/>
      <c r="AB1193" s="20">
        <v>862103</v>
      </c>
      <c r="AC1193" s="20">
        <v>0</v>
      </c>
      <c r="AD1193" s="42" t="s">
        <v>5325</v>
      </c>
      <c r="AE1193" s="21" t="s">
        <v>5565</v>
      </c>
      <c r="AF1193" s="172" t="s">
        <v>5325</v>
      </c>
      <c r="AG1193" s="173"/>
      <c r="AH1193" s="172" t="s">
        <v>5561</v>
      </c>
      <c r="AI1193" s="173"/>
    </row>
    <row r="1194" spans="1:35">
      <c r="A1194" s="20">
        <v>121</v>
      </c>
      <c r="B1194" s="172" t="s">
        <v>5566</v>
      </c>
      <c r="C1194" s="173"/>
      <c r="D1194" s="21" t="s">
        <v>5567</v>
      </c>
      <c r="E1194" s="172" t="s">
        <v>5568</v>
      </c>
      <c r="F1194" s="174"/>
      <c r="G1194" s="173"/>
      <c r="H1194" s="21" t="s">
        <v>110</v>
      </c>
      <c r="I1194" s="172" t="s">
        <v>5569</v>
      </c>
      <c r="J1194" s="173"/>
      <c r="K1194" s="21" t="s">
        <v>125</v>
      </c>
      <c r="L1194" s="20">
        <v>0</v>
      </c>
      <c r="M1194" s="20">
        <v>0</v>
      </c>
      <c r="N1194" s="139">
        <v>1037730</v>
      </c>
      <c r="O1194" s="140"/>
      <c r="P1194" s="20">
        <v>1037730</v>
      </c>
      <c r="Q1194" s="139">
        <v>0</v>
      </c>
      <c r="R1194" s="141"/>
      <c r="S1194" s="140"/>
      <c r="T1194" s="20">
        <v>0</v>
      </c>
      <c r="U1194" s="139">
        <v>0</v>
      </c>
      <c r="V1194" s="141"/>
      <c r="W1194" s="22">
        <v>0</v>
      </c>
      <c r="X1194" s="20">
        <v>0</v>
      </c>
      <c r="Y1194" s="20">
        <v>0</v>
      </c>
      <c r="Z1194" s="139">
        <v>1037730</v>
      </c>
      <c r="AA1194" s="140"/>
      <c r="AB1194" s="20">
        <v>0</v>
      </c>
      <c r="AC1194" s="20">
        <v>1037730</v>
      </c>
      <c r="AD1194" s="42" t="s">
        <v>5128</v>
      </c>
      <c r="AE1194" s="21" t="s">
        <v>5570</v>
      </c>
      <c r="AF1194" s="172" t="s">
        <v>5128</v>
      </c>
      <c r="AG1194" s="173"/>
      <c r="AH1194" s="172" t="s">
        <v>5566</v>
      </c>
      <c r="AI1194" s="173"/>
    </row>
    <row r="1195" spans="1:35">
      <c r="A1195" s="20">
        <v>122</v>
      </c>
      <c r="B1195" s="172" t="s">
        <v>5571</v>
      </c>
      <c r="C1195" s="173"/>
      <c r="D1195" s="21" t="s">
        <v>5572</v>
      </c>
      <c r="E1195" s="172" t="s">
        <v>5573</v>
      </c>
      <c r="F1195" s="174"/>
      <c r="G1195" s="173"/>
      <c r="H1195" s="21" t="s">
        <v>66</v>
      </c>
      <c r="I1195" s="172" t="s">
        <v>5574</v>
      </c>
      <c r="J1195" s="173"/>
      <c r="K1195" s="21" t="s">
        <v>60</v>
      </c>
      <c r="L1195" s="20">
        <v>497</v>
      </c>
      <c r="M1195" s="20">
        <v>0</v>
      </c>
      <c r="N1195" s="139">
        <v>246015</v>
      </c>
      <c r="O1195" s="140"/>
      <c r="P1195" s="20">
        <v>246015</v>
      </c>
      <c r="Q1195" s="139">
        <v>0</v>
      </c>
      <c r="R1195" s="141"/>
      <c r="S1195" s="140"/>
      <c r="T1195" s="20">
        <v>0</v>
      </c>
      <c r="U1195" s="139">
        <v>0</v>
      </c>
      <c r="V1195" s="141"/>
      <c r="W1195" s="22">
        <v>22141</v>
      </c>
      <c r="X1195" s="20">
        <v>0</v>
      </c>
      <c r="Y1195" s="20">
        <v>0</v>
      </c>
      <c r="Z1195" s="139">
        <v>268156</v>
      </c>
      <c r="AA1195" s="140"/>
      <c r="AB1195" s="20">
        <v>268156</v>
      </c>
      <c r="AC1195" s="20">
        <v>0</v>
      </c>
      <c r="AD1195" s="42" t="s">
        <v>5002</v>
      </c>
      <c r="AE1195" s="21" t="s">
        <v>5575</v>
      </c>
      <c r="AF1195" s="172" t="s">
        <v>5002</v>
      </c>
      <c r="AG1195" s="173"/>
      <c r="AH1195" s="172" t="s">
        <v>5571</v>
      </c>
      <c r="AI1195" s="173"/>
    </row>
    <row r="1196" spans="1:35">
      <c r="A1196" s="20">
        <v>123</v>
      </c>
      <c r="B1196" s="172" t="s">
        <v>5576</v>
      </c>
      <c r="C1196" s="173"/>
      <c r="D1196" s="21" t="s">
        <v>5577</v>
      </c>
      <c r="E1196" s="172" t="s">
        <v>5578</v>
      </c>
      <c r="F1196" s="174"/>
      <c r="G1196" s="173"/>
      <c r="H1196" s="21" t="s">
        <v>66</v>
      </c>
      <c r="I1196" s="172" t="s">
        <v>5579</v>
      </c>
      <c r="J1196" s="173"/>
      <c r="K1196" s="21" t="s">
        <v>60</v>
      </c>
      <c r="L1196" s="20">
        <v>497</v>
      </c>
      <c r="M1196" s="20">
        <v>0</v>
      </c>
      <c r="N1196" s="139">
        <v>246015</v>
      </c>
      <c r="O1196" s="140"/>
      <c r="P1196" s="20">
        <v>246015</v>
      </c>
      <c r="Q1196" s="139">
        <v>0</v>
      </c>
      <c r="R1196" s="141"/>
      <c r="S1196" s="140"/>
      <c r="T1196" s="20">
        <v>0</v>
      </c>
      <c r="U1196" s="139">
        <v>0</v>
      </c>
      <c r="V1196" s="141"/>
      <c r="W1196" s="22">
        <v>22141</v>
      </c>
      <c r="X1196" s="20">
        <v>0</v>
      </c>
      <c r="Y1196" s="20">
        <v>0</v>
      </c>
      <c r="Z1196" s="139">
        <v>268156</v>
      </c>
      <c r="AA1196" s="140"/>
      <c r="AB1196" s="20">
        <v>23000</v>
      </c>
      <c r="AC1196" s="20">
        <v>245156</v>
      </c>
      <c r="AD1196" s="42" t="s">
        <v>5019</v>
      </c>
      <c r="AE1196" s="21" t="s">
        <v>5580</v>
      </c>
      <c r="AF1196" s="172" t="s">
        <v>5019</v>
      </c>
      <c r="AG1196" s="173"/>
      <c r="AH1196" s="172" t="s">
        <v>5576</v>
      </c>
      <c r="AI1196" s="173"/>
    </row>
    <row r="1197" spans="1:35">
      <c r="A1197" s="20">
        <v>124</v>
      </c>
      <c r="B1197" s="172" t="s">
        <v>5581</v>
      </c>
      <c r="C1197" s="173"/>
      <c r="D1197" s="21" t="s">
        <v>5582</v>
      </c>
      <c r="E1197" s="172" t="s">
        <v>5583</v>
      </c>
      <c r="F1197" s="174"/>
      <c r="G1197" s="173"/>
      <c r="H1197" s="21" t="s">
        <v>66</v>
      </c>
      <c r="I1197" s="172" t="s">
        <v>5476</v>
      </c>
      <c r="J1197" s="173"/>
      <c r="K1197" s="21" t="s">
        <v>125</v>
      </c>
      <c r="L1197" s="20">
        <v>187</v>
      </c>
      <c r="M1197" s="20">
        <v>0</v>
      </c>
      <c r="N1197" s="139">
        <v>252824</v>
      </c>
      <c r="O1197" s="140"/>
      <c r="P1197" s="20">
        <v>252824</v>
      </c>
      <c r="Q1197" s="139">
        <v>0</v>
      </c>
      <c r="R1197" s="141"/>
      <c r="S1197" s="140"/>
      <c r="T1197" s="20">
        <v>0</v>
      </c>
      <c r="U1197" s="139">
        <v>0</v>
      </c>
      <c r="V1197" s="141"/>
      <c r="W1197" s="22">
        <v>22754</v>
      </c>
      <c r="X1197" s="20">
        <v>0</v>
      </c>
      <c r="Y1197" s="20">
        <v>0</v>
      </c>
      <c r="Z1197" s="139">
        <v>275578</v>
      </c>
      <c r="AA1197" s="140"/>
      <c r="AB1197" s="20">
        <v>275578</v>
      </c>
      <c r="AC1197" s="20">
        <v>0</v>
      </c>
      <c r="AD1197" s="42" t="s">
        <v>5040</v>
      </c>
      <c r="AE1197" s="21" t="s">
        <v>5584</v>
      </c>
      <c r="AF1197" s="172" t="s">
        <v>5040</v>
      </c>
      <c r="AG1197" s="173"/>
      <c r="AH1197" s="172" t="s">
        <v>5581</v>
      </c>
      <c r="AI1197" s="173"/>
    </row>
    <row r="1198" spans="1:35">
      <c r="A1198" s="20">
        <v>125</v>
      </c>
      <c r="B1198" s="172" t="s">
        <v>5585</v>
      </c>
      <c r="C1198" s="173"/>
      <c r="D1198" s="21" t="s">
        <v>5586</v>
      </c>
      <c r="E1198" s="172" t="s">
        <v>5587</v>
      </c>
      <c r="F1198" s="174"/>
      <c r="G1198" s="173"/>
      <c r="I1198" s="172" t="s">
        <v>5588</v>
      </c>
      <c r="J1198" s="173"/>
      <c r="K1198" s="21" t="s">
        <v>118</v>
      </c>
      <c r="L1198" s="20">
        <v>50</v>
      </c>
      <c r="M1198" s="20">
        <v>0</v>
      </c>
      <c r="N1198" s="139">
        <v>10000</v>
      </c>
      <c r="O1198" s="140"/>
      <c r="P1198" s="20">
        <v>10000</v>
      </c>
      <c r="Q1198" s="139">
        <v>0</v>
      </c>
      <c r="R1198" s="141"/>
      <c r="S1198" s="140"/>
      <c r="T1198" s="20">
        <v>0</v>
      </c>
      <c r="U1198" s="139">
        <v>0</v>
      </c>
      <c r="V1198" s="141"/>
      <c r="W1198" s="22">
        <v>0</v>
      </c>
      <c r="X1198" s="20">
        <v>0</v>
      </c>
      <c r="Y1198" s="20">
        <v>0</v>
      </c>
      <c r="Z1198" s="139">
        <v>10000</v>
      </c>
      <c r="AA1198" s="140"/>
      <c r="AB1198" s="20">
        <v>0</v>
      </c>
      <c r="AC1198" s="20">
        <v>10000</v>
      </c>
      <c r="AD1198" s="42" t="s">
        <v>5002</v>
      </c>
      <c r="AE1198" s="21" t="s">
        <v>5589</v>
      </c>
      <c r="AF1198" s="172" t="s">
        <v>5002</v>
      </c>
      <c r="AG1198" s="173"/>
      <c r="AH1198" s="172" t="s">
        <v>5585</v>
      </c>
      <c r="AI1198" s="173"/>
    </row>
    <row r="1199" spans="1:35">
      <c r="A1199" s="20">
        <v>126</v>
      </c>
      <c r="B1199" s="172" t="s">
        <v>5590</v>
      </c>
      <c r="C1199" s="173"/>
      <c r="D1199" s="21" t="s">
        <v>5591</v>
      </c>
      <c r="E1199" s="172" t="s">
        <v>5592</v>
      </c>
      <c r="F1199" s="174"/>
      <c r="G1199" s="173"/>
      <c r="I1199" s="172" t="s">
        <v>4768</v>
      </c>
      <c r="J1199" s="173"/>
      <c r="K1199" s="21" t="s">
        <v>60</v>
      </c>
      <c r="L1199" s="20">
        <v>54</v>
      </c>
      <c r="M1199" s="20">
        <v>0</v>
      </c>
      <c r="N1199" s="139">
        <v>8957</v>
      </c>
      <c r="O1199" s="140"/>
      <c r="P1199" s="20">
        <v>8957</v>
      </c>
      <c r="Q1199" s="139">
        <v>0</v>
      </c>
      <c r="R1199" s="141"/>
      <c r="S1199" s="140"/>
      <c r="T1199" s="20">
        <v>0</v>
      </c>
      <c r="U1199" s="139">
        <v>0</v>
      </c>
      <c r="V1199" s="141"/>
      <c r="W1199" s="22">
        <v>0</v>
      </c>
      <c r="X1199" s="20">
        <v>0</v>
      </c>
      <c r="Y1199" s="20">
        <v>0</v>
      </c>
      <c r="Z1199" s="139">
        <v>8957</v>
      </c>
      <c r="AA1199" s="140"/>
      <c r="AB1199" s="20">
        <v>0</v>
      </c>
      <c r="AC1199" s="20">
        <v>8957</v>
      </c>
      <c r="AD1199" s="42" t="s">
        <v>5002</v>
      </c>
      <c r="AE1199" s="21" t="s">
        <v>5593</v>
      </c>
      <c r="AF1199" s="172" t="s">
        <v>5002</v>
      </c>
      <c r="AG1199" s="173"/>
      <c r="AH1199" s="172" t="s">
        <v>5590</v>
      </c>
      <c r="AI1199" s="173"/>
    </row>
    <row r="1200" spans="1:35">
      <c r="A1200" s="20">
        <v>127</v>
      </c>
      <c r="B1200" s="172" t="s">
        <v>5594</v>
      </c>
      <c r="C1200" s="173"/>
      <c r="D1200" s="21" t="s">
        <v>5595</v>
      </c>
      <c r="E1200" s="172" t="s">
        <v>5370</v>
      </c>
      <c r="F1200" s="174"/>
      <c r="G1200" s="173"/>
      <c r="H1200" s="21" t="s">
        <v>156</v>
      </c>
      <c r="I1200" s="172" t="s">
        <v>5596</v>
      </c>
      <c r="J1200" s="173"/>
      <c r="K1200" s="21" t="s">
        <v>60</v>
      </c>
      <c r="L1200" s="20">
        <v>2479</v>
      </c>
      <c r="M1200" s="20">
        <v>0</v>
      </c>
      <c r="N1200" s="139">
        <v>1226907</v>
      </c>
      <c r="O1200" s="140"/>
      <c r="P1200" s="20">
        <v>1226907</v>
      </c>
      <c r="Q1200" s="139">
        <v>0</v>
      </c>
      <c r="R1200" s="141"/>
      <c r="S1200" s="140"/>
      <c r="T1200" s="20">
        <v>76400</v>
      </c>
      <c r="U1200" s="139">
        <v>156912</v>
      </c>
      <c r="V1200" s="141"/>
      <c r="W1200" s="22">
        <v>12269</v>
      </c>
      <c r="X1200" s="20">
        <v>20700</v>
      </c>
      <c r="Y1200" s="20">
        <v>0</v>
      </c>
      <c r="Z1200" s="139">
        <v>1493188</v>
      </c>
      <c r="AA1200" s="140"/>
      <c r="AB1200" s="20">
        <v>500000</v>
      </c>
      <c r="AC1200" s="20">
        <v>993188</v>
      </c>
      <c r="AD1200" s="42" t="s">
        <v>5110</v>
      </c>
      <c r="AE1200" s="21" t="s">
        <v>5597</v>
      </c>
      <c r="AF1200" s="172" t="s">
        <v>5110</v>
      </c>
      <c r="AG1200" s="173"/>
      <c r="AH1200" s="172" t="s">
        <v>5594</v>
      </c>
      <c r="AI1200" s="173"/>
    </row>
    <row r="1201" spans="1:35">
      <c r="A1201" s="20">
        <v>128</v>
      </c>
      <c r="B1201" s="172" t="s">
        <v>5598</v>
      </c>
      <c r="C1201" s="173"/>
      <c r="D1201" s="21" t="s">
        <v>5599</v>
      </c>
      <c r="E1201" s="172" t="s">
        <v>5600</v>
      </c>
      <c r="F1201" s="174"/>
      <c r="G1201" s="173"/>
      <c r="H1201" s="21" t="s">
        <v>98</v>
      </c>
      <c r="I1201" s="172" t="s">
        <v>5601</v>
      </c>
      <c r="J1201" s="173"/>
      <c r="K1201" s="21" t="s">
        <v>60</v>
      </c>
      <c r="L1201" s="20">
        <v>0</v>
      </c>
      <c r="M1201" s="20">
        <v>59400</v>
      </c>
      <c r="N1201" s="139">
        <v>0</v>
      </c>
      <c r="O1201" s="140"/>
      <c r="P1201" s="20">
        <v>59400</v>
      </c>
      <c r="Q1201" s="139">
        <v>0</v>
      </c>
      <c r="R1201" s="141"/>
      <c r="S1201" s="140"/>
      <c r="T1201" s="20">
        <v>76400</v>
      </c>
      <c r="U1201" s="139">
        <v>31759</v>
      </c>
      <c r="V1201" s="141"/>
      <c r="W1201" s="22">
        <v>891</v>
      </c>
      <c r="X1201" s="20">
        <v>13950</v>
      </c>
      <c r="Y1201" s="20">
        <v>0</v>
      </c>
      <c r="Z1201" s="139">
        <v>182400</v>
      </c>
      <c r="AA1201" s="140"/>
      <c r="AB1201" s="20">
        <v>182400</v>
      </c>
      <c r="AC1201" s="20">
        <v>0</v>
      </c>
      <c r="AD1201" s="42" t="s">
        <v>5013</v>
      </c>
      <c r="AE1201" s="21" t="s">
        <v>5602</v>
      </c>
      <c r="AF1201" s="172" t="s">
        <v>5013</v>
      </c>
      <c r="AG1201" s="173"/>
      <c r="AH1201" s="172" t="s">
        <v>5598</v>
      </c>
      <c r="AI1201" s="173"/>
    </row>
    <row r="1202" spans="1:35">
      <c r="A1202" s="20">
        <v>129</v>
      </c>
      <c r="B1202" s="172" t="s">
        <v>5603</v>
      </c>
      <c r="C1202" s="173"/>
      <c r="D1202" s="21" t="s">
        <v>5604</v>
      </c>
      <c r="E1202" s="172" t="s">
        <v>5605</v>
      </c>
      <c r="F1202" s="174"/>
      <c r="G1202" s="173"/>
      <c r="H1202" s="21" t="s">
        <v>66</v>
      </c>
      <c r="I1202" s="172" t="s">
        <v>5606</v>
      </c>
      <c r="J1202" s="173"/>
      <c r="K1202" s="21" t="s">
        <v>450</v>
      </c>
      <c r="L1202" s="20">
        <v>3955</v>
      </c>
      <c r="M1202" s="20">
        <v>0</v>
      </c>
      <c r="N1202" s="139">
        <v>4350500</v>
      </c>
      <c r="O1202" s="140"/>
      <c r="P1202" s="20">
        <v>4350500</v>
      </c>
      <c r="Q1202" s="139">
        <v>0</v>
      </c>
      <c r="R1202" s="141"/>
      <c r="S1202" s="140"/>
      <c r="T1202" s="20">
        <v>0</v>
      </c>
      <c r="U1202" s="139">
        <v>0</v>
      </c>
      <c r="V1202" s="141"/>
      <c r="W1202" s="22">
        <v>391545</v>
      </c>
      <c r="X1202" s="20">
        <v>0</v>
      </c>
      <c r="Y1202" s="20">
        <v>0</v>
      </c>
      <c r="Z1202" s="139">
        <v>4742045</v>
      </c>
      <c r="AA1202" s="140"/>
      <c r="AB1202" s="20">
        <v>392000</v>
      </c>
      <c r="AC1202" s="20">
        <v>4350045</v>
      </c>
      <c r="AD1202" s="42" t="s">
        <v>5123</v>
      </c>
      <c r="AE1202" s="21" t="s">
        <v>5607</v>
      </c>
      <c r="AF1202" s="172" t="s">
        <v>5123</v>
      </c>
      <c r="AG1202" s="173"/>
      <c r="AH1202" s="172" t="s">
        <v>5603</v>
      </c>
      <c r="AI1202" s="173"/>
    </row>
    <row r="1203" spans="1:35">
      <c r="A1203" s="20">
        <v>130</v>
      </c>
      <c r="B1203" s="172" t="s">
        <v>5608</v>
      </c>
      <c r="C1203" s="173"/>
      <c r="D1203" s="21" t="s">
        <v>5609</v>
      </c>
      <c r="E1203" s="172" t="s">
        <v>5343</v>
      </c>
      <c r="F1203" s="174"/>
      <c r="G1203" s="173"/>
      <c r="H1203" s="21" t="s">
        <v>110</v>
      </c>
      <c r="I1203" s="172" t="s">
        <v>5610</v>
      </c>
      <c r="J1203" s="173"/>
      <c r="K1203" s="21" t="s">
        <v>433</v>
      </c>
      <c r="L1203" s="20">
        <v>0</v>
      </c>
      <c r="M1203" s="20">
        <v>0</v>
      </c>
      <c r="N1203" s="139">
        <v>2048070</v>
      </c>
      <c r="O1203" s="140"/>
      <c r="P1203" s="20">
        <v>2048070</v>
      </c>
      <c r="Q1203" s="139">
        <v>0</v>
      </c>
      <c r="R1203" s="141"/>
      <c r="S1203" s="140"/>
      <c r="T1203" s="20">
        <v>0</v>
      </c>
      <c r="U1203" s="139">
        <v>0</v>
      </c>
      <c r="V1203" s="141"/>
      <c r="W1203" s="22">
        <v>0</v>
      </c>
      <c r="X1203" s="20">
        <v>0</v>
      </c>
      <c r="Y1203" s="20">
        <v>0</v>
      </c>
      <c r="Z1203" s="139">
        <v>2048070</v>
      </c>
      <c r="AA1203" s="140"/>
      <c r="AB1203" s="20">
        <v>0</v>
      </c>
      <c r="AC1203" s="20">
        <v>2048070</v>
      </c>
      <c r="AD1203" s="42" t="s">
        <v>5002</v>
      </c>
      <c r="AE1203" s="21" t="s">
        <v>5611</v>
      </c>
      <c r="AF1203" s="172" t="s">
        <v>5002</v>
      </c>
      <c r="AG1203" s="173"/>
      <c r="AH1203" s="172" t="s">
        <v>5608</v>
      </c>
      <c r="AI1203" s="173"/>
    </row>
    <row r="1204" spans="1:35">
      <c r="A1204" s="20">
        <v>131</v>
      </c>
      <c r="B1204" s="172" t="s">
        <v>5612</v>
      </c>
      <c r="C1204" s="173"/>
      <c r="D1204" s="21" t="s">
        <v>5613</v>
      </c>
      <c r="E1204" s="172" t="s">
        <v>5614</v>
      </c>
      <c r="F1204" s="174"/>
      <c r="G1204" s="173"/>
      <c r="H1204" s="21" t="s">
        <v>66</v>
      </c>
      <c r="I1204" s="172" t="s">
        <v>5615</v>
      </c>
      <c r="J1204" s="173"/>
      <c r="K1204" s="21" t="s">
        <v>5616</v>
      </c>
      <c r="L1204" s="20">
        <v>4060</v>
      </c>
      <c r="M1204" s="20">
        <v>0</v>
      </c>
      <c r="N1204" s="139">
        <v>4368560</v>
      </c>
      <c r="O1204" s="140"/>
      <c r="P1204" s="20">
        <v>4368560</v>
      </c>
      <c r="Q1204" s="139">
        <v>0</v>
      </c>
      <c r="R1204" s="141"/>
      <c r="S1204" s="140"/>
      <c r="T1204" s="20">
        <v>76400</v>
      </c>
      <c r="U1204" s="139">
        <v>0</v>
      </c>
      <c r="V1204" s="141"/>
      <c r="W1204" s="22">
        <v>0</v>
      </c>
      <c r="X1204" s="20">
        <v>0</v>
      </c>
      <c r="Y1204" s="20">
        <v>0</v>
      </c>
      <c r="Z1204" s="139">
        <v>4444960</v>
      </c>
      <c r="AA1204" s="140"/>
      <c r="AB1204" s="20">
        <v>4444960</v>
      </c>
      <c r="AC1204" s="20">
        <v>0</v>
      </c>
      <c r="AD1204" s="42" t="s">
        <v>5188</v>
      </c>
      <c r="AE1204" s="21" t="s">
        <v>5617</v>
      </c>
      <c r="AF1204" s="172" t="s">
        <v>5188</v>
      </c>
      <c r="AG1204" s="173"/>
      <c r="AH1204" s="172" t="s">
        <v>5612</v>
      </c>
      <c r="AI1204" s="173"/>
    </row>
    <row r="1205" spans="1:35">
      <c r="A1205" s="20">
        <v>132</v>
      </c>
      <c r="B1205" s="172" t="s">
        <v>5618</v>
      </c>
      <c r="C1205" s="173"/>
      <c r="D1205" s="21" t="s">
        <v>4904</v>
      </c>
      <c r="E1205" s="172" t="s">
        <v>3852</v>
      </c>
      <c r="F1205" s="174"/>
      <c r="G1205" s="173"/>
      <c r="I1205" s="172" t="s">
        <v>4905</v>
      </c>
      <c r="J1205" s="173"/>
      <c r="K1205" s="21" t="s">
        <v>125</v>
      </c>
      <c r="L1205" s="20">
        <v>66</v>
      </c>
      <c r="M1205" s="20">
        <v>0</v>
      </c>
      <c r="N1205" s="139">
        <v>87880</v>
      </c>
      <c r="O1205" s="140"/>
      <c r="P1205" s="20">
        <v>87880</v>
      </c>
      <c r="Q1205" s="139">
        <v>0</v>
      </c>
      <c r="R1205" s="141"/>
      <c r="S1205" s="140"/>
      <c r="T1205" s="20">
        <v>0</v>
      </c>
      <c r="U1205" s="139">
        <v>0</v>
      </c>
      <c r="V1205" s="141"/>
      <c r="W1205" s="22">
        <v>0</v>
      </c>
      <c r="X1205" s="20">
        <v>0</v>
      </c>
      <c r="Y1205" s="20">
        <v>0</v>
      </c>
      <c r="Z1205" s="139">
        <v>87880</v>
      </c>
      <c r="AA1205" s="140"/>
      <c r="AB1205" s="20">
        <v>0</v>
      </c>
      <c r="AC1205" s="20">
        <v>87880</v>
      </c>
      <c r="AD1205" s="42" t="s">
        <v>5002</v>
      </c>
      <c r="AE1205" s="21" t="s">
        <v>5619</v>
      </c>
      <c r="AF1205" s="172" t="s">
        <v>5002</v>
      </c>
      <c r="AG1205" s="173"/>
      <c r="AH1205" s="172" t="s">
        <v>5618</v>
      </c>
      <c r="AI1205" s="173"/>
    </row>
    <row r="1206" spans="1:35">
      <c r="A1206" s="20">
        <v>133</v>
      </c>
      <c r="B1206" s="172" t="s">
        <v>5620</v>
      </c>
      <c r="C1206" s="173"/>
      <c r="D1206" s="21" t="s">
        <v>5621</v>
      </c>
      <c r="E1206" s="172" t="s">
        <v>1766</v>
      </c>
      <c r="F1206" s="174"/>
      <c r="G1206" s="173"/>
      <c r="H1206" s="21" t="s">
        <v>156</v>
      </c>
      <c r="I1206" s="172" t="s">
        <v>5622</v>
      </c>
      <c r="J1206" s="173"/>
      <c r="K1206" s="21" t="s">
        <v>118</v>
      </c>
      <c r="L1206" s="20">
        <v>4957</v>
      </c>
      <c r="M1206" s="20">
        <v>0</v>
      </c>
      <c r="N1206" s="139">
        <v>1784592</v>
      </c>
      <c r="O1206" s="140"/>
      <c r="P1206" s="20">
        <v>1784592</v>
      </c>
      <c r="Q1206" s="139">
        <v>0</v>
      </c>
      <c r="R1206" s="141"/>
      <c r="S1206" s="140"/>
      <c r="T1206" s="20">
        <v>0</v>
      </c>
      <c r="U1206" s="139">
        <v>0</v>
      </c>
      <c r="V1206" s="141"/>
      <c r="W1206" s="22">
        <v>17846</v>
      </c>
      <c r="X1206" s="20">
        <v>18000</v>
      </c>
      <c r="Y1206" s="20">
        <v>0</v>
      </c>
      <c r="Z1206" s="139">
        <v>1820438</v>
      </c>
      <c r="AA1206" s="140"/>
      <c r="AB1206" s="20">
        <v>1820438</v>
      </c>
      <c r="AC1206" s="20">
        <v>0</v>
      </c>
      <c r="AD1206" s="42" t="s">
        <v>5002</v>
      </c>
      <c r="AE1206" s="21" t="s">
        <v>5623</v>
      </c>
      <c r="AF1206" s="172" t="s">
        <v>5002</v>
      </c>
      <c r="AG1206" s="173"/>
      <c r="AH1206" s="172" t="s">
        <v>5620</v>
      </c>
      <c r="AI1206" s="173"/>
    </row>
    <row r="1207" spans="1:35">
      <c r="A1207" s="20">
        <v>134</v>
      </c>
      <c r="B1207" s="172" t="s">
        <v>5624</v>
      </c>
      <c r="C1207" s="173"/>
      <c r="D1207" s="21" t="s">
        <v>5625</v>
      </c>
      <c r="E1207" s="172" t="s">
        <v>5626</v>
      </c>
      <c r="F1207" s="174"/>
      <c r="G1207" s="173"/>
      <c r="I1207" s="172" t="s">
        <v>5627</v>
      </c>
      <c r="J1207" s="173"/>
      <c r="K1207" s="21" t="s">
        <v>60</v>
      </c>
      <c r="L1207" s="20">
        <v>116</v>
      </c>
      <c r="M1207" s="20">
        <v>0</v>
      </c>
      <c r="N1207" s="139">
        <v>19435</v>
      </c>
      <c r="O1207" s="140"/>
      <c r="P1207" s="20">
        <v>19435</v>
      </c>
      <c r="Q1207" s="139">
        <v>0</v>
      </c>
      <c r="R1207" s="141"/>
      <c r="S1207" s="140"/>
      <c r="T1207" s="20">
        <v>0</v>
      </c>
      <c r="U1207" s="139">
        <v>0</v>
      </c>
      <c r="V1207" s="141"/>
      <c r="W1207" s="22">
        <v>0</v>
      </c>
      <c r="X1207" s="20">
        <v>0</v>
      </c>
      <c r="Y1207" s="20">
        <v>0</v>
      </c>
      <c r="Z1207" s="139">
        <v>19435</v>
      </c>
      <c r="AA1207" s="140"/>
      <c r="AB1207" s="20">
        <v>0</v>
      </c>
      <c r="AC1207" s="20">
        <v>19435</v>
      </c>
      <c r="AD1207" s="42" t="s">
        <v>5002</v>
      </c>
      <c r="AE1207" s="21" t="s">
        <v>5628</v>
      </c>
      <c r="AF1207" s="172" t="s">
        <v>5002</v>
      </c>
      <c r="AG1207" s="173"/>
      <c r="AH1207" s="172" t="s">
        <v>5624</v>
      </c>
      <c r="AI1207" s="173"/>
    </row>
    <row r="1208" spans="1:35">
      <c r="A1208" s="20">
        <v>135</v>
      </c>
      <c r="B1208" s="172" t="s">
        <v>5629</v>
      </c>
      <c r="C1208" s="173"/>
      <c r="D1208" s="21" t="s">
        <v>5630</v>
      </c>
      <c r="E1208" s="172" t="s">
        <v>5631</v>
      </c>
      <c r="F1208" s="174"/>
      <c r="G1208" s="173"/>
      <c r="I1208" s="172" t="s">
        <v>5632</v>
      </c>
      <c r="J1208" s="173"/>
      <c r="K1208" s="21" t="s">
        <v>60</v>
      </c>
      <c r="L1208" s="20">
        <v>108</v>
      </c>
      <c r="M1208" s="20">
        <v>0</v>
      </c>
      <c r="N1208" s="139">
        <v>18252</v>
      </c>
      <c r="O1208" s="140"/>
      <c r="P1208" s="20">
        <v>18252</v>
      </c>
      <c r="Q1208" s="139">
        <v>0</v>
      </c>
      <c r="R1208" s="141"/>
      <c r="S1208" s="140"/>
      <c r="T1208" s="20">
        <v>0</v>
      </c>
      <c r="U1208" s="139">
        <v>0</v>
      </c>
      <c r="V1208" s="141"/>
      <c r="W1208" s="22">
        <v>0</v>
      </c>
      <c r="X1208" s="20">
        <v>0</v>
      </c>
      <c r="Y1208" s="20">
        <v>0</v>
      </c>
      <c r="Z1208" s="139">
        <v>18252</v>
      </c>
      <c r="AA1208" s="140"/>
      <c r="AB1208" s="20">
        <v>0</v>
      </c>
      <c r="AC1208" s="20">
        <v>18252</v>
      </c>
      <c r="AD1208" s="42" t="s">
        <v>5002</v>
      </c>
      <c r="AE1208" s="21" t="s">
        <v>5633</v>
      </c>
      <c r="AF1208" s="172" t="s">
        <v>5002</v>
      </c>
      <c r="AG1208" s="173"/>
      <c r="AH1208" s="172" t="s">
        <v>5629</v>
      </c>
      <c r="AI1208" s="173"/>
    </row>
    <row r="1209" spans="1:35">
      <c r="A1209" s="20">
        <v>136</v>
      </c>
      <c r="B1209" s="172" t="s">
        <v>5634</v>
      </c>
      <c r="C1209" s="173"/>
      <c r="D1209" s="21" t="s">
        <v>108</v>
      </c>
      <c r="E1209" s="172" t="s">
        <v>1548</v>
      </c>
      <c r="F1209" s="174"/>
      <c r="G1209" s="173"/>
      <c r="H1209" s="21" t="s">
        <v>110</v>
      </c>
      <c r="I1209" s="172" t="s">
        <v>5635</v>
      </c>
      <c r="J1209" s="173"/>
      <c r="K1209" s="21" t="s">
        <v>112</v>
      </c>
      <c r="L1209" s="20">
        <v>4957</v>
      </c>
      <c r="M1209" s="20">
        <v>429300</v>
      </c>
      <c r="N1209" s="139">
        <v>2305098</v>
      </c>
      <c r="O1209" s="140"/>
      <c r="P1209" s="20">
        <v>2734398</v>
      </c>
      <c r="Q1209" s="139">
        <v>0</v>
      </c>
      <c r="R1209" s="141"/>
      <c r="S1209" s="140"/>
      <c r="T1209" s="20">
        <v>0</v>
      </c>
      <c r="U1209" s="139">
        <v>0</v>
      </c>
      <c r="V1209" s="141"/>
      <c r="W1209" s="22">
        <v>13672</v>
      </c>
      <c r="X1209" s="20">
        <v>0</v>
      </c>
      <c r="Y1209" s="20">
        <v>0</v>
      </c>
      <c r="Z1209" s="139">
        <v>2748070</v>
      </c>
      <c r="AA1209" s="140"/>
      <c r="AB1209" s="20">
        <v>2748070</v>
      </c>
      <c r="AC1209" s="20">
        <v>0</v>
      </c>
      <c r="AD1209" s="42" t="s">
        <v>5013</v>
      </c>
      <c r="AE1209" s="21" t="s">
        <v>5636</v>
      </c>
      <c r="AF1209" s="172" t="s">
        <v>5013</v>
      </c>
      <c r="AG1209" s="173"/>
      <c r="AH1209" s="172" t="s">
        <v>5634</v>
      </c>
      <c r="AI1209" s="173"/>
    </row>
    <row r="1210" spans="1:35">
      <c r="A1210" s="20">
        <v>137</v>
      </c>
      <c r="B1210" s="172" t="s">
        <v>5637</v>
      </c>
      <c r="C1210" s="173"/>
      <c r="D1210" s="21" t="s">
        <v>5638</v>
      </c>
      <c r="E1210" s="172" t="s">
        <v>2751</v>
      </c>
      <c r="F1210" s="174"/>
      <c r="G1210" s="173"/>
      <c r="H1210" s="21" t="s">
        <v>156</v>
      </c>
      <c r="I1210" s="172" t="s">
        <v>2424</v>
      </c>
      <c r="J1210" s="173"/>
      <c r="K1210" s="21" t="s">
        <v>370</v>
      </c>
      <c r="L1210" s="20">
        <v>4957</v>
      </c>
      <c r="M1210" s="20">
        <v>0</v>
      </c>
      <c r="N1210" s="139">
        <v>2453814</v>
      </c>
      <c r="O1210" s="140"/>
      <c r="P1210" s="20">
        <v>2453814</v>
      </c>
      <c r="Q1210" s="139">
        <v>0</v>
      </c>
      <c r="R1210" s="141"/>
      <c r="S1210" s="140"/>
      <c r="T1210" s="20">
        <v>0</v>
      </c>
      <c r="U1210" s="139">
        <v>0</v>
      </c>
      <c r="V1210" s="141"/>
      <c r="W1210" s="22">
        <v>24538</v>
      </c>
      <c r="X1210" s="20">
        <v>0</v>
      </c>
      <c r="Y1210" s="20">
        <v>0</v>
      </c>
      <c r="Z1210" s="139">
        <v>2478352</v>
      </c>
      <c r="AA1210" s="140"/>
      <c r="AB1210" s="20">
        <v>2478352</v>
      </c>
      <c r="AC1210" s="20">
        <v>0</v>
      </c>
      <c r="AD1210" s="42" t="s">
        <v>5062</v>
      </c>
      <c r="AE1210" s="21" t="s">
        <v>5639</v>
      </c>
      <c r="AF1210" s="172" t="s">
        <v>5062</v>
      </c>
      <c r="AG1210" s="173"/>
      <c r="AH1210" s="172" t="s">
        <v>5637</v>
      </c>
      <c r="AI1210" s="173"/>
    </row>
    <row r="1211" spans="1:35">
      <c r="A1211" s="20">
        <v>138</v>
      </c>
      <c r="B1211" s="172" t="s">
        <v>5640</v>
      </c>
      <c r="C1211" s="173"/>
      <c r="D1211" s="21" t="s">
        <v>5641</v>
      </c>
      <c r="E1211" s="172" t="s">
        <v>5642</v>
      </c>
      <c r="F1211" s="174"/>
      <c r="G1211" s="173"/>
      <c r="H1211" s="21" t="s">
        <v>325</v>
      </c>
      <c r="I1211" s="172" t="s">
        <v>5643</v>
      </c>
      <c r="J1211" s="173"/>
      <c r="K1211" s="21" t="s">
        <v>486</v>
      </c>
      <c r="L1211" s="20">
        <v>2479</v>
      </c>
      <c r="M1211" s="20">
        <v>54000</v>
      </c>
      <c r="N1211" s="139">
        <v>892296</v>
      </c>
      <c r="O1211" s="140"/>
      <c r="P1211" s="20">
        <v>946296</v>
      </c>
      <c r="Q1211" s="139">
        <v>0</v>
      </c>
      <c r="R1211" s="141"/>
      <c r="S1211" s="140"/>
      <c r="T1211" s="20">
        <v>0</v>
      </c>
      <c r="U1211" s="139">
        <v>188171</v>
      </c>
      <c r="V1211" s="141"/>
      <c r="W1211" s="22">
        <v>9733</v>
      </c>
      <c r="X1211" s="20">
        <v>0</v>
      </c>
      <c r="Y1211" s="20">
        <v>0</v>
      </c>
      <c r="Z1211" s="139">
        <v>1144200</v>
      </c>
      <c r="AA1211" s="140"/>
      <c r="AB1211" s="20">
        <v>644200</v>
      </c>
      <c r="AC1211" s="20">
        <v>500000</v>
      </c>
      <c r="AD1211" s="42" t="s">
        <v>5128</v>
      </c>
      <c r="AE1211" s="21" t="s">
        <v>5644</v>
      </c>
      <c r="AF1211" s="172" t="s">
        <v>5128</v>
      </c>
      <c r="AG1211" s="173"/>
      <c r="AH1211" s="172" t="s">
        <v>5640</v>
      </c>
      <c r="AI1211" s="173"/>
    </row>
    <row r="1212" spans="1:35">
      <c r="A1212" s="20">
        <v>139</v>
      </c>
      <c r="B1212" s="172" t="s">
        <v>5645</v>
      </c>
      <c r="C1212" s="173"/>
      <c r="D1212" s="21" t="s">
        <v>108</v>
      </c>
      <c r="E1212" s="172" t="s">
        <v>5646</v>
      </c>
      <c r="F1212" s="174"/>
      <c r="G1212" s="173"/>
      <c r="H1212" s="21" t="s">
        <v>110</v>
      </c>
      <c r="I1212" s="172" t="s">
        <v>5127</v>
      </c>
      <c r="J1212" s="173"/>
      <c r="K1212" s="21" t="s">
        <v>118</v>
      </c>
      <c r="L1212" s="20">
        <v>4957</v>
      </c>
      <c r="M1212" s="20">
        <v>243000</v>
      </c>
      <c r="N1212" s="139">
        <v>1784592</v>
      </c>
      <c r="O1212" s="140"/>
      <c r="P1212" s="20">
        <v>2027592</v>
      </c>
      <c r="Q1212" s="139">
        <v>0</v>
      </c>
      <c r="R1212" s="141"/>
      <c r="S1212" s="140"/>
      <c r="T1212" s="20">
        <v>0</v>
      </c>
      <c r="U1212" s="139">
        <v>0</v>
      </c>
      <c r="V1212" s="141"/>
      <c r="W1212" s="22">
        <v>10138</v>
      </c>
      <c r="X1212" s="20">
        <v>0</v>
      </c>
      <c r="Y1212" s="20">
        <v>0</v>
      </c>
      <c r="Z1212" s="139">
        <v>2037730</v>
      </c>
      <c r="AA1212" s="140"/>
      <c r="AB1212" s="20">
        <v>2037730</v>
      </c>
      <c r="AC1212" s="20">
        <v>0</v>
      </c>
      <c r="AD1212" s="42" t="s">
        <v>5128</v>
      </c>
      <c r="AE1212" s="21" t="s">
        <v>5647</v>
      </c>
      <c r="AF1212" s="172" t="s">
        <v>5128</v>
      </c>
      <c r="AG1212" s="173"/>
      <c r="AH1212" s="172" t="s">
        <v>5645</v>
      </c>
      <c r="AI1212" s="173"/>
    </row>
    <row r="1213" spans="1:35">
      <c r="A1213" s="20">
        <v>140</v>
      </c>
      <c r="B1213" s="172" t="s">
        <v>5648</v>
      </c>
      <c r="C1213" s="173"/>
      <c r="D1213" s="21" t="s">
        <v>108</v>
      </c>
      <c r="E1213" s="172" t="s">
        <v>5649</v>
      </c>
      <c r="F1213" s="174"/>
      <c r="G1213" s="173"/>
      <c r="H1213" s="21" t="s">
        <v>110</v>
      </c>
      <c r="I1213" s="172" t="s">
        <v>5650</v>
      </c>
      <c r="J1213" s="173"/>
      <c r="K1213" s="21" t="s">
        <v>60</v>
      </c>
      <c r="L1213" s="20">
        <v>2479</v>
      </c>
      <c r="M1213" s="20">
        <v>89100</v>
      </c>
      <c r="N1213" s="139">
        <v>1226907</v>
      </c>
      <c r="O1213" s="140"/>
      <c r="P1213" s="20">
        <v>1316007</v>
      </c>
      <c r="Q1213" s="139">
        <v>0</v>
      </c>
      <c r="R1213" s="141"/>
      <c r="S1213" s="140"/>
      <c r="T1213" s="20">
        <v>0</v>
      </c>
      <c r="U1213" s="139">
        <v>0</v>
      </c>
      <c r="V1213" s="141"/>
      <c r="W1213" s="22">
        <v>6580</v>
      </c>
      <c r="X1213" s="20">
        <v>0</v>
      </c>
      <c r="Y1213" s="20">
        <v>0</v>
      </c>
      <c r="Z1213" s="139">
        <v>1322587</v>
      </c>
      <c r="AA1213" s="140"/>
      <c r="AB1213" s="20">
        <v>1322587</v>
      </c>
      <c r="AC1213" s="20">
        <v>0</v>
      </c>
      <c r="AD1213" s="42" t="s">
        <v>5128</v>
      </c>
      <c r="AE1213" s="21" t="s">
        <v>5651</v>
      </c>
      <c r="AF1213" s="172" t="s">
        <v>5128</v>
      </c>
      <c r="AG1213" s="173"/>
      <c r="AH1213" s="172" t="s">
        <v>5648</v>
      </c>
      <c r="AI1213" s="173"/>
    </row>
    <row r="1214" spans="1:35">
      <c r="A1214" s="20">
        <v>141</v>
      </c>
      <c r="B1214" s="172" t="s">
        <v>5652</v>
      </c>
      <c r="C1214" s="173"/>
      <c r="D1214" s="21" t="s">
        <v>5653</v>
      </c>
      <c r="E1214" s="172" t="s">
        <v>5654</v>
      </c>
      <c r="F1214" s="174"/>
      <c r="G1214" s="173"/>
      <c r="H1214" s="21" t="s">
        <v>66</v>
      </c>
      <c r="I1214" s="172" t="s">
        <v>5655</v>
      </c>
      <c r="J1214" s="173"/>
      <c r="K1214" s="21" t="s">
        <v>68</v>
      </c>
      <c r="L1214" s="20">
        <v>558</v>
      </c>
      <c r="M1214" s="20">
        <v>0</v>
      </c>
      <c r="N1214" s="139">
        <v>754416</v>
      </c>
      <c r="O1214" s="140"/>
      <c r="P1214" s="20">
        <v>754416</v>
      </c>
      <c r="Q1214" s="139">
        <v>0</v>
      </c>
      <c r="R1214" s="141"/>
      <c r="S1214" s="140"/>
      <c r="T1214" s="20">
        <v>0</v>
      </c>
      <c r="U1214" s="139">
        <v>0</v>
      </c>
      <c r="V1214" s="141"/>
      <c r="W1214" s="22">
        <v>67897</v>
      </c>
      <c r="X1214" s="20">
        <v>0</v>
      </c>
      <c r="Y1214" s="20">
        <v>0</v>
      </c>
      <c r="Z1214" s="139">
        <v>822313</v>
      </c>
      <c r="AA1214" s="140"/>
      <c r="AB1214" s="20">
        <v>822313</v>
      </c>
      <c r="AC1214" s="20">
        <v>0</v>
      </c>
      <c r="AD1214" s="42" t="s">
        <v>5188</v>
      </c>
      <c r="AE1214" s="21" t="s">
        <v>5656</v>
      </c>
      <c r="AF1214" s="172" t="s">
        <v>5188</v>
      </c>
      <c r="AG1214" s="173"/>
      <c r="AH1214" s="172" t="s">
        <v>5652</v>
      </c>
      <c r="AI1214" s="173"/>
    </row>
    <row r="1215" spans="1:35">
      <c r="A1215" s="20">
        <v>142</v>
      </c>
      <c r="B1215" s="172" t="s">
        <v>5657</v>
      </c>
      <c r="C1215" s="173"/>
      <c r="D1215" s="21" t="s">
        <v>5658</v>
      </c>
      <c r="E1215" s="172" t="s">
        <v>5659</v>
      </c>
      <c r="F1215" s="174"/>
      <c r="G1215" s="173"/>
      <c r="H1215" s="21" t="s">
        <v>66</v>
      </c>
      <c r="I1215" s="172" t="s">
        <v>5660</v>
      </c>
      <c r="J1215" s="173"/>
      <c r="K1215" s="21" t="s">
        <v>60</v>
      </c>
      <c r="L1215" s="20">
        <v>200</v>
      </c>
      <c r="M1215" s="20">
        <v>0</v>
      </c>
      <c r="N1215" s="139">
        <v>99000</v>
      </c>
      <c r="O1215" s="140"/>
      <c r="P1215" s="20">
        <v>99000</v>
      </c>
      <c r="Q1215" s="139">
        <v>0</v>
      </c>
      <c r="R1215" s="141"/>
      <c r="S1215" s="140"/>
      <c r="T1215" s="20">
        <v>0</v>
      </c>
      <c r="U1215" s="139">
        <v>0</v>
      </c>
      <c r="V1215" s="141"/>
      <c r="W1215" s="22">
        <v>8910</v>
      </c>
      <c r="X1215" s="20">
        <v>0</v>
      </c>
      <c r="Y1215" s="20">
        <v>0</v>
      </c>
      <c r="Z1215" s="139">
        <v>107910</v>
      </c>
      <c r="AA1215" s="140"/>
      <c r="AB1215" s="20">
        <v>107910</v>
      </c>
      <c r="AC1215" s="20">
        <v>0</v>
      </c>
      <c r="AD1215" s="42" t="s">
        <v>5151</v>
      </c>
      <c r="AE1215" s="21" t="s">
        <v>5661</v>
      </c>
      <c r="AF1215" s="172" t="s">
        <v>5151</v>
      </c>
      <c r="AG1215" s="173"/>
      <c r="AH1215" s="172" t="s">
        <v>5657</v>
      </c>
      <c r="AI1215" s="173"/>
    </row>
    <row r="1216" spans="1:35">
      <c r="A1216" s="20">
        <v>143</v>
      </c>
      <c r="B1216" s="172" t="s">
        <v>5662</v>
      </c>
      <c r="C1216" s="173"/>
      <c r="D1216" s="21" t="s">
        <v>5663</v>
      </c>
      <c r="E1216" s="172" t="s">
        <v>5664</v>
      </c>
      <c r="F1216" s="174"/>
      <c r="G1216" s="173"/>
      <c r="I1216" s="172" t="s">
        <v>5665</v>
      </c>
      <c r="J1216" s="173"/>
      <c r="K1216" s="21" t="s">
        <v>125</v>
      </c>
      <c r="L1216" s="20">
        <v>145</v>
      </c>
      <c r="M1216" s="20">
        <v>0</v>
      </c>
      <c r="N1216" s="139">
        <v>198744</v>
      </c>
      <c r="O1216" s="140"/>
      <c r="P1216" s="20">
        <v>198744</v>
      </c>
      <c r="Q1216" s="139">
        <v>0</v>
      </c>
      <c r="R1216" s="141"/>
      <c r="S1216" s="140"/>
      <c r="T1216" s="20">
        <v>0</v>
      </c>
      <c r="U1216" s="139">
        <v>0</v>
      </c>
      <c r="V1216" s="141"/>
      <c r="W1216" s="22">
        <v>0</v>
      </c>
      <c r="X1216" s="20">
        <v>0</v>
      </c>
      <c r="Y1216" s="20">
        <v>0</v>
      </c>
      <c r="Z1216" s="139">
        <v>198744</v>
      </c>
      <c r="AA1216" s="140"/>
      <c r="AB1216" s="20">
        <v>0</v>
      </c>
      <c r="AC1216" s="20">
        <v>198744</v>
      </c>
      <c r="AD1216" s="42" t="s">
        <v>5002</v>
      </c>
      <c r="AE1216" s="21" t="s">
        <v>5666</v>
      </c>
      <c r="AF1216" s="172" t="s">
        <v>5002</v>
      </c>
      <c r="AG1216" s="173"/>
      <c r="AH1216" s="172" t="s">
        <v>5662</v>
      </c>
      <c r="AI1216" s="173"/>
    </row>
    <row r="1217" spans="1:35">
      <c r="A1217" s="20">
        <v>144</v>
      </c>
      <c r="B1217" s="172" t="s">
        <v>5667</v>
      </c>
      <c r="C1217" s="173"/>
      <c r="D1217" s="21" t="s">
        <v>108</v>
      </c>
      <c r="E1217" s="172" t="s">
        <v>5668</v>
      </c>
      <c r="F1217" s="174"/>
      <c r="G1217" s="173"/>
      <c r="H1217" s="21" t="s">
        <v>110</v>
      </c>
      <c r="I1217" s="172" t="s">
        <v>2264</v>
      </c>
      <c r="J1217" s="173"/>
      <c r="K1217" s="21" t="s">
        <v>60</v>
      </c>
      <c r="L1217" s="20">
        <v>2479</v>
      </c>
      <c r="M1217" s="20">
        <v>89100</v>
      </c>
      <c r="N1217" s="139">
        <v>1226907</v>
      </c>
      <c r="O1217" s="140"/>
      <c r="P1217" s="20">
        <v>1316007</v>
      </c>
      <c r="Q1217" s="139">
        <v>0</v>
      </c>
      <c r="R1217" s="141"/>
      <c r="S1217" s="140"/>
      <c r="T1217" s="20">
        <v>0</v>
      </c>
      <c r="U1217" s="139">
        <v>0</v>
      </c>
      <c r="V1217" s="141"/>
      <c r="W1217" s="22">
        <v>6580</v>
      </c>
      <c r="X1217" s="20">
        <v>0</v>
      </c>
      <c r="Y1217" s="20">
        <v>0</v>
      </c>
      <c r="Z1217" s="139">
        <v>1322587</v>
      </c>
      <c r="AA1217" s="140"/>
      <c r="AB1217" s="20">
        <v>1322587</v>
      </c>
      <c r="AC1217" s="20">
        <v>0</v>
      </c>
      <c r="AD1217" s="42" t="s">
        <v>5013</v>
      </c>
      <c r="AE1217" s="21" t="s">
        <v>5669</v>
      </c>
      <c r="AF1217" s="172" t="s">
        <v>5013</v>
      </c>
      <c r="AG1217" s="173"/>
      <c r="AH1217" s="172" t="s">
        <v>5667</v>
      </c>
      <c r="AI1217" s="173"/>
    </row>
    <row r="1218" spans="1:35">
      <c r="A1218" s="20">
        <v>145</v>
      </c>
      <c r="B1218" s="172" t="s">
        <v>5670</v>
      </c>
      <c r="C1218" s="173"/>
      <c r="D1218" s="21" t="s">
        <v>3884</v>
      </c>
      <c r="E1218" s="172" t="s">
        <v>3167</v>
      </c>
      <c r="F1218" s="174"/>
      <c r="G1218" s="173"/>
      <c r="H1218" s="21" t="s">
        <v>66</v>
      </c>
      <c r="I1218" s="172" t="s">
        <v>3885</v>
      </c>
      <c r="J1218" s="173"/>
      <c r="K1218" s="21" t="s">
        <v>1875</v>
      </c>
      <c r="L1218" s="20">
        <v>649</v>
      </c>
      <c r="M1218" s="20">
        <v>0</v>
      </c>
      <c r="N1218" s="139">
        <v>493240</v>
      </c>
      <c r="O1218" s="140"/>
      <c r="P1218" s="20">
        <v>493240</v>
      </c>
      <c r="Q1218" s="139">
        <v>0</v>
      </c>
      <c r="R1218" s="141"/>
      <c r="S1218" s="140"/>
      <c r="T1218" s="20">
        <v>0</v>
      </c>
      <c r="U1218" s="139">
        <v>0</v>
      </c>
      <c r="V1218" s="141"/>
      <c r="W1218" s="22">
        <v>44392</v>
      </c>
      <c r="X1218" s="20">
        <v>0</v>
      </c>
      <c r="Y1218" s="20">
        <v>0</v>
      </c>
      <c r="Z1218" s="139">
        <v>537632</v>
      </c>
      <c r="AA1218" s="140"/>
      <c r="AB1218" s="20">
        <v>537632</v>
      </c>
      <c r="AC1218" s="20">
        <v>0</v>
      </c>
      <c r="AD1218" s="42" t="s">
        <v>5151</v>
      </c>
      <c r="AE1218" s="21" t="s">
        <v>5671</v>
      </c>
      <c r="AF1218" s="172" t="s">
        <v>5151</v>
      </c>
      <c r="AG1218" s="173"/>
      <c r="AH1218" s="172" t="s">
        <v>5670</v>
      </c>
      <c r="AI1218" s="173"/>
    </row>
    <row r="1219" spans="1:35">
      <c r="A1219" s="20">
        <v>146</v>
      </c>
      <c r="B1219" s="172" t="s">
        <v>5672</v>
      </c>
      <c r="C1219" s="173"/>
      <c r="D1219" s="21" t="s">
        <v>5174</v>
      </c>
      <c r="E1219" s="172" t="s">
        <v>832</v>
      </c>
      <c r="F1219" s="174"/>
      <c r="G1219" s="173"/>
      <c r="H1219" s="21" t="s">
        <v>66</v>
      </c>
      <c r="I1219" s="172" t="s">
        <v>5175</v>
      </c>
      <c r="J1219" s="173"/>
      <c r="K1219" s="21" t="s">
        <v>252</v>
      </c>
      <c r="L1219" s="20">
        <v>278</v>
      </c>
      <c r="M1219" s="20">
        <v>0</v>
      </c>
      <c r="N1219" s="139">
        <v>115370</v>
      </c>
      <c r="O1219" s="140"/>
      <c r="P1219" s="20">
        <v>115370</v>
      </c>
      <c r="Q1219" s="139">
        <v>0</v>
      </c>
      <c r="R1219" s="141"/>
      <c r="S1219" s="140"/>
      <c r="T1219" s="20">
        <v>0</v>
      </c>
      <c r="U1219" s="139">
        <v>0</v>
      </c>
      <c r="V1219" s="141"/>
      <c r="W1219" s="22">
        <v>10383</v>
      </c>
      <c r="X1219" s="20">
        <v>0</v>
      </c>
      <c r="Y1219" s="20">
        <v>0</v>
      </c>
      <c r="Z1219" s="139">
        <v>125753</v>
      </c>
      <c r="AA1219" s="140"/>
      <c r="AB1219" s="20">
        <v>125753</v>
      </c>
      <c r="AC1219" s="20">
        <v>0</v>
      </c>
      <c r="AD1219" s="42" t="s">
        <v>5188</v>
      </c>
      <c r="AE1219" s="21" t="s">
        <v>5673</v>
      </c>
      <c r="AF1219" s="172" t="s">
        <v>5188</v>
      </c>
      <c r="AG1219" s="173"/>
      <c r="AH1219" s="172" t="s">
        <v>5672</v>
      </c>
      <c r="AI1219" s="173"/>
    </row>
    <row r="1220" spans="1:35">
      <c r="A1220" s="20">
        <v>147</v>
      </c>
      <c r="B1220" s="172" t="s">
        <v>5674</v>
      </c>
      <c r="C1220" s="173"/>
      <c r="D1220" s="21" t="s">
        <v>5675</v>
      </c>
      <c r="E1220" s="172" t="s">
        <v>5676</v>
      </c>
      <c r="F1220" s="174"/>
      <c r="G1220" s="173"/>
      <c r="H1220" s="21" t="s">
        <v>66</v>
      </c>
      <c r="I1220" s="172" t="s">
        <v>5677</v>
      </c>
      <c r="J1220" s="173"/>
      <c r="K1220" s="21" t="s">
        <v>295</v>
      </c>
      <c r="L1220" s="20">
        <v>578</v>
      </c>
      <c r="M1220" s="20">
        <v>0</v>
      </c>
      <c r="N1220" s="139">
        <v>286110</v>
      </c>
      <c r="O1220" s="140"/>
      <c r="P1220" s="20">
        <v>286110</v>
      </c>
      <c r="Q1220" s="139">
        <v>0</v>
      </c>
      <c r="R1220" s="141"/>
      <c r="S1220" s="140"/>
      <c r="T1220" s="20">
        <v>0</v>
      </c>
      <c r="U1220" s="139">
        <v>0</v>
      </c>
      <c r="V1220" s="141"/>
      <c r="W1220" s="22">
        <v>25750</v>
      </c>
      <c r="X1220" s="20">
        <v>0</v>
      </c>
      <c r="Y1220" s="20">
        <v>0</v>
      </c>
      <c r="Z1220" s="139">
        <v>311860</v>
      </c>
      <c r="AA1220" s="140"/>
      <c r="AB1220" s="20">
        <v>26000</v>
      </c>
      <c r="AC1220" s="20">
        <v>285860</v>
      </c>
      <c r="AD1220" s="42" t="s">
        <v>5019</v>
      </c>
      <c r="AE1220" s="21" t="s">
        <v>5678</v>
      </c>
      <c r="AF1220" s="172" t="s">
        <v>5019</v>
      </c>
      <c r="AG1220" s="173"/>
      <c r="AH1220" s="172" t="s">
        <v>5674</v>
      </c>
      <c r="AI1220" s="173"/>
    </row>
    <row r="1221" spans="1:35">
      <c r="A1221" s="20">
        <v>148</v>
      </c>
      <c r="B1221" s="172" t="s">
        <v>5679</v>
      </c>
      <c r="C1221" s="173"/>
      <c r="D1221" s="21" t="s">
        <v>5680</v>
      </c>
      <c r="E1221" s="172" t="s">
        <v>3324</v>
      </c>
      <c r="F1221" s="174"/>
      <c r="G1221" s="173"/>
      <c r="H1221" s="21" t="s">
        <v>66</v>
      </c>
      <c r="I1221" s="172" t="s">
        <v>5681</v>
      </c>
      <c r="J1221" s="173"/>
      <c r="K1221" s="21" t="s">
        <v>60</v>
      </c>
      <c r="L1221" s="20">
        <v>150</v>
      </c>
      <c r="M1221" s="20">
        <v>0</v>
      </c>
      <c r="N1221" s="139">
        <v>74250</v>
      </c>
      <c r="O1221" s="140"/>
      <c r="P1221" s="20">
        <v>74250</v>
      </c>
      <c r="Q1221" s="139">
        <v>0</v>
      </c>
      <c r="R1221" s="141"/>
      <c r="S1221" s="140"/>
      <c r="T1221" s="20">
        <v>0</v>
      </c>
      <c r="U1221" s="139">
        <v>0</v>
      </c>
      <c r="V1221" s="141"/>
      <c r="W1221" s="22">
        <v>6683</v>
      </c>
      <c r="X1221" s="20">
        <v>0</v>
      </c>
      <c r="Y1221" s="20">
        <v>0</v>
      </c>
      <c r="Z1221" s="139">
        <v>80933</v>
      </c>
      <c r="AA1221" s="140"/>
      <c r="AB1221" s="20">
        <v>9000</v>
      </c>
      <c r="AC1221" s="20">
        <v>71933</v>
      </c>
      <c r="AD1221" s="42" t="s">
        <v>5019</v>
      </c>
      <c r="AE1221" s="21" t="s">
        <v>5682</v>
      </c>
      <c r="AF1221" s="172" t="s">
        <v>5019</v>
      </c>
      <c r="AG1221" s="173"/>
      <c r="AH1221" s="172" t="s">
        <v>5679</v>
      </c>
      <c r="AI1221" s="173"/>
    </row>
    <row r="1222" spans="1:35">
      <c r="A1222" s="20">
        <v>149</v>
      </c>
      <c r="B1222" s="172" t="s">
        <v>5683</v>
      </c>
      <c r="C1222" s="173"/>
      <c r="D1222" s="21" t="s">
        <v>108</v>
      </c>
      <c r="E1222" s="172" t="s">
        <v>5684</v>
      </c>
      <c r="F1222" s="174"/>
      <c r="G1222" s="173"/>
      <c r="H1222" s="21" t="s">
        <v>110</v>
      </c>
      <c r="I1222" s="172" t="s">
        <v>5383</v>
      </c>
      <c r="J1222" s="173"/>
      <c r="K1222" s="21" t="s">
        <v>112</v>
      </c>
      <c r="L1222" s="20">
        <v>4957</v>
      </c>
      <c r="M1222" s="20">
        <v>429300</v>
      </c>
      <c r="N1222" s="139">
        <v>2305098</v>
      </c>
      <c r="O1222" s="140"/>
      <c r="P1222" s="20">
        <v>2734398</v>
      </c>
      <c r="Q1222" s="139">
        <v>0</v>
      </c>
      <c r="R1222" s="141"/>
      <c r="S1222" s="140"/>
      <c r="T1222" s="20">
        <v>0</v>
      </c>
      <c r="U1222" s="139">
        <v>0</v>
      </c>
      <c r="V1222" s="141"/>
      <c r="W1222" s="22">
        <v>13672</v>
      </c>
      <c r="X1222" s="20">
        <v>0</v>
      </c>
      <c r="Y1222" s="20">
        <v>0</v>
      </c>
      <c r="Z1222" s="139">
        <v>2748070</v>
      </c>
      <c r="AA1222" s="140"/>
      <c r="AB1222" s="20">
        <v>2748070</v>
      </c>
      <c r="AC1222" s="20">
        <v>0</v>
      </c>
      <c r="AD1222" s="42" t="s">
        <v>5151</v>
      </c>
      <c r="AE1222" s="21" t="s">
        <v>5685</v>
      </c>
      <c r="AF1222" s="172" t="s">
        <v>5151</v>
      </c>
      <c r="AG1222" s="173"/>
      <c r="AH1222" s="172" t="s">
        <v>5683</v>
      </c>
      <c r="AI1222" s="173"/>
    </row>
    <row r="1223" spans="1:35">
      <c r="A1223" s="20">
        <v>150</v>
      </c>
      <c r="B1223" s="172" t="s">
        <v>5686</v>
      </c>
      <c r="C1223" s="173"/>
      <c r="D1223" s="21" t="s">
        <v>108</v>
      </c>
      <c r="E1223" s="172" t="s">
        <v>5687</v>
      </c>
      <c r="F1223" s="174"/>
      <c r="G1223" s="173"/>
      <c r="H1223" s="21" t="s">
        <v>110</v>
      </c>
      <c r="I1223" s="172" t="s">
        <v>5147</v>
      </c>
      <c r="J1223" s="173"/>
      <c r="K1223" s="21" t="s">
        <v>364</v>
      </c>
      <c r="L1223" s="20">
        <v>2479</v>
      </c>
      <c r="M1223" s="20">
        <v>190350</v>
      </c>
      <c r="N1223" s="139">
        <v>1041012</v>
      </c>
      <c r="O1223" s="140"/>
      <c r="P1223" s="20">
        <v>1231362</v>
      </c>
      <c r="Q1223" s="139">
        <v>0</v>
      </c>
      <c r="R1223" s="141"/>
      <c r="S1223" s="140"/>
      <c r="T1223" s="20">
        <v>0</v>
      </c>
      <c r="U1223" s="139">
        <v>0</v>
      </c>
      <c r="V1223" s="141"/>
      <c r="W1223" s="22">
        <v>6157</v>
      </c>
      <c r="X1223" s="20">
        <v>0</v>
      </c>
      <c r="Y1223" s="20">
        <v>0</v>
      </c>
      <c r="Z1223" s="139">
        <v>1237519</v>
      </c>
      <c r="AA1223" s="140"/>
      <c r="AB1223" s="20">
        <v>1237519</v>
      </c>
      <c r="AC1223" s="20">
        <v>0</v>
      </c>
      <c r="AD1223" s="42" t="s">
        <v>5062</v>
      </c>
      <c r="AE1223" s="21" t="s">
        <v>5688</v>
      </c>
      <c r="AF1223" s="172" t="s">
        <v>5062</v>
      </c>
      <c r="AG1223" s="173"/>
      <c r="AH1223" s="172" t="s">
        <v>5686</v>
      </c>
      <c r="AI1223" s="173"/>
    </row>
    <row r="1224" spans="1:35">
      <c r="A1224" s="20">
        <v>151</v>
      </c>
      <c r="B1224" s="172" t="s">
        <v>5689</v>
      </c>
      <c r="C1224" s="173"/>
      <c r="D1224" s="21" t="s">
        <v>5690</v>
      </c>
      <c r="E1224" s="172" t="s">
        <v>5691</v>
      </c>
      <c r="F1224" s="174"/>
      <c r="G1224" s="173"/>
      <c r="I1224" s="172" t="s">
        <v>5692</v>
      </c>
      <c r="J1224" s="173"/>
      <c r="K1224" s="21" t="s">
        <v>125</v>
      </c>
      <c r="L1224" s="20">
        <v>287</v>
      </c>
      <c r="M1224" s="20">
        <v>0</v>
      </c>
      <c r="N1224" s="139">
        <v>383968</v>
      </c>
      <c r="O1224" s="140"/>
      <c r="P1224" s="20">
        <v>383968</v>
      </c>
      <c r="Q1224" s="139">
        <v>0</v>
      </c>
      <c r="R1224" s="141"/>
      <c r="S1224" s="140"/>
      <c r="T1224" s="20">
        <v>0</v>
      </c>
      <c r="U1224" s="139">
        <v>0</v>
      </c>
      <c r="V1224" s="141"/>
      <c r="W1224" s="22">
        <v>0</v>
      </c>
      <c r="X1224" s="20">
        <v>0</v>
      </c>
      <c r="Y1224" s="20">
        <v>0</v>
      </c>
      <c r="Z1224" s="139">
        <v>383968</v>
      </c>
      <c r="AA1224" s="140"/>
      <c r="AB1224" s="20">
        <v>0</v>
      </c>
      <c r="AC1224" s="20">
        <v>383968</v>
      </c>
      <c r="AD1224" s="42" t="s">
        <v>5002</v>
      </c>
      <c r="AE1224" s="21" t="s">
        <v>5693</v>
      </c>
      <c r="AF1224" s="172" t="s">
        <v>5002</v>
      </c>
      <c r="AG1224" s="173"/>
      <c r="AH1224" s="172" t="s">
        <v>5689</v>
      </c>
      <c r="AI1224" s="173"/>
    </row>
    <row r="1225" spans="1:35">
      <c r="A1225" s="20">
        <v>152</v>
      </c>
      <c r="B1225" s="172" t="s">
        <v>5694</v>
      </c>
      <c r="C1225" s="173"/>
      <c r="D1225" s="21" t="s">
        <v>108</v>
      </c>
      <c r="E1225" s="172" t="s">
        <v>5695</v>
      </c>
      <c r="F1225" s="174"/>
      <c r="G1225" s="173"/>
      <c r="H1225" s="21" t="s">
        <v>110</v>
      </c>
      <c r="I1225" s="172" t="s">
        <v>5696</v>
      </c>
      <c r="J1225" s="173"/>
      <c r="K1225" s="21" t="s">
        <v>60</v>
      </c>
      <c r="L1225" s="20">
        <v>2479</v>
      </c>
      <c r="M1225" s="20">
        <v>89100</v>
      </c>
      <c r="N1225" s="139">
        <v>1226907</v>
      </c>
      <c r="O1225" s="140"/>
      <c r="P1225" s="20">
        <v>1316007</v>
      </c>
      <c r="Q1225" s="139">
        <v>0</v>
      </c>
      <c r="R1225" s="141"/>
      <c r="S1225" s="140"/>
      <c r="T1225" s="20">
        <v>0</v>
      </c>
      <c r="U1225" s="139">
        <v>0</v>
      </c>
      <c r="V1225" s="141"/>
      <c r="W1225" s="22">
        <v>6580</v>
      </c>
      <c r="X1225" s="20">
        <v>0</v>
      </c>
      <c r="Y1225" s="20">
        <v>0</v>
      </c>
      <c r="Z1225" s="139">
        <v>1322587</v>
      </c>
      <c r="AA1225" s="140"/>
      <c r="AB1225" s="20">
        <v>1322587</v>
      </c>
      <c r="AC1225" s="20">
        <v>0</v>
      </c>
      <c r="AD1225" s="42" t="s">
        <v>5051</v>
      </c>
      <c r="AE1225" s="21" t="s">
        <v>5697</v>
      </c>
      <c r="AF1225" s="172" t="s">
        <v>5051</v>
      </c>
      <c r="AG1225" s="173"/>
      <c r="AH1225" s="172" t="s">
        <v>5694</v>
      </c>
      <c r="AI1225" s="173"/>
    </row>
    <row r="1226" spans="1:35">
      <c r="A1226" s="20">
        <v>153</v>
      </c>
      <c r="B1226" s="172" t="s">
        <v>5698</v>
      </c>
      <c r="C1226" s="173"/>
      <c r="D1226" s="21" t="s">
        <v>5699</v>
      </c>
      <c r="E1226" s="172" t="s">
        <v>5700</v>
      </c>
      <c r="F1226" s="174"/>
      <c r="G1226" s="173"/>
      <c r="I1226" s="172" t="s">
        <v>5701</v>
      </c>
      <c r="J1226" s="173"/>
      <c r="K1226" s="21" t="s">
        <v>125</v>
      </c>
      <c r="L1226" s="20">
        <v>60</v>
      </c>
      <c r="M1226" s="20">
        <v>0</v>
      </c>
      <c r="N1226" s="139">
        <v>82472</v>
      </c>
      <c r="O1226" s="140"/>
      <c r="P1226" s="20">
        <v>82472</v>
      </c>
      <c r="Q1226" s="139">
        <v>0</v>
      </c>
      <c r="R1226" s="141"/>
      <c r="S1226" s="140"/>
      <c r="T1226" s="20">
        <v>0</v>
      </c>
      <c r="U1226" s="139">
        <v>0</v>
      </c>
      <c r="V1226" s="141"/>
      <c r="W1226" s="22">
        <v>0</v>
      </c>
      <c r="X1226" s="20">
        <v>0</v>
      </c>
      <c r="Y1226" s="20">
        <v>0</v>
      </c>
      <c r="Z1226" s="139">
        <v>82472</v>
      </c>
      <c r="AA1226" s="140"/>
      <c r="AB1226" s="20">
        <v>0</v>
      </c>
      <c r="AC1226" s="20">
        <v>82472</v>
      </c>
      <c r="AD1226" s="42" t="s">
        <v>5002</v>
      </c>
      <c r="AE1226" s="21" t="s">
        <v>5702</v>
      </c>
      <c r="AF1226" s="172" t="s">
        <v>5002</v>
      </c>
      <c r="AG1226" s="173"/>
      <c r="AH1226" s="172" t="s">
        <v>5698</v>
      </c>
      <c r="AI1226" s="173"/>
    </row>
    <row r="1227" spans="1:35">
      <c r="A1227" s="20">
        <v>154</v>
      </c>
      <c r="B1227" s="172" t="s">
        <v>5703</v>
      </c>
      <c r="C1227" s="173"/>
      <c r="D1227" s="21" t="s">
        <v>5704</v>
      </c>
      <c r="E1227" s="172" t="s">
        <v>5705</v>
      </c>
      <c r="F1227" s="174"/>
      <c r="G1227" s="173"/>
      <c r="H1227" s="21" t="s">
        <v>66</v>
      </c>
      <c r="I1227" s="172" t="s">
        <v>5706</v>
      </c>
      <c r="J1227" s="173"/>
      <c r="K1227" s="21" t="s">
        <v>252</v>
      </c>
      <c r="L1227" s="20">
        <v>563</v>
      </c>
      <c r="M1227" s="20">
        <v>0</v>
      </c>
      <c r="N1227" s="139">
        <v>233645</v>
      </c>
      <c r="O1227" s="140"/>
      <c r="P1227" s="20">
        <v>233645</v>
      </c>
      <c r="Q1227" s="139">
        <v>0</v>
      </c>
      <c r="R1227" s="141"/>
      <c r="S1227" s="140"/>
      <c r="T1227" s="20">
        <v>0</v>
      </c>
      <c r="U1227" s="139">
        <v>0</v>
      </c>
      <c r="V1227" s="141"/>
      <c r="W1227" s="22">
        <v>21028</v>
      </c>
      <c r="X1227" s="20">
        <v>0</v>
      </c>
      <c r="Y1227" s="20">
        <v>0</v>
      </c>
      <c r="Z1227" s="139">
        <v>254673</v>
      </c>
      <c r="AA1227" s="140"/>
      <c r="AB1227" s="20">
        <v>254673</v>
      </c>
      <c r="AC1227" s="20">
        <v>0</v>
      </c>
      <c r="AD1227" s="42" t="s">
        <v>5019</v>
      </c>
      <c r="AE1227" s="21" t="s">
        <v>5707</v>
      </c>
      <c r="AF1227" s="172" t="s">
        <v>5019</v>
      </c>
      <c r="AG1227" s="173"/>
      <c r="AH1227" s="172" t="s">
        <v>5703</v>
      </c>
      <c r="AI1227" s="173"/>
    </row>
    <row r="1228" spans="1:35">
      <c r="A1228" s="20">
        <v>155</v>
      </c>
      <c r="B1228" s="172" t="s">
        <v>5708</v>
      </c>
      <c r="C1228" s="173"/>
      <c r="D1228" s="21" t="s">
        <v>5709</v>
      </c>
      <c r="E1228" s="172" t="s">
        <v>5710</v>
      </c>
      <c r="F1228" s="174"/>
      <c r="G1228" s="173"/>
      <c r="H1228" s="21" t="s">
        <v>156</v>
      </c>
      <c r="I1228" s="172" t="s">
        <v>5711</v>
      </c>
      <c r="J1228" s="173"/>
      <c r="K1228" s="21" t="s">
        <v>125</v>
      </c>
      <c r="L1228" s="20">
        <v>4957</v>
      </c>
      <c r="M1228" s="20">
        <v>0</v>
      </c>
      <c r="N1228" s="139">
        <v>6702134</v>
      </c>
      <c r="O1228" s="140"/>
      <c r="P1228" s="20">
        <v>6702134</v>
      </c>
      <c r="Q1228" s="139">
        <v>10000</v>
      </c>
      <c r="R1228" s="141"/>
      <c r="S1228" s="140"/>
      <c r="T1228" s="20">
        <v>76400</v>
      </c>
      <c r="U1228" s="139">
        <v>156912</v>
      </c>
      <c r="V1228" s="141"/>
      <c r="W1228" s="22">
        <v>67021</v>
      </c>
      <c r="X1228" s="20">
        <v>14850</v>
      </c>
      <c r="Y1228" s="20">
        <v>0</v>
      </c>
      <c r="Z1228" s="139">
        <v>7027317</v>
      </c>
      <c r="AA1228" s="140"/>
      <c r="AB1228" s="20">
        <v>7027317</v>
      </c>
      <c r="AC1228" s="20">
        <v>0</v>
      </c>
      <c r="AD1228" s="42" t="s">
        <v>5128</v>
      </c>
      <c r="AE1228" s="21" t="s">
        <v>5712</v>
      </c>
      <c r="AF1228" s="172" t="s">
        <v>5128</v>
      </c>
      <c r="AG1228" s="173"/>
      <c r="AH1228" s="172" t="s">
        <v>5708</v>
      </c>
      <c r="AI1228" s="173"/>
    </row>
    <row r="1229" spans="1:35">
      <c r="A1229" s="20">
        <v>156</v>
      </c>
      <c r="B1229" s="172" t="s">
        <v>5713</v>
      </c>
      <c r="C1229" s="173"/>
      <c r="D1229" s="21" t="s">
        <v>108</v>
      </c>
      <c r="E1229" s="172" t="s">
        <v>5714</v>
      </c>
      <c r="F1229" s="174"/>
      <c r="G1229" s="173"/>
      <c r="H1229" s="21" t="s">
        <v>110</v>
      </c>
      <c r="I1229" s="172" t="s">
        <v>5715</v>
      </c>
      <c r="J1229" s="173"/>
      <c r="K1229" s="21" t="s">
        <v>60</v>
      </c>
      <c r="L1229" s="20">
        <v>2479</v>
      </c>
      <c r="M1229" s="20">
        <v>89100</v>
      </c>
      <c r="N1229" s="139">
        <v>1226907</v>
      </c>
      <c r="O1229" s="140"/>
      <c r="P1229" s="20">
        <v>1316007</v>
      </c>
      <c r="Q1229" s="139">
        <v>0</v>
      </c>
      <c r="R1229" s="141"/>
      <c r="S1229" s="140"/>
      <c r="T1229" s="20">
        <v>0</v>
      </c>
      <c r="U1229" s="139">
        <v>0</v>
      </c>
      <c r="V1229" s="141"/>
      <c r="W1229" s="22">
        <v>6580</v>
      </c>
      <c r="X1229" s="20">
        <v>0</v>
      </c>
      <c r="Y1229" s="20">
        <v>0</v>
      </c>
      <c r="Z1229" s="139">
        <v>1322587</v>
      </c>
      <c r="AA1229" s="140"/>
      <c r="AB1229" s="20">
        <v>1322587</v>
      </c>
      <c r="AC1229" s="20">
        <v>0</v>
      </c>
      <c r="AD1229" s="42" t="s">
        <v>5188</v>
      </c>
      <c r="AE1229" s="21" t="s">
        <v>5716</v>
      </c>
      <c r="AF1229" s="172" t="s">
        <v>5188</v>
      </c>
      <c r="AG1229" s="173"/>
      <c r="AH1229" s="172" t="s">
        <v>5713</v>
      </c>
      <c r="AI1229" s="173"/>
    </row>
    <row r="1230" spans="1:35">
      <c r="A1230" s="20">
        <v>157</v>
      </c>
      <c r="B1230" s="172" t="s">
        <v>5717</v>
      </c>
      <c r="C1230" s="173"/>
      <c r="D1230" s="21" t="s">
        <v>5718</v>
      </c>
      <c r="E1230" s="172" t="s">
        <v>5719</v>
      </c>
      <c r="F1230" s="174"/>
      <c r="G1230" s="173"/>
      <c r="H1230" s="21" t="s">
        <v>66</v>
      </c>
      <c r="I1230" s="172" t="s">
        <v>5720</v>
      </c>
      <c r="J1230" s="173"/>
      <c r="K1230" s="21" t="s">
        <v>1218</v>
      </c>
      <c r="L1230" s="20">
        <v>835</v>
      </c>
      <c r="M1230" s="20">
        <v>0</v>
      </c>
      <c r="N1230" s="139">
        <v>1419108</v>
      </c>
      <c r="O1230" s="140"/>
      <c r="P1230" s="20">
        <v>1419108</v>
      </c>
      <c r="Q1230" s="139">
        <v>0</v>
      </c>
      <c r="R1230" s="141"/>
      <c r="S1230" s="140"/>
      <c r="T1230" s="20">
        <v>0</v>
      </c>
      <c r="U1230" s="139">
        <v>0</v>
      </c>
      <c r="V1230" s="141"/>
      <c r="W1230" s="22">
        <v>127720</v>
      </c>
      <c r="X1230" s="20">
        <v>0</v>
      </c>
      <c r="Y1230" s="20">
        <v>0</v>
      </c>
      <c r="Z1230" s="139">
        <v>1546828</v>
      </c>
      <c r="AA1230" s="140"/>
      <c r="AB1230" s="20">
        <v>1546828</v>
      </c>
      <c r="AC1230" s="20">
        <v>0</v>
      </c>
      <c r="AD1230" s="42" t="s">
        <v>5040</v>
      </c>
      <c r="AE1230" s="21" t="s">
        <v>5721</v>
      </c>
      <c r="AF1230" s="172" t="s">
        <v>5040</v>
      </c>
      <c r="AG1230" s="173"/>
      <c r="AH1230" s="172" t="s">
        <v>5717</v>
      </c>
      <c r="AI1230" s="173"/>
    </row>
    <row r="1231" spans="1:35">
      <c r="A1231" s="20">
        <v>158</v>
      </c>
      <c r="B1231" s="172" t="s">
        <v>5722</v>
      </c>
      <c r="C1231" s="173"/>
      <c r="D1231" s="21" t="s">
        <v>108</v>
      </c>
      <c r="E1231" s="172" t="s">
        <v>5723</v>
      </c>
      <c r="F1231" s="174"/>
      <c r="G1231" s="173"/>
      <c r="H1231" s="21" t="s">
        <v>110</v>
      </c>
      <c r="I1231" s="172" t="s">
        <v>5230</v>
      </c>
      <c r="J1231" s="173"/>
      <c r="K1231" s="21" t="s">
        <v>60</v>
      </c>
      <c r="L1231" s="20">
        <v>2479</v>
      </c>
      <c r="M1231" s="20">
        <v>89100</v>
      </c>
      <c r="N1231" s="139">
        <v>1226907</v>
      </c>
      <c r="O1231" s="140"/>
      <c r="P1231" s="20">
        <v>1316007</v>
      </c>
      <c r="Q1231" s="139">
        <v>0</v>
      </c>
      <c r="R1231" s="141"/>
      <c r="S1231" s="140"/>
      <c r="T1231" s="20">
        <v>0</v>
      </c>
      <c r="U1231" s="139">
        <v>0</v>
      </c>
      <c r="V1231" s="141"/>
      <c r="W1231" s="22">
        <v>6580</v>
      </c>
      <c r="X1231" s="20">
        <v>0</v>
      </c>
      <c r="Y1231" s="20">
        <v>0</v>
      </c>
      <c r="Z1231" s="139">
        <v>1322587</v>
      </c>
      <c r="AA1231" s="140"/>
      <c r="AB1231" s="20">
        <v>1322587</v>
      </c>
      <c r="AC1231" s="20">
        <v>0</v>
      </c>
      <c r="AD1231" s="42" t="s">
        <v>5231</v>
      </c>
      <c r="AE1231" s="21" t="s">
        <v>5724</v>
      </c>
      <c r="AF1231" s="172" t="s">
        <v>5231</v>
      </c>
      <c r="AG1231" s="173"/>
      <c r="AH1231" s="172" t="s">
        <v>5722</v>
      </c>
      <c r="AI1231" s="173"/>
    </row>
    <row r="1232" spans="1:35">
      <c r="A1232" s="20">
        <v>159</v>
      </c>
      <c r="B1232" s="172" t="s">
        <v>5725</v>
      </c>
      <c r="C1232" s="173"/>
      <c r="D1232" s="21" t="s">
        <v>5726</v>
      </c>
      <c r="E1232" s="172" t="s">
        <v>5727</v>
      </c>
      <c r="F1232" s="174"/>
      <c r="G1232" s="173"/>
      <c r="H1232" s="21" t="s">
        <v>156</v>
      </c>
      <c r="I1232" s="172" t="s">
        <v>5728</v>
      </c>
      <c r="J1232" s="173"/>
      <c r="K1232" s="21" t="s">
        <v>60</v>
      </c>
      <c r="L1232" s="20">
        <v>2479</v>
      </c>
      <c r="M1232" s="20">
        <v>0</v>
      </c>
      <c r="N1232" s="139">
        <v>1226907</v>
      </c>
      <c r="O1232" s="140"/>
      <c r="P1232" s="20">
        <v>1226907</v>
      </c>
      <c r="Q1232" s="139">
        <v>0</v>
      </c>
      <c r="R1232" s="141"/>
      <c r="S1232" s="140"/>
      <c r="T1232" s="20">
        <v>76400</v>
      </c>
      <c r="U1232" s="139">
        <v>156912</v>
      </c>
      <c r="V1232" s="141"/>
      <c r="W1232" s="22">
        <v>12269</v>
      </c>
      <c r="X1232" s="20">
        <v>900</v>
      </c>
      <c r="Y1232" s="20">
        <v>0</v>
      </c>
      <c r="Z1232" s="139">
        <v>1473388</v>
      </c>
      <c r="AA1232" s="140"/>
      <c r="AB1232" s="20">
        <v>1473388</v>
      </c>
      <c r="AC1232" s="20">
        <v>0</v>
      </c>
      <c r="AD1232" s="42" t="s">
        <v>5110</v>
      </c>
      <c r="AE1232" s="21" t="s">
        <v>5729</v>
      </c>
      <c r="AF1232" s="172" t="s">
        <v>5110</v>
      </c>
      <c r="AG1232" s="173"/>
      <c r="AH1232" s="172" t="s">
        <v>5725</v>
      </c>
      <c r="AI1232" s="173"/>
    </row>
    <row r="1233" spans="1:35">
      <c r="A1233" s="20">
        <v>160</v>
      </c>
      <c r="B1233" s="172" t="s">
        <v>5730</v>
      </c>
      <c r="C1233" s="173"/>
      <c r="D1233" s="21" t="s">
        <v>108</v>
      </c>
      <c r="E1233" s="172" t="s">
        <v>5731</v>
      </c>
      <c r="F1233" s="174"/>
      <c r="G1233" s="173"/>
      <c r="H1233" s="21" t="s">
        <v>110</v>
      </c>
      <c r="I1233" s="172" t="s">
        <v>5230</v>
      </c>
      <c r="J1233" s="173"/>
      <c r="K1233" s="21" t="s">
        <v>60</v>
      </c>
      <c r="L1233" s="20">
        <v>2479</v>
      </c>
      <c r="M1233" s="20">
        <v>89100</v>
      </c>
      <c r="N1233" s="139">
        <v>1226907</v>
      </c>
      <c r="O1233" s="140"/>
      <c r="P1233" s="20">
        <v>1316007</v>
      </c>
      <c r="Q1233" s="139">
        <v>0</v>
      </c>
      <c r="R1233" s="141"/>
      <c r="S1233" s="140"/>
      <c r="T1233" s="20">
        <v>0</v>
      </c>
      <c r="U1233" s="139">
        <v>0</v>
      </c>
      <c r="V1233" s="141"/>
      <c r="W1233" s="22">
        <v>6580</v>
      </c>
      <c r="X1233" s="20">
        <v>0</v>
      </c>
      <c r="Y1233" s="20">
        <v>0</v>
      </c>
      <c r="Z1233" s="139">
        <v>1322587</v>
      </c>
      <c r="AA1233" s="140"/>
      <c r="AB1233" s="20">
        <v>1322587</v>
      </c>
      <c r="AC1233" s="20">
        <v>0</v>
      </c>
      <c r="AD1233" s="42" t="s">
        <v>5128</v>
      </c>
      <c r="AE1233" s="21" t="s">
        <v>5732</v>
      </c>
      <c r="AF1233" s="172" t="s">
        <v>5128</v>
      </c>
      <c r="AG1233" s="173"/>
      <c r="AH1233" s="172" t="s">
        <v>5730</v>
      </c>
      <c r="AI1233" s="173"/>
    </row>
    <row r="1234" spans="1:35">
      <c r="A1234" s="20">
        <v>161</v>
      </c>
      <c r="B1234" s="172" t="s">
        <v>5733</v>
      </c>
      <c r="C1234" s="173"/>
      <c r="D1234" s="21" t="s">
        <v>5734</v>
      </c>
      <c r="E1234" s="172" t="s">
        <v>459</v>
      </c>
      <c r="F1234" s="174"/>
      <c r="G1234" s="173"/>
      <c r="H1234" s="21" t="s">
        <v>66</v>
      </c>
      <c r="I1234" s="172" t="s">
        <v>5735</v>
      </c>
      <c r="J1234" s="173"/>
      <c r="K1234" s="21" t="s">
        <v>60</v>
      </c>
      <c r="L1234" s="20">
        <v>150</v>
      </c>
      <c r="M1234" s="20">
        <v>0</v>
      </c>
      <c r="N1234" s="139">
        <v>74250</v>
      </c>
      <c r="O1234" s="140"/>
      <c r="P1234" s="20">
        <v>74250</v>
      </c>
      <c r="Q1234" s="139">
        <v>0</v>
      </c>
      <c r="R1234" s="141"/>
      <c r="S1234" s="140"/>
      <c r="T1234" s="20">
        <v>0</v>
      </c>
      <c r="U1234" s="139">
        <v>0</v>
      </c>
      <c r="V1234" s="141"/>
      <c r="W1234" s="22">
        <v>6683</v>
      </c>
      <c r="X1234" s="20">
        <v>0</v>
      </c>
      <c r="Y1234" s="20">
        <v>0</v>
      </c>
      <c r="Z1234" s="139">
        <v>80933</v>
      </c>
      <c r="AA1234" s="140"/>
      <c r="AB1234" s="20">
        <v>9000</v>
      </c>
      <c r="AC1234" s="20">
        <v>71933</v>
      </c>
      <c r="AD1234" s="42" t="s">
        <v>5019</v>
      </c>
      <c r="AE1234" s="21" t="s">
        <v>5736</v>
      </c>
      <c r="AF1234" s="172" t="s">
        <v>5019</v>
      </c>
      <c r="AG1234" s="173"/>
      <c r="AH1234" s="172" t="s">
        <v>5733</v>
      </c>
      <c r="AI1234" s="173"/>
    </row>
    <row r="1235" spans="1:35">
      <c r="A1235" s="20">
        <v>162</v>
      </c>
      <c r="B1235" s="172" t="s">
        <v>5737</v>
      </c>
      <c r="C1235" s="173"/>
      <c r="D1235" s="21" t="s">
        <v>108</v>
      </c>
      <c r="E1235" s="172" t="s">
        <v>5738</v>
      </c>
      <c r="F1235" s="174"/>
      <c r="G1235" s="173"/>
      <c r="H1235" s="21" t="s">
        <v>110</v>
      </c>
      <c r="I1235" s="172" t="s">
        <v>5739</v>
      </c>
      <c r="J1235" s="173"/>
      <c r="K1235" s="21" t="s">
        <v>130</v>
      </c>
      <c r="L1235" s="20">
        <v>2479</v>
      </c>
      <c r="M1235" s="20">
        <v>81000</v>
      </c>
      <c r="N1235" s="139">
        <v>892296</v>
      </c>
      <c r="O1235" s="140"/>
      <c r="P1235" s="20">
        <v>973296</v>
      </c>
      <c r="Q1235" s="139">
        <v>0</v>
      </c>
      <c r="R1235" s="141"/>
      <c r="S1235" s="140"/>
      <c r="T1235" s="20">
        <v>0</v>
      </c>
      <c r="U1235" s="139">
        <v>0</v>
      </c>
      <c r="V1235" s="141"/>
      <c r="W1235" s="22">
        <v>4866</v>
      </c>
      <c r="X1235" s="20">
        <v>0</v>
      </c>
      <c r="Y1235" s="20">
        <v>0</v>
      </c>
      <c r="Z1235" s="139">
        <v>978162</v>
      </c>
      <c r="AA1235" s="140"/>
      <c r="AB1235" s="20">
        <v>978162</v>
      </c>
      <c r="AC1235" s="20">
        <v>0</v>
      </c>
      <c r="AD1235" s="42" t="s">
        <v>5110</v>
      </c>
      <c r="AE1235" s="21" t="s">
        <v>5740</v>
      </c>
      <c r="AF1235" s="172" t="s">
        <v>5110</v>
      </c>
      <c r="AG1235" s="173"/>
      <c r="AH1235" s="172" t="s">
        <v>5737</v>
      </c>
      <c r="AI1235" s="173"/>
    </row>
    <row r="1236" spans="1:35">
      <c r="A1236" s="20">
        <v>163</v>
      </c>
      <c r="B1236" s="172" t="s">
        <v>5741</v>
      </c>
      <c r="C1236" s="173"/>
      <c r="D1236" s="21" t="s">
        <v>5742</v>
      </c>
      <c r="E1236" s="172" t="s">
        <v>3784</v>
      </c>
      <c r="F1236" s="174"/>
      <c r="G1236" s="173"/>
      <c r="H1236" s="21" t="s">
        <v>325</v>
      </c>
      <c r="I1236" s="172" t="s">
        <v>5743</v>
      </c>
      <c r="J1236" s="173"/>
      <c r="K1236" s="21" t="s">
        <v>60</v>
      </c>
      <c r="L1236" s="20">
        <v>2479</v>
      </c>
      <c r="M1236" s="20">
        <v>59400</v>
      </c>
      <c r="N1236" s="139">
        <v>1226907</v>
      </c>
      <c r="O1236" s="140"/>
      <c r="P1236" s="20">
        <v>1286307</v>
      </c>
      <c r="Q1236" s="139">
        <v>0</v>
      </c>
      <c r="R1236" s="141"/>
      <c r="S1236" s="140"/>
      <c r="T1236" s="20">
        <v>76400</v>
      </c>
      <c r="U1236" s="139">
        <v>274226</v>
      </c>
      <c r="V1236" s="141"/>
      <c r="W1236" s="22">
        <v>13160</v>
      </c>
      <c r="X1236" s="20">
        <v>0</v>
      </c>
      <c r="Y1236" s="20">
        <v>0</v>
      </c>
      <c r="Z1236" s="139">
        <v>1650093</v>
      </c>
      <c r="AA1236" s="140"/>
      <c r="AB1236" s="20">
        <v>1650093</v>
      </c>
      <c r="AC1236" s="20">
        <v>0</v>
      </c>
      <c r="AD1236" s="42" t="s">
        <v>5161</v>
      </c>
      <c r="AE1236" s="21" t="s">
        <v>5744</v>
      </c>
      <c r="AF1236" s="172" t="s">
        <v>5161</v>
      </c>
      <c r="AG1236" s="173"/>
      <c r="AH1236" s="172" t="s">
        <v>5741</v>
      </c>
      <c r="AI1236" s="173"/>
    </row>
    <row r="1237" spans="1:35">
      <c r="A1237" s="20">
        <v>164</v>
      </c>
      <c r="B1237" s="172" t="s">
        <v>5745</v>
      </c>
      <c r="C1237" s="173"/>
      <c r="D1237" s="21" t="s">
        <v>108</v>
      </c>
      <c r="E1237" s="172" t="s">
        <v>5746</v>
      </c>
      <c r="F1237" s="174"/>
      <c r="G1237" s="173"/>
      <c r="H1237" s="21" t="s">
        <v>110</v>
      </c>
      <c r="I1237" s="172" t="s">
        <v>5747</v>
      </c>
      <c r="J1237" s="173"/>
      <c r="K1237" s="21" t="s">
        <v>60</v>
      </c>
      <c r="L1237" s="20">
        <v>2479</v>
      </c>
      <c r="M1237" s="20">
        <v>89100</v>
      </c>
      <c r="N1237" s="139">
        <v>1226907</v>
      </c>
      <c r="O1237" s="140"/>
      <c r="P1237" s="20">
        <v>1316007</v>
      </c>
      <c r="Q1237" s="139">
        <v>0</v>
      </c>
      <c r="R1237" s="141"/>
      <c r="S1237" s="140"/>
      <c r="T1237" s="20">
        <v>0</v>
      </c>
      <c r="U1237" s="139">
        <v>0</v>
      </c>
      <c r="V1237" s="141"/>
      <c r="W1237" s="22">
        <v>6580</v>
      </c>
      <c r="X1237" s="20">
        <v>0</v>
      </c>
      <c r="Y1237" s="20">
        <v>0</v>
      </c>
      <c r="Z1237" s="139">
        <v>1322587</v>
      </c>
      <c r="AA1237" s="140"/>
      <c r="AB1237" s="20">
        <v>1322587</v>
      </c>
      <c r="AC1237" s="20">
        <v>0</v>
      </c>
      <c r="AD1237" s="42" t="s">
        <v>5040</v>
      </c>
      <c r="AE1237" s="21" t="s">
        <v>5748</v>
      </c>
      <c r="AF1237" s="172" t="s">
        <v>5040</v>
      </c>
      <c r="AG1237" s="173"/>
      <c r="AH1237" s="172" t="s">
        <v>5745</v>
      </c>
      <c r="AI1237" s="173"/>
    </row>
    <row r="1238" spans="1:35">
      <c r="A1238" s="20">
        <v>165</v>
      </c>
      <c r="B1238" s="172" t="s">
        <v>5749</v>
      </c>
      <c r="C1238" s="173"/>
      <c r="D1238" s="21" t="s">
        <v>5750</v>
      </c>
      <c r="E1238" s="172" t="s">
        <v>5751</v>
      </c>
      <c r="F1238" s="174"/>
      <c r="G1238" s="173"/>
      <c r="I1238" s="172" t="s">
        <v>5752</v>
      </c>
      <c r="J1238" s="173"/>
      <c r="K1238" s="21" t="s">
        <v>60</v>
      </c>
      <c r="L1238" s="20">
        <v>76</v>
      </c>
      <c r="M1238" s="20">
        <v>0</v>
      </c>
      <c r="N1238" s="139">
        <v>12675</v>
      </c>
      <c r="O1238" s="140"/>
      <c r="P1238" s="20">
        <v>12675</v>
      </c>
      <c r="Q1238" s="139">
        <v>0</v>
      </c>
      <c r="R1238" s="141"/>
      <c r="S1238" s="140"/>
      <c r="T1238" s="20">
        <v>0</v>
      </c>
      <c r="U1238" s="139">
        <v>0</v>
      </c>
      <c r="V1238" s="141"/>
      <c r="W1238" s="22">
        <v>0</v>
      </c>
      <c r="X1238" s="20">
        <v>0</v>
      </c>
      <c r="Y1238" s="20">
        <v>0</v>
      </c>
      <c r="Z1238" s="139">
        <v>12675</v>
      </c>
      <c r="AA1238" s="140"/>
      <c r="AB1238" s="20">
        <v>0</v>
      </c>
      <c r="AC1238" s="20">
        <v>12675</v>
      </c>
      <c r="AD1238" s="42" t="s">
        <v>5002</v>
      </c>
      <c r="AE1238" s="21" t="s">
        <v>5753</v>
      </c>
      <c r="AF1238" s="172" t="s">
        <v>5002</v>
      </c>
      <c r="AG1238" s="173"/>
      <c r="AH1238" s="172" t="s">
        <v>5749</v>
      </c>
      <c r="AI1238" s="173"/>
    </row>
    <row r="1239" spans="1:35">
      <c r="A1239" s="20">
        <v>166</v>
      </c>
      <c r="B1239" s="172" t="s">
        <v>5754</v>
      </c>
      <c r="C1239" s="173"/>
      <c r="D1239" s="21" t="s">
        <v>5755</v>
      </c>
      <c r="E1239" s="172" t="s">
        <v>5756</v>
      </c>
      <c r="F1239" s="174"/>
      <c r="G1239" s="173"/>
      <c r="H1239" s="21" t="s">
        <v>66</v>
      </c>
      <c r="I1239" s="172" t="s">
        <v>5757</v>
      </c>
      <c r="J1239" s="173"/>
      <c r="K1239" s="21" t="s">
        <v>60</v>
      </c>
      <c r="L1239" s="20">
        <v>200</v>
      </c>
      <c r="M1239" s="20">
        <v>0</v>
      </c>
      <c r="N1239" s="139">
        <v>99000</v>
      </c>
      <c r="O1239" s="140"/>
      <c r="P1239" s="20">
        <v>99000</v>
      </c>
      <c r="Q1239" s="139">
        <v>0</v>
      </c>
      <c r="R1239" s="141"/>
      <c r="S1239" s="140"/>
      <c r="T1239" s="20">
        <v>0</v>
      </c>
      <c r="U1239" s="139">
        <v>0</v>
      </c>
      <c r="V1239" s="141"/>
      <c r="W1239" s="22">
        <v>8910</v>
      </c>
      <c r="X1239" s="20">
        <v>0</v>
      </c>
      <c r="Y1239" s="20">
        <v>0</v>
      </c>
      <c r="Z1239" s="139">
        <v>107910</v>
      </c>
      <c r="AA1239" s="140"/>
      <c r="AB1239" s="20">
        <v>12000</v>
      </c>
      <c r="AC1239" s="20">
        <v>95910</v>
      </c>
      <c r="AD1239" s="42" t="s">
        <v>5019</v>
      </c>
      <c r="AE1239" s="21" t="s">
        <v>5758</v>
      </c>
      <c r="AF1239" s="172" t="s">
        <v>5019</v>
      </c>
      <c r="AG1239" s="173"/>
      <c r="AH1239" s="172" t="s">
        <v>5754</v>
      </c>
      <c r="AI1239" s="173"/>
    </row>
    <row r="1240" spans="1:35">
      <c r="A1240" s="20">
        <v>167</v>
      </c>
      <c r="B1240" s="172" t="s">
        <v>5759</v>
      </c>
      <c r="C1240" s="173"/>
      <c r="D1240" s="21" t="s">
        <v>5760</v>
      </c>
      <c r="E1240" s="172" t="s">
        <v>5761</v>
      </c>
      <c r="F1240" s="174"/>
      <c r="G1240" s="173"/>
      <c r="H1240" s="21" t="s">
        <v>156</v>
      </c>
      <c r="I1240" s="172" t="s">
        <v>5711</v>
      </c>
      <c r="J1240" s="173"/>
      <c r="K1240" s="21" t="s">
        <v>125</v>
      </c>
      <c r="L1240" s="20">
        <v>4957</v>
      </c>
      <c r="M1240" s="20">
        <v>0</v>
      </c>
      <c r="N1240" s="139">
        <v>6702134</v>
      </c>
      <c r="O1240" s="140"/>
      <c r="P1240" s="20">
        <v>6702134</v>
      </c>
      <c r="Q1240" s="139">
        <v>10000</v>
      </c>
      <c r="R1240" s="141"/>
      <c r="S1240" s="140"/>
      <c r="T1240" s="20">
        <v>76400</v>
      </c>
      <c r="U1240" s="139">
        <v>156912</v>
      </c>
      <c r="V1240" s="141"/>
      <c r="W1240" s="22">
        <v>67021</v>
      </c>
      <c r="X1240" s="20">
        <v>14850</v>
      </c>
      <c r="Y1240" s="20">
        <v>0</v>
      </c>
      <c r="Z1240" s="139">
        <v>7027317</v>
      </c>
      <c r="AA1240" s="140"/>
      <c r="AB1240" s="20">
        <v>7027317</v>
      </c>
      <c r="AC1240" s="20">
        <v>0</v>
      </c>
      <c r="AD1240" s="42" t="s">
        <v>5128</v>
      </c>
      <c r="AE1240" s="21" t="s">
        <v>5762</v>
      </c>
      <c r="AF1240" s="172" t="s">
        <v>5128</v>
      </c>
      <c r="AG1240" s="173"/>
      <c r="AH1240" s="172" t="s">
        <v>5759</v>
      </c>
      <c r="AI1240" s="173"/>
    </row>
    <row r="1241" spans="1:35">
      <c r="A1241" s="20">
        <v>168</v>
      </c>
      <c r="B1241" s="172" t="s">
        <v>5566</v>
      </c>
      <c r="C1241" s="173"/>
      <c r="D1241" s="21" t="s">
        <v>108</v>
      </c>
      <c r="E1241" s="172" t="s">
        <v>5763</v>
      </c>
      <c r="F1241" s="174"/>
      <c r="G1241" s="173"/>
      <c r="H1241" s="21" t="s">
        <v>110</v>
      </c>
      <c r="I1241" s="172" t="s">
        <v>5764</v>
      </c>
      <c r="J1241" s="173"/>
      <c r="K1241" s="21" t="s">
        <v>118</v>
      </c>
      <c r="L1241" s="20">
        <v>4957</v>
      </c>
      <c r="M1241" s="20">
        <v>243000</v>
      </c>
      <c r="N1241" s="139">
        <v>746862</v>
      </c>
      <c r="O1241" s="140"/>
      <c r="P1241" s="20">
        <v>989862</v>
      </c>
      <c r="Q1241" s="139">
        <v>0</v>
      </c>
      <c r="R1241" s="141"/>
      <c r="S1241" s="140"/>
      <c r="T1241" s="20">
        <v>0</v>
      </c>
      <c r="U1241" s="139">
        <v>0</v>
      </c>
      <c r="V1241" s="141"/>
      <c r="W1241" s="22">
        <v>10138</v>
      </c>
      <c r="X1241" s="20">
        <v>0</v>
      </c>
      <c r="Y1241" s="20">
        <v>0</v>
      </c>
      <c r="Z1241" s="139">
        <v>1000000</v>
      </c>
      <c r="AA1241" s="140"/>
      <c r="AB1241" s="20">
        <v>1000000</v>
      </c>
      <c r="AC1241" s="20">
        <v>0</v>
      </c>
      <c r="AD1241" s="42" t="s">
        <v>5128</v>
      </c>
      <c r="AE1241" s="21" t="s">
        <v>5570</v>
      </c>
      <c r="AF1241" s="172" t="s">
        <v>5128</v>
      </c>
      <c r="AG1241" s="173"/>
      <c r="AH1241" s="172" t="s">
        <v>5566</v>
      </c>
      <c r="AI1241" s="173"/>
    </row>
    <row r="1242" spans="1:35">
      <c r="A1242" s="20">
        <v>169</v>
      </c>
      <c r="B1242" s="172" t="s">
        <v>5765</v>
      </c>
      <c r="C1242" s="173"/>
      <c r="D1242" s="21" t="s">
        <v>5766</v>
      </c>
      <c r="E1242" s="172" t="s">
        <v>5767</v>
      </c>
      <c r="F1242" s="174"/>
      <c r="G1242" s="173"/>
      <c r="H1242" s="21" t="s">
        <v>66</v>
      </c>
      <c r="I1242" s="172" t="s">
        <v>5768</v>
      </c>
      <c r="J1242" s="173"/>
      <c r="K1242" s="21" t="s">
        <v>125</v>
      </c>
      <c r="L1242" s="20">
        <v>200</v>
      </c>
      <c r="M1242" s="20">
        <v>0</v>
      </c>
      <c r="N1242" s="139">
        <v>270400</v>
      </c>
      <c r="O1242" s="140"/>
      <c r="P1242" s="20">
        <v>270400</v>
      </c>
      <c r="Q1242" s="139">
        <v>0</v>
      </c>
      <c r="R1242" s="141"/>
      <c r="S1242" s="140"/>
      <c r="T1242" s="20">
        <v>0</v>
      </c>
      <c r="U1242" s="139">
        <v>0</v>
      </c>
      <c r="V1242" s="141"/>
      <c r="W1242" s="22">
        <v>24336</v>
      </c>
      <c r="X1242" s="20">
        <v>0</v>
      </c>
      <c r="Y1242" s="20">
        <v>0</v>
      </c>
      <c r="Z1242" s="139">
        <v>294736</v>
      </c>
      <c r="AA1242" s="140"/>
      <c r="AB1242" s="20">
        <v>33000</v>
      </c>
      <c r="AC1242" s="20">
        <v>261736</v>
      </c>
      <c r="AD1242" s="42" t="s">
        <v>5019</v>
      </c>
      <c r="AE1242" s="21" t="s">
        <v>5769</v>
      </c>
      <c r="AF1242" s="172" t="s">
        <v>5019</v>
      </c>
      <c r="AG1242" s="173"/>
      <c r="AH1242" s="172" t="s">
        <v>5765</v>
      </c>
      <c r="AI1242" s="173"/>
    </row>
    <row r="1243" spans="1:35">
      <c r="A1243" s="20">
        <v>170</v>
      </c>
      <c r="B1243" s="172" t="s">
        <v>5770</v>
      </c>
      <c r="C1243" s="173"/>
      <c r="D1243" s="21" t="s">
        <v>108</v>
      </c>
      <c r="E1243" s="172" t="s">
        <v>5771</v>
      </c>
      <c r="F1243" s="174"/>
      <c r="G1243" s="173"/>
      <c r="H1243" s="21" t="s">
        <v>110</v>
      </c>
      <c r="I1243" s="172" t="s">
        <v>5090</v>
      </c>
      <c r="J1243" s="173"/>
      <c r="K1243" s="21" t="s">
        <v>112</v>
      </c>
      <c r="L1243" s="20">
        <v>4957</v>
      </c>
      <c r="M1243" s="20">
        <v>429300</v>
      </c>
      <c r="N1243" s="139">
        <v>2305098</v>
      </c>
      <c r="O1243" s="140"/>
      <c r="P1243" s="20">
        <v>2734398</v>
      </c>
      <c r="Q1243" s="139">
        <v>0</v>
      </c>
      <c r="R1243" s="141"/>
      <c r="S1243" s="140"/>
      <c r="T1243" s="20">
        <v>0</v>
      </c>
      <c r="U1243" s="139">
        <v>0</v>
      </c>
      <c r="V1243" s="141"/>
      <c r="W1243" s="22">
        <v>13672</v>
      </c>
      <c r="X1243" s="20">
        <v>0</v>
      </c>
      <c r="Y1243" s="20">
        <v>0</v>
      </c>
      <c r="Z1243" s="139">
        <v>2748070</v>
      </c>
      <c r="AA1243" s="140"/>
      <c r="AB1243" s="20">
        <v>2748070</v>
      </c>
      <c r="AC1243" s="20">
        <v>0</v>
      </c>
      <c r="AD1243" s="42" t="s">
        <v>5035</v>
      </c>
      <c r="AE1243" s="21" t="s">
        <v>5772</v>
      </c>
      <c r="AF1243" s="172" t="s">
        <v>5035</v>
      </c>
      <c r="AG1243" s="173"/>
      <c r="AH1243" s="172" t="s">
        <v>5770</v>
      </c>
      <c r="AI1243" s="173"/>
    </row>
    <row r="1244" spans="1:35">
      <c r="A1244" s="20">
        <v>171</v>
      </c>
      <c r="B1244" s="172" t="s">
        <v>5773</v>
      </c>
      <c r="C1244" s="173"/>
      <c r="D1244" s="21" t="s">
        <v>5774</v>
      </c>
      <c r="E1244" s="172" t="s">
        <v>5775</v>
      </c>
      <c r="F1244" s="174"/>
      <c r="G1244" s="173"/>
      <c r="H1244" s="21" t="s">
        <v>66</v>
      </c>
      <c r="I1244" s="172" t="s">
        <v>5776</v>
      </c>
      <c r="J1244" s="173"/>
      <c r="K1244" s="21" t="s">
        <v>252</v>
      </c>
      <c r="L1244" s="20">
        <v>497</v>
      </c>
      <c r="M1244" s="20">
        <v>0</v>
      </c>
      <c r="N1244" s="139">
        <v>206255</v>
      </c>
      <c r="O1244" s="140"/>
      <c r="P1244" s="20">
        <v>206255</v>
      </c>
      <c r="Q1244" s="139">
        <v>0</v>
      </c>
      <c r="R1244" s="141"/>
      <c r="S1244" s="140"/>
      <c r="T1244" s="20">
        <v>0</v>
      </c>
      <c r="U1244" s="139">
        <v>0</v>
      </c>
      <c r="V1244" s="141"/>
      <c r="W1244" s="22">
        <v>18563</v>
      </c>
      <c r="X1244" s="20">
        <v>0</v>
      </c>
      <c r="Y1244" s="20">
        <v>0</v>
      </c>
      <c r="Z1244" s="139">
        <v>224818</v>
      </c>
      <c r="AA1244" s="140"/>
      <c r="AB1244" s="20">
        <v>224818</v>
      </c>
      <c r="AC1244" s="20">
        <v>0</v>
      </c>
      <c r="AD1244" s="42" t="s">
        <v>5110</v>
      </c>
      <c r="AE1244" s="21" t="s">
        <v>5777</v>
      </c>
      <c r="AF1244" s="172" t="s">
        <v>5110</v>
      </c>
      <c r="AG1244" s="173"/>
      <c r="AH1244" s="172" t="s">
        <v>5773</v>
      </c>
      <c r="AI1244" s="173"/>
    </row>
    <row r="1245" spans="1:35">
      <c r="A1245" s="20">
        <v>172</v>
      </c>
      <c r="B1245" s="172" t="s">
        <v>5778</v>
      </c>
      <c r="C1245" s="173"/>
      <c r="D1245" s="21" t="s">
        <v>5779</v>
      </c>
      <c r="E1245" s="172" t="s">
        <v>5780</v>
      </c>
      <c r="F1245" s="174"/>
      <c r="G1245" s="173"/>
      <c r="H1245" s="21" t="s">
        <v>66</v>
      </c>
      <c r="I1245" s="172" t="s">
        <v>5781</v>
      </c>
      <c r="J1245" s="173"/>
      <c r="K1245" s="21" t="s">
        <v>68</v>
      </c>
      <c r="L1245" s="20">
        <v>523</v>
      </c>
      <c r="M1245" s="20">
        <v>0</v>
      </c>
      <c r="N1245" s="139">
        <v>707096</v>
      </c>
      <c r="O1245" s="140"/>
      <c r="P1245" s="20">
        <v>707096</v>
      </c>
      <c r="Q1245" s="139">
        <v>0</v>
      </c>
      <c r="R1245" s="141"/>
      <c r="S1245" s="140"/>
      <c r="T1245" s="20">
        <v>0</v>
      </c>
      <c r="U1245" s="139">
        <v>0</v>
      </c>
      <c r="V1245" s="141"/>
      <c r="W1245" s="22">
        <v>63639</v>
      </c>
      <c r="X1245" s="20">
        <v>0</v>
      </c>
      <c r="Y1245" s="20">
        <v>0</v>
      </c>
      <c r="Z1245" s="139">
        <v>770735</v>
      </c>
      <c r="AA1245" s="140"/>
      <c r="AB1245" s="20">
        <v>770735</v>
      </c>
      <c r="AC1245" s="20">
        <v>0</v>
      </c>
      <c r="AD1245" s="42" t="s">
        <v>5151</v>
      </c>
      <c r="AE1245" s="21" t="s">
        <v>5782</v>
      </c>
      <c r="AF1245" s="172" t="s">
        <v>5151</v>
      </c>
      <c r="AG1245" s="173"/>
      <c r="AH1245" s="172" t="s">
        <v>5778</v>
      </c>
      <c r="AI1245" s="173"/>
    </row>
    <row r="1246" spans="1:35">
      <c r="A1246" s="20">
        <v>173</v>
      </c>
      <c r="B1246" s="172" t="s">
        <v>5783</v>
      </c>
      <c r="C1246" s="173"/>
      <c r="D1246" s="21" t="s">
        <v>5784</v>
      </c>
      <c r="E1246" s="172" t="s">
        <v>4130</v>
      </c>
      <c r="F1246" s="174"/>
      <c r="G1246" s="173"/>
      <c r="I1246" s="172" t="s">
        <v>5785</v>
      </c>
      <c r="J1246" s="173"/>
      <c r="K1246" s="21" t="s">
        <v>295</v>
      </c>
      <c r="L1246" s="20">
        <v>276</v>
      </c>
      <c r="M1246" s="20">
        <v>0</v>
      </c>
      <c r="N1246" s="139">
        <v>76175</v>
      </c>
      <c r="O1246" s="140"/>
      <c r="P1246" s="20">
        <v>76175</v>
      </c>
      <c r="Q1246" s="139">
        <v>0</v>
      </c>
      <c r="R1246" s="141"/>
      <c r="S1246" s="140"/>
      <c r="T1246" s="20">
        <v>0</v>
      </c>
      <c r="U1246" s="139">
        <v>0</v>
      </c>
      <c r="V1246" s="141"/>
      <c r="W1246" s="22">
        <v>0</v>
      </c>
      <c r="X1246" s="20">
        <v>0</v>
      </c>
      <c r="Y1246" s="20">
        <v>0</v>
      </c>
      <c r="Z1246" s="139">
        <v>76175</v>
      </c>
      <c r="AA1246" s="140"/>
      <c r="AB1246" s="20">
        <v>0</v>
      </c>
      <c r="AC1246" s="20">
        <v>76175</v>
      </c>
      <c r="AD1246" s="42" t="s">
        <v>5002</v>
      </c>
      <c r="AE1246" s="21" t="s">
        <v>5786</v>
      </c>
      <c r="AF1246" s="172" t="s">
        <v>5002</v>
      </c>
      <c r="AG1246" s="173"/>
      <c r="AH1246" s="172" t="s">
        <v>5783</v>
      </c>
      <c r="AI1246" s="173"/>
    </row>
    <row r="1247" spans="1:35">
      <c r="A1247" s="20">
        <v>174</v>
      </c>
      <c r="B1247" s="172" t="s">
        <v>5787</v>
      </c>
      <c r="C1247" s="173"/>
      <c r="D1247" s="21" t="s">
        <v>108</v>
      </c>
      <c r="E1247" s="172" t="s">
        <v>5788</v>
      </c>
      <c r="F1247" s="174"/>
      <c r="G1247" s="173"/>
      <c r="H1247" s="21" t="s">
        <v>110</v>
      </c>
      <c r="I1247" s="172" t="s">
        <v>2264</v>
      </c>
      <c r="J1247" s="173"/>
      <c r="K1247" s="21" t="s">
        <v>60</v>
      </c>
      <c r="L1247" s="20">
        <v>2479</v>
      </c>
      <c r="M1247" s="20">
        <v>89100</v>
      </c>
      <c r="N1247" s="139">
        <v>1226907</v>
      </c>
      <c r="O1247" s="140"/>
      <c r="P1247" s="20">
        <v>1316007</v>
      </c>
      <c r="Q1247" s="139">
        <v>0</v>
      </c>
      <c r="R1247" s="141"/>
      <c r="S1247" s="140"/>
      <c r="T1247" s="20">
        <v>0</v>
      </c>
      <c r="U1247" s="139">
        <v>0</v>
      </c>
      <c r="V1247" s="141"/>
      <c r="W1247" s="22">
        <v>6580</v>
      </c>
      <c r="X1247" s="20">
        <v>0</v>
      </c>
      <c r="Y1247" s="20">
        <v>0</v>
      </c>
      <c r="Z1247" s="139">
        <v>1322587</v>
      </c>
      <c r="AA1247" s="140"/>
      <c r="AB1247" s="20">
        <v>1322587</v>
      </c>
      <c r="AC1247" s="20">
        <v>0</v>
      </c>
      <c r="AD1247" s="42" t="s">
        <v>5151</v>
      </c>
      <c r="AE1247" s="21" t="s">
        <v>5789</v>
      </c>
      <c r="AF1247" s="172" t="s">
        <v>5151</v>
      </c>
      <c r="AG1247" s="173"/>
      <c r="AH1247" s="172" t="s">
        <v>5787</v>
      </c>
      <c r="AI1247" s="173"/>
    </row>
    <row r="1248" spans="1:35">
      <c r="A1248" s="20">
        <v>175</v>
      </c>
      <c r="B1248" s="172" t="s">
        <v>5790</v>
      </c>
      <c r="C1248" s="173"/>
      <c r="D1248" s="21" t="s">
        <v>108</v>
      </c>
      <c r="E1248" s="172" t="s">
        <v>5791</v>
      </c>
      <c r="F1248" s="174"/>
      <c r="G1248" s="173"/>
      <c r="H1248" s="21" t="s">
        <v>110</v>
      </c>
      <c r="I1248" s="172" t="s">
        <v>5383</v>
      </c>
      <c r="J1248" s="173"/>
      <c r="K1248" s="21" t="s">
        <v>112</v>
      </c>
      <c r="L1248" s="20">
        <v>4957</v>
      </c>
      <c r="M1248" s="20">
        <v>429300</v>
      </c>
      <c r="N1248" s="139">
        <v>2305098</v>
      </c>
      <c r="O1248" s="140"/>
      <c r="P1248" s="20">
        <v>2734398</v>
      </c>
      <c r="Q1248" s="139">
        <v>0</v>
      </c>
      <c r="R1248" s="141"/>
      <c r="S1248" s="140"/>
      <c r="T1248" s="20">
        <v>0</v>
      </c>
      <c r="U1248" s="139">
        <v>0</v>
      </c>
      <c r="V1248" s="141"/>
      <c r="W1248" s="22">
        <v>13672</v>
      </c>
      <c r="X1248" s="20">
        <v>0</v>
      </c>
      <c r="Y1248" s="20">
        <v>0</v>
      </c>
      <c r="Z1248" s="139">
        <v>2748070</v>
      </c>
      <c r="AA1248" s="140"/>
      <c r="AB1248" s="20">
        <v>2748070</v>
      </c>
      <c r="AC1248" s="20">
        <v>0</v>
      </c>
      <c r="AD1248" s="42" t="s">
        <v>5151</v>
      </c>
      <c r="AE1248" s="21" t="s">
        <v>5792</v>
      </c>
      <c r="AF1248" s="172" t="s">
        <v>5151</v>
      </c>
      <c r="AG1248" s="173"/>
      <c r="AH1248" s="172" t="s">
        <v>5790</v>
      </c>
      <c r="AI1248" s="173"/>
    </row>
    <row r="1249" spans="1:35">
      <c r="A1249" s="20">
        <v>176</v>
      </c>
      <c r="B1249" s="172" t="s">
        <v>5793</v>
      </c>
      <c r="C1249" s="173"/>
      <c r="D1249" s="21" t="s">
        <v>5794</v>
      </c>
      <c r="E1249" s="172" t="s">
        <v>5795</v>
      </c>
      <c r="F1249" s="174"/>
      <c r="G1249" s="173"/>
      <c r="H1249" s="21" t="s">
        <v>66</v>
      </c>
      <c r="I1249" s="172" t="s">
        <v>5796</v>
      </c>
      <c r="J1249" s="173"/>
      <c r="K1249" s="21" t="s">
        <v>252</v>
      </c>
      <c r="L1249" s="20">
        <v>563</v>
      </c>
      <c r="M1249" s="20">
        <v>0</v>
      </c>
      <c r="N1249" s="139">
        <v>233645</v>
      </c>
      <c r="O1249" s="140"/>
      <c r="P1249" s="20">
        <v>233645</v>
      </c>
      <c r="Q1249" s="139">
        <v>0</v>
      </c>
      <c r="R1249" s="141"/>
      <c r="S1249" s="140"/>
      <c r="T1249" s="20">
        <v>0</v>
      </c>
      <c r="U1249" s="139">
        <v>0</v>
      </c>
      <c r="V1249" s="141"/>
      <c r="W1249" s="22">
        <v>21028</v>
      </c>
      <c r="X1249" s="20">
        <v>0</v>
      </c>
      <c r="Y1249" s="20">
        <v>0</v>
      </c>
      <c r="Z1249" s="139">
        <v>254673</v>
      </c>
      <c r="AA1249" s="140"/>
      <c r="AB1249" s="20">
        <v>254673</v>
      </c>
      <c r="AC1249" s="20">
        <v>0</v>
      </c>
      <c r="AD1249" s="42" t="s">
        <v>5002</v>
      </c>
      <c r="AE1249" s="21" t="s">
        <v>5797</v>
      </c>
      <c r="AF1249" s="172" t="s">
        <v>5002</v>
      </c>
      <c r="AG1249" s="173"/>
      <c r="AH1249" s="172" t="s">
        <v>5793</v>
      </c>
      <c r="AI1249" s="173"/>
    </row>
    <row r="1250" spans="1:35">
      <c r="A1250" s="20">
        <v>177</v>
      </c>
      <c r="B1250" s="172" t="s">
        <v>5798</v>
      </c>
      <c r="C1250" s="173"/>
      <c r="D1250" s="21" t="s">
        <v>5799</v>
      </c>
      <c r="E1250" s="172" t="s">
        <v>5800</v>
      </c>
      <c r="F1250" s="174"/>
      <c r="G1250" s="173"/>
      <c r="H1250" s="21" t="s">
        <v>98</v>
      </c>
      <c r="I1250" s="172" t="s">
        <v>5801</v>
      </c>
      <c r="J1250" s="173"/>
      <c r="K1250" s="21" t="s">
        <v>60</v>
      </c>
      <c r="L1250" s="20">
        <v>0</v>
      </c>
      <c r="M1250" s="20">
        <v>59400</v>
      </c>
      <c r="N1250" s="139">
        <v>0</v>
      </c>
      <c r="O1250" s="140"/>
      <c r="P1250" s="20">
        <v>59400</v>
      </c>
      <c r="Q1250" s="139">
        <v>0</v>
      </c>
      <c r="R1250" s="141"/>
      <c r="S1250" s="140"/>
      <c r="T1250" s="20">
        <v>0</v>
      </c>
      <c r="U1250" s="139">
        <v>0</v>
      </c>
      <c r="V1250" s="141"/>
      <c r="W1250" s="22">
        <v>891</v>
      </c>
      <c r="X1250" s="20">
        <v>16650</v>
      </c>
      <c r="Y1250" s="20">
        <v>0</v>
      </c>
      <c r="Z1250" s="139">
        <v>76941</v>
      </c>
      <c r="AA1250" s="140"/>
      <c r="AB1250" s="20">
        <v>76941</v>
      </c>
      <c r="AC1250" s="20">
        <v>0</v>
      </c>
      <c r="AD1250" s="42" t="s">
        <v>5110</v>
      </c>
      <c r="AE1250" s="21" t="s">
        <v>5802</v>
      </c>
      <c r="AF1250" s="172" t="s">
        <v>5110</v>
      </c>
      <c r="AG1250" s="173"/>
      <c r="AH1250" s="172" t="s">
        <v>5798</v>
      </c>
      <c r="AI1250" s="173"/>
    </row>
    <row r="1251" spans="1:35">
      <c r="A1251" s="20">
        <v>178</v>
      </c>
      <c r="B1251" s="172" t="s">
        <v>5803</v>
      </c>
      <c r="C1251" s="173"/>
      <c r="D1251" s="21" t="s">
        <v>108</v>
      </c>
      <c r="E1251" s="172" t="s">
        <v>5804</v>
      </c>
      <c r="F1251" s="174"/>
      <c r="G1251" s="173"/>
      <c r="H1251" s="21" t="s">
        <v>110</v>
      </c>
      <c r="I1251" s="172" t="s">
        <v>5230</v>
      </c>
      <c r="J1251" s="173"/>
      <c r="K1251" s="21" t="s">
        <v>60</v>
      </c>
      <c r="L1251" s="20">
        <v>2479</v>
      </c>
      <c r="M1251" s="20">
        <v>89100</v>
      </c>
      <c r="N1251" s="139">
        <v>1226907</v>
      </c>
      <c r="O1251" s="140"/>
      <c r="P1251" s="20">
        <v>1316007</v>
      </c>
      <c r="Q1251" s="139">
        <v>0</v>
      </c>
      <c r="R1251" s="141"/>
      <c r="S1251" s="140"/>
      <c r="T1251" s="20">
        <v>0</v>
      </c>
      <c r="U1251" s="139">
        <v>0</v>
      </c>
      <c r="V1251" s="141"/>
      <c r="W1251" s="22">
        <v>6580</v>
      </c>
      <c r="X1251" s="20">
        <v>0</v>
      </c>
      <c r="Y1251" s="20">
        <v>0</v>
      </c>
      <c r="Z1251" s="139">
        <v>1322587</v>
      </c>
      <c r="AA1251" s="140"/>
      <c r="AB1251" s="20">
        <v>1322587</v>
      </c>
      <c r="AC1251" s="20">
        <v>0</v>
      </c>
      <c r="AD1251" s="42" t="s">
        <v>5128</v>
      </c>
      <c r="AE1251" s="21" t="s">
        <v>5805</v>
      </c>
      <c r="AF1251" s="172" t="s">
        <v>5128</v>
      </c>
      <c r="AG1251" s="173"/>
      <c r="AH1251" s="172" t="s">
        <v>5803</v>
      </c>
      <c r="AI1251" s="173"/>
    </row>
    <row r="1252" spans="1:35">
      <c r="A1252" s="20">
        <v>179</v>
      </c>
      <c r="B1252" s="172" t="s">
        <v>5608</v>
      </c>
      <c r="C1252" s="173"/>
      <c r="D1252" s="21" t="s">
        <v>108</v>
      </c>
      <c r="E1252" s="172" t="s">
        <v>5806</v>
      </c>
      <c r="F1252" s="174"/>
      <c r="G1252" s="173"/>
      <c r="H1252" s="21" t="s">
        <v>110</v>
      </c>
      <c r="I1252" s="172" t="s">
        <v>5147</v>
      </c>
      <c r="J1252" s="173"/>
      <c r="K1252" s="21" t="s">
        <v>112</v>
      </c>
      <c r="L1252" s="20">
        <v>4957</v>
      </c>
      <c r="M1252" s="20">
        <v>429300</v>
      </c>
      <c r="N1252" s="139">
        <v>257028</v>
      </c>
      <c r="O1252" s="140"/>
      <c r="P1252" s="20">
        <v>686328</v>
      </c>
      <c r="Q1252" s="139">
        <v>0</v>
      </c>
      <c r="R1252" s="141"/>
      <c r="S1252" s="140"/>
      <c r="T1252" s="20">
        <v>0</v>
      </c>
      <c r="U1252" s="139">
        <v>0</v>
      </c>
      <c r="V1252" s="141"/>
      <c r="W1252" s="22">
        <v>13672</v>
      </c>
      <c r="X1252" s="20">
        <v>0</v>
      </c>
      <c r="Y1252" s="20">
        <v>0</v>
      </c>
      <c r="Z1252" s="139">
        <v>700000</v>
      </c>
      <c r="AA1252" s="140"/>
      <c r="AB1252" s="20">
        <v>700000</v>
      </c>
      <c r="AC1252" s="20">
        <v>0</v>
      </c>
      <c r="AD1252" s="42" t="s">
        <v>5002</v>
      </c>
      <c r="AE1252" s="21" t="s">
        <v>5611</v>
      </c>
      <c r="AF1252" s="172" t="s">
        <v>5002</v>
      </c>
      <c r="AG1252" s="173"/>
      <c r="AH1252" s="172" t="s">
        <v>5608</v>
      </c>
      <c r="AI1252" s="173"/>
    </row>
    <row r="1253" spans="1:35">
      <c r="A1253" s="20">
        <v>180</v>
      </c>
      <c r="B1253" s="172" t="s">
        <v>5807</v>
      </c>
      <c r="C1253" s="173"/>
      <c r="D1253" s="21" t="s">
        <v>5808</v>
      </c>
      <c r="E1253" s="172" t="s">
        <v>5809</v>
      </c>
      <c r="F1253" s="174"/>
      <c r="G1253" s="173"/>
      <c r="H1253" s="21" t="s">
        <v>66</v>
      </c>
      <c r="I1253" s="172" t="s">
        <v>5810</v>
      </c>
      <c r="J1253" s="173"/>
      <c r="K1253" s="21" t="s">
        <v>60</v>
      </c>
      <c r="L1253" s="20">
        <v>200</v>
      </c>
      <c r="M1253" s="20">
        <v>0</v>
      </c>
      <c r="N1253" s="139">
        <v>99000</v>
      </c>
      <c r="O1253" s="140"/>
      <c r="P1253" s="20">
        <v>99000</v>
      </c>
      <c r="Q1253" s="139">
        <v>0</v>
      </c>
      <c r="R1253" s="141"/>
      <c r="S1253" s="140"/>
      <c r="T1253" s="20">
        <v>0</v>
      </c>
      <c r="U1253" s="139">
        <v>0</v>
      </c>
      <c r="V1253" s="141"/>
      <c r="W1253" s="22">
        <v>8910</v>
      </c>
      <c r="X1253" s="20">
        <v>0</v>
      </c>
      <c r="Y1253" s="20">
        <v>0</v>
      </c>
      <c r="Z1253" s="139">
        <v>107910</v>
      </c>
      <c r="AA1253" s="140"/>
      <c r="AB1253" s="20">
        <v>12000</v>
      </c>
      <c r="AC1253" s="20">
        <v>95910</v>
      </c>
      <c r="AD1253" s="42" t="s">
        <v>5019</v>
      </c>
      <c r="AE1253" s="21" t="s">
        <v>5811</v>
      </c>
      <c r="AF1253" s="172" t="s">
        <v>5019</v>
      </c>
      <c r="AG1253" s="173"/>
      <c r="AH1253" s="172" t="s">
        <v>5807</v>
      </c>
      <c r="AI1253" s="173"/>
    </row>
    <row r="1254" spans="1:35">
      <c r="A1254" s="20">
        <v>181</v>
      </c>
      <c r="B1254" s="172" t="s">
        <v>5812</v>
      </c>
      <c r="C1254" s="173"/>
      <c r="D1254" s="21" t="s">
        <v>5813</v>
      </c>
      <c r="E1254" s="172" t="s">
        <v>5814</v>
      </c>
      <c r="F1254" s="174"/>
      <c r="G1254" s="173"/>
      <c r="H1254" s="21" t="s">
        <v>66</v>
      </c>
      <c r="I1254" s="172" t="s">
        <v>5815</v>
      </c>
      <c r="J1254" s="173"/>
      <c r="K1254" s="21" t="s">
        <v>68</v>
      </c>
      <c r="L1254" s="20">
        <v>169</v>
      </c>
      <c r="M1254" s="20">
        <v>0</v>
      </c>
      <c r="N1254" s="139">
        <v>228488</v>
      </c>
      <c r="O1254" s="140"/>
      <c r="P1254" s="20">
        <v>228488</v>
      </c>
      <c r="Q1254" s="139">
        <v>0</v>
      </c>
      <c r="R1254" s="141"/>
      <c r="S1254" s="140"/>
      <c r="T1254" s="20">
        <v>0</v>
      </c>
      <c r="U1254" s="139">
        <v>0</v>
      </c>
      <c r="V1254" s="141"/>
      <c r="W1254" s="22">
        <v>20564</v>
      </c>
      <c r="X1254" s="20">
        <v>0</v>
      </c>
      <c r="Y1254" s="20">
        <v>0</v>
      </c>
      <c r="Z1254" s="139">
        <v>249052</v>
      </c>
      <c r="AA1254" s="140"/>
      <c r="AB1254" s="20">
        <v>249052</v>
      </c>
      <c r="AC1254" s="20">
        <v>0</v>
      </c>
      <c r="AD1254" s="42" t="s">
        <v>5128</v>
      </c>
      <c r="AE1254" s="21" t="s">
        <v>5816</v>
      </c>
      <c r="AF1254" s="172" t="s">
        <v>5128</v>
      </c>
      <c r="AG1254" s="173"/>
      <c r="AH1254" s="172" t="s">
        <v>5812</v>
      </c>
      <c r="AI1254" s="173"/>
    </row>
    <row r="1255" spans="1:35">
      <c r="A1255" s="20">
        <v>182</v>
      </c>
      <c r="B1255" s="172" t="s">
        <v>5817</v>
      </c>
      <c r="C1255" s="173"/>
      <c r="D1255" s="21" t="s">
        <v>108</v>
      </c>
      <c r="E1255" s="172" t="s">
        <v>5818</v>
      </c>
      <c r="F1255" s="174"/>
      <c r="G1255" s="173"/>
      <c r="H1255" s="21" t="s">
        <v>110</v>
      </c>
      <c r="I1255" s="172" t="s">
        <v>5819</v>
      </c>
      <c r="J1255" s="173"/>
      <c r="K1255" s="21" t="s">
        <v>60</v>
      </c>
      <c r="L1255" s="20">
        <v>2479</v>
      </c>
      <c r="M1255" s="20">
        <v>89100</v>
      </c>
      <c r="N1255" s="139">
        <v>1226907</v>
      </c>
      <c r="O1255" s="140"/>
      <c r="P1255" s="20">
        <v>1316007</v>
      </c>
      <c r="Q1255" s="139">
        <v>0</v>
      </c>
      <c r="R1255" s="141"/>
      <c r="S1255" s="140"/>
      <c r="T1255" s="20">
        <v>0</v>
      </c>
      <c r="U1255" s="139">
        <v>0</v>
      </c>
      <c r="V1255" s="141"/>
      <c r="W1255" s="22">
        <v>6580</v>
      </c>
      <c r="X1255" s="20">
        <v>0</v>
      </c>
      <c r="Y1255" s="20">
        <v>0</v>
      </c>
      <c r="Z1255" s="139">
        <v>1322587</v>
      </c>
      <c r="AA1255" s="140"/>
      <c r="AB1255" s="20">
        <v>1322587</v>
      </c>
      <c r="AC1255" s="20">
        <v>0</v>
      </c>
      <c r="AD1255" s="42" t="s">
        <v>5161</v>
      </c>
      <c r="AE1255" s="21" t="s">
        <v>5820</v>
      </c>
      <c r="AF1255" s="172" t="s">
        <v>5161</v>
      </c>
      <c r="AG1255" s="173"/>
      <c r="AH1255" s="172" t="s">
        <v>5817</v>
      </c>
      <c r="AI1255" s="173"/>
    </row>
    <row r="1256" spans="1:35">
      <c r="A1256" s="20">
        <v>183</v>
      </c>
      <c r="B1256" s="172" t="s">
        <v>5821</v>
      </c>
      <c r="C1256" s="173"/>
      <c r="D1256" s="21" t="s">
        <v>108</v>
      </c>
      <c r="E1256" s="172" t="s">
        <v>5822</v>
      </c>
      <c r="F1256" s="174"/>
      <c r="G1256" s="173"/>
      <c r="H1256" s="21" t="s">
        <v>110</v>
      </c>
      <c r="I1256" s="172" t="s">
        <v>5127</v>
      </c>
      <c r="J1256" s="173"/>
      <c r="K1256" s="21" t="s">
        <v>118</v>
      </c>
      <c r="L1256" s="20">
        <v>4957</v>
      </c>
      <c r="M1256" s="20">
        <v>243000</v>
      </c>
      <c r="N1256" s="139">
        <v>1784592</v>
      </c>
      <c r="O1256" s="140"/>
      <c r="P1256" s="20">
        <v>2027592</v>
      </c>
      <c r="Q1256" s="139">
        <v>0</v>
      </c>
      <c r="R1256" s="141"/>
      <c r="S1256" s="140"/>
      <c r="T1256" s="20">
        <v>0</v>
      </c>
      <c r="U1256" s="139">
        <v>0</v>
      </c>
      <c r="V1256" s="141"/>
      <c r="W1256" s="22">
        <v>10138</v>
      </c>
      <c r="X1256" s="20">
        <v>0</v>
      </c>
      <c r="Y1256" s="20">
        <v>0</v>
      </c>
      <c r="Z1256" s="139">
        <v>2037730</v>
      </c>
      <c r="AA1256" s="140"/>
      <c r="AB1256" s="20">
        <v>2037730</v>
      </c>
      <c r="AC1256" s="20">
        <v>0</v>
      </c>
      <c r="AD1256" s="42" t="s">
        <v>5128</v>
      </c>
      <c r="AE1256" s="21" t="s">
        <v>5823</v>
      </c>
      <c r="AF1256" s="172" t="s">
        <v>5128</v>
      </c>
      <c r="AG1256" s="173"/>
      <c r="AH1256" s="172" t="s">
        <v>5821</v>
      </c>
      <c r="AI1256" s="173"/>
    </row>
    <row r="1257" spans="1:35">
      <c r="A1257" s="20">
        <v>184</v>
      </c>
      <c r="B1257" s="172" t="s">
        <v>5824</v>
      </c>
      <c r="C1257" s="173"/>
      <c r="D1257" s="21" t="s">
        <v>5825</v>
      </c>
      <c r="E1257" s="172" t="s">
        <v>588</v>
      </c>
      <c r="F1257" s="174"/>
      <c r="G1257" s="173"/>
      <c r="H1257" s="21" t="s">
        <v>66</v>
      </c>
      <c r="I1257" s="172" t="s">
        <v>5072</v>
      </c>
      <c r="J1257" s="173"/>
      <c r="K1257" s="21" t="s">
        <v>60</v>
      </c>
      <c r="L1257" s="20">
        <v>150</v>
      </c>
      <c r="M1257" s="20">
        <v>0</v>
      </c>
      <c r="N1257" s="139">
        <v>74250</v>
      </c>
      <c r="O1257" s="140"/>
      <c r="P1257" s="20">
        <v>74250</v>
      </c>
      <c r="Q1257" s="139">
        <v>0</v>
      </c>
      <c r="R1257" s="141"/>
      <c r="S1257" s="140"/>
      <c r="T1257" s="20">
        <v>0</v>
      </c>
      <c r="U1257" s="139">
        <v>0</v>
      </c>
      <c r="V1257" s="141"/>
      <c r="W1257" s="22">
        <v>6683</v>
      </c>
      <c r="X1257" s="20">
        <v>0</v>
      </c>
      <c r="Y1257" s="20">
        <v>0</v>
      </c>
      <c r="Z1257" s="139">
        <v>80933</v>
      </c>
      <c r="AA1257" s="140"/>
      <c r="AB1257" s="20">
        <v>9000</v>
      </c>
      <c r="AC1257" s="20">
        <v>71933</v>
      </c>
      <c r="AD1257" s="42" t="s">
        <v>5019</v>
      </c>
      <c r="AE1257" s="21" t="s">
        <v>5826</v>
      </c>
      <c r="AF1257" s="172" t="s">
        <v>5019</v>
      </c>
      <c r="AG1257" s="173"/>
      <c r="AH1257" s="172" t="s">
        <v>5824</v>
      </c>
      <c r="AI1257" s="173"/>
    </row>
    <row r="1258" spans="1:35">
      <c r="A1258" s="20">
        <v>185</v>
      </c>
      <c r="B1258" s="172" t="s">
        <v>5827</v>
      </c>
      <c r="C1258" s="173"/>
      <c r="D1258" s="21" t="s">
        <v>5828</v>
      </c>
      <c r="E1258" s="172" t="s">
        <v>4210</v>
      </c>
      <c r="F1258" s="174"/>
      <c r="G1258" s="173"/>
      <c r="H1258" s="21" t="s">
        <v>325</v>
      </c>
      <c r="I1258" s="172" t="s">
        <v>5829</v>
      </c>
      <c r="J1258" s="173"/>
      <c r="K1258" s="21" t="s">
        <v>60</v>
      </c>
      <c r="L1258" s="20">
        <v>2479</v>
      </c>
      <c r="M1258" s="20">
        <v>59400</v>
      </c>
      <c r="N1258" s="139">
        <v>1226907</v>
      </c>
      <c r="O1258" s="140"/>
      <c r="P1258" s="20">
        <v>1286307</v>
      </c>
      <c r="Q1258" s="139">
        <v>0</v>
      </c>
      <c r="R1258" s="141"/>
      <c r="S1258" s="140"/>
      <c r="T1258" s="20">
        <v>76400</v>
      </c>
      <c r="U1258" s="139">
        <v>274226</v>
      </c>
      <c r="V1258" s="141"/>
      <c r="W1258" s="22">
        <v>13160</v>
      </c>
      <c r="X1258" s="20">
        <v>900</v>
      </c>
      <c r="Y1258" s="20">
        <v>0</v>
      </c>
      <c r="Z1258" s="139">
        <v>1650993</v>
      </c>
      <c r="AA1258" s="140"/>
      <c r="AB1258" s="20">
        <v>1650993</v>
      </c>
      <c r="AC1258" s="20">
        <v>0</v>
      </c>
      <c r="AD1258" s="42" t="s">
        <v>5002</v>
      </c>
      <c r="AE1258" s="21" t="s">
        <v>5830</v>
      </c>
      <c r="AF1258" s="172" t="s">
        <v>5002</v>
      </c>
      <c r="AG1258" s="173"/>
      <c r="AH1258" s="172" t="s">
        <v>5827</v>
      </c>
      <c r="AI1258" s="173"/>
    </row>
    <row r="1259" spans="1:35">
      <c r="A1259" s="20">
        <v>186</v>
      </c>
      <c r="B1259" s="172" t="s">
        <v>5831</v>
      </c>
      <c r="C1259" s="173"/>
      <c r="D1259" s="21" t="s">
        <v>5832</v>
      </c>
      <c r="E1259" s="172" t="s">
        <v>5833</v>
      </c>
      <c r="F1259" s="174"/>
      <c r="G1259" s="173"/>
      <c r="H1259" s="21" t="s">
        <v>66</v>
      </c>
      <c r="I1259" s="172" t="s">
        <v>5834</v>
      </c>
      <c r="J1259" s="173"/>
      <c r="K1259" s="21" t="s">
        <v>413</v>
      </c>
      <c r="L1259" s="20">
        <v>763</v>
      </c>
      <c r="M1259" s="20">
        <v>0</v>
      </c>
      <c r="N1259" s="139">
        <v>737058</v>
      </c>
      <c r="O1259" s="140"/>
      <c r="P1259" s="20">
        <v>737058</v>
      </c>
      <c r="Q1259" s="139">
        <v>0</v>
      </c>
      <c r="R1259" s="141"/>
      <c r="S1259" s="140"/>
      <c r="T1259" s="20">
        <v>0</v>
      </c>
      <c r="U1259" s="139">
        <v>0</v>
      </c>
      <c r="V1259" s="141"/>
      <c r="W1259" s="22">
        <v>66335</v>
      </c>
      <c r="X1259" s="20">
        <v>0</v>
      </c>
      <c r="Y1259" s="20">
        <v>0</v>
      </c>
      <c r="Z1259" s="139">
        <v>803393</v>
      </c>
      <c r="AA1259" s="140"/>
      <c r="AB1259" s="20">
        <v>803393</v>
      </c>
      <c r="AC1259" s="20">
        <v>0</v>
      </c>
      <c r="AD1259" s="42" t="s">
        <v>5062</v>
      </c>
      <c r="AE1259" s="21" t="s">
        <v>5835</v>
      </c>
      <c r="AF1259" s="172" t="s">
        <v>5062</v>
      </c>
      <c r="AG1259" s="173"/>
      <c r="AH1259" s="172" t="s">
        <v>5831</v>
      </c>
      <c r="AI1259" s="173"/>
    </row>
    <row r="1260" spans="1:35">
      <c r="A1260" s="20">
        <v>187</v>
      </c>
      <c r="B1260" s="172" t="s">
        <v>5836</v>
      </c>
      <c r="C1260" s="173"/>
      <c r="D1260" s="21" t="s">
        <v>5837</v>
      </c>
      <c r="E1260" s="172" t="s">
        <v>5838</v>
      </c>
      <c r="F1260" s="174"/>
      <c r="G1260" s="173"/>
      <c r="H1260" s="21" t="s">
        <v>325</v>
      </c>
      <c r="I1260" s="172" t="s">
        <v>5839</v>
      </c>
      <c r="J1260" s="173"/>
      <c r="K1260" s="21" t="s">
        <v>1218</v>
      </c>
      <c r="L1260" s="20">
        <v>19278</v>
      </c>
      <c r="M1260" s="20">
        <v>2855210</v>
      </c>
      <c r="N1260" s="139">
        <v>32763539</v>
      </c>
      <c r="O1260" s="140"/>
      <c r="P1260" s="20">
        <v>35618749</v>
      </c>
      <c r="Q1260" s="139">
        <v>10000</v>
      </c>
      <c r="R1260" s="141"/>
      <c r="S1260" s="140"/>
      <c r="T1260" s="20">
        <v>76400</v>
      </c>
      <c r="U1260" s="139">
        <v>433957</v>
      </c>
      <c r="V1260" s="141"/>
      <c r="W1260" s="22">
        <v>370464</v>
      </c>
      <c r="X1260" s="20">
        <v>0</v>
      </c>
      <c r="Y1260" s="20">
        <v>0</v>
      </c>
      <c r="Z1260" s="139">
        <v>36509570</v>
      </c>
      <c r="AA1260" s="140"/>
      <c r="AB1260" s="20">
        <v>18000000</v>
      </c>
      <c r="AC1260" s="20">
        <v>18509570</v>
      </c>
      <c r="AD1260" s="42" t="s">
        <v>5062</v>
      </c>
      <c r="AE1260" s="21" t="s">
        <v>5840</v>
      </c>
      <c r="AF1260" s="172" t="s">
        <v>5062</v>
      </c>
      <c r="AG1260" s="173"/>
      <c r="AH1260" s="172" t="s">
        <v>5836</v>
      </c>
      <c r="AI1260" s="173"/>
    </row>
    <row r="1261" spans="1:35">
      <c r="A1261" s="20">
        <v>188</v>
      </c>
      <c r="B1261" s="172" t="s">
        <v>5841</v>
      </c>
      <c r="C1261" s="173"/>
      <c r="D1261" s="21" t="s">
        <v>5842</v>
      </c>
      <c r="E1261" s="172" t="s">
        <v>2496</v>
      </c>
      <c r="F1261" s="174"/>
      <c r="G1261" s="173"/>
      <c r="H1261" s="21" t="s">
        <v>66</v>
      </c>
      <c r="I1261" s="172" t="s">
        <v>5843</v>
      </c>
      <c r="J1261" s="173"/>
      <c r="K1261" s="21" t="s">
        <v>60</v>
      </c>
      <c r="L1261" s="20">
        <v>200</v>
      </c>
      <c r="M1261" s="20">
        <v>0</v>
      </c>
      <c r="N1261" s="139">
        <v>99000</v>
      </c>
      <c r="O1261" s="140"/>
      <c r="P1261" s="20">
        <v>99000</v>
      </c>
      <c r="Q1261" s="139">
        <v>0</v>
      </c>
      <c r="R1261" s="141"/>
      <c r="S1261" s="140"/>
      <c r="T1261" s="20">
        <v>0</v>
      </c>
      <c r="U1261" s="139">
        <v>0</v>
      </c>
      <c r="V1261" s="141"/>
      <c r="W1261" s="22">
        <v>8910</v>
      </c>
      <c r="X1261" s="20">
        <v>0</v>
      </c>
      <c r="Y1261" s="20">
        <v>0</v>
      </c>
      <c r="Z1261" s="139">
        <v>107910</v>
      </c>
      <c r="AA1261" s="140"/>
      <c r="AB1261" s="20">
        <v>12000</v>
      </c>
      <c r="AC1261" s="20">
        <v>95910</v>
      </c>
      <c r="AD1261" s="42" t="s">
        <v>5019</v>
      </c>
      <c r="AE1261" s="21" t="s">
        <v>5844</v>
      </c>
      <c r="AF1261" s="172" t="s">
        <v>5019</v>
      </c>
      <c r="AG1261" s="173"/>
      <c r="AH1261" s="172" t="s">
        <v>5841</v>
      </c>
      <c r="AI1261" s="173"/>
    </row>
    <row r="1262" spans="1:35">
      <c r="A1262" s="20">
        <v>189</v>
      </c>
      <c r="B1262" s="172" t="s">
        <v>5845</v>
      </c>
      <c r="C1262" s="173"/>
      <c r="D1262" s="21" t="s">
        <v>5846</v>
      </c>
      <c r="E1262" s="172" t="s">
        <v>5847</v>
      </c>
      <c r="F1262" s="174"/>
      <c r="G1262" s="173"/>
      <c r="H1262" s="21" t="s">
        <v>66</v>
      </c>
      <c r="I1262" s="172" t="s">
        <v>5848</v>
      </c>
      <c r="J1262" s="173"/>
      <c r="K1262" s="21" t="s">
        <v>60</v>
      </c>
      <c r="L1262" s="20">
        <v>60</v>
      </c>
      <c r="M1262" s="20">
        <v>0</v>
      </c>
      <c r="N1262" s="139">
        <v>29700</v>
      </c>
      <c r="O1262" s="140"/>
      <c r="P1262" s="20">
        <v>29700</v>
      </c>
      <c r="Q1262" s="139">
        <v>0</v>
      </c>
      <c r="R1262" s="141"/>
      <c r="S1262" s="140"/>
      <c r="T1262" s="20">
        <v>0</v>
      </c>
      <c r="U1262" s="139">
        <v>0</v>
      </c>
      <c r="V1262" s="141"/>
      <c r="W1262" s="22">
        <v>2673</v>
      </c>
      <c r="X1262" s="20">
        <v>0</v>
      </c>
      <c r="Y1262" s="20">
        <v>0</v>
      </c>
      <c r="Z1262" s="139">
        <v>32373</v>
      </c>
      <c r="AA1262" s="140"/>
      <c r="AB1262" s="20">
        <v>32373</v>
      </c>
      <c r="AC1262" s="20">
        <v>0</v>
      </c>
      <c r="AD1262" s="42" t="s">
        <v>5051</v>
      </c>
      <c r="AE1262" s="21" t="s">
        <v>5849</v>
      </c>
      <c r="AF1262" s="172" t="s">
        <v>5051</v>
      </c>
      <c r="AG1262" s="173"/>
      <c r="AH1262" s="172" t="s">
        <v>5845</v>
      </c>
      <c r="AI1262" s="173"/>
    </row>
    <row r="1263" spans="1:35">
      <c r="A1263" s="20">
        <v>190</v>
      </c>
      <c r="B1263" s="172" t="s">
        <v>5850</v>
      </c>
      <c r="C1263" s="173"/>
      <c r="D1263" s="21" t="s">
        <v>5851</v>
      </c>
      <c r="E1263" s="172" t="s">
        <v>5852</v>
      </c>
      <c r="F1263" s="174"/>
      <c r="G1263" s="173"/>
      <c r="H1263" s="21" t="s">
        <v>66</v>
      </c>
      <c r="I1263" s="172" t="s">
        <v>3033</v>
      </c>
      <c r="J1263" s="173"/>
      <c r="K1263" s="21" t="s">
        <v>252</v>
      </c>
      <c r="L1263" s="20">
        <v>495</v>
      </c>
      <c r="M1263" s="20">
        <v>0</v>
      </c>
      <c r="N1263" s="139">
        <v>205425</v>
      </c>
      <c r="O1263" s="140"/>
      <c r="P1263" s="20">
        <v>205425</v>
      </c>
      <c r="Q1263" s="139">
        <v>0</v>
      </c>
      <c r="R1263" s="141"/>
      <c r="S1263" s="140"/>
      <c r="T1263" s="20">
        <v>0</v>
      </c>
      <c r="U1263" s="139">
        <v>0</v>
      </c>
      <c r="V1263" s="141"/>
      <c r="W1263" s="22">
        <v>18488</v>
      </c>
      <c r="X1263" s="20">
        <v>0</v>
      </c>
      <c r="Y1263" s="20">
        <v>0</v>
      </c>
      <c r="Z1263" s="139">
        <v>223913</v>
      </c>
      <c r="AA1263" s="140"/>
      <c r="AB1263" s="20">
        <v>223913</v>
      </c>
      <c r="AC1263" s="20">
        <v>0</v>
      </c>
      <c r="AD1263" s="42" t="s">
        <v>5161</v>
      </c>
      <c r="AE1263" s="21" t="s">
        <v>5853</v>
      </c>
      <c r="AF1263" s="172" t="s">
        <v>5161</v>
      </c>
      <c r="AG1263" s="173"/>
      <c r="AH1263" s="172" t="s">
        <v>5850</v>
      </c>
      <c r="AI1263" s="173"/>
    </row>
    <row r="1264" spans="1:35">
      <c r="A1264" s="20">
        <v>191</v>
      </c>
      <c r="B1264" s="172" t="s">
        <v>5854</v>
      </c>
      <c r="C1264" s="173"/>
      <c r="D1264" s="21" t="s">
        <v>108</v>
      </c>
      <c r="E1264" s="172" t="s">
        <v>5855</v>
      </c>
      <c r="F1264" s="174"/>
      <c r="G1264" s="173"/>
      <c r="H1264" s="21" t="s">
        <v>110</v>
      </c>
      <c r="I1264" s="172" t="s">
        <v>5127</v>
      </c>
      <c r="J1264" s="173"/>
      <c r="K1264" s="21" t="s">
        <v>118</v>
      </c>
      <c r="L1264" s="20">
        <v>4957</v>
      </c>
      <c r="M1264" s="20">
        <v>243000</v>
      </c>
      <c r="N1264" s="139">
        <v>1784592</v>
      </c>
      <c r="O1264" s="140"/>
      <c r="P1264" s="20">
        <v>2027592</v>
      </c>
      <c r="Q1264" s="139">
        <v>0</v>
      </c>
      <c r="R1264" s="141"/>
      <c r="S1264" s="140"/>
      <c r="T1264" s="20">
        <v>0</v>
      </c>
      <c r="U1264" s="139">
        <v>0</v>
      </c>
      <c r="V1264" s="141"/>
      <c r="W1264" s="22">
        <v>10138</v>
      </c>
      <c r="X1264" s="20">
        <v>0</v>
      </c>
      <c r="Y1264" s="20">
        <v>0</v>
      </c>
      <c r="Z1264" s="139">
        <v>2037730</v>
      </c>
      <c r="AA1264" s="140"/>
      <c r="AB1264" s="20">
        <v>2037730</v>
      </c>
      <c r="AC1264" s="20">
        <v>0</v>
      </c>
      <c r="AD1264" s="42" t="s">
        <v>5128</v>
      </c>
      <c r="AE1264" s="21" t="s">
        <v>5856</v>
      </c>
      <c r="AF1264" s="172" t="s">
        <v>5128</v>
      </c>
      <c r="AG1264" s="173"/>
      <c r="AH1264" s="172" t="s">
        <v>5854</v>
      </c>
      <c r="AI1264" s="173"/>
    </row>
    <row r="1265" spans="1:35">
      <c r="A1265" s="20">
        <v>192</v>
      </c>
      <c r="B1265" s="172" t="s">
        <v>5857</v>
      </c>
      <c r="C1265" s="173"/>
      <c r="D1265" s="21" t="s">
        <v>5858</v>
      </c>
      <c r="E1265" s="172" t="s">
        <v>5859</v>
      </c>
      <c r="F1265" s="174"/>
      <c r="G1265" s="173"/>
      <c r="H1265" s="21" t="s">
        <v>66</v>
      </c>
      <c r="I1265" s="172" t="s">
        <v>5860</v>
      </c>
      <c r="J1265" s="173"/>
      <c r="K1265" s="21" t="s">
        <v>252</v>
      </c>
      <c r="L1265" s="20">
        <v>495</v>
      </c>
      <c r="M1265" s="20">
        <v>0</v>
      </c>
      <c r="N1265" s="139">
        <v>205425</v>
      </c>
      <c r="O1265" s="140"/>
      <c r="P1265" s="20">
        <v>205425</v>
      </c>
      <c r="Q1265" s="139">
        <v>0</v>
      </c>
      <c r="R1265" s="141"/>
      <c r="S1265" s="140"/>
      <c r="T1265" s="20">
        <v>0</v>
      </c>
      <c r="U1265" s="139">
        <v>0</v>
      </c>
      <c r="V1265" s="141"/>
      <c r="W1265" s="22">
        <v>18488</v>
      </c>
      <c r="X1265" s="20">
        <v>0</v>
      </c>
      <c r="Y1265" s="20">
        <v>0</v>
      </c>
      <c r="Z1265" s="139">
        <v>223913</v>
      </c>
      <c r="AA1265" s="140"/>
      <c r="AB1265" s="20">
        <v>223913</v>
      </c>
      <c r="AC1265" s="20">
        <v>0</v>
      </c>
      <c r="AD1265" s="42" t="s">
        <v>5051</v>
      </c>
      <c r="AE1265" s="21" t="s">
        <v>5861</v>
      </c>
      <c r="AF1265" s="172" t="s">
        <v>5051</v>
      </c>
      <c r="AG1265" s="173"/>
      <c r="AH1265" s="172" t="s">
        <v>5857</v>
      </c>
      <c r="AI1265" s="173"/>
    </row>
    <row r="1266" spans="1:35">
      <c r="A1266" s="20">
        <v>193</v>
      </c>
      <c r="B1266" s="172" t="s">
        <v>5527</v>
      </c>
      <c r="C1266" s="173"/>
      <c r="D1266" s="21" t="s">
        <v>108</v>
      </c>
      <c r="E1266" s="172" t="s">
        <v>5159</v>
      </c>
      <c r="F1266" s="174"/>
      <c r="G1266" s="173"/>
      <c r="H1266" s="21" t="s">
        <v>110</v>
      </c>
      <c r="I1266" s="172" t="s">
        <v>5160</v>
      </c>
      <c r="J1266" s="173"/>
      <c r="K1266" s="21" t="s">
        <v>3433</v>
      </c>
      <c r="L1266" s="20">
        <v>4957</v>
      </c>
      <c r="M1266" s="20">
        <v>247901</v>
      </c>
      <c r="N1266" s="139">
        <v>247902</v>
      </c>
      <c r="O1266" s="140"/>
      <c r="P1266" s="20">
        <v>495803</v>
      </c>
      <c r="Q1266" s="139">
        <v>0</v>
      </c>
      <c r="R1266" s="141"/>
      <c r="S1266" s="140"/>
      <c r="T1266" s="20">
        <v>0</v>
      </c>
      <c r="U1266" s="139">
        <v>0</v>
      </c>
      <c r="V1266" s="141"/>
      <c r="W1266" s="22">
        <v>4197</v>
      </c>
      <c r="X1266" s="20">
        <v>0</v>
      </c>
      <c r="Y1266" s="20">
        <v>0</v>
      </c>
      <c r="Z1266" s="139">
        <v>500000</v>
      </c>
      <c r="AA1266" s="140"/>
      <c r="AB1266" s="20">
        <v>500000</v>
      </c>
      <c r="AC1266" s="20">
        <v>0</v>
      </c>
      <c r="AD1266" s="42" t="s">
        <v>5161</v>
      </c>
      <c r="AE1266" s="21" t="s">
        <v>5531</v>
      </c>
      <c r="AF1266" s="172" t="s">
        <v>5161</v>
      </c>
      <c r="AG1266" s="173"/>
      <c r="AH1266" s="172" t="s">
        <v>5527</v>
      </c>
      <c r="AI1266" s="173"/>
    </row>
    <row r="1267" spans="1:35">
      <c r="A1267" s="20">
        <v>194</v>
      </c>
      <c r="B1267" s="172" t="s">
        <v>5862</v>
      </c>
      <c r="C1267" s="173"/>
      <c r="D1267" s="21" t="s">
        <v>5369</v>
      </c>
      <c r="E1267" s="172" t="s">
        <v>5370</v>
      </c>
      <c r="F1267" s="174"/>
      <c r="G1267" s="173"/>
      <c r="H1267" s="21" t="s">
        <v>66</v>
      </c>
      <c r="I1267" s="172" t="s">
        <v>1251</v>
      </c>
      <c r="J1267" s="173"/>
      <c r="K1267" s="21" t="s">
        <v>295</v>
      </c>
      <c r="L1267" s="20">
        <v>150</v>
      </c>
      <c r="M1267" s="20">
        <v>0</v>
      </c>
      <c r="N1267" s="139">
        <v>74250</v>
      </c>
      <c r="O1267" s="140"/>
      <c r="P1267" s="20">
        <v>74250</v>
      </c>
      <c r="Q1267" s="139">
        <v>0</v>
      </c>
      <c r="R1267" s="141"/>
      <c r="S1267" s="140"/>
      <c r="T1267" s="20">
        <v>0</v>
      </c>
      <c r="U1267" s="139">
        <v>0</v>
      </c>
      <c r="V1267" s="141"/>
      <c r="W1267" s="22">
        <v>6683</v>
      </c>
      <c r="X1267" s="20">
        <v>0</v>
      </c>
      <c r="Y1267" s="20">
        <v>0</v>
      </c>
      <c r="Z1267" s="139">
        <v>80933</v>
      </c>
      <c r="AA1267" s="140"/>
      <c r="AB1267" s="20">
        <v>9000</v>
      </c>
      <c r="AC1267" s="20">
        <v>71933</v>
      </c>
      <c r="AD1267" s="42" t="s">
        <v>5019</v>
      </c>
      <c r="AE1267" s="21" t="s">
        <v>5863</v>
      </c>
      <c r="AF1267" s="172" t="s">
        <v>5019</v>
      </c>
      <c r="AG1267" s="173"/>
      <c r="AH1267" s="172" t="s">
        <v>5862</v>
      </c>
      <c r="AI1267" s="173"/>
    </row>
    <row r="1268" spans="1:35">
      <c r="A1268" s="20">
        <v>195</v>
      </c>
      <c r="B1268" s="172" t="s">
        <v>5864</v>
      </c>
      <c r="C1268" s="173"/>
      <c r="D1268" s="21" t="s">
        <v>5865</v>
      </c>
      <c r="E1268" s="172" t="s">
        <v>924</v>
      </c>
      <c r="F1268" s="174"/>
      <c r="G1268" s="173"/>
      <c r="H1268" s="21" t="s">
        <v>66</v>
      </c>
      <c r="I1268" s="172" t="s">
        <v>5866</v>
      </c>
      <c r="J1268" s="173"/>
      <c r="K1268" s="21" t="s">
        <v>60</v>
      </c>
      <c r="L1268" s="20">
        <v>200</v>
      </c>
      <c r="M1268" s="20">
        <v>0</v>
      </c>
      <c r="N1268" s="139">
        <v>99000</v>
      </c>
      <c r="O1268" s="140"/>
      <c r="P1268" s="20">
        <v>99000</v>
      </c>
      <c r="Q1268" s="139">
        <v>0</v>
      </c>
      <c r="R1268" s="141"/>
      <c r="S1268" s="140"/>
      <c r="T1268" s="20">
        <v>0</v>
      </c>
      <c r="U1268" s="139">
        <v>0</v>
      </c>
      <c r="V1268" s="141"/>
      <c r="W1268" s="22">
        <v>8910</v>
      </c>
      <c r="X1268" s="20">
        <v>0</v>
      </c>
      <c r="Y1268" s="20">
        <v>0</v>
      </c>
      <c r="Z1268" s="139">
        <v>107910</v>
      </c>
      <c r="AA1268" s="140"/>
      <c r="AB1268" s="20">
        <v>12000</v>
      </c>
      <c r="AC1268" s="20">
        <v>95910</v>
      </c>
      <c r="AD1268" s="42" t="s">
        <v>5019</v>
      </c>
      <c r="AE1268" s="21" t="s">
        <v>5867</v>
      </c>
      <c r="AF1268" s="172" t="s">
        <v>5019</v>
      </c>
      <c r="AG1268" s="173"/>
      <c r="AH1268" s="172" t="s">
        <v>5864</v>
      </c>
      <c r="AI1268" s="173"/>
    </row>
    <row r="1269" spans="1:35">
      <c r="A1269" s="20">
        <v>196</v>
      </c>
      <c r="B1269" s="172" t="s">
        <v>5868</v>
      </c>
      <c r="C1269" s="173"/>
      <c r="D1269" s="21" t="s">
        <v>3561</v>
      </c>
      <c r="E1269" s="172" t="s">
        <v>3562</v>
      </c>
      <c r="F1269" s="174"/>
      <c r="G1269" s="173"/>
      <c r="H1269" s="21" t="s">
        <v>66</v>
      </c>
      <c r="I1269" s="172" t="s">
        <v>3563</v>
      </c>
      <c r="J1269" s="173"/>
      <c r="K1269" s="21" t="s">
        <v>370</v>
      </c>
      <c r="L1269" s="20">
        <v>731</v>
      </c>
      <c r="M1269" s="20">
        <v>0</v>
      </c>
      <c r="N1269" s="139">
        <v>442255</v>
      </c>
      <c r="O1269" s="140"/>
      <c r="P1269" s="20">
        <v>442255</v>
      </c>
      <c r="Q1269" s="139">
        <v>0</v>
      </c>
      <c r="R1269" s="141"/>
      <c r="S1269" s="140"/>
      <c r="T1269" s="20">
        <v>0</v>
      </c>
      <c r="U1269" s="139">
        <v>0</v>
      </c>
      <c r="V1269" s="141"/>
      <c r="W1269" s="22">
        <v>39803</v>
      </c>
      <c r="X1269" s="20">
        <v>0</v>
      </c>
      <c r="Y1269" s="20">
        <v>0</v>
      </c>
      <c r="Z1269" s="139">
        <v>482058</v>
      </c>
      <c r="AA1269" s="140"/>
      <c r="AB1269" s="20">
        <v>482058</v>
      </c>
      <c r="AC1269" s="20">
        <v>0</v>
      </c>
      <c r="AD1269" s="42" t="s">
        <v>5040</v>
      </c>
      <c r="AE1269" s="21" t="s">
        <v>5869</v>
      </c>
      <c r="AF1269" s="172" t="s">
        <v>5040</v>
      </c>
      <c r="AG1269" s="173"/>
      <c r="AH1269" s="172" t="s">
        <v>5868</v>
      </c>
      <c r="AI1269" s="173"/>
    </row>
    <row r="1270" spans="1:35">
      <c r="A1270" s="20">
        <v>197</v>
      </c>
      <c r="B1270" s="172" t="s">
        <v>5870</v>
      </c>
      <c r="C1270" s="173"/>
      <c r="D1270" s="21" t="s">
        <v>5871</v>
      </c>
      <c r="E1270" s="172" t="s">
        <v>903</v>
      </c>
      <c r="F1270" s="174"/>
      <c r="G1270" s="173"/>
      <c r="H1270" s="21" t="s">
        <v>98</v>
      </c>
      <c r="I1270" s="172" t="s">
        <v>5872</v>
      </c>
      <c r="J1270" s="173"/>
      <c r="K1270" s="21" t="s">
        <v>60</v>
      </c>
      <c r="L1270" s="20">
        <v>0</v>
      </c>
      <c r="M1270" s="20">
        <v>59400</v>
      </c>
      <c r="N1270" s="139">
        <v>0</v>
      </c>
      <c r="O1270" s="140"/>
      <c r="P1270" s="20">
        <v>59400</v>
      </c>
      <c r="Q1270" s="139">
        <v>0</v>
      </c>
      <c r="R1270" s="141"/>
      <c r="S1270" s="140"/>
      <c r="T1270" s="20">
        <v>0</v>
      </c>
      <c r="U1270" s="139">
        <v>0</v>
      </c>
      <c r="V1270" s="141"/>
      <c r="W1270" s="22">
        <v>891</v>
      </c>
      <c r="X1270" s="20">
        <v>16650</v>
      </c>
      <c r="Y1270" s="20">
        <v>0</v>
      </c>
      <c r="Z1270" s="139">
        <v>76941</v>
      </c>
      <c r="AA1270" s="140"/>
      <c r="AB1270" s="20">
        <v>76941</v>
      </c>
      <c r="AC1270" s="20">
        <v>0</v>
      </c>
      <c r="AD1270" s="42" t="s">
        <v>5013</v>
      </c>
      <c r="AE1270" s="21" t="s">
        <v>5873</v>
      </c>
      <c r="AF1270" s="172" t="s">
        <v>5013</v>
      </c>
      <c r="AG1270" s="173"/>
      <c r="AH1270" s="172" t="s">
        <v>5870</v>
      </c>
      <c r="AI1270" s="173"/>
    </row>
    <row r="1271" spans="1:35">
      <c r="A1271" s="20">
        <v>198</v>
      </c>
      <c r="B1271" s="172" t="s">
        <v>5874</v>
      </c>
      <c r="C1271" s="173"/>
      <c r="D1271" s="21" t="s">
        <v>5875</v>
      </c>
      <c r="E1271" s="172" t="s">
        <v>5876</v>
      </c>
      <c r="F1271" s="174"/>
      <c r="G1271" s="173"/>
      <c r="H1271" s="21" t="s">
        <v>156</v>
      </c>
      <c r="I1271" s="172" t="s">
        <v>4151</v>
      </c>
      <c r="J1271" s="173"/>
      <c r="K1271" s="21" t="s">
        <v>60</v>
      </c>
      <c r="L1271" s="20">
        <v>2479</v>
      </c>
      <c r="M1271" s="20">
        <v>0</v>
      </c>
      <c r="N1271" s="139">
        <v>1226907</v>
      </c>
      <c r="O1271" s="140"/>
      <c r="P1271" s="20">
        <v>1226907</v>
      </c>
      <c r="Q1271" s="139">
        <v>0</v>
      </c>
      <c r="R1271" s="141"/>
      <c r="S1271" s="140"/>
      <c r="T1271" s="20">
        <v>76400</v>
      </c>
      <c r="U1271" s="139">
        <v>188671</v>
      </c>
      <c r="V1271" s="141"/>
      <c r="W1271" s="22">
        <v>12269</v>
      </c>
      <c r="X1271" s="20">
        <v>16650</v>
      </c>
      <c r="Y1271" s="20">
        <v>0</v>
      </c>
      <c r="Z1271" s="139">
        <v>1520897</v>
      </c>
      <c r="AA1271" s="140"/>
      <c r="AB1271" s="20">
        <v>1520897</v>
      </c>
      <c r="AC1271" s="20">
        <v>0</v>
      </c>
      <c r="AD1271" s="42" t="s">
        <v>5151</v>
      </c>
      <c r="AE1271" s="21" t="s">
        <v>5877</v>
      </c>
      <c r="AF1271" s="172" t="s">
        <v>5151</v>
      </c>
      <c r="AG1271" s="173"/>
      <c r="AH1271" s="172" t="s">
        <v>5874</v>
      </c>
      <c r="AI1271" s="173"/>
    </row>
    <row r="1272" spans="1:35">
      <c r="A1272" s="20">
        <v>199</v>
      </c>
      <c r="B1272" s="172" t="s">
        <v>5878</v>
      </c>
      <c r="C1272" s="173"/>
      <c r="D1272" s="21" t="s">
        <v>5879</v>
      </c>
      <c r="E1272" s="172" t="s">
        <v>5880</v>
      </c>
      <c r="F1272" s="174"/>
      <c r="G1272" s="173"/>
      <c r="H1272" s="21" t="s">
        <v>325</v>
      </c>
      <c r="I1272" s="172" t="s">
        <v>5881</v>
      </c>
      <c r="J1272" s="173"/>
      <c r="K1272" s="21" t="s">
        <v>60</v>
      </c>
      <c r="L1272" s="20">
        <v>2479</v>
      </c>
      <c r="M1272" s="20">
        <v>59400</v>
      </c>
      <c r="N1272" s="139">
        <v>1226907</v>
      </c>
      <c r="O1272" s="140"/>
      <c r="P1272" s="20">
        <v>1286307</v>
      </c>
      <c r="Q1272" s="139">
        <v>0</v>
      </c>
      <c r="R1272" s="141"/>
      <c r="S1272" s="140"/>
      <c r="T1272" s="20">
        <v>0</v>
      </c>
      <c r="U1272" s="139">
        <v>0</v>
      </c>
      <c r="V1272" s="141"/>
      <c r="W1272" s="22">
        <v>13160</v>
      </c>
      <c r="X1272" s="20">
        <v>16650</v>
      </c>
      <c r="Y1272" s="20">
        <v>0</v>
      </c>
      <c r="Z1272" s="139">
        <v>1316117</v>
      </c>
      <c r="AA1272" s="140"/>
      <c r="AB1272" s="20">
        <v>1316117</v>
      </c>
      <c r="AC1272" s="20">
        <v>0</v>
      </c>
      <c r="AD1272" s="42" t="s">
        <v>5151</v>
      </c>
      <c r="AE1272" s="21" t="s">
        <v>5882</v>
      </c>
      <c r="AF1272" s="172" t="s">
        <v>5151</v>
      </c>
      <c r="AG1272" s="173"/>
      <c r="AH1272" s="172" t="s">
        <v>5878</v>
      </c>
      <c r="AI1272" s="173"/>
    </row>
    <row r="1273" spans="1:35">
      <c r="A1273" s="20">
        <v>200</v>
      </c>
      <c r="B1273" s="172" t="s">
        <v>5883</v>
      </c>
      <c r="C1273" s="173"/>
      <c r="D1273" s="21" t="s">
        <v>5884</v>
      </c>
      <c r="E1273" s="172" t="s">
        <v>5885</v>
      </c>
      <c r="F1273" s="174"/>
      <c r="G1273" s="173"/>
      <c r="H1273" s="21" t="s">
        <v>66</v>
      </c>
      <c r="I1273" s="172" t="s">
        <v>5886</v>
      </c>
      <c r="J1273" s="173"/>
      <c r="K1273" s="21" t="s">
        <v>60</v>
      </c>
      <c r="L1273" s="20">
        <v>350</v>
      </c>
      <c r="M1273" s="20">
        <v>0</v>
      </c>
      <c r="N1273" s="139">
        <v>173250</v>
      </c>
      <c r="O1273" s="140"/>
      <c r="P1273" s="20">
        <v>173250</v>
      </c>
      <c r="Q1273" s="139">
        <v>0</v>
      </c>
      <c r="R1273" s="141"/>
      <c r="S1273" s="140"/>
      <c r="T1273" s="20">
        <v>0</v>
      </c>
      <c r="U1273" s="139">
        <v>0</v>
      </c>
      <c r="V1273" s="141"/>
      <c r="W1273" s="22">
        <v>15593</v>
      </c>
      <c r="X1273" s="20">
        <v>0</v>
      </c>
      <c r="Y1273" s="20">
        <v>0</v>
      </c>
      <c r="Z1273" s="139">
        <v>188843</v>
      </c>
      <c r="AA1273" s="140"/>
      <c r="AB1273" s="20">
        <v>21000</v>
      </c>
      <c r="AC1273" s="20">
        <v>167843</v>
      </c>
      <c r="AD1273" s="42" t="s">
        <v>5019</v>
      </c>
      <c r="AE1273" s="21" t="s">
        <v>5887</v>
      </c>
      <c r="AF1273" s="172" t="s">
        <v>5019</v>
      </c>
      <c r="AG1273" s="173"/>
      <c r="AH1273" s="172" t="s">
        <v>5883</v>
      </c>
      <c r="AI1273" s="173"/>
    </row>
    <row r="1274" spans="1:35" s="64" customFormat="1">
      <c r="A1274" s="60">
        <v>201</v>
      </c>
      <c r="B1274" s="168" t="s">
        <v>5888</v>
      </c>
      <c r="C1274" s="169"/>
      <c r="D1274" s="61" t="s">
        <v>5889</v>
      </c>
      <c r="E1274" s="168" t="s">
        <v>5890</v>
      </c>
      <c r="F1274" s="170"/>
      <c r="G1274" s="169"/>
      <c r="H1274" s="61" t="s">
        <v>66</v>
      </c>
      <c r="I1274" s="168" t="s">
        <v>3913</v>
      </c>
      <c r="J1274" s="169"/>
      <c r="K1274" s="61" t="s">
        <v>433</v>
      </c>
      <c r="L1274" s="60">
        <v>191</v>
      </c>
      <c r="M1274" s="60">
        <v>0</v>
      </c>
      <c r="N1274" s="166">
        <v>275938</v>
      </c>
      <c r="O1274" s="167"/>
      <c r="P1274" s="60">
        <v>275938</v>
      </c>
      <c r="Q1274" s="166">
        <v>0</v>
      </c>
      <c r="R1274" s="171"/>
      <c r="S1274" s="167"/>
      <c r="T1274" s="60">
        <v>0</v>
      </c>
      <c r="U1274" s="166">
        <v>500</v>
      </c>
      <c r="V1274" s="171"/>
      <c r="W1274" s="62">
        <v>24834</v>
      </c>
      <c r="X1274" s="60">
        <v>0</v>
      </c>
      <c r="Y1274" s="60">
        <v>0</v>
      </c>
      <c r="Z1274" s="166">
        <v>301272</v>
      </c>
      <c r="AA1274" s="167"/>
      <c r="AB1274" s="60">
        <v>301272</v>
      </c>
      <c r="AC1274" s="60">
        <v>0</v>
      </c>
      <c r="AD1274" s="63" t="s">
        <v>5051</v>
      </c>
      <c r="AE1274" s="61" t="s">
        <v>5891</v>
      </c>
      <c r="AF1274" s="168" t="s">
        <v>5051</v>
      </c>
      <c r="AG1274" s="169"/>
      <c r="AH1274" s="168" t="s">
        <v>5888</v>
      </c>
      <c r="AI1274" s="169"/>
    </row>
    <row r="1275" spans="1:35">
      <c r="A1275" s="20">
        <v>1</v>
      </c>
      <c r="B1275" s="163" t="s">
        <v>5898</v>
      </c>
      <c r="C1275" s="164"/>
      <c r="D1275" s="75" t="s">
        <v>5899</v>
      </c>
      <c r="E1275" s="163" t="s">
        <v>5900</v>
      </c>
      <c r="F1275" s="165"/>
      <c r="G1275" s="164"/>
      <c r="H1275" s="75" t="s">
        <v>66</v>
      </c>
      <c r="I1275" s="163" t="s">
        <v>5901</v>
      </c>
      <c r="J1275" s="164"/>
      <c r="K1275" s="75" t="s">
        <v>252</v>
      </c>
      <c r="L1275" s="20">
        <v>150</v>
      </c>
      <c r="M1275" s="20">
        <v>0</v>
      </c>
      <c r="N1275" s="139">
        <v>62250</v>
      </c>
      <c r="O1275" s="140"/>
      <c r="P1275" s="20">
        <v>62250</v>
      </c>
      <c r="Q1275" s="139">
        <v>0</v>
      </c>
      <c r="R1275" s="141"/>
      <c r="S1275" s="140"/>
      <c r="T1275" s="20">
        <v>0</v>
      </c>
      <c r="U1275" s="139">
        <v>0</v>
      </c>
      <c r="V1275" s="141"/>
      <c r="W1275" s="74">
        <v>5603</v>
      </c>
      <c r="X1275" s="20">
        <v>0</v>
      </c>
      <c r="Y1275" s="20">
        <v>0</v>
      </c>
      <c r="Z1275" s="139">
        <v>67853</v>
      </c>
      <c r="AA1275" s="140"/>
      <c r="AB1275" s="20">
        <v>67853</v>
      </c>
      <c r="AC1275" s="20">
        <v>0</v>
      </c>
      <c r="AD1275" s="75" t="s">
        <v>5902</v>
      </c>
      <c r="AE1275" s="75" t="s">
        <v>5903</v>
      </c>
      <c r="AF1275" s="163" t="s">
        <v>5902</v>
      </c>
      <c r="AG1275" s="164"/>
      <c r="AH1275" s="163" t="s">
        <v>5898</v>
      </c>
      <c r="AI1275" s="164"/>
    </row>
    <row r="1276" spans="1:35">
      <c r="A1276" s="20">
        <v>2</v>
      </c>
      <c r="B1276" s="163" t="s">
        <v>5921</v>
      </c>
      <c r="C1276" s="164"/>
      <c r="D1276" s="75" t="s">
        <v>5922</v>
      </c>
      <c r="E1276" s="163" t="s">
        <v>5923</v>
      </c>
      <c r="F1276" s="165"/>
      <c r="G1276" s="164"/>
      <c r="H1276" s="75" t="s">
        <v>66</v>
      </c>
      <c r="I1276" s="163" t="s">
        <v>5924</v>
      </c>
      <c r="J1276" s="164"/>
      <c r="K1276" s="75" t="s">
        <v>252</v>
      </c>
      <c r="L1276" s="20">
        <v>430</v>
      </c>
      <c r="M1276" s="20">
        <v>0</v>
      </c>
      <c r="N1276" s="139">
        <v>178450</v>
      </c>
      <c r="O1276" s="140"/>
      <c r="P1276" s="20">
        <v>178450</v>
      </c>
      <c r="Q1276" s="139">
        <v>0</v>
      </c>
      <c r="R1276" s="141"/>
      <c r="S1276" s="140"/>
      <c r="T1276" s="20">
        <v>0</v>
      </c>
      <c r="U1276" s="139">
        <v>0</v>
      </c>
      <c r="V1276" s="141"/>
      <c r="W1276" s="74">
        <v>16061</v>
      </c>
      <c r="X1276" s="20">
        <v>0</v>
      </c>
      <c r="Y1276" s="20">
        <v>0</v>
      </c>
      <c r="Z1276" s="139">
        <v>194511</v>
      </c>
      <c r="AA1276" s="140"/>
      <c r="AB1276" s="20">
        <v>194511</v>
      </c>
      <c r="AC1276" s="20">
        <v>0</v>
      </c>
      <c r="AD1276" s="75" t="s">
        <v>5919</v>
      </c>
      <c r="AE1276" s="75" t="s">
        <v>5925</v>
      </c>
      <c r="AF1276" s="163" t="s">
        <v>5919</v>
      </c>
      <c r="AG1276" s="164"/>
      <c r="AH1276" s="163" t="s">
        <v>5921</v>
      </c>
      <c r="AI1276" s="164"/>
    </row>
    <row r="1277" spans="1:35">
      <c r="A1277" s="20">
        <v>3</v>
      </c>
      <c r="B1277" s="163" t="s">
        <v>5916</v>
      </c>
      <c r="C1277" s="164"/>
      <c r="D1277" s="75" t="s">
        <v>5917</v>
      </c>
      <c r="E1277" s="163" t="s">
        <v>2779</v>
      </c>
      <c r="F1277" s="165"/>
      <c r="G1277" s="164"/>
      <c r="H1277" s="75" t="s">
        <v>66</v>
      </c>
      <c r="I1277" s="163" t="s">
        <v>5918</v>
      </c>
      <c r="J1277" s="164"/>
      <c r="K1277" s="75" t="s">
        <v>125</v>
      </c>
      <c r="L1277" s="20">
        <v>538</v>
      </c>
      <c r="M1277" s="20">
        <v>0</v>
      </c>
      <c r="N1277" s="139">
        <v>727376</v>
      </c>
      <c r="O1277" s="140"/>
      <c r="P1277" s="20">
        <v>727376</v>
      </c>
      <c r="Q1277" s="139">
        <v>0</v>
      </c>
      <c r="R1277" s="141"/>
      <c r="S1277" s="140"/>
      <c r="T1277" s="20">
        <v>0</v>
      </c>
      <c r="U1277" s="139">
        <v>0</v>
      </c>
      <c r="V1277" s="141"/>
      <c r="W1277" s="74">
        <v>65464</v>
      </c>
      <c r="X1277" s="20">
        <v>0</v>
      </c>
      <c r="Y1277" s="20">
        <v>0</v>
      </c>
      <c r="Z1277" s="139">
        <v>792840</v>
      </c>
      <c r="AA1277" s="140"/>
      <c r="AB1277" s="20">
        <v>792840</v>
      </c>
      <c r="AC1277" s="20">
        <v>0</v>
      </c>
      <c r="AD1277" s="75" t="s">
        <v>5919</v>
      </c>
      <c r="AE1277" s="75" t="s">
        <v>5920</v>
      </c>
      <c r="AF1277" s="163" t="s">
        <v>5919</v>
      </c>
      <c r="AG1277" s="164"/>
      <c r="AH1277" s="163" t="s">
        <v>5916</v>
      </c>
      <c r="AI1277" s="164"/>
    </row>
    <row r="1278" spans="1:35">
      <c r="A1278" s="20">
        <v>4</v>
      </c>
      <c r="B1278" s="163" t="s">
        <v>6363</v>
      </c>
      <c r="C1278" s="164"/>
      <c r="D1278" s="75" t="s">
        <v>6364</v>
      </c>
      <c r="E1278" s="163" t="s">
        <v>6365</v>
      </c>
      <c r="F1278" s="165"/>
      <c r="G1278" s="164"/>
      <c r="H1278" s="75" t="s">
        <v>66</v>
      </c>
      <c r="I1278" s="163" t="s">
        <v>6366</v>
      </c>
      <c r="J1278" s="164"/>
      <c r="K1278" s="75" t="s">
        <v>370</v>
      </c>
      <c r="L1278" s="20">
        <v>417</v>
      </c>
      <c r="M1278" s="20">
        <v>0</v>
      </c>
      <c r="N1278" s="139">
        <v>252285</v>
      </c>
      <c r="O1278" s="140"/>
      <c r="P1278" s="20">
        <v>252285</v>
      </c>
      <c r="Q1278" s="139">
        <v>0</v>
      </c>
      <c r="R1278" s="141"/>
      <c r="S1278" s="140"/>
      <c r="T1278" s="20">
        <v>0</v>
      </c>
      <c r="U1278" s="139">
        <v>0</v>
      </c>
      <c r="V1278" s="141"/>
      <c r="W1278" s="74">
        <v>22706</v>
      </c>
      <c r="X1278" s="20">
        <v>0</v>
      </c>
      <c r="Y1278" s="20">
        <v>0</v>
      </c>
      <c r="Z1278" s="139">
        <v>274991</v>
      </c>
      <c r="AA1278" s="140"/>
      <c r="AB1278" s="20">
        <v>274991</v>
      </c>
      <c r="AC1278" s="20">
        <v>0</v>
      </c>
      <c r="AD1278" s="75" t="s">
        <v>6367</v>
      </c>
      <c r="AE1278" s="75" t="s">
        <v>6368</v>
      </c>
      <c r="AF1278" s="163" t="s">
        <v>6367</v>
      </c>
      <c r="AG1278" s="164"/>
      <c r="AH1278" s="163" t="s">
        <v>6363</v>
      </c>
      <c r="AI1278" s="164"/>
    </row>
    <row r="1279" spans="1:35">
      <c r="A1279" s="20">
        <v>5</v>
      </c>
      <c r="B1279" s="163" t="s">
        <v>6991</v>
      </c>
      <c r="C1279" s="164"/>
      <c r="D1279" s="75" t="s">
        <v>6992</v>
      </c>
      <c r="E1279" s="163" t="s">
        <v>6922</v>
      </c>
      <c r="F1279" s="165"/>
      <c r="G1279" s="164"/>
      <c r="H1279" s="75" t="s">
        <v>66</v>
      </c>
      <c r="I1279" s="163" t="s">
        <v>6993</v>
      </c>
      <c r="J1279" s="164"/>
      <c r="K1279" s="75" t="s">
        <v>6994</v>
      </c>
      <c r="L1279" s="20">
        <v>3025</v>
      </c>
      <c r="M1279" s="20">
        <v>0</v>
      </c>
      <c r="N1279" s="139">
        <v>5141078</v>
      </c>
      <c r="O1279" s="140"/>
      <c r="P1279" s="20">
        <v>5141078</v>
      </c>
      <c r="Q1279" s="139">
        <v>10000</v>
      </c>
      <c r="R1279" s="141"/>
      <c r="S1279" s="140"/>
      <c r="T1279" s="20">
        <v>0</v>
      </c>
      <c r="U1279" s="139">
        <v>0</v>
      </c>
      <c r="V1279" s="141"/>
      <c r="W1279" s="74">
        <v>0</v>
      </c>
      <c r="X1279" s="20">
        <v>0</v>
      </c>
      <c r="Y1279" s="20">
        <v>0</v>
      </c>
      <c r="Z1279" s="139">
        <v>5151078</v>
      </c>
      <c r="AA1279" s="140"/>
      <c r="AB1279" s="20">
        <v>10000</v>
      </c>
      <c r="AC1279" s="20">
        <v>5141078</v>
      </c>
      <c r="AD1279" s="75" t="s">
        <v>6881</v>
      </c>
      <c r="AE1279" s="75" t="s">
        <v>6995</v>
      </c>
      <c r="AF1279" s="163" t="s">
        <v>6881</v>
      </c>
      <c r="AG1279" s="164"/>
      <c r="AH1279" s="163" t="s">
        <v>6991</v>
      </c>
      <c r="AI1279" s="164"/>
    </row>
    <row r="1280" spans="1:35">
      <c r="A1280" s="20">
        <v>6</v>
      </c>
      <c r="B1280" s="163" t="s">
        <v>6996</v>
      </c>
      <c r="C1280" s="164"/>
      <c r="D1280" s="75" t="s">
        <v>108</v>
      </c>
      <c r="E1280" s="163" t="s">
        <v>6997</v>
      </c>
      <c r="F1280" s="165"/>
      <c r="G1280" s="164"/>
      <c r="H1280" s="75" t="s">
        <v>110</v>
      </c>
      <c r="I1280" s="163" t="s">
        <v>6998</v>
      </c>
      <c r="J1280" s="164"/>
      <c r="K1280" s="75" t="s">
        <v>118</v>
      </c>
      <c r="L1280" s="20">
        <v>4957</v>
      </c>
      <c r="M1280" s="20">
        <v>243000</v>
      </c>
      <c r="N1280" s="139">
        <v>1784592</v>
      </c>
      <c r="O1280" s="140"/>
      <c r="P1280" s="20">
        <v>2027592</v>
      </c>
      <c r="Q1280" s="139">
        <v>0</v>
      </c>
      <c r="R1280" s="141"/>
      <c r="S1280" s="140"/>
      <c r="T1280" s="20">
        <v>0</v>
      </c>
      <c r="U1280" s="139">
        <v>0</v>
      </c>
      <c r="V1280" s="141"/>
      <c r="W1280" s="74">
        <v>10138</v>
      </c>
      <c r="X1280" s="20">
        <v>0</v>
      </c>
      <c r="Y1280" s="20">
        <v>0</v>
      </c>
      <c r="Z1280" s="139">
        <v>2037730</v>
      </c>
      <c r="AA1280" s="140"/>
      <c r="AB1280" s="20">
        <v>2037730</v>
      </c>
      <c r="AC1280" s="20">
        <v>0</v>
      </c>
      <c r="AD1280" s="75" t="s">
        <v>6881</v>
      </c>
      <c r="AE1280" s="75" t="s">
        <v>6999</v>
      </c>
      <c r="AF1280" s="163" t="s">
        <v>6881</v>
      </c>
      <c r="AG1280" s="164"/>
      <c r="AH1280" s="163" t="s">
        <v>6996</v>
      </c>
      <c r="AI1280" s="164"/>
    </row>
    <row r="1281" spans="1:35">
      <c r="A1281" s="20">
        <v>7</v>
      </c>
      <c r="B1281" s="163" t="s">
        <v>6877</v>
      </c>
      <c r="C1281" s="164"/>
      <c r="D1281" s="75" t="s">
        <v>6878</v>
      </c>
      <c r="E1281" s="163" t="s">
        <v>6879</v>
      </c>
      <c r="F1281" s="165"/>
      <c r="G1281" s="164"/>
      <c r="H1281" s="75" t="s">
        <v>66</v>
      </c>
      <c r="I1281" s="163" t="s">
        <v>6880</v>
      </c>
      <c r="J1281" s="164"/>
      <c r="K1281" s="75" t="s">
        <v>2164</v>
      </c>
      <c r="L1281" s="20">
        <v>1971</v>
      </c>
      <c r="M1281" s="20">
        <v>0</v>
      </c>
      <c r="N1281" s="139">
        <v>3349774</v>
      </c>
      <c r="O1281" s="140"/>
      <c r="P1281" s="20">
        <v>3349774</v>
      </c>
      <c r="Q1281" s="139">
        <v>0</v>
      </c>
      <c r="R1281" s="141"/>
      <c r="S1281" s="140"/>
      <c r="T1281" s="20">
        <v>0</v>
      </c>
      <c r="U1281" s="139">
        <v>0</v>
      </c>
      <c r="V1281" s="141"/>
      <c r="W1281" s="74">
        <v>0</v>
      </c>
      <c r="X1281" s="20">
        <v>0</v>
      </c>
      <c r="Y1281" s="20">
        <v>0</v>
      </c>
      <c r="Z1281" s="139">
        <v>3349774</v>
      </c>
      <c r="AA1281" s="140"/>
      <c r="AB1281" s="20">
        <v>10000</v>
      </c>
      <c r="AC1281" s="20">
        <v>3339774</v>
      </c>
      <c r="AD1281" s="75" t="s">
        <v>6881</v>
      </c>
      <c r="AE1281" s="75" t="s">
        <v>6882</v>
      </c>
      <c r="AF1281" s="163" t="s">
        <v>6881</v>
      </c>
      <c r="AG1281" s="164"/>
      <c r="AH1281" s="163" t="s">
        <v>6877</v>
      </c>
      <c r="AI1281" s="164"/>
    </row>
    <row r="1282" spans="1:35">
      <c r="A1282" s="20">
        <v>8</v>
      </c>
      <c r="B1282" s="163" t="s">
        <v>7000</v>
      </c>
      <c r="C1282" s="164"/>
      <c r="D1282" s="75" t="s">
        <v>108</v>
      </c>
      <c r="E1282" s="163" t="s">
        <v>7001</v>
      </c>
      <c r="F1282" s="165"/>
      <c r="G1282" s="164"/>
      <c r="H1282" s="75" t="s">
        <v>110</v>
      </c>
      <c r="I1282" s="163" t="s">
        <v>7002</v>
      </c>
      <c r="J1282" s="164"/>
      <c r="K1282" s="75" t="s">
        <v>130</v>
      </c>
      <c r="L1282" s="20">
        <v>2479</v>
      </c>
      <c r="M1282" s="20">
        <v>81000</v>
      </c>
      <c r="N1282" s="139">
        <v>892296</v>
      </c>
      <c r="O1282" s="140"/>
      <c r="P1282" s="20">
        <v>973296</v>
      </c>
      <c r="Q1282" s="139">
        <v>0</v>
      </c>
      <c r="R1282" s="141"/>
      <c r="S1282" s="140"/>
      <c r="T1282" s="20">
        <v>0</v>
      </c>
      <c r="U1282" s="139">
        <v>0</v>
      </c>
      <c r="V1282" s="141"/>
      <c r="W1282" s="74">
        <v>4866</v>
      </c>
      <c r="X1282" s="20">
        <v>0</v>
      </c>
      <c r="Y1282" s="20">
        <v>0</v>
      </c>
      <c r="Z1282" s="139">
        <v>978162</v>
      </c>
      <c r="AA1282" s="140"/>
      <c r="AB1282" s="20">
        <v>978162</v>
      </c>
      <c r="AC1282" s="20">
        <v>0</v>
      </c>
      <c r="AD1282" s="75" t="s">
        <v>6881</v>
      </c>
      <c r="AE1282" s="75" t="s">
        <v>7003</v>
      </c>
      <c r="AF1282" s="163" t="s">
        <v>6881</v>
      </c>
      <c r="AG1282" s="164"/>
      <c r="AH1282" s="163" t="s">
        <v>7000</v>
      </c>
      <c r="AI1282" s="164"/>
    </row>
    <row r="1283" spans="1:35">
      <c r="A1283" s="20">
        <v>9</v>
      </c>
      <c r="B1283" s="163" t="s">
        <v>6359</v>
      </c>
      <c r="C1283" s="164"/>
      <c r="D1283" s="75" t="s">
        <v>6360</v>
      </c>
      <c r="E1283" s="163" t="s">
        <v>6361</v>
      </c>
      <c r="F1283" s="165"/>
      <c r="G1283" s="164"/>
      <c r="H1283" s="75" t="s">
        <v>98</v>
      </c>
      <c r="I1283" s="163" t="s">
        <v>2962</v>
      </c>
      <c r="J1283" s="164"/>
      <c r="K1283" s="75" t="s">
        <v>60</v>
      </c>
      <c r="L1283" s="20">
        <v>0</v>
      </c>
      <c r="M1283" s="20">
        <v>59400</v>
      </c>
      <c r="N1283" s="139">
        <v>0</v>
      </c>
      <c r="O1283" s="140"/>
      <c r="P1283" s="20">
        <v>59400</v>
      </c>
      <c r="Q1283" s="139">
        <v>0</v>
      </c>
      <c r="R1283" s="141"/>
      <c r="S1283" s="140"/>
      <c r="T1283" s="20">
        <v>0</v>
      </c>
      <c r="U1283" s="139">
        <v>0</v>
      </c>
      <c r="V1283" s="141"/>
      <c r="W1283" s="74">
        <v>891</v>
      </c>
      <c r="X1283" s="20">
        <v>0</v>
      </c>
      <c r="Y1283" s="20">
        <v>0</v>
      </c>
      <c r="Z1283" s="139">
        <v>60291</v>
      </c>
      <c r="AA1283" s="140"/>
      <c r="AB1283" s="20">
        <v>60291</v>
      </c>
      <c r="AC1283" s="20">
        <v>0</v>
      </c>
      <c r="AD1283" s="75" t="s">
        <v>6357</v>
      </c>
      <c r="AE1283" s="75" t="s">
        <v>6362</v>
      </c>
      <c r="AF1283" s="163" t="s">
        <v>6357</v>
      </c>
      <c r="AG1283" s="164"/>
      <c r="AH1283" s="163" t="s">
        <v>6359</v>
      </c>
      <c r="AI1283" s="164"/>
    </row>
    <row r="1284" spans="1:35">
      <c r="A1284" s="20">
        <v>10</v>
      </c>
      <c r="B1284" s="163" t="s">
        <v>6353</v>
      </c>
      <c r="C1284" s="164"/>
      <c r="D1284" s="75" t="s">
        <v>6354</v>
      </c>
      <c r="E1284" s="163" t="s">
        <v>6355</v>
      </c>
      <c r="F1284" s="165"/>
      <c r="G1284" s="164"/>
      <c r="H1284" s="75" t="s">
        <v>325</v>
      </c>
      <c r="I1284" s="163" t="s">
        <v>6356</v>
      </c>
      <c r="J1284" s="164"/>
      <c r="K1284" s="75" t="s">
        <v>60</v>
      </c>
      <c r="L1284" s="20">
        <v>2479</v>
      </c>
      <c r="M1284" s="20">
        <v>59400</v>
      </c>
      <c r="N1284" s="139">
        <v>1226907</v>
      </c>
      <c r="O1284" s="140"/>
      <c r="P1284" s="20">
        <v>1286307</v>
      </c>
      <c r="Q1284" s="139">
        <v>0</v>
      </c>
      <c r="R1284" s="141"/>
      <c r="S1284" s="140"/>
      <c r="T1284" s="20">
        <v>0</v>
      </c>
      <c r="U1284" s="139">
        <v>500</v>
      </c>
      <c r="V1284" s="141"/>
      <c r="W1284" s="74">
        <v>13160</v>
      </c>
      <c r="X1284" s="20">
        <v>12150</v>
      </c>
      <c r="Y1284" s="20">
        <v>0</v>
      </c>
      <c r="Z1284" s="139">
        <v>1312117</v>
      </c>
      <c r="AA1284" s="140"/>
      <c r="AB1284" s="20">
        <v>1312117</v>
      </c>
      <c r="AC1284" s="20">
        <v>0</v>
      </c>
      <c r="AD1284" s="75" t="s">
        <v>6357</v>
      </c>
      <c r="AE1284" s="75" t="s">
        <v>6358</v>
      </c>
      <c r="AF1284" s="163" t="s">
        <v>6357</v>
      </c>
      <c r="AG1284" s="164"/>
      <c r="AH1284" s="163" t="s">
        <v>6353</v>
      </c>
      <c r="AI1284" s="164"/>
    </row>
    <row r="1285" spans="1:35">
      <c r="A1285" s="20">
        <v>11</v>
      </c>
      <c r="B1285" s="163" t="s">
        <v>6347</v>
      </c>
      <c r="C1285" s="164"/>
      <c r="D1285" s="75" t="s">
        <v>6348</v>
      </c>
      <c r="E1285" s="163" t="s">
        <v>6349</v>
      </c>
      <c r="F1285" s="165"/>
      <c r="G1285" s="164"/>
      <c r="H1285" s="75" t="s">
        <v>66</v>
      </c>
      <c r="I1285" s="163" t="s">
        <v>6350</v>
      </c>
      <c r="J1285" s="164"/>
      <c r="K1285" s="75" t="s">
        <v>60</v>
      </c>
      <c r="L1285" s="20">
        <v>450</v>
      </c>
      <c r="M1285" s="20">
        <v>0</v>
      </c>
      <c r="N1285" s="139">
        <v>222750</v>
      </c>
      <c r="O1285" s="140"/>
      <c r="P1285" s="20">
        <v>222750</v>
      </c>
      <c r="Q1285" s="139">
        <v>0</v>
      </c>
      <c r="R1285" s="141"/>
      <c r="S1285" s="140"/>
      <c r="T1285" s="20">
        <v>0</v>
      </c>
      <c r="U1285" s="139">
        <v>0</v>
      </c>
      <c r="V1285" s="141"/>
      <c r="W1285" s="74">
        <v>20048</v>
      </c>
      <c r="X1285" s="20">
        <v>0</v>
      </c>
      <c r="Y1285" s="20">
        <v>0</v>
      </c>
      <c r="Z1285" s="139">
        <v>242798</v>
      </c>
      <c r="AA1285" s="140"/>
      <c r="AB1285" s="20">
        <v>20500</v>
      </c>
      <c r="AC1285" s="20">
        <v>222298</v>
      </c>
      <c r="AD1285" s="75" t="s">
        <v>6351</v>
      </c>
      <c r="AE1285" s="75" t="s">
        <v>6352</v>
      </c>
      <c r="AF1285" s="163" t="s">
        <v>6351</v>
      </c>
      <c r="AG1285" s="164"/>
      <c r="AH1285" s="163" t="s">
        <v>6347</v>
      </c>
      <c r="AI1285" s="164"/>
    </row>
    <row r="1286" spans="1:35">
      <c r="A1286" s="20">
        <v>12</v>
      </c>
      <c r="B1286" s="163" t="s">
        <v>6369</v>
      </c>
      <c r="C1286" s="164"/>
      <c r="D1286" s="75" t="s">
        <v>6370</v>
      </c>
      <c r="E1286" s="163" t="s">
        <v>6371</v>
      </c>
      <c r="F1286" s="165"/>
      <c r="G1286" s="164"/>
      <c r="H1286" s="75" t="s">
        <v>66</v>
      </c>
      <c r="I1286" s="163" t="s">
        <v>6372</v>
      </c>
      <c r="J1286" s="164"/>
      <c r="K1286" s="75" t="s">
        <v>295</v>
      </c>
      <c r="L1286" s="20">
        <v>678</v>
      </c>
      <c r="M1286" s="20">
        <v>0</v>
      </c>
      <c r="N1286" s="139">
        <v>335610</v>
      </c>
      <c r="O1286" s="140"/>
      <c r="P1286" s="20">
        <v>335610</v>
      </c>
      <c r="Q1286" s="139">
        <v>0</v>
      </c>
      <c r="R1286" s="141"/>
      <c r="S1286" s="140"/>
      <c r="T1286" s="20">
        <v>0</v>
      </c>
      <c r="U1286" s="139">
        <v>0</v>
      </c>
      <c r="V1286" s="141"/>
      <c r="W1286" s="74">
        <v>30205</v>
      </c>
      <c r="X1286" s="20">
        <v>0</v>
      </c>
      <c r="Y1286" s="20">
        <v>0</v>
      </c>
      <c r="Z1286" s="139">
        <v>365815</v>
      </c>
      <c r="AA1286" s="140"/>
      <c r="AB1286" s="20">
        <v>365815</v>
      </c>
      <c r="AC1286" s="20">
        <v>0</v>
      </c>
      <c r="AD1286" s="75" t="s">
        <v>6373</v>
      </c>
      <c r="AE1286" s="75" t="s">
        <v>6374</v>
      </c>
      <c r="AF1286" s="163" t="s">
        <v>6373</v>
      </c>
      <c r="AG1286" s="164"/>
      <c r="AH1286" s="163" t="s">
        <v>6369</v>
      </c>
      <c r="AI1286" s="164"/>
    </row>
    <row r="1287" spans="1:35">
      <c r="A1287" s="20">
        <v>13</v>
      </c>
      <c r="B1287" s="163" t="s">
        <v>7004</v>
      </c>
      <c r="C1287" s="164"/>
      <c r="D1287" s="75" t="s">
        <v>7005</v>
      </c>
      <c r="E1287" s="163" t="s">
        <v>7006</v>
      </c>
      <c r="F1287" s="165"/>
      <c r="G1287" s="164"/>
      <c r="H1287" s="75" t="s">
        <v>66</v>
      </c>
      <c r="I1287" s="163" t="s">
        <v>7007</v>
      </c>
      <c r="J1287" s="164"/>
      <c r="K1287" s="75" t="s">
        <v>125</v>
      </c>
      <c r="L1287" s="20">
        <v>15</v>
      </c>
      <c r="M1287" s="20">
        <v>0</v>
      </c>
      <c r="N1287" s="139">
        <v>20280</v>
      </c>
      <c r="O1287" s="140"/>
      <c r="P1287" s="20">
        <v>20280</v>
      </c>
      <c r="Q1287" s="139">
        <v>0</v>
      </c>
      <c r="R1287" s="141"/>
      <c r="S1287" s="140"/>
      <c r="T1287" s="20">
        <v>0</v>
      </c>
      <c r="U1287" s="139">
        <v>0</v>
      </c>
      <c r="V1287" s="141"/>
      <c r="W1287" s="74">
        <v>1825</v>
      </c>
      <c r="X1287" s="20">
        <v>0</v>
      </c>
      <c r="Y1287" s="20">
        <v>0</v>
      </c>
      <c r="Z1287" s="139">
        <v>22105</v>
      </c>
      <c r="AA1287" s="140"/>
      <c r="AB1287" s="20">
        <v>22105</v>
      </c>
      <c r="AC1287" s="20">
        <v>0</v>
      </c>
      <c r="AD1287" s="75" t="s">
        <v>6881</v>
      </c>
      <c r="AE1287" s="75" t="s">
        <v>7008</v>
      </c>
      <c r="AF1287" s="163" t="s">
        <v>6881</v>
      </c>
      <c r="AG1287" s="164"/>
      <c r="AH1287" s="163" t="s">
        <v>7004</v>
      </c>
      <c r="AI1287" s="164"/>
    </row>
    <row r="1288" spans="1:35">
      <c r="A1288" s="20">
        <v>14</v>
      </c>
      <c r="B1288" s="163" t="s">
        <v>7009</v>
      </c>
      <c r="C1288" s="164"/>
      <c r="D1288" s="75" t="s">
        <v>7010</v>
      </c>
      <c r="E1288" s="163" t="s">
        <v>6968</v>
      </c>
      <c r="F1288" s="165"/>
      <c r="G1288" s="164"/>
      <c r="H1288" s="75" t="s">
        <v>66</v>
      </c>
      <c r="I1288" s="163" t="s">
        <v>7011</v>
      </c>
      <c r="J1288" s="164"/>
      <c r="K1288" s="75" t="s">
        <v>2164</v>
      </c>
      <c r="L1288" s="20">
        <v>3850</v>
      </c>
      <c r="M1288" s="20">
        <v>0</v>
      </c>
      <c r="N1288" s="139">
        <v>6543191</v>
      </c>
      <c r="O1288" s="140"/>
      <c r="P1288" s="20">
        <v>6543191</v>
      </c>
      <c r="Q1288" s="139">
        <v>10000</v>
      </c>
      <c r="R1288" s="141"/>
      <c r="S1288" s="140"/>
      <c r="T1288" s="20">
        <v>0</v>
      </c>
      <c r="U1288" s="139">
        <v>0</v>
      </c>
      <c r="V1288" s="141"/>
      <c r="W1288" s="74">
        <v>0</v>
      </c>
      <c r="X1288" s="20">
        <v>0</v>
      </c>
      <c r="Y1288" s="20">
        <v>0</v>
      </c>
      <c r="Z1288" s="139">
        <v>6553191</v>
      </c>
      <c r="AA1288" s="140"/>
      <c r="AB1288" s="20">
        <v>10000</v>
      </c>
      <c r="AC1288" s="20">
        <v>6543191</v>
      </c>
      <c r="AD1288" s="75" t="s">
        <v>6881</v>
      </c>
      <c r="AE1288" s="75" t="s">
        <v>7012</v>
      </c>
      <c r="AF1288" s="163" t="s">
        <v>6881</v>
      </c>
      <c r="AG1288" s="164"/>
      <c r="AH1288" s="163" t="s">
        <v>7009</v>
      </c>
      <c r="AI1288" s="164"/>
    </row>
    <row r="1289" spans="1:35">
      <c r="A1289" s="20">
        <v>15</v>
      </c>
      <c r="B1289" s="163" t="s">
        <v>5892</v>
      </c>
      <c r="C1289" s="164"/>
      <c r="D1289" s="75" t="s">
        <v>5893</v>
      </c>
      <c r="E1289" s="163" t="s">
        <v>5894</v>
      </c>
      <c r="F1289" s="165"/>
      <c r="G1289" s="164"/>
      <c r="H1289" s="75" t="s">
        <v>66</v>
      </c>
      <c r="I1289" s="163" t="s">
        <v>5895</v>
      </c>
      <c r="J1289" s="164"/>
      <c r="K1289" s="75" t="s">
        <v>68</v>
      </c>
      <c r="L1289" s="20">
        <v>585</v>
      </c>
      <c r="M1289" s="20">
        <v>0</v>
      </c>
      <c r="N1289" s="139">
        <v>790920</v>
      </c>
      <c r="O1289" s="140"/>
      <c r="P1289" s="20">
        <v>790920</v>
      </c>
      <c r="Q1289" s="139">
        <v>0</v>
      </c>
      <c r="R1289" s="141"/>
      <c r="S1289" s="140"/>
      <c r="T1289" s="20">
        <v>0</v>
      </c>
      <c r="U1289" s="139">
        <v>0</v>
      </c>
      <c r="V1289" s="141"/>
      <c r="W1289" s="74">
        <v>71183</v>
      </c>
      <c r="X1289" s="20">
        <v>0</v>
      </c>
      <c r="Y1289" s="20">
        <v>0</v>
      </c>
      <c r="Z1289" s="139">
        <v>862103</v>
      </c>
      <c r="AA1289" s="140"/>
      <c r="AB1289" s="20">
        <v>862103</v>
      </c>
      <c r="AC1289" s="20">
        <v>0</v>
      </c>
      <c r="AD1289" s="75" t="s">
        <v>5896</v>
      </c>
      <c r="AE1289" s="75" t="s">
        <v>5897</v>
      </c>
      <c r="AF1289" s="163" t="s">
        <v>5896</v>
      </c>
      <c r="AG1289" s="164"/>
      <c r="AH1289" s="163" t="s">
        <v>5892</v>
      </c>
      <c r="AI1289" s="164"/>
    </row>
    <row r="1290" spans="1:35">
      <c r="A1290" s="20">
        <v>16</v>
      </c>
      <c r="B1290" s="163" t="s">
        <v>7013</v>
      </c>
      <c r="C1290" s="164"/>
      <c r="D1290" s="75" t="s">
        <v>7014</v>
      </c>
      <c r="E1290" s="163" t="s">
        <v>6904</v>
      </c>
      <c r="F1290" s="165"/>
      <c r="G1290" s="164"/>
      <c r="H1290" s="75" t="s">
        <v>66</v>
      </c>
      <c r="I1290" s="163" t="s">
        <v>7015</v>
      </c>
      <c r="J1290" s="164"/>
      <c r="K1290" s="75" t="s">
        <v>2164</v>
      </c>
      <c r="L1290" s="20">
        <v>3080</v>
      </c>
      <c r="M1290" s="20">
        <v>0</v>
      </c>
      <c r="N1290" s="139">
        <v>5234552</v>
      </c>
      <c r="O1290" s="140"/>
      <c r="P1290" s="20">
        <v>5234552</v>
      </c>
      <c r="Q1290" s="139">
        <v>10000</v>
      </c>
      <c r="R1290" s="141"/>
      <c r="S1290" s="140"/>
      <c r="T1290" s="20">
        <v>0</v>
      </c>
      <c r="U1290" s="139">
        <v>0</v>
      </c>
      <c r="V1290" s="141"/>
      <c r="W1290" s="74">
        <v>0</v>
      </c>
      <c r="X1290" s="20">
        <v>0</v>
      </c>
      <c r="Y1290" s="20">
        <v>0</v>
      </c>
      <c r="Z1290" s="139">
        <v>5244552</v>
      </c>
      <c r="AA1290" s="140"/>
      <c r="AB1290" s="20">
        <v>10000</v>
      </c>
      <c r="AC1290" s="20">
        <v>5234552</v>
      </c>
      <c r="AD1290" s="75" t="s">
        <v>6881</v>
      </c>
      <c r="AE1290" s="75" t="s">
        <v>7016</v>
      </c>
      <c r="AF1290" s="163" t="s">
        <v>6881</v>
      </c>
      <c r="AG1290" s="164"/>
      <c r="AH1290" s="163" t="s">
        <v>7013</v>
      </c>
      <c r="AI1290" s="164"/>
    </row>
    <row r="1291" spans="1:35">
      <c r="A1291" s="20">
        <v>17</v>
      </c>
      <c r="B1291" s="163" t="s">
        <v>5910</v>
      </c>
      <c r="C1291" s="164"/>
      <c r="D1291" s="75" t="s">
        <v>5911</v>
      </c>
      <c r="E1291" s="163" t="s">
        <v>5912</v>
      </c>
      <c r="F1291" s="165"/>
      <c r="G1291" s="164"/>
      <c r="H1291" s="75" t="s">
        <v>66</v>
      </c>
      <c r="I1291" s="163" t="s">
        <v>5913</v>
      </c>
      <c r="J1291" s="164"/>
      <c r="K1291" s="75" t="s">
        <v>60</v>
      </c>
      <c r="L1291" s="20">
        <v>200</v>
      </c>
      <c r="M1291" s="20">
        <v>0</v>
      </c>
      <c r="N1291" s="139">
        <v>99000</v>
      </c>
      <c r="O1291" s="140"/>
      <c r="P1291" s="20">
        <v>99000</v>
      </c>
      <c r="Q1291" s="139">
        <v>0</v>
      </c>
      <c r="R1291" s="141"/>
      <c r="S1291" s="140"/>
      <c r="T1291" s="20">
        <v>0</v>
      </c>
      <c r="U1291" s="139">
        <v>0</v>
      </c>
      <c r="V1291" s="141"/>
      <c r="W1291" s="74">
        <v>8910</v>
      </c>
      <c r="X1291" s="20">
        <v>0</v>
      </c>
      <c r="Y1291" s="20">
        <v>0</v>
      </c>
      <c r="Z1291" s="139">
        <v>107910</v>
      </c>
      <c r="AA1291" s="140"/>
      <c r="AB1291" s="20">
        <v>107910</v>
      </c>
      <c r="AC1291" s="20">
        <v>0</v>
      </c>
      <c r="AD1291" s="75" t="s">
        <v>5914</v>
      </c>
      <c r="AE1291" s="75" t="s">
        <v>5915</v>
      </c>
      <c r="AF1291" s="163" t="s">
        <v>5914</v>
      </c>
      <c r="AG1291" s="164"/>
      <c r="AH1291" s="163" t="s">
        <v>5910</v>
      </c>
      <c r="AI1291" s="164"/>
    </row>
    <row r="1292" spans="1:35">
      <c r="A1292" s="20">
        <v>18</v>
      </c>
      <c r="B1292" s="163" t="s">
        <v>5904</v>
      </c>
      <c r="C1292" s="164"/>
      <c r="D1292" s="75" t="s">
        <v>5905</v>
      </c>
      <c r="E1292" s="163" t="s">
        <v>5906</v>
      </c>
      <c r="F1292" s="165"/>
      <c r="G1292" s="164"/>
      <c r="H1292" s="75" t="s">
        <v>66</v>
      </c>
      <c r="I1292" s="163" t="s">
        <v>5907</v>
      </c>
      <c r="J1292" s="164"/>
      <c r="K1292" s="75" t="s">
        <v>60</v>
      </c>
      <c r="L1292" s="20">
        <v>579</v>
      </c>
      <c r="M1292" s="20">
        <v>0</v>
      </c>
      <c r="N1292" s="139">
        <v>286605</v>
      </c>
      <c r="O1292" s="140"/>
      <c r="P1292" s="20">
        <v>286605</v>
      </c>
      <c r="Q1292" s="139">
        <v>0</v>
      </c>
      <c r="R1292" s="141"/>
      <c r="S1292" s="140"/>
      <c r="T1292" s="20">
        <v>0</v>
      </c>
      <c r="U1292" s="139">
        <v>0</v>
      </c>
      <c r="V1292" s="141"/>
      <c r="W1292" s="74">
        <v>25794</v>
      </c>
      <c r="X1292" s="20">
        <v>0</v>
      </c>
      <c r="Y1292" s="20">
        <v>0</v>
      </c>
      <c r="Z1292" s="139">
        <v>312399</v>
      </c>
      <c r="AA1292" s="140"/>
      <c r="AB1292" s="20">
        <v>312399</v>
      </c>
      <c r="AC1292" s="20">
        <v>0</v>
      </c>
      <c r="AD1292" s="75" t="s">
        <v>5908</v>
      </c>
      <c r="AE1292" s="75" t="s">
        <v>5909</v>
      </c>
      <c r="AF1292" s="163" t="s">
        <v>5908</v>
      </c>
      <c r="AG1292" s="164"/>
      <c r="AH1292" s="163" t="s">
        <v>5904</v>
      </c>
      <c r="AI1292" s="164"/>
    </row>
    <row r="1293" spans="1:35">
      <c r="A1293" s="20">
        <v>19</v>
      </c>
      <c r="B1293" s="163" t="s">
        <v>6375</v>
      </c>
      <c r="C1293" s="164"/>
      <c r="D1293" s="75" t="s">
        <v>6376</v>
      </c>
      <c r="E1293" s="163" t="s">
        <v>6377</v>
      </c>
      <c r="F1293" s="165"/>
      <c r="G1293" s="164"/>
      <c r="H1293" s="75" t="s">
        <v>66</v>
      </c>
      <c r="I1293" s="163" t="s">
        <v>6378</v>
      </c>
      <c r="J1293" s="164"/>
      <c r="K1293" s="75" t="s">
        <v>295</v>
      </c>
      <c r="L1293" s="20">
        <v>513</v>
      </c>
      <c r="M1293" s="20">
        <v>0</v>
      </c>
      <c r="N1293" s="139">
        <v>253935</v>
      </c>
      <c r="O1293" s="140"/>
      <c r="P1293" s="20">
        <v>253935</v>
      </c>
      <c r="Q1293" s="139">
        <v>0</v>
      </c>
      <c r="R1293" s="141"/>
      <c r="S1293" s="140"/>
      <c r="T1293" s="20">
        <v>0</v>
      </c>
      <c r="U1293" s="139">
        <v>0</v>
      </c>
      <c r="V1293" s="141"/>
      <c r="W1293" s="74">
        <v>22854</v>
      </c>
      <c r="X1293" s="20">
        <v>0</v>
      </c>
      <c r="Y1293" s="20">
        <v>0</v>
      </c>
      <c r="Z1293" s="139">
        <v>276789</v>
      </c>
      <c r="AA1293" s="140"/>
      <c r="AB1293" s="20">
        <v>23000</v>
      </c>
      <c r="AC1293" s="20">
        <v>253789</v>
      </c>
      <c r="AD1293" s="75" t="s">
        <v>6373</v>
      </c>
      <c r="AE1293" s="75" t="s">
        <v>6379</v>
      </c>
      <c r="AF1293" s="163" t="s">
        <v>6373</v>
      </c>
      <c r="AG1293" s="164"/>
      <c r="AH1293" s="163" t="s">
        <v>6375</v>
      </c>
      <c r="AI1293" s="164"/>
    </row>
    <row r="1294" spans="1:35">
      <c r="A1294" s="20">
        <v>20</v>
      </c>
      <c r="B1294" s="163" t="s">
        <v>6316</v>
      </c>
      <c r="C1294" s="164"/>
      <c r="D1294" s="75" t="s">
        <v>6317</v>
      </c>
      <c r="E1294" s="163" t="s">
        <v>6318</v>
      </c>
      <c r="F1294" s="165"/>
      <c r="G1294" s="164"/>
      <c r="H1294" s="75" t="s">
        <v>98</v>
      </c>
      <c r="I1294" s="163" t="s">
        <v>6319</v>
      </c>
      <c r="J1294" s="164"/>
      <c r="K1294" s="75" t="s">
        <v>60</v>
      </c>
      <c r="L1294" s="20">
        <v>0</v>
      </c>
      <c r="M1294" s="20">
        <v>59400</v>
      </c>
      <c r="N1294" s="139">
        <v>0</v>
      </c>
      <c r="O1294" s="140"/>
      <c r="P1294" s="20">
        <v>59400</v>
      </c>
      <c r="Q1294" s="139">
        <v>0</v>
      </c>
      <c r="R1294" s="141"/>
      <c r="S1294" s="140"/>
      <c r="T1294" s="20">
        <v>0</v>
      </c>
      <c r="U1294" s="139">
        <v>31759</v>
      </c>
      <c r="V1294" s="141"/>
      <c r="W1294" s="74">
        <v>891</v>
      </c>
      <c r="X1294" s="20">
        <v>0</v>
      </c>
      <c r="Y1294" s="20">
        <v>0</v>
      </c>
      <c r="Z1294" s="139">
        <v>92050</v>
      </c>
      <c r="AA1294" s="140"/>
      <c r="AB1294" s="20">
        <v>92050</v>
      </c>
      <c r="AC1294" s="20">
        <v>0</v>
      </c>
      <c r="AD1294" s="75" t="s">
        <v>6054</v>
      </c>
      <c r="AE1294" s="75" t="s">
        <v>6320</v>
      </c>
      <c r="AF1294" s="163" t="s">
        <v>6054</v>
      </c>
      <c r="AG1294" s="164"/>
      <c r="AH1294" s="163" t="s">
        <v>6316</v>
      </c>
      <c r="AI1294" s="164"/>
    </row>
    <row r="1295" spans="1:35">
      <c r="A1295" s="20">
        <v>21</v>
      </c>
      <c r="B1295" s="163" t="s">
        <v>5946</v>
      </c>
      <c r="C1295" s="164"/>
      <c r="D1295" s="75" t="s">
        <v>5947</v>
      </c>
      <c r="E1295" s="163" t="s">
        <v>5948</v>
      </c>
      <c r="F1295" s="165"/>
      <c r="G1295" s="164"/>
      <c r="H1295" s="75" t="s">
        <v>66</v>
      </c>
      <c r="I1295" s="163" t="s">
        <v>5949</v>
      </c>
      <c r="J1295" s="164"/>
      <c r="K1295" s="75" t="s">
        <v>370</v>
      </c>
      <c r="L1295" s="20">
        <v>731</v>
      </c>
      <c r="M1295" s="20">
        <v>0</v>
      </c>
      <c r="N1295" s="139">
        <v>442255</v>
      </c>
      <c r="O1295" s="140"/>
      <c r="P1295" s="20">
        <v>442255</v>
      </c>
      <c r="Q1295" s="139">
        <v>0</v>
      </c>
      <c r="R1295" s="141"/>
      <c r="S1295" s="140"/>
      <c r="T1295" s="20">
        <v>0</v>
      </c>
      <c r="U1295" s="139">
        <v>0</v>
      </c>
      <c r="V1295" s="141"/>
      <c r="W1295" s="74">
        <v>39803</v>
      </c>
      <c r="X1295" s="20">
        <v>0</v>
      </c>
      <c r="Y1295" s="20">
        <v>0</v>
      </c>
      <c r="Z1295" s="139">
        <v>482058</v>
      </c>
      <c r="AA1295" s="140"/>
      <c r="AB1295" s="20">
        <v>482058</v>
      </c>
      <c r="AC1295" s="20">
        <v>0</v>
      </c>
      <c r="AD1295" s="75" t="s">
        <v>5950</v>
      </c>
      <c r="AE1295" s="75" t="s">
        <v>5951</v>
      </c>
      <c r="AF1295" s="163" t="s">
        <v>5950</v>
      </c>
      <c r="AG1295" s="164"/>
      <c r="AH1295" s="163" t="s">
        <v>5946</v>
      </c>
      <c r="AI1295" s="164"/>
    </row>
    <row r="1296" spans="1:35">
      <c r="A1296" s="20">
        <v>22</v>
      </c>
      <c r="B1296" s="163" t="s">
        <v>6405</v>
      </c>
      <c r="C1296" s="164"/>
      <c r="D1296" s="75" t="s">
        <v>6406</v>
      </c>
      <c r="E1296" s="163" t="s">
        <v>6407</v>
      </c>
      <c r="F1296" s="165"/>
      <c r="G1296" s="164"/>
      <c r="H1296" s="75" t="s">
        <v>325</v>
      </c>
      <c r="I1296" s="163" t="s">
        <v>6408</v>
      </c>
      <c r="J1296" s="164"/>
      <c r="K1296" s="75" t="s">
        <v>125</v>
      </c>
      <c r="L1296" s="20">
        <v>4957</v>
      </c>
      <c r="M1296" s="20">
        <v>584064</v>
      </c>
      <c r="N1296" s="139">
        <v>6702134</v>
      </c>
      <c r="O1296" s="140"/>
      <c r="P1296" s="20">
        <v>7286198</v>
      </c>
      <c r="Q1296" s="139">
        <v>10000</v>
      </c>
      <c r="R1296" s="141"/>
      <c r="S1296" s="140"/>
      <c r="T1296" s="20">
        <v>0</v>
      </c>
      <c r="U1296" s="139">
        <v>0</v>
      </c>
      <c r="V1296" s="141"/>
      <c r="W1296" s="74">
        <v>75782</v>
      </c>
      <c r="X1296" s="20">
        <v>0</v>
      </c>
      <c r="Y1296" s="20">
        <v>0</v>
      </c>
      <c r="Z1296" s="139">
        <v>7371980</v>
      </c>
      <c r="AA1296" s="140"/>
      <c r="AB1296" s="20">
        <v>3500000</v>
      </c>
      <c r="AC1296" s="20">
        <v>3871980</v>
      </c>
      <c r="AD1296" s="75" t="s">
        <v>6357</v>
      </c>
      <c r="AE1296" s="75" t="s">
        <v>6409</v>
      </c>
      <c r="AF1296" s="163" t="s">
        <v>6357</v>
      </c>
      <c r="AG1296" s="164"/>
      <c r="AH1296" s="163" t="s">
        <v>6405</v>
      </c>
      <c r="AI1296" s="164"/>
    </row>
    <row r="1297" spans="1:35">
      <c r="A1297" s="20">
        <v>23</v>
      </c>
      <c r="B1297" s="163" t="s">
        <v>5936</v>
      </c>
      <c r="C1297" s="164"/>
      <c r="D1297" s="75" t="s">
        <v>5937</v>
      </c>
      <c r="E1297" s="163" t="s">
        <v>1949</v>
      </c>
      <c r="F1297" s="165"/>
      <c r="G1297" s="164"/>
      <c r="H1297" s="75" t="s">
        <v>98</v>
      </c>
      <c r="I1297" s="163" t="s">
        <v>5938</v>
      </c>
      <c r="J1297" s="164"/>
      <c r="K1297" s="75" t="s">
        <v>60</v>
      </c>
      <c r="L1297" s="20">
        <v>0</v>
      </c>
      <c r="M1297" s="20">
        <v>59400</v>
      </c>
      <c r="N1297" s="139">
        <v>0</v>
      </c>
      <c r="O1297" s="140"/>
      <c r="P1297" s="20">
        <v>59400</v>
      </c>
      <c r="Q1297" s="139">
        <v>0</v>
      </c>
      <c r="R1297" s="141"/>
      <c r="S1297" s="140"/>
      <c r="T1297" s="20">
        <v>0</v>
      </c>
      <c r="U1297" s="139">
        <v>0</v>
      </c>
      <c r="V1297" s="141"/>
      <c r="W1297" s="74">
        <v>891</v>
      </c>
      <c r="X1297" s="20">
        <v>20700</v>
      </c>
      <c r="Y1297" s="20">
        <v>0</v>
      </c>
      <c r="Z1297" s="139">
        <v>80991</v>
      </c>
      <c r="AA1297" s="140"/>
      <c r="AB1297" s="20">
        <v>80991</v>
      </c>
      <c r="AC1297" s="20">
        <v>0</v>
      </c>
      <c r="AD1297" s="75" t="s">
        <v>5939</v>
      </c>
      <c r="AE1297" s="75" t="s">
        <v>5940</v>
      </c>
      <c r="AF1297" s="163" t="s">
        <v>5939</v>
      </c>
      <c r="AG1297" s="164"/>
      <c r="AH1297" s="163" t="s">
        <v>5936</v>
      </c>
      <c r="AI1297" s="164"/>
    </row>
    <row r="1298" spans="1:35">
      <c r="A1298" s="20">
        <v>24</v>
      </c>
      <c r="B1298" s="163" t="s">
        <v>6389</v>
      </c>
      <c r="C1298" s="164"/>
      <c r="D1298" s="75" t="s">
        <v>6390</v>
      </c>
      <c r="E1298" s="163" t="s">
        <v>6391</v>
      </c>
      <c r="F1298" s="165"/>
      <c r="G1298" s="164"/>
      <c r="H1298" s="75" t="s">
        <v>66</v>
      </c>
      <c r="I1298" s="163" t="s">
        <v>5601</v>
      </c>
      <c r="J1298" s="164"/>
      <c r="K1298" s="75" t="s">
        <v>60</v>
      </c>
      <c r="L1298" s="20">
        <v>513</v>
      </c>
      <c r="M1298" s="20">
        <v>0</v>
      </c>
      <c r="N1298" s="139">
        <v>253935</v>
      </c>
      <c r="O1298" s="140"/>
      <c r="P1298" s="20">
        <v>253935</v>
      </c>
      <c r="Q1298" s="139">
        <v>0</v>
      </c>
      <c r="R1298" s="141"/>
      <c r="S1298" s="140"/>
      <c r="T1298" s="20">
        <v>0</v>
      </c>
      <c r="U1298" s="139">
        <v>0</v>
      </c>
      <c r="V1298" s="141"/>
      <c r="W1298" s="74">
        <v>22854</v>
      </c>
      <c r="X1298" s="20">
        <v>0</v>
      </c>
      <c r="Y1298" s="20">
        <v>0</v>
      </c>
      <c r="Z1298" s="139">
        <v>276789</v>
      </c>
      <c r="AA1298" s="140"/>
      <c r="AB1298" s="20">
        <v>23000</v>
      </c>
      <c r="AC1298" s="20">
        <v>253789</v>
      </c>
      <c r="AD1298" s="75" t="s">
        <v>6373</v>
      </c>
      <c r="AE1298" s="75" t="s">
        <v>6392</v>
      </c>
      <c r="AF1298" s="163" t="s">
        <v>6373</v>
      </c>
      <c r="AG1298" s="164"/>
      <c r="AH1298" s="163" t="s">
        <v>6389</v>
      </c>
      <c r="AI1298" s="164"/>
    </row>
    <row r="1299" spans="1:35">
      <c r="A1299" s="20">
        <v>25</v>
      </c>
      <c r="B1299" s="163" t="s">
        <v>6384</v>
      </c>
      <c r="C1299" s="164"/>
      <c r="D1299" s="75" t="s">
        <v>6385</v>
      </c>
      <c r="E1299" s="163" t="s">
        <v>6386</v>
      </c>
      <c r="F1299" s="165"/>
      <c r="G1299" s="164"/>
      <c r="H1299" s="75" t="s">
        <v>66</v>
      </c>
      <c r="I1299" s="163" t="s">
        <v>6387</v>
      </c>
      <c r="J1299" s="164"/>
      <c r="K1299" s="75" t="s">
        <v>60</v>
      </c>
      <c r="L1299" s="20">
        <v>588</v>
      </c>
      <c r="M1299" s="20">
        <v>0</v>
      </c>
      <c r="N1299" s="139">
        <v>291060</v>
      </c>
      <c r="O1299" s="140"/>
      <c r="P1299" s="20">
        <v>291060</v>
      </c>
      <c r="Q1299" s="139">
        <v>0</v>
      </c>
      <c r="R1299" s="141"/>
      <c r="S1299" s="140"/>
      <c r="T1299" s="20">
        <v>0</v>
      </c>
      <c r="U1299" s="139">
        <v>0</v>
      </c>
      <c r="V1299" s="141"/>
      <c r="W1299" s="74">
        <v>26195</v>
      </c>
      <c r="X1299" s="20">
        <v>0</v>
      </c>
      <c r="Y1299" s="20">
        <v>0</v>
      </c>
      <c r="Z1299" s="139">
        <v>317255</v>
      </c>
      <c r="AA1299" s="140"/>
      <c r="AB1299" s="20">
        <v>317255</v>
      </c>
      <c r="AC1299" s="20">
        <v>0</v>
      </c>
      <c r="AD1299" s="75" t="s">
        <v>6373</v>
      </c>
      <c r="AE1299" s="75" t="s">
        <v>6388</v>
      </c>
      <c r="AF1299" s="163" t="s">
        <v>6373</v>
      </c>
      <c r="AG1299" s="164"/>
      <c r="AH1299" s="163" t="s">
        <v>6384</v>
      </c>
      <c r="AI1299" s="164"/>
    </row>
    <row r="1300" spans="1:35">
      <c r="A1300" s="20">
        <v>26</v>
      </c>
      <c r="B1300" s="163" t="s">
        <v>6883</v>
      </c>
      <c r="C1300" s="164"/>
      <c r="D1300" s="75" t="s">
        <v>6884</v>
      </c>
      <c r="E1300" s="163" t="s">
        <v>6885</v>
      </c>
      <c r="F1300" s="165"/>
      <c r="G1300" s="164"/>
      <c r="H1300" s="75" t="s">
        <v>66</v>
      </c>
      <c r="I1300" s="163" t="s">
        <v>6886</v>
      </c>
      <c r="J1300" s="164"/>
      <c r="K1300" s="75" t="s">
        <v>6887</v>
      </c>
      <c r="L1300" s="20">
        <v>2497</v>
      </c>
      <c r="M1300" s="20">
        <v>0</v>
      </c>
      <c r="N1300" s="139">
        <v>4243726</v>
      </c>
      <c r="O1300" s="140"/>
      <c r="P1300" s="20">
        <v>4243726</v>
      </c>
      <c r="Q1300" s="139">
        <v>0</v>
      </c>
      <c r="R1300" s="141"/>
      <c r="S1300" s="140"/>
      <c r="T1300" s="20">
        <v>0</v>
      </c>
      <c r="U1300" s="139">
        <v>0</v>
      </c>
      <c r="V1300" s="141"/>
      <c r="W1300" s="74">
        <v>0</v>
      </c>
      <c r="X1300" s="20">
        <v>0</v>
      </c>
      <c r="Y1300" s="20">
        <v>0</v>
      </c>
      <c r="Z1300" s="139">
        <v>4243726</v>
      </c>
      <c r="AA1300" s="140"/>
      <c r="AB1300" s="20">
        <v>10000</v>
      </c>
      <c r="AC1300" s="20">
        <v>4233726</v>
      </c>
      <c r="AD1300" s="75" t="s">
        <v>6881</v>
      </c>
      <c r="AE1300" s="75" t="s">
        <v>6888</v>
      </c>
      <c r="AF1300" s="163" t="s">
        <v>6881</v>
      </c>
      <c r="AG1300" s="164"/>
      <c r="AH1300" s="163" t="s">
        <v>6883</v>
      </c>
      <c r="AI1300" s="164"/>
    </row>
    <row r="1301" spans="1:35">
      <c r="A1301" s="20">
        <v>27</v>
      </c>
      <c r="B1301" s="163" t="s">
        <v>6410</v>
      </c>
      <c r="C1301" s="164"/>
      <c r="D1301" s="75" t="s">
        <v>6411</v>
      </c>
      <c r="E1301" s="163" t="s">
        <v>6412</v>
      </c>
      <c r="F1301" s="165"/>
      <c r="G1301" s="164"/>
      <c r="H1301" s="75" t="s">
        <v>66</v>
      </c>
      <c r="I1301" s="163" t="s">
        <v>6413</v>
      </c>
      <c r="J1301" s="164"/>
      <c r="K1301" s="75" t="s">
        <v>125</v>
      </c>
      <c r="L1301" s="20">
        <v>116</v>
      </c>
      <c r="M1301" s="20">
        <v>0</v>
      </c>
      <c r="N1301" s="139">
        <v>156832</v>
      </c>
      <c r="O1301" s="140"/>
      <c r="P1301" s="20">
        <v>156832</v>
      </c>
      <c r="Q1301" s="139">
        <v>0</v>
      </c>
      <c r="R1301" s="141"/>
      <c r="S1301" s="140"/>
      <c r="T1301" s="20">
        <v>0</v>
      </c>
      <c r="U1301" s="139">
        <v>0</v>
      </c>
      <c r="V1301" s="141"/>
      <c r="W1301" s="74">
        <v>14115</v>
      </c>
      <c r="X1301" s="20">
        <v>0</v>
      </c>
      <c r="Y1301" s="20">
        <v>0</v>
      </c>
      <c r="Z1301" s="139">
        <v>170947</v>
      </c>
      <c r="AA1301" s="140"/>
      <c r="AB1301" s="20">
        <v>170947</v>
      </c>
      <c r="AC1301" s="20">
        <v>0</v>
      </c>
      <c r="AD1301" s="75" t="s">
        <v>6398</v>
      </c>
      <c r="AE1301" s="75" t="s">
        <v>6414</v>
      </c>
      <c r="AF1301" s="163" t="s">
        <v>6398</v>
      </c>
      <c r="AG1301" s="164"/>
      <c r="AH1301" s="163" t="s">
        <v>6410</v>
      </c>
      <c r="AI1301" s="164"/>
    </row>
    <row r="1302" spans="1:35">
      <c r="A1302" s="20">
        <v>28</v>
      </c>
      <c r="B1302" s="163" t="s">
        <v>6415</v>
      </c>
      <c r="C1302" s="164"/>
      <c r="D1302" s="75" t="s">
        <v>108</v>
      </c>
      <c r="E1302" s="163" t="s">
        <v>6416</v>
      </c>
      <c r="F1302" s="165"/>
      <c r="G1302" s="164"/>
      <c r="H1302" s="75" t="s">
        <v>110</v>
      </c>
      <c r="I1302" s="163" t="s">
        <v>6417</v>
      </c>
      <c r="J1302" s="164"/>
      <c r="K1302" s="75" t="s">
        <v>112</v>
      </c>
      <c r="L1302" s="20">
        <v>4957</v>
      </c>
      <c r="M1302" s="20">
        <v>429300</v>
      </c>
      <c r="N1302" s="139">
        <v>2305098</v>
      </c>
      <c r="O1302" s="140"/>
      <c r="P1302" s="20">
        <v>2734398</v>
      </c>
      <c r="Q1302" s="139">
        <v>0</v>
      </c>
      <c r="R1302" s="141"/>
      <c r="S1302" s="140"/>
      <c r="T1302" s="20">
        <v>0</v>
      </c>
      <c r="U1302" s="139">
        <v>0</v>
      </c>
      <c r="V1302" s="141"/>
      <c r="W1302" s="74">
        <v>13672</v>
      </c>
      <c r="X1302" s="20">
        <v>0</v>
      </c>
      <c r="Y1302" s="20">
        <v>0</v>
      </c>
      <c r="Z1302" s="139">
        <v>2748070</v>
      </c>
      <c r="AA1302" s="140"/>
      <c r="AB1302" s="20">
        <v>2748070</v>
      </c>
      <c r="AC1302" s="20">
        <v>0</v>
      </c>
      <c r="AD1302" s="75" t="s">
        <v>6357</v>
      </c>
      <c r="AE1302" s="75" t="s">
        <v>6418</v>
      </c>
      <c r="AF1302" s="163" t="s">
        <v>6357</v>
      </c>
      <c r="AG1302" s="164"/>
      <c r="AH1302" s="163" t="s">
        <v>6415</v>
      </c>
      <c r="AI1302" s="164"/>
    </row>
    <row r="1303" spans="1:35">
      <c r="A1303" s="20">
        <v>29</v>
      </c>
      <c r="B1303" s="163" t="s">
        <v>5941</v>
      </c>
      <c r="C1303" s="164"/>
      <c r="D1303" s="75" t="s">
        <v>108</v>
      </c>
      <c r="E1303" s="163" t="s">
        <v>5942</v>
      </c>
      <c r="F1303" s="165"/>
      <c r="G1303" s="164"/>
      <c r="H1303" s="75" t="s">
        <v>110</v>
      </c>
      <c r="I1303" s="163" t="s">
        <v>5943</v>
      </c>
      <c r="J1303" s="164"/>
      <c r="K1303" s="75" t="s">
        <v>60</v>
      </c>
      <c r="L1303" s="20">
        <v>2479</v>
      </c>
      <c r="M1303" s="20">
        <v>89100</v>
      </c>
      <c r="N1303" s="139">
        <v>1226907</v>
      </c>
      <c r="O1303" s="140"/>
      <c r="P1303" s="20">
        <v>1316007</v>
      </c>
      <c r="Q1303" s="139">
        <v>0</v>
      </c>
      <c r="R1303" s="141"/>
      <c r="S1303" s="140"/>
      <c r="T1303" s="20">
        <v>0</v>
      </c>
      <c r="U1303" s="139">
        <v>0</v>
      </c>
      <c r="V1303" s="141"/>
      <c r="W1303" s="74">
        <v>6580</v>
      </c>
      <c r="X1303" s="20">
        <v>0</v>
      </c>
      <c r="Y1303" s="20">
        <v>0</v>
      </c>
      <c r="Z1303" s="139">
        <v>1322587</v>
      </c>
      <c r="AA1303" s="140"/>
      <c r="AB1303" s="20">
        <v>1322587</v>
      </c>
      <c r="AC1303" s="20">
        <v>0</v>
      </c>
      <c r="AD1303" s="75" t="s">
        <v>5944</v>
      </c>
      <c r="AE1303" s="75" t="s">
        <v>5945</v>
      </c>
      <c r="AF1303" s="163" t="s">
        <v>5944</v>
      </c>
      <c r="AG1303" s="164"/>
      <c r="AH1303" s="163" t="s">
        <v>5941</v>
      </c>
      <c r="AI1303" s="164"/>
    </row>
    <row r="1304" spans="1:35">
      <c r="A1304" s="20">
        <v>30</v>
      </c>
      <c r="B1304" s="163" t="s">
        <v>6419</v>
      </c>
      <c r="C1304" s="164"/>
      <c r="D1304" s="75" t="s">
        <v>6420</v>
      </c>
      <c r="E1304" s="163" t="s">
        <v>6421</v>
      </c>
      <c r="F1304" s="165"/>
      <c r="G1304" s="164"/>
      <c r="H1304" s="75" t="s">
        <v>66</v>
      </c>
      <c r="I1304" s="163" t="s">
        <v>6422</v>
      </c>
      <c r="J1304" s="164"/>
      <c r="K1304" s="75" t="s">
        <v>295</v>
      </c>
      <c r="L1304" s="20">
        <v>262</v>
      </c>
      <c r="M1304" s="20">
        <v>0</v>
      </c>
      <c r="N1304" s="139">
        <v>129690</v>
      </c>
      <c r="O1304" s="140"/>
      <c r="P1304" s="20">
        <v>129690</v>
      </c>
      <c r="Q1304" s="139">
        <v>0</v>
      </c>
      <c r="R1304" s="141"/>
      <c r="S1304" s="140"/>
      <c r="T1304" s="20">
        <v>0</v>
      </c>
      <c r="U1304" s="139">
        <v>0</v>
      </c>
      <c r="V1304" s="141"/>
      <c r="W1304" s="74">
        <v>11672</v>
      </c>
      <c r="X1304" s="20">
        <v>0</v>
      </c>
      <c r="Y1304" s="20">
        <v>0</v>
      </c>
      <c r="Z1304" s="139">
        <v>141362</v>
      </c>
      <c r="AA1304" s="140"/>
      <c r="AB1304" s="20">
        <v>141362</v>
      </c>
      <c r="AC1304" s="20">
        <v>0</v>
      </c>
      <c r="AD1304" s="75" t="s">
        <v>6423</v>
      </c>
      <c r="AE1304" s="75" t="s">
        <v>6424</v>
      </c>
      <c r="AF1304" s="163" t="s">
        <v>6423</v>
      </c>
      <c r="AG1304" s="164"/>
      <c r="AH1304" s="163" t="s">
        <v>6419</v>
      </c>
      <c r="AI1304" s="164"/>
    </row>
    <row r="1305" spans="1:35">
      <c r="A1305" s="20">
        <v>31</v>
      </c>
      <c r="B1305" s="163" t="s">
        <v>6425</v>
      </c>
      <c r="C1305" s="164"/>
      <c r="D1305" s="75" t="s">
        <v>108</v>
      </c>
      <c r="E1305" s="163" t="s">
        <v>6426</v>
      </c>
      <c r="F1305" s="165"/>
      <c r="G1305" s="164"/>
      <c r="H1305" s="75" t="s">
        <v>110</v>
      </c>
      <c r="I1305" s="163" t="s">
        <v>6427</v>
      </c>
      <c r="J1305" s="164"/>
      <c r="K1305" s="75" t="s">
        <v>130</v>
      </c>
      <c r="L1305" s="20">
        <v>2479</v>
      </c>
      <c r="M1305" s="20">
        <v>81000</v>
      </c>
      <c r="N1305" s="139">
        <v>892296</v>
      </c>
      <c r="O1305" s="140"/>
      <c r="P1305" s="20">
        <v>973296</v>
      </c>
      <c r="Q1305" s="139">
        <v>0</v>
      </c>
      <c r="R1305" s="141"/>
      <c r="S1305" s="140"/>
      <c r="T1305" s="20">
        <v>0</v>
      </c>
      <c r="U1305" s="139">
        <v>0</v>
      </c>
      <c r="V1305" s="141"/>
      <c r="W1305" s="74">
        <v>4866</v>
      </c>
      <c r="X1305" s="20">
        <v>0</v>
      </c>
      <c r="Y1305" s="20">
        <v>0</v>
      </c>
      <c r="Z1305" s="139">
        <v>978162</v>
      </c>
      <c r="AA1305" s="140"/>
      <c r="AB1305" s="20">
        <v>978162</v>
      </c>
      <c r="AC1305" s="20">
        <v>0</v>
      </c>
      <c r="AD1305" s="75" t="s">
        <v>6367</v>
      </c>
      <c r="AE1305" s="75" t="s">
        <v>6428</v>
      </c>
      <c r="AF1305" s="163" t="s">
        <v>6367</v>
      </c>
      <c r="AG1305" s="164"/>
      <c r="AH1305" s="163" t="s">
        <v>6425</v>
      </c>
      <c r="AI1305" s="164"/>
    </row>
    <row r="1306" spans="1:35">
      <c r="A1306" s="20">
        <v>32</v>
      </c>
      <c r="B1306" s="163" t="s">
        <v>6393</v>
      </c>
      <c r="C1306" s="164"/>
      <c r="D1306" s="75" t="s">
        <v>6394</v>
      </c>
      <c r="E1306" s="163" t="s">
        <v>6395</v>
      </c>
      <c r="F1306" s="165"/>
      <c r="G1306" s="164"/>
      <c r="H1306" s="75" t="s">
        <v>66</v>
      </c>
      <c r="I1306" s="163" t="s">
        <v>6396</v>
      </c>
      <c r="J1306" s="164"/>
      <c r="K1306" s="75" t="s">
        <v>6397</v>
      </c>
      <c r="L1306" s="20">
        <v>3779</v>
      </c>
      <c r="M1306" s="20">
        <v>0</v>
      </c>
      <c r="N1306" s="139">
        <v>3401100</v>
      </c>
      <c r="O1306" s="140"/>
      <c r="P1306" s="20">
        <v>3401100</v>
      </c>
      <c r="Q1306" s="139">
        <v>0</v>
      </c>
      <c r="R1306" s="141"/>
      <c r="S1306" s="140"/>
      <c r="T1306" s="20">
        <v>0</v>
      </c>
      <c r="U1306" s="139">
        <v>0</v>
      </c>
      <c r="V1306" s="141"/>
      <c r="W1306" s="74">
        <v>306099</v>
      </c>
      <c r="X1306" s="20">
        <v>0</v>
      </c>
      <c r="Y1306" s="20">
        <v>0</v>
      </c>
      <c r="Z1306" s="139">
        <v>3707199</v>
      </c>
      <c r="AA1306" s="140"/>
      <c r="AB1306" s="20">
        <v>3707199</v>
      </c>
      <c r="AC1306" s="20">
        <v>0</v>
      </c>
      <c r="AD1306" s="75" t="s">
        <v>6398</v>
      </c>
      <c r="AE1306" s="75" t="s">
        <v>6399</v>
      </c>
      <c r="AF1306" s="163" t="s">
        <v>6398</v>
      </c>
      <c r="AG1306" s="164"/>
      <c r="AH1306" s="163" t="s">
        <v>6393</v>
      </c>
      <c r="AI1306" s="164"/>
    </row>
    <row r="1307" spans="1:35">
      <c r="A1307" s="20">
        <v>33</v>
      </c>
      <c r="B1307" s="163" t="s">
        <v>5952</v>
      </c>
      <c r="C1307" s="164"/>
      <c r="D1307" s="75" t="s">
        <v>108</v>
      </c>
      <c r="E1307" s="163" t="s">
        <v>5953</v>
      </c>
      <c r="F1307" s="165"/>
      <c r="G1307" s="164"/>
      <c r="H1307" s="75" t="s">
        <v>110</v>
      </c>
      <c r="I1307" s="163" t="s">
        <v>5954</v>
      </c>
      <c r="J1307" s="164"/>
      <c r="K1307" s="75" t="s">
        <v>118</v>
      </c>
      <c r="L1307" s="20">
        <v>4957</v>
      </c>
      <c r="M1307" s="20">
        <v>243000</v>
      </c>
      <c r="N1307" s="139">
        <v>1784592</v>
      </c>
      <c r="O1307" s="140"/>
      <c r="P1307" s="20">
        <v>2027592</v>
      </c>
      <c r="Q1307" s="139">
        <v>0</v>
      </c>
      <c r="R1307" s="141"/>
      <c r="S1307" s="140"/>
      <c r="T1307" s="20">
        <v>0</v>
      </c>
      <c r="U1307" s="139">
        <v>0</v>
      </c>
      <c r="V1307" s="141"/>
      <c r="W1307" s="74">
        <v>10138</v>
      </c>
      <c r="X1307" s="20">
        <v>0</v>
      </c>
      <c r="Y1307" s="20">
        <v>0</v>
      </c>
      <c r="Z1307" s="139">
        <v>2037730</v>
      </c>
      <c r="AA1307" s="140"/>
      <c r="AB1307" s="20">
        <v>2037730</v>
      </c>
      <c r="AC1307" s="20">
        <v>0</v>
      </c>
      <c r="AD1307" s="75" t="s">
        <v>5939</v>
      </c>
      <c r="AE1307" s="75" t="s">
        <v>5955</v>
      </c>
      <c r="AF1307" s="163" t="s">
        <v>5939</v>
      </c>
      <c r="AG1307" s="164"/>
      <c r="AH1307" s="163" t="s">
        <v>5952</v>
      </c>
      <c r="AI1307" s="164"/>
    </row>
    <row r="1308" spans="1:35">
      <c r="A1308" s="20">
        <v>34</v>
      </c>
      <c r="B1308" s="163" t="s">
        <v>6400</v>
      </c>
      <c r="C1308" s="164"/>
      <c r="D1308" s="75" t="s">
        <v>6401</v>
      </c>
      <c r="E1308" s="163" t="s">
        <v>6402</v>
      </c>
      <c r="F1308" s="165"/>
      <c r="G1308" s="164"/>
      <c r="H1308" s="75" t="s">
        <v>66</v>
      </c>
      <c r="I1308" s="163" t="s">
        <v>6403</v>
      </c>
      <c r="J1308" s="164"/>
      <c r="K1308" s="75" t="s">
        <v>60</v>
      </c>
      <c r="L1308" s="20">
        <v>513</v>
      </c>
      <c r="M1308" s="20">
        <v>0</v>
      </c>
      <c r="N1308" s="139">
        <v>253935</v>
      </c>
      <c r="O1308" s="140"/>
      <c r="P1308" s="20">
        <v>253935</v>
      </c>
      <c r="Q1308" s="139">
        <v>0</v>
      </c>
      <c r="R1308" s="141"/>
      <c r="S1308" s="140"/>
      <c r="T1308" s="20">
        <v>0</v>
      </c>
      <c r="U1308" s="139">
        <v>0</v>
      </c>
      <c r="V1308" s="141"/>
      <c r="W1308" s="74">
        <v>22854</v>
      </c>
      <c r="X1308" s="20">
        <v>0</v>
      </c>
      <c r="Y1308" s="20">
        <v>0</v>
      </c>
      <c r="Z1308" s="139">
        <v>276789</v>
      </c>
      <c r="AA1308" s="140"/>
      <c r="AB1308" s="20">
        <v>23000</v>
      </c>
      <c r="AC1308" s="20">
        <v>253789</v>
      </c>
      <c r="AD1308" s="75" t="s">
        <v>6373</v>
      </c>
      <c r="AE1308" s="75" t="s">
        <v>6404</v>
      </c>
      <c r="AF1308" s="163" t="s">
        <v>6373</v>
      </c>
      <c r="AG1308" s="164"/>
      <c r="AH1308" s="163" t="s">
        <v>6400</v>
      </c>
      <c r="AI1308" s="164"/>
    </row>
    <row r="1309" spans="1:35">
      <c r="A1309" s="20">
        <v>35</v>
      </c>
      <c r="B1309" s="163" t="s">
        <v>5931</v>
      </c>
      <c r="C1309" s="164"/>
      <c r="D1309" s="75" t="s">
        <v>5932</v>
      </c>
      <c r="E1309" s="163" t="s">
        <v>5933</v>
      </c>
      <c r="F1309" s="165"/>
      <c r="G1309" s="164"/>
      <c r="H1309" s="75" t="s">
        <v>66</v>
      </c>
      <c r="I1309" s="163" t="s">
        <v>5934</v>
      </c>
      <c r="J1309" s="164"/>
      <c r="K1309" s="75" t="s">
        <v>295</v>
      </c>
      <c r="L1309" s="20">
        <v>126</v>
      </c>
      <c r="M1309" s="20">
        <v>0</v>
      </c>
      <c r="N1309" s="139">
        <v>62370</v>
      </c>
      <c r="O1309" s="140"/>
      <c r="P1309" s="20">
        <v>62370</v>
      </c>
      <c r="Q1309" s="139">
        <v>0</v>
      </c>
      <c r="R1309" s="141"/>
      <c r="S1309" s="140"/>
      <c r="T1309" s="20">
        <v>0</v>
      </c>
      <c r="U1309" s="139">
        <v>0</v>
      </c>
      <c r="V1309" s="141"/>
      <c r="W1309" s="74">
        <v>5613</v>
      </c>
      <c r="X1309" s="20">
        <v>0</v>
      </c>
      <c r="Y1309" s="20">
        <v>0</v>
      </c>
      <c r="Z1309" s="139">
        <v>67983</v>
      </c>
      <c r="AA1309" s="140"/>
      <c r="AB1309" s="20">
        <v>67983</v>
      </c>
      <c r="AC1309" s="20">
        <v>0</v>
      </c>
      <c r="AD1309" s="75" t="s">
        <v>5919</v>
      </c>
      <c r="AE1309" s="75" t="s">
        <v>5935</v>
      </c>
      <c r="AF1309" s="163" t="s">
        <v>5919</v>
      </c>
      <c r="AG1309" s="164"/>
      <c r="AH1309" s="163" t="s">
        <v>5931</v>
      </c>
      <c r="AI1309" s="164"/>
    </row>
    <row r="1310" spans="1:35">
      <c r="A1310" s="20">
        <v>36</v>
      </c>
      <c r="B1310" s="163" t="s">
        <v>6380</v>
      </c>
      <c r="C1310" s="164"/>
      <c r="D1310" s="75" t="s">
        <v>6381</v>
      </c>
      <c r="E1310" s="163" t="s">
        <v>1265</v>
      </c>
      <c r="F1310" s="165"/>
      <c r="G1310" s="164"/>
      <c r="H1310" s="75" t="s">
        <v>66</v>
      </c>
      <c r="I1310" s="163" t="s">
        <v>6382</v>
      </c>
      <c r="J1310" s="164"/>
      <c r="K1310" s="75" t="s">
        <v>60</v>
      </c>
      <c r="L1310" s="20">
        <v>450</v>
      </c>
      <c r="M1310" s="20">
        <v>0</v>
      </c>
      <c r="N1310" s="139">
        <v>222750</v>
      </c>
      <c r="O1310" s="140"/>
      <c r="P1310" s="20">
        <v>222750</v>
      </c>
      <c r="Q1310" s="139">
        <v>0</v>
      </c>
      <c r="R1310" s="141"/>
      <c r="S1310" s="140"/>
      <c r="T1310" s="20">
        <v>0</v>
      </c>
      <c r="U1310" s="139">
        <v>0</v>
      </c>
      <c r="V1310" s="141"/>
      <c r="W1310" s="74">
        <v>20048</v>
      </c>
      <c r="X1310" s="20">
        <v>0</v>
      </c>
      <c r="Y1310" s="20">
        <v>0</v>
      </c>
      <c r="Z1310" s="139">
        <v>242798</v>
      </c>
      <c r="AA1310" s="140"/>
      <c r="AB1310" s="20">
        <v>20500</v>
      </c>
      <c r="AC1310" s="20">
        <v>222298</v>
      </c>
      <c r="AD1310" s="75" t="s">
        <v>6351</v>
      </c>
      <c r="AE1310" s="75" t="s">
        <v>6383</v>
      </c>
      <c r="AF1310" s="163" t="s">
        <v>6351</v>
      </c>
      <c r="AG1310" s="164"/>
      <c r="AH1310" s="163" t="s">
        <v>6380</v>
      </c>
      <c r="AI1310" s="164"/>
    </row>
    <row r="1311" spans="1:35">
      <c r="A1311" s="20">
        <v>37</v>
      </c>
      <c r="B1311" s="163" t="s">
        <v>7017</v>
      </c>
      <c r="C1311" s="164"/>
      <c r="D1311" s="75" t="s">
        <v>7018</v>
      </c>
      <c r="E1311" s="163" t="s">
        <v>2162</v>
      </c>
      <c r="F1311" s="165"/>
      <c r="G1311" s="164"/>
      <c r="H1311" s="75" t="s">
        <v>66</v>
      </c>
      <c r="I1311" s="163" t="s">
        <v>7019</v>
      </c>
      <c r="J1311" s="164"/>
      <c r="K1311" s="75" t="s">
        <v>6994</v>
      </c>
      <c r="L1311" s="20">
        <v>2486</v>
      </c>
      <c r="M1311" s="20">
        <v>0</v>
      </c>
      <c r="N1311" s="139">
        <v>4225032</v>
      </c>
      <c r="O1311" s="140"/>
      <c r="P1311" s="20">
        <v>4225032</v>
      </c>
      <c r="Q1311" s="139">
        <v>0</v>
      </c>
      <c r="R1311" s="141"/>
      <c r="S1311" s="140"/>
      <c r="T1311" s="20">
        <v>0</v>
      </c>
      <c r="U1311" s="139">
        <v>0</v>
      </c>
      <c r="V1311" s="141"/>
      <c r="W1311" s="74">
        <v>0</v>
      </c>
      <c r="X1311" s="20">
        <v>0</v>
      </c>
      <c r="Y1311" s="20">
        <v>0</v>
      </c>
      <c r="Z1311" s="139">
        <v>4225032</v>
      </c>
      <c r="AA1311" s="140"/>
      <c r="AB1311" s="20">
        <v>10000</v>
      </c>
      <c r="AC1311" s="20">
        <v>4215032</v>
      </c>
      <c r="AD1311" s="75" t="s">
        <v>6881</v>
      </c>
      <c r="AE1311" s="75" t="s">
        <v>7020</v>
      </c>
      <c r="AF1311" s="163" t="s">
        <v>6881</v>
      </c>
      <c r="AG1311" s="164"/>
      <c r="AH1311" s="163" t="s">
        <v>7017</v>
      </c>
      <c r="AI1311" s="164"/>
    </row>
    <row r="1312" spans="1:35">
      <c r="A1312" s="20">
        <v>38</v>
      </c>
      <c r="B1312" s="163" t="s">
        <v>6321</v>
      </c>
      <c r="C1312" s="164"/>
      <c r="D1312" s="75" t="s">
        <v>6322</v>
      </c>
      <c r="E1312" s="163" t="s">
        <v>6323</v>
      </c>
      <c r="F1312" s="165"/>
      <c r="G1312" s="164"/>
      <c r="H1312" s="75" t="s">
        <v>98</v>
      </c>
      <c r="I1312" s="163" t="s">
        <v>6324</v>
      </c>
      <c r="J1312" s="164"/>
      <c r="K1312" s="75" t="s">
        <v>60</v>
      </c>
      <c r="L1312" s="20">
        <v>0</v>
      </c>
      <c r="M1312" s="20">
        <v>59400</v>
      </c>
      <c r="N1312" s="139">
        <v>0</v>
      </c>
      <c r="O1312" s="140"/>
      <c r="P1312" s="20">
        <v>59400</v>
      </c>
      <c r="Q1312" s="139">
        <v>0</v>
      </c>
      <c r="R1312" s="141"/>
      <c r="S1312" s="140"/>
      <c r="T1312" s="20">
        <v>76400</v>
      </c>
      <c r="U1312" s="139">
        <v>0</v>
      </c>
      <c r="V1312" s="141"/>
      <c r="W1312" s="74">
        <v>891</v>
      </c>
      <c r="X1312" s="20">
        <v>0</v>
      </c>
      <c r="Y1312" s="20">
        <v>0</v>
      </c>
      <c r="Z1312" s="139">
        <v>136691</v>
      </c>
      <c r="AA1312" s="140"/>
      <c r="AB1312" s="20">
        <v>136691</v>
      </c>
      <c r="AC1312" s="20">
        <v>0</v>
      </c>
      <c r="AD1312" s="75" t="s">
        <v>6054</v>
      </c>
      <c r="AE1312" s="75" t="s">
        <v>6325</v>
      </c>
      <c r="AF1312" s="163" t="s">
        <v>6054</v>
      </c>
      <c r="AG1312" s="164"/>
      <c r="AH1312" s="163" t="s">
        <v>6321</v>
      </c>
      <c r="AI1312" s="164"/>
    </row>
    <row r="1313" spans="1:35">
      <c r="A1313" s="20">
        <v>39</v>
      </c>
      <c r="B1313" s="163" t="s">
        <v>7021</v>
      </c>
      <c r="C1313" s="164"/>
      <c r="D1313" s="75" t="s">
        <v>6360</v>
      </c>
      <c r="E1313" s="163" t="s">
        <v>6361</v>
      </c>
      <c r="F1313" s="165"/>
      <c r="G1313" s="164"/>
      <c r="H1313" s="75" t="s">
        <v>66</v>
      </c>
      <c r="I1313" s="163" t="s">
        <v>2962</v>
      </c>
      <c r="J1313" s="164"/>
      <c r="K1313" s="75" t="s">
        <v>60</v>
      </c>
      <c r="L1313" s="20">
        <v>250</v>
      </c>
      <c r="M1313" s="20">
        <v>0</v>
      </c>
      <c r="N1313" s="139">
        <v>123750</v>
      </c>
      <c r="O1313" s="140"/>
      <c r="P1313" s="20">
        <v>123750</v>
      </c>
      <c r="Q1313" s="139">
        <v>0</v>
      </c>
      <c r="R1313" s="141"/>
      <c r="S1313" s="140"/>
      <c r="T1313" s="20">
        <v>0</v>
      </c>
      <c r="U1313" s="139">
        <v>0</v>
      </c>
      <c r="V1313" s="141"/>
      <c r="W1313" s="74">
        <v>11138</v>
      </c>
      <c r="X1313" s="20">
        <v>0</v>
      </c>
      <c r="Y1313" s="20">
        <v>0</v>
      </c>
      <c r="Z1313" s="139">
        <v>134888</v>
      </c>
      <c r="AA1313" s="140"/>
      <c r="AB1313" s="20">
        <v>134888</v>
      </c>
      <c r="AC1313" s="20">
        <v>0</v>
      </c>
      <c r="AD1313" s="75" t="s">
        <v>6881</v>
      </c>
      <c r="AE1313" s="75" t="s">
        <v>7022</v>
      </c>
      <c r="AF1313" s="163" t="s">
        <v>6881</v>
      </c>
      <c r="AG1313" s="164"/>
      <c r="AH1313" s="163" t="s">
        <v>7021</v>
      </c>
      <c r="AI1313" s="164"/>
    </row>
    <row r="1314" spans="1:35">
      <c r="A1314" s="20">
        <v>40</v>
      </c>
      <c r="B1314" s="163" t="s">
        <v>5926</v>
      </c>
      <c r="C1314" s="164"/>
      <c r="D1314" s="75" t="s">
        <v>5927</v>
      </c>
      <c r="E1314" s="163" t="s">
        <v>5928</v>
      </c>
      <c r="F1314" s="165"/>
      <c r="G1314" s="164"/>
      <c r="H1314" s="75" t="s">
        <v>98</v>
      </c>
      <c r="I1314" s="163" t="s">
        <v>5929</v>
      </c>
      <c r="J1314" s="164"/>
      <c r="K1314" s="75" t="s">
        <v>60</v>
      </c>
      <c r="L1314" s="20">
        <v>0</v>
      </c>
      <c r="M1314" s="20">
        <v>59400</v>
      </c>
      <c r="N1314" s="139">
        <v>0</v>
      </c>
      <c r="O1314" s="140"/>
      <c r="P1314" s="20">
        <v>59400</v>
      </c>
      <c r="Q1314" s="139">
        <v>0</v>
      </c>
      <c r="R1314" s="141"/>
      <c r="S1314" s="140"/>
      <c r="T1314" s="20">
        <v>0</v>
      </c>
      <c r="U1314" s="139">
        <v>0</v>
      </c>
      <c r="V1314" s="141"/>
      <c r="W1314" s="74">
        <v>891</v>
      </c>
      <c r="X1314" s="20">
        <v>13950</v>
      </c>
      <c r="Y1314" s="20">
        <v>0</v>
      </c>
      <c r="Z1314" s="139">
        <v>74241</v>
      </c>
      <c r="AA1314" s="140"/>
      <c r="AB1314" s="20">
        <v>74241</v>
      </c>
      <c r="AC1314" s="20">
        <v>0</v>
      </c>
      <c r="AD1314" s="75" t="s">
        <v>5919</v>
      </c>
      <c r="AE1314" s="75" t="s">
        <v>5930</v>
      </c>
      <c r="AF1314" s="163" t="s">
        <v>5919</v>
      </c>
      <c r="AG1314" s="164"/>
      <c r="AH1314" s="163" t="s">
        <v>5926</v>
      </c>
      <c r="AI1314" s="164"/>
    </row>
    <row r="1315" spans="1:35">
      <c r="A1315" s="20">
        <v>41</v>
      </c>
      <c r="B1315" s="163" t="s">
        <v>7023</v>
      </c>
      <c r="C1315" s="164"/>
      <c r="D1315" s="75" t="s">
        <v>7024</v>
      </c>
      <c r="E1315" s="163" t="s">
        <v>7025</v>
      </c>
      <c r="F1315" s="165"/>
      <c r="G1315" s="164"/>
      <c r="H1315" s="75" t="s">
        <v>66</v>
      </c>
      <c r="I1315" s="163" t="s">
        <v>7026</v>
      </c>
      <c r="J1315" s="164"/>
      <c r="K1315" s="75" t="s">
        <v>252</v>
      </c>
      <c r="L1315" s="20">
        <v>579</v>
      </c>
      <c r="M1315" s="20">
        <v>0</v>
      </c>
      <c r="N1315" s="139">
        <v>240285</v>
      </c>
      <c r="O1315" s="140"/>
      <c r="P1315" s="20">
        <v>240285</v>
      </c>
      <c r="Q1315" s="139">
        <v>0</v>
      </c>
      <c r="R1315" s="141"/>
      <c r="S1315" s="140"/>
      <c r="T1315" s="20">
        <v>0</v>
      </c>
      <c r="U1315" s="139">
        <v>0</v>
      </c>
      <c r="V1315" s="141"/>
      <c r="W1315" s="74">
        <v>21626</v>
      </c>
      <c r="X1315" s="20">
        <v>0</v>
      </c>
      <c r="Y1315" s="20">
        <v>0</v>
      </c>
      <c r="Z1315" s="139">
        <v>261911</v>
      </c>
      <c r="AA1315" s="140"/>
      <c r="AB1315" s="20">
        <v>261911</v>
      </c>
      <c r="AC1315" s="20">
        <v>0</v>
      </c>
      <c r="AD1315" s="75" t="s">
        <v>6881</v>
      </c>
      <c r="AE1315" s="75" t="s">
        <v>7027</v>
      </c>
      <c r="AF1315" s="163" t="s">
        <v>6881</v>
      </c>
      <c r="AG1315" s="164"/>
      <c r="AH1315" s="163" t="s">
        <v>7023</v>
      </c>
      <c r="AI1315" s="164"/>
    </row>
    <row r="1316" spans="1:35">
      <c r="A1316" s="20">
        <v>42</v>
      </c>
      <c r="B1316" s="163" t="s">
        <v>5971</v>
      </c>
      <c r="C1316" s="164"/>
      <c r="D1316" s="75" t="s">
        <v>5972</v>
      </c>
      <c r="E1316" s="163" t="s">
        <v>5973</v>
      </c>
      <c r="F1316" s="165"/>
      <c r="G1316" s="164"/>
      <c r="H1316" s="75" t="s">
        <v>66</v>
      </c>
      <c r="I1316" s="163" t="s">
        <v>5974</v>
      </c>
      <c r="J1316" s="164"/>
      <c r="K1316" s="75" t="s">
        <v>125</v>
      </c>
      <c r="L1316" s="20">
        <v>149</v>
      </c>
      <c r="M1316" s="20">
        <v>0</v>
      </c>
      <c r="N1316" s="139">
        <v>201448</v>
      </c>
      <c r="O1316" s="140"/>
      <c r="P1316" s="20">
        <v>201448</v>
      </c>
      <c r="Q1316" s="139">
        <v>0</v>
      </c>
      <c r="R1316" s="141"/>
      <c r="S1316" s="140"/>
      <c r="T1316" s="20">
        <v>0</v>
      </c>
      <c r="U1316" s="139">
        <v>0</v>
      </c>
      <c r="V1316" s="141"/>
      <c r="W1316" s="74">
        <v>18130</v>
      </c>
      <c r="X1316" s="20">
        <v>0</v>
      </c>
      <c r="Y1316" s="20">
        <v>0</v>
      </c>
      <c r="Z1316" s="139">
        <v>219578</v>
      </c>
      <c r="AA1316" s="140"/>
      <c r="AB1316" s="20">
        <v>219578</v>
      </c>
      <c r="AC1316" s="20">
        <v>0</v>
      </c>
      <c r="AD1316" s="75" t="s">
        <v>5902</v>
      </c>
      <c r="AE1316" s="75" t="s">
        <v>5975</v>
      </c>
      <c r="AF1316" s="163" t="s">
        <v>5902</v>
      </c>
      <c r="AG1316" s="164"/>
      <c r="AH1316" s="163" t="s">
        <v>5971</v>
      </c>
      <c r="AI1316" s="164"/>
    </row>
    <row r="1317" spans="1:35">
      <c r="A1317" s="20">
        <v>43</v>
      </c>
      <c r="B1317" s="163" t="s">
        <v>5961</v>
      </c>
      <c r="C1317" s="164"/>
      <c r="D1317" s="75" t="s">
        <v>5962</v>
      </c>
      <c r="E1317" s="163" t="s">
        <v>5963</v>
      </c>
      <c r="F1317" s="165"/>
      <c r="G1317" s="164"/>
      <c r="H1317" s="75" t="s">
        <v>66</v>
      </c>
      <c r="I1317" s="163" t="s">
        <v>5964</v>
      </c>
      <c r="J1317" s="164"/>
      <c r="K1317" s="75" t="s">
        <v>125</v>
      </c>
      <c r="L1317" s="20">
        <v>599</v>
      </c>
      <c r="M1317" s="20">
        <v>0</v>
      </c>
      <c r="N1317" s="139">
        <v>809848</v>
      </c>
      <c r="O1317" s="140"/>
      <c r="P1317" s="20">
        <v>809848</v>
      </c>
      <c r="Q1317" s="139">
        <v>0</v>
      </c>
      <c r="R1317" s="141"/>
      <c r="S1317" s="140"/>
      <c r="T1317" s="20">
        <v>0</v>
      </c>
      <c r="U1317" s="139">
        <v>0</v>
      </c>
      <c r="V1317" s="141"/>
      <c r="W1317" s="74">
        <v>72886</v>
      </c>
      <c r="X1317" s="20">
        <v>0</v>
      </c>
      <c r="Y1317" s="20">
        <v>0</v>
      </c>
      <c r="Z1317" s="139">
        <v>882734</v>
      </c>
      <c r="AA1317" s="140"/>
      <c r="AB1317" s="20">
        <v>882734</v>
      </c>
      <c r="AC1317" s="20">
        <v>0</v>
      </c>
      <c r="AD1317" s="75" t="s">
        <v>5965</v>
      </c>
      <c r="AE1317" s="75" t="s">
        <v>5966</v>
      </c>
      <c r="AF1317" s="163" t="s">
        <v>5965</v>
      </c>
      <c r="AG1317" s="164"/>
      <c r="AH1317" s="163" t="s">
        <v>5961</v>
      </c>
      <c r="AI1317" s="164"/>
    </row>
    <row r="1318" spans="1:35">
      <c r="A1318" s="20">
        <v>44</v>
      </c>
      <c r="B1318" s="163" t="s">
        <v>6447</v>
      </c>
      <c r="C1318" s="164"/>
      <c r="D1318" s="75" t="s">
        <v>6448</v>
      </c>
      <c r="E1318" s="163" t="s">
        <v>1735</v>
      </c>
      <c r="F1318" s="165"/>
      <c r="G1318" s="164"/>
      <c r="H1318" s="75" t="s">
        <v>325</v>
      </c>
      <c r="I1318" s="163" t="s">
        <v>6449</v>
      </c>
      <c r="J1318" s="164"/>
      <c r="K1318" s="75" t="s">
        <v>60</v>
      </c>
      <c r="L1318" s="20">
        <v>2479</v>
      </c>
      <c r="M1318" s="20">
        <v>59400</v>
      </c>
      <c r="N1318" s="139">
        <v>1226907</v>
      </c>
      <c r="O1318" s="140"/>
      <c r="P1318" s="20">
        <v>1286307</v>
      </c>
      <c r="Q1318" s="139">
        <v>0</v>
      </c>
      <c r="R1318" s="141"/>
      <c r="S1318" s="140"/>
      <c r="T1318" s="20">
        <v>76400</v>
      </c>
      <c r="U1318" s="139">
        <v>273726</v>
      </c>
      <c r="V1318" s="141"/>
      <c r="W1318" s="74">
        <v>13160</v>
      </c>
      <c r="X1318" s="20">
        <v>13950</v>
      </c>
      <c r="Y1318" s="20">
        <v>0</v>
      </c>
      <c r="Z1318" s="139">
        <v>1663543</v>
      </c>
      <c r="AA1318" s="140"/>
      <c r="AB1318" s="20">
        <v>1663543</v>
      </c>
      <c r="AC1318" s="20">
        <v>0</v>
      </c>
      <c r="AD1318" s="75" t="s">
        <v>6357</v>
      </c>
      <c r="AE1318" s="75" t="s">
        <v>6450</v>
      </c>
      <c r="AF1318" s="163" t="s">
        <v>6357</v>
      </c>
      <c r="AG1318" s="164"/>
      <c r="AH1318" s="163" t="s">
        <v>6447</v>
      </c>
      <c r="AI1318" s="164"/>
    </row>
    <row r="1319" spans="1:35">
      <c r="A1319" s="20">
        <v>45</v>
      </c>
      <c r="B1319" s="163" t="s">
        <v>5976</v>
      </c>
      <c r="C1319" s="164"/>
      <c r="D1319" s="75" t="s">
        <v>5977</v>
      </c>
      <c r="E1319" s="163" t="s">
        <v>5978</v>
      </c>
      <c r="F1319" s="165"/>
      <c r="G1319" s="164"/>
      <c r="H1319" s="75" t="s">
        <v>66</v>
      </c>
      <c r="I1319" s="163" t="s">
        <v>5979</v>
      </c>
      <c r="J1319" s="164"/>
      <c r="K1319" s="75" t="s">
        <v>370</v>
      </c>
      <c r="L1319" s="20">
        <v>500</v>
      </c>
      <c r="M1319" s="20">
        <v>0</v>
      </c>
      <c r="N1319" s="139">
        <v>302500</v>
      </c>
      <c r="O1319" s="140"/>
      <c r="P1319" s="20">
        <v>302500</v>
      </c>
      <c r="Q1319" s="139">
        <v>0</v>
      </c>
      <c r="R1319" s="141"/>
      <c r="S1319" s="140"/>
      <c r="T1319" s="20">
        <v>0</v>
      </c>
      <c r="U1319" s="139">
        <v>0</v>
      </c>
      <c r="V1319" s="141"/>
      <c r="W1319" s="74">
        <v>27225</v>
      </c>
      <c r="X1319" s="20">
        <v>0</v>
      </c>
      <c r="Y1319" s="20">
        <v>0</v>
      </c>
      <c r="Z1319" s="139">
        <v>329725</v>
      </c>
      <c r="AA1319" s="140"/>
      <c r="AB1319" s="20">
        <v>329725</v>
      </c>
      <c r="AC1319" s="20">
        <v>0</v>
      </c>
      <c r="AD1319" s="75" t="s">
        <v>5896</v>
      </c>
      <c r="AE1319" s="75" t="s">
        <v>5980</v>
      </c>
      <c r="AF1319" s="163" t="s">
        <v>5896</v>
      </c>
      <c r="AG1319" s="164"/>
      <c r="AH1319" s="163" t="s">
        <v>5976</v>
      </c>
      <c r="AI1319" s="164"/>
    </row>
    <row r="1320" spans="1:35">
      <c r="A1320" s="20">
        <v>46</v>
      </c>
      <c r="B1320" s="163" t="s">
        <v>6442</v>
      </c>
      <c r="C1320" s="164"/>
      <c r="D1320" s="75" t="s">
        <v>6443</v>
      </c>
      <c r="E1320" s="163" t="s">
        <v>6444</v>
      </c>
      <c r="F1320" s="165"/>
      <c r="G1320" s="164"/>
      <c r="H1320" s="75" t="s">
        <v>66</v>
      </c>
      <c r="I1320" s="163" t="s">
        <v>6445</v>
      </c>
      <c r="J1320" s="164"/>
      <c r="K1320" s="75" t="s">
        <v>125</v>
      </c>
      <c r="L1320" s="20">
        <v>249</v>
      </c>
      <c r="M1320" s="20">
        <v>0</v>
      </c>
      <c r="N1320" s="139">
        <v>336648</v>
      </c>
      <c r="O1320" s="140"/>
      <c r="P1320" s="20">
        <v>336648</v>
      </c>
      <c r="Q1320" s="139">
        <v>0</v>
      </c>
      <c r="R1320" s="141"/>
      <c r="S1320" s="140"/>
      <c r="T1320" s="20">
        <v>0</v>
      </c>
      <c r="U1320" s="139">
        <v>0</v>
      </c>
      <c r="V1320" s="141"/>
      <c r="W1320" s="74">
        <v>30298</v>
      </c>
      <c r="X1320" s="20">
        <v>0</v>
      </c>
      <c r="Y1320" s="20">
        <v>0</v>
      </c>
      <c r="Z1320" s="139">
        <v>366946</v>
      </c>
      <c r="AA1320" s="140"/>
      <c r="AB1320" s="20">
        <v>366946</v>
      </c>
      <c r="AC1320" s="20">
        <v>0</v>
      </c>
      <c r="AD1320" s="75" t="s">
        <v>6373</v>
      </c>
      <c r="AE1320" s="75" t="s">
        <v>6446</v>
      </c>
      <c r="AF1320" s="163" t="s">
        <v>6373</v>
      </c>
      <c r="AG1320" s="164"/>
      <c r="AH1320" s="163" t="s">
        <v>6442</v>
      </c>
      <c r="AI1320" s="164"/>
    </row>
    <row r="1321" spans="1:35">
      <c r="A1321" s="20">
        <v>47</v>
      </c>
      <c r="B1321" s="163" t="s">
        <v>6466</v>
      </c>
      <c r="C1321" s="164"/>
      <c r="D1321" s="75" t="s">
        <v>6467</v>
      </c>
      <c r="E1321" s="163" t="s">
        <v>3757</v>
      </c>
      <c r="F1321" s="165"/>
      <c r="G1321" s="164"/>
      <c r="H1321" s="75" t="s">
        <v>66</v>
      </c>
      <c r="I1321" s="163" t="s">
        <v>6468</v>
      </c>
      <c r="J1321" s="164"/>
      <c r="K1321" s="75" t="s">
        <v>60</v>
      </c>
      <c r="L1321" s="20">
        <v>513</v>
      </c>
      <c r="M1321" s="20">
        <v>0</v>
      </c>
      <c r="N1321" s="139">
        <v>253935</v>
      </c>
      <c r="O1321" s="140"/>
      <c r="P1321" s="20">
        <v>253935</v>
      </c>
      <c r="Q1321" s="139">
        <v>0</v>
      </c>
      <c r="R1321" s="141"/>
      <c r="S1321" s="140"/>
      <c r="T1321" s="20">
        <v>0</v>
      </c>
      <c r="U1321" s="139">
        <v>0</v>
      </c>
      <c r="V1321" s="141"/>
      <c r="W1321" s="74">
        <v>22854</v>
      </c>
      <c r="X1321" s="20">
        <v>0</v>
      </c>
      <c r="Y1321" s="20">
        <v>0</v>
      </c>
      <c r="Z1321" s="139">
        <v>276789</v>
      </c>
      <c r="AA1321" s="140"/>
      <c r="AB1321" s="20">
        <v>23000</v>
      </c>
      <c r="AC1321" s="20">
        <v>253789</v>
      </c>
      <c r="AD1321" s="75" t="s">
        <v>6373</v>
      </c>
      <c r="AE1321" s="75" t="s">
        <v>6469</v>
      </c>
      <c r="AF1321" s="163" t="s">
        <v>6373</v>
      </c>
      <c r="AG1321" s="164"/>
      <c r="AH1321" s="163" t="s">
        <v>6466</v>
      </c>
      <c r="AI1321" s="164"/>
    </row>
    <row r="1322" spans="1:35">
      <c r="A1322" s="20">
        <v>48</v>
      </c>
      <c r="B1322" s="163" t="s">
        <v>5981</v>
      </c>
      <c r="C1322" s="164"/>
      <c r="D1322" s="75" t="s">
        <v>5982</v>
      </c>
      <c r="E1322" s="163" t="s">
        <v>5983</v>
      </c>
      <c r="F1322" s="165"/>
      <c r="G1322" s="164"/>
      <c r="H1322" s="75" t="s">
        <v>66</v>
      </c>
      <c r="I1322" s="163" t="s">
        <v>5984</v>
      </c>
      <c r="J1322" s="164"/>
      <c r="K1322" s="75" t="s">
        <v>68</v>
      </c>
      <c r="L1322" s="20">
        <v>404</v>
      </c>
      <c r="M1322" s="20">
        <v>0</v>
      </c>
      <c r="N1322" s="139">
        <v>546208</v>
      </c>
      <c r="O1322" s="140"/>
      <c r="P1322" s="20">
        <v>546208</v>
      </c>
      <c r="Q1322" s="139">
        <v>0</v>
      </c>
      <c r="R1322" s="141"/>
      <c r="S1322" s="140"/>
      <c r="T1322" s="20">
        <v>0</v>
      </c>
      <c r="U1322" s="139">
        <v>0</v>
      </c>
      <c r="V1322" s="141"/>
      <c r="W1322" s="74">
        <v>49159</v>
      </c>
      <c r="X1322" s="20">
        <v>0</v>
      </c>
      <c r="Y1322" s="20">
        <v>0</v>
      </c>
      <c r="Z1322" s="139">
        <v>595367</v>
      </c>
      <c r="AA1322" s="140"/>
      <c r="AB1322" s="20">
        <v>595367</v>
      </c>
      <c r="AC1322" s="20">
        <v>0</v>
      </c>
      <c r="AD1322" s="75" t="s">
        <v>5944</v>
      </c>
      <c r="AE1322" s="75" t="s">
        <v>5985</v>
      </c>
      <c r="AF1322" s="163" t="s">
        <v>5944</v>
      </c>
      <c r="AG1322" s="164"/>
      <c r="AH1322" s="163" t="s">
        <v>5981</v>
      </c>
      <c r="AI1322" s="164"/>
    </row>
    <row r="1323" spans="1:35">
      <c r="A1323" s="20">
        <v>49</v>
      </c>
      <c r="B1323" s="163" t="s">
        <v>6461</v>
      </c>
      <c r="C1323" s="164"/>
      <c r="D1323" s="75" t="s">
        <v>6462</v>
      </c>
      <c r="E1323" s="163" t="s">
        <v>6463</v>
      </c>
      <c r="F1323" s="165"/>
      <c r="G1323" s="164"/>
      <c r="H1323" s="75" t="s">
        <v>66</v>
      </c>
      <c r="I1323" s="163" t="s">
        <v>6464</v>
      </c>
      <c r="J1323" s="164"/>
      <c r="K1323" s="75" t="s">
        <v>295</v>
      </c>
      <c r="L1323" s="20">
        <v>513</v>
      </c>
      <c r="M1323" s="20">
        <v>0</v>
      </c>
      <c r="N1323" s="139">
        <v>253935</v>
      </c>
      <c r="O1323" s="140"/>
      <c r="P1323" s="20">
        <v>253935</v>
      </c>
      <c r="Q1323" s="139">
        <v>0</v>
      </c>
      <c r="R1323" s="141"/>
      <c r="S1323" s="140"/>
      <c r="T1323" s="20">
        <v>0</v>
      </c>
      <c r="U1323" s="139">
        <v>0</v>
      </c>
      <c r="V1323" s="141"/>
      <c r="W1323" s="74">
        <v>22854</v>
      </c>
      <c r="X1323" s="20">
        <v>0</v>
      </c>
      <c r="Y1323" s="20">
        <v>0</v>
      </c>
      <c r="Z1323" s="139">
        <v>276789</v>
      </c>
      <c r="AA1323" s="140"/>
      <c r="AB1323" s="20">
        <v>23000</v>
      </c>
      <c r="AC1323" s="20">
        <v>253789</v>
      </c>
      <c r="AD1323" s="75" t="s">
        <v>6373</v>
      </c>
      <c r="AE1323" s="75" t="s">
        <v>6465</v>
      </c>
      <c r="AF1323" s="163" t="s">
        <v>6373</v>
      </c>
      <c r="AG1323" s="164"/>
      <c r="AH1323" s="163" t="s">
        <v>6461</v>
      </c>
      <c r="AI1323" s="164"/>
    </row>
    <row r="1324" spans="1:35">
      <c r="A1324" s="20">
        <v>50</v>
      </c>
      <c r="B1324" s="163" t="s">
        <v>6438</v>
      </c>
      <c r="C1324" s="164"/>
      <c r="D1324" s="75" t="s">
        <v>6439</v>
      </c>
      <c r="E1324" s="163" t="s">
        <v>2820</v>
      </c>
      <c r="F1324" s="165"/>
      <c r="G1324" s="164"/>
      <c r="H1324" s="75" t="s">
        <v>325</v>
      </c>
      <c r="I1324" s="163" t="s">
        <v>6440</v>
      </c>
      <c r="J1324" s="164"/>
      <c r="K1324" s="75" t="s">
        <v>370</v>
      </c>
      <c r="L1324" s="20">
        <v>4957</v>
      </c>
      <c r="M1324" s="20">
        <v>216000</v>
      </c>
      <c r="N1324" s="139">
        <v>2453814</v>
      </c>
      <c r="O1324" s="140"/>
      <c r="P1324" s="20">
        <v>2669814</v>
      </c>
      <c r="Q1324" s="139">
        <v>0</v>
      </c>
      <c r="R1324" s="141"/>
      <c r="S1324" s="140"/>
      <c r="T1324" s="20">
        <v>76400</v>
      </c>
      <c r="U1324" s="139">
        <v>500</v>
      </c>
      <c r="V1324" s="141"/>
      <c r="W1324" s="74">
        <v>27778</v>
      </c>
      <c r="X1324" s="20">
        <v>0</v>
      </c>
      <c r="Y1324" s="20">
        <v>0</v>
      </c>
      <c r="Z1324" s="139">
        <v>2774492</v>
      </c>
      <c r="AA1324" s="140"/>
      <c r="AB1324" s="20">
        <v>2774492</v>
      </c>
      <c r="AC1324" s="20">
        <v>0</v>
      </c>
      <c r="AD1324" s="75" t="s">
        <v>6398</v>
      </c>
      <c r="AE1324" s="75" t="s">
        <v>6441</v>
      </c>
      <c r="AF1324" s="163" t="s">
        <v>6398</v>
      </c>
      <c r="AG1324" s="164"/>
      <c r="AH1324" s="163" t="s">
        <v>6438</v>
      </c>
      <c r="AI1324" s="164"/>
    </row>
    <row r="1325" spans="1:35">
      <c r="A1325" s="20">
        <v>51</v>
      </c>
      <c r="B1325" s="163" t="s">
        <v>7028</v>
      </c>
      <c r="C1325" s="164"/>
      <c r="D1325" s="75" t="s">
        <v>7029</v>
      </c>
      <c r="E1325" s="163" t="s">
        <v>7030</v>
      </c>
      <c r="F1325" s="165"/>
      <c r="G1325" s="164"/>
      <c r="H1325" s="75" t="s">
        <v>66</v>
      </c>
      <c r="I1325" s="163" t="s">
        <v>7031</v>
      </c>
      <c r="J1325" s="164"/>
      <c r="K1325" s="75" t="s">
        <v>370</v>
      </c>
      <c r="L1325" s="20">
        <v>30</v>
      </c>
      <c r="M1325" s="20">
        <v>0</v>
      </c>
      <c r="N1325" s="139">
        <v>18150</v>
      </c>
      <c r="O1325" s="140"/>
      <c r="P1325" s="20">
        <v>18150</v>
      </c>
      <c r="Q1325" s="139">
        <v>0</v>
      </c>
      <c r="R1325" s="141"/>
      <c r="S1325" s="140"/>
      <c r="T1325" s="20">
        <v>0</v>
      </c>
      <c r="U1325" s="139">
        <v>0</v>
      </c>
      <c r="V1325" s="141"/>
      <c r="W1325" s="74">
        <v>1634</v>
      </c>
      <c r="X1325" s="20">
        <v>0</v>
      </c>
      <c r="Y1325" s="20">
        <v>0</v>
      </c>
      <c r="Z1325" s="139">
        <v>19784</v>
      </c>
      <c r="AA1325" s="140"/>
      <c r="AB1325" s="20">
        <v>19784</v>
      </c>
      <c r="AC1325" s="20">
        <v>0</v>
      </c>
      <c r="AD1325" s="75" t="s">
        <v>6881</v>
      </c>
      <c r="AE1325" s="75" t="s">
        <v>7032</v>
      </c>
      <c r="AF1325" s="163" t="s">
        <v>6881</v>
      </c>
      <c r="AG1325" s="164"/>
      <c r="AH1325" s="163" t="s">
        <v>7028</v>
      </c>
      <c r="AI1325" s="164"/>
    </row>
    <row r="1326" spans="1:35">
      <c r="A1326" s="20">
        <v>52</v>
      </c>
      <c r="B1326" s="163" t="s">
        <v>6889</v>
      </c>
      <c r="C1326" s="164"/>
      <c r="D1326" s="75" t="s">
        <v>6890</v>
      </c>
      <c r="E1326" s="163" t="s">
        <v>6891</v>
      </c>
      <c r="F1326" s="165"/>
      <c r="G1326" s="164"/>
      <c r="H1326" s="75" t="s">
        <v>66</v>
      </c>
      <c r="I1326" s="163" t="s">
        <v>6892</v>
      </c>
      <c r="J1326" s="164"/>
      <c r="K1326" s="75" t="s">
        <v>2164</v>
      </c>
      <c r="L1326" s="20">
        <v>2010</v>
      </c>
      <c r="M1326" s="20">
        <v>0</v>
      </c>
      <c r="N1326" s="139">
        <v>3416055</v>
      </c>
      <c r="O1326" s="140"/>
      <c r="P1326" s="20">
        <v>3416055</v>
      </c>
      <c r="Q1326" s="139">
        <v>0</v>
      </c>
      <c r="R1326" s="141"/>
      <c r="S1326" s="140"/>
      <c r="T1326" s="20">
        <v>0</v>
      </c>
      <c r="U1326" s="139">
        <v>0</v>
      </c>
      <c r="V1326" s="141"/>
      <c r="W1326" s="74">
        <v>0</v>
      </c>
      <c r="X1326" s="20">
        <v>0</v>
      </c>
      <c r="Y1326" s="20">
        <v>0</v>
      </c>
      <c r="Z1326" s="139">
        <v>3416055</v>
      </c>
      <c r="AA1326" s="140"/>
      <c r="AB1326" s="20">
        <v>10000</v>
      </c>
      <c r="AC1326" s="20">
        <v>3406055</v>
      </c>
      <c r="AD1326" s="75" t="s">
        <v>6881</v>
      </c>
      <c r="AE1326" s="75" t="s">
        <v>6893</v>
      </c>
      <c r="AF1326" s="163" t="s">
        <v>6881</v>
      </c>
      <c r="AG1326" s="164"/>
      <c r="AH1326" s="163" t="s">
        <v>6889</v>
      </c>
      <c r="AI1326" s="164"/>
    </row>
    <row r="1327" spans="1:35">
      <c r="A1327" s="20">
        <v>53</v>
      </c>
      <c r="B1327" s="163" t="s">
        <v>6451</v>
      </c>
      <c r="C1327" s="164"/>
      <c r="D1327" s="75" t="s">
        <v>6452</v>
      </c>
      <c r="E1327" s="163" t="s">
        <v>6453</v>
      </c>
      <c r="F1327" s="165"/>
      <c r="G1327" s="164"/>
      <c r="H1327" s="75" t="s">
        <v>156</v>
      </c>
      <c r="I1327" s="163" t="s">
        <v>6454</v>
      </c>
      <c r="J1327" s="164"/>
      <c r="K1327" s="75" t="s">
        <v>1593</v>
      </c>
      <c r="L1327" s="20">
        <v>4957</v>
      </c>
      <c r="M1327" s="20">
        <v>0</v>
      </c>
      <c r="N1327" s="139">
        <v>2305098</v>
      </c>
      <c r="O1327" s="140"/>
      <c r="P1327" s="20">
        <v>2305098</v>
      </c>
      <c r="Q1327" s="139">
        <v>0</v>
      </c>
      <c r="R1327" s="141"/>
      <c r="S1327" s="140"/>
      <c r="T1327" s="20">
        <v>76400</v>
      </c>
      <c r="U1327" s="139">
        <v>402198</v>
      </c>
      <c r="V1327" s="141"/>
      <c r="W1327" s="74">
        <v>23051</v>
      </c>
      <c r="X1327" s="20">
        <v>0</v>
      </c>
      <c r="Y1327" s="20">
        <v>0</v>
      </c>
      <c r="Z1327" s="139">
        <v>2806747</v>
      </c>
      <c r="AA1327" s="140"/>
      <c r="AB1327" s="20">
        <v>850000</v>
      </c>
      <c r="AC1327" s="20">
        <v>1956747</v>
      </c>
      <c r="AD1327" s="75" t="s">
        <v>6398</v>
      </c>
      <c r="AE1327" s="75" t="s">
        <v>6455</v>
      </c>
      <c r="AF1327" s="163" t="s">
        <v>6398</v>
      </c>
      <c r="AG1327" s="164"/>
      <c r="AH1327" s="163" t="s">
        <v>6451</v>
      </c>
      <c r="AI1327" s="164"/>
    </row>
    <row r="1328" spans="1:35">
      <c r="A1328" s="20">
        <v>54</v>
      </c>
      <c r="B1328" s="163" t="s">
        <v>6456</v>
      </c>
      <c r="C1328" s="164"/>
      <c r="D1328" s="75" t="s">
        <v>108</v>
      </c>
      <c r="E1328" s="163" t="s">
        <v>6457</v>
      </c>
      <c r="F1328" s="165"/>
      <c r="G1328" s="164"/>
      <c r="H1328" s="75" t="s">
        <v>110</v>
      </c>
      <c r="I1328" s="163" t="s">
        <v>6458</v>
      </c>
      <c r="J1328" s="164"/>
      <c r="K1328" s="75" t="s">
        <v>60</v>
      </c>
      <c r="L1328" s="20">
        <v>2479</v>
      </c>
      <c r="M1328" s="20">
        <v>89100</v>
      </c>
      <c r="N1328" s="139">
        <v>1226907</v>
      </c>
      <c r="O1328" s="140"/>
      <c r="P1328" s="20">
        <v>1316007</v>
      </c>
      <c r="Q1328" s="139">
        <v>0</v>
      </c>
      <c r="R1328" s="141"/>
      <c r="S1328" s="140"/>
      <c r="T1328" s="20">
        <v>0</v>
      </c>
      <c r="U1328" s="139">
        <v>0</v>
      </c>
      <c r="V1328" s="141"/>
      <c r="W1328" s="74">
        <v>6580</v>
      </c>
      <c r="X1328" s="20">
        <v>0</v>
      </c>
      <c r="Y1328" s="20">
        <v>0</v>
      </c>
      <c r="Z1328" s="139">
        <v>1322587</v>
      </c>
      <c r="AA1328" s="140"/>
      <c r="AB1328" s="20">
        <v>1322587</v>
      </c>
      <c r="AC1328" s="20">
        <v>0</v>
      </c>
      <c r="AD1328" s="75" t="s">
        <v>6459</v>
      </c>
      <c r="AE1328" s="75" t="s">
        <v>6460</v>
      </c>
      <c r="AF1328" s="163" t="s">
        <v>6459</v>
      </c>
      <c r="AG1328" s="164"/>
      <c r="AH1328" s="163" t="s">
        <v>6456</v>
      </c>
      <c r="AI1328" s="164"/>
    </row>
    <row r="1329" spans="1:35">
      <c r="A1329" s="20">
        <v>55</v>
      </c>
      <c r="B1329" s="163" t="s">
        <v>7033</v>
      </c>
      <c r="C1329" s="164"/>
      <c r="D1329" s="75" t="s">
        <v>7034</v>
      </c>
      <c r="E1329" s="163" t="s">
        <v>6922</v>
      </c>
      <c r="F1329" s="165"/>
      <c r="G1329" s="164"/>
      <c r="H1329" s="75" t="s">
        <v>66</v>
      </c>
      <c r="I1329" s="163" t="s">
        <v>7035</v>
      </c>
      <c r="J1329" s="164"/>
      <c r="K1329" s="75" t="s">
        <v>6994</v>
      </c>
      <c r="L1329" s="20">
        <v>2200</v>
      </c>
      <c r="M1329" s="20">
        <v>0</v>
      </c>
      <c r="N1329" s="139">
        <v>3738966</v>
      </c>
      <c r="O1329" s="140"/>
      <c r="P1329" s="20">
        <v>3738966</v>
      </c>
      <c r="Q1329" s="139">
        <v>0</v>
      </c>
      <c r="R1329" s="141"/>
      <c r="S1329" s="140"/>
      <c r="T1329" s="20">
        <v>0</v>
      </c>
      <c r="U1329" s="139">
        <v>0</v>
      </c>
      <c r="V1329" s="141"/>
      <c r="W1329" s="74">
        <v>0</v>
      </c>
      <c r="X1329" s="20">
        <v>0</v>
      </c>
      <c r="Y1329" s="20">
        <v>0</v>
      </c>
      <c r="Z1329" s="139">
        <v>3738966</v>
      </c>
      <c r="AA1329" s="140"/>
      <c r="AB1329" s="20">
        <v>10000</v>
      </c>
      <c r="AC1329" s="20">
        <v>3728966</v>
      </c>
      <c r="AD1329" s="75" t="s">
        <v>6881</v>
      </c>
      <c r="AE1329" s="75" t="s">
        <v>7036</v>
      </c>
      <c r="AF1329" s="163" t="s">
        <v>6881</v>
      </c>
      <c r="AG1329" s="164"/>
      <c r="AH1329" s="163" t="s">
        <v>7033</v>
      </c>
      <c r="AI1329" s="164"/>
    </row>
    <row r="1330" spans="1:35">
      <c r="A1330" s="20">
        <v>56</v>
      </c>
      <c r="B1330" s="163" t="s">
        <v>6434</v>
      </c>
      <c r="C1330" s="164"/>
      <c r="D1330" s="75" t="s">
        <v>6435</v>
      </c>
      <c r="E1330" s="163" t="s">
        <v>4667</v>
      </c>
      <c r="F1330" s="165"/>
      <c r="G1330" s="164"/>
      <c r="H1330" s="75" t="s">
        <v>66</v>
      </c>
      <c r="I1330" s="163" t="s">
        <v>6436</v>
      </c>
      <c r="J1330" s="164"/>
      <c r="K1330" s="75" t="s">
        <v>60</v>
      </c>
      <c r="L1330" s="20">
        <v>513</v>
      </c>
      <c r="M1330" s="20">
        <v>0</v>
      </c>
      <c r="N1330" s="139">
        <v>253935</v>
      </c>
      <c r="O1330" s="140"/>
      <c r="P1330" s="20">
        <v>253935</v>
      </c>
      <c r="Q1330" s="139">
        <v>0</v>
      </c>
      <c r="R1330" s="141"/>
      <c r="S1330" s="140"/>
      <c r="T1330" s="20">
        <v>0</v>
      </c>
      <c r="U1330" s="139">
        <v>0</v>
      </c>
      <c r="V1330" s="141"/>
      <c r="W1330" s="74">
        <v>22854</v>
      </c>
      <c r="X1330" s="20">
        <v>0</v>
      </c>
      <c r="Y1330" s="20">
        <v>0</v>
      </c>
      <c r="Z1330" s="139">
        <v>276789</v>
      </c>
      <c r="AA1330" s="140"/>
      <c r="AB1330" s="20">
        <v>23000</v>
      </c>
      <c r="AC1330" s="20">
        <v>253789</v>
      </c>
      <c r="AD1330" s="75" t="s">
        <v>6373</v>
      </c>
      <c r="AE1330" s="75" t="s">
        <v>6437</v>
      </c>
      <c r="AF1330" s="163" t="s">
        <v>6373</v>
      </c>
      <c r="AG1330" s="164"/>
      <c r="AH1330" s="163" t="s">
        <v>6434</v>
      </c>
      <c r="AI1330" s="164"/>
    </row>
    <row r="1331" spans="1:35">
      <c r="A1331" s="20">
        <v>57</v>
      </c>
      <c r="B1331" s="163" t="s">
        <v>6429</v>
      </c>
      <c r="C1331" s="164"/>
      <c r="D1331" s="75" t="s">
        <v>6430</v>
      </c>
      <c r="E1331" s="163" t="s">
        <v>6431</v>
      </c>
      <c r="F1331" s="165"/>
      <c r="G1331" s="164"/>
      <c r="H1331" s="75" t="s">
        <v>66</v>
      </c>
      <c r="I1331" s="163" t="s">
        <v>6432</v>
      </c>
      <c r="J1331" s="164"/>
      <c r="K1331" s="75" t="s">
        <v>295</v>
      </c>
      <c r="L1331" s="20">
        <v>754</v>
      </c>
      <c r="M1331" s="20">
        <v>0</v>
      </c>
      <c r="N1331" s="139">
        <v>373230</v>
      </c>
      <c r="O1331" s="140"/>
      <c r="P1331" s="20">
        <v>373230</v>
      </c>
      <c r="Q1331" s="139">
        <v>0</v>
      </c>
      <c r="R1331" s="141"/>
      <c r="S1331" s="140"/>
      <c r="T1331" s="20">
        <v>0</v>
      </c>
      <c r="U1331" s="139">
        <v>0</v>
      </c>
      <c r="V1331" s="141"/>
      <c r="W1331" s="74">
        <v>33591</v>
      </c>
      <c r="X1331" s="20">
        <v>0</v>
      </c>
      <c r="Y1331" s="20">
        <v>0</v>
      </c>
      <c r="Z1331" s="139">
        <v>406821</v>
      </c>
      <c r="AA1331" s="140"/>
      <c r="AB1331" s="20">
        <v>406821</v>
      </c>
      <c r="AC1331" s="20">
        <v>0</v>
      </c>
      <c r="AD1331" s="75" t="s">
        <v>6373</v>
      </c>
      <c r="AE1331" s="75" t="s">
        <v>6433</v>
      </c>
      <c r="AF1331" s="163" t="s">
        <v>6373</v>
      </c>
      <c r="AG1331" s="164"/>
      <c r="AH1331" s="163" t="s">
        <v>6429</v>
      </c>
      <c r="AI1331" s="164"/>
    </row>
    <row r="1332" spans="1:35">
      <c r="A1332" s="20">
        <v>58</v>
      </c>
      <c r="B1332" s="163" t="s">
        <v>5956</v>
      </c>
      <c r="C1332" s="164"/>
      <c r="D1332" s="75" t="s">
        <v>5957</v>
      </c>
      <c r="E1332" s="163" t="s">
        <v>5958</v>
      </c>
      <c r="F1332" s="165"/>
      <c r="G1332" s="164"/>
      <c r="H1332" s="75" t="s">
        <v>66</v>
      </c>
      <c r="I1332" s="163" t="s">
        <v>5959</v>
      </c>
      <c r="J1332" s="164"/>
      <c r="K1332" s="75" t="s">
        <v>252</v>
      </c>
      <c r="L1332" s="20">
        <v>579</v>
      </c>
      <c r="M1332" s="20">
        <v>0</v>
      </c>
      <c r="N1332" s="139">
        <v>240285</v>
      </c>
      <c r="O1332" s="140"/>
      <c r="P1332" s="20">
        <v>240285</v>
      </c>
      <c r="Q1332" s="139">
        <v>0</v>
      </c>
      <c r="R1332" s="141"/>
      <c r="S1332" s="140"/>
      <c r="T1332" s="20">
        <v>0</v>
      </c>
      <c r="U1332" s="139">
        <v>0</v>
      </c>
      <c r="V1332" s="141"/>
      <c r="W1332" s="74">
        <v>21626</v>
      </c>
      <c r="X1332" s="20">
        <v>0</v>
      </c>
      <c r="Y1332" s="20">
        <v>0</v>
      </c>
      <c r="Z1332" s="139">
        <v>261911</v>
      </c>
      <c r="AA1332" s="140"/>
      <c r="AB1332" s="20">
        <v>261911</v>
      </c>
      <c r="AC1332" s="20">
        <v>0</v>
      </c>
      <c r="AD1332" s="75" t="s">
        <v>5944</v>
      </c>
      <c r="AE1332" s="75" t="s">
        <v>5960</v>
      </c>
      <c r="AF1332" s="163" t="s">
        <v>5944</v>
      </c>
      <c r="AG1332" s="164"/>
      <c r="AH1332" s="163" t="s">
        <v>5956</v>
      </c>
      <c r="AI1332" s="164"/>
    </row>
    <row r="1333" spans="1:35">
      <c r="A1333" s="20">
        <v>59</v>
      </c>
      <c r="B1333" s="163" t="s">
        <v>5967</v>
      </c>
      <c r="C1333" s="164"/>
      <c r="D1333" s="75" t="s">
        <v>108</v>
      </c>
      <c r="E1333" s="163" t="s">
        <v>5968</v>
      </c>
      <c r="F1333" s="165"/>
      <c r="G1333" s="164"/>
      <c r="H1333" s="75" t="s">
        <v>110</v>
      </c>
      <c r="I1333" s="163" t="s">
        <v>5969</v>
      </c>
      <c r="J1333" s="164"/>
      <c r="K1333" s="75" t="s">
        <v>364</v>
      </c>
      <c r="L1333" s="20">
        <v>2479</v>
      </c>
      <c r="M1333" s="20">
        <v>190350</v>
      </c>
      <c r="N1333" s="139">
        <v>1041012</v>
      </c>
      <c r="O1333" s="140"/>
      <c r="P1333" s="20">
        <v>1231362</v>
      </c>
      <c r="Q1333" s="139">
        <v>0</v>
      </c>
      <c r="R1333" s="141"/>
      <c r="S1333" s="140"/>
      <c r="T1333" s="20">
        <v>0</v>
      </c>
      <c r="U1333" s="139">
        <v>0</v>
      </c>
      <c r="V1333" s="141"/>
      <c r="W1333" s="74">
        <v>6157</v>
      </c>
      <c r="X1333" s="20">
        <v>0</v>
      </c>
      <c r="Y1333" s="20">
        <v>0</v>
      </c>
      <c r="Z1333" s="139">
        <v>1237519</v>
      </c>
      <c r="AA1333" s="140"/>
      <c r="AB1333" s="20">
        <v>1237519</v>
      </c>
      <c r="AC1333" s="20">
        <v>0</v>
      </c>
      <c r="AD1333" s="75" t="s">
        <v>5902</v>
      </c>
      <c r="AE1333" s="75" t="s">
        <v>5970</v>
      </c>
      <c r="AF1333" s="163" t="s">
        <v>5902</v>
      </c>
      <c r="AG1333" s="164"/>
      <c r="AH1333" s="163" t="s">
        <v>5967</v>
      </c>
      <c r="AI1333" s="164"/>
    </row>
    <row r="1334" spans="1:35">
      <c r="A1334" s="20">
        <v>60</v>
      </c>
      <c r="B1334" s="163" t="s">
        <v>6470</v>
      </c>
      <c r="C1334" s="164"/>
      <c r="D1334" s="75" t="s">
        <v>6471</v>
      </c>
      <c r="E1334" s="163" t="s">
        <v>6472</v>
      </c>
      <c r="F1334" s="165"/>
      <c r="G1334" s="164"/>
      <c r="H1334" s="75" t="s">
        <v>66</v>
      </c>
      <c r="I1334" s="163" t="s">
        <v>6473</v>
      </c>
      <c r="J1334" s="164"/>
      <c r="K1334" s="75" t="s">
        <v>60</v>
      </c>
      <c r="L1334" s="20">
        <v>551</v>
      </c>
      <c r="M1334" s="20">
        <v>0</v>
      </c>
      <c r="N1334" s="139">
        <v>272745</v>
      </c>
      <c r="O1334" s="140"/>
      <c r="P1334" s="20">
        <v>272745</v>
      </c>
      <c r="Q1334" s="139">
        <v>0</v>
      </c>
      <c r="R1334" s="141"/>
      <c r="S1334" s="140"/>
      <c r="T1334" s="20">
        <v>0</v>
      </c>
      <c r="U1334" s="139">
        <v>0</v>
      </c>
      <c r="V1334" s="141"/>
      <c r="W1334" s="74">
        <v>24547</v>
      </c>
      <c r="X1334" s="20">
        <v>0</v>
      </c>
      <c r="Y1334" s="20">
        <v>0</v>
      </c>
      <c r="Z1334" s="139">
        <v>297292</v>
      </c>
      <c r="AA1334" s="140"/>
      <c r="AB1334" s="20">
        <v>297292</v>
      </c>
      <c r="AC1334" s="20">
        <v>0</v>
      </c>
      <c r="AD1334" s="75" t="s">
        <v>6459</v>
      </c>
      <c r="AE1334" s="75" t="s">
        <v>6474</v>
      </c>
      <c r="AF1334" s="163" t="s">
        <v>6459</v>
      </c>
      <c r="AG1334" s="164"/>
      <c r="AH1334" s="163" t="s">
        <v>6470</v>
      </c>
      <c r="AI1334" s="164"/>
    </row>
    <row r="1335" spans="1:35">
      <c r="A1335" s="20">
        <v>61</v>
      </c>
      <c r="B1335" s="163" t="s">
        <v>7037</v>
      </c>
      <c r="C1335" s="164"/>
      <c r="D1335" s="75" t="s">
        <v>7038</v>
      </c>
      <c r="E1335" s="163" t="s">
        <v>7039</v>
      </c>
      <c r="F1335" s="165"/>
      <c r="G1335" s="164"/>
      <c r="H1335" s="75" t="s">
        <v>66</v>
      </c>
      <c r="I1335" s="163" t="s">
        <v>7040</v>
      </c>
      <c r="J1335" s="164"/>
      <c r="K1335" s="75" t="s">
        <v>295</v>
      </c>
      <c r="L1335" s="20">
        <v>678</v>
      </c>
      <c r="M1335" s="20">
        <v>0</v>
      </c>
      <c r="N1335" s="139">
        <v>335610</v>
      </c>
      <c r="O1335" s="140"/>
      <c r="P1335" s="20">
        <v>335610</v>
      </c>
      <c r="Q1335" s="139">
        <v>0</v>
      </c>
      <c r="R1335" s="141"/>
      <c r="S1335" s="140"/>
      <c r="T1335" s="20">
        <v>0</v>
      </c>
      <c r="U1335" s="139">
        <v>0</v>
      </c>
      <c r="V1335" s="141"/>
      <c r="W1335" s="74">
        <v>30205</v>
      </c>
      <c r="X1335" s="20">
        <v>0</v>
      </c>
      <c r="Y1335" s="20">
        <v>0</v>
      </c>
      <c r="Z1335" s="139">
        <v>365815</v>
      </c>
      <c r="AA1335" s="140"/>
      <c r="AB1335" s="20">
        <v>365815</v>
      </c>
      <c r="AC1335" s="20">
        <v>0</v>
      </c>
      <c r="AD1335" s="75" t="s">
        <v>6881</v>
      </c>
      <c r="AE1335" s="75" t="s">
        <v>7041</v>
      </c>
      <c r="AF1335" s="163" t="s">
        <v>6881</v>
      </c>
      <c r="AG1335" s="164"/>
      <c r="AH1335" s="163" t="s">
        <v>7037</v>
      </c>
      <c r="AI1335" s="164"/>
    </row>
    <row r="1336" spans="1:35">
      <c r="A1336" s="20">
        <v>62</v>
      </c>
      <c r="B1336" s="163" t="s">
        <v>5991</v>
      </c>
      <c r="C1336" s="164"/>
      <c r="D1336" s="75" t="s">
        <v>5992</v>
      </c>
      <c r="E1336" s="163" t="s">
        <v>5993</v>
      </c>
      <c r="F1336" s="165"/>
      <c r="G1336" s="164"/>
      <c r="H1336" s="75" t="s">
        <v>156</v>
      </c>
      <c r="I1336" s="163" t="s">
        <v>5994</v>
      </c>
      <c r="J1336" s="164"/>
      <c r="K1336" s="75" t="s">
        <v>60</v>
      </c>
      <c r="L1336" s="20">
        <v>2479</v>
      </c>
      <c r="M1336" s="20">
        <v>0</v>
      </c>
      <c r="N1336" s="139">
        <v>1226907</v>
      </c>
      <c r="O1336" s="140"/>
      <c r="P1336" s="20">
        <v>1226907</v>
      </c>
      <c r="Q1336" s="139">
        <v>0</v>
      </c>
      <c r="R1336" s="141"/>
      <c r="S1336" s="140"/>
      <c r="T1336" s="20">
        <v>0</v>
      </c>
      <c r="U1336" s="139">
        <v>188171</v>
      </c>
      <c r="V1336" s="141"/>
      <c r="W1336" s="74">
        <v>12269</v>
      </c>
      <c r="X1336" s="20">
        <v>13950</v>
      </c>
      <c r="Y1336" s="20">
        <v>0</v>
      </c>
      <c r="Z1336" s="139">
        <v>1441297</v>
      </c>
      <c r="AA1336" s="140"/>
      <c r="AB1336" s="20">
        <v>1441297</v>
      </c>
      <c r="AC1336" s="20">
        <v>0</v>
      </c>
      <c r="AD1336" s="75" t="s">
        <v>5944</v>
      </c>
      <c r="AE1336" s="75" t="s">
        <v>5995</v>
      </c>
      <c r="AF1336" s="163" t="s">
        <v>5944</v>
      </c>
      <c r="AG1336" s="164"/>
      <c r="AH1336" s="163" t="s">
        <v>5991</v>
      </c>
      <c r="AI1336" s="164"/>
    </row>
    <row r="1337" spans="1:35">
      <c r="A1337" s="20">
        <v>63</v>
      </c>
      <c r="B1337" s="163" t="s">
        <v>5986</v>
      </c>
      <c r="C1337" s="164"/>
      <c r="D1337" s="75" t="s">
        <v>5987</v>
      </c>
      <c r="E1337" s="163" t="s">
        <v>5988</v>
      </c>
      <c r="F1337" s="165"/>
      <c r="G1337" s="164"/>
      <c r="H1337" s="75" t="s">
        <v>66</v>
      </c>
      <c r="I1337" s="163" t="s">
        <v>5989</v>
      </c>
      <c r="J1337" s="164"/>
      <c r="K1337" s="75" t="s">
        <v>60</v>
      </c>
      <c r="L1337" s="20">
        <v>225</v>
      </c>
      <c r="M1337" s="20">
        <v>0</v>
      </c>
      <c r="N1337" s="139">
        <v>111375</v>
      </c>
      <c r="O1337" s="140"/>
      <c r="P1337" s="20">
        <v>111375</v>
      </c>
      <c r="Q1337" s="139">
        <v>0</v>
      </c>
      <c r="R1337" s="141"/>
      <c r="S1337" s="140"/>
      <c r="T1337" s="20">
        <v>0</v>
      </c>
      <c r="U1337" s="139">
        <v>0</v>
      </c>
      <c r="V1337" s="141"/>
      <c r="W1337" s="74">
        <v>10024</v>
      </c>
      <c r="X1337" s="20">
        <v>0</v>
      </c>
      <c r="Y1337" s="20">
        <v>0</v>
      </c>
      <c r="Z1337" s="139">
        <v>121399</v>
      </c>
      <c r="AA1337" s="140"/>
      <c r="AB1337" s="20">
        <v>121399</v>
      </c>
      <c r="AC1337" s="20">
        <v>0</v>
      </c>
      <c r="AD1337" s="75" t="s">
        <v>5896</v>
      </c>
      <c r="AE1337" s="75" t="s">
        <v>5990</v>
      </c>
      <c r="AF1337" s="163" t="s">
        <v>5896</v>
      </c>
      <c r="AG1337" s="164"/>
      <c r="AH1337" s="163" t="s">
        <v>5986</v>
      </c>
      <c r="AI1337" s="164"/>
    </row>
    <row r="1338" spans="1:35">
      <c r="A1338" s="20">
        <v>64</v>
      </c>
      <c r="B1338" s="163" t="s">
        <v>6475</v>
      </c>
      <c r="C1338" s="164"/>
      <c r="D1338" s="75" t="s">
        <v>108</v>
      </c>
      <c r="E1338" s="163" t="s">
        <v>6476</v>
      </c>
      <c r="F1338" s="165"/>
      <c r="G1338" s="164"/>
      <c r="H1338" s="75" t="s">
        <v>110</v>
      </c>
      <c r="I1338" s="163" t="s">
        <v>6477</v>
      </c>
      <c r="J1338" s="164"/>
      <c r="K1338" s="75" t="s">
        <v>130</v>
      </c>
      <c r="L1338" s="20">
        <v>2479</v>
      </c>
      <c r="M1338" s="20">
        <v>81000</v>
      </c>
      <c r="N1338" s="139">
        <v>892296</v>
      </c>
      <c r="O1338" s="140"/>
      <c r="P1338" s="20">
        <v>973296</v>
      </c>
      <c r="Q1338" s="139">
        <v>0</v>
      </c>
      <c r="R1338" s="141"/>
      <c r="S1338" s="140"/>
      <c r="T1338" s="20">
        <v>0</v>
      </c>
      <c r="U1338" s="139">
        <v>0</v>
      </c>
      <c r="V1338" s="141"/>
      <c r="W1338" s="74">
        <v>4866</v>
      </c>
      <c r="X1338" s="20">
        <v>0</v>
      </c>
      <c r="Y1338" s="20">
        <v>0</v>
      </c>
      <c r="Z1338" s="139">
        <v>978162</v>
      </c>
      <c r="AA1338" s="140"/>
      <c r="AB1338" s="20">
        <v>978162</v>
      </c>
      <c r="AC1338" s="20">
        <v>0</v>
      </c>
      <c r="AD1338" s="75" t="s">
        <v>6398</v>
      </c>
      <c r="AE1338" s="75" t="s">
        <v>6478</v>
      </c>
      <c r="AF1338" s="163" t="s">
        <v>6398</v>
      </c>
      <c r="AG1338" s="164"/>
      <c r="AH1338" s="163" t="s">
        <v>6475</v>
      </c>
      <c r="AI1338" s="164"/>
    </row>
    <row r="1339" spans="1:35">
      <c r="A1339" s="20">
        <v>65</v>
      </c>
      <c r="B1339" s="163" t="s">
        <v>6894</v>
      </c>
      <c r="C1339" s="164"/>
      <c r="D1339" s="75" t="s">
        <v>6895</v>
      </c>
      <c r="E1339" s="163" t="s">
        <v>6896</v>
      </c>
      <c r="F1339" s="165"/>
      <c r="G1339" s="164"/>
      <c r="H1339" s="75" t="s">
        <v>66</v>
      </c>
      <c r="I1339" s="163" t="s">
        <v>6897</v>
      </c>
      <c r="J1339" s="164"/>
      <c r="K1339" s="75" t="s">
        <v>6887</v>
      </c>
      <c r="L1339" s="20">
        <v>3003</v>
      </c>
      <c r="M1339" s="20">
        <v>0</v>
      </c>
      <c r="N1339" s="139">
        <v>5103689</v>
      </c>
      <c r="O1339" s="140"/>
      <c r="P1339" s="20">
        <v>5103689</v>
      </c>
      <c r="Q1339" s="139">
        <v>10000</v>
      </c>
      <c r="R1339" s="141"/>
      <c r="S1339" s="140"/>
      <c r="T1339" s="20">
        <v>0</v>
      </c>
      <c r="U1339" s="139">
        <v>0</v>
      </c>
      <c r="V1339" s="141"/>
      <c r="W1339" s="74">
        <v>0</v>
      </c>
      <c r="X1339" s="20">
        <v>0</v>
      </c>
      <c r="Y1339" s="20">
        <v>0</v>
      </c>
      <c r="Z1339" s="139">
        <v>5113689</v>
      </c>
      <c r="AA1339" s="140"/>
      <c r="AB1339" s="20">
        <v>10000</v>
      </c>
      <c r="AC1339" s="20">
        <v>5103689</v>
      </c>
      <c r="AD1339" s="75" t="s">
        <v>6881</v>
      </c>
      <c r="AE1339" s="75" t="s">
        <v>6898</v>
      </c>
      <c r="AF1339" s="163" t="s">
        <v>6881</v>
      </c>
      <c r="AG1339" s="164"/>
      <c r="AH1339" s="163" t="s">
        <v>6894</v>
      </c>
      <c r="AI1339" s="164"/>
    </row>
    <row r="1340" spans="1:35">
      <c r="A1340" s="20">
        <v>66</v>
      </c>
      <c r="B1340" s="163" t="s">
        <v>6013</v>
      </c>
      <c r="C1340" s="164"/>
      <c r="D1340" s="75" t="s">
        <v>6014</v>
      </c>
      <c r="E1340" s="163" t="s">
        <v>474</v>
      </c>
      <c r="F1340" s="165"/>
      <c r="G1340" s="164"/>
      <c r="H1340" s="75" t="s">
        <v>156</v>
      </c>
      <c r="I1340" s="163" t="s">
        <v>6015</v>
      </c>
      <c r="J1340" s="164"/>
      <c r="K1340" s="75" t="s">
        <v>60</v>
      </c>
      <c r="L1340" s="20">
        <v>2479</v>
      </c>
      <c r="M1340" s="20">
        <v>0</v>
      </c>
      <c r="N1340" s="139">
        <v>1226907</v>
      </c>
      <c r="O1340" s="140"/>
      <c r="P1340" s="20">
        <v>1226907</v>
      </c>
      <c r="Q1340" s="139">
        <v>0</v>
      </c>
      <c r="R1340" s="141"/>
      <c r="S1340" s="140"/>
      <c r="T1340" s="20">
        <v>76400</v>
      </c>
      <c r="U1340" s="139">
        <v>156912</v>
      </c>
      <c r="V1340" s="141"/>
      <c r="W1340" s="74">
        <v>12269</v>
      </c>
      <c r="X1340" s="20">
        <v>900</v>
      </c>
      <c r="Y1340" s="20">
        <v>0</v>
      </c>
      <c r="Z1340" s="139">
        <v>1473388</v>
      </c>
      <c r="AA1340" s="140"/>
      <c r="AB1340" s="20">
        <v>1473388</v>
      </c>
      <c r="AC1340" s="20">
        <v>0</v>
      </c>
      <c r="AD1340" s="75" t="s">
        <v>6016</v>
      </c>
      <c r="AE1340" s="75" t="s">
        <v>6017</v>
      </c>
      <c r="AF1340" s="163" t="s">
        <v>6016</v>
      </c>
      <c r="AG1340" s="164"/>
      <c r="AH1340" s="163" t="s">
        <v>6013</v>
      </c>
      <c r="AI1340" s="164"/>
    </row>
    <row r="1341" spans="1:35">
      <c r="A1341" s="20">
        <v>67</v>
      </c>
      <c r="B1341" s="163" t="s">
        <v>6000</v>
      </c>
      <c r="C1341" s="164"/>
      <c r="D1341" s="75" t="s">
        <v>6001</v>
      </c>
      <c r="E1341" s="163" t="s">
        <v>2820</v>
      </c>
      <c r="F1341" s="165"/>
      <c r="G1341" s="164"/>
      <c r="H1341" s="75" t="s">
        <v>325</v>
      </c>
      <c r="I1341" s="163" t="s">
        <v>6002</v>
      </c>
      <c r="J1341" s="164"/>
      <c r="K1341" s="75" t="s">
        <v>540</v>
      </c>
      <c r="L1341" s="20">
        <v>7160</v>
      </c>
      <c r="M1341" s="20">
        <v>901493</v>
      </c>
      <c r="N1341" s="139">
        <v>10344630</v>
      </c>
      <c r="O1341" s="140"/>
      <c r="P1341" s="20">
        <v>11246123</v>
      </c>
      <c r="Q1341" s="139">
        <v>10000</v>
      </c>
      <c r="R1341" s="141"/>
      <c r="S1341" s="140"/>
      <c r="T1341" s="20">
        <v>76400</v>
      </c>
      <c r="U1341" s="139">
        <v>492052</v>
      </c>
      <c r="V1341" s="141"/>
      <c r="W1341" s="74">
        <v>116969</v>
      </c>
      <c r="X1341" s="20">
        <v>0</v>
      </c>
      <c r="Y1341" s="20">
        <v>0</v>
      </c>
      <c r="Z1341" s="139">
        <v>11941544</v>
      </c>
      <c r="AA1341" s="140"/>
      <c r="AB1341" s="20">
        <v>2500000</v>
      </c>
      <c r="AC1341" s="20">
        <v>9441544</v>
      </c>
      <c r="AD1341" s="75" t="s">
        <v>5919</v>
      </c>
      <c r="AE1341" s="75" t="s">
        <v>6003</v>
      </c>
      <c r="AF1341" s="163" t="s">
        <v>5919</v>
      </c>
      <c r="AG1341" s="164"/>
      <c r="AH1341" s="163" t="s">
        <v>6000</v>
      </c>
      <c r="AI1341" s="164"/>
    </row>
    <row r="1342" spans="1:35">
      <c r="A1342" s="20">
        <v>68</v>
      </c>
      <c r="B1342" s="163" t="s">
        <v>6484</v>
      </c>
      <c r="C1342" s="164"/>
      <c r="D1342" s="75" t="s">
        <v>6485</v>
      </c>
      <c r="E1342" s="163" t="s">
        <v>6486</v>
      </c>
      <c r="F1342" s="165"/>
      <c r="G1342" s="164"/>
      <c r="H1342" s="75" t="s">
        <v>66</v>
      </c>
      <c r="I1342" s="163" t="s">
        <v>6487</v>
      </c>
      <c r="J1342" s="164"/>
      <c r="K1342" s="75" t="s">
        <v>60</v>
      </c>
      <c r="L1342" s="20">
        <v>450</v>
      </c>
      <c r="M1342" s="20">
        <v>0</v>
      </c>
      <c r="N1342" s="139">
        <v>222750</v>
      </c>
      <c r="O1342" s="140"/>
      <c r="P1342" s="20">
        <v>222750</v>
      </c>
      <c r="Q1342" s="139">
        <v>0</v>
      </c>
      <c r="R1342" s="141"/>
      <c r="S1342" s="140"/>
      <c r="T1342" s="20">
        <v>0</v>
      </c>
      <c r="U1342" s="139">
        <v>0</v>
      </c>
      <c r="V1342" s="141"/>
      <c r="W1342" s="74">
        <v>20048</v>
      </c>
      <c r="X1342" s="20">
        <v>0</v>
      </c>
      <c r="Y1342" s="20">
        <v>0</v>
      </c>
      <c r="Z1342" s="139">
        <v>242798</v>
      </c>
      <c r="AA1342" s="140"/>
      <c r="AB1342" s="20">
        <v>20500</v>
      </c>
      <c r="AC1342" s="20">
        <v>222298</v>
      </c>
      <c r="AD1342" s="75" t="s">
        <v>6351</v>
      </c>
      <c r="AE1342" s="75" t="s">
        <v>6488</v>
      </c>
      <c r="AF1342" s="163" t="s">
        <v>6351</v>
      </c>
      <c r="AG1342" s="164"/>
      <c r="AH1342" s="163" t="s">
        <v>6484</v>
      </c>
      <c r="AI1342" s="164"/>
    </row>
    <row r="1343" spans="1:35">
      <c r="A1343" s="20">
        <v>69</v>
      </c>
      <c r="B1343" s="163" t="s">
        <v>6479</v>
      </c>
      <c r="C1343" s="164"/>
      <c r="D1343" s="75" t="s">
        <v>6480</v>
      </c>
      <c r="E1343" s="163" t="s">
        <v>6481</v>
      </c>
      <c r="F1343" s="165"/>
      <c r="G1343" s="164"/>
      <c r="H1343" s="75" t="s">
        <v>156</v>
      </c>
      <c r="I1343" s="163" t="s">
        <v>6482</v>
      </c>
      <c r="J1343" s="164"/>
      <c r="K1343" s="75" t="s">
        <v>60</v>
      </c>
      <c r="L1343" s="20">
        <v>2479</v>
      </c>
      <c r="M1343" s="20">
        <v>0</v>
      </c>
      <c r="N1343" s="139">
        <v>1226907</v>
      </c>
      <c r="O1343" s="140"/>
      <c r="P1343" s="20">
        <v>1226907</v>
      </c>
      <c r="Q1343" s="139">
        <v>0</v>
      </c>
      <c r="R1343" s="141"/>
      <c r="S1343" s="140"/>
      <c r="T1343" s="20">
        <v>0</v>
      </c>
      <c r="U1343" s="139">
        <v>188171</v>
      </c>
      <c r="V1343" s="141"/>
      <c r="W1343" s="74">
        <v>12269</v>
      </c>
      <c r="X1343" s="20">
        <v>0</v>
      </c>
      <c r="Y1343" s="20">
        <v>0</v>
      </c>
      <c r="Z1343" s="139">
        <v>1427347</v>
      </c>
      <c r="AA1343" s="140"/>
      <c r="AB1343" s="20">
        <v>1427347</v>
      </c>
      <c r="AC1343" s="20">
        <v>0</v>
      </c>
      <c r="AD1343" s="75" t="s">
        <v>6367</v>
      </c>
      <c r="AE1343" s="75" t="s">
        <v>6483</v>
      </c>
      <c r="AF1343" s="163" t="s">
        <v>6367</v>
      </c>
      <c r="AG1343" s="164"/>
      <c r="AH1343" s="163" t="s">
        <v>6479</v>
      </c>
      <c r="AI1343" s="164"/>
    </row>
    <row r="1344" spans="1:35">
      <c r="A1344" s="20">
        <v>70</v>
      </c>
      <c r="B1344" s="163" t="s">
        <v>5996</v>
      </c>
      <c r="C1344" s="164"/>
      <c r="D1344" s="75" t="s">
        <v>5997</v>
      </c>
      <c r="E1344" s="163" t="s">
        <v>1265</v>
      </c>
      <c r="F1344" s="165"/>
      <c r="G1344" s="164"/>
      <c r="H1344" s="75" t="s">
        <v>156</v>
      </c>
      <c r="I1344" s="163" t="s">
        <v>5998</v>
      </c>
      <c r="J1344" s="164"/>
      <c r="K1344" s="75" t="s">
        <v>86</v>
      </c>
      <c r="L1344" s="20">
        <v>7160</v>
      </c>
      <c r="M1344" s="20">
        <v>0</v>
      </c>
      <c r="N1344" s="139">
        <v>10344630</v>
      </c>
      <c r="O1344" s="140"/>
      <c r="P1344" s="20">
        <v>10344630</v>
      </c>
      <c r="Q1344" s="139">
        <v>10000</v>
      </c>
      <c r="R1344" s="141"/>
      <c r="S1344" s="140"/>
      <c r="T1344" s="20">
        <v>76400</v>
      </c>
      <c r="U1344" s="139">
        <v>156912</v>
      </c>
      <c r="V1344" s="141"/>
      <c r="W1344" s="74">
        <v>103446</v>
      </c>
      <c r="X1344" s="20">
        <v>41600</v>
      </c>
      <c r="Y1344" s="20">
        <v>0</v>
      </c>
      <c r="Z1344" s="139">
        <v>10732988</v>
      </c>
      <c r="AA1344" s="140"/>
      <c r="AB1344" s="20">
        <v>6500000</v>
      </c>
      <c r="AC1344" s="20">
        <v>4232988</v>
      </c>
      <c r="AD1344" s="75" t="s">
        <v>5944</v>
      </c>
      <c r="AE1344" s="75" t="s">
        <v>5999</v>
      </c>
      <c r="AF1344" s="163" t="s">
        <v>5944</v>
      </c>
      <c r="AG1344" s="164"/>
      <c r="AH1344" s="163" t="s">
        <v>5996</v>
      </c>
      <c r="AI1344" s="164"/>
    </row>
    <row r="1345" spans="1:35">
      <c r="A1345" s="20">
        <v>71</v>
      </c>
      <c r="B1345" s="163" t="s">
        <v>6489</v>
      </c>
      <c r="C1345" s="164"/>
      <c r="D1345" s="75" t="s">
        <v>6490</v>
      </c>
      <c r="E1345" s="163" t="s">
        <v>6491</v>
      </c>
      <c r="F1345" s="165"/>
      <c r="G1345" s="164"/>
      <c r="H1345" s="75" t="s">
        <v>66</v>
      </c>
      <c r="I1345" s="163" t="s">
        <v>6492</v>
      </c>
      <c r="J1345" s="164"/>
      <c r="K1345" s="75" t="s">
        <v>60</v>
      </c>
      <c r="L1345" s="20">
        <v>513</v>
      </c>
      <c r="M1345" s="20">
        <v>0</v>
      </c>
      <c r="N1345" s="139">
        <v>253935</v>
      </c>
      <c r="O1345" s="140"/>
      <c r="P1345" s="20">
        <v>253935</v>
      </c>
      <c r="Q1345" s="139">
        <v>0</v>
      </c>
      <c r="R1345" s="141"/>
      <c r="S1345" s="140"/>
      <c r="T1345" s="20">
        <v>0</v>
      </c>
      <c r="U1345" s="139">
        <v>0</v>
      </c>
      <c r="V1345" s="141"/>
      <c r="W1345" s="74">
        <v>22854</v>
      </c>
      <c r="X1345" s="20">
        <v>0</v>
      </c>
      <c r="Y1345" s="20">
        <v>0</v>
      </c>
      <c r="Z1345" s="139">
        <v>276789</v>
      </c>
      <c r="AA1345" s="140"/>
      <c r="AB1345" s="20">
        <v>23000</v>
      </c>
      <c r="AC1345" s="20">
        <v>253789</v>
      </c>
      <c r="AD1345" s="75" t="s">
        <v>6373</v>
      </c>
      <c r="AE1345" s="75" t="s">
        <v>6493</v>
      </c>
      <c r="AF1345" s="163" t="s">
        <v>6373</v>
      </c>
      <c r="AG1345" s="164"/>
      <c r="AH1345" s="163" t="s">
        <v>6489</v>
      </c>
      <c r="AI1345" s="164"/>
    </row>
    <row r="1346" spans="1:35">
      <c r="A1346" s="20">
        <v>72</v>
      </c>
      <c r="B1346" s="163" t="s">
        <v>6494</v>
      </c>
      <c r="C1346" s="164"/>
      <c r="D1346" s="75" t="s">
        <v>6495</v>
      </c>
      <c r="E1346" s="163" t="s">
        <v>4500</v>
      </c>
      <c r="F1346" s="165"/>
      <c r="G1346" s="164"/>
      <c r="H1346" s="75" t="s">
        <v>66</v>
      </c>
      <c r="I1346" s="163" t="s">
        <v>6496</v>
      </c>
      <c r="J1346" s="164"/>
      <c r="K1346" s="75" t="s">
        <v>252</v>
      </c>
      <c r="L1346" s="20">
        <v>623</v>
      </c>
      <c r="M1346" s="20">
        <v>0</v>
      </c>
      <c r="N1346" s="139">
        <v>258545</v>
      </c>
      <c r="O1346" s="140"/>
      <c r="P1346" s="20">
        <v>258545</v>
      </c>
      <c r="Q1346" s="139">
        <v>0</v>
      </c>
      <c r="R1346" s="141"/>
      <c r="S1346" s="140"/>
      <c r="T1346" s="20">
        <v>0</v>
      </c>
      <c r="U1346" s="139">
        <v>0</v>
      </c>
      <c r="V1346" s="141"/>
      <c r="W1346" s="74">
        <v>23269</v>
      </c>
      <c r="X1346" s="20">
        <v>0</v>
      </c>
      <c r="Y1346" s="20">
        <v>0</v>
      </c>
      <c r="Z1346" s="139">
        <v>281814</v>
      </c>
      <c r="AA1346" s="140"/>
      <c r="AB1346" s="20">
        <v>281814</v>
      </c>
      <c r="AC1346" s="20">
        <v>0</v>
      </c>
      <c r="AD1346" s="75" t="s">
        <v>6423</v>
      </c>
      <c r="AE1346" s="75" t="s">
        <v>6497</v>
      </c>
      <c r="AF1346" s="163" t="s">
        <v>6423</v>
      </c>
      <c r="AG1346" s="164"/>
      <c r="AH1346" s="163" t="s">
        <v>6494</v>
      </c>
      <c r="AI1346" s="164"/>
    </row>
    <row r="1347" spans="1:35">
      <c r="A1347" s="20">
        <v>73</v>
      </c>
      <c r="B1347" s="163" t="s">
        <v>6018</v>
      </c>
      <c r="C1347" s="164"/>
      <c r="D1347" s="75" t="s">
        <v>108</v>
      </c>
      <c r="E1347" s="163" t="s">
        <v>6019</v>
      </c>
      <c r="F1347" s="165"/>
      <c r="G1347" s="164"/>
      <c r="H1347" s="75" t="s">
        <v>110</v>
      </c>
      <c r="I1347" s="163" t="s">
        <v>6020</v>
      </c>
      <c r="J1347" s="164"/>
      <c r="K1347" s="75" t="s">
        <v>60</v>
      </c>
      <c r="L1347" s="20">
        <v>2479</v>
      </c>
      <c r="M1347" s="20">
        <v>89100</v>
      </c>
      <c r="N1347" s="139">
        <v>1226907</v>
      </c>
      <c r="O1347" s="140"/>
      <c r="P1347" s="20">
        <v>1316007</v>
      </c>
      <c r="Q1347" s="139">
        <v>0</v>
      </c>
      <c r="R1347" s="141"/>
      <c r="S1347" s="140"/>
      <c r="T1347" s="20">
        <v>0</v>
      </c>
      <c r="U1347" s="139">
        <v>0</v>
      </c>
      <c r="V1347" s="141"/>
      <c r="W1347" s="74">
        <v>6580</v>
      </c>
      <c r="X1347" s="20">
        <v>0</v>
      </c>
      <c r="Y1347" s="20">
        <v>0</v>
      </c>
      <c r="Z1347" s="139">
        <v>1322587</v>
      </c>
      <c r="AA1347" s="140"/>
      <c r="AB1347" s="20">
        <v>1322587</v>
      </c>
      <c r="AC1347" s="20">
        <v>0</v>
      </c>
      <c r="AD1347" s="75" t="s">
        <v>5919</v>
      </c>
      <c r="AE1347" s="75" t="s">
        <v>6021</v>
      </c>
      <c r="AF1347" s="163" t="s">
        <v>5919</v>
      </c>
      <c r="AG1347" s="164"/>
      <c r="AH1347" s="163" t="s">
        <v>6018</v>
      </c>
      <c r="AI1347" s="164"/>
    </row>
    <row r="1348" spans="1:35">
      <c r="A1348" s="20">
        <v>74</v>
      </c>
      <c r="B1348" s="163" t="s">
        <v>6004</v>
      </c>
      <c r="C1348" s="164"/>
      <c r="D1348" s="75" t="s">
        <v>6005</v>
      </c>
      <c r="E1348" s="163" t="s">
        <v>6006</v>
      </c>
      <c r="F1348" s="165"/>
      <c r="G1348" s="164"/>
      <c r="H1348" s="75" t="s">
        <v>66</v>
      </c>
      <c r="I1348" s="163" t="s">
        <v>6007</v>
      </c>
      <c r="J1348" s="164"/>
      <c r="K1348" s="75" t="s">
        <v>68</v>
      </c>
      <c r="L1348" s="20">
        <v>40</v>
      </c>
      <c r="M1348" s="20">
        <v>0</v>
      </c>
      <c r="N1348" s="139">
        <v>54080</v>
      </c>
      <c r="O1348" s="140"/>
      <c r="P1348" s="20">
        <v>54080</v>
      </c>
      <c r="Q1348" s="139">
        <v>0</v>
      </c>
      <c r="R1348" s="141"/>
      <c r="S1348" s="140"/>
      <c r="T1348" s="20">
        <v>0</v>
      </c>
      <c r="U1348" s="139">
        <v>0</v>
      </c>
      <c r="V1348" s="141"/>
      <c r="W1348" s="74">
        <v>4867</v>
      </c>
      <c r="X1348" s="20">
        <v>0</v>
      </c>
      <c r="Y1348" s="20">
        <v>0</v>
      </c>
      <c r="Z1348" s="139">
        <v>58947</v>
      </c>
      <c r="AA1348" s="140"/>
      <c r="AB1348" s="20">
        <v>58947</v>
      </c>
      <c r="AC1348" s="20">
        <v>0</v>
      </c>
      <c r="AD1348" s="75" t="s">
        <v>5939</v>
      </c>
      <c r="AE1348" s="75" t="s">
        <v>6008</v>
      </c>
      <c r="AF1348" s="163" t="s">
        <v>5939</v>
      </c>
      <c r="AG1348" s="164"/>
      <c r="AH1348" s="163" t="s">
        <v>6004</v>
      </c>
      <c r="AI1348" s="164"/>
    </row>
    <row r="1349" spans="1:35">
      <c r="A1349" s="20">
        <v>75</v>
      </c>
      <c r="B1349" s="163" t="s">
        <v>6009</v>
      </c>
      <c r="C1349" s="164"/>
      <c r="D1349" s="75" t="s">
        <v>6010</v>
      </c>
      <c r="E1349" s="163" t="s">
        <v>6011</v>
      </c>
      <c r="F1349" s="165"/>
      <c r="G1349" s="164"/>
      <c r="H1349" s="75" t="s">
        <v>66</v>
      </c>
      <c r="I1349" s="163" t="s">
        <v>5998</v>
      </c>
      <c r="J1349" s="164"/>
      <c r="K1349" s="75" t="s">
        <v>540</v>
      </c>
      <c r="L1349" s="20">
        <v>188</v>
      </c>
      <c r="M1349" s="20">
        <v>0</v>
      </c>
      <c r="N1349" s="139">
        <v>271604</v>
      </c>
      <c r="O1349" s="140"/>
      <c r="P1349" s="20">
        <v>271604</v>
      </c>
      <c r="Q1349" s="139">
        <v>0</v>
      </c>
      <c r="R1349" s="141"/>
      <c r="S1349" s="140"/>
      <c r="T1349" s="20">
        <v>0</v>
      </c>
      <c r="U1349" s="139">
        <v>0</v>
      </c>
      <c r="V1349" s="141"/>
      <c r="W1349" s="74">
        <v>24444</v>
      </c>
      <c r="X1349" s="20">
        <v>0</v>
      </c>
      <c r="Y1349" s="20">
        <v>0</v>
      </c>
      <c r="Z1349" s="139">
        <v>296048</v>
      </c>
      <c r="AA1349" s="140"/>
      <c r="AB1349" s="20">
        <v>296048</v>
      </c>
      <c r="AC1349" s="20">
        <v>0</v>
      </c>
      <c r="AD1349" s="75" t="s">
        <v>5944</v>
      </c>
      <c r="AE1349" s="75" t="s">
        <v>6012</v>
      </c>
      <c r="AF1349" s="163" t="s">
        <v>5944</v>
      </c>
      <c r="AG1349" s="164"/>
      <c r="AH1349" s="163" t="s">
        <v>6009</v>
      </c>
      <c r="AI1349" s="164"/>
    </row>
    <row r="1350" spans="1:35">
      <c r="A1350" s="20">
        <v>76</v>
      </c>
      <c r="B1350" s="163" t="s">
        <v>7042</v>
      </c>
      <c r="C1350" s="164"/>
      <c r="D1350" s="75" t="s">
        <v>7043</v>
      </c>
      <c r="E1350" s="163" t="s">
        <v>6896</v>
      </c>
      <c r="F1350" s="165"/>
      <c r="G1350" s="164"/>
      <c r="H1350" s="75" t="s">
        <v>66</v>
      </c>
      <c r="I1350" s="163" t="s">
        <v>6950</v>
      </c>
      <c r="J1350" s="164"/>
      <c r="K1350" s="75" t="s">
        <v>2164</v>
      </c>
      <c r="L1350" s="20">
        <v>3080</v>
      </c>
      <c r="M1350" s="20">
        <v>0</v>
      </c>
      <c r="N1350" s="139">
        <v>5234552</v>
      </c>
      <c r="O1350" s="140"/>
      <c r="P1350" s="20">
        <v>5234552</v>
      </c>
      <c r="Q1350" s="139">
        <v>10000</v>
      </c>
      <c r="R1350" s="141"/>
      <c r="S1350" s="140"/>
      <c r="T1350" s="20">
        <v>0</v>
      </c>
      <c r="U1350" s="139">
        <v>0</v>
      </c>
      <c r="V1350" s="141"/>
      <c r="W1350" s="74">
        <v>0</v>
      </c>
      <c r="X1350" s="20">
        <v>0</v>
      </c>
      <c r="Y1350" s="20">
        <v>0</v>
      </c>
      <c r="Z1350" s="139">
        <v>5244552</v>
      </c>
      <c r="AA1350" s="140"/>
      <c r="AB1350" s="20">
        <v>10000</v>
      </c>
      <c r="AC1350" s="20">
        <v>5234552</v>
      </c>
      <c r="AD1350" s="75" t="s">
        <v>6881</v>
      </c>
      <c r="AE1350" s="75" t="s">
        <v>7044</v>
      </c>
      <c r="AF1350" s="163" t="s">
        <v>6881</v>
      </c>
      <c r="AG1350" s="164"/>
      <c r="AH1350" s="163" t="s">
        <v>7042</v>
      </c>
      <c r="AI1350" s="164"/>
    </row>
    <row r="1351" spans="1:35">
      <c r="A1351" s="20">
        <v>77</v>
      </c>
      <c r="B1351" s="163" t="s">
        <v>7045</v>
      </c>
      <c r="C1351" s="164"/>
      <c r="D1351" s="75" t="s">
        <v>7046</v>
      </c>
      <c r="E1351" s="163" t="s">
        <v>7047</v>
      </c>
      <c r="F1351" s="165"/>
      <c r="G1351" s="164"/>
      <c r="I1351" s="163" t="s">
        <v>7048</v>
      </c>
      <c r="J1351" s="164"/>
      <c r="K1351" s="75" t="s">
        <v>7049</v>
      </c>
      <c r="L1351" s="20">
        <v>70</v>
      </c>
      <c r="M1351" s="20">
        <v>0</v>
      </c>
      <c r="N1351" s="139">
        <v>101129</v>
      </c>
      <c r="O1351" s="140"/>
      <c r="P1351" s="20">
        <v>101129</v>
      </c>
      <c r="Q1351" s="139">
        <v>0</v>
      </c>
      <c r="R1351" s="141"/>
      <c r="S1351" s="140"/>
      <c r="T1351" s="20">
        <v>0</v>
      </c>
      <c r="U1351" s="139">
        <v>0</v>
      </c>
      <c r="V1351" s="141"/>
      <c r="W1351" s="74">
        <v>0</v>
      </c>
      <c r="X1351" s="20">
        <v>0</v>
      </c>
      <c r="Y1351" s="20">
        <v>0</v>
      </c>
      <c r="Z1351" s="139">
        <v>101129</v>
      </c>
      <c r="AA1351" s="140"/>
      <c r="AB1351" s="20">
        <v>0</v>
      </c>
      <c r="AC1351" s="20">
        <v>101129</v>
      </c>
      <c r="AD1351" s="75" t="s">
        <v>6881</v>
      </c>
      <c r="AE1351" s="75" t="s">
        <v>7050</v>
      </c>
      <c r="AF1351" s="163" t="s">
        <v>6881</v>
      </c>
      <c r="AG1351" s="164"/>
      <c r="AH1351" s="163" t="s">
        <v>7045</v>
      </c>
      <c r="AI1351" s="164"/>
    </row>
    <row r="1352" spans="1:35">
      <c r="A1352" s="20">
        <v>78</v>
      </c>
      <c r="B1352" s="163" t="s">
        <v>6046</v>
      </c>
      <c r="C1352" s="164"/>
      <c r="D1352" s="75" t="s">
        <v>108</v>
      </c>
      <c r="E1352" s="163" t="s">
        <v>6047</v>
      </c>
      <c r="F1352" s="165"/>
      <c r="G1352" s="164"/>
      <c r="H1352" s="75" t="s">
        <v>110</v>
      </c>
      <c r="I1352" s="163" t="s">
        <v>6048</v>
      </c>
      <c r="J1352" s="164"/>
      <c r="K1352" s="75" t="s">
        <v>118</v>
      </c>
      <c r="L1352" s="20">
        <v>4957</v>
      </c>
      <c r="M1352" s="20">
        <v>243000</v>
      </c>
      <c r="N1352" s="139">
        <v>1784592</v>
      </c>
      <c r="O1352" s="140"/>
      <c r="P1352" s="20">
        <v>2027592</v>
      </c>
      <c r="Q1352" s="139">
        <v>0</v>
      </c>
      <c r="R1352" s="141"/>
      <c r="S1352" s="140"/>
      <c r="T1352" s="20">
        <v>0</v>
      </c>
      <c r="U1352" s="139">
        <v>0</v>
      </c>
      <c r="V1352" s="141"/>
      <c r="W1352" s="74">
        <v>10138</v>
      </c>
      <c r="X1352" s="20">
        <v>0</v>
      </c>
      <c r="Y1352" s="20">
        <v>0</v>
      </c>
      <c r="Z1352" s="139">
        <v>2037730</v>
      </c>
      <c r="AA1352" s="140"/>
      <c r="AB1352" s="20">
        <v>2037730</v>
      </c>
      <c r="AC1352" s="20">
        <v>0</v>
      </c>
      <c r="AD1352" s="75" t="s">
        <v>5896</v>
      </c>
      <c r="AE1352" s="75" t="s">
        <v>6049</v>
      </c>
      <c r="AF1352" s="163" t="s">
        <v>5896</v>
      </c>
      <c r="AG1352" s="164"/>
      <c r="AH1352" s="163" t="s">
        <v>6046</v>
      </c>
      <c r="AI1352" s="164"/>
    </row>
    <row r="1353" spans="1:35">
      <c r="A1353" s="20">
        <v>79</v>
      </c>
      <c r="B1353" s="163" t="s">
        <v>6031</v>
      </c>
      <c r="C1353" s="164"/>
      <c r="D1353" s="75" t="s">
        <v>6032</v>
      </c>
      <c r="E1353" s="163" t="s">
        <v>6033</v>
      </c>
      <c r="F1353" s="165"/>
      <c r="G1353" s="164"/>
      <c r="H1353" s="75" t="s">
        <v>66</v>
      </c>
      <c r="I1353" s="163" t="s">
        <v>6034</v>
      </c>
      <c r="J1353" s="164"/>
      <c r="K1353" s="75" t="s">
        <v>60</v>
      </c>
      <c r="L1353" s="20">
        <v>563</v>
      </c>
      <c r="M1353" s="20">
        <v>0</v>
      </c>
      <c r="N1353" s="139">
        <v>278685</v>
      </c>
      <c r="O1353" s="140"/>
      <c r="P1353" s="20">
        <v>278685</v>
      </c>
      <c r="Q1353" s="139">
        <v>0</v>
      </c>
      <c r="R1353" s="141"/>
      <c r="S1353" s="140"/>
      <c r="T1353" s="20">
        <v>0</v>
      </c>
      <c r="U1353" s="139">
        <v>0</v>
      </c>
      <c r="V1353" s="141"/>
      <c r="W1353" s="74">
        <v>25082</v>
      </c>
      <c r="X1353" s="20">
        <v>0</v>
      </c>
      <c r="Y1353" s="20">
        <v>0</v>
      </c>
      <c r="Z1353" s="139">
        <v>303767</v>
      </c>
      <c r="AA1353" s="140"/>
      <c r="AB1353" s="20">
        <v>303767</v>
      </c>
      <c r="AC1353" s="20">
        <v>0</v>
      </c>
      <c r="AD1353" s="75" t="s">
        <v>5950</v>
      </c>
      <c r="AE1353" s="75" t="s">
        <v>6035</v>
      </c>
      <c r="AF1353" s="163" t="s">
        <v>5950</v>
      </c>
      <c r="AG1353" s="164"/>
      <c r="AH1353" s="163" t="s">
        <v>6031</v>
      </c>
      <c r="AI1353" s="164"/>
    </row>
    <row r="1354" spans="1:35">
      <c r="A1354" s="20">
        <v>80</v>
      </c>
      <c r="B1354" s="163" t="s">
        <v>6507</v>
      </c>
      <c r="C1354" s="164"/>
      <c r="D1354" s="75" t="s">
        <v>6508</v>
      </c>
      <c r="E1354" s="163" t="s">
        <v>6509</v>
      </c>
      <c r="F1354" s="165"/>
      <c r="G1354" s="164"/>
      <c r="H1354" s="75" t="s">
        <v>66</v>
      </c>
      <c r="I1354" s="163" t="s">
        <v>6510</v>
      </c>
      <c r="J1354" s="164"/>
      <c r="K1354" s="75" t="s">
        <v>534</v>
      </c>
      <c r="L1354" s="20">
        <v>25</v>
      </c>
      <c r="M1354" s="20">
        <v>0</v>
      </c>
      <c r="N1354" s="139">
        <v>36118</v>
      </c>
      <c r="O1354" s="140"/>
      <c r="P1354" s="20">
        <v>36118</v>
      </c>
      <c r="Q1354" s="139">
        <v>0</v>
      </c>
      <c r="R1354" s="141"/>
      <c r="S1354" s="140"/>
      <c r="T1354" s="20">
        <v>0</v>
      </c>
      <c r="U1354" s="139">
        <v>0</v>
      </c>
      <c r="V1354" s="141"/>
      <c r="W1354" s="74">
        <v>3251</v>
      </c>
      <c r="X1354" s="20">
        <v>0</v>
      </c>
      <c r="Y1354" s="20">
        <v>0</v>
      </c>
      <c r="Z1354" s="139">
        <v>39369</v>
      </c>
      <c r="AA1354" s="140"/>
      <c r="AB1354" s="20">
        <v>39369</v>
      </c>
      <c r="AC1354" s="20">
        <v>0</v>
      </c>
      <c r="AD1354" s="75" t="s">
        <v>6423</v>
      </c>
      <c r="AE1354" s="75" t="s">
        <v>6511</v>
      </c>
      <c r="AF1354" s="163" t="s">
        <v>6423</v>
      </c>
      <c r="AG1354" s="164"/>
      <c r="AH1354" s="163" t="s">
        <v>6507</v>
      </c>
      <c r="AI1354" s="164"/>
    </row>
    <row r="1355" spans="1:35">
      <c r="A1355" s="20">
        <v>81</v>
      </c>
      <c r="B1355" s="163" t="s">
        <v>6502</v>
      </c>
      <c r="C1355" s="164"/>
      <c r="D1355" s="75" t="s">
        <v>6503</v>
      </c>
      <c r="E1355" s="163" t="s">
        <v>6504</v>
      </c>
      <c r="F1355" s="165"/>
      <c r="G1355" s="164"/>
      <c r="H1355" s="75" t="s">
        <v>156</v>
      </c>
      <c r="I1355" s="163" t="s">
        <v>6505</v>
      </c>
      <c r="J1355" s="164"/>
      <c r="K1355" s="75" t="s">
        <v>295</v>
      </c>
      <c r="L1355" s="20">
        <v>4957</v>
      </c>
      <c r="M1355" s="20">
        <v>0</v>
      </c>
      <c r="N1355" s="139">
        <v>2453814</v>
      </c>
      <c r="O1355" s="140"/>
      <c r="P1355" s="20">
        <v>2453814</v>
      </c>
      <c r="Q1355" s="139">
        <v>0</v>
      </c>
      <c r="R1355" s="141"/>
      <c r="S1355" s="140"/>
      <c r="T1355" s="20">
        <v>0</v>
      </c>
      <c r="U1355" s="139">
        <v>0</v>
      </c>
      <c r="V1355" s="141"/>
      <c r="W1355" s="74">
        <v>24538</v>
      </c>
      <c r="X1355" s="20">
        <v>0</v>
      </c>
      <c r="Y1355" s="20">
        <v>0</v>
      </c>
      <c r="Z1355" s="139">
        <v>2478352</v>
      </c>
      <c r="AA1355" s="140"/>
      <c r="AB1355" s="20">
        <v>1000000</v>
      </c>
      <c r="AC1355" s="20">
        <v>1478352</v>
      </c>
      <c r="AD1355" s="75" t="s">
        <v>6357</v>
      </c>
      <c r="AE1355" s="75" t="s">
        <v>6506</v>
      </c>
      <c r="AF1355" s="163" t="s">
        <v>6357</v>
      </c>
      <c r="AG1355" s="164"/>
      <c r="AH1355" s="163" t="s">
        <v>6502</v>
      </c>
      <c r="AI1355" s="164"/>
    </row>
    <row r="1356" spans="1:35">
      <c r="A1356" s="20">
        <v>82</v>
      </c>
      <c r="B1356" s="163" t="s">
        <v>6512</v>
      </c>
      <c r="C1356" s="164"/>
      <c r="D1356" s="75" t="s">
        <v>6513</v>
      </c>
      <c r="E1356" s="163" t="s">
        <v>6514</v>
      </c>
      <c r="F1356" s="165"/>
      <c r="G1356" s="164"/>
      <c r="H1356" s="75" t="s">
        <v>66</v>
      </c>
      <c r="I1356" s="163" t="s">
        <v>6515</v>
      </c>
      <c r="J1356" s="164"/>
      <c r="K1356" s="75" t="s">
        <v>60</v>
      </c>
      <c r="L1356" s="20">
        <v>513</v>
      </c>
      <c r="M1356" s="20">
        <v>0</v>
      </c>
      <c r="N1356" s="139">
        <v>253935</v>
      </c>
      <c r="O1356" s="140"/>
      <c r="P1356" s="20">
        <v>253935</v>
      </c>
      <c r="Q1356" s="139">
        <v>0</v>
      </c>
      <c r="R1356" s="141"/>
      <c r="S1356" s="140"/>
      <c r="T1356" s="20">
        <v>0</v>
      </c>
      <c r="U1356" s="139">
        <v>0</v>
      </c>
      <c r="V1356" s="141"/>
      <c r="W1356" s="74">
        <v>22854</v>
      </c>
      <c r="X1356" s="20">
        <v>0</v>
      </c>
      <c r="Y1356" s="20">
        <v>0</v>
      </c>
      <c r="Z1356" s="139">
        <v>276789</v>
      </c>
      <c r="AA1356" s="140"/>
      <c r="AB1356" s="20">
        <v>23000</v>
      </c>
      <c r="AC1356" s="20">
        <v>253789</v>
      </c>
      <c r="AD1356" s="75" t="s">
        <v>6373</v>
      </c>
      <c r="AE1356" s="75" t="s">
        <v>6516</v>
      </c>
      <c r="AF1356" s="163" t="s">
        <v>6373</v>
      </c>
      <c r="AG1356" s="164"/>
      <c r="AH1356" s="163" t="s">
        <v>6512</v>
      </c>
      <c r="AI1356" s="164"/>
    </row>
    <row r="1357" spans="1:35">
      <c r="A1357" s="20">
        <v>83</v>
      </c>
      <c r="B1357" s="163" t="s">
        <v>6539</v>
      </c>
      <c r="C1357" s="164"/>
      <c r="D1357" s="75" t="s">
        <v>6540</v>
      </c>
      <c r="E1357" s="163" t="s">
        <v>6541</v>
      </c>
      <c r="F1357" s="165"/>
      <c r="G1357" s="164"/>
      <c r="H1357" s="75" t="s">
        <v>66</v>
      </c>
      <c r="I1357" s="163" t="s">
        <v>6542</v>
      </c>
      <c r="J1357" s="164"/>
      <c r="K1357" s="75" t="s">
        <v>60</v>
      </c>
      <c r="L1357" s="20">
        <v>513</v>
      </c>
      <c r="M1357" s="20">
        <v>0</v>
      </c>
      <c r="N1357" s="139">
        <v>253935</v>
      </c>
      <c r="O1357" s="140"/>
      <c r="P1357" s="20">
        <v>253935</v>
      </c>
      <c r="Q1357" s="139">
        <v>0</v>
      </c>
      <c r="R1357" s="141"/>
      <c r="S1357" s="140"/>
      <c r="T1357" s="20">
        <v>0</v>
      </c>
      <c r="U1357" s="139">
        <v>0</v>
      </c>
      <c r="V1357" s="141"/>
      <c r="W1357" s="74">
        <v>22854</v>
      </c>
      <c r="X1357" s="20">
        <v>0</v>
      </c>
      <c r="Y1357" s="20">
        <v>0</v>
      </c>
      <c r="Z1357" s="139">
        <v>276789</v>
      </c>
      <c r="AA1357" s="140"/>
      <c r="AB1357" s="20">
        <v>23000</v>
      </c>
      <c r="AC1357" s="20">
        <v>253789</v>
      </c>
      <c r="AD1357" s="75" t="s">
        <v>6373</v>
      </c>
      <c r="AE1357" s="75" t="s">
        <v>6543</v>
      </c>
      <c r="AF1357" s="163" t="s">
        <v>6373</v>
      </c>
      <c r="AG1357" s="164"/>
      <c r="AH1357" s="163" t="s">
        <v>6539</v>
      </c>
      <c r="AI1357" s="164"/>
    </row>
    <row r="1358" spans="1:35">
      <c r="A1358" s="20">
        <v>84</v>
      </c>
      <c r="B1358" s="163" t="s">
        <v>6899</v>
      </c>
      <c r="C1358" s="164"/>
      <c r="D1358" s="75" t="s">
        <v>6900</v>
      </c>
      <c r="E1358" s="163" t="s">
        <v>2162</v>
      </c>
      <c r="F1358" s="165"/>
      <c r="G1358" s="164"/>
      <c r="H1358" s="75" t="s">
        <v>66</v>
      </c>
      <c r="I1358" s="163" t="s">
        <v>6880</v>
      </c>
      <c r="J1358" s="164"/>
      <c r="K1358" s="75" t="s">
        <v>2164</v>
      </c>
      <c r="L1358" s="20">
        <v>1848</v>
      </c>
      <c r="M1358" s="20">
        <v>0</v>
      </c>
      <c r="N1358" s="139">
        <v>3140731</v>
      </c>
      <c r="O1358" s="140"/>
      <c r="P1358" s="20">
        <v>3140731</v>
      </c>
      <c r="Q1358" s="139">
        <v>0</v>
      </c>
      <c r="R1358" s="141"/>
      <c r="S1358" s="140"/>
      <c r="T1358" s="20">
        <v>0</v>
      </c>
      <c r="U1358" s="139">
        <v>0</v>
      </c>
      <c r="V1358" s="141"/>
      <c r="W1358" s="74">
        <v>0</v>
      </c>
      <c r="X1358" s="20">
        <v>0</v>
      </c>
      <c r="Y1358" s="20">
        <v>0</v>
      </c>
      <c r="Z1358" s="139">
        <v>3140731</v>
      </c>
      <c r="AA1358" s="140"/>
      <c r="AB1358" s="20">
        <v>10000</v>
      </c>
      <c r="AC1358" s="20">
        <v>3130731</v>
      </c>
      <c r="AD1358" s="75" t="s">
        <v>6881</v>
      </c>
      <c r="AE1358" s="75" t="s">
        <v>6901</v>
      </c>
      <c r="AF1358" s="163" t="s">
        <v>6881</v>
      </c>
      <c r="AG1358" s="164"/>
      <c r="AH1358" s="163" t="s">
        <v>6899</v>
      </c>
      <c r="AI1358" s="164"/>
    </row>
    <row r="1359" spans="1:35">
      <c r="A1359" s="20">
        <v>85</v>
      </c>
      <c r="B1359" s="163" t="s">
        <v>6517</v>
      </c>
      <c r="C1359" s="164"/>
      <c r="D1359" s="75" t="s">
        <v>6518</v>
      </c>
      <c r="E1359" s="163" t="s">
        <v>6519</v>
      </c>
      <c r="F1359" s="165"/>
      <c r="G1359" s="164"/>
      <c r="H1359" s="75" t="s">
        <v>66</v>
      </c>
      <c r="I1359" s="163" t="s">
        <v>6520</v>
      </c>
      <c r="J1359" s="164"/>
      <c r="K1359" s="75" t="s">
        <v>60</v>
      </c>
      <c r="L1359" s="20">
        <v>450</v>
      </c>
      <c r="M1359" s="20">
        <v>0</v>
      </c>
      <c r="N1359" s="139">
        <v>222750</v>
      </c>
      <c r="O1359" s="140"/>
      <c r="P1359" s="20">
        <v>222750</v>
      </c>
      <c r="Q1359" s="139">
        <v>0</v>
      </c>
      <c r="R1359" s="141"/>
      <c r="S1359" s="140"/>
      <c r="T1359" s="20">
        <v>0</v>
      </c>
      <c r="U1359" s="139">
        <v>0</v>
      </c>
      <c r="V1359" s="141"/>
      <c r="W1359" s="74">
        <v>20048</v>
      </c>
      <c r="X1359" s="20">
        <v>0</v>
      </c>
      <c r="Y1359" s="20">
        <v>0</v>
      </c>
      <c r="Z1359" s="139">
        <v>242798</v>
      </c>
      <c r="AA1359" s="140"/>
      <c r="AB1359" s="20">
        <v>20500</v>
      </c>
      <c r="AC1359" s="20">
        <v>222298</v>
      </c>
      <c r="AD1359" s="75" t="s">
        <v>6459</v>
      </c>
      <c r="AE1359" s="75" t="s">
        <v>6521</v>
      </c>
      <c r="AF1359" s="163" t="s">
        <v>6459</v>
      </c>
      <c r="AG1359" s="164"/>
      <c r="AH1359" s="163" t="s">
        <v>6517</v>
      </c>
      <c r="AI1359" s="164"/>
    </row>
    <row r="1360" spans="1:35">
      <c r="A1360" s="20">
        <v>86</v>
      </c>
      <c r="B1360" s="163" t="s">
        <v>6036</v>
      </c>
      <c r="C1360" s="164"/>
      <c r="D1360" s="75" t="s">
        <v>108</v>
      </c>
      <c r="E1360" s="163" t="s">
        <v>6037</v>
      </c>
      <c r="F1360" s="165"/>
      <c r="G1360" s="164"/>
      <c r="H1360" s="75" t="s">
        <v>110</v>
      </c>
      <c r="I1360" s="163" t="s">
        <v>6038</v>
      </c>
      <c r="J1360" s="164"/>
      <c r="K1360" s="75" t="s">
        <v>112</v>
      </c>
      <c r="L1360" s="20">
        <v>4957</v>
      </c>
      <c r="M1360" s="20">
        <v>429300</v>
      </c>
      <c r="N1360" s="139">
        <v>257028</v>
      </c>
      <c r="O1360" s="140"/>
      <c r="P1360" s="20">
        <v>686328</v>
      </c>
      <c r="Q1360" s="139">
        <v>0</v>
      </c>
      <c r="R1360" s="141"/>
      <c r="S1360" s="140"/>
      <c r="T1360" s="20">
        <v>0</v>
      </c>
      <c r="U1360" s="139">
        <v>0</v>
      </c>
      <c r="V1360" s="141"/>
      <c r="W1360" s="74">
        <v>13672</v>
      </c>
      <c r="X1360" s="20">
        <v>0</v>
      </c>
      <c r="Y1360" s="20">
        <v>0</v>
      </c>
      <c r="Z1360" s="139">
        <v>700000</v>
      </c>
      <c r="AA1360" s="140"/>
      <c r="AB1360" s="20">
        <v>700000</v>
      </c>
      <c r="AC1360" s="20">
        <v>0</v>
      </c>
      <c r="AD1360" s="75" t="s">
        <v>6039</v>
      </c>
      <c r="AE1360" s="75" t="s">
        <v>6040</v>
      </c>
      <c r="AF1360" s="163" t="s">
        <v>6039</v>
      </c>
      <c r="AG1360" s="164"/>
      <c r="AH1360" s="163" t="s">
        <v>6036</v>
      </c>
      <c r="AI1360" s="164"/>
    </row>
    <row r="1361" spans="1:35">
      <c r="A1361" s="20">
        <v>87</v>
      </c>
      <c r="B1361" s="163" t="s">
        <v>6527</v>
      </c>
      <c r="C1361" s="164"/>
      <c r="D1361" s="75" t="s">
        <v>6528</v>
      </c>
      <c r="E1361" s="163" t="s">
        <v>6529</v>
      </c>
      <c r="F1361" s="165"/>
      <c r="G1361" s="164"/>
      <c r="H1361" s="75" t="s">
        <v>66</v>
      </c>
      <c r="I1361" s="163" t="s">
        <v>6530</v>
      </c>
      <c r="J1361" s="164"/>
      <c r="K1361" s="75" t="s">
        <v>252</v>
      </c>
      <c r="L1361" s="20">
        <v>201</v>
      </c>
      <c r="M1361" s="20">
        <v>0</v>
      </c>
      <c r="N1361" s="139">
        <v>83415</v>
      </c>
      <c r="O1361" s="140"/>
      <c r="P1361" s="20">
        <v>83415</v>
      </c>
      <c r="Q1361" s="139">
        <v>0</v>
      </c>
      <c r="R1361" s="141"/>
      <c r="S1361" s="140"/>
      <c r="T1361" s="20">
        <v>0</v>
      </c>
      <c r="U1361" s="139">
        <v>0</v>
      </c>
      <c r="V1361" s="141"/>
      <c r="W1361" s="74">
        <v>7507</v>
      </c>
      <c r="X1361" s="20">
        <v>0</v>
      </c>
      <c r="Y1361" s="20">
        <v>0</v>
      </c>
      <c r="Z1361" s="139">
        <v>90922</v>
      </c>
      <c r="AA1361" s="140"/>
      <c r="AB1361" s="20">
        <v>90922</v>
      </c>
      <c r="AC1361" s="20">
        <v>0</v>
      </c>
      <c r="AD1361" s="75" t="s">
        <v>6423</v>
      </c>
      <c r="AE1361" s="75" t="s">
        <v>6531</v>
      </c>
      <c r="AF1361" s="163" t="s">
        <v>6423</v>
      </c>
      <c r="AG1361" s="164"/>
      <c r="AH1361" s="163" t="s">
        <v>6527</v>
      </c>
      <c r="AI1361" s="164"/>
    </row>
    <row r="1362" spans="1:35">
      <c r="A1362" s="20">
        <v>88</v>
      </c>
      <c r="B1362" s="163" t="s">
        <v>6026</v>
      </c>
      <c r="C1362" s="164"/>
      <c r="D1362" s="75" t="s">
        <v>6027</v>
      </c>
      <c r="E1362" s="163" t="s">
        <v>6028</v>
      </c>
      <c r="F1362" s="165"/>
      <c r="G1362" s="164"/>
      <c r="H1362" s="75" t="s">
        <v>325</v>
      </c>
      <c r="I1362" s="163" t="s">
        <v>6029</v>
      </c>
      <c r="J1362" s="164"/>
      <c r="K1362" s="75" t="s">
        <v>60</v>
      </c>
      <c r="L1362" s="20">
        <v>2479</v>
      </c>
      <c r="M1362" s="20">
        <v>59400</v>
      </c>
      <c r="N1362" s="139">
        <v>1226907</v>
      </c>
      <c r="O1362" s="140"/>
      <c r="P1362" s="20">
        <v>1286307</v>
      </c>
      <c r="Q1362" s="139">
        <v>0</v>
      </c>
      <c r="R1362" s="141"/>
      <c r="S1362" s="140"/>
      <c r="T1362" s="20">
        <v>0</v>
      </c>
      <c r="U1362" s="139">
        <v>156912</v>
      </c>
      <c r="V1362" s="141"/>
      <c r="W1362" s="74">
        <v>13160</v>
      </c>
      <c r="X1362" s="20">
        <v>13950</v>
      </c>
      <c r="Y1362" s="20">
        <v>0</v>
      </c>
      <c r="Z1362" s="139">
        <v>1470329</v>
      </c>
      <c r="AA1362" s="140"/>
      <c r="AB1362" s="20">
        <v>500000</v>
      </c>
      <c r="AC1362" s="20">
        <v>970329</v>
      </c>
      <c r="AD1362" s="75" t="s">
        <v>5896</v>
      </c>
      <c r="AE1362" s="75" t="s">
        <v>6030</v>
      </c>
      <c r="AF1362" s="163" t="s">
        <v>5896</v>
      </c>
      <c r="AG1362" s="164"/>
      <c r="AH1362" s="163" t="s">
        <v>6026</v>
      </c>
      <c r="AI1362" s="164"/>
    </row>
    <row r="1363" spans="1:35">
      <c r="A1363" s="20">
        <v>89</v>
      </c>
      <c r="B1363" s="163" t="s">
        <v>6534</v>
      </c>
      <c r="C1363" s="164"/>
      <c r="D1363" s="75" t="s">
        <v>6535</v>
      </c>
      <c r="E1363" s="163" t="s">
        <v>6536</v>
      </c>
      <c r="F1363" s="165"/>
      <c r="G1363" s="164"/>
      <c r="H1363" s="75" t="s">
        <v>66</v>
      </c>
      <c r="I1363" s="163" t="s">
        <v>6537</v>
      </c>
      <c r="J1363" s="164"/>
      <c r="K1363" s="75" t="s">
        <v>60</v>
      </c>
      <c r="L1363" s="20">
        <v>200</v>
      </c>
      <c r="M1363" s="20">
        <v>0</v>
      </c>
      <c r="N1363" s="139">
        <v>99000</v>
      </c>
      <c r="O1363" s="140"/>
      <c r="P1363" s="20">
        <v>99000</v>
      </c>
      <c r="Q1363" s="139">
        <v>0</v>
      </c>
      <c r="R1363" s="141"/>
      <c r="S1363" s="140"/>
      <c r="T1363" s="20">
        <v>0</v>
      </c>
      <c r="U1363" s="139">
        <v>0</v>
      </c>
      <c r="V1363" s="141"/>
      <c r="W1363" s="74">
        <v>8910</v>
      </c>
      <c r="X1363" s="20">
        <v>0</v>
      </c>
      <c r="Y1363" s="20">
        <v>0</v>
      </c>
      <c r="Z1363" s="139">
        <v>107910</v>
      </c>
      <c r="AA1363" s="140"/>
      <c r="AB1363" s="20">
        <v>107910</v>
      </c>
      <c r="AC1363" s="20">
        <v>0</v>
      </c>
      <c r="AD1363" s="75" t="s">
        <v>6423</v>
      </c>
      <c r="AE1363" s="75" t="s">
        <v>6538</v>
      </c>
      <c r="AF1363" s="163" t="s">
        <v>6423</v>
      </c>
      <c r="AG1363" s="164"/>
      <c r="AH1363" s="163" t="s">
        <v>6534</v>
      </c>
      <c r="AI1363" s="164"/>
    </row>
    <row r="1364" spans="1:35">
      <c r="A1364" s="20">
        <v>90</v>
      </c>
      <c r="B1364" s="163" t="s">
        <v>7051</v>
      </c>
      <c r="C1364" s="164"/>
      <c r="D1364" s="75" t="s">
        <v>7052</v>
      </c>
      <c r="E1364" s="163" t="s">
        <v>7053</v>
      </c>
      <c r="F1364" s="165"/>
      <c r="G1364" s="164"/>
      <c r="H1364" s="75" t="s">
        <v>66</v>
      </c>
      <c r="I1364" s="163" t="s">
        <v>7054</v>
      </c>
      <c r="J1364" s="164"/>
      <c r="K1364" s="75" t="s">
        <v>7055</v>
      </c>
      <c r="L1364" s="20">
        <v>2200</v>
      </c>
      <c r="M1364" s="20">
        <v>0</v>
      </c>
      <c r="N1364" s="139">
        <v>3738966</v>
      </c>
      <c r="O1364" s="140"/>
      <c r="P1364" s="20">
        <v>3738966</v>
      </c>
      <c r="Q1364" s="139">
        <v>0</v>
      </c>
      <c r="R1364" s="141"/>
      <c r="S1364" s="140"/>
      <c r="T1364" s="20">
        <v>0</v>
      </c>
      <c r="U1364" s="139">
        <v>0</v>
      </c>
      <c r="V1364" s="141"/>
      <c r="W1364" s="74">
        <v>0</v>
      </c>
      <c r="X1364" s="20">
        <v>0</v>
      </c>
      <c r="Y1364" s="20">
        <v>0</v>
      </c>
      <c r="Z1364" s="139">
        <v>3738966</v>
      </c>
      <c r="AA1364" s="140"/>
      <c r="AB1364" s="20">
        <v>10000</v>
      </c>
      <c r="AC1364" s="20">
        <v>3728966</v>
      </c>
      <c r="AD1364" s="75" t="s">
        <v>6881</v>
      </c>
      <c r="AE1364" s="75" t="s">
        <v>7056</v>
      </c>
      <c r="AF1364" s="163" t="s">
        <v>6881</v>
      </c>
      <c r="AG1364" s="164"/>
      <c r="AH1364" s="163" t="s">
        <v>7051</v>
      </c>
      <c r="AI1364" s="164"/>
    </row>
    <row r="1365" spans="1:35">
      <c r="A1365" s="20">
        <v>91</v>
      </c>
      <c r="B1365" s="163" t="s">
        <v>6532</v>
      </c>
      <c r="C1365" s="164"/>
      <c r="D1365" s="75" t="s">
        <v>683</v>
      </c>
      <c r="E1365" s="163" t="s">
        <v>684</v>
      </c>
      <c r="F1365" s="165"/>
      <c r="G1365" s="164"/>
      <c r="H1365" s="75" t="s">
        <v>66</v>
      </c>
      <c r="I1365" s="163" t="s">
        <v>685</v>
      </c>
      <c r="J1365" s="164"/>
      <c r="K1365" s="75" t="s">
        <v>125</v>
      </c>
      <c r="L1365" s="20">
        <v>100</v>
      </c>
      <c r="M1365" s="20">
        <v>0</v>
      </c>
      <c r="N1365" s="139">
        <v>135200</v>
      </c>
      <c r="O1365" s="140"/>
      <c r="P1365" s="20">
        <v>135200</v>
      </c>
      <c r="Q1365" s="139">
        <v>0</v>
      </c>
      <c r="R1365" s="141"/>
      <c r="S1365" s="140"/>
      <c r="T1365" s="20">
        <v>0</v>
      </c>
      <c r="U1365" s="139">
        <v>0</v>
      </c>
      <c r="V1365" s="141"/>
      <c r="W1365" s="74">
        <v>12168</v>
      </c>
      <c r="X1365" s="20">
        <v>0</v>
      </c>
      <c r="Y1365" s="20">
        <v>0</v>
      </c>
      <c r="Z1365" s="139">
        <v>147368</v>
      </c>
      <c r="AA1365" s="140"/>
      <c r="AB1365" s="20">
        <v>147368</v>
      </c>
      <c r="AC1365" s="20">
        <v>0</v>
      </c>
      <c r="AD1365" s="75" t="s">
        <v>6373</v>
      </c>
      <c r="AE1365" s="75" t="s">
        <v>6533</v>
      </c>
      <c r="AF1365" s="163" t="s">
        <v>6373</v>
      </c>
      <c r="AG1365" s="164"/>
      <c r="AH1365" s="163" t="s">
        <v>6532</v>
      </c>
      <c r="AI1365" s="164"/>
    </row>
    <row r="1366" spans="1:35">
      <c r="A1366" s="20">
        <v>92</v>
      </c>
      <c r="B1366" s="163" t="s">
        <v>6522</v>
      </c>
      <c r="C1366" s="164"/>
      <c r="D1366" s="75" t="s">
        <v>6523</v>
      </c>
      <c r="E1366" s="163" t="s">
        <v>6524</v>
      </c>
      <c r="F1366" s="165"/>
      <c r="G1366" s="164"/>
      <c r="H1366" s="75" t="s">
        <v>66</v>
      </c>
      <c r="I1366" s="163" t="s">
        <v>6525</v>
      </c>
      <c r="J1366" s="164"/>
      <c r="K1366" s="75" t="s">
        <v>60</v>
      </c>
      <c r="L1366" s="20">
        <v>450</v>
      </c>
      <c r="M1366" s="20">
        <v>0</v>
      </c>
      <c r="N1366" s="139">
        <v>222750</v>
      </c>
      <c r="O1366" s="140"/>
      <c r="P1366" s="20">
        <v>222750</v>
      </c>
      <c r="Q1366" s="139">
        <v>0</v>
      </c>
      <c r="R1366" s="141"/>
      <c r="S1366" s="140"/>
      <c r="T1366" s="20">
        <v>0</v>
      </c>
      <c r="U1366" s="139">
        <v>0</v>
      </c>
      <c r="V1366" s="141"/>
      <c r="W1366" s="74">
        <v>20048</v>
      </c>
      <c r="X1366" s="20">
        <v>0</v>
      </c>
      <c r="Y1366" s="20">
        <v>0</v>
      </c>
      <c r="Z1366" s="139">
        <v>242798</v>
      </c>
      <c r="AA1366" s="140"/>
      <c r="AB1366" s="20">
        <v>20500</v>
      </c>
      <c r="AC1366" s="20">
        <v>222298</v>
      </c>
      <c r="AD1366" s="75" t="s">
        <v>6351</v>
      </c>
      <c r="AE1366" s="75" t="s">
        <v>6526</v>
      </c>
      <c r="AF1366" s="163" t="s">
        <v>6351</v>
      </c>
      <c r="AG1366" s="164"/>
      <c r="AH1366" s="163" t="s">
        <v>6522</v>
      </c>
      <c r="AI1366" s="164"/>
    </row>
    <row r="1367" spans="1:35">
      <c r="A1367" s="20">
        <v>93</v>
      </c>
      <c r="B1367" s="163" t="s">
        <v>7057</v>
      </c>
      <c r="C1367" s="164"/>
      <c r="D1367" s="75" t="s">
        <v>108</v>
      </c>
      <c r="E1367" s="163" t="s">
        <v>7058</v>
      </c>
      <c r="F1367" s="165"/>
      <c r="G1367" s="164"/>
      <c r="H1367" s="75" t="s">
        <v>110</v>
      </c>
      <c r="I1367" s="163" t="s">
        <v>7059</v>
      </c>
      <c r="J1367" s="164"/>
      <c r="K1367" s="75" t="s">
        <v>118</v>
      </c>
      <c r="L1367" s="20">
        <v>4957</v>
      </c>
      <c r="M1367" s="20">
        <v>243000</v>
      </c>
      <c r="N1367" s="139">
        <v>1784592</v>
      </c>
      <c r="O1367" s="140"/>
      <c r="P1367" s="20">
        <v>2027592</v>
      </c>
      <c r="Q1367" s="139">
        <v>0</v>
      </c>
      <c r="R1367" s="141"/>
      <c r="S1367" s="140"/>
      <c r="T1367" s="20">
        <v>0</v>
      </c>
      <c r="U1367" s="139">
        <v>0</v>
      </c>
      <c r="V1367" s="141"/>
      <c r="W1367" s="74">
        <v>10138</v>
      </c>
      <c r="X1367" s="20">
        <v>0</v>
      </c>
      <c r="Y1367" s="20">
        <v>0</v>
      </c>
      <c r="Z1367" s="139">
        <v>2037730</v>
      </c>
      <c r="AA1367" s="140"/>
      <c r="AB1367" s="20">
        <v>2037730</v>
      </c>
      <c r="AC1367" s="20">
        <v>0</v>
      </c>
      <c r="AD1367" s="75" t="s">
        <v>6881</v>
      </c>
      <c r="AE1367" s="75" t="s">
        <v>7060</v>
      </c>
      <c r="AF1367" s="163" t="s">
        <v>6881</v>
      </c>
      <c r="AG1367" s="164"/>
      <c r="AH1367" s="163" t="s">
        <v>7057</v>
      </c>
      <c r="AI1367" s="164"/>
    </row>
    <row r="1368" spans="1:35">
      <c r="A1368" s="20">
        <v>94</v>
      </c>
      <c r="B1368" s="163" t="s">
        <v>6041</v>
      </c>
      <c r="C1368" s="164"/>
      <c r="D1368" s="75" t="s">
        <v>6042</v>
      </c>
      <c r="E1368" s="163" t="s">
        <v>6043</v>
      </c>
      <c r="F1368" s="165"/>
      <c r="G1368" s="164"/>
      <c r="H1368" s="75" t="s">
        <v>66</v>
      </c>
      <c r="I1368" s="163" t="s">
        <v>6044</v>
      </c>
      <c r="J1368" s="164"/>
      <c r="K1368" s="75" t="s">
        <v>68</v>
      </c>
      <c r="L1368" s="20">
        <v>128</v>
      </c>
      <c r="M1368" s="20">
        <v>0</v>
      </c>
      <c r="N1368" s="139">
        <v>173056</v>
      </c>
      <c r="O1368" s="140"/>
      <c r="P1368" s="20">
        <v>173056</v>
      </c>
      <c r="Q1368" s="139">
        <v>0</v>
      </c>
      <c r="R1368" s="141"/>
      <c r="S1368" s="140"/>
      <c r="T1368" s="20">
        <v>0</v>
      </c>
      <c r="U1368" s="139">
        <v>0</v>
      </c>
      <c r="V1368" s="141"/>
      <c r="W1368" s="74">
        <v>15575</v>
      </c>
      <c r="X1368" s="20">
        <v>0</v>
      </c>
      <c r="Y1368" s="20">
        <v>0</v>
      </c>
      <c r="Z1368" s="139">
        <v>188631</v>
      </c>
      <c r="AA1368" s="140"/>
      <c r="AB1368" s="20">
        <v>188631</v>
      </c>
      <c r="AC1368" s="20">
        <v>0</v>
      </c>
      <c r="AD1368" s="75" t="s">
        <v>5965</v>
      </c>
      <c r="AE1368" s="75" t="s">
        <v>6045</v>
      </c>
      <c r="AF1368" s="163" t="s">
        <v>5965</v>
      </c>
      <c r="AG1368" s="164"/>
      <c r="AH1368" s="163" t="s">
        <v>6041</v>
      </c>
      <c r="AI1368" s="164"/>
    </row>
    <row r="1369" spans="1:35">
      <c r="A1369" s="20">
        <v>95</v>
      </c>
      <c r="B1369" s="163" t="s">
        <v>7061</v>
      </c>
      <c r="C1369" s="164"/>
      <c r="D1369" s="75" t="s">
        <v>7062</v>
      </c>
      <c r="E1369" s="163" t="s">
        <v>6891</v>
      </c>
      <c r="F1369" s="165"/>
      <c r="G1369" s="164"/>
      <c r="H1369" s="75" t="s">
        <v>66</v>
      </c>
      <c r="I1369" s="163" t="s">
        <v>7063</v>
      </c>
      <c r="J1369" s="164"/>
      <c r="K1369" s="75" t="s">
        <v>7055</v>
      </c>
      <c r="L1369" s="20">
        <v>2860</v>
      </c>
      <c r="M1369" s="20">
        <v>0</v>
      </c>
      <c r="N1369" s="139">
        <v>4860656</v>
      </c>
      <c r="O1369" s="140"/>
      <c r="P1369" s="20">
        <v>4860656</v>
      </c>
      <c r="Q1369" s="139">
        <v>0</v>
      </c>
      <c r="R1369" s="141"/>
      <c r="S1369" s="140"/>
      <c r="T1369" s="20">
        <v>0</v>
      </c>
      <c r="U1369" s="139">
        <v>0</v>
      </c>
      <c r="V1369" s="141"/>
      <c r="W1369" s="74">
        <v>0</v>
      </c>
      <c r="X1369" s="20">
        <v>0</v>
      </c>
      <c r="Y1369" s="20">
        <v>0</v>
      </c>
      <c r="Z1369" s="139">
        <v>4860656</v>
      </c>
      <c r="AA1369" s="140"/>
      <c r="AB1369" s="20">
        <v>10000</v>
      </c>
      <c r="AC1369" s="20">
        <v>4850656</v>
      </c>
      <c r="AD1369" s="75" t="s">
        <v>6881</v>
      </c>
      <c r="AE1369" s="75" t="s">
        <v>7064</v>
      </c>
      <c r="AF1369" s="163" t="s">
        <v>6881</v>
      </c>
      <c r="AG1369" s="164"/>
      <c r="AH1369" s="163" t="s">
        <v>7061</v>
      </c>
      <c r="AI1369" s="164"/>
    </row>
    <row r="1370" spans="1:35">
      <c r="A1370" s="20">
        <v>96</v>
      </c>
      <c r="B1370" s="163" t="s">
        <v>6498</v>
      </c>
      <c r="C1370" s="164"/>
      <c r="D1370" s="75" t="s">
        <v>6499</v>
      </c>
      <c r="E1370" s="163" t="s">
        <v>1755</v>
      </c>
      <c r="F1370" s="165"/>
      <c r="G1370" s="164"/>
      <c r="H1370" s="75" t="s">
        <v>66</v>
      </c>
      <c r="I1370" s="163" t="s">
        <v>6500</v>
      </c>
      <c r="J1370" s="164"/>
      <c r="K1370" s="75" t="s">
        <v>60</v>
      </c>
      <c r="L1370" s="20">
        <v>513</v>
      </c>
      <c r="M1370" s="20">
        <v>0</v>
      </c>
      <c r="N1370" s="139">
        <v>253935</v>
      </c>
      <c r="O1370" s="140"/>
      <c r="P1370" s="20">
        <v>253935</v>
      </c>
      <c r="Q1370" s="139">
        <v>0</v>
      </c>
      <c r="R1370" s="141"/>
      <c r="S1370" s="140"/>
      <c r="T1370" s="20">
        <v>0</v>
      </c>
      <c r="U1370" s="139">
        <v>0</v>
      </c>
      <c r="V1370" s="141"/>
      <c r="W1370" s="74">
        <v>22854</v>
      </c>
      <c r="X1370" s="20">
        <v>0</v>
      </c>
      <c r="Y1370" s="20">
        <v>0</v>
      </c>
      <c r="Z1370" s="139">
        <v>276789</v>
      </c>
      <c r="AA1370" s="140"/>
      <c r="AB1370" s="20">
        <v>23000</v>
      </c>
      <c r="AC1370" s="20">
        <v>253789</v>
      </c>
      <c r="AD1370" s="75" t="s">
        <v>6373</v>
      </c>
      <c r="AE1370" s="75" t="s">
        <v>6501</v>
      </c>
      <c r="AF1370" s="163" t="s">
        <v>6373</v>
      </c>
      <c r="AG1370" s="164"/>
      <c r="AH1370" s="163" t="s">
        <v>6498</v>
      </c>
      <c r="AI1370" s="164"/>
    </row>
    <row r="1371" spans="1:35">
      <c r="A1371" s="20">
        <v>97</v>
      </c>
      <c r="B1371" s="163" t="s">
        <v>6022</v>
      </c>
      <c r="C1371" s="164"/>
      <c r="D1371" s="75" t="s">
        <v>108</v>
      </c>
      <c r="E1371" s="163" t="s">
        <v>6023</v>
      </c>
      <c r="F1371" s="165"/>
      <c r="G1371" s="164"/>
      <c r="H1371" s="75" t="s">
        <v>110</v>
      </c>
      <c r="I1371" s="163" t="s">
        <v>6024</v>
      </c>
      <c r="J1371" s="164"/>
      <c r="K1371" s="75" t="s">
        <v>118</v>
      </c>
      <c r="L1371" s="20">
        <v>4957</v>
      </c>
      <c r="M1371" s="20">
        <v>243000</v>
      </c>
      <c r="N1371" s="139">
        <v>1784592</v>
      </c>
      <c r="O1371" s="140"/>
      <c r="P1371" s="20">
        <v>2027592</v>
      </c>
      <c r="Q1371" s="139">
        <v>0</v>
      </c>
      <c r="R1371" s="141"/>
      <c r="S1371" s="140"/>
      <c r="T1371" s="20">
        <v>0</v>
      </c>
      <c r="U1371" s="139">
        <v>0</v>
      </c>
      <c r="V1371" s="141"/>
      <c r="W1371" s="74">
        <v>10138</v>
      </c>
      <c r="X1371" s="20">
        <v>0</v>
      </c>
      <c r="Y1371" s="20">
        <v>0</v>
      </c>
      <c r="Z1371" s="139">
        <v>2037730</v>
      </c>
      <c r="AA1371" s="140"/>
      <c r="AB1371" s="20">
        <v>2037730</v>
      </c>
      <c r="AC1371" s="20">
        <v>0</v>
      </c>
      <c r="AD1371" s="75" t="s">
        <v>5902</v>
      </c>
      <c r="AE1371" s="75" t="s">
        <v>6025</v>
      </c>
      <c r="AF1371" s="163" t="s">
        <v>5902</v>
      </c>
      <c r="AG1371" s="164"/>
      <c r="AH1371" s="163" t="s">
        <v>6022</v>
      </c>
      <c r="AI1371" s="164"/>
    </row>
    <row r="1372" spans="1:35">
      <c r="A1372" s="20">
        <v>98</v>
      </c>
      <c r="B1372" s="163" t="s">
        <v>7065</v>
      </c>
      <c r="C1372" s="164"/>
      <c r="D1372" s="75" t="s">
        <v>7066</v>
      </c>
      <c r="E1372" s="163" t="s">
        <v>7067</v>
      </c>
      <c r="F1372" s="165"/>
      <c r="G1372" s="164"/>
      <c r="H1372" s="75" t="s">
        <v>66</v>
      </c>
      <c r="I1372" s="163" t="s">
        <v>7068</v>
      </c>
      <c r="J1372" s="164"/>
      <c r="K1372" s="75" t="s">
        <v>6994</v>
      </c>
      <c r="L1372" s="20">
        <v>2750</v>
      </c>
      <c r="M1372" s="20">
        <v>0</v>
      </c>
      <c r="N1372" s="139">
        <v>4673708</v>
      </c>
      <c r="O1372" s="140"/>
      <c r="P1372" s="20">
        <v>4673708</v>
      </c>
      <c r="Q1372" s="139">
        <v>0</v>
      </c>
      <c r="R1372" s="141"/>
      <c r="S1372" s="140"/>
      <c r="T1372" s="20">
        <v>0</v>
      </c>
      <c r="U1372" s="139">
        <v>0</v>
      </c>
      <c r="V1372" s="141"/>
      <c r="W1372" s="74">
        <v>0</v>
      </c>
      <c r="X1372" s="20">
        <v>0</v>
      </c>
      <c r="Y1372" s="20">
        <v>0</v>
      </c>
      <c r="Z1372" s="139">
        <v>4673708</v>
      </c>
      <c r="AA1372" s="140"/>
      <c r="AB1372" s="20">
        <v>10000</v>
      </c>
      <c r="AC1372" s="20">
        <v>4663708</v>
      </c>
      <c r="AD1372" s="75" t="s">
        <v>6881</v>
      </c>
      <c r="AE1372" s="75" t="s">
        <v>7069</v>
      </c>
      <c r="AF1372" s="163" t="s">
        <v>6881</v>
      </c>
      <c r="AG1372" s="164"/>
      <c r="AH1372" s="163" t="s">
        <v>7065</v>
      </c>
      <c r="AI1372" s="164"/>
    </row>
    <row r="1373" spans="1:35">
      <c r="A1373" s="20">
        <v>99</v>
      </c>
      <c r="B1373" s="163" t="s">
        <v>6553</v>
      </c>
      <c r="C1373" s="164"/>
      <c r="D1373" s="75" t="s">
        <v>6554</v>
      </c>
      <c r="E1373" s="163" t="s">
        <v>6555</v>
      </c>
      <c r="F1373" s="165"/>
      <c r="G1373" s="164"/>
      <c r="H1373" s="75" t="s">
        <v>66</v>
      </c>
      <c r="I1373" s="163" t="s">
        <v>1088</v>
      </c>
      <c r="J1373" s="164"/>
      <c r="K1373" s="75" t="s">
        <v>60</v>
      </c>
      <c r="L1373" s="20">
        <v>450</v>
      </c>
      <c r="M1373" s="20">
        <v>0</v>
      </c>
      <c r="N1373" s="139">
        <v>222750</v>
      </c>
      <c r="O1373" s="140"/>
      <c r="P1373" s="20">
        <v>222750</v>
      </c>
      <c r="Q1373" s="139">
        <v>0</v>
      </c>
      <c r="R1373" s="141"/>
      <c r="S1373" s="140"/>
      <c r="T1373" s="20">
        <v>0</v>
      </c>
      <c r="U1373" s="139">
        <v>0</v>
      </c>
      <c r="V1373" s="141"/>
      <c r="W1373" s="74">
        <v>20048</v>
      </c>
      <c r="X1373" s="20">
        <v>0</v>
      </c>
      <c r="Y1373" s="20">
        <v>0</v>
      </c>
      <c r="Z1373" s="139">
        <v>242798</v>
      </c>
      <c r="AA1373" s="140"/>
      <c r="AB1373" s="20">
        <v>20500</v>
      </c>
      <c r="AC1373" s="20">
        <v>222298</v>
      </c>
      <c r="AD1373" s="75" t="s">
        <v>6459</v>
      </c>
      <c r="AE1373" s="75" t="s">
        <v>6556</v>
      </c>
      <c r="AF1373" s="163" t="s">
        <v>6459</v>
      </c>
      <c r="AG1373" s="164"/>
      <c r="AH1373" s="163" t="s">
        <v>6553</v>
      </c>
      <c r="AI1373" s="164"/>
    </row>
    <row r="1374" spans="1:35">
      <c r="A1374" s="20">
        <v>100</v>
      </c>
      <c r="B1374" s="163" t="s">
        <v>6544</v>
      </c>
      <c r="C1374" s="164"/>
      <c r="D1374" s="75" t="s">
        <v>6545</v>
      </c>
      <c r="E1374" s="163" t="s">
        <v>5983</v>
      </c>
      <c r="F1374" s="165"/>
      <c r="G1374" s="164"/>
      <c r="H1374" s="75" t="s">
        <v>66</v>
      </c>
      <c r="I1374" s="163" t="s">
        <v>6546</v>
      </c>
      <c r="J1374" s="164"/>
      <c r="K1374" s="75" t="s">
        <v>60</v>
      </c>
      <c r="L1374" s="20">
        <v>450</v>
      </c>
      <c r="M1374" s="20">
        <v>0</v>
      </c>
      <c r="N1374" s="139">
        <v>222750</v>
      </c>
      <c r="O1374" s="140"/>
      <c r="P1374" s="20">
        <v>222750</v>
      </c>
      <c r="Q1374" s="139">
        <v>0</v>
      </c>
      <c r="R1374" s="141"/>
      <c r="S1374" s="140"/>
      <c r="T1374" s="20">
        <v>0</v>
      </c>
      <c r="U1374" s="139">
        <v>0</v>
      </c>
      <c r="V1374" s="141"/>
      <c r="W1374" s="74">
        <v>20048</v>
      </c>
      <c r="X1374" s="20">
        <v>0</v>
      </c>
      <c r="Y1374" s="20">
        <v>0</v>
      </c>
      <c r="Z1374" s="139">
        <v>242798</v>
      </c>
      <c r="AA1374" s="140"/>
      <c r="AB1374" s="20">
        <v>20500</v>
      </c>
      <c r="AC1374" s="20">
        <v>222298</v>
      </c>
      <c r="AD1374" s="75" t="s">
        <v>6459</v>
      </c>
      <c r="AE1374" s="75" t="s">
        <v>6547</v>
      </c>
      <c r="AF1374" s="163" t="s">
        <v>6459</v>
      </c>
      <c r="AG1374" s="164"/>
      <c r="AH1374" s="163" t="s">
        <v>6544</v>
      </c>
      <c r="AI1374" s="164"/>
    </row>
    <row r="1375" spans="1:35">
      <c r="A1375" s="20">
        <v>101</v>
      </c>
      <c r="B1375" s="163" t="s">
        <v>6548</v>
      </c>
      <c r="C1375" s="164"/>
      <c r="D1375" s="75" t="s">
        <v>6549</v>
      </c>
      <c r="E1375" s="163" t="s">
        <v>6550</v>
      </c>
      <c r="F1375" s="165"/>
      <c r="G1375" s="164"/>
      <c r="H1375" s="75" t="s">
        <v>66</v>
      </c>
      <c r="I1375" s="163" t="s">
        <v>6551</v>
      </c>
      <c r="J1375" s="164"/>
      <c r="K1375" s="75" t="s">
        <v>60</v>
      </c>
      <c r="L1375" s="20">
        <v>513</v>
      </c>
      <c r="M1375" s="20">
        <v>0</v>
      </c>
      <c r="N1375" s="139">
        <v>253935</v>
      </c>
      <c r="O1375" s="140"/>
      <c r="P1375" s="20">
        <v>253935</v>
      </c>
      <c r="Q1375" s="139">
        <v>0</v>
      </c>
      <c r="R1375" s="141"/>
      <c r="S1375" s="140"/>
      <c r="T1375" s="20">
        <v>0</v>
      </c>
      <c r="U1375" s="139">
        <v>0</v>
      </c>
      <c r="V1375" s="141"/>
      <c r="W1375" s="74">
        <v>22854</v>
      </c>
      <c r="X1375" s="20">
        <v>0</v>
      </c>
      <c r="Y1375" s="20">
        <v>0</v>
      </c>
      <c r="Z1375" s="139">
        <v>276789</v>
      </c>
      <c r="AA1375" s="140"/>
      <c r="AB1375" s="20">
        <v>23000</v>
      </c>
      <c r="AC1375" s="20">
        <v>253789</v>
      </c>
      <c r="AD1375" s="75" t="s">
        <v>6373</v>
      </c>
      <c r="AE1375" s="75" t="s">
        <v>6552</v>
      </c>
      <c r="AF1375" s="163" t="s">
        <v>6373</v>
      </c>
      <c r="AG1375" s="164"/>
      <c r="AH1375" s="163" t="s">
        <v>6548</v>
      </c>
      <c r="AI1375" s="164"/>
    </row>
    <row r="1376" spans="1:35">
      <c r="A1376" s="20">
        <v>102</v>
      </c>
      <c r="B1376" s="163" t="s">
        <v>6907</v>
      </c>
      <c r="C1376" s="164"/>
      <c r="D1376" s="75" t="s">
        <v>6908</v>
      </c>
      <c r="E1376" s="163" t="s">
        <v>6904</v>
      </c>
      <c r="F1376" s="165"/>
      <c r="G1376" s="164"/>
      <c r="H1376" s="75" t="s">
        <v>66</v>
      </c>
      <c r="I1376" s="163" t="s">
        <v>6909</v>
      </c>
      <c r="J1376" s="164"/>
      <c r="K1376" s="75" t="s">
        <v>2164</v>
      </c>
      <c r="L1376" s="20">
        <v>1840</v>
      </c>
      <c r="M1376" s="20">
        <v>0</v>
      </c>
      <c r="N1376" s="139">
        <v>3127135</v>
      </c>
      <c r="O1376" s="140"/>
      <c r="P1376" s="20">
        <v>3127135</v>
      </c>
      <c r="Q1376" s="139">
        <v>0</v>
      </c>
      <c r="R1376" s="141"/>
      <c r="S1376" s="140"/>
      <c r="T1376" s="20">
        <v>0</v>
      </c>
      <c r="U1376" s="139">
        <v>0</v>
      </c>
      <c r="V1376" s="141"/>
      <c r="W1376" s="74">
        <v>0</v>
      </c>
      <c r="X1376" s="20">
        <v>0</v>
      </c>
      <c r="Y1376" s="20">
        <v>0</v>
      </c>
      <c r="Z1376" s="139">
        <v>3127135</v>
      </c>
      <c r="AA1376" s="140"/>
      <c r="AB1376" s="20">
        <v>10000</v>
      </c>
      <c r="AC1376" s="20">
        <v>3117135</v>
      </c>
      <c r="AD1376" s="75" t="s">
        <v>6881</v>
      </c>
      <c r="AE1376" s="75" t="s">
        <v>6910</v>
      </c>
      <c r="AF1376" s="163" t="s">
        <v>6881</v>
      </c>
      <c r="AG1376" s="164"/>
      <c r="AH1376" s="163" t="s">
        <v>6907</v>
      </c>
      <c r="AI1376" s="164"/>
    </row>
    <row r="1377" spans="1:35">
      <c r="A1377" s="20">
        <v>103</v>
      </c>
      <c r="B1377" s="163" t="s">
        <v>6902</v>
      </c>
      <c r="C1377" s="164"/>
      <c r="D1377" s="75" t="s">
        <v>6903</v>
      </c>
      <c r="E1377" s="163" t="s">
        <v>6904</v>
      </c>
      <c r="F1377" s="165"/>
      <c r="G1377" s="164"/>
      <c r="H1377" s="75" t="s">
        <v>66</v>
      </c>
      <c r="I1377" s="163" t="s">
        <v>6905</v>
      </c>
      <c r="J1377" s="164"/>
      <c r="K1377" s="75" t="s">
        <v>2164</v>
      </c>
      <c r="L1377" s="20">
        <v>2064</v>
      </c>
      <c r="M1377" s="20">
        <v>0</v>
      </c>
      <c r="N1377" s="139">
        <v>3507830</v>
      </c>
      <c r="O1377" s="140"/>
      <c r="P1377" s="20">
        <v>3507830</v>
      </c>
      <c r="Q1377" s="139">
        <v>0</v>
      </c>
      <c r="R1377" s="141"/>
      <c r="S1377" s="140"/>
      <c r="T1377" s="20">
        <v>0</v>
      </c>
      <c r="U1377" s="139">
        <v>0</v>
      </c>
      <c r="V1377" s="141"/>
      <c r="W1377" s="74">
        <v>0</v>
      </c>
      <c r="X1377" s="20">
        <v>0</v>
      </c>
      <c r="Y1377" s="20">
        <v>0</v>
      </c>
      <c r="Z1377" s="139">
        <v>3507830</v>
      </c>
      <c r="AA1377" s="140"/>
      <c r="AB1377" s="20">
        <v>10000</v>
      </c>
      <c r="AC1377" s="20">
        <v>3497830</v>
      </c>
      <c r="AD1377" s="75" t="s">
        <v>6881</v>
      </c>
      <c r="AE1377" s="75" t="s">
        <v>6906</v>
      </c>
      <c r="AF1377" s="163" t="s">
        <v>6881</v>
      </c>
      <c r="AG1377" s="164"/>
      <c r="AH1377" s="163" t="s">
        <v>6902</v>
      </c>
      <c r="AI1377" s="164"/>
    </row>
    <row r="1378" spans="1:35">
      <c r="A1378" s="20">
        <v>104</v>
      </c>
      <c r="B1378" s="163" t="s">
        <v>6036</v>
      </c>
      <c r="C1378" s="164"/>
      <c r="D1378" s="75" t="s">
        <v>6056</v>
      </c>
      <c r="E1378" s="163" t="s">
        <v>6037</v>
      </c>
      <c r="F1378" s="165"/>
      <c r="G1378" s="164"/>
      <c r="H1378" s="75" t="s">
        <v>110</v>
      </c>
      <c r="I1378" s="163" t="s">
        <v>6038</v>
      </c>
      <c r="J1378" s="164"/>
      <c r="K1378" s="75" t="s">
        <v>68</v>
      </c>
      <c r="L1378" s="20">
        <v>0</v>
      </c>
      <c r="M1378" s="20">
        <v>0</v>
      </c>
      <c r="N1378" s="139">
        <v>2048070</v>
      </c>
      <c r="O1378" s="140"/>
      <c r="P1378" s="20">
        <v>2048070</v>
      </c>
      <c r="Q1378" s="139">
        <v>0</v>
      </c>
      <c r="R1378" s="141"/>
      <c r="S1378" s="140"/>
      <c r="T1378" s="20">
        <v>0</v>
      </c>
      <c r="U1378" s="139">
        <v>0</v>
      </c>
      <c r="V1378" s="141"/>
      <c r="W1378" s="74">
        <v>0</v>
      </c>
      <c r="X1378" s="20">
        <v>0</v>
      </c>
      <c r="Y1378" s="20">
        <v>0</v>
      </c>
      <c r="Z1378" s="139">
        <v>2048070</v>
      </c>
      <c r="AA1378" s="140"/>
      <c r="AB1378" s="20">
        <v>0</v>
      </c>
      <c r="AC1378" s="20">
        <v>2048070</v>
      </c>
      <c r="AD1378" s="75" t="s">
        <v>6039</v>
      </c>
      <c r="AE1378" s="75" t="s">
        <v>6040</v>
      </c>
      <c r="AF1378" s="163" t="s">
        <v>6039</v>
      </c>
      <c r="AG1378" s="164"/>
      <c r="AH1378" s="163" t="s">
        <v>6036</v>
      </c>
      <c r="AI1378" s="164"/>
    </row>
    <row r="1379" spans="1:35">
      <c r="A1379" s="20">
        <v>105</v>
      </c>
      <c r="B1379" s="163" t="s">
        <v>6050</v>
      </c>
      <c r="C1379" s="164"/>
      <c r="D1379" s="75" t="s">
        <v>6051</v>
      </c>
      <c r="E1379" s="163" t="s">
        <v>6052</v>
      </c>
      <c r="F1379" s="165"/>
      <c r="G1379" s="164"/>
      <c r="H1379" s="75" t="s">
        <v>66</v>
      </c>
      <c r="I1379" s="163" t="s">
        <v>6053</v>
      </c>
      <c r="J1379" s="164"/>
      <c r="K1379" s="75" t="s">
        <v>60</v>
      </c>
      <c r="L1379" s="20">
        <v>579</v>
      </c>
      <c r="M1379" s="20">
        <v>0</v>
      </c>
      <c r="N1379" s="139">
        <v>286605</v>
      </c>
      <c r="O1379" s="140"/>
      <c r="P1379" s="20">
        <v>286605</v>
      </c>
      <c r="Q1379" s="139">
        <v>0</v>
      </c>
      <c r="R1379" s="141"/>
      <c r="S1379" s="140"/>
      <c r="T1379" s="20">
        <v>0</v>
      </c>
      <c r="U1379" s="139">
        <v>0</v>
      </c>
      <c r="V1379" s="141"/>
      <c r="W1379" s="74">
        <v>25794</v>
      </c>
      <c r="X1379" s="20">
        <v>0</v>
      </c>
      <c r="Y1379" s="20">
        <v>0</v>
      </c>
      <c r="Z1379" s="139">
        <v>312399</v>
      </c>
      <c r="AA1379" s="140"/>
      <c r="AB1379" s="20">
        <v>312399</v>
      </c>
      <c r="AC1379" s="20">
        <v>0</v>
      </c>
      <c r="AD1379" s="75" t="s">
        <v>6054</v>
      </c>
      <c r="AE1379" s="75" t="s">
        <v>6055</v>
      </c>
      <c r="AF1379" s="163" t="s">
        <v>6054</v>
      </c>
      <c r="AG1379" s="164"/>
      <c r="AH1379" s="163" t="s">
        <v>6050</v>
      </c>
      <c r="AI1379" s="164"/>
    </row>
    <row r="1380" spans="1:35">
      <c r="A1380" s="20">
        <v>106</v>
      </c>
      <c r="B1380" s="163" t="s">
        <v>6057</v>
      </c>
      <c r="C1380" s="164"/>
      <c r="D1380" s="75" t="s">
        <v>6058</v>
      </c>
      <c r="E1380" s="163" t="s">
        <v>6059</v>
      </c>
      <c r="F1380" s="165"/>
      <c r="G1380" s="164"/>
      <c r="H1380" s="75" t="s">
        <v>66</v>
      </c>
      <c r="I1380" s="163" t="s">
        <v>6060</v>
      </c>
      <c r="J1380" s="164"/>
      <c r="K1380" s="75" t="s">
        <v>252</v>
      </c>
      <c r="L1380" s="20">
        <v>579</v>
      </c>
      <c r="M1380" s="20">
        <v>0</v>
      </c>
      <c r="N1380" s="139">
        <v>240285</v>
      </c>
      <c r="O1380" s="140"/>
      <c r="P1380" s="20">
        <v>240285</v>
      </c>
      <c r="Q1380" s="139">
        <v>0</v>
      </c>
      <c r="R1380" s="141"/>
      <c r="S1380" s="140"/>
      <c r="T1380" s="20">
        <v>0</v>
      </c>
      <c r="U1380" s="139">
        <v>0</v>
      </c>
      <c r="V1380" s="141"/>
      <c r="W1380" s="74">
        <v>21626</v>
      </c>
      <c r="X1380" s="20">
        <v>0</v>
      </c>
      <c r="Y1380" s="20">
        <v>0</v>
      </c>
      <c r="Z1380" s="139">
        <v>261911</v>
      </c>
      <c r="AA1380" s="140"/>
      <c r="AB1380" s="20">
        <v>261911</v>
      </c>
      <c r="AC1380" s="20">
        <v>0</v>
      </c>
      <c r="AD1380" s="75" t="s">
        <v>5965</v>
      </c>
      <c r="AE1380" s="75" t="s">
        <v>6061</v>
      </c>
      <c r="AF1380" s="163" t="s">
        <v>5965</v>
      </c>
      <c r="AG1380" s="164"/>
      <c r="AH1380" s="163" t="s">
        <v>6057</v>
      </c>
      <c r="AI1380" s="164"/>
    </row>
    <row r="1381" spans="1:35">
      <c r="A1381" s="20">
        <v>107</v>
      </c>
      <c r="B1381" s="163" t="s">
        <v>6561</v>
      </c>
      <c r="C1381" s="164"/>
      <c r="D1381" s="75" t="s">
        <v>108</v>
      </c>
      <c r="E1381" s="163" t="s">
        <v>6562</v>
      </c>
      <c r="F1381" s="165"/>
      <c r="G1381" s="164"/>
      <c r="H1381" s="75" t="s">
        <v>110</v>
      </c>
      <c r="I1381" s="163" t="s">
        <v>6563</v>
      </c>
      <c r="J1381" s="164"/>
      <c r="K1381" s="75" t="s">
        <v>118</v>
      </c>
      <c r="L1381" s="20">
        <v>4957</v>
      </c>
      <c r="M1381" s="20">
        <v>243000</v>
      </c>
      <c r="N1381" s="139">
        <v>1784592</v>
      </c>
      <c r="O1381" s="140"/>
      <c r="P1381" s="20">
        <v>2027592</v>
      </c>
      <c r="Q1381" s="139">
        <v>0</v>
      </c>
      <c r="R1381" s="141"/>
      <c r="S1381" s="140"/>
      <c r="T1381" s="20">
        <v>0</v>
      </c>
      <c r="U1381" s="139">
        <v>0</v>
      </c>
      <c r="V1381" s="141"/>
      <c r="W1381" s="74">
        <v>10138</v>
      </c>
      <c r="X1381" s="20">
        <v>0</v>
      </c>
      <c r="Y1381" s="20">
        <v>0</v>
      </c>
      <c r="Z1381" s="139">
        <v>2037730</v>
      </c>
      <c r="AA1381" s="140"/>
      <c r="AB1381" s="20">
        <v>2037730</v>
      </c>
      <c r="AC1381" s="20">
        <v>0</v>
      </c>
      <c r="AD1381" s="75" t="s">
        <v>6423</v>
      </c>
      <c r="AE1381" s="75" t="s">
        <v>6564</v>
      </c>
      <c r="AF1381" s="163" t="s">
        <v>6423</v>
      </c>
      <c r="AG1381" s="164"/>
      <c r="AH1381" s="163" t="s">
        <v>6561</v>
      </c>
      <c r="AI1381" s="164"/>
    </row>
    <row r="1382" spans="1:35">
      <c r="A1382" s="20">
        <v>108</v>
      </c>
      <c r="B1382" s="163" t="s">
        <v>6911</v>
      </c>
      <c r="C1382" s="164"/>
      <c r="D1382" s="75" t="s">
        <v>6912</v>
      </c>
      <c r="E1382" s="163" t="s">
        <v>6891</v>
      </c>
      <c r="F1382" s="165"/>
      <c r="G1382" s="164"/>
      <c r="H1382" s="75" t="s">
        <v>66</v>
      </c>
      <c r="I1382" s="163" t="s">
        <v>6913</v>
      </c>
      <c r="J1382" s="164"/>
      <c r="K1382" s="75" t="s">
        <v>2164</v>
      </c>
      <c r="L1382" s="20">
        <v>2248</v>
      </c>
      <c r="M1382" s="20">
        <v>0</v>
      </c>
      <c r="N1382" s="139">
        <v>3820543</v>
      </c>
      <c r="O1382" s="140"/>
      <c r="P1382" s="20">
        <v>3820543</v>
      </c>
      <c r="Q1382" s="139">
        <v>0</v>
      </c>
      <c r="R1382" s="141"/>
      <c r="S1382" s="140"/>
      <c r="T1382" s="20">
        <v>0</v>
      </c>
      <c r="U1382" s="139">
        <v>0</v>
      </c>
      <c r="V1382" s="141"/>
      <c r="W1382" s="74">
        <v>0</v>
      </c>
      <c r="X1382" s="20">
        <v>0</v>
      </c>
      <c r="Y1382" s="20">
        <v>0</v>
      </c>
      <c r="Z1382" s="139">
        <v>3820543</v>
      </c>
      <c r="AA1382" s="140"/>
      <c r="AB1382" s="20">
        <v>10000</v>
      </c>
      <c r="AC1382" s="20">
        <v>3810543</v>
      </c>
      <c r="AD1382" s="75" t="s">
        <v>6881</v>
      </c>
      <c r="AE1382" s="75" t="s">
        <v>6914</v>
      </c>
      <c r="AF1382" s="163" t="s">
        <v>6881</v>
      </c>
      <c r="AG1382" s="164"/>
      <c r="AH1382" s="163" t="s">
        <v>6911</v>
      </c>
      <c r="AI1382" s="164"/>
    </row>
    <row r="1383" spans="1:35">
      <c r="A1383" s="20">
        <v>109</v>
      </c>
      <c r="B1383" s="163" t="s">
        <v>6067</v>
      </c>
      <c r="C1383" s="164"/>
      <c r="D1383" s="75" t="s">
        <v>6068</v>
      </c>
      <c r="E1383" s="163" t="s">
        <v>6069</v>
      </c>
      <c r="F1383" s="165"/>
      <c r="G1383" s="164"/>
      <c r="H1383" s="75" t="s">
        <v>66</v>
      </c>
      <c r="I1383" s="163" t="s">
        <v>6070</v>
      </c>
      <c r="J1383" s="164"/>
      <c r="K1383" s="75" t="s">
        <v>68</v>
      </c>
      <c r="L1383" s="20">
        <v>389</v>
      </c>
      <c r="M1383" s="20">
        <v>0</v>
      </c>
      <c r="N1383" s="139">
        <v>525928</v>
      </c>
      <c r="O1383" s="140"/>
      <c r="P1383" s="20">
        <v>525928</v>
      </c>
      <c r="Q1383" s="139">
        <v>0</v>
      </c>
      <c r="R1383" s="141"/>
      <c r="S1383" s="140"/>
      <c r="T1383" s="20">
        <v>0</v>
      </c>
      <c r="U1383" s="139">
        <v>0</v>
      </c>
      <c r="V1383" s="141"/>
      <c r="W1383" s="74">
        <v>47334</v>
      </c>
      <c r="X1383" s="20">
        <v>0</v>
      </c>
      <c r="Y1383" s="20">
        <v>0</v>
      </c>
      <c r="Z1383" s="139">
        <v>573262</v>
      </c>
      <c r="AA1383" s="140"/>
      <c r="AB1383" s="20">
        <v>573262</v>
      </c>
      <c r="AC1383" s="20">
        <v>0</v>
      </c>
      <c r="AD1383" s="75" t="s">
        <v>5950</v>
      </c>
      <c r="AE1383" s="75" t="s">
        <v>6071</v>
      </c>
      <c r="AF1383" s="163" t="s">
        <v>5950</v>
      </c>
      <c r="AG1383" s="164"/>
      <c r="AH1383" s="163" t="s">
        <v>6067</v>
      </c>
      <c r="AI1383" s="164"/>
    </row>
    <row r="1384" spans="1:35">
      <c r="A1384" s="20">
        <v>110</v>
      </c>
      <c r="B1384" s="163" t="s">
        <v>6915</v>
      </c>
      <c r="C1384" s="164"/>
      <c r="D1384" s="75" t="s">
        <v>6916</v>
      </c>
      <c r="E1384" s="163" t="s">
        <v>6917</v>
      </c>
      <c r="F1384" s="165"/>
      <c r="G1384" s="164"/>
      <c r="H1384" s="75" t="s">
        <v>66</v>
      </c>
      <c r="I1384" s="163" t="s">
        <v>6918</v>
      </c>
      <c r="J1384" s="164"/>
      <c r="K1384" s="75" t="s">
        <v>6887</v>
      </c>
      <c r="L1384" s="20">
        <v>2684</v>
      </c>
      <c r="M1384" s="20">
        <v>0</v>
      </c>
      <c r="N1384" s="139">
        <v>4561539</v>
      </c>
      <c r="O1384" s="140"/>
      <c r="P1384" s="20">
        <v>4561539</v>
      </c>
      <c r="Q1384" s="139">
        <v>0</v>
      </c>
      <c r="R1384" s="141"/>
      <c r="S1384" s="140"/>
      <c r="T1384" s="20">
        <v>0</v>
      </c>
      <c r="U1384" s="139">
        <v>0</v>
      </c>
      <c r="V1384" s="141"/>
      <c r="W1384" s="74">
        <v>0</v>
      </c>
      <c r="X1384" s="20">
        <v>0</v>
      </c>
      <c r="Y1384" s="20">
        <v>0</v>
      </c>
      <c r="Z1384" s="139">
        <v>4561539</v>
      </c>
      <c r="AA1384" s="140"/>
      <c r="AB1384" s="20">
        <v>10000</v>
      </c>
      <c r="AC1384" s="20">
        <v>4551539</v>
      </c>
      <c r="AD1384" s="75" t="s">
        <v>6881</v>
      </c>
      <c r="AE1384" s="75" t="s">
        <v>6919</v>
      </c>
      <c r="AF1384" s="163" t="s">
        <v>6881</v>
      </c>
      <c r="AG1384" s="164"/>
      <c r="AH1384" s="163" t="s">
        <v>6915</v>
      </c>
      <c r="AI1384" s="164"/>
    </row>
    <row r="1385" spans="1:35">
      <c r="A1385" s="20">
        <v>111</v>
      </c>
      <c r="B1385" s="163" t="s">
        <v>7070</v>
      </c>
      <c r="C1385" s="164"/>
      <c r="D1385" s="75" t="s">
        <v>7071</v>
      </c>
      <c r="E1385" s="163" t="s">
        <v>7072</v>
      </c>
      <c r="F1385" s="165"/>
      <c r="G1385" s="164"/>
      <c r="H1385" s="75" t="s">
        <v>66</v>
      </c>
      <c r="I1385" s="163" t="s">
        <v>7073</v>
      </c>
      <c r="J1385" s="164"/>
      <c r="K1385" s="75" t="s">
        <v>68</v>
      </c>
      <c r="L1385" s="20">
        <v>604</v>
      </c>
      <c r="M1385" s="20">
        <v>0</v>
      </c>
      <c r="N1385" s="139">
        <v>816608</v>
      </c>
      <c r="O1385" s="140"/>
      <c r="P1385" s="20">
        <v>816608</v>
      </c>
      <c r="Q1385" s="139">
        <v>0</v>
      </c>
      <c r="R1385" s="141"/>
      <c r="S1385" s="140"/>
      <c r="T1385" s="20">
        <v>0</v>
      </c>
      <c r="U1385" s="139">
        <v>0</v>
      </c>
      <c r="V1385" s="141"/>
      <c r="W1385" s="74">
        <v>73495</v>
      </c>
      <c r="X1385" s="20">
        <v>0</v>
      </c>
      <c r="Y1385" s="20">
        <v>0</v>
      </c>
      <c r="Z1385" s="139">
        <v>890103</v>
      </c>
      <c r="AA1385" s="140"/>
      <c r="AB1385" s="20">
        <v>890103</v>
      </c>
      <c r="AC1385" s="20">
        <v>0</v>
      </c>
      <c r="AD1385" s="75" t="s">
        <v>6881</v>
      </c>
      <c r="AE1385" s="75" t="s">
        <v>7074</v>
      </c>
      <c r="AF1385" s="163" t="s">
        <v>6881</v>
      </c>
      <c r="AG1385" s="164"/>
      <c r="AH1385" s="163" t="s">
        <v>7070</v>
      </c>
      <c r="AI1385" s="164"/>
    </row>
    <row r="1386" spans="1:35">
      <c r="A1386" s="20">
        <v>112</v>
      </c>
      <c r="B1386" s="163" t="s">
        <v>7075</v>
      </c>
      <c r="C1386" s="164"/>
      <c r="D1386" s="75" t="s">
        <v>7076</v>
      </c>
      <c r="E1386" s="163" t="s">
        <v>6879</v>
      </c>
      <c r="F1386" s="165"/>
      <c r="G1386" s="164"/>
      <c r="H1386" s="75" t="s">
        <v>66</v>
      </c>
      <c r="I1386" s="163" t="s">
        <v>7077</v>
      </c>
      <c r="J1386" s="164"/>
      <c r="K1386" s="75" t="s">
        <v>6994</v>
      </c>
      <c r="L1386" s="20">
        <v>2200</v>
      </c>
      <c r="M1386" s="20">
        <v>0</v>
      </c>
      <c r="N1386" s="139">
        <v>3738966</v>
      </c>
      <c r="O1386" s="140"/>
      <c r="P1386" s="20">
        <v>3738966</v>
      </c>
      <c r="Q1386" s="139">
        <v>0</v>
      </c>
      <c r="R1386" s="141"/>
      <c r="S1386" s="140"/>
      <c r="T1386" s="20">
        <v>0</v>
      </c>
      <c r="U1386" s="139">
        <v>0</v>
      </c>
      <c r="V1386" s="141"/>
      <c r="W1386" s="74">
        <v>0</v>
      </c>
      <c r="X1386" s="20">
        <v>0</v>
      </c>
      <c r="Y1386" s="20">
        <v>0</v>
      </c>
      <c r="Z1386" s="139">
        <v>3738966</v>
      </c>
      <c r="AA1386" s="140"/>
      <c r="AB1386" s="20">
        <v>10000</v>
      </c>
      <c r="AC1386" s="20">
        <v>3728966</v>
      </c>
      <c r="AD1386" s="75" t="s">
        <v>6881</v>
      </c>
      <c r="AE1386" s="75" t="s">
        <v>7078</v>
      </c>
      <c r="AF1386" s="163" t="s">
        <v>6881</v>
      </c>
      <c r="AG1386" s="164"/>
      <c r="AH1386" s="163" t="s">
        <v>7075</v>
      </c>
      <c r="AI1386" s="164"/>
    </row>
    <row r="1387" spans="1:35">
      <c r="A1387" s="20">
        <v>113</v>
      </c>
      <c r="B1387" s="163" t="s">
        <v>6062</v>
      </c>
      <c r="C1387" s="164"/>
      <c r="D1387" s="75" t="s">
        <v>6063</v>
      </c>
      <c r="E1387" s="163" t="s">
        <v>6064</v>
      </c>
      <c r="F1387" s="165"/>
      <c r="G1387" s="164"/>
      <c r="H1387" s="75" t="s">
        <v>325</v>
      </c>
      <c r="I1387" s="163" t="s">
        <v>6065</v>
      </c>
      <c r="J1387" s="164"/>
      <c r="K1387" s="75" t="s">
        <v>118</v>
      </c>
      <c r="L1387" s="20">
        <v>4957</v>
      </c>
      <c r="M1387" s="20">
        <v>162000</v>
      </c>
      <c r="N1387" s="139">
        <v>1784592</v>
      </c>
      <c r="O1387" s="140"/>
      <c r="P1387" s="20">
        <v>1946592</v>
      </c>
      <c r="Q1387" s="139">
        <v>0</v>
      </c>
      <c r="R1387" s="141"/>
      <c r="S1387" s="140"/>
      <c r="T1387" s="20">
        <v>76400</v>
      </c>
      <c r="U1387" s="139">
        <v>188171</v>
      </c>
      <c r="V1387" s="141"/>
      <c r="W1387" s="74">
        <v>20276</v>
      </c>
      <c r="X1387" s="20">
        <v>0</v>
      </c>
      <c r="Y1387" s="20">
        <v>0</v>
      </c>
      <c r="Z1387" s="139">
        <v>2231439</v>
      </c>
      <c r="AA1387" s="140"/>
      <c r="AB1387" s="20">
        <v>2231439</v>
      </c>
      <c r="AC1387" s="20">
        <v>0</v>
      </c>
      <c r="AD1387" s="75" t="s">
        <v>5944</v>
      </c>
      <c r="AE1387" s="75" t="s">
        <v>6066</v>
      </c>
      <c r="AF1387" s="163" t="s">
        <v>5944</v>
      </c>
      <c r="AG1387" s="164"/>
      <c r="AH1387" s="163" t="s">
        <v>6062</v>
      </c>
      <c r="AI1387" s="164"/>
    </row>
    <row r="1388" spans="1:35">
      <c r="A1388" s="20">
        <v>114</v>
      </c>
      <c r="B1388" s="163" t="s">
        <v>6557</v>
      </c>
      <c r="C1388" s="164"/>
      <c r="D1388" s="75" t="s">
        <v>6558</v>
      </c>
      <c r="E1388" s="163" t="s">
        <v>3848</v>
      </c>
      <c r="F1388" s="165"/>
      <c r="G1388" s="164"/>
      <c r="H1388" s="75" t="s">
        <v>325</v>
      </c>
      <c r="I1388" s="163" t="s">
        <v>6559</v>
      </c>
      <c r="J1388" s="164"/>
      <c r="K1388" s="75" t="s">
        <v>370</v>
      </c>
      <c r="L1388" s="20">
        <v>4957</v>
      </c>
      <c r="M1388" s="20">
        <v>216000</v>
      </c>
      <c r="N1388" s="139">
        <v>2453814</v>
      </c>
      <c r="O1388" s="140"/>
      <c r="P1388" s="20">
        <v>2669814</v>
      </c>
      <c r="Q1388" s="139">
        <v>0</v>
      </c>
      <c r="R1388" s="141"/>
      <c r="S1388" s="140"/>
      <c r="T1388" s="20">
        <v>76400</v>
      </c>
      <c r="U1388" s="139">
        <v>253266</v>
      </c>
      <c r="V1388" s="141"/>
      <c r="W1388" s="74">
        <v>27778</v>
      </c>
      <c r="X1388" s="20">
        <v>0</v>
      </c>
      <c r="Y1388" s="20">
        <v>0</v>
      </c>
      <c r="Z1388" s="139">
        <v>3027258</v>
      </c>
      <c r="AA1388" s="140"/>
      <c r="AB1388" s="20">
        <v>1500000</v>
      </c>
      <c r="AC1388" s="20">
        <v>1527258</v>
      </c>
      <c r="AD1388" s="75" t="s">
        <v>6357</v>
      </c>
      <c r="AE1388" s="75" t="s">
        <v>6560</v>
      </c>
      <c r="AF1388" s="163" t="s">
        <v>6357</v>
      </c>
      <c r="AG1388" s="164"/>
      <c r="AH1388" s="163" t="s">
        <v>6557</v>
      </c>
      <c r="AI1388" s="164"/>
    </row>
    <row r="1389" spans="1:35">
      <c r="A1389" s="20">
        <v>115</v>
      </c>
      <c r="B1389" s="163" t="s">
        <v>6569</v>
      </c>
      <c r="C1389" s="164"/>
      <c r="D1389" s="75" t="s">
        <v>6471</v>
      </c>
      <c r="E1389" s="163" t="s">
        <v>6472</v>
      </c>
      <c r="F1389" s="165"/>
      <c r="G1389" s="164"/>
      <c r="H1389" s="75" t="s">
        <v>66</v>
      </c>
      <c r="I1389" s="163" t="s">
        <v>6473</v>
      </c>
      <c r="J1389" s="164"/>
      <c r="K1389" s="75" t="s">
        <v>60</v>
      </c>
      <c r="L1389" s="20">
        <v>579</v>
      </c>
      <c r="M1389" s="20">
        <v>0</v>
      </c>
      <c r="N1389" s="139">
        <v>286605</v>
      </c>
      <c r="O1389" s="140"/>
      <c r="P1389" s="20">
        <v>286605</v>
      </c>
      <c r="Q1389" s="139">
        <v>0</v>
      </c>
      <c r="R1389" s="141"/>
      <c r="S1389" s="140"/>
      <c r="T1389" s="20">
        <v>0</v>
      </c>
      <c r="U1389" s="139">
        <v>0</v>
      </c>
      <c r="V1389" s="141"/>
      <c r="W1389" s="74">
        <v>25794</v>
      </c>
      <c r="X1389" s="20">
        <v>0</v>
      </c>
      <c r="Y1389" s="20">
        <v>0</v>
      </c>
      <c r="Z1389" s="139">
        <v>312399</v>
      </c>
      <c r="AA1389" s="140"/>
      <c r="AB1389" s="20">
        <v>312399</v>
      </c>
      <c r="AC1389" s="20">
        <v>0</v>
      </c>
      <c r="AD1389" s="75" t="s">
        <v>6459</v>
      </c>
      <c r="AE1389" s="75" t="s">
        <v>6570</v>
      </c>
      <c r="AF1389" s="163" t="s">
        <v>6459</v>
      </c>
      <c r="AG1389" s="164"/>
      <c r="AH1389" s="163" t="s">
        <v>6569</v>
      </c>
      <c r="AI1389" s="164"/>
    </row>
    <row r="1390" spans="1:35">
      <c r="A1390" s="20">
        <v>116</v>
      </c>
      <c r="B1390" s="163" t="s">
        <v>6565</v>
      </c>
      <c r="C1390" s="164"/>
      <c r="D1390" s="75" t="s">
        <v>108</v>
      </c>
      <c r="E1390" s="163" t="s">
        <v>6566</v>
      </c>
      <c r="F1390" s="165"/>
      <c r="G1390" s="164"/>
      <c r="H1390" s="75" t="s">
        <v>110</v>
      </c>
      <c r="I1390" s="163" t="s">
        <v>6567</v>
      </c>
      <c r="J1390" s="164"/>
      <c r="K1390" s="75" t="s">
        <v>118</v>
      </c>
      <c r="L1390" s="20">
        <v>4957</v>
      </c>
      <c r="M1390" s="20">
        <v>243000</v>
      </c>
      <c r="N1390" s="139">
        <v>1784592</v>
      </c>
      <c r="O1390" s="140"/>
      <c r="P1390" s="20">
        <v>2027592</v>
      </c>
      <c r="Q1390" s="139">
        <v>0</v>
      </c>
      <c r="R1390" s="141"/>
      <c r="S1390" s="140"/>
      <c r="T1390" s="20">
        <v>0</v>
      </c>
      <c r="U1390" s="139">
        <v>0</v>
      </c>
      <c r="V1390" s="141"/>
      <c r="W1390" s="74">
        <v>10138</v>
      </c>
      <c r="X1390" s="20">
        <v>0</v>
      </c>
      <c r="Y1390" s="20">
        <v>0</v>
      </c>
      <c r="Z1390" s="139">
        <v>2037730</v>
      </c>
      <c r="AA1390" s="140"/>
      <c r="AB1390" s="20">
        <v>2037730</v>
      </c>
      <c r="AC1390" s="20">
        <v>0</v>
      </c>
      <c r="AD1390" s="75" t="s">
        <v>6459</v>
      </c>
      <c r="AE1390" s="75" t="s">
        <v>6568</v>
      </c>
      <c r="AF1390" s="163" t="s">
        <v>6459</v>
      </c>
      <c r="AG1390" s="164"/>
      <c r="AH1390" s="163" t="s">
        <v>6565</v>
      </c>
      <c r="AI1390" s="164"/>
    </row>
    <row r="1391" spans="1:35">
      <c r="A1391" s="20">
        <v>117</v>
      </c>
      <c r="B1391" s="163" t="s">
        <v>7079</v>
      </c>
      <c r="C1391" s="164"/>
      <c r="D1391" s="75" t="s">
        <v>7080</v>
      </c>
      <c r="E1391" s="163" t="s">
        <v>7081</v>
      </c>
      <c r="F1391" s="165"/>
      <c r="G1391" s="164"/>
      <c r="H1391" s="75" t="s">
        <v>66</v>
      </c>
      <c r="I1391" s="163" t="s">
        <v>7082</v>
      </c>
      <c r="J1391" s="164"/>
      <c r="K1391" s="75" t="s">
        <v>6994</v>
      </c>
      <c r="L1391" s="20">
        <v>2888</v>
      </c>
      <c r="M1391" s="20">
        <v>0</v>
      </c>
      <c r="N1391" s="139">
        <v>4908243</v>
      </c>
      <c r="O1391" s="140"/>
      <c r="P1391" s="20">
        <v>4908243</v>
      </c>
      <c r="Q1391" s="139">
        <v>0</v>
      </c>
      <c r="R1391" s="141"/>
      <c r="S1391" s="140"/>
      <c r="T1391" s="20">
        <v>0</v>
      </c>
      <c r="U1391" s="139">
        <v>0</v>
      </c>
      <c r="V1391" s="141"/>
      <c r="W1391" s="74">
        <v>0</v>
      </c>
      <c r="X1391" s="20">
        <v>0</v>
      </c>
      <c r="Y1391" s="20">
        <v>0</v>
      </c>
      <c r="Z1391" s="139">
        <v>4908243</v>
      </c>
      <c r="AA1391" s="140"/>
      <c r="AB1391" s="20">
        <v>10000</v>
      </c>
      <c r="AC1391" s="20">
        <v>4898243</v>
      </c>
      <c r="AD1391" s="75" t="s">
        <v>6881</v>
      </c>
      <c r="AE1391" s="75" t="s">
        <v>7083</v>
      </c>
      <c r="AF1391" s="163" t="s">
        <v>6881</v>
      </c>
      <c r="AG1391" s="164"/>
      <c r="AH1391" s="163" t="s">
        <v>7079</v>
      </c>
      <c r="AI1391" s="164"/>
    </row>
    <row r="1392" spans="1:35">
      <c r="A1392" s="20">
        <v>118</v>
      </c>
      <c r="B1392" s="163" t="s">
        <v>6571</v>
      </c>
      <c r="C1392" s="164"/>
      <c r="D1392" s="75" t="s">
        <v>6572</v>
      </c>
      <c r="E1392" s="163" t="s">
        <v>5890</v>
      </c>
      <c r="F1392" s="165"/>
      <c r="G1392" s="164"/>
      <c r="H1392" s="75" t="s">
        <v>66</v>
      </c>
      <c r="I1392" s="163" t="s">
        <v>1251</v>
      </c>
      <c r="J1392" s="164"/>
      <c r="K1392" s="75" t="s">
        <v>60</v>
      </c>
      <c r="L1392" s="20">
        <v>513</v>
      </c>
      <c r="M1392" s="20">
        <v>0</v>
      </c>
      <c r="N1392" s="139">
        <v>253935</v>
      </c>
      <c r="O1392" s="140"/>
      <c r="P1392" s="20">
        <v>253935</v>
      </c>
      <c r="Q1392" s="139">
        <v>0</v>
      </c>
      <c r="R1392" s="141"/>
      <c r="S1392" s="140"/>
      <c r="T1392" s="20">
        <v>0</v>
      </c>
      <c r="U1392" s="139">
        <v>0</v>
      </c>
      <c r="V1392" s="141"/>
      <c r="W1392" s="74">
        <v>22854</v>
      </c>
      <c r="X1392" s="20">
        <v>0</v>
      </c>
      <c r="Y1392" s="20">
        <v>0</v>
      </c>
      <c r="Z1392" s="139">
        <v>276789</v>
      </c>
      <c r="AA1392" s="140"/>
      <c r="AB1392" s="20">
        <v>23000</v>
      </c>
      <c r="AC1392" s="20">
        <v>253789</v>
      </c>
      <c r="AD1392" s="75" t="s">
        <v>6373</v>
      </c>
      <c r="AE1392" s="75" t="s">
        <v>6573</v>
      </c>
      <c r="AF1392" s="163" t="s">
        <v>6373</v>
      </c>
      <c r="AG1392" s="164"/>
      <c r="AH1392" s="163" t="s">
        <v>6571</v>
      </c>
      <c r="AI1392" s="164"/>
    </row>
    <row r="1393" spans="1:35">
      <c r="A1393" s="20">
        <v>119</v>
      </c>
      <c r="B1393" s="163" t="s">
        <v>6072</v>
      </c>
      <c r="C1393" s="164"/>
      <c r="D1393" s="75" t="s">
        <v>6073</v>
      </c>
      <c r="E1393" s="163" t="s">
        <v>6074</v>
      </c>
      <c r="F1393" s="165"/>
      <c r="G1393" s="164"/>
      <c r="H1393" s="75" t="s">
        <v>66</v>
      </c>
      <c r="I1393" s="163" t="s">
        <v>6075</v>
      </c>
      <c r="J1393" s="164"/>
      <c r="K1393" s="75" t="s">
        <v>125</v>
      </c>
      <c r="L1393" s="20">
        <v>200</v>
      </c>
      <c r="M1393" s="20">
        <v>0</v>
      </c>
      <c r="N1393" s="139">
        <v>270400</v>
      </c>
      <c r="O1393" s="140"/>
      <c r="P1393" s="20">
        <v>270400</v>
      </c>
      <c r="Q1393" s="139">
        <v>0</v>
      </c>
      <c r="R1393" s="141"/>
      <c r="S1393" s="140"/>
      <c r="T1393" s="20">
        <v>0</v>
      </c>
      <c r="U1393" s="139">
        <v>0</v>
      </c>
      <c r="V1393" s="141"/>
      <c r="W1393" s="74">
        <v>24336</v>
      </c>
      <c r="X1393" s="20">
        <v>0</v>
      </c>
      <c r="Y1393" s="20">
        <v>0</v>
      </c>
      <c r="Z1393" s="139">
        <v>294736</v>
      </c>
      <c r="AA1393" s="140"/>
      <c r="AB1393" s="20">
        <v>294736</v>
      </c>
      <c r="AC1393" s="20">
        <v>0</v>
      </c>
      <c r="AD1393" s="75" t="s">
        <v>5965</v>
      </c>
      <c r="AE1393" s="75" t="s">
        <v>6076</v>
      </c>
      <c r="AF1393" s="163" t="s">
        <v>5965</v>
      </c>
      <c r="AG1393" s="164"/>
      <c r="AH1393" s="163" t="s">
        <v>6072</v>
      </c>
      <c r="AI1393" s="164"/>
    </row>
    <row r="1394" spans="1:35">
      <c r="A1394" s="20">
        <v>120</v>
      </c>
      <c r="B1394" s="163" t="s">
        <v>6574</v>
      </c>
      <c r="C1394" s="164"/>
      <c r="D1394" s="75" t="s">
        <v>6575</v>
      </c>
      <c r="E1394" s="163" t="s">
        <v>6576</v>
      </c>
      <c r="F1394" s="165"/>
      <c r="G1394" s="164"/>
      <c r="H1394" s="75" t="s">
        <v>66</v>
      </c>
      <c r="I1394" s="163" t="s">
        <v>6577</v>
      </c>
      <c r="J1394" s="164"/>
      <c r="K1394" s="75" t="s">
        <v>60</v>
      </c>
      <c r="L1394" s="20">
        <v>513</v>
      </c>
      <c r="M1394" s="20">
        <v>0</v>
      </c>
      <c r="N1394" s="139">
        <v>253935</v>
      </c>
      <c r="O1394" s="140"/>
      <c r="P1394" s="20">
        <v>253935</v>
      </c>
      <c r="Q1394" s="139">
        <v>0</v>
      </c>
      <c r="R1394" s="141"/>
      <c r="S1394" s="140"/>
      <c r="T1394" s="20">
        <v>0</v>
      </c>
      <c r="U1394" s="139">
        <v>0</v>
      </c>
      <c r="V1394" s="141"/>
      <c r="W1394" s="74">
        <v>22854</v>
      </c>
      <c r="X1394" s="20">
        <v>0</v>
      </c>
      <c r="Y1394" s="20">
        <v>0</v>
      </c>
      <c r="Z1394" s="139">
        <v>276789</v>
      </c>
      <c r="AA1394" s="140"/>
      <c r="AB1394" s="20">
        <v>23000</v>
      </c>
      <c r="AC1394" s="20">
        <v>253789</v>
      </c>
      <c r="AD1394" s="75" t="s">
        <v>6373</v>
      </c>
      <c r="AE1394" s="75" t="s">
        <v>6578</v>
      </c>
      <c r="AF1394" s="163" t="s">
        <v>6373</v>
      </c>
      <c r="AG1394" s="164"/>
      <c r="AH1394" s="163" t="s">
        <v>6574</v>
      </c>
      <c r="AI1394" s="164"/>
    </row>
    <row r="1395" spans="1:35">
      <c r="A1395" s="20">
        <v>121</v>
      </c>
      <c r="B1395" s="163" t="s">
        <v>6591</v>
      </c>
      <c r="C1395" s="164"/>
      <c r="D1395" s="75" t="s">
        <v>6592</v>
      </c>
      <c r="E1395" s="163" t="s">
        <v>6593</v>
      </c>
      <c r="F1395" s="165"/>
      <c r="G1395" s="164"/>
      <c r="H1395" s="75" t="s">
        <v>66</v>
      </c>
      <c r="I1395" s="163" t="s">
        <v>5393</v>
      </c>
      <c r="J1395" s="164"/>
      <c r="K1395" s="75" t="s">
        <v>60</v>
      </c>
      <c r="L1395" s="20">
        <v>513</v>
      </c>
      <c r="M1395" s="20">
        <v>0</v>
      </c>
      <c r="N1395" s="139">
        <v>253935</v>
      </c>
      <c r="O1395" s="140"/>
      <c r="P1395" s="20">
        <v>253935</v>
      </c>
      <c r="Q1395" s="139">
        <v>0</v>
      </c>
      <c r="R1395" s="141"/>
      <c r="S1395" s="140"/>
      <c r="T1395" s="20">
        <v>0</v>
      </c>
      <c r="U1395" s="139">
        <v>0</v>
      </c>
      <c r="V1395" s="141"/>
      <c r="W1395" s="74">
        <v>22854</v>
      </c>
      <c r="X1395" s="20">
        <v>0</v>
      </c>
      <c r="Y1395" s="20">
        <v>0</v>
      </c>
      <c r="Z1395" s="139">
        <v>276789</v>
      </c>
      <c r="AA1395" s="140"/>
      <c r="AB1395" s="20">
        <v>23000</v>
      </c>
      <c r="AC1395" s="20">
        <v>253789</v>
      </c>
      <c r="AD1395" s="75" t="s">
        <v>6373</v>
      </c>
      <c r="AE1395" s="75" t="s">
        <v>6594</v>
      </c>
      <c r="AF1395" s="163" t="s">
        <v>6373</v>
      </c>
      <c r="AG1395" s="164"/>
      <c r="AH1395" s="163" t="s">
        <v>6591</v>
      </c>
      <c r="AI1395" s="164"/>
    </row>
    <row r="1396" spans="1:35">
      <c r="A1396" s="20">
        <v>122</v>
      </c>
      <c r="B1396" s="163" t="s">
        <v>6579</v>
      </c>
      <c r="C1396" s="164"/>
      <c r="D1396" s="75" t="s">
        <v>6580</v>
      </c>
      <c r="E1396" s="163" t="s">
        <v>6581</v>
      </c>
      <c r="F1396" s="165"/>
      <c r="G1396" s="164"/>
      <c r="H1396" s="75" t="s">
        <v>66</v>
      </c>
      <c r="I1396" s="163" t="s">
        <v>6582</v>
      </c>
      <c r="J1396" s="164"/>
      <c r="K1396" s="75" t="s">
        <v>60</v>
      </c>
      <c r="L1396" s="20">
        <v>513</v>
      </c>
      <c r="M1396" s="20">
        <v>0</v>
      </c>
      <c r="N1396" s="139">
        <v>253935</v>
      </c>
      <c r="O1396" s="140"/>
      <c r="P1396" s="20">
        <v>253935</v>
      </c>
      <c r="Q1396" s="139">
        <v>0</v>
      </c>
      <c r="R1396" s="141"/>
      <c r="S1396" s="140"/>
      <c r="T1396" s="20">
        <v>0</v>
      </c>
      <c r="U1396" s="139">
        <v>0</v>
      </c>
      <c r="V1396" s="141"/>
      <c r="W1396" s="74">
        <v>22854</v>
      </c>
      <c r="X1396" s="20">
        <v>0</v>
      </c>
      <c r="Y1396" s="20">
        <v>0</v>
      </c>
      <c r="Z1396" s="139">
        <v>276789</v>
      </c>
      <c r="AA1396" s="140"/>
      <c r="AB1396" s="20">
        <v>23000</v>
      </c>
      <c r="AC1396" s="20">
        <v>253789</v>
      </c>
      <c r="AD1396" s="75" t="s">
        <v>6373</v>
      </c>
      <c r="AE1396" s="75" t="s">
        <v>6583</v>
      </c>
      <c r="AF1396" s="163" t="s">
        <v>6373</v>
      </c>
      <c r="AG1396" s="164"/>
      <c r="AH1396" s="163" t="s">
        <v>6579</v>
      </c>
      <c r="AI1396" s="164"/>
    </row>
    <row r="1397" spans="1:35">
      <c r="A1397" s="20">
        <v>123</v>
      </c>
      <c r="B1397" s="163" t="s">
        <v>6589</v>
      </c>
      <c r="C1397" s="164"/>
      <c r="D1397" s="75" t="s">
        <v>6364</v>
      </c>
      <c r="E1397" s="163" t="s">
        <v>6365</v>
      </c>
      <c r="F1397" s="165"/>
      <c r="G1397" s="164"/>
      <c r="H1397" s="75" t="s">
        <v>66</v>
      </c>
      <c r="I1397" s="163" t="s">
        <v>6366</v>
      </c>
      <c r="J1397" s="164"/>
      <c r="K1397" s="75" t="s">
        <v>370</v>
      </c>
      <c r="L1397" s="20">
        <v>754</v>
      </c>
      <c r="M1397" s="20">
        <v>0</v>
      </c>
      <c r="N1397" s="139">
        <v>456170</v>
      </c>
      <c r="O1397" s="140"/>
      <c r="P1397" s="20">
        <v>456170</v>
      </c>
      <c r="Q1397" s="139">
        <v>0</v>
      </c>
      <c r="R1397" s="141"/>
      <c r="S1397" s="140"/>
      <c r="T1397" s="20">
        <v>0</v>
      </c>
      <c r="U1397" s="139">
        <v>0</v>
      </c>
      <c r="V1397" s="141"/>
      <c r="W1397" s="74">
        <v>41055</v>
      </c>
      <c r="X1397" s="20">
        <v>0</v>
      </c>
      <c r="Y1397" s="20">
        <v>0</v>
      </c>
      <c r="Z1397" s="139">
        <v>497225</v>
      </c>
      <c r="AA1397" s="140"/>
      <c r="AB1397" s="20">
        <v>497225</v>
      </c>
      <c r="AC1397" s="20">
        <v>0</v>
      </c>
      <c r="AD1397" s="75" t="s">
        <v>6367</v>
      </c>
      <c r="AE1397" s="75" t="s">
        <v>6590</v>
      </c>
      <c r="AF1397" s="163" t="s">
        <v>6367</v>
      </c>
      <c r="AG1397" s="164"/>
      <c r="AH1397" s="163" t="s">
        <v>6589</v>
      </c>
      <c r="AI1397" s="164"/>
    </row>
    <row r="1398" spans="1:35">
      <c r="A1398" s="20">
        <v>124</v>
      </c>
      <c r="B1398" s="163" t="s">
        <v>6584</v>
      </c>
      <c r="C1398" s="164"/>
      <c r="D1398" s="75" t="s">
        <v>6585</v>
      </c>
      <c r="E1398" s="163" t="s">
        <v>6586</v>
      </c>
      <c r="F1398" s="165"/>
      <c r="G1398" s="164"/>
      <c r="H1398" s="75" t="s">
        <v>66</v>
      </c>
      <c r="I1398" s="163" t="s">
        <v>6587</v>
      </c>
      <c r="J1398" s="164"/>
      <c r="K1398" s="75" t="s">
        <v>295</v>
      </c>
      <c r="L1398" s="20">
        <v>513</v>
      </c>
      <c r="M1398" s="20">
        <v>0</v>
      </c>
      <c r="N1398" s="139">
        <v>253935</v>
      </c>
      <c r="O1398" s="140"/>
      <c r="P1398" s="20">
        <v>253935</v>
      </c>
      <c r="Q1398" s="139">
        <v>0</v>
      </c>
      <c r="R1398" s="141"/>
      <c r="S1398" s="140"/>
      <c r="T1398" s="20">
        <v>0</v>
      </c>
      <c r="U1398" s="139">
        <v>0</v>
      </c>
      <c r="V1398" s="141"/>
      <c r="W1398" s="74">
        <v>22854</v>
      </c>
      <c r="X1398" s="20">
        <v>0</v>
      </c>
      <c r="Y1398" s="20">
        <v>0</v>
      </c>
      <c r="Z1398" s="139">
        <v>276789</v>
      </c>
      <c r="AA1398" s="140"/>
      <c r="AB1398" s="20">
        <v>23000</v>
      </c>
      <c r="AC1398" s="20">
        <v>253789</v>
      </c>
      <c r="AD1398" s="75" t="s">
        <v>6373</v>
      </c>
      <c r="AE1398" s="75" t="s">
        <v>6588</v>
      </c>
      <c r="AF1398" s="163" t="s">
        <v>6373</v>
      </c>
      <c r="AG1398" s="164"/>
      <c r="AH1398" s="163" t="s">
        <v>6584</v>
      </c>
      <c r="AI1398" s="164"/>
    </row>
    <row r="1399" spans="1:35">
      <c r="A1399" s="20">
        <v>125</v>
      </c>
      <c r="B1399" s="163" t="s">
        <v>6599</v>
      </c>
      <c r="C1399" s="164"/>
      <c r="D1399" s="75" t="s">
        <v>6600</v>
      </c>
      <c r="E1399" s="163" t="s">
        <v>6601</v>
      </c>
      <c r="F1399" s="165"/>
      <c r="G1399" s="164"/>
      <c r="H1399" s="75" t="s">
        <v>66</v>
      </c>
      <c r="I1399" s="163" t="s">
        <v>5610</v>
      </c>
      <c r="J1399" s="164"/>
      <c r="K1399" s="75" t="s">
        <v>60</v>
      </c>
      <c r="L1399" s="20">
        <v>513</v>
      </c>
      <c r="M1399" s="20">
        <v>0</v>
      </c>
      <c r="N1399" s="139">
        <v>253935</v>
      </c>
      <c r="O1399" s="140"/>
      <c r="P1399" s="20">
        <v>253935</v>
      </c>
      <c r="Q1399" s="139">
        <v>0</v>
      </c>
      <c r="R1399" s="141"/>
      <c r="S1399" s="140"/>
      <c r="T1399" s="20">
        <v>0</v>
      </c>
      <c r="U1399" s="139">
        <v>0</v>
      </c>
      <c r="V1399" s="141"/>
      <c r="W1399" s="74">
        <v>22854</v>
      </c>
      <c r="X1399" s="20">
        <v>0</v>
      </c>
      <c r="Y1399" s="20">
        <v>0</v>
      </c>
      <c r="Z1399" s="139">
        <v>276789</v>
      </c>
      <c r="AA1399" s="140"/>
      <c r="AB1399" s="20">
        <v>23000</v>
      </c>
      <c r="AC1399" s="20">
        <v>253789</v>
      </c>
      <c r="AD1399" s="75" t="s">
        <v>6373</v>
      </c>
      <c r="AE1399" s="75" t="s">
        <v>6602</v>
      </c>
      <c r="AF1399" s="163" t="s">
        <v>6373</v>
      </c>
      <c r="AG1399" s="164"/>
      <c r="AH1399" s="163" t="s">
        <v>6599</v>
      </c>
      <c r="AI1399" s="164"/>
    </row>
    <row r="1400" spans="1:35">
      <c r="A1400" s="20">
        <v>126</v>
      </c>
      <c r="B1400" s="163" t="s">
        <v>6920</v>
      </c>
      <c r="C1400" s="164"/>
      <c r="D1400" s="75" t="s">
        <v>6921</v>
      </c>
      <c r="E1400" s="163" t="s">
        <v>6922</v>
      </c>
      <c r="F1400" s="165"/>
      <c r="G1400" s="164"/>
      <c r="H1400" s="75" t="s">
        <v>66</v>
      </c>
      <c r="I1400" s="163" t="s">
        <v>6923</v>
      </c>
      <c r="J1400" s="164"/>
      <c r="K1400" s="75" t="s">
        <v>2164</v>
      </c>
      <c r="L1400" s="20">
        <v>1948</v>
      </c>
      <c r="M1400" s="20">
        <v>0</v>
      </c>
      <c r="N1400" s="139">
        <v>3310684</v>
      </c>
      <c r="O1400" s="140"/>
      <c r="P1400" s="20">
        <v>3310684</v>
      </c>
      <c r="Q1400" s="139">
        <v>0</v>
      </c>
      <c r="R1400" s="141"/>
      <c r="S1400" s="140"/>
      <c r="T1400" s="20">
        <v>0</v>
      </c>
      <c r="U1400" s="139">
        <v>0</v>
      </c>
      <c r="V1400" s="141"/>
      <c r="W1400" s="74">
        <v>0</v>
      </c>
      <c r="X1400" s="20">
        <v>0</v>
      </c>
      <c r="Y1400" s="20">
        <v>0</v>
      </c>
      <c r="Z1400" s="139">
        <v>3310684</v>
      </c>
      <c r="AA1400" s="140"/>
      <c r="AB1400" s="20">
        <v>10000</v>
      </c>
      <c r="AC1400" s="20">
        <v>3300684</v>
      </c>
      <c r="AD1400" s="75" t="s">
        <v>6881</v>
      </c>
      <c r="AE1400" s="75" t="s">
        <v>6924</v>
      </c>
      <c r="AF1400" s="163" t="s">
        <v>6881</v>
      </c>
      <c r="AG1400" s="164"/>
      <c r="AH1400" s="163" t="s">
        <v>6920</v>
      </c>
      <c r="AI1400" s="164"/>
    </row>
    <row r="1401" spans="1:35">
      <c r="A1401" s="20">
        <v>127</v>
      </c>
      <c r="B1401" s="163" t="s">
        <v>6077</v>
      </c>
      <c r="C1401" s="164"/>
      <c r="D1401" s="75" t="s">
        <v>108</v>
      </c>
      <c r="E1401" s="163" t="s">
        <v>6078</v>
      </c>
      <c r="F1401" s="165"/>
      <c r="G1401" s="164"/>
      <c r="H1401" s="75" t="s">
        <v>110</v>
      </c>
      <c r="I1401" s="163" t="s">
        <v>6079</v>
      </c>
      <c r="J1401" s="164"/>
      <c r="K1401" s="75" t="s">
        <v>112</v>
      </c>
      <c r="L1401" s="20">
        <v>4957</v>
      </c>
      <c r="M1401" s="20">
        <v>429300</v>
      </c>
      <c r="N1401" s="139">
        <v>2305098</v>
      </c>
      <c r="O1401" s="140"/>
      <c r="P1401" s="20">
        <v>2734398</v>
      </c>
      <c r="Q1401" s="139">
        <v>0</v>
      </c>
      <c r="R1401" s="141"/>
      <c r="S1401" s="140"/>
      <c r="T1401" s="20">
        <v>0</v>
      </c>
      <c r="U1401" s="139">
        <v>0</v>
      </c>
      <c r="V1401" s="141"/>
      <c r="W1401" s="74">
        <v>13672</v>
      </c>
      <c r="X1401" s="20">
        <v>0</v>
      </c>
      <c r="Y1401" s="20">
        <v>0</v>
      </c>
      <c r="Z1401" s="139">
        <v>2748070</v>
      </c>
      <c r="AA1401" s="140"/>
      <c r="AB1401" s="20">
        <v>2748070</v>
      </c>
      <c r="AC1401" s="20">
        <v>0</v>
      </c>
      <c r="AD1401" s="75" t="s">
        <v>5908</v>
      </c>
      <c r="AE1401" s="75" t="s">
        <v>6080</v>
      </c>
      <c r="AF1401" s="163" t="s">
        <v>5908</v>
      </c>
      <c r="AG1401" s="164"/>
      <c r="AH1401" s="163" t="s">
        <v>6077</v>
      </c>
      <c r="AI1401" s="164"/>
    </row>
    <row r="1402" spans="1:35">
      <c r="A1402" s="20">
        <v>128</v>
      </c>
      <c r="B1402" s="163" t="s">
        <v>6595</v>
      </c>
      <c r="C1402" s="164"/>
      <c r="D1402" s="75" t="s">
        <v>6596</v>
      </c>
      <c r="E1402" s="163" t="s">
        <v>6597</v>
      </c>
      <c r="F1402" s="165"/>
      <c r="G1402" s="164"/>
      <c r="H1402" s="75" t="s">
        <v>66</v>
      </c>
      <c r="I1402" s="163" t="s">
        <v>1437</v>
      </c>
      <c r="J1402" s="164"/>
      <c r="K1402" s="75" t="s">
        <v>60</v>
      </c>
      <c r="L1402" s="20">
        <v>450</v>
      </c>
      <c r="M1402" s="20">
        <v>0</v>
      </c>
      <c r="N1402" s="139">
        <v>222750</v>
      </c>
      <c r="O1402" s="140"/>
      <c r="P1402" s="20">
        <v>222750</v>
      </c>
      <c r="Q1402" s="139">
        <v>0</v>
      </c>
      <c r="R1402" s="141"/>
      <c r="S1402" s="140"/>
      <c r="T1402" s="20">
        <v>0</v>
      </c>
      <c r="U1402" s="139">
        <v>0</v>
      </c>
      <c r="V1402" s="141"/>
      <c r="W1402" s="74">
        <v>20048</v>
      </c>
      <c r="X1402" s="20">
        <v>0</v>
      </c>
      <c r="Y1402" s="20">
        <v>0</v>
      </c>
      <c r="Z1402" s="139">
        <v>242798</v>
      </c>
      <c r="AA1402" s="140"/>
      <c r="AB1402" s="20">
        <v>20500</v>
      </c>
      <c r="AC1402" s="20">
        <v>222298</v>
      </c>
      <c r="AD1402" s="75" t="s">
        <v>6459</v>
      </c>
      <c r="AE1402" s="75" t="s">
        <v>6598</v>
      </c>
      <c r="AF1402" s="163" t="s">
        <v>6459</v>
      </c>
      <c r="AG1402" s="164"/>
      <c r="AH1402" s="163" t="s">
        <v>6595</v>
      </c>
      <c r="AI1402" s="164"/>
    </row>
    <row r="1403" spans="1:35">
      <c r="A1403" s="20">
        <v>129</v>
      </c>
      <c r="B1403" s="163" t="s">
        <v>6603</v>
      </c>
      <c r="C1403" s="164"/>
      <c r="D1403" s="75" t="s">
        <v>6604</v>
      </c>
      <c r="E1403" s="163" t="s">
        <v>6605</v>
      </c>
      <c r="F1403" s="165"/>
      <c r="G1403" s="164"/>
      <c r="H1403" s="75" t="s">
        <v>66</v>
      </c>
      <c r="I1403" s="163" t="s">
        <v>6606</v>
      </c>
      <c r="J1403" s="164"/>
      <c r="K1403" s="75" t="s">
        <v>60</v>
      </c>
      <c r="L1403" s="20">
        <v>450</v>
      </c>
      <c r="M1403" s="20">
        <v>0</v>
      </c>
      <c r="N1403" s="139">
        <v>222750</v>
      </c>
      <c r="O1403" s="140"/>
      <c r="P1403" s="20">
        <v>222750</v>
      </c>
      <c r="Q1403" s="139">
        <v>0</v>
      </c>
      <c r="R1403" s="141"/>
      <c r="S1403" s="140"/>
      <c r="T1403" s="20">
        <v>0</v>
      </c>
      <c r="U1403" s="139">
        <v>0</v>
      </c>
      <c r="V1403" s="141"/>
      <c r="W1403" s="74">
        <v>20048</v>
      </c>
      <c r="X1403" s="20">
        <v>0</v>
      </c>
      <c r="Y1403" s="20">
        <v>0</v>
      </c>
      <c r="Z1403" s="139">
        <v>242798</v>
      </c>
      <c r="AA1403" s="140"/>
      <c r="AB1403" s="20">
        <v>20500</v>
      </c>
      <c r="AC1403" s="20">
        <v>222298</v>
      </c>
      <c r="AD1403" s="75" t="s">
        <v>6351</v>
      </c>
      <c r="AE1403" s="75" t="s">
        <v>6607</v>
      </c>
      <c r="AF1403" s="163" t="s">
        <v>6351</v>
      </c>
      <c r="AG1403" s="164"/>
      <c r="AH1403" s="163" t="s">
        <v>6603</v>
      </c>
      <c r="AI1403" s="164"/>
    </row>
    <row r="1404" spans="1:35">
      <c r="A1404" s="20">
        <v>130</v>
      </c>
      <c r="B1404" s="163" t="s">
        <v>7084</v>
      </c>
      <c r="C1404" s="164"/>
      <c r="D1404" s="75" t="s">
        <v>108</v>
      </c>
      <c r="E1404" s="163" t="s">
        <v>1230</v>
      </c>
      <c r="F1404" s="165"/>
      <c r="G1404" s="164"/>
      <c r="H1404" s="75" t="s">
        <v>110</v>
      </c>
      <c r="I1404" s="163" t="s">
        <v>7085</v>
      </c>
      <c r="J1404" s="164"/>
      <c r="K1404" s="75" t="s">
        <v>112</v>
      </c>
      <c r="L1404" s="20">
        <v>4957</v>
      </c>
      <c r="M1404" s="20">
        <v>429300</v>
      </c>
      <c r="N1404" s="139">
        <v>2305098</v>
      </c>
      <c r="O1404" s="140"/>
      <c r="P1404" s="20">
        <v>2734398</v>
      </c>
      <c r="Q1404" s="139">
        <v>0</v>
      </c>
      <c r="R1404" s="141"/>
      <c r="S1404" s="140"/>
      <c r="T1404" s="20">
        <v>0</v>
      </c>
      <c r="U1404" s="139">
        <v>0</v>
      </c>
      <c r="V1404" s="141"/>
      <c r="W1404" s="74">
        <v>13672</v>
      </c>
      <c r="X1404" s="20">
        <v>0</v>
      </c>
      <c r="Y1404" s="20">
        <v>0</v>
      </c>
      <c r="Z1404" s="139">
        <v>2748070</v>
      </c>
      <c r="AA1404" s="140"/>
      <c r="AB1404" s="20">
        <v>2748070</v>
      </c>
      <c r="AC1404" s="20">
        <v>0</v>
      </c>
      <c r="AD1404" s="75" t="s">
        <v>6881</v>
      </c>
      <c r="AE1404" s="75" t="s">
        <v>7086</v>
      </c>
      <c r="AF1404" s="163" t="s">
        <v>6881</v>
      </c>
      <c r="AG1404" s="164"/>
      <c r="AH1404" s="163" t="s">
        <v>7084</v>
      </c>
      <c r="AI1404" s="164"/>
    </row>
    <row r="1405" spans="1:35">
      <c r="A1405" s="20">
        <v>131</v>
      </c>
      <c r="B1405" s="163" t="s">
        <v>6091</v>
      </c>
      <c r="C1405" s="164"/>
      <c r="D1405" s="75" t="s">
        <v>6092</v>
      </c>
      <c r="E1405" s="163" t="s">
        <v>6093</v>
      </c>
      <c r="F1405" s="165"/>
      <c r="G1405" s="164"/>
      <c r="H1405" s="75" t="s">
        <v>156</v>
      </c>
      <c r="I1405" s="163" t="s">
        <v>6094</v>
      </c>
      <c r="J1405" s="164"/>
      <c r="K1405" s="75" t="s">
        <v>60</v>
      </c>
      <c r="L1405" s="20">
        <v>2479</v>
      </c>
      <c r="M1405" s="20">
        <v>0</v>
      </c>
      <c r="N1405" s="139">
        <v>1226907</v>
      </c>
      <c r="O1405" s="140"/>
      <c r="P1405" s="20">
        <v>1226907</v>
      </c>
      <c r="Q1405" s="139">
        <v>0</v>
      </c>
      <c r="R1405" s="141"/>
      <c r="S1405" s="140"/>
      <c r="T1405" s="20">
        <v>0</v>
      </c>
      <c r="U1405" s="139">
        <v>188171</v>
      </c>
      <c r="V1405" s="141"/>
      <c r="W1405" s="74">
        <v>12269</v>
      </c>
      <c r="X1405" s="20">
        <v>900</v>
      </c>
      <c r="Y1405" s="20">
        <v>0</v>
      </c>
      <c r="Z1405" s="139">
        <v>1428247</v>
      </c>
      <c r="AA1405" s="140"/>
      <c r="AB1405" s="20">
        <v>1428247</v>
      </c>
      <c r="AC1405" s="20">
        <v>0</v>
      </c>
      <c r="AD1405" s="75" t="s">
        <v>5965</v>
      </c>
      <c r="AE1405" s="75" t="s">
        <v>6095</v>
      </c>
      <c r="AF1405" s="163" t="s">
        <v>5965</v>
      </c>
      <c r="AG1405" s="164"/>
      <c r="AH1405" s="163" t="s">
        <v>6091</v>
      </c>
      <c r="AI1405" s="164"/>
    </row>
    <row r="1406" spans="1:35">
      <c r="A1406" s="20">
        <v>132</v>
      </c>
      <c r="B1406" s="163" t="s">
        <v>6101</v>
      </c>
      <c r="C1406" s="164"/>
      <c r="D1406" s="75" t="s">
        <v>6102</v>
      </c>
      <c r="E1406" s="163" t="s">
        <v>6103</v>
      </c>
      <c r="F1406" s="165"/>
      <c r="G1406" s="164"/>
      <c r="H1406" s="75" t="s">
        <v>66</v>
      </c>
      <c r="I1406" s="163" t="s">
        <v>6104</v>
      </c>
      <c r="J1406" s="164"/>
      <c r="K1406" s="75" t="s">
        <v>3521</v>
      </c>
      <c r="L1406" s="20">
        <v>200</v>
      </c>
      <c r="M1406" s="20">
        <v>0</v>
      </c>
      <c r="N1406" s="139">
        <v>339906</v>
      </c>
      <c r="O1406" s="140"/>
      <c r="P1406" s="20">
        <v>339906</v>
      </c>
      <c r="Q1406" s="139">
        <v>0</v>
      </c>
      <c r="R1406" s="141"/>
      <c r="S1406" s="140"/>
      <c r="T1406" s="20">
        <v>0</v>
      </c>
      <c r="U1406" s="139">
        <v>500</v>
      </c>
      <c r="V1406" s="141"/>
      <c r="W1406" s="74">
        <v>30592</v>
      </c>
      <c r="X1406" s="20">
        <v>0</v>
      </c>
      <c r="Y1406" s="20">
        <v>0</v>
      </c>
      <c r="Z1406" s="139">
        <v>370998</v>
      </c>
      <c r="AA1406" s="140"/>
      <c r="AB1406" s="20">
        <v>200000</v>
      </c>
      <c r="AC1406" s="20">
        <v>170998</v>
      </c>
      <c r="AD1406" s="75" t="s">
        <v>5896</v>
      </c>
      <c r="AE1406" s="75" t="s">
        <v>6105</v>
      </c>
      <c r="AF1406" s="163" t="s">
        <v>5896</v>
      </c>
      <c r="AG1406" s="164"/>
      <c r="AH1406" s="163" t="s">
        <v>6101</v>
      </c>
      <c r="AI1406" s="164"/>
    </row>
    <row r="1407" spans="1:35">
      <c r="A1407" s="20">
        <v>133</v>
      </c>
      <c r="B1407" s="163" t="s">
        <v>7087</v>
      </c>
      <c r="C1407" s="164"/>
      <c r="D1407" s="75" t="s">
        <v>7088</v>
      </c>
      <c r="E1407" s="163" t="s">
        <v>7089</v>
      </c>
      <c r="F1407" s="165"/>
      <c r="G1407" s="164"/>
      <c r="H1407" s="75" t="s">
        <v>66</v>
      </c>
      <c r="I1407" s="163" t="s">
        <v>7090</v>
      </c>
      <c r="J1407" s="164"/>
      <c r="K1407" s="75" t="s">
        <v>7055</v>
      </c>
      <c r="L1407" s="20">
        <v>2496</v>
      </c>
      <c r="M1407" s="20">
        <v>0</v>
      </c>
      <c r="N1407" s="139">
        <v>4248825</v>
      </c>
      <c r="O1407" s="140"/>
      <c r="P1407" s="20">
        <v>4248825</v>
      </c>
      <c r="Q1407" s="139">
        <v>0</v>
      </c>
      <c r="R1407" s="141"/>
      <c r="S1407" s="140"/>
      <c r="T1407" s="20">
        <v>0</v>
      </c>
      <c r="U1407" s="139">
        <v>0</v>
      </c>
      <c r="V1407" s="141"/>
      <c r="W1407" s="74">
        <v>0</v>
      </c>
      <c r="X1407" s="20">
        <v>0</v>
      </c>
      <c r="Y1407" s="20">
        <v>0</v>
      </c>
      <c r="Z1407" s="139">
        <v>4248825</v>
      </c>
      <c r="AA1407" s="140"/>
      <c r="AB1407" s="20">
        <v>0</v>
      </c>
      <c r="AC1407" s="20">
        <v>4248825</v>
      </c>
      <c r="AD1407" s="75" t="s">
        <v>6881</v>
      </c>
      <c r="AE1407" s="75" t="s">
        <v>7091</v>
      </c>
      <c r="AF1407" s="163" t="s">
        <v>6881</v>
      </c>
      <c r="AG1407" s="164"/>
      <c r="AH1407" s="163" t="s">
        <v>7087</v>
      </c>
      <c r="AI1407" s="164"/>
    </row>
    <row r="1408" spans="1:35">
      <c r="A1408" s="20">
        <v>134</v>
      </c>
      <c r="B1408" s="163" t="s">
        <v>6111</v>
      </c>
      <c r="C1408" s="164"/>
      <c r="D1408" s="75" t="s">
        <v>6112</v>
      </c>
      <c r="E1408" s="163" t="s">
        <v>6113</v>
      </c>
      <c r="F1408" s="165"/>
      <c r="G1408" s="164"/>
      <c r="H1408" s="75" t="s">
        <v>325</v>
      </c>
      <c r="I1408" s="163" t="s">
        <v>6114</v>
      </c>
      <c r="J1408" s="164"/>
      <c r="K1408" s="75" t="s">
        <v>849</v>
      </c>
      <c r="L1408" s="20">
        <v>60588</v>
      </c>
      <c r="M1408" s="20">
        <v>7628016</v>
      </c>
      <c r="N1408" s="139">
        <v>87531484</v>
      </c>
      <c r="O1408" s="140"/>
      <c r="P1408" s="20">
        <v>95159500</v>
      </c>
      <c r="Q1408" s="139">
        <v>10000</v>
      </c>
      <c r="R1408" s="141"/>
      <c r="S1408" s="140"/>
      <c r="T1408" s="20">
        <v>0</v>
      </c>
      <c r="U1408" s="139">
        <v>0</v>
      </c>
      <c r="V1408" s="141"/>
      <c r="W1408" s="74">
        <v>989735</v>
      </c>
      <c r="X1408" s="20">
        <v>0</v>
      </c>
      <c r="Y1408" s="20">
        <v>0</v>
      </c>
      <c r="Z1408" s="139">
        <v>96159235</v>
      </c>
      <c r="AA1408" s="140"/>
      <c r="AB1408" s="20">
        <v>40000000</v>
      </c>
      <c r="AC1408" s="20">
        <v>56159235</v>
      </c>
      <c r="AD1408" s="75" t="s">
        <v>5950</v>
      </c>
      <c r="AE1408" s="75" t="s">
        <v>6115</v>
      </c>
      <c r="AF1408" s="163" t="s">
        <v>5950</v>
      </c>
      <c r="AG1408" s="164"/>
      <c r="AH1408" s="163" t="s">
        <v>6111</v>
      </c>
      <c r="AI1408" s="164"/>
    </row>
    <row r="1409" spans="1:35">
      <c r="A1409" s="20">
        <v>135</v>
      </c>
      <c r="B1409" s="163" t="s">
        <v>6106</v>
      </c>
      <c r="C1409" s="164"/>
      <c r="D1409" s="75" t="s">
        <v>6107</v>
      </c>
      <c r="E1409" s="163" t="s">
        <v>6108</v>
      </c>
      <c r="F1409" s="165"/>
      <c r="G1409" s="164"/>
      <c r="H1409" s="75" t="s">
        <v>66</v>
      </c>
      <c r="I1409" s="163" t="s">
        <v>6109</v>
      </c>
      <c r="J1409" s="164"/>
      <c r="K1409" s="75" t="s">
        <v>370</v>
      </c>
      <c r="L1409" s="20">
        <v>658</v>
      </c>
      <c r="M1409" s="20">
        <v>0</v>
      </c>
      <c r="N1409" s="139">
        <v>398090</v>
      </c>
      <c r="O1409" s="140"/>
      <c r="P1409" s="20">
        <v>398090</v>
      </c>
      <c r="Q1409" s="139">
        <v>0</v>
      </c>
      <c r="R1409" s="141"/>
      <c r="S1409" s="140"/>
      <c r="T1409" s="20">
        <v>0</v>
      </c>
      <c r="U1409" s="139">
        <v>0</v>
      </c>
      <c r="V1409" s="141"/>
      <c r="W1409" s="74">
        <v>35828</v>
      </c>
      <c r="X1409" s="20">
        <v>0</v>
      </c>
      <c r="Y1409" s="20">
        <v>0</v>
      </c>
      <c r="Z1409" s="139">
        <v>433918</v>
      </c>
      <c r="AA1409" s="140"/>
      <c r="AB1409" s="20">
        <v>433918</v>
      </c>
      <c r="AC1409" s="20">
        <v>0</v>
      </c>
      <c r="AD1409" s="75" t="s">
        <v>5919</v>
      </c>
      <c r="AE1409" s="75" t="s">
        <v>6110</v>
      </c>
      <c r="AF1409" s="163" t="s">
        <v>5919</v>
      </c>
      <c r="AG1409" s="164"/>
      <c r="AH1409" s="163" t="s">
        <v>6106</v>
      </c>
      <c r="AI1409" s="164"/>
    </row>
    <row r="1410" spans="1:35">
      <c r="A1410" s="20">
        <v>136</v>
      </c>
      <c r="B1410" s="163" t="s">
        <v>6613</v>
      </c>
      <c r="C1410" s="164"/>
      <c r="D1410" s="75" t="s">
        <v>6614</v>
      </c>
      <c r="E1410" s="163" t="s">
        <v>6615</v>
      </c>
      <c r="F1410" s="165"/>
      <c r="G1410" s="164"/>
      <c r="H1410" s="75" t="s">
        <v>66</v>
      </c>
      <c r="I1410" s="163" t="s">
        <v>6616</v>
      </c>
      <c r="J1410" s="164"/>
      <c r="K1410" s="75" t="s">
        <v>60</v>
      </c>
      <c r="L1410" s="20">
        <v>513</v>
      </c>
      <c r="M1410" s="20">
        <v>0</v>
      </c>
      <c r="N1410" s="139">
        <v>253935</v>
      </c>
      <c r="O1410" s="140"/>
      <c r="P1410" s="20">
        <v>253935</v>
      </c>
      <c r="Q1410" s="139">
        <v>0</v>
      </c>
      <c r="R1410" s="141"/>
      <c r="S1410" s="140"/>
      <c r="T1410" s="20">
        <v>0</v>
      </c>
      <c r="U1410" s="139">
        <v>0</v>
      </c>
      <c r="V1410" s="141"/>
      <c r="W1410" s="74">
        <v>22854</v>
      </c>
      <c r="X1410" s="20">
        <v>0</v>
      </c>
      <c r="Y1410" s="20">
        <v>0</v>
      </c>
      <c r="Z1410" s="139">
        <v>276789</v>
      </c>
      <c r="AA1410" s="140"/>
      <c r="AB1410" s="20">
        <v>23000</v>
      </c>
      <c r="AC1410" s="20">
        <v>253789</v>
      </c>
      <c r="AD1410" s="75" t="s">
        <v>6373</v>
      </c>
      <c r="AE1410" s="75" t="s">
        <v>6617</v>
      </c>
      <c r="AF1410" s="163" t="s">
        <v>6373</v>
      </c>
      <c r="AG1410" s="164"/>
      <c r="AH1410" s="163" t="s">
        <v>6613</v>
      </c>
      <c r="AI1410" s="164"/>
    </row>
    <row r="1411" spans="1:35">
      <c r="A1411" s="20">
        <v>137</v>
      </c>
      <c r="B1411" s="163" t="s">
        <v>6618</v>
      </c>
      <c r="C1411" s="164"/>
      <c r="D1411" s="75" t="s">
        <v>6619</v>
      </c>
      <c r="E1411" s="163" t="s">
        <v>6620</v>
      </c>
      <c r="F1411" s="165"/>
      <c r="G1411" s="164"/>
      <c r="H1411" s="75" t="s">
        <v>66</v>
      </c>
      <c r="I1411" s="163" t="s">
        <v>3601</v>
      </c>
      <c r="J1411" s="164"/>
      <c r="K1411" s="75" t="s">
        <v>60</v>
      </c>
      <c r="L1411" s="20">
        <v>513</v>
      </c>
      <c r="M1411" s="20">
        <v>0</v>
      </c>
      <c r="N1411" s="139">
        <v>253935</v>
      </c>
      <c r="O1411" s="140"/>
      <c r="P1411" s="20">
        <v>253935</v>
      </c>
      <c r="Q1411" s="139">
        <v>0</v>
      </c>
      <c r="R1411" s="141"/>
      <c r="S1411" s="140"/>
      <c r="T1411" s="20">
        <v>0</v>
      </c>
      <c r="U1411" s="139">
        <v>0</v>
      </c>
      <c r="V1411" s="141"/>
      <c r="W1411" s="74">
        <v>22854</v>
      </c>
      <c r="X1411" s="20">
        <v>0</v>
      </c>
      <c r="Y1411" s="20">
        <v>0</v>
      </c>
      <c r="Z1411" s="139">
        <v>276789</v>
      </c>
      <c r="AA1411" s="140"/>
      <c r="AB1411" s="20">
        <v>23000</v>
      </c>
      <c r="AC1411" s="20">
        <v>253789</v>
      </c>
      <c r="AD1411" s="75" t="s">
        <v>6373</v>
      </c>
      <c r="AE1411" s="75" t="s">
        <v>6621</v>
      </c>
      <c r="AF1411" s="163" t="s">
        <v>6373</v>
      </c>
      <c r="AG1411" s="164"/>
      <c r="AH1411" s="163" t="s">
        <v>6618</v>
      </c>
      <c r="AI1411" s="164"/>
    </row>
    <row r="1412" spans="1:35">
      <c r="A1412" s="20">
        <v>138</v>
      </c>
      <c r="B1412" s="163" t="s">
        <v>7092</v>
      </c>
      <c r="C1412" s="164"/>
      <c r="D1412" s="75" t="s">
        <v>7093</v>
      </c>
      <c r="E1412" s="163" t="s">
        <v>2162</v>
      </c>
      <c r="F1412" s="165"/>
      <c r="G1412" s="164"/>
      <c r="H1412" s="75" t="s">
        <v>66</v>
      </c>
      <c r="I1412" s="163" t="s">
        <v>6880</v>
      </c>
      <c r="J1412" s="164"/>
      <c r="K1412" s="75" t="s">
        <v>2164</v>
      </c>
      <c r="L1412" s="20">
        <v>2695</v>
      </c>
      <c r="M1412" s="20">
        <v>0</v>
      </c>
      <c r="N1412" s="139">
        <v>4580233</v>
      </c>
      <c r="O1412" s="140"/>
      <c r="P1412" s="20">
        <v>4580233</v>
      </c>
      <c r="Q1412" s="139">
        <v>0</v>
      </c>
      <c r="R1412" s="141"/>
      <c r="S1412" s="140"/>
      <c r="T1412" s="20">
        <v>0</v>
      </c>
      <c r="U1412" s="139">
        <v>0</v>
      </c>
      <c r="V1412" s="141"/>
      <c r="W1412" s="74">
        <v>0</v>
      </c>
      <c r="X1412" s="20">
        <v>0</v>
      </c>
      <c r="Y1412" s="20">
        <v>0</v>
      </c>
      <c r="Z1412" s="139">
        <v>4580233</v>
      </c>
      <c r="AA1412" s="140"/>
      <c r="AB1412" s="20">
        <v>10000</v>
      </c>
      <c r="AC1412" s="20">
        <v>4570233</v>
      </c>
      <c r="AD1412" s="75" t="s">
        <v>6881</v>
      </c>
      <c r="AE1412" s="75" t="s">
        <v>7094</v>
      </c>
      <c r="AF1412" s="163" t="s">
        <v>6881</v>
      </c>
      <c r="AG1412" s="164"/>
      <c r="AH1412" s="163" t="s">
        <v>7092</v>
      </c>
      <c r="AI1412" s="164"/>
    </row>
    <row r="1413" spans="1:35">
      <c r="A1413" s="20">
        <v>139</v>
      </c>
      <c r="B1413" s="163" t="s">
        <v>6622</v>
      </c>
      <c r="C1413" s="164"/>
      <c r="D1413" s="75" t="s">
        <v>108</v>
      </c>
      <c r="E1413" s="163" t="s">
        <v>6623</v>
      </c>
      <c r="F1413" s="165"/>
      <c r="G1413" s="164"/>
      <c r="H1413" s="75" t="s">
        <v>110</v>
      </c>
      <c r="I1413" s="163" t="s">
        <v>6624</v>
      </c>
      <c r="J1413" s="164"/>
      <c r="K1413" s="75" t="s">
        <v>60</v>
      </c>
      <c r="L1413" s="20">
        <v>2479</v>
      </c>
      <c r="M1413" s="20">
        <v>89100</v>
      </c>
      <c r="N1413" s="139">
        <v>554320</v>
      </c>
      <c r="O1413" s="140"/>
      <c r="P1413" s="20">
        <v>643420</v>
      </c>
      <c r="Q1413" s="139">
        <v>0</v>
      </c>
      <c r="R1413" s="141"/>
      <c r="S1413" s="140"/>
      <c r="T1413" s="20">
        <v>0</v>
      </c>
      <c r="U1413" s="139">
        <v>0</v>
      </c>
      <c r="V1413" s="141"/>
      <c r="W1413" s="74">
        <v>6580</v>
      </c>
      <c r="X1413" s="20">
        <v>0</v>
      </c>
      <c r="Y1413" s="20">
        <v>0</v>
      </c>
      <c r="Z1413" s="139">
        <v>650000</v>
      </c>
      <c r="AA1413" s="140"/>
      <c r="AB1413" s="20">
        <v>650000</v>
      </c>
      <c r="AC1413" s="20">
        <v>0</v>
      </c>
      <c r="AD1413" s="75" t="s">
        <v>6459</v>
      </c>
      <c r="AE1413" s="75" t="s">
        <v>6625</v>
      </c>
      <c r="AF1413" s="163" t="s">
        <v>6459</v>
      </c>
      <c r="AG1413" s="164"/>
      <c r="AH1413" s="163" t="s">
        <v>6622</v>
      </c>
      <c r="AI1413" s="164"/>
    </row>
    <row r="1414" spans="1:35">
      <c r="A1414" s="20">
        <v>140</v>
      </c>
      <c r="B1414" s="163" t="s">
        <v>6930</v>
      </c>
      <c r="C1414" s="164"/>
      <c r="D1414" s="75" t="s">
        <v>6931</v>
      </c>
      <c r="E1414" s="163" t="s">
        <v>6922</v>
      </c>
      <c r="F1414" s="165"/>
      <c r="G1414" s="164"/>
      <c r="H1414" s="75" t="s">
        <v>66</v>
      </c>
      <c r="I1414" s="163" t="s">
        <v>6932</v>
      </c>
      <c r="J1414" s="164"/>
      <c r="K1414" s="75" t="s">
        <v>6887</v>
      </c>
      <c r="L1414" s="20">
        <v>3179</v>
      </c>
      <c r="M1414" s="20">
        <v>0</v>
      </c>
      <c r="N1414" s="139">
        <v>5402806</v>
      </c>
      <c r="O1414" s="140"/>
      <c r="P1414" s="20">
        <v>5402806</v>
      </c>
      <c r="Q1414" s="139">
        <v>10000</v>
      </c>
      <c r="R1414" s="141"/>
      <c r="S1414" s="140"/>
      <c r="T1414" s="20">
        <v>0</v>
      </c>
      <c r="U1414" s="139">
        <v>0</v>
      </c>
      <c r="V1414" s="141"/>
      <c r="W1414" s="74">
        <v>0</v>
      </c>
      <c r="X1414" s="20">
        <v>0</v>
      </c>
      <c r="Y1414" s="20">
        <v>0</v>
      </c>
      <c r="Z1414" s="139">
        <v>5412806</v>
      </c>
      <c r="AA1414" s="140"/>
      <c r="AB1414" s="20">
        <v>10000</v>
      </c>
      <c r="AC1414" s="20">
        <v>5402806</v>
      </c>
      <c r="AD1414" s="75" t="s">
        <v>6881</v>
      </c>
      <c r="AE1414" s="75" t="s">
        <v>6933</v>
      </c>
      <c r="AF1414" s="163" t="s">
        <v>6881</v>
      </c>
      <c r="AG1414" s="164"/>
      <c r="AH1414" s="163" t="s">
        <v>6930</v>
      </c>
      <c r="AI1414" s="164"/>
    </row>
    <row r="1415" spans="1:35">
      <c r="A1415" s="20">
        <v>141</v>
      </c>
      <c r="B1415" s="163" t="s">
        <v>6934</v>
      </c>
      <c r="C1415" s="164"/>
      <c r="D1415" s="75" t="s">
        <v>6935</v>
      </c>
      <c r="E1415" s="163" t="s">
        <v>6936</v>
      </c>
      <c r="F1415" s="165"/>
      <c r="G1415" s="164"/>
      <c r="H1415" s="75" t="s">
        <v>66</v>
      </c>
      <c r="I1415" s="163" t="s">
        <v>6937</v>
      </c>
      <c r="J1415" s="164"/>
      <c r="K1415" s="75" t="s">
        <v>68</v>
      </c>
      <c r="L1415" s="20">
        <v>584</v>
      </c>
      <c r="M1415" s="20">
        <v>0</v>
      </c>
      <c r="N1415" s="139">
        <v>789568</v>
      </c>
      <c r="O1415" s="140"/>
      <c r="P1415" s="20">
        <v>789568</v>
      </c>
      <c r="Q1415" s="139">
        <v>0</v>
      </c>
      <c r="R1415" s="141"/>
      <c r="S1415" s="140"/>
      <c r="T1415" s="20">
        <v>0</v>
      </c>
      <c r="U1415" s="139">
        <v>0</v>
      </c>
      <c r="V1415" s="141"/>
      <c r="W1415" s="74">
        <v>71061</v>
      </c>
      <c r="X1415" s="20">
        <v>0</v>
      </c>
      <c r="Y1415" s="20">
        <v>0</v>
      </c>
      <c r="Z1415" s="139">
        <v>860629</v>
      </c>
      <c r="AA1415" s="140"/>
      <c r="AB1415" s="20">
        <v>860629</v>
      </c>
      <c r="AC1415" s="20">
        <v>0</v>
      </c>
      <c r="AD1415" s="75" t="s">
        <v>6928</v>
      </c>
      <c r="AE1415" s="75" t="s">
        <v>6938</v>
      </c>
      <c r="AF1415" s="163" t="s">
        <v>6928</v>
      </c>
      <c r="AG1415" s="164"/>
      <c r="AH1415" s="163" t="s">
        <v>6934</v>
      </c>
      <c r="AI1415" s="164"/>
    </row>
    <row r="1416" spans="1:35">
      <c r="A1416" s="20">
        <v>142</v>
      </c>
      <c r="B1416" s="163" t="s">
        <v>6096</v>
      </c>
      <c r="C1416" s="164"/>
      <c r="D1416" s="75" t="s">
        <v>6097</v>
      </c>
      <c r="E1416" s="163" t="s">
        <v>6098</v>
      </c>
      <c r="F1416" s="165"/>
      <c r="G1416" s="164"/>
      <c r="H1416" s="75" t="s">
        <v>156</v>
      </c>
      <c r="I1416" s="163" t="s">
        <v>6099</v>
      </c>
      <c r="J1416" s="164"/>
      <c r="K1416" s="75" t="s">
        <v>125</v>
      </c>
      <c r="L1416" s="20">
        <v>4957</v>
      </c>
      <c r="M1416" s="20">
        <v>0</v>
      </c>
      <c r="N1416" s="139">
        <v>6702134</v>
      </c>
      <c r="O1416" s="140"/>
      <c r="P1416" s="20">
        <v>6702134</v>
      </c>
      <c r="Q1416" s="139">
        <v>10000</v>
      </c>
      <c r="R1416" s="141"/>
      <c r="S1416" s="140"/>
      <c r="T1416" s="20">
        <v>76400</v>
      </c>
      <c r="U1416" s="139">
        <v>156912</v>
      </c>
      <c r="V1416" s="141"/>
      <c r="W1416" s="74">
        <v>67021</v>
      </c>
      <c r="X1416" s="20">
        <v>0</v>
      </c>
      <c r="Y1416" s="20">
        <v>0</v>
      </c>
      <c r="Z1416" s="139">
        <v>7012467</v>
      </c>
      <c r="AA1416" s="140"/>
      <c r="AB1416" s="20">
        <v>3500000</v>
      </c>
      <c r="AC1416" s="20">
        <v>3512467</v>
      </c>
      <c r="AD1416" s="75" t="s">
        <v>5914</v>
      </c>
      <c r="AE1416" s="75" t="s">
        <v>6100</v>
      </c>
      <c r="AF1416" s="163" t="s">
        <v>5914</v>
      </c>
      <c r="AG1416" s="164"/>
      <c r="AH1416" s="163" t="s">
        <v>6096</v>
      </c>
      <c r="AI1416" s="164"/>
    </row>
    <row r="1417" spans="1:35">
      <c r="A1417" s="20">
        <v>143</v>
      </c>
      <c r="B1417" s="163" t="s">
        <v>6948</v>
      </c>
      <c r="C1417" s="164"/>
      <c r="D1417" s="75" t="s">
        <v>6949</v>
      </c>
      <c r="E1417" s="163" t="s">
        <v>6896</v>
      </c>
      <c r="F1417" s="165"/>
      <c r="G1417" s="164"/>
      <c r="H1417" s="75" t="s">
        <v>66</v>
      </c>
      <c r="I1417" s="163" t="s">
        <v>6950</v>
      </c>
      <c r="J1417" s="164"/>
      <c r="K1417" s="75" t="s">
        <v>2164</v>
      </c>
      <c r="L1417" s="20">
        <v>2133</v>
      </c>
      <c r="M1417" s="20">
        <v>0</v>
      </c>
      <c r="N1417" s="139">
        <v>3625097</v>
      </c>
      <c r="O1417" s="140"/>
      <c r="P1417" s="20">
        <v>3625097</v>
      </c>
      <c r="Q1417" s="139">
        <v>0</v>
      </c>
      <c r="R1417" s="141"/>
      <c r="S1417" s="140"/>
      <c r="T1417" s="20">
        <v>0</v>
      </c>
      <c r="U1417" s="139">
        <v>0</v>
      </c>
      <c r="V1417" s="141"/>
      <c r="W1417" s="74">
        <v>0</v>
      </c>
      <c r="X1417" s="20">
        <v>0</v>
      </c>
      <c r="Y1417" s="20">
        <v>0</v>
      </c>
      <c r="Z1417" s="139">
        <v>3625097</v>
      </c>
      <c r="AA1417" s="140"/>
      <c r="AB1417" s="20">
        <v>10000</v>
      </c>
      <c r="AC1417" s="20">
        <v>3615097</v>
      </c>
      <c r="AD1417" s="75" t="s">
        <v>6881</v>
      </c>
      <c r="AE1417" s="75" t="s">
        <v>6951</v>
      </c>
      <c r="AF1417" s="163" t="s">
        <v>6881</v>
      </c>
      <c r="AG1417" s="164"/>
      <c r="AH1417" s="163" t="s">
        <v>6948</v>
      </c>
      <c r="AI1417" s="164"/>
    </row>
    <row r="1418" spans="1:35">
      <c r="A1418" s="20">
        <v>144</v>
      </c>
      <c r="B1418" s="163" t="s">
        <v>6943</v>
      </c>
      <c r="C1418" s="164"/>
      <c r="D1418" s="75" t="s">
        <v>6944</v>
      </c>
      <c r="E1418" s="163" t="s">
        <v>6945</v>
      </c>
      <c r="F1418" s="165"/>
      <c r="G1418" s="164"/>
      <c r="H1418" s="75" t="s">
        <v>66</v>
      </c>
      <c r="I1418" s="163" t="s">
        <v>6946</v>
      </c>
      <c r="J1418" s="164"/>
      <c r="K1418" s="75" t="s">
        <v>60</v>
      </c>
      <c r="L1418" s="20">
        <v>123</v>
      </c>
      <c r="M1418" s="20">
        <v>0</v>
      </c>
      <c r="N1418" s="139">
        <v>60885</v>
      </c>
      <c r="O1418" s="140"/>
      <c r="P1418" s="20">
        <v>60885</v>
      </c>
      <c r="Q1418" s="139">
        <v>0</v>
      </c>
      <c r="R1418" s="141"/>
      <c r="S1418" s="140"/>
      <c r="T1418" s="20">
        <v>0</v>
      </c>
      <c r="U1418" s="139">
        <v>500</v>
      </c>
      <c r="V1418" s="141"/>
      <c r="W1418" s="74">
        <v>5480</v>
      </c>
      <c r="X1418" s="20">
        <v>0</v>
      </c>
      <c r="Y1418" s="20">
        <v>0</v>
      </c>
      <c r="Z1418" s="139">
        <v>66865</v>
      </c>
      <c r="AA1418" s="140"/>
      <c r="AB1418" s="20">
        <v>5980</v>
      </c>
      <c r="AC1418" s="20">
        <v>60885</v>
      </c>
      <c r="AD1418" s="75" t="s">
        <v>6928</v>
      </c>
      <c r="AE1418" s="75" t="s">
        <v>6947</v>
      </c>
      <c r="AF1418" s="163" t="s">
        <v>6928</v>
      </c>
      <c r="AG1418" s="164"/>
      <c r="AH1418" s="163" t="s">
        <v>6943</v>
      </c>
      <c r="AI1418" s="164"/>
    </row>
    <row r="1419" spans="1:35">
      <c r="A1419" s="20">
        <v>145</v>
      </c>
      <c r="B1419" s="163" t="s">
        <v>6939</v>
      </c>
      <c r="C1419" s="164"/>
      <c r="D1419" s="75" t="s">
        <v>6940</v>
      </c>
      <c r="E1419" s="163" t="s">
        <v>6904</v>
      </c>
      <c r="F1419" s="165"/>
      <c r="G1419" s="164"/>
      <c r="H1419" s="75" t="s">
        <v>66</v>
      </c>
      <c r="I1419" s="163" t="s">
        <v>6941</v>
      </c>
      <c r="J1419" s="164"/>
      <c r="K1419" s="75" t="s">
        <v>2164</v>
      </c>
      <c r="L1419" s="20">
        <v>1763</v>
      </c>
      <c r="M1419" s="20">
        <v>0</v>
      </c>
      <c r="N1419" s="139">
        <v>2996271</v>
      </c>
      <c r="O1419" s="140"/>
      <c r="P1419" s="20">
        <v>2996271</v>
      </c>
      <c r="Q1419" s="139">
        <v>0</v>
      </c>
      <c r="R1419" s="141"/>
      <c r="S1419" s="140"/>
      <c r="T1419" s="20">
        <v>0</v>
      </c>
      <c r="U1419" s="139">
        <v>0</v>
      </c>
      <c r="V1419" s="141"/>
      <c r="W1419" s="74">
        <v>0</v>
      </c>
      <c r="X1419" s="20">
        <v>0</v>
      </c>
      <c r="Y1419" s="20">
        <v>0</v>
      </c>
      <c r="Z1419" s="139">
        <v>2996271</v>
      </c>
      <c r="AA1419" s="140"/>
      <c r="AB1419" s="20">
        <v>10000</v>
      </c>
      <c r="AC1419" s="20">
        <v>2986271</v>
      </c>
      <c r="AD1419" s="75" t="s">
        <v>6928</v>
      </c>
      <c r="AE1419" s="75" t="s">
        <v>6942</v>
      </c>
      <c r="AF1419" s="163" t="s">
        <v>6928</v>
      </c>
      <c r="AG1419" s="164"/>
      <c r="AH1419" s="163" t="s">
        <v>6939</v>
      </c>
      <c r="AI1419" s="164"/>
    </row>
    <row r="1420" spans="1:35">
      <c r="A1420" s="20">
        <v>146</v>
      </c>
      <c r="B1420" s="163" t="s">
        <v>6608</v>
      </c>
      <c r="C1420" s="164"/>
      <c r="D1420" s="75" t="s">
        <v>6609</v>
      </c>
      <c r="E1420" s="163" t="s">
        <v>6610</v>
      </c>
      <c r="F1420" s="165"/>
      <c r="G1420" s="164"/>
      <c r="H1420" s="75" t="s">
        <v>66</v>
      </c>
      <c r="I1420" s="163" t="s">
        <v>6611</v>
      </c>
      <c r="J1420" s="164"/>
      <c r="K1420" s="75" t="s">
        <v>540</v>
      </c>
      <c r="L1420" s="20">
        <v>415</v>
      </c>
      <c r="M1420" s="20">
        <v>0</v>
      </c>
      <c r="N1420" s="139">
        <v>599551</v>
      </c>
      <c r="O1420" s="140"/>
      <c r="P1420" s="20">
        <v>599551</v>
      </c>
      <c r="Q1420" s="139">
        <v>0</v>
      </c>
      <c r="R1420" s="141"/>
      <c r="S1420" s="140"/>
      <c r="T1420" s="20">
        <v>0</v>
      </c>
      <c r="U1420" s="139">
        <v>0</v>
      </c>
      <c r="V1420" s="141"/>
      <c r="W1420" s="74">
        <v>53960</v>
      </c>
      <c r="X1420" s="20">
        <v>0</v>
      </c>
      <c r="Y1420" s="20">
        <v>0</v>
      </c>
      <c r="Z1420" s="139">
        <v>653511</v>
      </c>
      <c r="AA1420" s="140"/>
      <c r="AB1420" s="20">
        <v>653511</v>
      </c>
      <c r="AC1420" s="20">
        <v>0</v>
      </c>
      <c r="AD1420" s="75" t="s">
        <v>6398</v>
      </c>
      <c r="AE1420" s="75" t="s">
        <v>6612</v>
      </c>
      <c r="AF1420" s="163" t="s">
        <v>6398</v>
      </c>
      <c r="AG1420" s="164"/>
      <c r="AH1420" s="163" t="s">
        <v>6608</v>
      </c>
      <c r="AI1420" s="164"/>
    </row>
    <row r="1421" spans="1:35">
      <c r="A1421" s="20">
        <v>147</v>
      </c>
      <c r="B1421" s="163" t="s">
        <v>6626</v>
      </c>
      <c r="C1421" s="164"/>
      <c r="D1421" s="75" t="s">
        <v>108</v>
      </c>
      <c r="E1421" s="163" t="s">
        <v>6627</v>
      </c>
      <c r="F1421" s="165"/>
      <c r="G1421" s="164"/>
      <c r="H1421" s="75" t="s">
        <v>110</v>
      </c>
      <c r="I1421" s="163" t="s">
        <v>6628</v>
      </c>
      <c r="J1421" s="164"/>
      <c r="K1421" s="75" t="s">
        <v>112</v>
      </c>
      <c r="L1421" s="20">
        <v>4957</v>
      </c>
      <c r="M1421" s="20">
        <v>429300</v>
      </c>
      <c r="N1421" s="139">
        <v>307028</v>
      </c>
      <c r="O1421" s="140"/>
      <c r="P1421" s="20">
        <v>736328</v>
      </c>
      <c r="Q1421" s="139">
        <v>0</v>
      </c>
      <c r="R1421" s="141"/>
      <c r="S1421" s="140"/>
      <c r="T1421" s="20">
        <v>0</v>
      </c>
      <c r="U1421" s="139">
        <v>0</v>
      </c>
      <c r="V1421" s="141"/>
      <c r="W1421" s="74">
        <v>13672</v>
      </c>
      <c r="X1421" s="20">
        <v>0</v>
      </c>
      <c r="Y1421" s="20">
        <v>0</v>
      </c>
      <c r="Z1421" s="139">
        <v>750000</v>
      </c>
      <c r="AA1421" s="140"/>
      <c r="AB1421" s="20">
        <v>750000</v>
      </c>
      <c r="AC1421" s="20">
        <v>0</v>
      </c>
      <c r="AD1421" s="75" t="s">
        <v>6357</v>
      </c>
      <c r="AE1421" s="75" t="s">
        <v>6629</v>
      </c>
      <c r="AF1421" s="163" t="s">
        <v>6357</v>
      </c>
      <c r="AG1421" s="164"/>
      <c r="AH1421" s="163" t="s">
        <v>6626</v>
      </c>
      <c r="AI1421" s="164"/>
    </row>
    <row r="1422" spans="1:35">
      <c r="A1422" s="20">
        <v>148</v>
      </c>
      <c r="B1422" s="163" t="s">
        <v>6081</v>
      </c>
      <c r="C1422" s="164"/>
      <c r="D1422" s="75" t="s">
        <v>6082</v>
      </c>
      <c r="E1422" s="163" t="s">
        <v>6083</v>
      </c>
      <c r="F1422" s="165"/>
      <c r="G1422" s="164"/>
      <c r="H1422" s="75" t="s">
        <v>66</v>
      </c>
      <c r="I1422" s="163" t="s">
        <v>6084</v>
      </c>
      <c r="J1422" s="164"/>
      <c r="K1422" s="75" t="s">
        <v>60</v>
      </c>
      <c r="L1422" s="20">
        <v>579</v>
      </c>
      <c r="M1422" s="20">
        <v>0</v>
      </c>
      <c r="N1422" s="139">
        <v>286605</v>
      </c>
      <c r="O1422" s="140"/>
      <c r="P1422" s="20">
        <v>286605</v>
      </c>
      <c r="Q1422" s="139">
        <v>0</v>
      </c>
      <c r="R1422" s="141"/>
      <c r="S1422" s="140"/>
      <c r="T1422" s="20">
        <v>0</v>
      </c>
      <c r="U1422" s="139">
        <v>0</v>
      </c>
      <c r="V1422" s="141"/>
      <c r="W1422" s="74">
        <v>25794</v>
      </c>
      <c r="X1422" s="20">
        <v>0</v>
      </c>
      <c r="Y1422" s="20">
        <v>0</v>
      </c>
      <c r="Z1422" s="139">
        <v>312399</v>
      </c>
      <c r="AA1422" s="140"/>
      <c r="AB1422" s="20">
        <v>312399</v>
      </c>
      <c r="AC1422" s="20">
        <v>0</v>
      </c>
      <c r="AD1422" s="75" t="s">
        <v>5914</v>
      </c>
      <c r="AE1422" s="75" t="s">
        <v>6085</v>
      </c>
      <c r="AF1422" s="163" t="s">
        <v>5914</v>
      </c>
      <c r="AG1422" s="164"/>
      <c r="AH1422" s="163" t="s">
        <v>6081</v>
      </c>
      <c r="AI1422" s="164"/>
    </row>
    <row r="1423" spans="1:35">
      <c r="A1423" s="20">
        <v>149</v>
      </c>
      <c r="B1423" s="163" t="s">
        <v>6086</v>
      </c>
      <c r="C1423" s="164"/>
      <c r="D1423" s="75" t="s">
        <v>6087</v>
      </c>
      <c r="E1423" s="163" t="s">
        <v>6088</v>
      </c>
      <c r="F1423" s="165"/>
      <c r="G1423" s="164"/>
      <c r="H1423" s="75" t="s">
        <v>325</v>
      </c>
      <c r="I1423" s="163" t="s">
        <v>6089</v>
      </c>
      <c r="J1423" s="164"/>
      <c r="K1423" s="75" t="s">
        <v>252</v>
      </c>
      <c r="L1423" s="20">
        <v>2479</v>
      </c>
      <c r="M1423" s="20">
        <v>59400</v>
      </c>
      <c r="N1423" s="139">
        <v>1226907</v>
      </c>
      <c r="O1423" s="140"/>
      <c r="P1423" s="20">
        <v>1286307</v>
      </c>
      <c r="Q1423" s="139">
        <v>0</v>
      </c>
      <c r="R1423" s="141"/>
      <c r="S1423" s="140"/>
      <c r="T1423" s="20">
        <v>76400</v>
      </c>
      <c r="U1423" s="139">
        <v>433957</v>
      </c>
      <c r="V1423" s="141"/>
      <c r="W1423" s="74">
        <v>13160</v>
      </c>
      <c r="X1423" s="20">
        <v>0</v>
      </c>
      <c r="Y1423" s="20">
        <v>0</v>
      </c>
      <c r="Z1423" s="139">
        <v>1809824</v>
      </c>
      <c r="AA1423" s="140"/>
      <c r="AB1423" s="20">
        <v>1809824</v>
      </c>
      <c r="AC1423" s="20">
        <v>0</v>
      </c>
      <c r="AD1423" s="75" t="s">
        <v>5908</v>
      </c>
      <c r="AE1423" s="75" t="s">
        <v>6090</v>
      </c>
      <c r="AF1423" s="163" t="s">
        <v>5908</v>
      </c>
      <c r="AG1423" s="164"/>
      <c r="AH1423" s="163" t="s">
        <v>6086</v>
      </c>
      <c r="AI1423" s="164"/>
    </row>
    <row r="1424" spans="1:35">
      <c r="A1424" s="20">
        <v>150</v>
      </c>
      <c r="B1424" s="163" t="s">
        <v>6925</v>
      </c>
      <c r="C1424" s="164"/>
      <c r="D1424" s="75" t="s">
        <v>6926</v>
      </c>
      <c r="E1424" s="163" t="s">
        <v>6904</v>
      </c>
      <c r="F1424" s="165"/>
      <c r="G1424" s="164"/>
      <c r="H1424" s="75" t="s">
        <v>66</v>
      </c>
      <c r="I1424" s="163" t="s">
        <v>6927</v>
      </c>
      <c r="J1424" s="164"/>
      <c r="K1424" s="75" t="s">
        <v>2164</v>
      </c>
      <c r="L1424" s="20">
        <v>1810</v>
      </c>
      <c r="M1424" s="20">
        <v>0</v>
      </c>
      <c r="N1424" s="139">
        <v>3076149</v>
      </c>
      <c r="O1424" s="140"/>
      <c r="P1424" s="20">
        <v>3076149</v>
      </c>
      <c r="Q1424" s="139">
        <v>0</v>
      </c>
      <c r="R1424" s="141"/>
      <c r="S1424" s="140"/>
      <c r="T1424" s="20">
        <v>0</v>
      </c>
      <c r="U1424" s="139">
        <v>0</v>
      </c>
      <c r="V1424" s="141"/>
      <c r="W1424" s="74">
        <v>0</v>
      </c>
      <c r="X1424" s="20">
        <v>0</v>
      </c>
      <c r="Y1424" s="20">
        <v>0</v>
      </c>
      <c r="Z1424" s="139">
        <v>3076149</v>
      </c>
      <c r="AA1424" s="140"/>
      <c r="AB1424" s="20">
        <v>10000</v>
      </c>
      <c r="AC1424" s="20">
        <v>3066149</v>
      </c>
      <c r="AD1424" s="75" t="s">
        <v>6928</v>
      </c>
      <c r="AE1424" s="75" t="s">
        <v>6929</v>
      </c>
      <c r="AF1424" s="163" t="s">
        <v>6928</v>
      </c>
      <c r="AG1424" s="164"/>
      <c r="AH1424" s="163" t="s">
        <v>6925</v>
      </c>
      <c r="AI1424" s="164"/>
    </row>
    <row r="1425" spans="1:35">
      <c r="A1425" s="20">
        <v>151</v>
      </c>
      <c r="B1425" s="163" t="s">
        <v>6126</v>
      </c>
      <c r="C1425" s="164"/>
      <c r="D1425" s="75" t="s">
        <v>3561</v>
      </c>
      <c r="E1425" s="163" t="s">
        <v>3562</v>
      </c>
      <c r="F1425" s="165"/>
      <c r="G1425" s="164"/>
      <c r="H1425" s="75" t="s">
        <v>66</v>
      </c>
      <c r="I1425" s="163" t="s">
        <v>3563</v>
      </c>
      <c r="J1425" s="164"/>
      <c r="K1425" s="75" t="s">
        <v>370</v>
      </c>
      <c r="L1425" s="20">
        <v>268</v>
      </c>
      <c r="M1425" s="20">
        <v>0</v>
      </c>
      <c r="N1425" s="139">
        <v>162140</v>
      </c>
      <c r="O1425" s="140"/>
      <c r="P1425" s="20">
        <v>162140</v>
      </c>
      <c r="Q1425" s="139">
        <v>0</v>
      </c>
      <c r="R1425" s="141"/>
      <c r="S1425" s="140"/>
      <c r="T1425" s="20">
        <v>0</v>
      </c>
      <c r="U1425" s="139">
        <v>0</v>
      </c>
      <c r="V1425" s="141"/>
      <c r="W1425" s="74">
        <v>14593</v>
      </c>
      <c r="X1425" s="20">
        <v>0</v>
      </c>
      <c r="Y1425" s="20">
        <v>0</v>
      </c>
      <c r="Z1425" s="139">
        <v>176733</v>
      </c>
      <c r="AA1425" s="140"/>
      <c r="AB1425" s="20">
        <v>176733</v>
      </c>
      <c r="AC1425" s="20">
        <v>0</v>
      </c>
      <c r="AD1425" s="75" t="s">
        <v>5919</v>
      </c>
      <c r="AE1425" s="75" t="s">
        <v>6127</v>
      </c>
      <c r="AF1425" s="163" t="s">
        <v>5919</v>
      </c>
      <c r="AG1425" s="164"/>
      <c r="AH1425" s="163" t="s">
        <v>6126</v>
      </c>
      <c r="AI1425" s="164"/>
    </row>
    <row r="1426" spans="1:35">
      <c r="A1426" s="20">
        <v>152</v>
      </c>
      <c r="B1426" s="163" t="s">
        <v>6116</v>
      </c>
      <c r="C1426" s="164"/>
      <c r="D1426" s="75" t="s">
        <v>6117</v>
      </c>
      <c r="E1426" s="163" t="s">
        <v>6118</v>
      </c>
      <c r="F1426" s="165"/>
      <c r="G1426" s="164"/>
      <c r="H1426" s="75" t="s">
        <v>156</v>
      </c>
      <c r="I1426" s="163" t="s">
        <v>6119</v>
      </c>
      <c r="J1426" s="164"/>
      <c r="K1426" s="75" t="s">
        <v>370</v>
      </c>
      <c r="L1426" s="20">
        <v>4957</v>
      </c>
      <c r="M1426" s="20">
        <v>0</v>
      </c>
      <c r="N1426" s="139">
        <v>2453814</v>
      </c>
      <c r="O1426" s="140"/>
      <c r="P1426" s="20">
        <v>2453814</v>
      </c>
      <c r="Q1426" s="139">
        <v>0</v>
      </c>
      <c r="R1426" s="141"/>
      <c r="S1426" s="140"/>
      <c r="T1426" s="20">
        <v>0</v>
      </c>
      <c r="U1426" s="139">
        <v>0</v>
      </c>
      <c r="V1426" s="141"/>
      <c r="W1426" s="74">
        <v>24538</v>
      </c>
      <c r="X1426" s="20">
        <v>0</v>
      </c>
      <c r="Y1426" s="20">
        <v>0</v>
      </c>
      <c r="Z1426" s="139">
        <v>2478352</v>
      </c>
      <c r="AA1426" s="140"/>
      <c r="AB1426" s="20">
        <v>2478352</v>
      </c>
      <c r="AC1426" s="20">
        <v>0</v>
      </c>
      <c r="AD1426" s="75" t="s">
        <v>6120</v>
      </c>
      <c r="AE1426" s="75" t="s">
        <v>6121</v>
      </c>
      <c r="AF1426" s="163" t="s">
        <v>6120</v>
      </c>
      <c r="AG1426" s="164"/>
      <c r="AH1426" s="163" t="s">
        <v>6116</v>
      </c>
      <c r="AI1426" s="164"/>
    </row>
    <row r="1427" spans="1:35">
      <c r="A1427" s="20">
        <v>153</v>
      </c>
      <c r="B1427" s="163" t="s">
        <v>6132</v>
      </c>
      <c r="C1427" s="164"/>
      <c r="D1427" s="75" t="s">
        <v>6133</v>
      </c>
      <c r="E1427" s="163" t="s">
        <v>6134</v>
      </c>
      <c r="F1427" s="165"/>
      <c r="G1427" s="164"/>
      <c r="H1427" s="75" t="s">
        <v>66</v>
      </c>
      <c r="I1427" s="163" t="s">
        <v>6135</v>
      </c>
      <c r="J1427" s="164"/>
      <c r="K1427" s="75" t="s">
        <v>295</v>
      </c>
      <c r="L1427" s="20">
        <v>678</v>
      </c>
      <c r="M1427" s="20">
        <v>0</v>
      </c>
      <c r="N1427" s="139">
        <v>335610</v>
      </c>
      <c r="O1427" s="140"/>
      <c r="P1427" s="20">
        <v>335610</v>
      </c>
      <c r="Q1427" s="139">
        <v>0</v>
      </c>
      <c r="R1427" s="141"/>
      <c r="S1427" s="140"/>
      <c r="T1427" s="20">
        <v>0</v>
      </c>
      <c r="U1427" s="139">
        <v>0</v>
      </c>
      <c r="V1427" s="141"/>
      <c r="W1427" s="74">
        <v>30205</v>
      </c>
      <c r="X1427" s="20">
        <v>0</v>
      </c>
      <c r="Y1427" s="20">
        <v>0</v>
      </c>
      <c r="Z1427" s="139">
        <v>365815</v>
      </c>
      <c r="AA1427" s="140"/>
      <c r="AB1427" s="20">
        <v>365815</v>
      </c>
      <c r="AC1427" s="20">
        <v>0</v>
      </c>
      <c r="AD1427" s="75" t="s">
        <v>6016</v>
      </c>
      <c r="AE1427" s="75" t="s">
        <v>6136</v>
      </c>
      <c r="AF1427" s="163" t="s">
        <v>6016</v>
      </c>
      <c r="AG1427" s="164"/>
      <c r="AH1427" s="163" t="s">
        <v>6132</v>
      </c>
      <c r="AI1427" s="164"/>
    </row>
    <row r="1428" spans="1:35">
      <c r="A1428" s="20">
        <v>154</v>
      </c>
      <c r="B1428" s="163" t="s">
        <v>6650</v>
      </c>
      <c r="C1428" s="164"/>
      <c r="D1428" s="75" t="s">
        <v>6651</v>
      </c>
      <c r="E1428" s="163" t="s">
        <v>6652</v>
      </c>
      <c r="F1428" s="165"/>
      <c r="G1428" s="164"/>
      <c r="H1428" s="75" t="s">
        <v>66</v>
      </c>
      <c r="I1428" s="163" t="s">
        <v>6653</v>
      </c>
      <c r="J1428" s="164"/>
      <c r="K1428" s="75" t="s">
        <v>60</v>
      </c>
      <c r="L1428" s="20">
        <v>450</v>
      </c>
      <c r="M1428" s="20">
        <v>0</v>
      </c>
      <c r="N1428" s="139">
        <v>222750</v>
      </c>
      <c r="O1428" s="140"/>
      <c r="P1428" s="20">
        <v>222750</v>
      </c>
      <c r="Q1428" s="139">
        <v>0</v>
      </c>
      <c r="R1428" s="141"/>
      <c r="S1428" s="140"/>
      <c r="T1428" s="20">
        <v>0</v>
      </c>
      <c r="U1428" s="139">
        <v>0</v>
      </c>
      <c r="V1428" s="141"/>
      <c r="W1428" s="74">
        <v>20048</v>
      </c>
      <c r="X1428" s="20">
        <v>0</v>
      </c>
      <c r="Y1428" s="20">
        <v>0</v>
      </c>
      <c r="Z1428" s="139">
        <v>242798</v>
      </c>
      <c r="AA1428" s="140"/>
      <c r="AB1428" s="20">
        <v>20500</v>
      </c>
      <c r="AC1428" s="20">
        <v>222298</v>
      </c>
      <c r="AD1428" s="75" t="s">
        <v>6351</v>
      </c>
      <c r="AE1428" s="75" t="s">
        <v>6654</v>
      </c>
      <c r="AF1428" s="163" t="s">
        <v>6351</v>
      </c>
      <c r="AG1428" s="164"/>
      <c r="AH1428" s="163" t="s">
        <v>6650</v>
      </c>
      <c r="AI1428" s="164"/>
    </row>
    <row r="1429" spans="1:35">
      <c r="A1429" s="20">
        <v>155</v>
      </c>
      <c r="B1429" s="163" t="s">
        <v>6645</v>
      </c>
      <c r="C1429" s="164"/>
      <c r="D1429" s="75" t="s">
        <v>6646</v>
      </c>
      <c r="E1429" s="163" t="s">
        <v>6647</v>
      </c>
      <c r="F1429" s="165"/>
      <c r="G1429" s="164"/>
      <c r="H1429" s="75" t="s">
        <v>66</v>
      </c>
      <c r="I1429" s="163" t="s">
        <v>6648</v>
      </c>
      <c r="J1429" s="164"/>
      <c r="K1429" s="75" t="s">
        <v>60</v>
      </c>
      <c r="L1429" s="20">
        <v>450</v>
      </c>
      <c r="M1429" s="20">
        <v>0</v>
      </c>
      <c r="N1429" s="139">
        <v>222750</v>
      </c>
      <c r="O1429" s="140"/>
      <c r="P1429" s="20">
        <v>222750</v>
      </c>
      <c r="Q1429" s="139">
        <v>0</v>
      </c>
      <c r="R1429" s="141"/>
      <c r="S1429" s="140"/>
      <c r="T1429" s="20">
        <v>0</v>
      </c>
      <c r="U1429" s="139">
        <v>0</v>
      </c>
      <c r="V1429" s="141"/>
      <c r="W1429" s="74">
        <v>20048</v>
      </c>
      <c r="X1429" s="20">
        <v>0</v>
      </c>
      <c r="Y1429" s="20">
        <v>0</v>
      </c>
      <c r="Z1429" s="139">
        <v>242798</v>
      </c>
      <c r="AA1429" s="140"/>
      <c r="AB1429" s="20">
        <v>20500</v>
      </c>
      <c r="AC1429" s="20">
        <v>222298</v>
      </c>
      <c r="AD1429" s="75" t="s">
        <v>6459</v>
      </c>
      <c r="AE1429" s="75" t="s">
        <v>6649</v>
      </c>
      <c r="AF1429" s="163" t="s">
        <v>6459</v>
      </c>
      <c r="AG1429" s="164"/>
      <c r="AH1429" s="163" t="s">
        <v>6645</v>
      </c>
      <c r="AI1429" s="164"/>
    </row>
    <row r="1430" spans="1:35">
      <c r="A1430" s="20">
        <v>156</v>
      </c>
      <c r="B1430" s="163" t="s">
        <v>6660</v>
      </c>
      <c r="C1430" s="164"/>
      <c r="D1430" s="75" t="s">
        <v>6661</v>
      </c>
      <c r="E1430" s="163" t="s">
        <v>6662</v>
      </c>
      <c r="F1430" s="165"/>
      <c r="G1430" s="164"/>
      <c r="H1430" s="75" t="s">
        <v>66</v>
      </c>
      <c r="I1430" s="163" t="s">
        <v>6663</v>
      </c>
      <c r="J1430" s="164"/>
      <c r="K1430" s="75" t="s">
        <v>60</v>
      </c>
      <c r="L1430" s="20">
        <v>450</v>
      </c>
      <c r="M1430" s="20">
        <v>0</v>
      </c>
      <c r="N1430" s="139">
        <v>222750</v>
      </c>
      <c r="O1430" s="140"/>
      <c r="P1430" s="20">
        <v>222750</v>
      </c>
      <c r="Q1430" s="139">
        <v>0</v>
      </c>
      <c r="R1430" s="141"/>
      <c r="S1430" s="140"/>
      <c r="T1430" s="20">
        <v>0</v>
      </c>
      <c r="U1430" s="139">
        <v>0</v>
      </c>
      <c r="V1430" s="141"/>
      <c r="W1430" s="74">
        <v>20048</v>
      </c>
      <c r="X1430" s="20">
        <v>0</v>
      </c>
      <c r="Y1430" s="20">
        <v>0</v>
      </c>
      <c r="Z1430" s="139">
        <v>242798</v>
      </c>
      <c r="AA1430" s="140"/>
      <c r="AB1430" s="20">
        <v>20500</v>
      </c>
      <c r="AC1430" s="20">
        <v>222298</v>
      </c>
      <c r="AD1430" s="75" t="s">
        <v>6351</v>
      </c>
      <c r="AE1430" s="75" t="s">
        <v>6664</v>
      </c>
      <c r="AF1430" s="163" t="s">
        <v>6351</v>
      </c>
      <c r="AG1430" s="164"/>
      <c r="AH1430" s="163" t="s">
        <v>6660</v>
      </c>
      <c r="AI1430" s="164"/>
    </row>
    <row r="1431" spans="1:35">
      <c r="A1431" s="20">
        <v>157</v>
      </c>
      <c r="B1431" s="163" t="s">
        <v>6952</v>
      </c>
      <c r="C1431" s="164"/>
      <c r="D1431" s="75" t="s">
        <v>6953</v>
      </c>
      <c r="E1431" s="163" t="s">
        <v>6922</v>
      </c>
      <c r="F1431" s="165"/>
      <c r="G1431" s="164"/>
      <c r="H1431" s="75" t="s">
        <v>66</v>
      </c>
      <c r="I1431" s="163" t="s">
        <v>6954</v>
      </c>
      <c r="J1431" s="164"/>
      <c r="K1431" s="75" t="s">
        <v>2164</v>
      </c>
      <c r="L1431" s="20">
        <v>2241</v>
      </c>
      <c r="M1431" s="20">
        <v>0</v>
      </c>
      <c r="N1431" s="139">
        <v>3808647</v>
      </c>
      <c r="O1431" s="140"/>
      <c r="P1431" s="20">
        <v>3808647</v>
      </c>
      <c r="Q1431" s="139">
        <v>0</v>
      </c>
      <c r="R1431" s="141"/>
      <c r="S1431" s="140"/>
      <c r="T1431" s="20">
        <v>0</v>
      </c>
      <c r="U1431" s="139">
        <v>0</v>
      </c>
      <c r="V1431" s="141"/>
      <c r="W1431" s="74">
        <v>0</v>
      </c>
      <c r="X1431" s="20">
        <v>0</v>
      </c>
      <c r="Y1431" s="20">
        <v>0</v>
      </c>
      <c r="Z1431" s="139">
        <v>3808647</v>
      </c>
      <c r="AA1431" s="140"/>
      <c r="AB1431" s="20">
        <v>10000</v>
      </c>
      <c r="AC1431" s="20">
        <v>3798647</v>
      </c>
      <c r="AD1431" s="75" t="s">
        <v>6881</v>
      </c>
      <c r="AE1431" s="75" t="s">
        <v>6955</v>
      </c>
      <c r="AF1431" s="163" t="s">
        <v>6881</v>
      </c>
      <c r="AG1431" s="164"/>
      <c r="AH1431" s="163" t="s">
        <v>6952</v>
      </c>
      <c r="AI1431" s="164"/>
    </row>
    <row r="1432" spans="1:35">
      <c r="A1432" s="20">
        <v>158</v>
      </c>
      <c r="B1432" s="163" t="s">
        <v>6122</v>
      </c>
      <c r="C1432" s="164"/>
      <c r="D1432" s="75" t="s">
        <v>6123</v>
      </c>
      <c r="E1432" s="163" t="s">
        <v>6124</v>
      </c>
      <c r="F1432" s="165"/>
      <c r="G1432" s="164"/>
      <c r="H1432" s="75" t="s">
        <v>66</v>
      </c>
      <c r="I1432" s="163" t="s">
        <v>2181</v>
      </c>
      <c r="J1432" s="164"/>
      <c r="K1432" s="75" t="s">
        <v>125</v>
      </c>
      <c r="L1432" s="20">
        <v>582</v>
      </c>
      <c r="M1432" s="20">
        <v>0</v>
      </c>
      <c r="N1432" s="139">
        <v>786864</v>
      </c>
      <c r="O1432" s="140"/>
      <c r="P1432" s="20">
        <v>786864</v>
      </c>
      <c r="Q1432" s="139">
        <v>0</v>
      </c>
      <c r="R1432" s="141"/>
      <c r="S1432" s="140"/>
      <c r="T1432" s="20">
        <v>0</v>
      </c>
      <c r="U1432" s="139">
        <v>0</v>
      </c>
      <c r="V1432" s="141"/>
      <c r="W1432" s="74">
        <v>70818</v>
      </c>
      <c r="X1432" s="20">
        <v>0</v>
      </c>
      <c r="Y1432" s="20">
        <v>0</v>
      </c>
      <c r="Z1432" s="139">
        <v>857682</v>
      </c>
      <c r="AA1432" s="140"/>
      <c r="AB1432" s="20">
        <v>450000</v>
      </c>
      <c r="AC1432" s="20">
        <v>407682</v>
      </c>
      <c r="AD1432" s="75" t="s">
        <v>6039</v>
      </c>
      <c r="AE1432" s="75" t="s">
        <v>6125</v>
      </c>
      <c r="AF1432" s="163" t="s">
        <v>6039</v>
      </c>
      <c r="AG1432" s="164"/>
      <c r="AH1432" s="163" t="s">
        <v>6122</v>
      </c>
      <c r="AI1432" s="164"/>
    </row>
    <row r="1433" spans="1:35">
      <c r="A1433" s="20">
        <v>159</v>
      </c>
      <c r="B1433" s="163" t="s">
        <v>6655</v>
      </c>
      <c r="C1433" s="164"/>
      <c r="D1433" s="75" t="s">
        <v>6656</v>
      </c>
      <c r="E1433" s="163" t="s">
        <v>6657</v>
      </c>
      <c r="F1433" s="165"/>
      <c r="G1433" s="164"/>
      <c r="H1433" s="75" t="s">
        <v>66</v>
      </c>
      <c r="I1433" s="163" t="s">
        <v>6658</v>
      </c>
      <c r="J1433" s="164"/>
      <c r="K1433" s="75" t="s">
        <v>60</v>
      </c>
      <c r="L1433" s="20">
        <v>450</v>
      </c>
      <c r="M1433" s="20">
        <v>0</v>
      </c>
      <c r="N1433" s="139">
        <v>222750</v>
      </c>
      <c r="O1433" s="140"/>
      <c r="P1433" s="20">
        <v>222750</v>
      </c>
      <c r="Q1433" s="139">
        <v>0</v>
      </c>
      <c r="R1433" s="141"/>
      <c r="S1433" s="140"/>
      <c r="T1433" s="20">
        <v>0</v>
      </c>
      <c r="U1433" s="139">
        <v>0</v>
      </c>
      <c r="V1433" s="141"/>
      <c r="W1433" s="74">
        <v>20048</v>
      </c>
      <c r="X1433" s="20">
        <v>0</v>
      </c>
      <c r="Y1433" s="20">
        <v>0</v>
      </c>
      <c r="Z1433" s="139">
        <v>242798</v>
      </c>
      <c r="AA1433" s="140"/>
      <c r="AB1433" s="20">
        <v>20500</v>
      </c>
      <c r="AC1433" s="20">
        <v>222298</v>
      </c>
      <c r="AD1433" s="75" t="s">
        <v>6351</v>
      </c>
      <c r="AE1433" s="75" t="s">
        <v>6659</v>
      </c>
      <c r="AF1433" s="163" t="s">
        <v>6351</v>
      </c>
      <c r="AG1433" s="164"/>
      <c r="AH1433" s="163" t="s">
        <v>6655</v>
      </c>
      <c r="AI1433" s="164"/>
    </row>
    <row r="1434" spans="1:35">
      <c r="A1434" s="20">
        <v>160</v>
      </c>
      <c r="B1434" s="163" t="s">
        <v>6630</v>
      </c>
      <c r="C1434" s="164"/>
      <c r="D1434" s="75" t="s">
        <v>6631</v>
      </c>
      <c r="E1434" s="163" t="s">
        <v>6632</v>
      </c>
      <c r="F1434" s="165"/>
      <c r="G1434" s="164"/>
      <c r="H1434" s="75" t="s">
        <v>66</v>
      </c>
      <c r="I1434" s="163" t="s">
        <v>6633</v>
      </c>
      <c r="J1434" s="164"/>
      <c r="K1434" s="75" t="s">
        <v>60</v>
      </c>
      <c r="L1434" s="20">
        <v>450</v>
      </c>
      <c r="M1434" s="20">
        <v>0</v>
      </c>
      <c r="N1434" s="139">
        <v>222750</v>
      </c>
      <c r="O1434" s="140"/>
      <c r="P1434" s="20">
        <v>222750</v>
      </c>
      <c r="Q1434" s="139">
        <v>0</v>
      </c>
      <c r="R1434" s="141"/>
      <c r="S1434" s="140"/>
      <c r="T1434" s="20">
        <v>0</v>
      </c>
      <c r="U1434" s="139">
        <v>0</v>
      </c>
      <c r="V1434" s="141"/>
      <c r="W1434" s="74">
        <v>20048</v>
      </c>
      <c r="X1434" s="20">
        <v>0</v>
      </c>
      <c r="Y1434" s="20">
        <v>0</v>
      </c>
      <c r="Z1434" s="139">
        <v>242798</v>
      </c>
      <c r="AA1434" s="140"/>
      <c r="AB1434" s="20">
        <v>20500</v>
      </c>
      <c r="AC1434" s="20">
        <v>222298</v>
      </c>
      <c r="AD1434" s="75" t="s">
        <v>6351</v>
      </c>
      <c r="AE1434" s="75" t="s">
        <v>6634</v>
      </c>
      <c r="AF1434" s="163" t="s">
        <v>6351</v>
      </c>
      <c r="AG1434" s="164"/>
      <c r="AH1434" s="163" t="s">
        <v>6630</v>
      </c>
      <c r="AI1434" s="164"/>
    </row>
    <row r="1435" spans="1:35">
      <c r="A1435" s="20">
        <v>161</v>
      </c>
      <c r="B1435" s="163" t="s">
        <v>6137</v>
      </c>
      <c r="C1435" s="164"/>
      <c r="D1435" s="75" t="s">
        <v>108</v>
      </c>
      <c r="E1435" s="163" t="s">
        <v>6138</v>
      </c>
      <c r="F1435" s="165"/>
      <c r="G1435" s="164"/>
      <c r="H1435" s="75" t="s">
        <v>110</v>
      </c>
      <c r="I1435" s="163" t="s">
        <v>6139</v>
      </c>
      <c r="J1435" s="164"/>
      <c r="K1435" s="75" t="s">
        <v>130</v>
      </c>
      <c r="L1435" s="20">
        <v>2479</v>
      </c>
      <c r="M1435" s="20">
        <v>81000</v>
      </c>
      <c r="N1435" s="139">
        <v>892296</v>
      </c>
      <c r="O1435" s="140"/>
      <c r="P1435" s="20">
        <v>973296</v>
      </c>
      <c r="Q1435" s="139">
        <v>0</v>
      </c>
      <c r="R1435" s="141"/>
      <c r="S1435" s="140"/>
      <c r="T1435" s="20">
        <v>0</v>
      </c>
      <c r="U1435" s="139">
        <v>0</v>
      </c>
      <c r="V1435" s="141"/>
      <c r="W1435" s="74">
        <v>4866</v>
      </c>
      <c r="X1435" s="20">
        <v>0</v>
      </c>
      <c r="Y1435" s="20">
        <v>0</v>
      </c>
      <c r="Z1435" s="139">
        <v>978162</v>
      </c>
      <c r="AA1435" s="140"/>
      <c r="AB1435" s="20">
        <v>978162</v>
      </c>
      <c r="AC1435" s="20">
        <v>0</v>
      </c>
      <c r="AD1435" s="75" t="s">
        <v>5965</v>
      </c>
      <c r="AE1435" s="75" t="s">
        <v>6140</v>
      </c>
      <c r="AF1435" s="163" t="s">
        <v>5965</v>
      </c>
      <c r="AG1435" s="164"/>
      <c r="AH1435" s="163" t="s">
        <v>6137</v>
      </c>
      <c r="AI1435" s="164"/>
    </row>
    <row r="1436" spans="1:35">
      <c r="A1436" s="20">
        <v>162</v>
      </c>
      <c r="B1436" s="163" t="s">
        <v>6128</v>
      </c>
      <c r="C1436" s="164"/>
      <c r="D1436" s="75" t="s">
        <v>108</v>
      </c>
      <c r="E1436" s="163" t="s">
        <v>6129</v>
      </c>
      <c r="F1436" s="165"/>
      <c r="G1436" s="164"/>
      <c r="H1436" s="75" t="s">
        <v>110</v>
      </c>
      <c r="I1436" s="163" t="s">
        <v>6130</v>
      </c>
      <c r="J1436" s="164"/>
      <c r="K1436" s="75" t="s">
        <v>130</v>
      </c>
      <c r="L1436" s="20">
        <v>2479</v>
      </c>
      <c r="M1436" s="20">
        <v>81000</v>
      </c>
      <c r="N1436" s="139">
        <v>892296</v>
      </c>
      <c r="O1436" s="140"/>
      <c r="P1436" s="20">
        <v>973296</v>
      </c>
      <c r="Q1436" s="139">
        <v>0</v>
      </c>
      <c r="R1436" s="141"/>
      <c r="S1436" s="140"/>
      <c r="T1436" s="20">
        <v>0</v>
      </c>
      <c r="U1436" s="139">
        <v>0</v>
      </c>
      <c r="V1436" s="141"/>
      <c r="W1436" s="74">
        <v>4866</v>
      </c>
      <c r="X1436" s="20">
        <v>0</v>
      </c>
      <c r="Y1436" s="20">
        <v>0</v>
      </c>
      <c r="Z1436" s="139">
        <v>978162</v>
      </c>
      <c r="AA1436" s="140"/>
      <c r="AB1436" s="20">
        <v>978162</v>
      </c>
      <c r="AC1436" s="20">
        <v>0</v>
      </c>
      <c r="AD1436" s="75" t="s">
        <v>5908</v>
      </c>
      <c r="AE1436" s="75" t="s">
        <v>6131</v>
      </c>
      <c r="AF1436" s="163" t="s">
        <v>5908</v>
      </c>
      <c r="AG1436" s="164"/>
      <c r="AH1436" s="163" t="s">
        <v>6128</v>
      </c>
      <c r="AI1436" s="164"/>
    </row>
    <row r="1437" spans="1:35">
      <c r="A1437" s="20">
        <v>163</v>
      </c>
      <c r="B1437" s="163" t="s">
        <v>7095</v>
      </c>
      <c r="C1437" s="164"/>
      <c r="D1437" s="75" t="s">
        <v>7096</v>
      </c>
      <c r="E1437" s="163" t="s">
        <v>2162</v>
      </c>
      <c r="F1437" s="165"/>
      <c r="G1437" s="164"/>
      <c r="H1437" s="75" t="s">
        <v>66</v>
      </c>
      <c r="I1437" s="163" t="s">
        <v>6880</v>
      </c>
      <c r="J1437" s="164"/>
      <c r="K1437" s="75" t="s">
        <v>2164</v>
      </c>
      <c r="L1437" s="20">
        <v>3658</v>
      </c>
      <c r="M1437" s="20">
        <v>0</v>
      </c>
      <c r="N1437" s="139">
        <v>6216881</v>
      </c>
      <c r="O1437" s="140"/>
      <c r="P1437" s="20">
        <v>6216881</v>
      </c>
      <c r="Q1437" s="139">
        <v>10000</v>
      </c>
      <c r="R1437" s="141"/>
      <c r="S1437" s="140"/>
      <c r="T1437" s="20">
        <v>0</v>
      </c>
      <c r="U1437" s="139">
        <v>0</v>
      </c>
      <c r="V1437" s="141"/>
      <c r="W1437" s="74">
        <v>0</v>
      </c>
      <c r="X1437" s="20">
        <v>0</v>
      </c>
      <c r="Y1437" s="20">
        <v>0</v>
      </c>
      <c r="Z1437" s="139">
        <v>6226881</v>
      </c>
      <c r="AA1437" s="140"/>
      <c r="AB1437" s="20">
        <v>10000</v>
      </c>
      <c r="AC1437" s="20">
        <v>6216881</v>
      </c>
      <c r="AD1437" s="75" t="s">
        <v>6881</v>
      </c>
      <c r="AE1437" s="75" t="s">
        <v>7097</v>
      </c>
      <c r="AF1437" s="163" t="s">
        <v>6881</v>
      </c>
      <c r="AG1437" s="164"/>
      <c r="AH1437" s="163" t="s">
        <v>7095</v>
      </c>
      <c r="AI1437" s="164"/>
    </row>
    <row r="1438" spans="1:35">
      <c r="A1438" s="20">
        <v>164</v>
      </c>
      <c r="B1438" s="163" t="s">
        <v>6640</v>
      </c>
      <c r="C1438" s="164"/>
      <c r="D1438" s="75" t="s">
        <v>6641</v>
      </c>
      <c r="E1438" s="163" t="s">
        <v>6642</v>
      </c>
      <c r="F1438" s="165"/>
      <c r="G1438" s="164"/>
      <c r="H1438" s="75" t="s">
        <v>66</v>
      </c>
      <c r="I1438" s="163" t="s">
        <v>6643</v>
      </c>
      <c r="J1438" s="164"/>
      <c r="K1438" s="75" t="s">
        <v>60</v>
      </c>
      <c r="L1438" s="20">
        <v>450</v>
      </c>
      <c r="M1438" s="20">
        <v>0</v>
      </c>
      <c r="N1438" s="139">
        <v>222750</v>
      </c>
      <c r="O1438" s="140"/>
      <c r="P1438" s="20">
        <v>222750</v>
      </c>
      <c r="Q1438" s="139">
        <v>0</v>
      </c>
      <c r="R1438" s="141"/>
      <c r="S1438" s="140"/>
      <c r="T1438" s="20">
        <v>0</v>
      </c>
      <c r="U1438" s="139">
        <v>0</v>
      </c>
      <c r="V1438" s="141"/>
      <c r="W1438" s="74">
        <v>20048</v>
      </c>
      <c r="X1438" s="20">
        <v>0</v>
      </c>
      <c r="Y1438" s="20">
        <v>0</v>
      </c>
      <c r="Z1438" s="139">
        <v>242798</v>
      </c>
      <c r="AA1438" s="140"/>
      <c r="AB1438" s="20">
        <v>20500</v>
      </c>
      <c r="AC1438" s="20">
        <v>222298</v>
      </c>
      <c r="AD1438" s="75" t="s">
        <v>6459</v>
      </c>
      <c r="AE1438" s="75" t="s">
        <v>6644</v>
      </c>
      <c r="AF1438" s="163" t="s">
        <v>6459</v>
      </c>
      <c r="AG1438" s="164"/>
      <c r="AH1438" s="163" t="s">
        <v>6640</v>
      </c>
      <c r="AI1438" s="164"/>
    </row>
    <row r="1439" spans="1:35">
      <c r="A1439" s="20">
        <v>165</v>
      </c>
      <c r="B1439" s="163" t="s">
        <v>6635</v>
      </c>
      <c r="C1439" s="164"/>
      <c r="D1439" s="75" t="s">
        <v>6636</v>
      </c>
      <c r="E1439" s="163" t="s">
        <v>6637</v>
      </c>
      <c r="F1439" s="165"/>
      <c r="G1439" s="164"/>
      <c r="H1439" s="75" t="s">
        <v>325</v>
      </c>
      <c r="I1439" s="163" t="s">
        <v>6638</v>
      </c>
      <c r="J1439" s="164"/>
      <c r="K1439" s="75" t="s">
        <v>68</v>
      </c>
      <c r="L1439" s="20">
        <v>4957</v>
      </c>
      <c r="M1439" s="20">
        <v>584064</v>
      </c>
      <c r="N1439" s="139">
        <v>6702134</v>
      </c>
      <c r="O1439" s="140"/>
      <c r="P1439" s="20">
        <v>7286198</v>
      </c>
      <c r="Q1439" s="139">
        <v>10000</v>
      </c>
      <c r="R1439" s="141"/>
      <c r="S1439" s="140"/>
      <c r="T1439" s="20">
        <v>0</v>
      </c>
      <c r="U1439" s="139">
        <v>0</v>
      </c>
      <c r="V1439" s="141"/>
      <c r="W1439" s="74">
        <v>75782</v>
      </c>
      <c r="X1439" s="20">
        <v>0</v>
      </c>
      <c r="Y1439" s="20">
        <v>0</v>
      </c>
      <c r="Z1439" s="139">
        <v>7371980</v>
      </c>
      <c r="AA1439" s="140"/>
      <c r="AB1439" s="20">
        <v>7371980</v>
      </c>
      <c r="AC1439" s="20">
        <v>0</v>
      </c>
      <c r="AD1439" s="75" t="s">
        <v>6423</v>
      </c>
      <c r="AE1439" s="75" t="s">
        <v>6639</v>
      </c>
      <c r="AF1439" s="163" t="s">
        <v>6423</v>
      </c>
      <c r="AG1439" s="164"/>
      <c r="AH1439" s="163" t="s">
        <v>6635</v>
      </c>
      <c r="AI1439" s="164"/>
    </row>
    <row r="1440" spans="1:35">
      <c r="A1440" s="20">
        <v>166</v>
      </c>
      <c r="B1440" s="163" t="s">
        <v>6147</v>
      </c>
      <c r="C1440" s="164"/>
      <c r="D1440" s="75" t="s">
        <v>6148</v>
      </c>
      <c r="E1440" s="163" t="s">
        <v>6149</v>
      </c>
      <c r="F1440" s="165"/>
      <c r="G1440" s="164"/>
      <c r="H1440" s="75" t="s">
        <v>66</v>
      </c>
      <c r="I1440" s="163" t="s">
        <v>6150</v>
      </c>
      <c r="J1440" s="164"/>
      <c r="K1440" s="75" t="s">
        <v>545</v>
      </c>
      <c r="L1440" s="20">
        <v>599</v>
      </c>
      <c r="M1440" s="20">
        <v>0</v>
      </c>
      <c r="N1440" s="139">
        <v>272545</v>
      </c>
      <c r="O1440" s="140"/>
      <c r="P1440" s="20">
        <v>272545</v>
      </c>
      <c r="Q1440" s="139">
        <v>0</v>
      </c>
      <c r="R1440" s="141"/>
      <c r="S1440" s="140"/>
      <c r="T1440" s="20">
        <v>0</v>
      </c>
      <c r="U1440" s="139">
        <v>0</v>
      </c>
      <c r="V1440" s="141"/>
      <c r="W1440" s="74">
        <v>24529</v>
      </c>
      <c r="X1440" s="20">
        <v>0</v>
      </c>
      <c r="Y1440" s="20">
        <v>0</v>
      </c>
      <c r="Z1440" s="139">
        <v>297074</v>
      </c>
      <c r="AA1440" s="140"/>
      <c r="AB1440" s="20">
        <v>297074</v>
      </c>
      <c r="AC1440" s="20">
        <v>0</v>
      </c>
      <c r="AD1440" s="75" t="s">
        <v>6151</v>
      </c>
      <c r="AE1440" s="75" t="s">
        <v>6152</v>
      </c>
      <c r="AF1440" s="163" t="s">
        <v>6151</v>
      </c>
      <c r="AG1440" s="164"/>
      <c r="AH1440" s="163" t="s">
        <v>6147</v>
      </c>
      <c r="AI1440" s="164"/>
    </row>
    <row r="1441" spans="1:35">
      <c r="A1441" s="20">
        <v>167</v>
      </c>
      <c r="B1441" s="163" t="s">
        <v>6670</v>
      </c>
      <c r="C1441" s="164"/>
      <c r="D1441" s="75" t="s">
        <v>6671</v>
      </c>
      <c r="E1441" s="163" t="s">
        <v>6672</v>
      </c>
      <c r="F1441" s="165"/>
      <c r="G1441" s="164"/>
      <c r="H1441" s="75" t="s">
        <v>66</v>
      </c>
      <c r="I1441" s="163" t="s">
        <v>6673</v>
      </c>
      <c r="J1441" s="164"/>
      <c r="K1441" s="75" t="s">
        <v>60</v>
      </c>
      <c r="L1441" s="20">
        <v>513</v>
      </c>
      <c r="M1441" s="20">
        <v>0</v>
      </c>
      <c r="N1441" s="139">
        <v>253935</v>
      </c>
      <c r="O1441" s="140"/>
      <c r="P1441" s="20">
        <v>253935</v>
      </c>
      <c r="Q1441" s="139">
        <v>0</v>
      </c>
      <c r="R1441" s="141"/>
      <c r="S1441" s="140"/>
      <c r="T1441" s="20">
        <v>0</v>
      </c>
      <c r="U1441" s="139">
        <v>0</v>
      </c>
      <c r="V1441" s="141"/>
      <c r="W1441" s="74">
        <v>22854</v>
      </c>
      <c r="X1441" s="20">
        <v>0</v>
      </c>
      <c r="Y1441" s="20">
        <v>0</v>
      </c>
      <c r="Z1441" s="139">
        <v>276789</v>
      </c>
      <c r="AA1441" s="140"/>
      <c r="AB1441" s="20">
        <v>23000</v>
      </c>
      <c r="AC1441" s="20">
        <v>253789</v>
      </c>
      <c r="AD1441" s="75" t="s">
        <v>6373</v>
      </c>
      <c r="AE1441" s="75" t="s">
        <v>6674</v>
      </c>
      <c r="AF1441" s="163" t="s">
        <v>6373</v>
      </c>
      <c r="AG1441" s="164"/>
      <c r="AH1441" s="163" t="s">
        <v>6670</v>
      </c>
      <c r="AI1441" s="164"/>
    </row>
    <row r="1442" spans="1:35">
      <c r="A1442" s="20">
        <v>168</v>
      </c>
      <c r="B1442" s="163" t="s">
        <v>6141</v>
      </c>
      <c r="C1442" s="164"/>
      <c r="D1442" s="75" t="s">
        <v>108</v>
      </c>
      <c r="E1442" s="163" t="s">
        <v>6142</v>
      </c>
      <c r="F1442" s="165"/>
      <c r="G1442" s="164"/>
      <c r="H1442" s="75" t="s">
        <v>110</v>
      </c>
      <c r="I1442" s="163" t="s">
        <v>6143</v>
      </c>
      <c r="J1442" s="164"/>
      <c r="K1442" s="75" t="s">
        <v>112</v>
      </c>
      <c r="L1442" s="20">
        <v>4957</v>
      </c>
      <c r="M1442" s="20">
        <v>429300</v>
      </c>
      <c r="N1442" s="139">
        <v>2305098</v>
      </c>
      <c r="O1442" s="140"/>
      <c r="P1442" s="20">
        <v>2734398</v>
      </c>
      <c r="Q1442" s="139">
        <v>0</v>
      </c>
      <c r="R1442" s="141"/>
      <c r="S1442" s="140"/>
      <c r="T1442" s="20">
        <v>0</v>
      </c>
      <c r="U1442" s="139">
        <v>0</v>
      </c>
      <c r="V1442" s="141"/>
      <c r="W1442" s="74">
        <v>13672</v>
      </c>
      <c r="X1442" s="20">
        <v>0</v>
      </c>
      <c r="Y1442" s="20">
        <v>0</v>
      </c>
      <c r="Z1442" s="139">
        <v>2748070</v>
      </c>
      <c r="AA1442" s="140"/>
      <c r="AB1442" s="20">
        <v>2748070</v>
      </c>
      <c r="AC1442" s="20">
        <v>0</v>
      </c>
      <c r="AD1442" s="75" t="s">
        <v>5908</v>
      </c>
      <c r="AE1442" s="75" t="s">
        <v>6144</v>
      </c>
      <c r="AF1442" s="163" t="s">
        <v>5908</v>
      </c>
      <c r="AG1442" s="164"/>
      <c r="AH1442" s="163" t="s">
        <v>6141</v>
      </c>
      <c r="AI1442" s="164"/>
    </row>
    <row r="1443" spans="1:35">
      <c r="A1443" s="20">
        <v>169</v>
      </c>
      <c r="B1443" s="163" t="s">
        <v>6145</v>
      </c>
      <c r="C1443" s="164"/>
      <c r="D1443" s="75" t="s">
        <v>6051</v>
      </c>
      <c r="E1443" s="163" t="s">
        <v>6052</v>
      </c>
      <c r="F1443" s="165"/>
      <c r="G1443" s="164"/>
      <c r="H1443" s="75" t="s">
        <v>66</v>
      </c>
      <c r="I1443" s="163" t="s">
        <v>6053</v>
      </c>
      <c r="J1443" s="164"/>
      <c r="K1443" s="75" t="s">
        <v>60</v>
      </c>
      <c r="L1443" s="20">
        <v>579</v>
      </c>
      <c r="M1443" s="20">
        <v>0</v>
      </c>
      <c r="N1443" s="139">
        <v>286605</v>
      </c>
      <c r="O1443" s="140"/>
      <c r="P1443" s="20">
        <v>286605</v>
      </c>
      <c r="Q1443" s="139">
        <v>0</v>
      </c>
      <c r="R1443" s="141"/>
      <c r="S1443" s="140"/>
      <c r="T1443" s="20">
        <v>0</v>
      </c>
      <c r="U1443" s="139">
        <v>0</v>
      </c>
      <c r="V1443" s="141"/>
      <c r="W1443" s="74">
        <v>25794</v>
      </c>
      <c r="X1443" s="20">
        <v>0</v>
      </c>
      <c r="Y1443" s="20">
        <v>0</v>
      </c>
      <c r="Z1443" s="139">
        <v>312399</v>
      </c>
      <c r="AA1443" s="140"/>
      <c r="AB1443" s="20">
        <v>312399</v>
      </c>
      <c r="AC1443" s="20">
        <v>0</v>
      </c>
      <c r="AD1443" s="75" t="s">
        <v>5908</v>
      </c>
      <c r="AE1443" s="75" t="s">
        <v>6146</v>
      </c>
      <c r="AF1443" s="163" t="s">
        <v>5908</v>
      </c>
      <c r="AG1443" s="164"/>
      <c r="AH1443" s="163" t="s">
        <v>6145</v>
      </c>
      <c r="AI1443" s="164"/>
    </row>
    <row r="1444" spans="1:35">
      <c r="A1444" s="20">
        <v>170</v>
      </c>
      <c r="B1444" s="163" t="s">
        <v>6690</v>
      </c>
      <c r="C1444" s="164"/>
      <c r="D1444" s="75" t="s">
        <v>6691</v>
      </c>
      <c r="E1444" s="163" t="s">
        <v>4711</v>
      </c>
      <c r="F1444" s="165"/>
      <c r="G1444" s="164"/>
      <c r="H1444" s="75" t="s">
        <v>156</v>
      </c>
      <c r="I1444" s="163" t="s">
        <v>6692</v>
      </c>
      <c r="J1444" s="164"/>
      <c r="K1444" s="75" t="s">
        <v>60</v>
      </c>
      <c r="L1444" s="20">
        <v>2479</v>
      </c>
      <c r="M1444" s="20">
        <v>0</v>
      </c>
      <c r="N1444" s="139">
        <v>1226907</v>
      </c>
      <c r="O1444" s="140"/>
      <c r="P1444" s="20">
        <v>1226907</v>
      </c>
      <c r="Q1444" s="139">
        <v>0</v>
      </c>
      <c r="R1444" s="141"/>
      <c r="S1444" s="140"/>
      <c r="T1444" s="20">
        <v>76400</v>
      </c>
      <c r="U1444" s="139">
        <v>156912</v>
      </c>
      <c r="V1444" s="141"/>
      <c r="W1444" s="74">
        <v>12269</v>
      </c>
      <c r="X1444" s="20">
        <v>16650</v>
      </c>
      <c r="Y1444" s="20">
        <v>0</v>
      </c>
      <c r="Z1444" s="139">
        <v>1489138</v>
      </c>
      <c r="AA1444" s="140"/>
      <c r="AB1444" s="20">
        <v>1489138</v>
      </c>
      <c r="AC1444" s="20">
        <v>0</v>
      </c>
      <c r="AD1444" s="75" t="s">
        <v>6373</v>
      </c>
      <c r="AE1444" s="75" t="s">
        <v>6693</v>
      </c>
      <c r="AF1444" s="163" t="s">
        <v>6373</v>
      </c>
      <c r="AG1444" s="164"/>
      <c r="AH1444" s="163" t="s">
        <v>6690</v>
      </c>
      <c r="AI1444" s="164"/>
    </row>
    <row r="1445" spans="1:35">
      <c r="A1445" s="20">
        <v>171</v>
      </c>
      <c r="B1445" s="163" t="s">
        <v>6680</v>
      </c>
      <c r="C1445" s="164"/>
      <c r="D1445" s="75" t="s">
        <v>6681</v>
      </c>
      <c r="E1445" s="163" t="s">
        <v>6682</v>
      </c>
      <c r="F1445" s="165"/>
      <c r="G1445" s="164"/>
      <c r="H1445" s="75" t="s">
        <v>66</v>
      </c>
      <c r="I1445" s="163" t="s">
        <v>6683</v>
      </c>
      <c r="J1445" s="164"/>
      <c r="K1445" s="75" t="s">
        <v>295</v>
      </c>
      <c r="L1445" s="20">
        <v>513</v>
      </c>
      <c r="M1445" s="20">
        <v>0</v>
      </c>
      <c r="N1445" s="139">
        <v>253935</v>
      </c>
      <c r="O1445" s="140"/>
      <c r="P1445" s="20">
        <v>253935</v>
      </c>
      <c r="Q1445" s="139">
        <v>0</v>
      </c>
      <c r="R1445" s="141"/>
      <c r="S1445" s="140"/>
      <c r="T1445" s="20">
        <v>0</v>
      </c>
      <c r="U1445" s="139">
        <v>0</v>
      </c>
      <c r="V1445" s="141"/>
      <c r="W1445" s="74">
        <v>22854</v>
      </c>
      <c r="X1445" s="20">
        <v>0</v>
      </c>
      <c r="Y1445" s="20">
        <v>0</v>
      </c>
      <c r="Z1445" s="139">
        <v>276789</v>
      </c>
      <c r="AA1445" s="140"/>
      <c r="AB1445" s="20">
        <v>23000</v>
      </c>
      <c r="AC1445" s="20">
        <v>253789</v>
      </c>
      <c r="AD1445" s="75" t="s">
        <v>6373</v>
      </c>
      <c r="AE1445" s="75" t="s">
        <v>6684</v>
      </c>
      <c r="AF1445" s="163" t="s">
        <v>6373</v>
      </c>
      <c r="AG1445" s="164"/>
      <c r="AH1445" s="163" t="s">
        <v>6680</v>
      </c>
      <c r="AI1445" s="164"/>
    </row>
    <row r="1446" spans="1:35">
      <c r="A1446" s="20">
        <v>172</v>
      </c>
      <c r="B1446" s="163" t="s">
        <v>6685</v>
      </c>
      <c r="C1446" s="164"/>
      <c r="D1446" s="75" t="s">
        <v>6686</v>
      </c>
      <c r="E1446" s="163" t="s">
        <v>6687</v>
      </c>
      <c r="F1446" s="165"/>
      <c r="G1446" s="164"/>
      <c r="H1446" s="75" t="s">
        <v>66</v>
      </c>
      <c r="I1446" s="163" t="s">
        <v>6688</v>
      </c>
      <c r="J1446" s="164"/>
      <c r="K1446" s="75" t="s">
        <v>60</v>
      </c>
      <c r="L1446" s="20">
        <v>513</v>
      </c>
      <c r="M1446" s="20">
        <v>0</v>
      </c>
      <c r="N1446" s="139">
        <v>253935</v>
      </c>
      <c r="O1446" s="140"/>
      <c r="P1446" s="20">
        <v>253935</v>
      </c>
      <c r="Q1446" s="139">
        <v>0</v>
      </c>
      <c r="R1446" s="141"/>
      <c r="S1446" s="140"/>
      <c r="T1446" s="20">
        <v>0</v>
      </c>
      <c r="U1446" s="139">
        <v>0</v>
      </c>
      <c r="V1446" s="141"/>
      <c r="W1446" s="74">
        <v>22854</v>
      </c>
      <c r="X1446" s="20">
        <v>0</v>
      </c>
      <c r="Y1446" s="20">
        <v>0</v>
      </c>
      <c r="Z1446" s="139">
        <v>276789</v>
      </c>
      <c r="AA1446" s="140"/>
      <c r="AB1446" s="20">
        <v>23000</v>
      </c>
      <c r="AC1446" s="20">
        <v>253789</v>
      </c>
      <c r="AD1446" s="75" t="s">
        <v>6373</v>
      </c>
      <c r="AE1446" s="75" t="s">
        <v>6689</v>
      </c>
      <c r="AF1446" s="163" t="s">
        <v>6373</v>
      </c>
      <c r="AG1446" s="164"/>
      <c r="AH1446" s="163" t="s">
        <v>6685</v>
      </c>
      <c r="AI1446" s="164"/>
    </row>
    <row r="1447" spans="1:35">
      <c r="A1447" s="20">
        <v>173</v>
      </c>
      <c r="B1447" s="163" t="s">
        <v>6956</v>
      </c>
      <c r="C1447" s="164"/>
      <c r="D1447" s="75" t="s">
        <v>6957</v>
      </c>
      <c r="E1447" s="163" t="s">
        <v>6958</v>
      </c>
      <c r="F1447" s="165"/>
      <c r="G1447" s="164"/>
      <c r="H1447" s="75" t="s">
        <v>66</v>
      </c>
      <c r="I1447" s="163" t="s">
        <v>6959</v>
      </c>
      <c r="J1447" s="164"/>
      <c r="K1447" s="75" t="s">
        <v>2164</v>
      </c>
      <c r="L1447" s="20">
        <v>2025</v>
      </c>
      <c r="M1447" s="20">
        <v>0</v>
      </c>
      <c r="N1447" s="139">
        <v>3441548</v>
      </c>
      <c r="O1447" s="140"/>
      <c r="P1447" s="20">
        <v>3441548</v>
      </c>
      <c r="Q1447" s="139">
        <v>0</v>
      </c>
      <c r="R1447" s="141"/>
      <c r="S1447" s="140"/>
      <c r="T1447" s="20">
        <v>0</v>
      </c>
      <c r="U1447" s="139">
        <v>0</v>
      </c>
      <c r="V1447" s="141"/>
      <c r="W1447" s="74">
        <v>0</v>
      </c>
      <c r="X1447" s="20">
        <v>0</v>
      </c>
      <c r="Y1447" s="20">
        <v>0</v>
      </c>
      <c r="Z1447" s="139">
        <v>3441548</v>
      </c>
      <c r="AA1447" s="140"/>
      <c r="AB1447" s="20">
        <v>10000</v>
      </c>
      <c r="AC1447" s="20">
        <v>3431548</v>
      </c>
      <c r="AD1447" s="75" t="s">
        <v>6881</v>
      </c>
      <c r="AE1447" s="75" t="s">
        <v>6960</v>
      </c>
      <c r="AF1447" s="163" t="s">
        <v>6881</v>
      </c>
      <c r="AG1447" s="164"/>
      <c r="AH1447" s="163" t="s">
        <v>6956</v>
      </c>
      <c r="AI1447" s="164"/>
    </row>
    <row r="1448" spans="1:35">
      <c r="A1448" s="20">
        <v>174</v>
      </c>
      <c r="B1448" s="163" t="s">
        <v>6675</v>
      </c>
      <c r="C1448" s="164"/>
      <c r="D1448" s="75" t="s">
        <v>6676</v>
      </c>
      <c r="E1448" s="163" t="s">
        <v>6677</v>
      </c>
      <c r="F1448" s="165"/>
      <c r="G1448" s="164"/>
      <c r="H1448" s="75" t="s">
        <v>110</v>
      </c>
      <c r="I1448" s="163" t="s">
        <v>6678</v>
      </c>
      <c r="J1448" s="164"/>
      <c r="K1448" s="75" t="s">
        <v>86</v>
      </c>
      <c r="L1448" s="20">
        <v>0</v>
      </c>
      <c r="M1448" s="20">
        <v>0</v>
      </c>
      <c r="N1448" s="139">
        <v>478162</v>
      </c>
      <c r="O1448" s="140"/>
      <c r="P1448" s="20">
        <v>478162</v>
      </c>
      <c r="Q1448" s="139">
        <v>0</v>
      </c>
      <c r="R1448" s="141"/>
      <c r="S1448" s="140"/>
      <c r="T1448" s="20">
        <v>0</v>
      </c>
      <c r="U1448" s="139">
        <v>0</v>
      </c>
      <c r="V1448" s="141"/>
      <c r="W1448" s="74">
        <v>0</v>
      </c>
      <c r="X1448" s="20">
        <v>0</v>
      </c>
      <c r="Y1448" s="20">
        <v>0</v>
      </c>
      <c r="Z1448" s="139">
        <v>478162</v>
      </c>
      <c r="AA1448" s="140"/>
      <c r="AB1448" s="20">
        <v>0</v>
      </c>
      <c r="AC1448" s="20">
        <v>478162</v>
      </c>
      <c r="AD1448" s="75" t="s">
        <v>6423</v>
      </c>
      <c r="AE1448" s="75" t="s">
        <v>6679</v>
      </c>
      <c r="AF1448" s="163" t="s">
        <v>6423</v>
      </c>
      <c r="AG1448" s="164"/>
      <c r="AH1448" s="163" t="s">
        <v>6675</v>
      </c>
      <c r="AI1448" s="164"/>
    </row>
    <row r="1449" spans="1:35">
      <c r="A1449" s="20">
        <v>175</v>
      </c>
      <c r="B1449" s="163" t="s">
        <v>6665</v>
      </c>
      <c r="C1449" s="164"/>
      <c r="D1449" s="75" t="s">
        <v>6666</v>
      </c>
      <c r="E1449" s="163" t="s">
        <v>6667</v>
      </c>
      <c r="F1449" s="165"/>
      <c r="G1449" s="164"/>
      <c r="H1449" s="75" t="s">
        <v>66</v>
      </c>
      <c r="I1449" s="163" t="s">
        <v>6668</v>
      </c>
      <c r="J1449" s="164"/>
      <c r="K1449" s="75" t="s">
        <v>125</v>
      </c>
      <c r="L1449" s="20">
        <v>243</v>
      </c>
      <c r="M1449" s="20">
        <v>0</v>
      </c>
      <c r="N1449" s="139">
        <v>328536</v>
      </c>
      <c r="O1449" s="140"/>
      <c r="P1449" s="20">
        <v>328536</v>
      </c>
      <c r="Q1449" s="139">
        <v>0</v>
      </c>
      <c r="R1449" s="141"/>
      <c r="S1449" s="140"/>
      <c r="T1449" s="20">
        <v>0</v>
      </c>
      <c r="U1449" s="139">
        <v>0</v>
      </c>
      <c r="V1449" s="141"/>
      <c r="W1449" s="74">
        <v>29568</v>
      </c>
      <c r="X1449" s="20">
        <v>0</v>
      </c>
      <c r="Y1449" s="20">
        <v>0</v>
      </c>
      <c r="Z1449" s="139">
        <v>358104</v>
      </c>
      <c r="AA1449" s="140"/>
      <c r="AB1449" s="20">
        <v>358104</v>
      </c>
      <c r="AC1449" s="20">
        <v>0</v>
      </c>
      <c r="AD1449" s="75" t="s">
        <v>6398</v>
      </c>
      <c r="AE1449" s="75" t="s">
        <v>6669</v>
      </c>
      <c r="AF1449" s="163" t="s">
        <v>6398</v>
      </c>
      <c r="AG1449" s="164"/>
      <c r="AH1449" s="163" t="s">
        <v>6665</v>
      </c>
      <c r="AI1449" s="164"/>
    </row>
    <row r="1450" spans="1:35">
      <c r="A1450" s="20">
        <v>176</v>
      </c>
      <c r="B1450" s="163" t="s">
        <v>7098</v>
      </c>
      <c r="C1450" s="164"/>
      <c r="D1450" s="75" t="s">
        <v>7099</v>
      </c>
      <c r="E1450" s="163" t="s">
        <v>6891</v>
      </c>
      <c r="F1450" s="165"/>
      <c r="G1450" s="164"/>
      <c r="H1450" s="75" t="s">
        <v>66</v>
      </c>
      <c r="I1450" s="163" t="s">
        <v>7100</v>
      </c>
      <c r="J1450" s="164"/>
      <c r="K1450" s="75" t="s">
        <v>6994</v>
      </c>
      <c r="L1450" s="20">
        <v>2877</v>
      </c>
      <c r="M1450" s="20">
        <v>0</v>
      </c>
      <c r="N1450" s="139">
        <v>4889548</v>
      </c>
      <c r="O1450" s="140"/>
      <c r="P1450" s="20">
        <v>4889548</v>
      </c>
      <c r="Q1450" s="139">
        <v>0</v>
      </c>
      <c r="R1450" s="141"/>
      <c r="S1450" s="140"/>
      <c r="T1450" s="20">
        <v>0</v>
      </c>
      <c r="U1450" s="139">
        <v>0</v>
      </c>
      <c r="V1450" s="141"/>
      <c r="W1450" s="74">
        <v>0</v>
      </c>
      <c r="X1450" s="20">
        <v>0</v>
      </c>
      <c r="Y1450" s="20">
        <v>0</v>
      </c>
      <c r="Z1450" s="139">
        <v>4889548</v>
      </c>
      <c r="AA1450" s="140"/>
      <c r="AB1450" s="20">
        <v>10000</v>
      </c>
      <c r="AC1450" s="20">
        <v>4879548</v>
      </c>
      <c r="AD1450" s="75" t="s">
        <v>6881</v>
      </c>
      <c r="AE1450" s="75" t="s">
        <v>7101</v>
      </c>
      <c r="AF1450" s="163" t="s">
        <v>6881</v>
      </c>
      <c r="AG1450" s="164"/>
      <c r="AH1450" s="163" t="s">
        <v>7098</v>
      </c>
      <c r="AI1450" s="164"/>
    </row>
    <row r="1451" spans="1:35">
      <c r="A1451" s="20">
        <v>177</v>
      </c>
      <c r="B1451" s="163" t="s">
        <v>6153</v>
      </c>
      <c r="C1451" s="164"/>
      <c r="D1451" s="75" t="s">
        <v>6154</v>
      </c>
      <c r="E1451" s="163" t="s">
        <v>6155</v>
      </c>
      <c r="F1451" s="165"/>
      <c r="G1451" s="164"/>
      <c r="H1451" s="75" t="s">
        <v>66</v>
      </c>
      <c r="I1451" s="163" t="s">
        <v>6156</v>
      </c>
      <c r="J1451" s="164"/>
      <c r="K1451" s="75" t="s">
        <v>60</v>
      </c>
      <c r="L1451" s="20">
        <v>579</v>
      </c>
      <c r="M1451" s="20">
        <v>0</v>
      </c>
      <c r="N1451" s="139">
        <v>286605</v>
      </c>
      <c r="O1451" s="140"/>
      <c r="P1451" s="20">
        <v>286605</v>
      </c>
      <c r="Q1451" s="139">
        <v>0</v>
      </c>
      <c r="R1451" s="141"/>
      <c r="S1451" s="140"/>
      <c r="T1451" s="20">
        <v>0</v>
      </c>
      <c r="U1451" s="139">
        <v>0</v>
      </c>
      <c r="V1451" s="141"/>
      <c r="W1451" s="74">
        <v>25794</v>
      </c>
      <c r="X1451" s="20">
        <v>0</v>
      </c>
      <c r="Y1451" s="20">
        <v>0</v>
      </c>
      <c r="Z1451" s="139">
        <v>312399</v>
      </c>
      <c r="AA1451" s="140"/>
      <c r="AB1451" s="20">
        <v>312399</v>
      </c>
      <c r="AC1451" s="20">
        <v>0</v>
      </c>
      <c r="AD1451" s="75" t="s">
        <v>5908</v>
      </c>
      <c r="AE1451" s="75" t="s">
        <v>6157</v>
      </c>
      <c r="AF1451" s="163" t="s">
        <v>5908</v>
      </c>
      <c r="AG1451" s="164"/>
      <c r="AH1451" s="163" t="s">
        <v>6153</v>
      </c>
      <c r="AI1451" s="164"/>
    </row>
    <row r="1452" spans="1:35">
      <c r="A1452" s="20">
        <v>178</v>
      </c>
      <c r="B1452" s="163" t="s">
        <v>6163</v>
      </c>
      <c r="C1452" s="164"/>
      <c r="D1452" s="75" t="s">
        <v>6164</v>
      </c>
      <c r="E1452" s="163" t="s">
        <v>2779</v>
      </c>
      <c r="F1452" s="165"/>
      <c r="G1452" s="164"/>
      <c r="H1452" s="75" t="s">
        <v>66</v>
      </c>
      <c r="I1452" s="163" t="s">
        <v>6165</v>
      </c>
      <c r="J1452" s="164"/>
      <c r="K1452" s="75" t="s">
        <v>60</v>
      </c>
      <c r="L1452" s="20">
        <v>513</v>
      </c>
      <c r="M1452" s="20">
        <v>0</v>
      </c>
      <c r="N1452" s="139">
        <v>253935</v>
      </c>
      <c r="O1452" s="140"/>
      <c r="P1452" s="20">
        <v>253935</v>
      </c>
      <c r="Q1452" s="139">
        <v>0</v>
      </c>
      <c r="R1452" s="141"/>
      <c r="S1452" s="140"/>
      <c r="T1452" s="20">
        <v>0</v>
      </c>
      <c r="U1452" s="139">
        <v>0</v>
      </c>
      <c r="V1452" s="141"/>
      <c r="W1452" s="74">
        <v>22854</v>
      </c>
      <c r="X1452" s="20">
        <v>0</v>
      </c>
      <c r="Y1452" s="20">
        <v>0</v>
      </c>
      <c r="Z1452" s="139">
        <v>276789</v>
      </c>
      <c r="AA1452" s="140"/>
      <c r="AB1452" s="20">
        <v>22854</v>
      </c>
      <c r="AC1452" s="20">
        <v>253935</v>
      </c>
      <c r="AD1452" s="75" t="s">
        <v>5919</v>
      </c>
      <c r="AE1452" s="75" t="s">
        <v>6166</v>
      </c>
      <c r="AF1452" s="163" t="s">
        <v>5919</v>
      </c>
      <c r="AG1452" s="164"/>
      <c r="AH1452" s="163" t="s">
        <v>6163</v>
      </c>
      <c r="AI1452" s="164"/>
    </row>
    <row r="1453" spans="1:35">
      <c r="A1453" s="20">
        <v>179</v>
      </c>
      <c r="B1453" s="163" t="s">
        <v>6694</v>
      </c>
      <c r="C1453" s="164"/>
      <c r="D1453" s="75" t="s">
        <v>6695</v>
      </c>
      <c r="E1453" s="163" t="s">
        <v>6696</v>
      </c>
      <c r="F1453" s="165"/>
      <c r="G1453" s="164"/>
      <c r="H1453" s="75" t="s">
        <v>325</v>
      </c>
      <c r="I1453" s="163" t="s">
        <v>6697</v>
      </c>
      <c r="J1453" s="164"/>
      <c r="K1453" s="75" t="s">
        <v>60</v>
      </c>
      <c r="L1453" s="20">
        <v>2479</v>
      </c>
      <c r="M1453" s="20">
        <v>59400</v>
      </c>
      <c r="N1453" s="139">
        <v>1226907</v>
      </c>
      <c r="O1453" s="140"/>
      <c r="P1453" s="20">
        <v>1286307</v>
      </c>
      <c r="Q1453" s="139">
        <v>0</v>
      </c>
      <c r="R1453" s="141"/>
      <c r="S1453" s="140"/>
      <c r="T1453" s="20">
        <v>0</v>
      </c>
      <c r="U1453" s="139">
        <v>188171</v>
      </c>
      <c r="V1453" s="141"/>
      <c r="W1453" s="74">
        <v>13160</v>
      </c>
      <c r="X1453" s="20">
        <v>13950</v>
      </c>
      <c r="Y1453" s="20">
        <v>0</v>
      </c>
      <c r="Z1453" s="139">
        <v>1501588</v>
      </c>
      <c r="AA1453" s="140"/>
      <c r="AB1453" s="20">
        <v>1501588</v>
      </c>
      <c r="AC1453" s="20">
        <v>0</v>
      </c>
      <c r="AD1453" s="75" t="s">
        <v>6373</v>
      </c>
      <c r="AE1453" s="75" t="s">
        <v>6698</v>
      </c>
      <c r="AF1453" s="163" t="s">
        <v>6373</v>
      </c>
      <c r="AG1453" s="164"/>
      <c r="AH1453" s="163" t="s">
        <v>6694</v>
      </c>
      <c r="AI1453" s="164"/>
    </row>
    <row r="1454" spans="1:35">
      <c r="A1454" s="20">
        <v>180</v>
      </c>
      <c r="B1454" s="163" t="s">
        <v>6703</v>
      </c>
      <c r="C1454" s="164"/>
      <c r="D1454" s="75" t="s">
        <v>6704</v>
      </c>
      <c r="E1454" s="163" t="s">
        <v>6705</v>
      </c>
      <c r="F1454" s="165"/>
      <c r="G1454" s="164"/>
      <c r="H1454" s="75" t="s">
        <v>156</v>
      </c>
      <c r="I1454" s="163" t="s">
        <v>6706</v>
      </c>
      <c r="J1454" s="164"/>
      <c r="K1454" s="75" t="s">
        <v>6707</v>
      </c>
      <c r="L1454" s="20">
        <v>12118</v>
      </c>
      <c r="M1454" s="20">
        <v>0</v>
      </c>
      <c r="N1454" s="139">
        <v>13329360</v>
      </c>
      <c r="O1454" s="140"/>
      <c r="P1454" s="20">
        <v>13329360</v>
      </c>
      <c r="Q1454" s="139">
        <v>10000</v>
      </c>
      <c r="R1454" s="141"/>
      <c r="S1454" s="140"/>
      <c r="T1454" s="20">
        <v>0</v>
      </c>
      <c r="U1454" s="139">
        <v>188171</v>
      </c>
      <c r="V1454" s="141"/>
      <c r="W1454" s="74">
        <v>133294</v>
      </c>
      <c r="X1454" s="20">
        <v>11000</v>
      </c>
      <c r="Y1454" s="20">
        <v>0</v>
      </c>
      <c r="Z1454" s="139">
        <v>13671825</v>
      </c>
      <c r="AA1454" s="140"/>
      <c r="AB1454" s="20">
        <v>13671825</v>
      </c>
      <c r="AC1454" s="20">
        <v>0</v>
      </c>
      <c r="AD1454" s="75" t="s">
        <v>6373</v>
      </c>
      <c r="AE1454" s="75" t="s">
        <v>6708</v>
      </c>
      <c r="AF1454" s="163" t="s">
        <v>6373</v>
      </c>
      <c r="AG1454" s="164"/>
      <c r="AH1454" s="163" t="s">
        <v>6703</v>
      </c>
      <c r="AI1454" s="164"/>
    </row>
    <row r="1455" spans="1:35">
      <c r="A1455" s="20">
        <v>181</v>
      </c>
      <c r="B1455" s="163" t="s">
        <v>6158</v>
      </c>
      <c r="C1455" s="164"/>
      <c r="D1455" s="75" t="s">
        <v>6159</v>
      </c>
      <c r="E1455" s="163" t="s">
        <v>6160</v>
      </c>
      <c r="F1455" s="165"/>
      <c r="G1455" s="164"/>
      <c r="H1455" s="75" t="s">
        <v>66</v>
      </c>
      <c r="I1455" s="163" t="s">
        <v>6161</v>
      </c>
      <c r="J1455" s="164"/>
      <c r="K1455" s="75" t="s">
        <v>125</v>
      </c>
      <c r="L1455" s="20">
        <v>599</v>
      </c>
      <c r="M1455" s="20">
        <v>0</v>
      </c>
      <c r="N1455" s="139">
        <v>809848</v>
      </c>
      <c r="O1455" s="140"/>
      <c r="P1455" s="20">
        <v>809848</v>
      </c>
      <c r="Q1455" s="139">
        <v>0</v>
      </c>
      <c r="R1455" s="141"/>
      <c r="S1455" s="140"/>
      <c r="T1455" s="20">
        <v>0</v>
      </c>
      <c r="U1455" s="139">
        <v>0</v>
      </c>
      <c r="V1455" s="141"/>
      <c r="W1455" s="74">
        <v>72886</v>
      </c>
      <c r="X1455" s="20">
        <v>0</v>
      </c>
      <c r="Y1455" s="20">
        <v>0</v>
      </c>
      <c r="Z1455" s="139">
        <v>882734</v>
      </c>
      <c r="AA1455" s="140"/>
      <c r="AB1455" s="20">
        <v>882734</v>
      </c>
      <c r="AC1455" s="20">
        <v>0</v>
      </c>
      <c r="AD1455" s="75" t="s">
        <v>6039</v>
      </c>
      <c r="AE1455" s="75" t="s">
        <v>6162</v>
      </c>
      <c r="AF1455" s="163" t="s">
        <v>6039</v>
      </c>
      <c r="AG1455" s="164"/>
      <c r="AH1455" s="163" t="s">
        <v>6158</v>
      </c>
      <c r="AI1455" s="164"/>
    </row>
    <row r="1456" spans="1:35">
      <c r="A1456" s="20">
        <v>182</v>
      </c>
      <c r="B1456" s="163" t="s">
        <v>6167</v>
      </c>
      <c r="C1456" s="164"/>
      <c r="D1456" s="75" t="s">
        <v>6168</v>
      </c>
      <c r="E1456" s="163" t="s">
        <v>6169</v>
      </c>
      <c r="F1456" s="165"/>
      <c r="G1456" s="164"/>
      <c r="H1456" s="75" t="s">
        <v>325</v>
      </c>
      <c r="I1456" s="163" t="s">
        <v>6170</v>
      </c>
      <c r="J1456" s="164"/>
      <c r="K1456" s="75" t="s">
        <v>125</v>
      </c>
      <c r="L1456" s="20">
        <v>4957</v>
      </c>
      <c r="M1456" s="20">
        <v>584064</v>
      </c>
      <c r="N1456" s="139">
        <v>6702134</v>
      </c>
      <c r="O1456" s="140"/>
      <c r="P1456" s="20">
        <v>7286198</v>
      </c>
      <c r="Q1456" s="139">
        <v>10000</v>
      </c>
      <c r="R1456" s="141"/>
      <c r="S1456" s="140"/>
      <c r="T1456" s="20">
        <v>76400</v>
      </c>
      <c r="U1456" s="139">
        <v>188171</v>
      </c>
      <c r="V1456" s="141"/>
      <c r="W1456" s="74">
        <v>75782</v>
      </c>
      <c r="X1456" s="20">
        <v>0</v>
      </c>
      <c r="Y1456" s="20">
        <v>0</v>
      </c>
      <c r="Z1456" s="139">
        <v>7636551</v>
      </c>
      <c r="AA1456" s="140"/>
      <c r="AB1456" s="20">
        <v>4500000</v>
      </c>
      <c r="AC1456" s="20">
        <v>3136551</v>
      </c>
      <c r="AD1456" s="75" t="s">
        <v>5944</v>
      </c>
      <c r="AE1456" s="75" t="s">
        <v>6171</v>
      </c>
      <c r="AF1456" s="163" t="s">
        <v>5944</v>
      </c>
      <c r="AG1456" s="164"/>
      <c r="AH1456" s="163" t="s">
        <v>6167</v>
      </c>
      <c r="AI1456" s="164"/>
    </row>
    <row r="1457" spans="1:35">
      <c r="A1457" s="20">
        <v>183</v>
      </c>
      <c r="B1457" s="163" t="s">
        <v>6713</v>
      </c>
      <c r="C1457" s="164"/>
      <c r="D1457" s="75" t="s">
        <v>6714</v>
      </c>
      <c r="E1457" s="163" t="s">
        <v>6715</v>
      </c>
      <c r="F1457" s="165"/>
      <c r="G1457" s="164"/>
      <c r="H1457" s="75" t="s">
        <v>156</v>
      </c>
      <c r="I1457" s="163" t="s">
        <v>6716</v>
      </c>
      <c r="J1457" s="164"/>
      <c r="K1457" s="75" t="s">
        <v>252</v>
      </c>
      <c r="L1457" s="20">
        <v>2479</v>
      </c>
      <c r="M1457" s="20">
        <v>0</v>
      </c>
      <c r="N1457" s="139">
        <v>1226907</v>
      </c>
      <c r="O1457" s="140"/>
      <c r="P1457" s="20">
        <v>1226907</v>
      </c>
      <c r="Q1457" s="139">
        <v>0</v>
      </c>
      <c r="R1457" s="141"/>
      <c r="S1457" s="140"/>
      <c r="T1457" s="20">
        <v>0</v>
      </c>
      <c r="U1457" s="139">
        <v>0</v>
      </c>
      <c r="V1457" s="141"/>
      <c r="W1457" s="74">
        <v>12269</v>
      </c>
      <c r="X1457" s="20">
        <v>0</v>
      </c>
      <c r="Y1457" s="20">
        <v>0</v>
      </c>
      <c r="Z1457" s="139">
        <v>1239176</v>
      </c>
      <c r="AA1457" s="140"/>
      <c r="AB1457" s="20">
        <v>600000</v>
      </c>
      <c r="AC1457" s="20">
        <v>639176</v>
      </c>
      <c r="AD1457" s="75" t="s">
        <v>6423</v>
      </c>
      <c r="AE1457" s="75" t="s">
        <v>6717</v>
      </c>
      <c r="AF1457" s="163" t="s">
        <v>6423</v>
      </c>
      <c r="AG1457" s="164"/>
      <c r="AH1457" s="163" t="s">
        <v>6713</v>
      </c>
      <c r="AI1457" s="164"/>
    </row>
    <row r="1458" spans="1:35">
      <c r="A1458" s="20">
        <v>184</v>
      </c>
      <c r="B1458" s="163" t="s">
        <v>7102</v>
      </c>
      <c r="C1458" s="164"/>
      <c r="D1458" s="75" t="s">
        <v>108</v>
      </c>
      <c r="E1458" s="163" t="s">
        <v>674</v>
      </c>
      <c r="F1458" s="165"/>
      <c r="G1458" s="164"/>
      <c r="H1458" s="75" t="s">
        <v>110</v>
      </c>
      <c r="I1458" s="163" t="s">
        <v>7103</v>
      </c>
      <c r="J1458" s="164"/>
      <c r="K1458" s="75" t="s">
        <v>112</v>
      </c>
      <c r="L1458" s="20">
        <v>4957</v>
      </c>
      <c r="M1458" s="20">
        <v>429300</v>
      </c>
      <c r="N1458" s="139">
        <v>2305098</v>
      </c>
      <c r="O1458" s="140"/>
      <c r="P1458" s="20">
        <v>2734398</v>
      </c>
      <c r="Q1458" s="139">
        <v>0</v>
      </c>
      <c r="R1458" s="141"/>
      <c r="S1458" s="140"/>
      <c r="T1458" s="20">
        <v>0</v>
      </c>
      <c r="U1458" s="139">
        <v>0</v>
      </c>
      <c r="V1458" s="141"/>
      <c r="W1458" s="74">
        <v>13672</v>
      </c>
      <c r="X1458" s="20">
        <v>0</v>
      </c>
      <c r="Y1458" s="20">
        <v>0</v>
      </c>
      <c r="Z1458" s="139">
        <v>2748070</v>
      </c>
      <c r="AA1458" s="140"/>
      <c r="AB1458" s="20">
        <v>2748070</v>
      </c>
      <c r="AC1458" s="20">
        <v>0</v>
      </c>
      <c r="AD1458" s="75" t="s">
        <v>6881</v>
      </c>
      <c r="AE1458" s="75" t="s">
        <v>7104</v>
      </c>
      <c r="AF1458" s="163" t="s">
        <v>6881</v>
      </c>
      <c r="AG1458" s="164"/>
      <c r="AH1458" s="163" t="s">
        <v>7102</v>
      </c>
      <c r="AI1458" s="164"/>
    </row>
    <row r="1459" spans="1:35">
      <c r="A1459" s="20">
        <v>185</v>
      </c>
      <c r="B1459" s="163" t="s">
        <v>6699</v>
      </c>
      <c r="C1459" s="164"/>
      <c r="D1459" s="75" t="s">
        <v>6700</v>
      </c>
      <c r="E1459" s="163" t="s">
        <v>6701</v>
      </c>
      <c r="F1459" s="165"/>
      <c r="G1459" s="164"/>
      <c r="H1459" s="75" t="s">
        <v>66</v>
      </c>
      <c r="I1459" s="163" t="s">
        <v>2372</v>
      </c>
      <c r="J1459" s="164"/>
      <c r="K1459" s="75" t="s">
        <v>1218</v>
      </c>
      <c r="L1459" s="20">
        <v>1292</v>
      </c>
      <c r="M1459" s="20">
        <v>0</v>
      </c>
      <c r="N1459" s="139">
        <v>2195793</v>
      </c>
      <c r="O1459" s="140"/>
      <c r="P1459" s="20">
        <v>2195793</v>
      </c>
      <c r="Q1459" s="139">
        <v>0</v>
      </c>
      <c r="R1459" s="141"/>
      <c r="S1459" s="140"/>
      <c r="T1459" s="20">
        <v>0</v>
      </c>
      <c r="U1459" s="139">
        <v>0</v>
      </c>
      <c r="V1459" s="141"/>
      <c r="W1459" s="74">
        <v>197621</v>
      </c>
      <c r="X1459" s="20">
        <v>0</v>
      </c>
      <c r="Y1459" s="20">
        <v>0</v>
      </c>
      <c r="Z1459" s="139">
        <v>2393414</v>
      </c>
      <c r="AA1459" s="140"/>
      <c r="AB1459" s="20">
        <v>2393414</v>
      </c>
      <c r="AC1459" s="20">
        <v>0</v>
      </c>
      <c r="AD1459" s="75" t="s">
        <v>6423</v>
      </c>
      <c r="AE1459" s="75" t="s">
        <v>6702</v>
      </c>
      <c r="AF1459" s="163" t="s">
        <v>6423</v>
      </c>
      <c r="AG1459" s="164"/>
      <c r="AH1459" s="163" t="s">
        <v>6699</v>
      </c>
      <c r="AI1459" s="164"/>
    </row>
    <row r="1460" spans="1:35">
      <c r="A1460" s="20">
        <v>186</v>
      </c>
      <c r="B1460" s="163" t="s">
        <v>6961</v>
      </c>
      <c r="C1460" s="164"/>
      <c r="D1460" s="75" t="s">
        <v>6962</v>
      </c>
      <c r="E1460" s="163" t="s">
        <v>6963</v>
      </c>
      <c r="F1460" s="165"/>
      <c r="G1460" s="164"/>
      <c r="H1460" s="75" t="s">
        <v>66</v>
      </c>
      <c r="I1460" s="163" t="s">
        <v>6964</v>
      </c>
      <c r="J1460" s="164"/>
      <c r="K1460" s="75" t="s">
        <v>2164</v>
      </c>
      <c r="L1460" s="20">
        <v>1871</v>
      </c>
      <c r="M1460" s="20">
        <v>0</v>
      </c>
      <c r="N1460" s="139">
        <v>3179821</v>
      </c>
      <c r="O1460" s="140"/>
      <c r="P1460" s="20">
        <v>3179821</v>
      </c>
      <c r="Q1460" s="139">
        <v>0</v>
      </c>
      <c r="R1460" s="141"/>
      <c r="S1460" s="140"/>
      <c r="T1460" s="20">
        <v>0</v>
      </c>
      <c r="U1460" s="139">
        <v>0</v>
      </c>
      <c r="V1460" s="141"/>
      <c r="W1460" s="74">
        <v>0</v>
      </c>
      <c r="X1460" s="20">
        <v>0</v>
      </c>
      <c r="Y1460" s="20">
        <v>0</v>
      </c>
      <c r="Z1460" s="139">
        <v>3179821</v>
      </c>
      <c r="AA1460" s="140"/>
      <c r="AB1460" s="20">
        <v>10000</v>
      </c>
      <c r="AC1460" s="20">
        <v>3169821</v>
      </c>
      <c r="AD1460" s="75" t="s">
        <v>6881</v>
      </c>
      <c r="AE1460" s="75" t="s">
        <v>6965</v>
      </c>
      <c r="AF1460" s="163" t="s">
        <v>6881</v>
      </c>
      <c r="AG1460" s="164"/>
      <c r="AH1460" s="163" t="s">
        <v>6961</v>
      </c>
      <c r="AI1460" s="164"/>
    </row>
    <row r="1461" spans="1:35">
      <c r="A1461" s="20">
        <v>187</v>
      </c>
      <c r="B1461" s="163" t="s">
        <v>6172</v>
      </c>
      <c r="C1461" s="164"/>
      <c r="D1461" s="75" t="s">
        <v>6173</v>
      </c>
      <c r="E1461" s="163" t="s">
        <v>6174</v>
      </c>
      <c r="F1461" s="165"/>
      <c r="G1461" s="164"/>
      <c r="H1461" s="75" t="s">
        <v>66</v>
      </c>
      <c r="I1461" s="163" t="s">
        <v>6175</v>
      </c>
      <c r="J1461" s="164"/>
      <c r="K1461" s="75" t="s">
        <v>1333</v>
      </c>
      <c r="L1461" s="20">
        <v>500</v>
      </c>
      <c r="M1461" s="20">
        <v>0</v>
      </c>
      <c r="N1461" s="139">
        <v>849765</v>
      </c>
      <c r="O1461" s="140"/>
      <c r="P1461" s="20">
        <v>849765</v>
      </c>
      <c r="Q1461" s="139">
        <v>0</v>
      </c>
      <c r="R1461" s="141"/>
      <c r="S1461" s="140"/>
      <c r="T1461" s="20">
        <v>76400</v>
      </c>
      <c r="U1461" s="139">
        <v>32259</v>
      </c>
      <c r="V1461" s="141"/>
      <c r="W1461" s="74">
        <v>76479</v>
      </c>
      <c r="X1461" s="20">
        <v>0</v>
      </c>
      <c r="Y1461" s="20">
        <v>0</v>
      </c>
      <c r="Z1461" s="139">
        <v>1034903</v>
      </c>
      <c r="AA1461" s="140"/>
      <c r="AB1461" s="20">
        <v>1034903</v>
      </c>
      <c r="AC1461" s="20">
        <v>0</v>
      </c>
      <c r="AD1461" s="75" t="s">
        <v>5965</v>
      </c>
      <c r="AE1461" s="75" t="s">
        <v>6176</v>
      </c>
      <c r="AF1461" s="163" t="s">
        <v>5965</v>
      </c>
      <c r="AG1461" s="164"/>
      <c r="AH1461" s="163" t="s">
        <v>6172</v>
      </c>
      <c r="AI1461" s="164"/>
    </row>
    <row r="1462" spans="1:35">
      <c r="A1462" s="20">
        <v>188</v>
      </c>
      <c r="B1462" s="163" t="s">
        <v>7105</v>
      </c>
      <c r="C1462" s="164"/>
      <c r="D1462" s="75" t="s">
        <v>7106</v>
      </c>
      <c r="E1462" s="163" t="s">
        <v>7107</v>
      </c>
      <c r="F1462" s="165"/>
      <c r="G1462" s="164"/>
      <c r="H1462" s="75" t="s">
        <v>66</v>
      </c>
      <c r="I1462" s="163" t="s">
        <v>7108</v>
      </c>
      <c r="J1462" s="164"/>
      <c r="K1462" s="75" t="s">
        <v>2164</v>
      </c>
      <c r="L1462" s="20">
        <v>3850</v>
      </c>
      <c r="M1462" s="20">
        <v>0</v>
      </c>
      <c r="N1462" s="139">
        <v>6543191</v>
      </c>
      <c r="O1462" s="140"/>
      <c r="P1462" s="20">
        <v>6543191</v>
      </c>
      <c r="Q1462" s="139">
        <v>10000</v>
      </c>
      <c r="R1462" s="141"/>
      <c r="S1462" s="140"/>
      <c r="T1462" s="20">
        <v>0</v>
      </c>
      <c r="U1462" s="139">
        <v>0</v>
      </c>
      <c r="V1462" s="141"/>
      <c r="W1462" s="74">
        <v>0</v>
      </c>
      <c r="X1462" s="20">
        <v>0</v>
      </c>
      <c r="Y1462" s="20">
        <v>0</v>
      </c>
      <c r="Z1462" s="139">
        <v>6553191</v>
      </c>
      <c r="AA1462" s="140"/>
      <c r="AB1462" s="20">
        <v>10000</v>
      </c>
      <c r="AC1462" s="20">
        <v>6543191</v>
      </c>
      <c r="AD1462" s="75" t="s">
        <v>6881</v>
      </c>
      <c r="AE1462" s="75" t="s">
        <v>7109</v>
      </c>
      <c r="AF1462" s="163" t="s">
        <v>6881</v>
      </c>
      <c r="AG1462" s="164"/>
      <c r="AH1462" s="163" t="s">
        <v>7105</v>
      </c>
      <c r="AI1462" s="164"/>
    </row>
    <row r="1463" spans="1:35">
      <c r="A1463" s="20">
        <v>189</v>
      </c>
      <c r="B1463" s="163" t="s">
        <v>7110</v>
      </c>
      <c r="C1463" s="164"/>
      <c r="D1463" s="75" t="s">
        <v>7111</v>
      </c>
      <c r="E1463" s="163" t="s">
        <v>6922</v>
      </c>
      <c r="F1463" s="165"/>
      <c r="G1463" s="164"/>
      <c r="H1463" s="75" t="s">
        <v>66</v>
      </c>
      <c r="I1463" s="163" t="s">
        <v>7112</v>
      </c>
      <c r="J1463" s="164"/>
      <c r="K1463" s="75" t="s">
        <v>2164</v>
      </c>
      <c r="L1463" s="20">
        <v>2695</v>
      </c>
      <c r="M1463" s="20">
        <v>0</v>
      </c>
      <c r="N1463" s="139">
        <v>4580233</v>
      </c>
      <c r="O1463" s="140"/>
      <c r="P1463" s="20">
        <v>4580233</v>
      </c>
      <c r="Q1463" s="139">
        <v>0</v>
      </c>
      <c r="R1463" s="141"/>
      <c r="S1463" s="140"/>
      <c r="T1463" s="20">
        <v>0</v>
      </c>
      <c r="U1463" s="139">
        <v>0</v>
      </c>
      <c r="V1463" s="141"/>
      <c r="W1463" s="74">
        <v>0</v>
      </c>
      <c r="X1463" s="20">
        <v>0</v>
      </c>
      <c r="Y1463" s="20">
        <v>0</v>
      </c>
      <c r="Z1463" s="139">
        <v>4580233</v>
      </c>
      <c r="AA1463" s="140"/>
      <c r="AB1463" s="20">
        <v>10000</v>
      </c>
      <c r="AC1463" s="20">
        <v>4570233</v>
      </c>
      <c r="AD1463" s="75" t="s">
        <v>6881</v>
      </c>
      <c r="AE1463" s="75" t="s">
        <v>7113</v>
      </c>
      <c r="AF1463" s="163" t="s">
        <v>6881</v>
      </c>
      <c r="AG1463" s="164"/>
      <c r="AH1463" s="163" t="s">
        <v>7110</v>
      </c>
      <c r="AI1463" s="164"/>
    </row>
    <row r="1464" spans="1:35">
      <c r="A1464" s="20">
        <v>190</v>
      </c>
      <c r="B1464" s="163" t="s">
        <v>7114</v>
      </c>
      <c r="C1464" s="164"/>
      <c r="D1464" s="75" t="s">
        <v>7115</v>
      </c>
      <c r="E1464" s="163" t="s">
        <v>7067</v>
      </c>
      <c r="F1464" s="165"/>
      <c r="G1464" s="164"/>
      <c r="H1464" s="75" t="s">
        <v>66</v>
      </c>
      <c r="I1464" s="163" t="s">
        <v>7116</v>
      </c>
      <c r="J1464" s="164"/>
      <c r="K1464" s="75" t="s">
        <v>6994</v>
      </c>
      <c r="L1464" s="20">
        <v>2750</v>
      </c>
      <c r="M1464" s="20">
        <v>0</v>
      </c>
      <c r="N1464" s="139">
        <v>4673708</v>
      </c>
      <c r="O1464" s="140"/>
      <c r="P1464" s="20">
        <v>4673708</v>
      </c>
      <c r="Q1464" s="139">
        <v>0</v>
      </c>
      <c r="R1464" s="141"/>
      <c r="S1464" s="140"/>
      <c r="T1464" s="20">
        <v>0</v>
      </c>
      <c r="U1464" s="139">
        <v>0</v>
      </c>
      <c r="V1464" s="141"/>
      <c r="W1464" s="74">
        <v>0</v>
      </c>
      <c r="X1464" s="20">
        <v>0</v>
      </c>
      <c r="Y1464" s="20">
        <v>0</v>
      </c>
      <c r="Z1464" s="139">
        <v>4673708</v>
      </c>
      <c r="AA1464" s="140"/>
      <c r="AB1464" s="20">
        <v>10000</v>
      </c>
      <c r="AC1464" s="20">
        <v>4663708</v>
      </c>
      <c r="AD1464" s="75" t="s">
        <v>6881</v>
      </c>
      <c r="AE1464" s="75" t="s">
        <v>7117</v>
      </c>
      <c r="AF1464" s="163" t="s">
        <v>6881</v>
      </c>
      <c r="AG1464" s="164"/>
      <c r="AH1464" s="163" t="s">
        <v>7114</v>
      </c>
      <c r="AI1464" s="164"/>
    </row>
    <row r="1465" spans="1:35">
      <c r="A1465" s="20">
        <v>191</v>
      </c>
      <c r="B1465" s="163" t="s">
        <v>6709</v>
      </c>
      <c r="C1465" s="164"/>
      <c r="D1465" s="75" t="s">
        <v>6710</v>
      </c>
      <c r="E1465" s="163" t="s">
        <v>6711</v>
      </c>
      <c r="F1465" s="165"/>
      <c r="G1465" s="164"/>
      <c r="H1465" s="75" t="s">
        <v>156</v>
      </c>
      <c r="I1465" s="163" t="s">
        <v>6482</v>
      </c>
      <c r="J1465" s="164"/>
      <c r="K1465" s="75" t="s">
        <v>60</v>
      </c>
      <c r="L1465" s="20">
        <v>2479</v>
      </c>
      <c r="M1465" s="20">
        <v>0</v>
      </c>
      <c r="N1465" s="139">
        <v>1226907</v>
      </c>
      <c r="O1465" s="140"/>
      <c r="P1465" s="20">
        <v>1226907</v>
      </c>
      <c r="Q1465" s="139">
        <v>0</v>
      </c>
      <c r="R1465" s="141"/>
      <c r="S1465" s="140"/>
      <c r="T1465" s="20">
        <v>0</v>
      </c>
      <c r="U1465" s="139">
        <v>188171</v>
      </c>
      <c r="V1465" s="141"/>
      <c r="W1465" s="74">
        <v>12269</v>
      </c>
      <c r="X1465" s="20">
        <v>0</v>
      </c>
      <c r="Y1465" s="20">
        <v>0</v>
      </c>
      <c r="Z1465" s="139">
        <v>1427347</v>
      </c>
      <c r="AA1465" s="140"/>
      <c r="AB1465" s="20">
        <v>1427347</v>
      </c>
      <c r="AC1465" s="20">
        <v>0</v>
      </c>
      <c r="AD1465" s="75" t="s">
        <v>6423</v>
      </c>
      <c r="AE1465" s="75" t="s">
        <v>6712</v>
      </c>
      <c r="AF1465" s="163" t="s">
        <v>6423</v>
      </c>
      <c r="AG1465" s="164"/>
      <c r="AH1465" s="163" t="s">
        <v>6709</v>
      </c>
      <c r="AI1465" s="164"/>
    </row>
    <row r="1466" spans="1:35">
      <c r="A1466" s="20">
        <v>192</v>
      </c>
      <c r="B1466" s="163" t="s">
        <v>7118</v>
      </c>
      <c r="C1466" s="164"/>
      <c r="D1466" s="75" t="s">
        <v>108</v>
      </c>
      <c r="E1466" s="163" t="s">
        <v>7058</v>
      </c>
      <c r="F1466" s="165"/>
      <c r="G1466" s="164"/>
      <c r="H1466" s="75" t="s">
        <v>110</v>
      </c>
      <c r="I1466" s="163" t="s">
        <v>7059</v>
      </c>
      <c r="J1466" s="164"/>
      <c r="K1466" s="75" t="s">
        <v>118</v>
      </c>
      <c r="L1466" s="20">
        <v>4957</v>
      </c>
      <c r="M1466" s="20">
        <v>243000</v>
      </c>
      <c r="N1466" s="139">
        <v>1784592</v>
      </c>
      <c r="O1466" s="140"/>
      <c r="P1466" s="20">
        <v>2027592</v>
      </c>
      <c r="Q1466" s="139">
        <v>0</v>
      </c>
      <c r="R1466" s="141"/>
      <c r="S1466" s="140"/>
      <c r="T1466" s="20">
        <v>0</v>
      </c>
      <c r="U1466" s="139">
        <v>0</v>
      </c>
      <c r="V1466" s="141"/>
      <c r="W1466" s="74">
        <v>10138</v>
      </c>
      <c r="X1466" s="20">
        <v>0</v>
      </c>
      <c r="Y1466" s="20">
        <v>0</v>
      </c>
      <c r="Z1466" s="139">
        <v>2037730</v>
      </c>
      <c r="AA1466" s="140"/>
      <c r="AB1466" s="20">
        <v>2037730</v>
      </c>
      <c r="AC1466" s="20">
        <v>0</v>
      </c>
      <c r="AD1466" s="75" t="s">
        <v>6881</v>
      </c>
      <c r="AE1466" s="75" t="s">
        <v>7119</v>
      </c>
      <c r="AF1466" s="163" t="s">
        <v>6881</v>
      </c>
      <c r="AG1466" s="164"/>
      <c r="AH1466" s="163" t="s">
        <v>7118</v>
      </c>
      <c r="AI1466" s="164"/>
    </row>
    <row r="1467" spans="1:35">
      <c r="A1467" s="20">
        <v>193</v>
      </c>
      <c r="B1467" s="163" t="s">
        <v>6723</v>
      </c>
      <c r="C1467" s="164"/>
      <c r="D1467" s="75" t="s">
        <v>6724</v>
      </c>
      <c r="E1467" s="163" t="s">
        <v>6725</v>
      </c>
      <c r="F1467" s="165"/>
      <c r="G1467" s="164"/>
      <c r="H1467" s="75" t="s">
        <v>66</v>
      </c>
      <c r="I1467" s="163" t="s">
        <v>6726</v>
      </c>
      <c r="J1467" s="164"/>
      <c r="K1467" s="75" t="s">
        <v>60</v>
      </c>
      <c r="L1467" s="20">
        <v>513</v>
      </c>
      <c r="M1467" s="20">
        <v>0</v>
      </c>
      <c r="N1467" s="139">
        <v>253935</v>
      </c>
      <c r="O1467" s="140"/>
      <c r="P1467" s="20">
        <v>253935</v>
      </c>
      <c r="Q1467" s="139">
        <v>0</v>
      </c>
      <c r="R1467" s="141"/>
      <c r="S1467" s="140"/>
      <c r="T1467" s="20">
        <v>0</v>
      </c>
      <c r="U1467" s="139">
        <v>0</v>
      </c>
      <c r="V1467" s="141"/>
      <c r="W1467" s="74">
        <v>22854</v>
      </c>
      <c r="X1467" s="20">
        <v>0</v>
      </c>
      <c r="Y1467" s="20">
        <v>0</v>
      </c>
      <c r="Z1467" s="139">
        <v>276789</v>
      </c>
      <c r="AA1467" s="140"/>
      <c r="AB1467" s="20">
        <v>23000</v>
      </c>
      <c r="AC1467" s="20">
        <v>253789</v>
      </c>
      <c r="AD1467" s="75" t="s">
        <v>6373</v>
      </c>
      <c r="AE1467" s="75" t="s">
        <v>6727</v>
      </c>
      <c r="AF1467" s="163" t="s">
        <v>6373</v>
      </c>
      <c r="AG1467" s="164"/>
      <c r="AH1467" s="163" t="s">
        <v>6723</v>
      </c>
      <c r="AI1467" s="164"/>
    </row>
    <row r="1468" spans="1:35">
      <c r="A1468" s="20">
        <v>194</v>
      </c>
      <c r="B1468" s="163" t="s">
        <v>6326</v>
      </c>
      <c r="C1468" s="164"/>
      <c r="D1468" s="75" t="s">
        <v>6327</v>
      </c>
      <c r="E1468" s="163" t="s">
        <v>6328</v>
      </c>
      <c r="F1468" s="165"/>
      <c r="G1468" s="164"/>
      <c r="H1468" s="75" t="s">
        <v>325</v>
      </c>
      <c r="I1468" s="163" t="s">
        <v>6329</v>
      </c>
      <c r="J1468" s="164"/>
      <c r="K1468" s="75" t="s">
        <v>60</v>
      </c>
      <c r="L1468" s="20">
        <v>2479</v>
      </c>
      <c r="M1468" s="20">
        <v>59400</v>
      </c>
      <c r="N1468" s="139">
        <v>1226907</v>
      </c>
      <c r="O1468" s="140"/>
      <c r="P1468" s="20">
        <v>1286307</v>
      </c>
      <c r="Q1468" s="139">
        <v>0</v>
      </c>
      <c r="R1468" s="141"/>
      <c r="S1468" s="140"/>
      <c r="T1468" s="20">
        <v>76400</v>
      </c>
      <c r="U1468" s="139">
        <v>274226</v>
      </c>
      <c r="V1468" s="141"/>
      <c r="W1468" s="74">
        <v>13160</v>
      </c>
      <c r="X1468" s="20">
        <v>16650</v>
      </c>
      <c r="Y1468" s="20">
        <v>0</v>
      </c>
      <c r="Z1468" s="139">
        <v>1666743</v>
      </c>
      <c r="AA1468" s="140"/>
      <c r="AB1468" s="20">
        <v>1000000</v>
      </c>
      <c r="AC1468" s="20">
        <v>666743</v>
      </c>
      <c r="AD1468" s="75" t="s">
        <v>6054</v>
      </c>
      <c r="AE1468" s="75" t="s">
        <v>6330</v>
      </c>
      <c r="AF1468" s="163" t="s">
        <v>6054</v>
      </c>
      <c r="AG1468" s="164"/>
      <c r="AH1468" s="163" t="s">
        <v>6326</v>
      </c>
      <c r="AI1468" s="164"/>
    </row>
    <row r="1469" spans="1:35">
      <c r="A1469" s="20">
        <v>195</v>
      </c>
      <c r="B1469" s="163" t="s">
        <v>6732</v>
      </c>
      <c r="C1469" s="164"/>
      <c r="D1469" s="75" t="s">
        <v>6733</v>
      </c>
      <c r="E1469" s="163" t="s">
        <v>6734</v>
      </c>
      <c r="F1469" s="165"/>
      <c r="G1469" s="164"/>
      <c r="H1469" s="75" t="s">
        <v>156</v>
      </c>
      <c r="I1469" s="163" t="s">
        <v>6735</v>
      </c>
      <c r="J1469" s="164"/>
      <c r="K1469" s="75" t="s">
        <v>295</v>
      </c>
      <c r="L1469" s="20">
        <v>4957</v>
      </c>
      <c r="M1469" s="20">
        <v>0</v>
      </c>
      <c r="N1469" s="139">
        <v>2453814</v>
      </c>
      <c r="O1469" s="140"/>
      <c r="P1469" s="20">
        <v>2453814</v>
      </c>
      <c r="Q1469" s="139">
        <v>0</v>
      </c>
      <c r="R1469" s="141"/>
      <c r="S1469" s="140"/>
      <c r="T1469" s="20">
        <v>76400</v>
      </c>
      <c r="U1469" s="139">
        <v>156912</v>
      </c>
      <c r="V1469" s="141"/>
      <c r="W1469" s="74">
        <v>24538</v>
      </c>
      <c r="X1469" s="20">
        <v>0</v>
      </c>
      <c r="Y1469" s="20">
        <v>0</v>
      </c>
      <c r="Z1469" s="139">
        <v>2711664</v>
      </c>
      <c r="AA1469" s="140"/>
      <c r="AB1469" s="20">
        <v>500000</v>
      </c>
      <c r="AC1469" s="20">
        <v>2211664</v>
      </c>
      <c r="AD1469" s="75" t="s">
        <v>6357</v>
      </c>
      <c r="AE1469" s="75" t="s">
        <v>6736</v>
      </c>
      <c r="AF1469" s="163" t="s">
        <v>6357</v>
      </c>
      <c r="AG1469" s="164"/>
      <c r="AH1469" s="163" t="s">
        <v>6732</v>
      </c>
      <c r="AI1469" s="164"/>
    </row>
    <row r="1470" spans="1:35">
      <c r="A1470" s="20">
        <v>196</v>
      </c>
      <c r="B1470" s="163" t="s">
        <v>6728</v>
      </c>
      <c r="C1470" s="164"/>
      <c r="D1470" s="75" t="s">
        <v>108</v>
      </c>
      <c r="E1470" s="163" t="s">
        <v>6729</v>
      </c>
      <c r="F1470" s="165"/>
      <c r="G1470" s="164"/>
      <c r="H1470" s="75" t="s">
        <v>110</v>
      </c>
      <c r="I1470" s="163" t="s">
        <v>6730</v>
      </c>
      <c r="J1470" s="164"/>
      <c r="K1470" s="75" t="s">
        <v>118</v>
      </c>
      <c r="L1470" s="20">
        <v>4957</v>
      </c>
      <c r="M1470" s="20">
        <v>243000</v>
      </c>
      <c r="N1470" s="139">
        <v>1784592</v>
      </c>
      <c r="O1470" s="140"/>
      <c r="P1470" s="20">
        <v>2027592</v>
      </c>
      <c r="Q1470" s="139">
        <v>0</v>
      </c>
      <c r="R1470" s="141"/>
      <c r="S1470" s="140"/>
      <c r="T1470" s="20">
        <v>0</v>
      </c>
      <c r="U1470" s="139">
        <v>0</v>
      </c>
      <c r="V1470" s="141"/>
      <c r="W1470" s="74">
        <v>10138</v>
      </c>
      <c r="X1470" s="20">
        <v>0</v>
      </c>
      <c r="Y1470" s="20">
        <v>0</v>
      </c>
      <c r="Z1470" s="139">
        <v>2037730</v>
      </c>
      <c r="AA1470" s="140"/>
      <c r="AB1470" s="20">
        <v>2037730</v>
      </c>
      <c r="AC1470" s="20">
        <v>0</v>
      </c>
      <c r="AD1470" s="75" t="s">
        <v>6357</v>
      </c>
      <c r="AE1470" s="75" t="s">
        <v>6731</v>
      </c>
      <c r="AF1470" s="163" t="s">
        <v>6357</v>
      </c>
      <c r="AG1470" s="164"/>
      <c r="AH1470" s="163" t="s">
        <v>6728</v>
      </c>
      <c r="AI1470" s="164"/>
    </row>
    <row r="1471" spans="1:35">
      <c r="A1471" s="20">
        <v>197</v>
      </c>
      <c r="B1471" s="163" t="s">
        <v>6737</v>
      </c>
      <c r="C1471" s="164"/>
      <c r="D1471" s="75" t="s">
        <v>6738</v>
      </c>
      <c r="E1471" s="163" t="s">
        <v>6739</v>
      </c>
      <c r="F1471" s="165"/>
      <c r="G1471" s="164"/>
      <c r="H1471" s="75" t="s">
        <v>66</v>
      </c>
      <c r="I1471" s="163" t="s">
        <v>6740</v>
      </c>
      <c r="J1471" s="164"/>
      <c r="K1471" s="75" t="s">
        <v>60</v>
      </c>
      <c r="L1471" s="20">
        <v>513</v>
      </c>
      <c r="M1471" s="20">
        <v>0</v>
      </c>
      <c r="N1471" s="139">
        <v>253935</v>
      </c>
      <c r="O1471" s="140"/>
      <c r="P1471" s="20">
        <v>253935</v>
      </c>
      <c r="Q1471" s="139">
        <v>0</v>
      </c>
      <c r="R1471" s="141"/>
      <c r="S1471" s="140"/>
      <c r="T1471" s="20">
        <v>0</v>
      </c>
      <c r="U1471" s="139">
        <v>0</v>
      </c>
      <c r="V1471" s="141"/>
      <c r="W1471" s="74">
        <v>22854</v>
      </c>
      <c r="X1471" s="20">
        <v>0</v>
      </c>
      <c r="Y1471" s="20">
        <v>0</v>
      </c>
      <c r="Z1471" s="139">
        <v>276789</v>
      </c>
      <c r="AA1471" s="140"/>
      <c r="AB1471" s="20">
        <v>23000</v>
      </c>
      <c r="AC1471" s="20">
        <v>253789</v>
      </c>
      <c r="AD1471" s="75" t="s">
        <v>6373</v>
      </c>
      <c r="AE1471" s="75" t="s">
        <v>6741</v>
      </c>
      <c r="AF1471" s="163" t="s">
        <v>6373</v>
      </c>
      <c r="AG1471" s="164"/>
      <c r="AH1471" s="163" t="s">
        <v>6737</v>
      </c>
      <c r="AI1471" s="164"/>
    </row>
    <row r="1472" spans="1:35">
      <c r="A1472" s="20">
        <v>198</v>
      </c>
      <c r="B1472" s="163" t="s">
        <v>6184</v>
      </c>
      <c r="C1472" s="164"/>
      <c r="D1472" s="75" t="s">
        <v>5922</v>
      </c>
      <c r="E1472" s="163" t="s">
        <v>5923</v>
      </c>
      <c r="F1472" s="165"/>
      <c r="G1472" s="164"/>
      <c r="H1472" s="75" t="s">
        <v>66</v>
      </c>
      <c r="I1472" s="163" t="s">
        <v>5924</v>
      </c>
      <c r="J1472" s="164"/>
      <c r="K1472" s="75" t="s">
        <v>252</v>
      </c>
      <c r="L1472" s="20">
        <v>579</v>
      </c>
      <c r="M1472" s="20">
        <v>0</v>
      </c>
      <c r="N1472" s="139">
        <v>240285</v>
      </c>
      <c r="O1472" s="140"/>
      <c r="P1472" s="20">
        <v>240285</v>
      </c>
      <c r="Q1472" s="139">
        <v>0</v>
      </c>
      <c r="R1472" s="141"/>
      <c r="S1472" s="140"/>
      <c r="T1472" s="20">
        <v>0</v>
      </c>
      <c r="U1472" s="139">
        <v>0</v>
      </c>
      <c r="V1472" s="141"/>
      <c r="W1472" s="74">
        <v>21626</v>
      </c>
      <c r="X1472" s="20">
        <v>0</v>
      </c>
      <c r="Y1472" s="20">
        <v>0</v>
      </c>
      <c r="Z1472" s="139">
        <v>261911</v>
      </c>
      <c r="AA1472" s="140"/>
      <c r="AB1472" s="20">
        <v>261911</v>
      </c>
      <c r="AC1472" s="20">
        <v>0</v>
      </c>
      <c r="AD1472" s="75" t="s">
        <v>5919</v>
      </c>
      <c r="AE1472" s="75" t="s">
        <v>6185</v>
      </c>
      <c r="AF1472" s="163" t="s">
        <v>5919</v>
      </c>
      <c r="AG1472" s="164"/>
      <c r="AH1472" s="163" t="s">
        <v>6184</v>
      </c>
      <c r="AI1472" s="164"/>
    </row>
    <row r="1473" spans="1:35">
      <c r="A1473" s="20">
        <v>199</v>
      </c>
      <c r="B1473" s="163" t="s">
        <v>6186</v>
      </c>
      <c r="C1473" s="164"/>
      <c r="D1473" s="75" t="s">
        <v>108</v>
      </c>
      <c r="E1473" s="163" t="s">
        <v>6187</v>
      </c>
      <c r="F1473" s="165"/>
      <c r="G1473" s="164"/>
      <c r="H1473" s="75" t="s">
        <v>110</v>
      </c>
      <c r="I1473" s="163" t="s">
        <v>6188</v>
      </c>
      <c r="J1473" s="164"/>
      <c r="K1473" s="75" t="s">
        <v>364</v>
      </c>
      <c r="L1473" s="20">
        <v>2479</v>
      </c>
      <c r="M1473" s="20">
        <v>190350</v>
      </c>
      <c r="N1473" s="139">
        <v>1041012</v>
      </c>
      <c r="O1473" s="140"/>
      <c r="P1473" s="20">
        <v>1231362</v>
      </c>
      <c r="Q1473" s="139">
        <v>0</v>
      </c>
      <c r="R1473" s="141"/>
      <c r="S1473" s="140"/>
      <c r="T1473" s="20">
        <v>0</v>
      </c>
      <c r="U1473" s="139">
        <v>0</v>
      </c>
      <c r="V1473" s="141"/>
      <c r="W1473" s="74">
        <v>6157</v>
      </c>
      <c r="X1473" s="20">
        <v>0</v>
      </c>
      <c r="Y1473" s="20">
        <v>0</v>
      </c>
      <c r="Z1473" s="139">
        <v>1237519</v>
      </c>
      <c r="AA1473" s="140"/>
      <c r="AB1473" s="20">
        <v>1237519</v>
      </c>
      <c r="AC1473" s="20">
        <v>0</v>
      </c>
      <c r="AD1473" s="75" t="s">
        <v>5965</v>
      </c>
      <c r="AE1473" s="75" t="s">
        <v>6189</v>
      </c>
      <c r="AF1473" s="163" t="s">
        <v>5965</v>
      </c>
      <c r="AG1473" s="164"/>
      <c r="AH1473" s="163" t="s">
        <v>6186</v>
      </c>
      <c r="AI1473" s="164"/>
    </row>
    <row r="1474" spans="1:35">
      <c r="A1474" s="20">
        <v>200</v>
      </c>
      <c r="B1474" s="163" t="s">
        <v>6718</v>
      </c>
      <c r="C1474" s="164"/>
      <c r="D1474" s="75" t="s">
        <v>6719</v>
      </c>
      <c r="E1474" s="163" t="s">
        <v>6720</v>
      </c>
      <c r="F1474" s="165"/>
      <c r="G1474" s="164"/>
      <c r="H1474" s="75" t="s">
        <v>66</v>
      </c>
      <c r="I1474" s="163" t="s">
        <v>6721</v>
      </c>
      <c r="J1474" s="164"/>
      <c r="K1474" s="75" t="s">
        <v>60</v>
      </c>
      <c r="L1474" s="20">
        <v>450</v>
      </c>
      <c r="M1474" s="20">
        <v>0</v>
      </c>
      <c r="N1474" s="139">
        <v>222750</v>
      </c>
      <c r="O1474" s="140"/>
      <c r="P1474" s="20">
        <v>222750</v>
      </c>
      <c r="Q1474" s="139">
        <v>0</v>
      </c>
      <c r="R1474" s="141"/>
      <c r="S1474" s="140"/>
      <c r="T1474" s="20">
        <v>0</v>
      </c>
      <c r="U1474" s="139">
        <v>0</v>
      </c>
      <c r="V1474" s="141"/>
      <c r="W1474" s="74">
        <v>20048</v>
      </c>
      <c r="X1474" s="20">
        <v>0</v>
      </c>
      <c r="Y1474" s="20">
        <v>0</v>
      </c>
      <c r="Z1474" s="139">
        <v>242798</v>
      </c>
      <c r="AA1474" s="140"/>
      <c r="AB1474" s="20">
        <v>20500</v>
      </c>
      <c r="AC1474" s="20">
        <v>222298</v>
      </c>
      <c r="AD1474" s="75" t="s">
        <v>6459</v>
      </c>
      <c r="AE1474" s="75" t="s">
        <v>6722</v>
      </c>
      <c r="AF1474" s="163" t="s">
        <v>6459</v>
      </c>
      <c r="AG1474" s="164"/>
      <c r="AH1474" s="163" t="s">
        <v>6718</v>
      </c>
      <c r="AI1474" s="164"/>
    </row>
    <row r="1475" spans="1:35">
      <c r="A1475" s="20">
        <v>201</v>
      </c>
      <c r="B1475" s="163" t="s">
        <v>6177</v>
      </c>
      <c r="C1475" s="164"/>
      <c r="D1475" s="75" t="s">
        <v>6178</v>
      </c>
      <c r="E1475" s="163" t="s">
        <v>6179</v>
      </c>
      <c r="F1475" s="165"/>
      <c r="G1475" s="164"/>
      <c r="H1475" s="75" t="s">
        <v>325</v>
      </c>
      <c r="I1475" s="163" t="s">
        <v>6180</v>
      </c>
      <c r="J1475" s="164"/>
      <c r="K1475" s="75" t="s">
        <v>60</v>
      </c>
      <c r="L1475" s="20">
        <v>2479</v>
      </c>
      <c r="M1475" s="20">
        <v>59400</v>
      </c>
      <c r="N1475" s="139">
        <v>1226907</v>
      </c>
      <c r="O1475" s="140"/>
      <c r="P1475" s="20">
        <v>1286307</v>
      </c>
      <c r="Q1475" s="139">
        <v>0</v>
      </c>
      <c r="R1475" s="141"/>
      <c r="S1475" s="140"/>
      <c r="T1475" s="20">
        <v>76400</v>
      </c>
      <c r="U1475" s="139">
        <v>86555</v>
      </c>
      <c r="V1475" s="141"/>
      <c r="W1475" s="74">
        <v>13160</v>
      </c>
      <c r="X1475" s="20">
        <v>16650</v>
      </c>
      <c r="Y1475" s="20">
        <v>0</v>
      </c>
      <c r="Z1475" s="139">
        <v>1479072</v>
      </c>
      <c r="AA1475" s="140"/>
      <c r="AB1475" s="20">
        <v>1479072</v>
      </c>
      <c r="AC1475" s="20">
        <v>0</v>
      </c>
      <c r="AD1475" s="75" t="s">
        <v>6120</v>
      </c>
      <c r="AE1475" s="75" t="s">
        <v>6181</v>
      </c>
      <c r="AF1475" s="163" t="s">
        <v>6120</v>
      </c>
      <c r="AG1475" s="164"/>
      <c r="AH1475" s="163" t="s">
        <v>6177</v>
      </c>
      <c r="AI1475" s="164"/>
    </row>
    <row r="1476" spans="1:35">
      <c r="A1476" s="20">
        <v>202</v>
      </c>
      <c r="B1476" s="163" t="s">
        <v>6182</v>
      </c>
      <c r="C1476" s="164"/>
      <c r="D1476" s="75" t="s">
        <v>4874</v>
      </c>
      <c r="E1476" s="163" t="s">
        <v>4875</v>
      </c>
      <c r="F1476" s="165"/>
      <c r="G1476" s="164"/>
      <c r="H1476" s="75" t="s">
        <v>66</v>
      </c>
      <c r="I1476" s="163" t="s">
        <v>4876</v>
      </c>
      <c r="J1476" s="164"/>
      <c r="K1476" s="75" t="s">
        <v>125</v>
      </c>
      <c r="L1476" s="20">
        <v>514</v>
      </c>
      <c r="M1476" s="20">
        <v>0</v>
      </c>
      <c r="N1476" s="139">
        <v>694928</v>
      </c>
      <c r="O1476" s="140"/>
      <c r="P1476" s="20">
        <v>694928</v>
      </c>
      <c r="Q1476" s="139">
        <v>0</v>
      </c>
      <c r="R1476" s="141"/>
      <c r="S1476" s="140"/>
      <c r="T1476" s="20">
        <v>0</v>
      </c>
      <c r="U1476" s="139">
        <v>0</v>
      </c>
      <c r="V1476" s="141"/>
      <c r="W1476" s="74">
        <v>62544</v>
      </c>
      <c r="X1476" s="20">
        <v>0</v>
      </c>
      <c r="Y1476" s="20">
        <v>0</v>
      </c>
      <c r="Z1476" s="139">
        <v>757472</v>
      </c>
      <c r="AA1476" s="140"/>
      <c r="AB1476" s="20">
        <v>757472</v>
      </c>
      <c r="AC1476" s="20">
        <v>0</v>
      </c>
      <c r="AD1476" s="75" t="s">
        <v>5896</v>
      </c>
      <c r="AE1476" s="75" t="s">
        <v>6183</v>
      </c>
      <c r="AF1476" s="163" t="s">
        <v>5896</v>
      </c>
      <c r="AG1476" s="164"/>
      <c r="AH1476" s="163" t="s">
        <v>6182</v>
      </c>
      <c r="AI1476" s="164"/>
    </row>
    <row r="1477" spans="1:35">
      <c r="A1477" s="20">
        <v>203</v>
      </c>
      <c r="B1477" s="163" t="s">
        <v>7120</v>
      </c>
      <c r="C1477" s="164"/>
      <c r="D1477" s="75" t="s">
        <v>7121</v>
      </c>
      <c r="E1477" s="163" t="s">
        <v>7006</v>
      </c>
      <c r="F1477" s="165"/>
      <c r="G1477" s="164"/>
      <c r="H1477" s="75" t="s">
        <v>66</v>
      </c>
      <c r="I1477" s="163" t="s">
        <v>7007</v>
      </c>
      <c r="J1477" s="164"/>
      <c r="K1477" s="75" t="s">
        <v>125</v>
      </c>
      <c r="L1477" s="20">
        <v>15</v>
      </c>
      <c r="M1477" s="20">
        <v>0</v>
      </c>
      <c r="N1477" s="139">
        <v>20280</v>
      </c>
      <c r="O1477" s="140"/>
      <c r="P1477" s="20">
        <v>20280</v>
      </c>
      <c r="Q1477" s="139">
        <v>0</v>
      </c>
      <c r="R1477" s="141"/>
      <c r="S1477" s="140"/>
      <c r="T1477" s="20">
        <v>0</v>
      </c>
      <c r="U1477" s="139">
        <v>0</v>
      </c>
      <c r="V1477" s="141"/>
      <c r="W1477" s="74">
        <v>1825</v>
      </c>
      <c r="X1477" s="20">
        <v>0</v>
      </c>
      <c r="Y1477" s="20">
        <v>0</v>
      </c>
      <c r="Z1477" s="139">
        <v>22105</v>
      </c>
      <c r="AA1477" s="140"/>
      <c r="AB1477" s="20">
        <v>22105</v>
      </c>
      <c r="AC1477" s="20">
        <v>0</v>
      </c>
      <c r="AD1477" s="75" t="s">
        <v>6881</v>
      </c>
      <c r="AE1477" s="75" t="s">
        <v>7122</v>
      </c>
      <c r="AF1477" s="163" t="s">
        <v>6881</v>
      </c>
      <c r="AG1477" s="164"/>
      <c r="AH1477" s="163" t="s">
        <v>7120</v>
      </c>
      <c r="AI1477" s="164"/>
    </row>
    <row r="1478" spans="1:35">
      <c r="A1478" s="20">
        <v>204</v>
      </c>
      <c r="B1478" s="163" t="s">
        <v>7123</v>
      </c>
      <c r="C1478" s="164"/>
      <c r="D1478" s="75" t="s">
        <v>108</v>
      </c>
      <c r="E1478" s="163" t="s">
        <v>7124</v>
      </c>
      <c r="F1478" s="165"/>
      <c r="G1478" s="164"/>
      <c r="H1478" s="75" t="s">
        <v>110</v>
      </c>
      <c r="I1478" s="163" t="s">
        <v>7059</v>
      </c>
      <c r="J1478" s="164"/>
      <c r="K1478" s="75" t="s">
        <v>130</v>
      </c>
      <c r="L1478" s="20">
        <v>2479</v>
      </c>
      <c r="M1478" s="20">
        <v>81000</v>
      </c>
      <c r="N1478" s="139">
        <v>892296</v>
      </c>
      <c r="O1478" s="140"/>
      <c r="P1478" s="20">
        <v>973296</v>
      </c>
      <c r="Q1478" s="139">
        <v>0</v>
      </c>
      <c r="R1478" s="141"/>
      <c r="S1478" s="140"/>
      <c r="T1478" s="20">
        <v>0</v>
      </c>
      <c r="U1478" s="139">
        <v>0</v>
      </c>
      <c r="V1478" s="141"/>
      <c r="W1478" s="74">
        <v>4866</v>
      </c>
      <c r="X1478" s="20">
        <v>0</v>
      </c>
      <c r="Y1478" s="20">
        <v>0</v>
      </c>
      <c r="Z1478" s="139">
        <v>978162</v>
      </c>
      <c r="AA1478" s="140"/>
      <c r="AB1478" s="20">
        <v>978162</v>
      </c>
      <c r="AC1478" s="20">
        <v>0</v>
      </c>
      <c r="AD1478" s="75" t="s">
        <v>6881</v>
      </c>
      <c r="AE1478" s="75" t="s">
        <v>7125</v>
      </c>
      <c r="AF1478" s="163" t="s">
        <v>6881</v>
      </c>
      <c r="AG1478" s="164"/>
      <c r="AH1478" s="163" t="s">
        <v>7123</v>
      </c>
      <c r="AI1478" s="164"/>
    </row>
    <row r="1479" spans="1:35">
      <c r="A1479" s="20">
        <v>205</v>
      </c>
      <c r="B1479" s="163" t="s">
        <v>6742</v>
      </c>
      <c r="C1479" s="164"/>
      <c r="D1479" s="75" t="s">
        <v>108</v>
      </c>
      <c r="E1479" s="163" t="s">
        <v>6566</v>
      </c>
      <c r="F1479" s="165"/>
      <c r="G1479" s="164"/>
      <c r="H1479" s="75" t="s">
        <v>110</v>
      </c>
      <c r="I1479" s="163" t="s">
        <v>6567</v>
      </c>
      <c r="J1479" s="164"/>
      <c r="K1479" s="75" t="s">
        <v>118</v>
      </c>
      <c r="L1479" s="20">
        <v>4957</v>
      </c>
      <c r="M1479" s="20">
        <v>243000</v>
      </c>
      <c r="N1479" s="139">
        <v>1784592</v>
      </c>
      <c r="O1479" s="140"/>
      <c r="P1479" s="20">
        <v>2027592</v>
      </c>
      <c r="Q1479" s="139">
        <v>0</v>
      </c>
      <c r="R1479" s="141"/>
      <c r="S1479" s="140"/>
      <c r="T1479" s="20">
        <v>0</v>
      </c>
      <c r="U1479" s="139">
        <v>0</v>
      </c>
      <c r="V1479" s="141"/>
      <c r="W1479" s="74">
        <v>10138</v>
      </c>
      <c r="X1479" s="20">
        <v>0</v>
      </c>
      <c r="Y1479" s="20">
        <v>0</v>
      </c>
      <c r="Z1479" s="139">
        <v>2037730</v>
      </c>
      <c r="AA1479" s="140"/>
      <c r="AB1479" s="20">
        <v>2037730</v>
      </c>
      <c r="AC1479" s="20">
        <v>0</v>
      </c>
      <c r="AD1479" s="75" t="s">
        <v>6459</v>
      </c>
      <c r="AE1479" s="75" t="s">
        <v>6743</v>
      </c>
      <c r="AF1479" s="163" t="s">
        <v>6459</v>
      </c>
      <c r="AG1479" s="164"/>
      <c r="AH1479" s="163" t="s">
        <v>6742</v>
      </c>
      <c r="AI1479" s="164"/>
    </row>
    <row r="1480" spans="1:35">
      <c r="A1480" s="20">
        <v>206</v>
      </c>
      <c r="B1480" s="163" t="s">
        <v>6198</v>
      </c>
      <c r="C1480" s="164"/>
      <c r="D1480" s="75" t="s">
        <v>6199</v>
      </c>
      <c r="E1480" s="163" t="s">
        <v>6200</v>
      </c>
      <c r="F1480" s="165"/>
      <c r="G1480" s="164"/>
      <c r="H1480" s="75" t="s">
        <v>66</v>
      </c>
      <c r="I1480" s="163" t="s">
        <v>6201</v>
      </c>
      <c r="J1480" s="164"/>
      <c r="K1480" s="75" t="s">
        <v>60</v>
      </c>
      <c r="L1480" s="20">
        <v>560</v>
      </c>
      <c r="M1480" s="20">
        <v>0</v>
      </c>
      <c r="N1480" s="139">
        <v>277200</v>
      </c>
      <c r="O1480" s="140"/>
      <c r="P1480" s="20">
        <v>277200</v>
      </c>
      <c r="Q1480" s="139">
        <v>0</v>
      </c>
      <c r="R1480" s="141"/>
      <c r="S1480" s="140"/>
      <c r="T1480" s="20">
        <v>0</v>
      </c>
      <c r="U1480" s="139">
        <v>0</v>
      </c>
      <c r="V1480" s="141"/>
      <c r="W1480" s="74">
        <v>24948</v>
      </c>
      <c r="X1480" s="20">
        <v>0</v>
      </c>
      <c r="Y1480" s="20">
        <v>0</v>
      </c>
      <c r="Z1480" s="139">
        <v>302148</v>
      </c>
      <c r="AA1480" s="140"/>
      <c r="AB1480" s="20">
        <v>302148</v>
      </c>
      <c r="AC1480" s="20">
        <v>0</v>
      </c>
      <c r="AD1480" s="75" t="s">
        <v>5965</v>
      </c>
      <c r="AE1480" s="75" t="s">
        <v>6202</v>
      </c>
      <c r="AF1480" s="163" t="s">
        <v>5965</v>
      </c>
      <c r="AG1480" s="164"/>
      <c r="AH1480" s="163" t="s">
        <v>6198</v>
      </c>
      <c r="AI1480" s="164"/>
    </row>
    <row r="1481" spans="1:35">
      <c r="A1481" s="20">
        <v>207</v>
      </c>
      <c r="B1481" s="163" t="s">
        <v>6194</v>
      </c>
      <c r="C1481" s="164"/>
      <c r="D1481" s="75" t="s">
        <v>6195</v>
      </c>
      <c r="E1481" s="163" t="s">
        <v>6196</v>
      </c>
      <c r="F1481" s="165"/>
      <c r="G1481" s="164"/>
      <c r="H1481" s="75" t="s">
        <v>156</v>
      </c>
      <c r="I1481" s="163" t="s">
        <v>5588</v>
      </c>
      <c r="J1481" s="164"/>
      <c r="K1481" s="75" t="s">
        <v>125</v>
      </c>
      <c r="L1481" s="20">
        <v>4957</v>
      </c>
      <c r="M1481" s="20">
        <v>0</v>
      </c>
      <c r="N1481" s="139">
        <v>6702134</v>
      </c>
      <c r="O1481" s="140"/>
      <c r="P1481" s="20">
        <v>6702134</v>
      </c>
      <c r="Q1481" s="139">
        <v>10000</v>
      </c>
      <c r="R1481" s="141"/>
      <c r="S1481" s="140"/>
      <c r="T1481" s="20">
        <v>76400</v>
      </c>
      <c r="U1481" s="139">
        <v>188671</v>
      </c>
      <c r="V1481" s="141"/>
      <c r="W1481" s="74">
        <v>67021</v>
      </c>
      <c r="X1481" s="20">
        <v>0</v>
      </c>
      <c r="Y1481" s="20">
        <v>0</v>
      </c>
      <c r="Z1481" s="139">
        <v>7044226</v>
      </c>
      <c r="AA1481" s="140"/>
      <c r="AB1481" s="20">
        <v>7044226</v>
      </c>
      <c r="AC1481" s="20">
        <v>0</v>
      </c>
      <c r="AD1481" s="75" t="s">
        <v>5902</v>
      </c>
      <c r="AE1481" s="75" t="s">
        <v>6197</v>
      </c>
      <c r="AF1481" s="163" t="s">
        <v>5902</v>
      </c>
      <c r="AG1481" s="164"/>
      <c r="AH1481" s="163" t="s">
        <v>6194</v>
      </c>
      <c r="AI1481" s="164"/>
    </row>
    <row r="1482" spans="1:35">
      <c r="A1482" s="20">
        <v>208</v>
      </c>
      <c r="B1482" s="163" t="s">
        <v>6190</v>
      </c>
      <c r="C1482" s="164"/>
      <c r="D1482" s="75" t="s">
        <v>6191</v>
      </c>
      <c r="E1482" s="163" t="s">
        <v>6192</v>
      </c>
      <c r="F1482" s="165"/>
      <c r="G1482" s="164"/>
      <c r="H1482" s="75" t="s">
        <v>66</v>
      </c>
      <c r="I1482" s="163" t="s">
        <v>3808</v>
      </c>
      <c r="J1482" s="164"/>
      <c r="K1482" s="75" t="s">
        <v>125</v>
      </c>
      <c r="L1482" s="20">
        <v>95</v>
      </c>
      <c r="M1482" s="20">
        <v>0</v>
      </c>
      <c r="N1482" s="139">
        <v>128440</v>
      </c>
      <c r="O1482" s="140"/>
      <c r="P1482" s="20">
        <v>128440</v>
      </c>
      <c r="Q1482" s="139">
        <v>0</v>
      </c>
      <c r="R1482" s="141"/>
      <c r="S1482" s="140"/>
      <c r="T1482" s="20">
        <v>0</v>
      </c>
      <c r="U1482" s="139">
        <v>0</v>
      </c>
      <c r="V1482" s="141"/>
      <c r="W1482" s="74">
        <v>11560</v>
      </c>
      <c r="X1482" s="20">
        <v>0</v>
      </c>
      <c r="Y1482" s="20">
        <v>0</v>
      </c>
      <c r="Z1482" s="139">
        <v>140000</v>
      </c>
      <c r="AA1482" s="140"/>
      <c r="AB1482" s="20">
        <v>140000</v>
      </c>
      <c r="AC1482" s="20">
        <v>0</v>
      </c>
      <c r="AD1482" s="75" t="s">
        <v>6039</v>
      </c>
      <c r="AE1482" s="75" t="s">
        <v>6193</v>
      </c>
      <c r="AF1482" s="163" t="s">
        <v>6039</v>
      </c>
      <c r="AG1482" s="164"/>
      <c r="AH1482" s="163" t="s">
        <v>6190</v>
      </c>
      <c r="AI1482" s="164"/>
    </row>
    <row r="1483" spans="1:35">
      <c r="A1483" s="20">
        <v>209</v>
      </c>
      <c r="B1483" s="163" t="s">
        <v>6212</v>
      </c>
      <c r="C1483" s="164"/>
      <c r="D1483" s="75" t="s">
        <v>108</v>
      </c>
      <c r="E1483" s="163" t="s">
        <v>6213</v>
      </c>
      <c r="F1483" s="165"/>
      <c r="G1483" s="164"/>
      <c r="H1483" s="75" t="s">
        <v>110</v>
      </c>
      <c r="I1483" s="163" t="s">
        <v>6214</v>
      </c>
      <c r="J1483" s="164"/>
      <c r="K1483" s="75" t="s">
        <v>130</v>
      </c>
      <c r="L1483" s="20">
        <v>2479</v>
      </c>
      <c r="M1483" s="20">
        <v>81000</v>
      </c>
      <c r="N1483" s="139">
        <v>892296</v>
      </c>
      <c r="O1483" s="140"/>
      <c r="P1483" s="20">
        <v>973296</v>
      </c>
      <c r="Q1483" s="139">
        <v>0</v>
      </c>
      <c r="R1483" s="141"/>
      <c r="S1483" s="140"/>
      <c r="T1483" s="20">
        <v>0</v>
      </c>
      <c r="U1483" s="139">
        <v>0</v>
      </c>
      <c r="V1483" s="141"/>
      <c r="W1483" s="74">
        <v>4866</v>
      </c>
      <c r="X1483" s="20">
        <v>0</v>
      </c>
      <c r="Y1483" s="20">
        <v>0</v>
      </c>
      <c r="Z1483" s="139">
        <v>978162</v>
      </c>
      <c r="AA1483" s="140"/>
      <c r="AB1483" s="20">
        <v>978162</v>
      </c>
      <c r="AC1483" s="20">
        <v>0</v>
      </c>
      <c r="AD1483" s="75" t="s">
        <v>5944</v>
      </c>
      <c r="AE1483" s="75" t="s">
        <v>6215</v>
      </c>
      <c r="AF1483" s="163" t="s">
        <v>5944</v>
      </c>
      <c r="AG1483" s="164"/>
      <c r="AH1483" s="163" t="s">
        <v>6212</v>
      </c>
      <c r="AI1483" s="164"/>
    </row>
    <row r="1484" spans="1:35">
      <c r="A1484" s="20">
        <v>210</v>
      </c>
      <c r="B1484" s="163" t="s">
        <v>6203</v>
      </c>
      <c r="C1484" s="164"/>
      <c r="D1484" s="75" t="s">
        <v>6204</v>
      </c>
      <c r="E1484" s="163" t="s">
        <v>1112</v>
      </c>
      <c r="F1484" s="165"/>
      <c r="G1484" s="164"/>
      <c r="H1484" s="75" t="s">
        <v>156</v>
      </c>
      <c r="I1484" s="163" t="s">
        <v>6205</v>
      </c>
      <c r="J1484" s="164"/>
      <c r="K1484" s="75" t="s">
        <v>295</v>
      </c>
      <c r="L1484" s="20">
        <v>4957</v>
      </c>
      <c r="M1484" s="20">
        <v>0</v>
      </c>
      <c r="N1484" s="139">
        <v>2453814</v>
      </c>
      <c r="O1484" s="140"/>
      <c r="P1484" s="20">
        <v>2453814</v>
      </c>
      <c r="Q1484" s="139">
        <v>0</v>
      </c>
      <c r="R1484" s="141"/>
      <c r="S1484" s="140"/>
      <c r="T1484" s="20">
        <v>76400</v>
      </c>
      <c r="U1484" s="139">
        <v>156912</v>
      </c>
      <c r="V1484" s="141"/>
      <c r="W1484" s="74">
        <v>24538</v>
      </c>
      <c r="X1484" s="20">
        <v>0</v>
      </c>
      <c r="Y1484" s="20">
        <v>0</v>
      </c>
      <c r="Z1484" s="139">
        <v>2711664</v>
      </c>
      <c r="AA1484" s="140"/>
      <c r="AB1484" s="20">
        <v>2711664</v>
      </c>
      <c r="AC1484" s="20">
        <v>0</v>
      </c>
      <c r="AD1484" s="75" t="s">
        <v>5902</v>
      </c>
      <c r="AE1484" s="75" t="s">
        <v>6206</v>
      </c>
      <c r="AF1484" s="163" t="s">
        <v>5902</v>
      </c>
      <c r="AG1484" s="164"/>
      <c r="AH1484" s="163" t="s">
        <v>6203</v>
      </c>
      <c r="AI1484" s="164"/>
    </row>
    <row r="1485" spans="1:35">
      <c r="A1485" s="20">
        <v>211</v>
      </c>
      <c r="B1485" s="163" t="s">
        <v>7126</v>
      </c>
      <c r="C1485" s="164"/>
      <c r="D1485" s="75" t="s">
        <v>108</v>
      </c>
      <c r="E1485" s="163" t="s">
        <v>7127</v>
      </c>
      <c r="F1485" s="165"/>
      <c r="G1485" s="164"/>
      <c r="H1485" s="75" t="s">
        <v>110</v>
      </c>
      <c r="I1485" s="163" t="s">
        <v>7128</v>
      </c>
      <c r="J1485" s="164"/>
      <c r="K1485" s="75" t="s">
        <v>364</v>
      </c>
      <c r="L1485" s="20">
        <v>2479</v>
      </c>
      <c r="M1485" s="20">
        <v>190350</v>
      </c>
      <c r="N1485" s="139">
        <v>1041012</v>
      </c>
      <c r="O1485" s="140"/>
      <c r="P1485" s="20">
        <v>1231362</v>
      </c>
      <c r="Q1485" s="139">
        <v>0</v>
      </c>
      <c r="R1485" s="141"/>
      <c r="S1485" s="140"/>
      <c r="T1485" s="20">
        <v>0</v>
      </c>
      <c r="U1485" s="139">
        <v>0</v>
      </c>
      <c r="V1485" s="141"/>
      <c r="W1485" s="74">
        <v>6157</v>
      </c>
      <c r="X1485" s="20">
        <v>0</v>
      </c>
      <c r="Y1485" s="20">
        <v>0</v>
      </c>
      <c r="Z1485" s="139">
        <v>1237519</v>
      </c>
      <c r="AA1485" s="140"/>
      <c r="AB1485" s="20">
        <v>1237519</v>
      </c>
      <c r="AC1485" s="20">
        <v>0</v>
      </c>
      <c r="AD1485" s="75" t="s">
        <v>6881</v>
      </c>
      <c r="AE1485" s="75" t="s">
        <v>7129</v>
      </c>
      <c r="AF1485" s="163" t="s">
        <v>6881</v>
      </c>
      <c r="AG1485" s="164"/>
      <c r="AH1485" s="163" t="s">
        <v>7126</v>
      </c>
      <c r="AI1485" s="164"/>
    </row>
    <row r="1486" spans="1:35">
      <c r="A1486" s="20">
        <v>212</v>
      </c>
      <c r="B1486" s="163" t="s">
        <v>6207</v>
      </c>
      <c r="C1486" s="164"/>
      <c r="D1486" s="75" t="s">
        <v>6208</v>
      </c>
      <c r="E1486" s="163" t="s">
        <v>6209</v>
      </c>
      <c r="F1486" s="165"/>
      <c r="G1486" s="164"/>
      <c r="H1486" s="75" t="s">
        <v>66</v>
      </c>
      <c r="I1486" s="163" t="s">
        <v>6210</v>
      </c>
      <c r="J1486" s="164"/>
      <c r="K1486" s="75" t="s">
        <v>295</v>
      </c>
      <c r="L1486" s="20">
        <v>678</v>
      </c>
      <c r="M1486" s="20">
        <v>0</v>
      </c>
      <c r="N1486" s="139">
        <v>335610</v>
      </c>
      <c r="O1486" s="140"/>
      <c r="P1486" s="20">
        <v>335610</v>
      </c>
      <c r="Q1486" s="139">
        <v>0</v>
      </c>
      <c r="R1486" s="141"/>
      <c r="S1486" s="140"/>
      <c r="T1486" s="20">
        <v>0</v>
      </c>
      <c r="U1486" s="139">
        <v>0</v>
      </c>
      <c r="V1486" s="141"/>
      <c r="W1486" s="74">
        <v>30205</v>
      </c>
      <c r="X1486" s="20">
        <v>0</v>
      </c>
      <c r="Y1486" s="20">
        <v>0</v>
      </c>
      <c r="Z1486" s="139">
        <v>365815</v>
      </c>
      <c r="AA1486" s="140"/>
      <c r="AB1486" s="20">
        <v>365815</v>
      </c>
      <c r="AC1486" s="20">
        <v>0</v>
      </c>
      <c r="AD1486" s="75" t="s">
        <v>5896</v>
      </c>
      <c r="AE1486" s="75" t="s">
        <v>6211</v>
      </c>
      <c r="AF1486" s="163" t="s">
        <v>5896</v>
      </c>
      <c r="AG1486" s="164"/>
      <c r="AH1486" s="163" t="s">
        <v>6207</v>
      </c>
      <c r="AI1486" s="164"/>
    </row>
    <row r="1487" spans="1:35">
      <c r="A1487" s="20">
        <v>213</v>
      </c>
      <c r="B1487" s="163" t="s">
        <v>6966</v>
      </c>
      <c r="C1487" s="164"/>
      <c r="D1487" s="75" t="s">
        <v>6967</v>
      </c>
      <c r="E1487" s="163" t="s">
        <v>6968</v>
      </c>
      <c r="F1487" s="165"/>
      <c r="G1487" s="164"/>
      <c r="H1487" s="75" t="s">
        <v>66</v>
      </c>
      <c r="I1487" s="163" t="s">
        <v>6969</v>
      </c>
      <c r="J1487" s="164"/>
      <c r="K1487" s="75" t="s">
        <v>2164</v>
      </c>
      <c r="L1487" s="20">
        <v>2279</v>
      </c>
      <c r="M1487" s="20">
        <v>0</v>
      </c>
      <c r="N1487" s="139">
        <v>3873229</v>
      </c>
      <c r="O1487" s="140"/>
      <c r="P1487" s="20">
        <v>3873229</v>
      </c>
      <c r="Q1487" s="139">
        <v>0</v>
      </c>
      <c r="R1487" s="141"/>
      <c r="S1487" s="140"/>
      <c r="T1487" s="20">
        <v>0</v>
      </c>
      <c r="U1487" s="139">
        <v>0</v>
      </c>
      <c r="V1487" s="141"/>
      <c r="W1487" s="74">
        <v>0</v>
      </c>
      <c r="X1487" s="20">
        <v>0</v>
      </c>
      <c r="Y1487" s="20">
        <v>0</v>
      </c>
      <c r="Z1487" s="139">
        <v>3873229</v>
      </c>
      <c r="AA1487" s="140"/>
      <c r="AB1487" s="20">
        <v>10000</v>
      </c>
      <c r="AC1487" s="20">
        <v>3863229</v>
      </c>
      <c r="AD1487" s="75" t="s">
        <v>6881</v>
      </c>
      <c r="AE1487" s="75" t="s">
        <v>6970</v>
      </c>
      <c r="AF1487" s="163" t="s">
        <v>6881</v>
      </c>
      <c r="AG1487" s="164"/>
      <c r="AH1487" s="163" t="s">
        <v>6966</v>
      </c>
      <c r="AI1487" s="164"/>
    </row>
    <row r="1488" spans="1:35">
      <c r="A1488" s="20">
        <v>214</v>
      </c>
      <c r="B1488" s="163" t="s">
        <v>7130</v>
      </c>
      <c r="C1488" s="164"/>
      <c r="D1488" s="75" t="s">
        <v>7131</v>
      </c>
      <c r="E1488" s="163" t="s">
        <v>7132</v>
      </c>
      <c r="F1488" s="165"/>
      <c r="G1488" s="164"/>
      <c r="H1488" s="75" t="s">
        <v>66</v>
      </c>
      <c r="I1488" s="163" t="s">
        <v>7133</v>
      </c>
      <c r="J1488" s="164"/>
      <c r="K1488" s="75" t="s">
        <v>2164</v>
      </c>
      <c r="L1488" s="20">
        <v>2888</v>
      </c>
      <c r="M1488" s="20">
        <v>0</v>
      </c>
      <c r="N1488" s="139">
        <v>4908243</v>
      </c>
      <c r="O1488" s="140"/>
      <c r="P1488" s="20">
        <v>4908243</v>
      </c>
      <c r="Q1488" s="139">
        <v>0</v>
      </c>
      <c r="R1488" s="141"/>
      <c r="S1488" s="140"/>
      <c r="T1488" s="20">
        <v>0</v>
      </c>
      <c r="U1488" s="139">
        <v>0</v>
      </c>
      <c r="V1488" s="141"/>
      <c r="W1488" s="74">
        <v>0</v>
      </c>
      <c r="X1488" s="20">
        <v>0</v>
      </c>
      <c r="Y1488" s="20">
        <v>0</v>
      </c>
      <c r="Z1488" s="139">
        <v>4908243</v>
      </c>
      <c r="AA1488" s="140"/>
      <c r="AB1488" s="20">
        <v>10000</v>
      </c>
      <c r="AC1488" s="20">
        <v>4898243</v>
      </c>
      <c r="AD1488" s="75" t="s">
        <v>6881</v>
      </c>
      <c r="AE1488" s="75" t="s">
        <v>7134</v>
      </c>
      <c r="AF1488" s="163" t="s">
        <v>6881</v>
      </c>
      <c r="AG1488" s="164"/>
      <c r="AH1488" s="163" t="s">
        <v>7130</v>
      </c>
      <c r="AI1488" s="164"/>
    </row>
    <row r="1489" spans="1:35">
      <c r="A1489" s="20">
        <v>215</v>
      </c>
      <c r="B1489" s="163" t="s">
        <v>7135</v>
      </c>
      <c r="C1489" s="164"/>
      <c r="D1489" s="75" t="s">
        <v>7136</v>
      </c>
      <c r="E1489" s="163" t="s">
        <v>7137</v>
      </c>
      <c r="F1489" s="165"/>
      <c r="G1489" s="164"/>
      <c r="H1489" s="75" t="s">
        <v>156</v>
      </c>
      <c r="I1489" s="163" t="s">
        <v>7138</v>
      </c>
      <c r="J1489" s="164"/>
      <c r="K1489" s="75" t="s">
        <v>295</v>
      </c>
      <c r="L1489" s="20">
        <v>4957</v>
      </c>
      <c r="M1489" s="20">
        <v>0</v>
      </c>
      <c r="N1489" s="139">
        <v>2453814</v>
      </c>
      <c r="O1489" s="140"/>
      <c r="P1489" s="20">
        <v>2453814</v>
      </c>
      <c r="Q1489" s="139">
        <v>0</v>
      </c>
      <c r="R1489" s="141"/>
      <c r="S1489" s="140"/>
      <c r="T1489" s="20">
        <v>0</v>
      </c>
      <c r="U1489" s="139">
        <v>188171</v>
      </c>
      <c r="V1489" s="141"/>
      <c r="W1489" s="74">
        <v>24538</v>
      </c>
      <c r="X1489" s="20">
        <v>3600</v>
      </c>
      <c r="Y1489" s="20">
        <v>0</v>
      </c>
      <c r="Z1489" s="139">
        <v>2670123</v>
      </c>
      <c r="AA1489" s="140"/>
      <c r="AB1489" s="20">
        <v>2670123</v>
      </c>
      <c r="AC1489" s="20">
        <v>0</v>
      </c>
      <c r="AD1489" s="75" t="s">
        <v>6881</v>
      </c>
      <c r="AE1489" s="75" t="s">
        <v>7139</v>
      </c>
      <c r="AF1489" s="163" t="s">
        <v>6881</v>
      </c>
      <c r="AG1489" s="164"/>
      <c r="AH1489" s="163" t="s">
        <v>7135</v>
      </c>
      <c r="AI1489" s="164"/>
    </row>
    <row r="1490" spans="1:35">
      <c r="A1490" s="20">
        <v>216</v>
      </c>
      <c r="B1490" s="163" t="s">
        <v>7140</v>
      </c>
      <c r="C1490" s="164"/>
      <c r="D1490" s="75" t="s">
        <v>7141</v>
      </c>
      <c r="E1490" s="163" t="s">
        <v>7142</v>
      </c>
      <c r="F1490" s="165"/>
      <c r="G1490" s="164"/>
      <c r="H1490" s="75" t="s">
        <v>66</v>
      </c>
      <c r="I1490" s="163" t="s">
        <v>7143</v>
      </c>
      <c r="J1490" s="164"/>
      <c r="K1490" s="75" t="s">
        <v>6994</v>
      </c>
      <c r="L1490" s="20">
        <v>2750</v>
      </c>
      <c r="M1490" s="20">
        <v>0</v>
      </c>
      <c r="N1490" s="139">
        <v>4673708</v>
      </c>
      <c r="O1490" s="140"/>
      <c r="P1490" s="20">
        <v>4673708</v>
      </c>
      <c r="Q1490" s="139">
        <v>0</v>
      </c>
      <c r="R1490" s="141"/>
      <c r="S1490" s="140"/>
      <c r="T1490" s="20">
        <v>0</v>
      </c>
      <c r="U1490" s="139">
        <v>0</v>
      </c>
      <c r="V1490" s="141"/>
      <c r="W1490" s="74">
        <v>0</v>
      </c>
      <c r="X1490" s="20">
        <v>0</v>
      </c>
      <c r="Y1490" s="20">
        <v>0</v>
      </c>
      <c r="Z1490" s="139">
        <v>4673708</v>
      </c>
      <c r="AA1490" s="140"/>
      <c r="AB1490" s="20">
        <v>10000</v>
      </c>
      <c r="AC1490" s="20">
        <v>4663708</v>
      </c>
      <c r="AD1490" s="75" t="s">
        <v>6881</v>
      </c>
      <c r="AE1490" s="75" t="s">
        <v>7144</v>
      </c>
      <c r="AF1490" s="163" t="s">
        <v>6881</v>
      </c>
      <c r="AG1490" s="164"/>
      <c r="AH1490" s="163" t="s">
        <v>7140</v>
      </c>
      <c r="AI1490" s="164"/>
    </row>
    <row r="1491" spans="1:35">
      <c r="A1491" s="20">
        <v>217</v>
      </c>
      <c r="B1491" s="163" t="s">
        <v>6626</v>
      </c>
      <c r="C1491" s="164"/>
      <c r="D1491" s="75" t="s">
        <v>6744</v>
      </c>
      <c r="E1491" s="163" t="s">
        <v>6627</v>
      </c>
      <c r="F1491" s="165"/>
      <c r="G1491" s="164"/>
      <c r="H1491" s="75" t="s">
        <v>110</v>
      </c>
      <c r="I1491" s="163" t="s">
        <v>6745</v>
      </c>
      <c r="J1491" s="164"/>
      <c r="K1491" s="75" t="s">
        <v>68</v>
      </c>
      <c r="L1491" s="20">
        <v>0</v>
      </c>
      <c r="M1491" s="20">
        <v>0</v>
      </c>
      <c r="N1491" s="139">
        <v>1998070</v>
      </c>
      <c r="O1491" s="140"/>
      <c r="P1491" s="20">
        <v>1998070</v>
      </c>
      <c r="Q1491" s="139">
        <v>0</v>
      </c>
      <c r="R1491" s="141"/>
      <c r="S1491" s="140"/>
      <c r="T1491" s="20">
        <v>0</v>
      </c>
      <c r="U1491" s="139">
        <v>0</v>
      </c>
      <c r="V1491" s="141"/>
      <c r="W1491" s="74">
        <v>0</v>
      </c>
      <c r="X1491" s="20">
        <v>0</v>
      </c>
      <c r="Y1491" s="20">
        <v>0</v>
      </c>
      <c r="Z1491" s="139">
        <v>1998070</v>
      </c>
      <c r="AA1491" s="140"/>
      <c r="AB1491" s="20">
        <v>0</v>
      </c>
      <c r="AC1491" s="20">
        <v>1998070</v>
      </c>
      <c r="AD1491" s="75" t="s">
        <v>6357</v>
      </c>
      <c r="AE1491" s="75" t="s">
        <v>6629</v>
      </c>
      <c r="AF1491" s="163" t="s">
        <v>6357</v>
      </c>
      <c r="AG1491" s="164"/>
      <c r="AH1491" s="163" t="s">
        <v>6626</v>
      </c>
      <c r="AI1491" s="164"/>
    </row>
    <row r="1492" spans="1:35">
      <c r="A1492" s="20">
        <v>218</v>
      </c>
      <c r="B1492" s="163" t="s">
        <v>6216</v>
      </c>
      <c r="C1492" s="164"/>
      <c r="D1492" s="75" t="s">
        <v>6217</v>
      </c>
      <c r="E1492" s="163" t="s">
        <v>201</v>
      </c>
      <c r="F1492" s="165"/>
      <c r="G1492" s="164"/>
      <c r="H1492" s="75" t="s">
        <v>66</v>
      </c>
      <c r="I1492" s="163" t="s">
        <v>6218</v>
      </c>
      <c r="J1492" s="164"/>
      <c r="K1492" s="75" t="s">
        <v>60</v>
      </c>
      <c r="L1492" s="20">
        <v>311</v>
      </c>
      <c r="M1492" s="20">
        <v>0</v>
      </c>
      <c r="N1492" s="139">
        <v>153945</v>
      </c>
      <c r="O1492" s="140"/>
      <c r="P1492" s="20">
        <v>153945</v>
      </c>
      <c r="Q1492" s="139">
        <v>0</v>
      </c>
      <c r="R1492" s="141"/>
      <c r="S1492" s="140"/>
      <c r="T1492" s="20">
        <v>0</v>
      </c>
      <c r="U1492" s="139">
        <v>0</v>
      </c>
      <c r="V1492" s="141"/>
      <c r="W1492" s="74">
        <v>13855</v>
      </c>
      <c r="X1492" s="20">
        <v>0</v>
      </c>
      <c r="Y1492" s="20">
        <v>0</v>
      </c>
      <c r="Z1492" s="139">
        <v>167800</v>
      </c>
      <c r="AA1492" s="140"/>
      <c r="AB1492" s="20">
        <v>167800</v>
      </c>
      <c r="AC1492" s="20">
        <v>0</v>
      </c>
      <c r="AD1492" s="75" t="s">
        <v>5944</v>
      </c>
      <c r="AE1492" s="75" t="s">
        <v>6219</v>
      </c>
      <c r="AF1492" s="163" t="s">
        <v>5944</v>
      </c>
      <c r="AG1492" s="164"/>
      <c r="AH1492" s="163" t="s">
        <v>6216</v>
      </c>
      <c r="AI1492" s="164"/>
    </row>
    <row r="1493" spans="1:35">
      <c r="A1493" s="20">
        <v>219</v>
      </c>
      <c r="B1493" s="163" t="s">
        <v>7145</v>
      </c>
      <c r="C1493" s="164"/>
      <c r="D1493" s="75" t="s">
        <v>7146</v>
      </c>
      <c r="E1493" s="163" t="s">
        <v>7147</v>
      </c>
      <c r="F1493" s="165"/>
      <c r="G1493" s="164"/>
      <c r="H1493" s="75" t="s">
        <v>156</v>
      </c>
      <c r="I1493" s="163" t="s">
        <v>7148</v>
      </c>
      <c r="J1493" s="164"/>
      <c r="K1493" s="75" t="s">
        <v>60</v>
      </c>
      <c r="L1493" s="20">
        <v>2479</v>
      </c>
      <c r="M1493" s="20">
        <v>0</v>
      </c>
      <c r="N1493" s="139">
        <v>1226907</v>
      </c>
      <c r="O1493" s="140"/>
      <c r="P1493" s="20">
        <v>1226907</v>
      </c>
      <c r="Q1493" s="139">
        <v>0</v>
      </c>
      <c r="R1493" s="141"/>
      <c r="S1493" s="140"/>
      <c r="T1493" s="20">
        <v>0</v>
      </c>
      <c r="U1493" s="139">
        <v>0</v>
      </c>
      <c r="V1493" s="141"/>
      <c r="W1493" s="74">
        <v>12269</v>
      </c>
      <c r="X1493" s="20">
        <v>16650</v>
      </c>
      <c r="Y1493" s="20">
        <v>0</v>
      </c>
      <c r="Z1493" s="139">
        <v>1255826</v>
      </c>
      <c r="AA1493" s="140"/>
      <c r="AB1493" s="20">
        <v>600000</v>
      </c>
      <c r="AC1493" s="20">
        <v>655826</v>
      </c>
      <c r="AD1493" s="75" t="s">
        <v>6881</v>
      </c>
      <c r="AE1493" s="75" t="s">
        <v>7149</v>
      </c>
      <c r="AF1493" s="163" t="s">
        <v>6881</v>
      </c>
      <c r="AG1493" s="164"/>
      <c r="AH1493" s="163" t="s">
        <v>7145</v>
      </c>
      <c r="AI1493" s="164"/>
    </row>
    <row r="1494" spans="1:35">
      <c r="A1494" s="20">
        <v>220</v>
      </c>
      <c r="B1494" s="163" t="s">
        <v>6220</v>
      </c>
      <c r="C1494" s="164"/>
      <c r="D1494" s="75" t="s">
        <v>6221</v>
      </c>
      <c r="E1494" s="163" t="s">
        <v>6222</v>
      </c>
      <c r="F1494" s="165"/>
      <c r="G1494" s="164"/>
      <c r="H1494" s="75" t="s">
        <v>66</v>
      </c>
      <c r="I1494" s="163" t="s">
        <v>6223</v>
      </c>
      <c r="J1494" s="164"/>
      <c r="K1494" s="75" t="s">
        <v>68</v>
      </c>
      <c r="L1494" s="20">
        <v>177</v>
      </c>
      <c r="M1494" s="20">
        <v>0</v>
      </c>
      <c r="N1494" s="139">
        <v>239304</v>
      </c>
      <c r="O1494" s="140"/>
      <c r="P1494" s="20">
        <v>239304</v>
      </c>
      <c r="Q1494" s="139">
        <v>0</v>
      </c>
      <c r="R1494" s="141"/>
      <c r="S1494" s="140"/>
      <c r="T1494" s="20">
        <v>0</v>
      </c>
      <c r="U1494" s="139">
        <v>0</v>
      </c>
      <c r="V1494" s="141"/>
      <c r="W1494" s="74">
        <v>21537</v>
      </c>
      <c r="X1494" s="20">
        <v>0</v>
      </c>
      <c r="Y1494" s="20">
        <v>0</v>
      </c>
      <c r="Z1494" s="139">
        <v>260841</v>
      </c>
      <c r="AA1494" s="140"/>
      <c r="AB1494" s="20">
        <v>260841</v>
      </c>
      <c r="AC1494" s="20">
        <v>0</v>
      </c>
      <c r="AD1494" s="75" t="s">
        <v>5902</v>
      </c>
      <c r="AE1494" s="75" t="s">
        <v>6224</v>
      </c>
      <c r="AF1494" s="163" t="s">
        <v>5902</v>
      </c>
      <c r="AG1494" s="164"/>
      <c r="AH1494" s="163" t="s">
        <v>6220</v>
      </c>
      <c r="AI1494" s="164"/>
    </row>
    <row r="1495" spans="1:35">
      <c r="A1495" s="20">
        <v>221</v>
      </c>
      <c r="B1495" s="163" t="s">
        <v>6756</v>
      </c>
      <c r="C1495" s="164"/>
      <c r="D1495" s="75" t="s">
        <v>6757</v>
      </c>
      <c r="E1495" s="163" t="s">
        <v>6758</v>
      </c>
      <c r="F1495" s="165"/>
      <c r="G1495" s="164"/>
      <c r="H1495" s="75" t="s">
        <v>66</v>
      </c>
      <c r="I1495" s="163" t="s">
        <v>6759</v>
      </c>
      <c r="J1495" s="164"/>
      <c r="K1495" s="75" t="s">
        <v>60</v>
      </c>
      <c r="L1495" s="20">
        <v>513</v>
      </c>
      <c r="M1495" s="20">
        <v>0</v>
      </c>
      <c r="N1495" s="139">
        <v>253935</v>
      </c>
      <c r="O1495" s="140"/>
      <c r="P1495" s="20">
        <v>253935</v>
      </c>
      <c r="Q1495" s="139">
        <v>0</v>
      </c>
      <c r="R1495" s="141"/>
      <c r="S1495" s="140"/>
      <c r="T1495" s="20">
        <v>0</v>
      </c>
      <c r="U1495" s="139">
        <v>0</v>
      </c>
      <c r="V1495" s="141"/>
      <c r="W1495" s="74">
        <v>22854</v>
      </c>
      <c r="X1495" s="20">
        <v>0</v>
      </c>
      <c r="Y1495" s="20">
        <v>0</v>
      </c>
      <c r="Z1495" s="139">
        <v>276789</v>
      </c>
      <c r="AA1495" s="140"/>
      <c r="AB1495" s="20">
        <v>23000</v>
      </c>
      <c r="AC1495" s="20">
        <v>253789</v>
      </c>
      <c r="AD1495" s="75" t="s">
        <v>6373</v>
      </c>
      <c r="AE1495" s="75" t="s">
        <v>6760</v>
      </c>
      <c r="AF1495" s="163" t="s">
        <v>6373</v>
      </c>
      <c r="AG1495" s="164"/>
      <c r="AH1495" s="163" t="s">
        <v>6756</v>
      </c>
      <c r="AI1495" s="164"/>
    </row>
    <row r="1496" spans="1:35">
      <c r="A1496" s="20">
        <v>222</v>
      </c>
      <c r="B1496" s="163" t="s">
        <v>6752</v>
      </c>
      <c r="C1496" s="164"/>
      <c r="D1496" s="75" t="s">
        <v>108</v>
      </c>
      <c r="E1496" s="163" t="s">
        <v>6753</v>
      </c>
      <c r="F1496" s="165"/>
      <c r="G1496" s="164"/>
      <c r="H1496" s="75" t="s">
        <v>110</v>
      </c>
      <c r="I1496" s="163" t="s">
        <v>6754</v>
      </c>
      <c r="J1496" s="164"/>
      <c r="K1496" s="75" t="s">
        <v>130</v>
      </c>
      <c r="L1496" s="20">
        <v>2479</v>
      </c>
      <c r="M1496" s="20">
        <v>81000</v>
      </c>
      <c r="N1496" s="139">
        <v>892296</v>
      </c>
      <c r="O1496" s="140"/>
      <c r="P1496" s="20">
        <v>973296</v>
      </c>
      <c r="Q1496" s="139">
        <v>0</v>
      </c>
      <c r="R1496" s="141"/>
      <c r="S1496" s="140"/>
      <c r="T1496" s="20">
        <v>0</v>
      </c>
      <c r="U1496" s="139">
        <v>0</v>
      </c>
      <c r="V1496" s="141"/>
      <c r="W1496" s="74">
        <v>4866</v>
      </c>
      <c r="X1496" s="20">
        <v>0</v>
      </c>
      <c r="Y1496" s="20">
        <v>0</v>
      </c>
      <c r="Z1496" s="139">
        <v>978162</v>
      </c>
      <c r="AA1496" s="140"/>
      <c r="AB1496" s="20">
        <v>978162</v>
      </c>
      <c r="AC1496" s="20">
        <v>0</v>
      </c>
      <c r="AD1496" s="75" t="s">
        <v>6373</v>
      </c>
      <c r="AE1496" s="75" t="s">
        <v>6755</v>
      </c>
      <c r="AF1496" s="163" t="s">
        <v>6373</v>
      </c>
      <c r="AG1496" s="164"/>
      <c r="AH1496" s="163" t="s">
        <v>6752</v>
      </c>
      <c r="AI1496" s="164"/>
    </row>
    <row r="1497" spans="1:35">
      <c r="A1497" s="20">
        <v>223</v>
      </c>
      <c r="B1497" s="163" t="s">
        <v>7150</v>
      </c>
      <c r="C1497" s="164"/>
      <c r="D1497" s="75" t="s">
        <v>108</v>
      </c>
      <c r="E1497" s="163" t="s">
        <v>7058</v>
      </c>
      <c r="F1497" s="165"/>
      <c r="G1497" s="164"/>
      <c r="H1497" s="75" t="s">
        <v>110</v>
      </c>
      <c r="I1497" s="163" t="s">
        <v>7059</v>
      </c>
      <c r="J1497" s="164"/>
      <c r="K1497" s="75" t="s">
        <v>118</v>
      </c>
      <c r="L1497" s="20">
        <v>4957</v>
      </c>
      <c r="M1497" s="20">
        <v>243000</v>
      </c>
      <c r="N1497" s="139">
        <v>1784592</v>
      </c>
      <c r="O1497" s="140"/>
      <c r="P1497" s="20">
        <v>2027592</v>
      </c>
      <c r="Q1497" s="139">
        <v>0</v>
      </c>
      <c r="R1497" s="141"/>
      <c r="S1497" s="140"/>
      <c r="T1497" s="20">
        <v>0</v>
      </c>
      <c r="U1497" s="139">
        <v>0</v>
      </c>
      <c r="V1497" s="141"/>
      <c r="W1497" s="74">
        <v>10138</v>
      </c>
      <c r="X1497" s="20">
        <v>0</v>
      </c>
      <c r="Y1497" s="20">
        <v>0</v>
      </c>
      <c r="Z1497" s="139">
        <v>2037730</v>
      </c>
      <c r="AA1497" s="140"/>
      <c r="AB1497" s="20">
        <v>2037730</v>
      </c>
      <c r="AC1497" s="20">
        <v>0</v>
      </c>
      <c r="AD1497" s="75" t="s">
        <v>6881</v>
      </c>
      <c r="AE1497" s="75" t="s">
        <v>7151</v>
      </c>
      <c r="AF1497" s="163" t="s">
        <v>6881</v>
      </c>
      <c r="AG1497" s="164"/>
      <c r="AH1497" s="163" t="s">
        <v>7150</v>
      </c>
      <c r="AI1497" s="164"/>
    </row>
    <row r="1498" spans="1:35">
      <c r="A1498" s="20">
        <v>224</v>
      </c>
      <c r="B1498" s="163" t="s">
        <v>6783</v>
      </c>
      <c r="C1498" s="164"/>
      <c r="D1498" s="75" t="s">
        <v>108</v>
      </c>
      <c r="E1498" s="163" t="s">
        <v>6784</v>
      </c>
      <c r="F1498" s="165"/>
      <c r="G1498" s="164"/>
      <c r="H1498" s="75" t="s">
        <v>110</v>
      </c>
      <c r="I1498" s="163" t="s">
        <v>6785</v>
      </c>
      <c r="J1498" s="164"/>
      <c r="K1498" s="75" t="s">
        <v>125</v>
      </c>
      <c r="L1498" s="20">
        <v>4957</v>
      </c>
      <c r="M1498" s="20">
        <v>876096</v>
      </c>
      <c r="N1498" s="139">
        <v>6702134</v>
      </c>
      <c r="O1498" s="140"/>
      <c r="P1498" s="20">
        <v>7578230</v>
      </c>
      <c r="Q1498" s="139">
        <v>10000</v>
      </c>
      <c r="R1498" s="141"/>
      <c r="S1498" s="140"/>
      <c r="T1498" s="20">
        <v>0</v>
      </c>
      <c r="U1498" s="139">
        <v>0</v>
      </c>
      <c r="V1498" s="141"/>
      <c r="W1498" s="74">
        <v>37891</v>
      </c>
      <c r="X1498" s="20">
        <v>0</v>
      </c>
      <c r="Y1498" s="20">
        <v>0</v>
      </c>
      <c r="Z1498" s="139">
        <v>7626121</v>
      </c>
      <c r="AA1498" s="140"/>
      <c r="AB1498" s="20">
        <v>7626121</v>
      </c>
      <c r="AC1498" s="20">
        <v>0</v>
      </c>
      <c r="AD1498" s="75" t="s">
        <v>6423</v>
      </c>
      <c r="AE1498" s="75" t="s">
        <v>6786</v>
      </c>
      <c r="AF1498" s="163" t="s">
        <v>6423</v>
      </c>
      <c r="AG1498" s="164"/>
      <c r="AH1498" s="163" t="s">
        <v>6783</v>
      </c>
      <c r="AI1498" s="164"/>
    </row>
    <row r="1499" spans="1:35">
      <c r="A1499" s="20">
        <v>225</v>
      </c>
      <c r="B1499" s="163" t="s">
        <v>6971</v>
      </c>
      <c r="C1499" s="164"/>
      <c r="D1499" s="75" t="s">
        <v>6972</v>
      </c>
      <c r="E1499" s="163" t="s">
        <v>6922</v>
      </c>
      <c r="F1499" s="165"/>
      <c r="G1499" s="164"/>
      <c r="H1499" s="75" t="s">
        <v>66</v>
      </c>
      <c r="I1499" s="163" t="s">
        <v>6954</v>
      </c>
      <c r="J1499" s="164"/>
      <c r="K1499" s="75" t="s">
        <v>6887</v>
      </c>
      <c r="L1499" s="20">
        <v>3234</v>
      </c>
      <c r="M1499" s="20">
        <v>0</v>
      </c>
      <c r="N1499" s="139">
        <v>5496280</v>
      </c>
      <c r="O1499" s="140"/>
      <c r="P1499" s="20">
        <v>5496280</v>
      </c>
      <c r="Q1499" s="139">
        <v>10000</v>
      </c>
      <c r="R1499" s="141"/>
      <c r="S1499" s="140"/>
      <c r="T1499" s="20">
        <v>0</v>
      </c>
      <c r="U1499" s="139">
        <v>0</v>
      </c>
      <c r="V1499" s="141"/>
      <c r="W1499" s="74">
        <v>0</v>
      </c>
      <c r="X1499" s="20">
        <v>0</v>
      </c>
      <c r="Y1499" s="20">
        <v>0</v>
      </c>
      <c r="Z1499" s="139">
        <v>5506280</v>
      </c>
      <c r="AA1499" s="140"/>
      <c r="AB1499" s="20">
        <v>10000</v>
      </c>
      <c r="AC1499" s="20">
        <v>5496280</v>
      </c>
      <c r="AD1499" s="75" t="s">
        <v>6928</v>
      </c>
      <c r="AE1499" s="75" t="s">
        <v>6973</v>
      </c>
      <c r="AF1499" s="163" t="s">
        <v>6928</v>
      </c>
      <c r="AG1499" s="164"/>
      <c r="AH1499" s="163" t="s">
        <v>6971</v>
      </c>
      <c r="AI1499" s="164"/>
    </row>
    <row r="1500" spans="1:35">
      <c r="A1500" s="20">
        <v>226</v>
      </c>
      <c r="B1500" s="163" t="s">
        <v>6761</v>
      </c>
      <c r="C1500" s="164"/>
      <c r="D1500" s="75" t="s">
        <v>6762</v>
      </c>
      <c r="E1500" s="163" t="s">
        <v>6763</v>
      </c>
      <c r="F1500" s="165"/>
      <c r="G1500" s="164"/>
      <c r="H1500" s="75" t="s">
        <v>66</v>
      </c>
      <c r="I1500" s="163" t="s">
        <v>6587</v>
      </c>
      <c r="J1500" s="164"/>
      <c r="K1500" s="75" t="s">
        <v>295</v>
      </c>
      <c r="L1500" s="20">
        <v>513</v>
      </c>
      <c r="M1500" s="20">
        <v>0</v>
      </c>
      <c r="N1500" s="139">
        <v>253935</v>
      </c>
      <c r="O1500" s="140"/>
      <c r="P1500" s="20">
        <v>253935</v>
      </c>
      <c r="Q1500" s="139">
        <v>0</v>
      </c>
      <c r="R1500" s="141"/>
      <c r="S1500" s="140"/>
      <c r="T1500" s="20">
        <v>0</v>
      </c>
      <c r="U1500" s="139">
        <v>0</v>
      </c>
      <c r="V1500" s="141"/>
      <c r="W1500" s="74">
        <v>22854</v>
      </c>
      <c r="X1500" s="20">
        <v>0</v>
      </c>
      <c r="Y1500" s="20">
        <v>0</v>
      </c>
      <c r="Z1500" s="139">
        <v>276789</v>
      </c>
      <c r="AA1500" s="140"/>
      <c r="AB1500" s="20">
        <v>23000</v>
      </c>
      <c r="AC1500" s="20">
        <v>253789</v>
      </c>
      <c r="AD1500" s="75" t="s">
        <v>6373</v>
      </c>
      <c r="AE1500" s="75" t="s">
        <v>6764</v>
      </c>
      <c r="AF1500" s="163" t="s">
        <v>6373</v>
      </c>
      <c r="AG1500" s="164"/>
      <c r="AH1500" s="163" t="s">
        <v>6761</v>
      </c>
      <c r="AI1500" s="164"/>
    </row>
    <row r="1501" spans="1:35">
      <c r="A1501" s="20">
        <v>227</v>
      </c>
      <c r="B1501" s="163" t="s">
        <v>6746</v>
      </c>
      <c r="C1501" s="164"/>
      <c r="D1501" s="75" t="s">
        <v>108</v>
      </c>
      <c r="E1501" s="163" t="s">
        <v>6747</v>
      </c>
      <c r="F1501" s="165"/>
      <c r="G1501" s="164"/>
      <c r="H1501" s="75" t="s">
        <v>110</v>
      </c>
      <c r="I1501" s="163" t="s">
        <v>6748</v>
      </c>
      <c r="J1501" s="164"/>
      <c r="K1501" s="75" t="s">
        <v>60</v>
      </c>
      <c r="L1501" s="20">
        <v>2479</v>
      </c>
      <c r="M1501" s="20">
        <v>89100</v>
      </c>
      <c r="N1501" s="139">
        <v>1226907</v>
      </c>
      <c r="O1501" s="140"/>
      <c r="P1501" s="20">
        <v>1316007</v>
      </c>
      <c r="Q1501" s="139">
        <v>0</v>
      </c>
      <c r="R1501" s="141"/>
      <c r="S1501" s="140"/>
      <c r="T1501" s="20">
        <v>0</v>
      </c>
      <c r="U1501" s="139">
        <v>0</v>
      </c>
      <c r="V1501" s="141"/>
      <c r="W1501" s="74">
        <v>6580</v>
      </c>
      <c r="X1501" s="20">
        <v>0</v>
      </c>
      <c r="Y1501" s="20">
        <v>0</v>
      </c>
      <c r="Z1501" s="139">
        <v>1322587</v>
      </c>
      <c r="AA1501" s="140"/>
      <c r="AB1501" s="20">
        <v>1322587</v>
      </c>
      <c r="AC1501" s="20">
        <v>0</v>
      </c>
      <c r="AD1501" s="75" t="s">
        <v>6367</v>
      </c>
      <c r="AE1501" s="75" t="s">
        <v>6749</v>
      </c>
      <c r="AF1501" s="163" t="s">
        <v>6367</v>
      </c>
      <c r="AG1501" s="164"/>
      <c r="AH1501" s="163" t="s">
        <v>6746</v>
      </c>
      <c r="AI1501" s="164"/>
    </row>
    <row r="1502" spans="1:35">
      <c r="A1502" s="20">
        <v>228</v>
      </c>
      <c r="B1502" s="163" t="s">
        <v>6770</v>
      </c>
      <c r="C1502" s="164"/>
      <c r="D1502" s="75" t="s">
        <v>108</v>
      </c>
      <c r="E1502" s="163" t="s">
        <v>6771</v>
      </c>
      <c r="F1502" s="165"/>
      <c r="G1502" s="164"/>
      <c r="H1502" s="75" t="s">
        <v>110</v>
      </c>
      <c r="I1502" s="163" t="s">
        <v>6772</v>
      </c>
      <c r="J1502" s="164"/>
      <c r="K1502" s="75" t="s">
        <v>60</v>
      </c>
      <c r="L1502" s="20">
        <v>2479</v>
      </c>
      <c r="M1502" s="20">
        <v>89100</v>
      </c>
      <c r="N1502" s="139">
        <v>1226907</v>
      </c>
      <c r="O1502" s="140"/>
      <c r="P1502" s="20">
        <v>1316007</v>
      </c>
      <c r="Q1502" s="139">
        <v>0</v>
      </c>
      <c r="R1502" s="141"/>
      <c r="S1502" s="140"/>
      <c r="T1502" s="20">
        <v>0</v>
      </c>
      <c r="U1502" s="139">
        <v>0</v>
      </c>
      <c r="V1502" s="141"/>
      <c r="W1502" s="74">
        <v>6580</v>
      </c>
      <c r="X1502" s="20">
        <v>0</v>
      </c>
      <c r="Y1502" s="20">
        <v>0</v>
      </c>
      <c r="Z1502" s="139">
        <v>1322587</v>
      </c>
      <c r="AA1502" s="140"/>
      <c r="AB1502" s="20">
        <v>1322587</v>
      </c>
      <c r="AC1502" s="20">
        <v>0</v>
      </c>
      <c r="AD1502" s="75" t="s">
        <v>6367</v>
      </c>
      <c r="AE1502" s="75" t="s">
        <v>6773</v>
      </c>
      <c r="AF1502" s="163" t="s">
        <v>6367</v>
      </c>
      <c r="AG1502" s="164"/>
      <c r="AH1502" s="163" t="s">
        <v>6770</v>
      </c>
      <c r="AI1502" s="164"/>
    </row>
    <row r="1503" spans="1:35">
      <c r="A1503" s="20">
        <v>229</v>
      </c>
      <c r="B1503" s="163" t="s">
        <v>6675</v>
      </c>
      <c r="C1503" s="164"/>
      <c r="D1503" s="75" t="s">
        <v>108</v>
      </c>
      <c r="E1503" s="163" t="s">
        <v>6750</v>
      </c>
      <c r="F1503" s="165"/>
      <c r="G1503" s="164"/>
      <c r="H1503" s="75" t="s">
        <v>110</v>
      </c>
      <c r="I1503" s="163" t="s">
        <v>6751</v>
      </c>
      <c r="J1503" s="164"/>
      <c r="K1503" s="75" t="s">
        <v>130</v>
      </c>
      <c r="L1503" s="20">
        <v>2479</v>
      </c>
      <c r="M1503" s="20">
        <v>81000</v>
      </c>
      <c r="N1503" s="139">
        <v>414134</v>
      </c>
      <c r="O1503" s="140"/>
      <c r="P1503" s="20">
        <v>495134</v>
      </c>
      <c r="Q1503" s="139">
        <v>0</v>
      </c>
      <c r="R1503" s="141"/>
      <c r="S1503" s="140"/>
      <c r="T1503" s="20">
        <v>0</v>
      </c>
      <c r="U1503" s="139">
        <v>0</v>
      </c>
      <c r="V1503" s="141"/>
      <c r="W1503" s="74">
        <v>4866</v>
      </c>
      <c r="X1503" s="20">
        <v>0</v>
      </c>
      <c r="Y1503" s="20">
        <v>0</v>
      </c>
      <c r="Z1503" s="139">
        <v>500000</v>
      </c>
      <c r="AA1503" s="140"/>
      <c r="AB1503" s="20">
        <v>500000</v>
      </c>
      <c r="AC1503" s="20">
        <v>0</v>
      </c>
      <c r="AD1503" s="75" t="s">
        <v>6423</v>
      </c>
      <c r="AE1503" s="75" t="s">
        <v>6679</v>
      </c>
      <c r="AF1503" s="163" t="s">
        <v>6423</v>
      </c>
      <c r="AG1503" s="164"/>
      <c r="AH1503" s="163" t="s">
        <v>6675</v>
      </c>
      <c r="AI1503" s="164"/>
    </row>
    <row r="1504" spans="1:35">
      <c r="A1504" s="20">
        <v>230</v>
      </c>
      <c r="B1504" s="163" t="s">
        <v>6765</v>
      </c>
      <c r="C1504" s="164"/>
      <c r="D1504" s="75" t="s">
        <v>6766</v>
      </c>
      <c r="E1504" s="163" t="s">
        <v>6767</v>
      </c>
      <c r="F1504" s="165"/>
      <c r="G1504" s="164"/>
      <c r="H1504" s="75" t="s">
        <v>325</v>
      </c>
      <c r="I1504" s="163" t="s">
        <v>6768</v>
      </c>
      <c r="J1504" s="164"/>
      <c r="K1504" s="75" t="s">
        <v>60</v>
      </c>
      <c r="L1504" s="20">
        <v>2479</v>
      </c>
      <c r="M1504" s="20">
        <v>59400</v>
      </c>
      <c r="N1504" s="139">
        <v>1226907</v>
      </c>
      <c r="O1504" s="140"/>
      <c r="P1504" s="20">
        <v>1286307</v>
      </c>
      <c r="Q1504" s="139">
        <v>0</v>
      </c>
      <c r="R1504" s="141"/>
      <c r="S1504" s="140"/>
      <c r="T1504" s="20">
        <v>0</v>
      </c>
      <c r="U1504" s="139">
        <v>0</v>
      </c>
      <c r="V1504" s="141"/>
      <c r="W1504" s="74">
        <v>13160</v>
      </c>
      <c r="X1504" s="20">
        <v>12150</v>
      </c>
      <c r="Y1504" s="20">
        <v>0</v>
      </c>
      <c r="Z1504" s="139">
        <v>1311617</v>
      </c>
      <c r="AA1504" s="140"/>
      <c r="AB1504" s="20">
        <v>1311617</v>
      </c>
      <c r="AC1504" s="20">
        <v>0</v>
      </c>
      <c r="AD1504" s="75" t="s">
        <v>6423</v>
      </c>
      <c r="AE1504" s="75" t="s">
        <v>6769</v>
      </c>
      <c r="AF1504" s="163" t="s">
        <v>6423</v>
      </c>
      <c r="AG1504" s="164"/>
      <c r="AH1504" s="163" t="s">
        <v>6765</v>
      </c>
      <c r="AI1504" s="164"/>
    </row>
    <row r="1505" spans="1:35">
      <c r="A1505" s="20">
        <v>231</v>
      </c>
      <c r="B1505" s="163" t="s">
        <v>6231</v>
      </c>
      <c r="C1505" s="164"/>
      <c r="D1505" s="75" t="s">
        <v>4219</v>
      </c>
      <c r="E1505" s="163" t="s">
        <v>4220</v>
      </c>
      <c r="F1505" s="165"/>
      <c r="G1505" s="164"/>
      <c r="H1505" s="75" t="s">
        <v>66</v>
      </c>
      <c r="I1505" s="163" t="s">
        <v>4221</v>
      </c>
      <c r="J1505" s="164"/>
      <c r="K1505" s="75" t="s">
        <v>252</v>
      </c>
      <c r="L1505" s="20">
        <v>579</v>
      </c>
      <c r="M1505" s="20">
        <v>0</v>
      </c>
      <c r="N1505" s="139">
        <v>240285</v>
      </c>
      <c r="O1505" s="140"/>
      <c r="P1505" s="20">
        <v>240285</v>
      </c>
      <c r="Q1505" s="139">
        <v>0</v>
      </c>
      <c r="R1505" s="141"/>
      <c r="S1505" s="140"/>
      <c r="T1505" s="20">
        <v>0</v>
      </c>
      <c r="U1505" s="139">
        <v>0</v>
      </c>
      <c r="V1505" s="141"/>
      <c r="W1505" s="74">
        <v>21626</v>
      </c>
      <c r="X1505" s="20">
        <v>0</v>
      </c>
      <c r="Y1505" s="20">
        <v>0</v>
      </c>
      <c r="Z1505" s="139">
        <v>261911</v>
      </c>
      <c r="AA1505" s="140"/>
      <c r="AB1505" s="20">
        <v>261911</v>
      </c>
      <c r="AC1505" s="20">
        <v>0</v>
      </c>
      <c r="AD1505" s="75" t="s">
        <v>6016</v>
      </c>
      <c r="AE1505" s="75" t="s">
        <v>6232</v>
      </c>
      <c r="AF1505" s="163" t="s">
        <v>6016</v>
      </c>
      <c r="AG1505" s="164"/>
      <c r="AH1505" s="163" t="s">
        <v>6231</v>
      </c>
      <c r="AI1505" s="164"/>
    </row>
    <row r="1506" spans="1:35">
      <c r="A1506" s="20">
        <v>232</v>
      </c>
      <c r="B1506" s="163" t="s">
        <v>6225</v>
      </c>
      <c r="C1506" s="164"/>
      <c r="D1506" s="75" t="s">
        <v>108</v>
      </c>
      <c r="E1506" s="163" t="s">
        <v>6226</v>
      </c>
      <c r="F1506" s="165"/>
      <c r="G1506" s="164"/>
      <c r="H1506" s="75" t="s">
        <v>110</v>
      </c>
      <c r="I1506" s="163" t="s">
        <v>6227</v>
      </c>
      <c r="J1506" s="164"/>
      <c r="K1506" s="75" t="s">
        <v>130</v>
      </c>
      <c r="L1506" s="20">
        <v>2479</v>
      </c>
      <c r="M1506" s="20">
        <v>81000</v>
      </c>
      <c r="N1506" s="139">
        <v>892296</v>
      </c>
      <c r="O1506" s="140"/>
      <c r="P1506" s="20">
        <v>973296</v>
      </c>
      <c r="Q1506" s="139">
        <v>0</v>
      </c>
      <c r="R1506" s="141"/>
      <c r="S1506" s="140"/>
      <c r="T1506" s="20">
        <v>0</v>
      </c>
      <c r="U1506" s="139">
        <v>0</v>
      </c>
      <c r="V1506" s="141"/>
      <c r="W1506" s="74">
        <v>4866</v>
      </c>
      <c r="X1506" s="20">
        <v>0</v>
      </c>
      <c r="Y1506" s="20">
        <v>0</v>
      </c>
      <c r="Z1506" s="139">
        <v>978162</v>
      </c>
      <c r="AA1506" s="140"/>
      <c r="AB1506" s="20">
        <v>978162</v>
      </c>
      <c r="AC1506" s="20">
        <v>0</v>
      </c>
      <c r="AD1506" s="75" t="s">
        <v>5908</v>
      </c>
      <c r="AE1506" s="75" t="s">
        <v>6228</v>
      </c>
      <c r="AF1506" s="163" t="s">
        <v>5908</v>
      </c>
      <c r="AG1506" s="164"/>
      <c r="AH1506" s="163" t="s">
        <v>6225</v>
      </c>
      <c r="AI1506" s="164"/>
    </row>
    <row r="1507" spans="1:35">
      <c r="A1507" s="20">
        <v>233</v>
      </c>
      <c r="B1507" s="163" t="s">
        <v>6982</v>
      </c>
      <c r="C1507" s="164"/>
      <c r="D1507" s="75" t="s">
        <v>6983</v>
      </c>
      <c r="E1507" s="163" t="s">
        <v>6922</v>
      </c>
      <c r="F1507" s="165"/>
      <c r="G1507" s="164"/>
      <c r="H1507" s="75" t="s">
        <v>66</v>
      </c>
      <c r="I1507" s="163" t="s">
        <v>6984</v>
      </c>
      <c r="J1507" s="164"/>
      <c r="K1507" s="75" t="s">
        <v>2164</v>
      </c>
      <c r="L1507" s="20">
        <v>1848</v>
      </c>
      <c r="M1507" s="20">
        <v>0</v>
      </c>
      <c r="N1507" s="139">
        <v>3140731</v>
      </c>
      <c r="O1507" s="140"/>
      <c r="P1507" s="20">
        <v>3140731</v>
      </c>
      <c r="Q1507" s="139">
        <v>0</v>
      </c>
      <c r="R1507" s="141"/>
      <c r="S1507" s="140"/>
      <c r="T1507" s="20">
        <v>0</v>
      </c>
      <c r="U1507" s="139">
        <v>0</v>
      </c>
      <c r="V1507" s="141"/>
      <c r="W1507" s="74">
        <v>0</v>
      </c>
      <c r="X1507" s="20">
        <v>0</v>
      </c>
      <c r="Y1507" s="20">
        <v>0</v>
      </c>
      <c r="Z1507" s="139">
        <v>3140731</v>
      </c>
      <c r="AA1507" s="140"/>
      <c r="AB1507" s="20">
        <v>10000</v>
      </c>
      <c r="AC1507" s="20">
        <v>3130731</v>
      </c>
      <c r="AD1507" s="75" t="s">
        <v>6881</v>
      </c>
      <c r="AE1507" s="75" t="s">
        <v>6985</v>
      </c>
      <c r="AF1507" s="163" t="s">
        <v>6881</v>
      </c>
      <c r="AG1507" s="164"/>
      <c r="AH1507" s="163" t="s">
        <v>6982</v>
      </c>
      <c r="AI1507" s="164"/>
    </row>
    <row r="1508" spans="1:35">
      <c r="A1508" s="20">
        <v>234</v>
      </c>
      <c r="B1508" s="163" t="s">
        <v>6229</v>
      </c>
      <c r="C1508" s="164"/>
      <c r="D1508" s="75" t="s">
        <v>5957</v>
      </c>
      <c r="E1508" s="163" t="s">
        <v>5958</v>
      </c>
      <c r="F1508" s="165"/>
      <c r="G1508" s="164"/>
      <c r="H1508" s="75" t="s">
        <v>66</v>
      </c>
      <c r="I1508" s="163" t="s">
        <v>5959</v>
      </c>
      <c r="J1508" s="164"/>
      <c r="K1508" s="75" t="s">
        <v>252</v>
      </c>
      <c r="L1508" s="20">
        <v>296</v>
      </c>
      <c r="M1508" s="20">
        <v>0</v>
      </c>
      <c r="N1508" s="139">
        <v>122840</v>
      </c>
      <c r="O1508" s="140"/>
      <c r="P1508" s="20">
        <v>122840</v>
      </c>
      <c r="Q1508" s="139">
        <v>0</v>
      </c>
      <c r="R1508" s="141"/>
      <c r="S1508" s="140"/>
      <c r="T1508" s="20">
        <v>0</v>
      </c>
      <c r="U1508" s="139">
        <v>0</v>
      </c>
      <c r="V1508" s="141"/>
      <c r="W1508" s="74">
        <v>11056</v>
      </c>
      <c r="X1508" s="20">
        <v>0</v>
      </c>
      <c r="Y1508" s="20">
        <v>0</v>
      </c>
      <c r="Z1508" s="139">
        <v>133896</v>
      </c>
      <c r="AA1508" s="140"/>
      <c r="AB1508" s="20">
        <v>133896</v>
      </c>
      <c r="AC1508" s="20">
        <v>0</v>
      </c>
      <c r="AD1508" s="75" t="s">
        <v>5944</v>
      </c>
      <c r="AE1508" s="75" t="s">
        <v>6230</v>
      </c>
      <c r="AF1508" s="163" t="s">
        <v>5944</v>
      </c>
      <c r="AG1508" s="164"/>
      <c r="AH1508" s="163" t="s">
        <v>6229</v>
      </c>
      <c r="AI1508" s="164"/>
    </row>
    <row r="1509" spans="1:35">
      <c r="A1509" s="20">
        <v>235</v>
      </c>
      <c r="B1509" s="163" t="s">
        <v>6974</v>
      </c>
      <c r="C1509" s="164"/>
      <c r="D1509" s="75" t="s">
        <v>6975</v>
      </c>
      <c r="E1509" s="163" t="s">
        <v>6904</v>
      </c>
      <c r="F1509" s="165"/>
      <c r="G1509" s="164"/>
      <c r="H1509" s="75" t="s">
        <v>66</v>
      </c>
      <c r="I1509" s="163" t="s">
        <v>6976</v>
      </c>
      <c r="J1509" s="164"/>
      <c r="K1509" s="75" t="s">
        <v>2164</v>
      </c>
      <c r="L1509" s="20">
        <v>1940</v>
      </c>
      <c r="M1509" s="20">
        <v>0</v>
      </c>
      <c r="N1509" s="139">
        <v>3297088</v>
      </c>
      <c r="O1509" s="140"/>
      <c r="P1509" s="20">
        <v>3297088</v>
      </c>
      <c r="Q1509" s="139">
        <v>0</v>
      </c>
      <c r="R1509" s="141"/>
      <c r="S1509" s="140"/>
      <c r="T1509" s="20">
        <v>0</v>
      </c>
      <c r="U1509" s="139">
        <v>0</v>
      </c>
      <c r="V1509" s="141"/>
      <c r="W1509" s="74">
        <v>0</v>
      </c>
      <c r="X1509" s="20">
        <v>0</v>
      </c>
      <c r="Y1509" s="20">
        <v>0</v>
      </c>
      <c r="Z1509" s="139">
        <v>3297088</v>
      </c>
      <c r="AA1509" s="140"/>
      <c r="AB1509" s="20">
        <v>10000</v>
      </c>
      <c r="AC1509" s="20">
        <v>3287088</v>
      </c>
      <c r="AD1509" s="75" t="s">
        <v>6881</v>
      </c>
      <c r="AE1509" s="75" t="s">
        <v>6977</v>
      </c>
      <c r="AF1509" s="163" t="s">
        <v>6881</v>
      </c>
      <c r="AG1509" s="164"/>
      <c r="AH1509" s="163" t="s">
        <v>6974</v>
      </c>
      <c r="AI1509" s="164"/>
    </row>
    <row r="1510" spans="1:35">
      <c r="A1510" s="20">
        <v>236</v>
      </c>
      <c r="B1510" s="163" t="s">
        <v>7152</v>
      </c>
      <c r="C1510" s="164"/>
      <c r="D1510" s="75" t="s">
        <v>7153</v>
      </c>
      <c r="E1510" s="163" t="s">
        <v>6922</v>
      </c>
      <c r="F1510" s="165"/>
      <c r="G1510" s="164"/>
      <c r="H1510" s="75" t="s">
        <v>66</v>
      </c>
      <c r="I1510" s="163" t="s">
        <v>6993</v>
      </c>
      <c r="J1510" s="164"/>
      <c r="K1510" s="75" t="s">
        <v>2164</v>
      </c>
      <c r="L1510" s="20">
        <v>2888</v>
      </c>
      <c r="M1510" s="20">
        <v>0</v>
      </c>
      <c r="N1510" s="139">
        <v>4908243</v>
      </c>
      <c r="O1510" s="140"/>
      <c r="P1510" s="20">
        <v>4908243</v>
      </c>
      <c r="Q1510" s="139">
        <v>0</v>
      </c>
      <c r="R1510" s="141"/>
      <c r="S1510" s="140"/>
      <c r="T1510" s="20">
        <v>0</v>
      </c>
      <c r="U1510" s="139">
        <v>0</v>
      </c>
      <c r="V1510" s="141"/>
      <c r="W1510" s="74">
        <v>0</v>
      </c>
      <c r="X1510" s="20">
        <v>0</v>
      </c>
      <c r="Y1510" s="20">
        <v>0</v>
      </c>
      <c r="Z1510" s="139">
        <v>4908243</v>
      </c>
      <c r="AA1510" s="140"/>
      <c r="AB1510" s="20">
        <v>10000</v>
      </c>
      <c r="AC1510" s="20">
        <v>4898243</v>
      </c>
      <c r="AD1510" s="75" t="s">
        <v>6881</v>
      </c>
      <c r="AE1510" s="75" t="s">
        <v>7154</v>
      </c>
      <c r="AF1510" s="163" t="s">
        <v>6881</v>
      </c>
      <c r="AG1510" s="164"/>
      <c r="AH1510" s="163" t="s">
        <v>7152</v>
      </c>
      <c r="AI1510" s="164"/>
    </row>
    <row r="1511" spans="1:35">
      <c r="A1511" s="20">
        <v>237</v>
      </c>
      <c r="B1511" s="163" t="s">
        <v>6978</v>
      </c>
      <c r="C1511" s="164"/>
      <c r="D1511" s="75" t="s">
        <v>6979</v>
      </c>
      <c r="E1511" s="163" t="s">
        <v>6968</v>
      </c>
      <c r="F1511" s="165"/>
      <c r="G1511" s="164"/>
      <c r="H1511" s="75" t="s">
        <v>66</v>
      </c>
      <c r="I1511" s="163" t="s">
        <v>6980</v>
      </c>
      <c r="J1511" s="164"/>
      <c r="K1511" s="75" t="s">
        <v>2164</v>
      </c>
      <c r="L1511" s="20">
        <v>2241</v>
      </c>
      <c r="M1511" s="20">
        <v>0</v>
      </c>
      <c r="N1511" s="139">
        <v>3808647</v>
      </c>
      <c r="O1511" s="140"/>
      <c r="P1511" s="20">
        <v>3808647</v>
      </c>
      <c r="Q1511" s="139">
        <v>0</v>
      </c>
      <c r="R1511" s="141"/>
      <c r="S1511" s="140"/>
      <c r="T1511" s="20">
        <v>0</v>
      </c>
      <c r="U1511" s="139">
        <v>0</v>
      </c>
      <c r="V1511" s="141"/>
      <c r="W1511" s="74">
        <v>0</v>
      </c>
      <c r="X1511" s="20">
        <v>0</v>
      </c>
      <c r="Y1511" s="20">
        <v>0</v>
      </c>
      <c r="Z1511" s="139">
        <v>3808647</v>
      </c>
      <c r="AA1511" s="140"/>
      <c r="AB1511" s="20">
        <v>10000</v>
      </c>
      <c r="AC1511" s="20">
        <v>3798647</v>
      </c>
      <c r="AD1511" s="75" t="s">
        <v>6881</v>
      </c>
      <c r="AE1511" s="75" t="s">
        <v>6981</v>
      </c>
      <c r="AF1511" s="163" t="s">
        <v>6881</v>
      </c>
      <c r="AG1511" s="164"/>
      <c r="AH1511" s="163" t="s">
        <v>6978</v>
      </c>
      <c r="AI1511" s="164"/>
    </row>
    <row r="1512" spans="1:35">
      <c r="A1512" s="20">
        <v>238</v>
      </c>
      <c r="B1512" s="163" t="s">
        <v>6787</v>
      </c>
      <c r="C1512" s="164"/>
      <c r="D1512" s="75" t="s">
        <v>6788</v>
      </c>
      <c r="E1512" s="163" t="s">
        <v>3047</v>
      </c>
      <c r="F1512" s="165"/>
      <c r="G1512" s="164"/>
      <c r="H1512" s="75" t="s">
        <v>66</v>
      </c>
      <c r="I1512" s="163" t="s">
        <v>6789</v>
      </c>
      <c r="J1512" s="164"/>
      <c r="K1512" s="75" t="s">
        <v>125</v>
      </c>
      <c r="L1512" s="20">
        <v>354</v>
      </c>
      <c r="M1512" s="20">
        <v>0</v>
      </c>
      <c r="N1512" s="139">
        <v>478608</v>
      </c>
      <c r="O1512" s="140"/>
      <c r="P1512" s="20">
        <v>478608</v>
      </c>
      <c r="Q1512" s="139">
        <v>0</v>
      </c>
      <c r="R1512" s="141"/>
      <c r="S1512" s="140"/>
      <c r="T1512" s="20">
        <v>0</v>
      </c>
      <c r="U1512" s="139">
        <v>0</v>
      </c>
      <c r="V1512" s="141"/>
      <c r="W1512" s="74">
        <v>43075</v>
      </c>
      <c r="X1512" s="20">
        <v>0</v>
      </c>
      <c r="Y1512" s="20">
        <v>0</v>
      </c>
      <c r="Z1512" s="139">
        <v>521683</v>
      </c>
      <c r="AA1512" s="140"/>
      <c r="AB1512" s="20">
        <v>521683</v>
      </c>
      <c r="AC1512" s="20">
        <v>0</v>
      </c>
      <c r="AD1512" s="75" t="s">
        <v>6459</v>
      </c>
      <c r="AE1512" s="75" t="s">
        <v>6790</v>
      </c>
      <c r="AF1512" s="163" t="s">
        <v>6459</v>
      </c>
      <c r="AG1512" s="164"/>
      <c r="AH1512" s="163" t="s">
        <v>6787</v>
      </c>
      <c r="AI1512" s="164"/>
    </row>
    <row r="1513" spans="1:35">
      <c r="A1513" s="20">
        <v>239</v>
      </c>
      <c r="B1513" s="163" t="s">
        <v>7155</v>
      </c>
      <c r="C1513" s="164"/>
      <c r="D1513" s="75" t="s">
        <v>108</v>
      </c>
      <c r="E1513" s="163" t="s">
        <v>7156</v>
      </c>
      <c r="F1513" s="165"/>
      <c r="G1513" s="164"/>
      <c r="H1513" s="75" t="s">
        <v>110</v>
      </c>
      <c r="I1513" s="163" t="s">
        <v>7157</v>
      </c>
      <c r="J1513" s="164"/>
      <c r="K1513" s="75" t="s">
        <v>2047</v>
      </c>
      <c r="L1513" s="20">
        <v>12118</v>
      </c>
      <c r="M1513" s="20">
        <v>468967</v>
      </c>
      <c r="N1513" s="139">
        <v>468967</v>
      </c>
      <c r="O1513" s="140"/>
      <c r="P1513" s="20">
        <v>937934</v>
      </c>
      <c r="Q1513" s="139">
        <v>10000</v>
      </c>
      <c r="R1513" s="141"/>
      <c r="S1513" s="140"/>
      <c r="T1513" s="20">
        <v>0</v>
      </c>
      <c r="U1513" s="139">
        <v>0</v>
      </c>
      <c r="V1513" s="141"/>
      <c r="W1513" s="74">
        <v>52066</v>
      </c>
      <c r="X1513" s="20">
        <v>0</v>
      </c>
      <c r="Y1513" s="20">
        <v>0</v>
      </c>
      <c r="Z1513" s="139">
        <v>1000000</v>
      </c>
      <c r="AA1513" s="140"/>
      <c r="AB1513" s="20">
        <v>1000000</v>
      </c>
      <c r="AC1513" s="20">
        <v>0</v>
      </c>
      <c r="AD1513" s="75" t="s">
        <v>6881</v>
      </c>
      <c r="AE1513" s="75" t="s">
        <v>7158</v>
      </c>
      <c r="AF1513" s="163" t="s">
        <v>6881</v>
      </c>
      <c r="AG1513" s="164"/>
      <c r="AH1513" s="163" t="s">
        <v>7155</v>
      </c>
      <c r="AI1513" s="164"/>
    </row>
    <row r="1514" spans="1:35">
      <c r="A1514" s="20">
        <v>240</v>
      </c>
      <c r="B1514" s="163" t="s">
        <v>6779</v>
      </c>
      <c r="C1514" s="164"/>
      <c r="D1514" s="75" t="s">
        <v>108</v>
      </c>
      <c r="E1514" s="163" t="s">
        <v>6780</v>
      </c>
      <c r="F1514" s="165"/>
      <c r="G1514" s="164"/>
      <c r="H1514" s="75" t="s">
        <v>110</v>
      </c>
      <c r="I1514" s="163" t="s">
        <v>6781</v>
      </c>
      <c r="J1514" s="164"/>
      <c r="K1514" s="75" t="s">
        <v>60</v>
      </c>
      <c r="L1514" s="20">
        <v>2479</v>
      </c>
      <c r="M1514" s="20">
        <v>89100</v>
      </c>
      <c r="N1514" s="139">
        <v>1226907</v>
      </c>
      <c r="O1514" s="140"/>
      <c r="P1514" s="20">
        <v>1316007</v>
      </c>
      <c r="Q1514" s="139">
        <v>0</v>
      </c>
      <c r="R1514" s="141"/>
      <c r="S1514" s="140"/>
      <c r="T1514" s="20">
        <v>0</v>
      </c>
      <c r="U1514" s="139">
        <v>0</v>
      </c>
      <c r="V1514" s="141"/>
      <c r="W1514" s="74">
        <v>6580</v>
      </c>
      <c r="X1514" s="20">
        <v>0</v>
      </c>
      <c r="Y1514" s="20">
        <v>0</v>
      </c>
      <c r="Z1514" s="139">
        <v>1322587</v>
      </c>
      <c r="AA1514" s="140"/>
      <c r="AB1514" s="20">
        <v>1322587</v>
      </c>
      <c r="AC1514" s="20">
        <v>0</v>
      </c>
      <c r="AD1514" s="75" t="s">
        <v>6357</v>
      </c>
      <c r="AE1514" s="75" t="s">
        <v>6782</v>
      </c>
      <c r="AF1514" s="163" t="s">
        <v>6357</v>
      </c>
      <c r="AG1514" s="164"/>
      <c r="AH1514" s="163" t="s">
        <v>6779</v>
      </c>
      <c r="AI1514" s="164"/>
    </row>
    <row r="1515" spans="1:35">
      <c r="A1515" s="20">
        <v>241</v>
      </c>
      <c r="B1515" s="163" t="s">
        <v>6774</v>
      </c>
      <c r="C1515" s="164"/>
      <c r="D1515" s="75" t="s">
        <v>6775</v>
      </c>
      <c r="E1515" s="163" t="s">
        <v>6776</v>
      </c>
      <c r="F1515" s="165"/>
      <c r="G1515" s="164"/>
      <c r="H1515" s="75" t="s">
        <v>66</v>
      </c>
      <c r="I1515" s="163" t="s">
        <v>6777</v>
      </c>
      <c r="J1515" s="164"/>
      <c r="K1515" s="75" t="s">
        <v>60</v>
      </c>
      <c r="L1515" s="20">
        <v>450</v>
      </c>
      <c r="M1515" s="20">
        <v>0</v>
      </c>
      <c r="N1515" s="139">
        <v>222750</v>
      </c>
      <c r="O1515" s="140"/>
      <c r="P1515" s="20">
        <v>222750</v>
      </c>
      <c r="Q1515" s="139">
        <v>0</v>
      </c>
      <c r="R1515" s="141"/>
      <c r="S1515" s="140"/>
      <c r="T1515" s="20">
        <v>0</v>
      </c>
      <c r="U1515" s="139">
        <v>0</v>
      </c>
      <c r="V1515" s="141"/>
      <c r="W1515" s="74">
        <v>20048</v>
      </c>
      <c r="X1515" s="20">
        <v>0</v>
      </c>
      <c r="Y1515" s="20">
        <v>0</v>
      </c>
      <c r="Z1515" s="139">
        <v>242798</v>
      </c>
      <c r="AA1515" s="140"/>
      <c r="AB1515" s="20">
        <v>20500</v>
      </c>
      <c r="AC1515" s="20">
        <v>222298</v>
      </c>
      <c r="AD1515" s="75" t="s">
        <v>6459</v>
      </c>
      <c r="AE1515" s="75" t="s">
        <v>6778</v>
      </c>
      <c r="AF1515" s="163" t="s">
        <v>6459</v>
      </c>
      <c r="AG1515" s="164"/>
      <c r="AH1515" s="163" t="s">
        <v>6774</v>
      </c>
      <c r="AI1515" s="164"/>
    </row>
    <row r="1516" spans="1:35">
      <c r="A1516" s="20">
        <v>242</v>
      </c>
      <c r="B1516" s="163" t="s">
        <v>6233</v>
      </c>
      <c r="C1516" s="164"/>
      <c r="D1516" s="75" t="s">
        <v>108</v>
      </c>
      <c r="E1516" s="163" t="s">
        <v>6234</v>
      </c>
      <c r="F1516" s="165"/>
      <c r="G1516" s="164"/>
      <c r="H1516" s="75" t="s">
        <v>110</v>
      </c>
      <c r="I1516" s="163" t="s">
        <v>6235</v>
      </c>
      <c r="J1516" s="164"/>
      <c r="K1516" s="75" t="s">
        <v>112</v>
      </c>
      <c r="L1516" s="20">
        <v>4957</v>
      </c>
      <c r="M1516" s="20">
        <v>429300</v>
      </c>
      <c r="N1516" s="139">
        <v>2305098</v>
      </c>
      <c r="O1516" s="140"/>
      <c r="P1516" s="20">
        <v>2734398</v>
      </c>
      <c r="Q1516" s="139">
        <v>0</v>
      </c>
      <c r="R1516" s="141"/>
      <c r="S1516" s="140"/>
      <c r="T1516" s="20">
        <v>0</v>
      </c>
      <c r="U1516" s="139">
        <v>0</v>
      </c>
      <c r="V1516" s="141"/>
      <c r="W1516" s="74">
        <v>13672</v>
      </c>
      <c r="X1516" s="20">
        <v>0</v>
      </c>
      <c r="Y1516" s="20">
        <v>0</v>
      </c>
      <c r="Z1516" s="139">
        <v>2748070</v>
      </c>
      <c r="AA1516" s="140"/>
      <c r="AB1516" s="20">
        <v>2748070</v>
      </c>
      <c r="AC1516" s="20">
        <v>0</v>
      </c>
      <c r="AD1516" s="75" t="s">
        <v>5965</v>
      </c>
      <c r="AE1516" s="75" t="s">
        <v>6236</v>
      </c>
      <c r="AF1516" s="163" t="s">
        <v>5965</v>
      </c>
      <c r="AG1516" s="164"/>
      <c r="AH1516" s="163" t="s">
        <v>6233</v>
      </c>
      <c r="AI1516" s="164"/>
    </row>
    <row r="1517" spans="1:35">
      <c r="A1517" s="20">
        <v>243</v>
      </c>
      <c r="B1517" s="163" t="s">
        <v>6247</v>
      </c>
      <c r="C1517" s="164"/>
      <c r="D1517" s="75" t="s">
        <v>6248</v>
      </c>
      <c r="E1517" s="163" t="s">
        <v>6249</v>
      </c>
      <c r="F1517" s="165"/>
      <c r="G1517" s="164"/>
      <c r="H1517" s="75" t="s">
        <v>66</v>
      </c>
      <c r="I1517" s="163" t="s">
        <v>6250</v>
      </c>
      <c r="J1517" s="164"/>
      <c r="K1517" s="75" t="s">
        <v>252</v>
      </c>
      <c r="L1517" s="20">
        <v>162</v>
      </c>
      <c r="M1517" s="20">
        <v>0</v>
      </c>
      <c r="N1517" s="139">
        <v>67230</v>
      </c>
      <c r="O1517" s="140"/>
      <c r="P1517" s="20">
        <v>67230</v>
      </c>
      <c r="Q1517" s="139">
        <v>0</v>
      </c>
      <c r="R1517" s="141"/>
      <c r="S1517" s="140"/>
      <c r="T1517" s="20">
        <v>0</v>
      </c>
      <c r="U1517" s="139">
        <v>0</v>
      </c>
      <c r="V1517" s="141"/>
      <c r="W1517" s="74">
        <v>6051</v>
      </c>
      <c r="X1517" s="20">
        <v>0</v>
      </c>
      <c r="Y1517" s="20">
        <v>0</v>
      </c>
      <c r="Z1517" s="139">
        <v>73281</v>
      </c>
      <c r="AA1517" s="140"/>
      <c r="AB1517" s="20">
        <v>73281</v>
      </c>
      <c r="AC1517" s="20">
        <v>0</v>
      </c>
      <c r="AD1517" s="75" t="s">
        <v>5965</v>
      </c>
      <c r="AE1517" s="75" t="s">
        <v>6251</v>
      </c>
      <c r="AF1517" s="163" t="s">
        <v>5965</v>
      </c>
      <c r="AG1517" s="164"/>
      <c r="AH1517" s="163" t="s">
        <v>6247</v>
      </c>
      <c r="AI1517" s="164"/>
    </row>
    <row r="1518" spans="1:35">
      <c r="A1518" s="20">
        <v>244</v>
      </c>
      <c r="B1518" s="163" t="s">
        <v>6242</v>
      </c>
      <c r="C1518" s="164"/>
      <c r="D1518" s="75" t="s">
        <v>6243</v>
      </c>
      <c r="E1518" s="163" t="s">
        <v>6244</v>
      </c>
      <c r="F1518" s="165"/>
      <c r="G1518" s="164"/>
      <c r="H1518" s="75" t="s">
        <v>66</v>
      </c>
      <c r="I1518" s="163" t="s">
        <v>6245</v>
      </c>
      <c r="J1518" s="164"/>
      <c r="K1518" s="75" t="s">
        <v>125</v>
      </c>
      <c r="L1518" s="20">
        <v>599</v>
      </c>
      <c r="M1518" s="20">
        <v>0</v>
      </c>
      <c r="N1518" s="139">
        <v>809848</v>
      </c>
      <c r="O1518" s="140"/>
      <c r="P1518" s="20">
        <v>809848</v>
      </c>
      <c r="Q1518" s="139">
        <v>0</v>
      </c>
      <c r="R1518" s="141"/>
      <c r="S1518" s="140"/>
      <c r="T1518" s="20">
        <v>0</v>
      </c>
      <c r="U1518" s="139">
        <v>0</v>
      </c>
      <c r="V1518" s="141"/>
      <c r="W1518" s="74">
        <v>72886</v>
      </c>
      <c r="X1518" s="20">
        <v>0</v>
      </c>
      <c r="Y1518" s="20">
        <v>0</v>
      </c>
      <c r="Z1518" s="139">
        <v>882734</v>
      </c>
      <c r="AA1518" s="140"/>
      <c r="AB1518" s="20">
        <v>882734</v>
      </c>
      <c r="AC1518" s="20">
        <v>0</v>
      </c>
      <c r="AD1518" s="75" t="s">
        <v>5939</v>
      </c>
      <c r="AE1518" s="75" t="s">
        <v>6246</v>
      </c>
      <c r="AF1518" s="163" t="s">
        <v>5939</v>
      </c>
      <c r="AG1518" s="164"/>
      <c r="AH1518" s="163" t="s">
        <v>6242</v>
      </c>
      <c r="AI1518" s="164"/>
    </row>
    <row r="1519" spans="1:35">
      <c r="A1519" s="20">
        <v>245</v>
      </c>
      <c r="B1519" s="163" t="s">
        <v>6259</v>
      </c>
      <c r="C1519" s="164"/>
      <c r="D1519" s="75" t="s">
        <v>108</v>
      </c>
      <c r="E1519" s="163" t="s">
        <v>6260</v>
      </c>
      <c r="F1519" s="165"/>
      <c r="G1519" s="164"/>
      <c r="H1519" s="75" t="s">
        <v>110</v>
      </c>
      <c r="I1519" s="163" t="s">
        <v>6261</v>
      </c>
      <c r="J1519" s="164"/>
      <c r="K1519" s="75" t="s">
        <v>60</v>
      </c>
      <c r="L1519" s="20">
        <v>2479</v>
      </c>
      <c r="M1519" s="20">
        <v>89100</v>
      </c>
      <c r="N1519" s="139">
        <v>1226907</v>
      </c>
      <c r="O1519" s="140"/>
      <c r="P1519" s="20">
        <v>1316007</v>
      </c>
      <c r="Q1519" s="139">
        <v>0</v>
      </c>
      <c r="R1519" s="141"/>
      <c r="S1519" s="140"/>
      <c r="T1519" s="20">
        <v>0</v>
      </c>
      <c r="U1519" s="139">
        <v>0</v>
      </c>
      <c r="V1519" s="141"/>
      <c r="W1519" s="74">
        <v>6580</v>
      </c>
      <c r="X1519" s="20">
        <v>0</v>
      </c>
      <c r="Y1519" s="20">
        <v>0</v>
      </c>
      <c r="Z1519" s="139">
        <v>1322587</v>
      </c>
      <c r="AA1519" s="140"/>
      <c r="AB1519" s="20">
        <v>1322587</v>
      </c>
      <c r="AC1519" s="20">
        <v>0</v>
      </c>
      <c r="AD1519" s="75" t="s">
        <v>5896</v>
      </c>
      <c r="AE1519" s="75" t="s">
        <v>6262</v>
      </c>
      <c r="AF1519" s="163" t="s">
        <v>5896</v>
      </c>
      <c r="AG1519" s="164"/>
      <c r="AH1519" s="163" t="s">
        <v>6259</v>
      </c>
      <c r="AI1519" s="164"/>
    </row>
    <row r="1520" spans="1:35">
      <c r="A1520" s="20">
        <v>246</v>
      </c>
      <c r="B1520" s="163" t="s">
        <v>6252</v>
      </c>
      <c r="C1520" s="164"/>
      <c r="D1520" s="75" t="s">
        <v>6253</v>
      </c>
      <c r="E1520" s="163" t="s">
        <v>1987</v>
      </c>
      <c r="F1520" s="165"/>
      <c r="G1520" s="164"/>
      <c r="H1520" s="75" t="s">
        <v>66</v>
      </c>
      <c r="I1520" s="163" t="s">
        <v>6254</v>
      </c>
      <c r="J1520" s="164"/>
      <c r="K1520" s="75" t="s">
        <v>370</v>
      </c>
      <c r="L1520" s="20">
        <v>678</v>
      </c>
      <c r="M1520" s="20">
        <v>0</v>
      </c>
      <c r="N1520" s="139">
        <v>410190</v>
      </c>
      <c r="O1520" s="140"/>
      <c r="P1520" s="20">
        <v>410190</v>
      </c>
      <c r="Q1520" s="139">
        <v>0</v>
      </c>
      <c r="R1520" s="141"/>
      <c r="S1520" s="140"/>
      <c r="T1520" s="20">
        <v>0</v>
      </c>
      <c r="U1520" s="139">
        <v>0</v>
      </c>
      <c r="V1520" s="141"/>
      <c r="W1520" s="74">
        <v>36917</v>
      </c>
      <c r="X1520" s="20">
        <v>0</v>
      </c>
      <c r="Y1520" s="20">
        <v>0</v>
      </c>
      <c r="Z1520" s="139">
        <v>447107</v>
      </c>
      <c r="AA1520" s="140"/>
      <c r="AB1520" s="20">
        <v>447107</v>
      </c>
      <c r="AC1520" s="20">
        <v>0</v>
      </c>
      <c r="AD1520" s="75" t="s">
        <v>5914</v>
      </c>
      <c r="AE1520" s="75" t="s">
        <v>6255</v>
      </c>
      <c r="AF1520" s="163" t="s">
        <v>5914</v>
      </c>
      <c r="AG1520" s="164"/>
      <c r="AH1520" s="163" t="s">
        <v>6252</v>
      </c>
      <c r="AI1520" s="164"/>
    </row>
    <row r="1521" spans="1:35">
      <c r="A1521" s="20">
        <v>247</v>
      </c>
      <c r="B1521" s="163" t="s">
        <v>6256</v>
      </c>
      <c r="C1521" s="164"/>
      <c r="D1521" s="75" t="s">
        <v>108</v>
      </c>
      <c r="E1521" s="163" t="s">
        <v>6257</v>
      </c>
      <c r="F1521" s="165"/>
      <c r="G1521" s="164"/>
      <c r="H1521" s="75" t="s">
        <v>110</v>
      </c>
      <c r="I1521" s="163" t="s">
        <v>5954</v>
      </c>
      <c r="J1521" s="164"/>
      <c r="K1521" s="75" t="s">
        <v>118</v>
      </c>
      <c r="L1521" s="20">
        <v>4957</v>
      </c>
      <c r="M1521" s="20">
        <v>243000</v>
      </c>
      <c r="N1521" s="139">
        <v>1784592</v>
      </c>
      <c r="O1521" s="140"/>
      <c r="P1521" s="20">
        <v>2027592</v>
      </c>
      <c r="Q1521" s="139">
        <v>0</v>
      </c>
      <c r="R1521" s="141"/>
      <c r="S1521" s="140"/>
      <c r="T1521" s="20">
        <v>0</v>
      </c>
      <c r="U1521" s="139">
        <v>0</v>
      </c>
      <c r="V1521" s="141"/>
      <c r="W1521" s="74">
        <v>10138</v>
      </c>
      <c r="X1521" s="20">
        <v>0</v>
      </c>
      <c r="Y1521" s="20">
        <v>0</v>
      </c>
      <c r="Z1521" s="139">
        <v>2037730</v>
      </c>
      <c r="AA1521" s="140"/>
      <c r="AB1521" s="20">
        <v>2037730</v>
      </c>
      <c r="AC1521" s="20">
        <v>0</v>
      </c>
      <c r="AD1521" s="75" t="s">
        <v>5939</v>
      </c>
      <c r="AE1521" s="75" t="s">
        <v>6258</v>
      </c>
      <c r="AF1521" s="163" t="s">
        <v>5939</v>
      </c>
      <c r="AG1521" s="164"/>
      <c r="AH1521" s="163" t="s">
        <v>6256</v>
      </c>
      <c r="AI1521" s="164"/>
    </row>
    <row r="1522" spans="1:35">
      <c r="A1522" s="20">
        <v>248</v>
      </c>
      <c r="B1522" s="163" t="s">
        <v>6331</v>
      </c>
      <c r="C1522" s="164"/>
      <c r="D1522" s="75" t="s">
        <v>6332</v>
      </c>
      <c r="E1522" s="163" t="s">
        <v>6333</v>
      </c>
      <c r="F1522" s="165"/>
      <c r="G1522" s="164"/>
      <c r="H1522" s="75" t="s">
        <v>156</v>
      </c>
      <c r="I1522" s="163" t="s">
        <v>6334</v>
      </c>
      <c r="J1522" s="164"/>
      <c r="K1522" s="75" t="s">
        <v>125</v>
      </c>
      <c r="L1522" s="20">
        <v>4957</v>
      </c>
      <c r="M1522" s="20">
        <v>0</v>
      </c>
      <c r="N1522" s="139">
        <v>6702134</v>
      </c>
      <c r="O1522" s="140"/>
      <c r="P1522" s="20">
        <v>6702134</v>
      </c>
      <c r="Q1522" s="139">
        <v>10000</v>
      </c>
      <c r="R1522" s="141"/>
      <c r="S1522" s="140"/>
      <c r="T1522" s="20">
        <v>76400</v>
      </c>
      <c r="U1522" s="139">
        <v>188671</v>
      </c>
      <c r="V1522" s="141"/>
      <c r="W1522" s="74">
        <v>67021</v>
      </c>
      <c r="X1522" s="20">
        <v>19800</v>
      </c>
      <c r="Y1522" s="20">
        <v>0</v>
      </c>
      <c r="Z1522" s="139">
        <v>7064026</v>
      </c>
      <c r="AA1522" s="140"/>
      <c r="AB1522" s="20">
        <v>7064026</v>
      </c>
      <c r="AC1522" s="20">
        <v>0</v>
      </c>
      <c r="AD1522" s="75" t="s">
        <v>6054</v>
      </c>
      <c r="AE1522" s="75" t="s">
        <v>6335</v>
      </c>
      <c r="AF1522" s="163" t="s">
        <v>6054</v>
      </c>
      <c r="AG1522" s="164"/>
      <c r="AH1522" s="163" t="s">
        <v>6331</v>
      </c>
      <c r="AI1522" s="164"/>
    </row>
    <row r="1523" spans="1:35">
      <c r="A1523" s="20">
        <v>249</v>
      </c>
      <c r="B1523" s="163" t="s">
        <v>6986</v>
      </c>
      <c r="C1523" s="164"/>
      <c r="D1523" s="75" t="s">
        <v>6987</v>
      </c>
      <c r="E1523" s="163" t="s">
        <v>6988</v>
      </c>
      <c r="F1523" s="165"/>
      <c r="G1523" s="164"/>
      <c r="H1523" s="75" t="s">
        <v>156</v>
      </c>
      <c r="I1523" s="163" t="s">
        <v>6989</v>
      </c>
      <c r="J1523" s="164"/>
      <c r="K1523" s="75" t="s">
        <v>540</v>
      </c>
      <c r="L1523" s="20">
        <v>7160</v>
      </c>
      <c r="M1523" s="20">
        <v>0</v>
      </c>
      <c r="N1523" s="139">
        <v>10344630</v>
      </c>
      <c r="O1523" s="140"/>
      <c r="P1523" s="20">
        <v>10344630</v>
      </c>
      <c r="Q1523" s="139">
        <v>10000</v>
      </c>
      <c r="R1523" s="141"/>
      <c r="S1523" s="140"/>
      <c r="T1523" s="20">
        <v>0</v>
      </c>
      <c r="U1523" s="139">
        <v>0</v>
      </c>
      <c r="V1523" s="141"/>
      <c r="W1523" s="74">
        <v>103446</v>
      </c>
      <c r="X1523" s="20">
        <v>0</v>
      </c>
      <c r="Y1523" s="20">
        <v>0</v>
      </c>
      <c r="Z1523" s="139">
        <v>10458076</v>
      </c>
      <c r="AA1523" s="140"/>
      <c r="AB1523" s="20">
        <v>6000000</v>
      </c>
      <c r="AC1523" s="20">
        <v>4458076</v>
      </c>
      <c r="AD1523" s="75" t="s">
        <v>6928</v>
      </c>
      <c r="AE1523" s="75" t="s">
        <v>6990</v>
      </c>
      <c r="AF1523" s="163" t="s">
        <v>6928</v>
      </c>
      <c r="AG1523" s="164"/>
      <c r="AH1523" s="163" t="s">
        <v>6986</v>
      </c>
      <c r="AI1523" s="164"/>
    </row>
    <row r="1524" spans="1:35">
      <c r="A1524" s="20">
        <v>250</v>
      </c>
      <c r="B1524" s="163" t="s">
        <v>6829</v>
      </c>
      <c r="C1524" s="164"/>
      <c r="D1524" s="75" t="s">
        <v>6830</v>
      </c>
      <c r="E1524" s="163" t="s">
        <v>6831</v>
      </c>
      <c r="F1524" s="165"/>
      <c r="G1524" s="164"/>
      <c r="H1524" s="75" t="s">
        <v>66</v>
      </c>
      <c r="I1524" s="163" t="s">
        <v>6832</v>
      </c>
      <c r="J1524" s="164"/>
      <c r="K1524" s="75" t="s">
        <v>60</v>
      </c>
      <c r="L1524" s="20">
        <v>513</v>
      </c>
      <c r="M1524" s="20">
        <v>0</v>
      </c>
      <c r="N1524" s="139">
        <v>253935</v>
      </c>
      <c r="O1524" s="140"/>
      <c r="P1524" s="20">
        <v>253935</v>
      </c>
      <c r="Q1524" s="139">
        <v>0</v>
      </c>
      <c r="R1524" s="141"/>
      <c r="S1524" s="140"/>
      <c r="T1524" s="20">
        <v>0</v>
      </c>
      <c r="U1524" s="139">
        <v>0</v>
      </c>
      <c r="V1524" s="141"/>
      <c r="W1524" s="74">
        <v>22854</v>
      </c>
      <c r="X1524" s="20">
        <v>0</v>
      </c>
      <c r="Y1524" s="20">
        <v>0</v>
      </c>
      <c r="Z1524" s="139">
        <v>276789</v>
      </c>
      <c r="AA1524" s="140"/>
      <c r="AB1524" s="20">
        <v>23000</v>
      </c>
      <c r="AC1524" s="20">
        <v>253789</v>
      </c>
      <c r="AD1524" s="75" t="s">
        <v>6373</v>
      </c>
      <c r="AE1524" s="75" t="s">
        <v>6833</v>
      </c>
      <c r="AF1524" s="163" t="s">
        <v>6373</v>
      </c>
      <c r="AG1524" s="164"/>
      <c r="AH1524" s="163" t="s">
        <v>6829</v>
      </c>
      <c r="AI1524" s="164"/>
    </row>
    <row r="1525" spans="1:35">
      <c r="A1525" s="20">
        <v>251</v>
      </c>
      <c r="B1525" s="163" t="s">
        <v>7159</v>
      </c>
      <c r="C1525" s="164"/>
      <c r="D1525" s="75" t="s">
        <v>7160</v>
      </c>
      <c r="E1525" s="163" t="s">
        <v>7161</v>
      </c>
      <c r="F1525" s="165"/>
      <c r="G1525" s="164"/>
      <c r="H1525" s="75" t="s">
        <v>66</v>
      </c>
      <c r="I1525" s="163" t="s">
        <v>7162</v>
      </c>
      <c r="J1525" s="164"/>
      <c r="K1525" s="75" t="s">
        <v>252</v>
      </c>
      <c r="L1525" s="20">
        <v>579</v>
      </c>
      <c r="M1525" s="20">
        <v>0</v>
      </c>
      <c r="N1525" s="139">
        <v>240285</v>
      </c>
      <c r="O1525" s="140"/>
      <c r="P1525" s="20">
        <v>240285</v>
      </c>
      <c r="Q1525" s="139">
        <v>0</v>
      </c>
      <c r="R1525" s="141"/>
      <c r="S1525" s="140"/>
      <c r="T1525" s="20">
        <v>0</v>
      </c>
      <c r="U1525" s="139">
        <v>0</v>
      </c>
      <c r="V1525" s="141"/>
      <c r="W1525" s="74">
        <v>21626</v>
      </c>
      <c r="X1525" s="20">
        <v>0</v>
      </c>
      <c r="Y1525" s="20">
        <v>0</v>
      </c>
      <c r="Z1525" s="139">
        <v>261911</v>
      </c>
      <c r="AA1525" s="140"/>
      <c r="AB1525" s="20">
        <v>261911</v>
      </c>
      <c r="AC1525" s="20">
        <v>0</v>
      </c>
      <c r="AD1525" s="75" t="s">
        <v>6881</v>
      </c>
      <c r="AE1525" s="75" t="s">
        <v>7163</v>
      </c>
      <c r="AF1525" s="163" t="s">
        <v>6881</v>
      </c>
      <c r="AG1525" s="164"/>
      <c r="AH1525" s="163" t="s">
        <v>7159</v>
      </c>
      <c r="AI1525" s="164"/>
    </row>
    <row r="1526" spans="1:35">
      <c r="A1526" s="20">
        <v>252</v>
      </c>
      <c r="B1526" s="163" t="s">
        <v>6825</v>
      </c>
      <c r="C1526" s="164"/>
      <c r="D1526" s="75" t="s">
        <v>6826</v>
      </c>
      <c r="E1526" s="163" t="s">
        <v>822</v>
      </c>
      <c r="F1526" s="165"/>
      <c r="G1526" s="164"/>
      <c r="H1526" s="75" t="s">
        <v>66</v>
      </c>
      <c r="I1526" s="163" t="s">
        <v>6827</v>
      </c>
      <c r="J1526" s="164"/>
      <c r="K1526" s="75" t="s">
        <v>60</v>
      </c>
      <c r="L1526" s="20">
        <v>450</v>
      </c>
      <c r="M1526" s="20">
        <v>0</v>
      </c>
      <c r="N1526" s="139">
        <v>222750</v>
      </c>
      <c r="O1526" s="140"/>
      <c r="P1526" s="20">
        <v>222750</v>
      </c>
      <c r="Q1526" s="139">
        <v>0</v>
      </c>
      <c r="R1526" s="141"/>
      <c r="S1526" s="140"/>
      <c r="T1526" s="20">
        <v>0</v>
      </c>
      <c r="U1526" s="139">
        <v>0</v>
      </c>
      <c r="V1526" s="141"/>
      <c r="W1526" s="74">
        <v>20048</v>
      </c>
      <c r="X1526" s="20">
        <v>0</v>
      </c>
      <c r="Y1526" s="20">
        <v>0</v>
      </c>
      <c r="Z1526" s="139">
        <v>242798</v>
      </c>
      <c r="AA1526" s="140"/>
      <c r="AB1526" s="20">
        <v>20500</v>
      </c>
      <c r="AC1526" s="20">
        <v>222298</v>
      </c>
      <c r="AD1526" s="75" t="s">
        <v>6459</v>
      </c>
      <c r="AE1526" s="75" t="s">
        <v>6828</v>
      </c>
      <c r="AF1526" s="163" t="s">
        <v>6459</v>
      </c>
      <c r="AG1526" s="164"/>
      <c r="AH1526" s="163" t="s">
        <v>6825</v>
      </c>
      <c r="AI1526" s="164"/>
    </row>
    <row r="1527" spans="1:35">
      <c r="A1527" s="20">
        <v>253</v>
      </c>
      <c r="B1527" s="163" t="s">
        <v>6814</v>
      </c>
      <c r="C1527" s="164"/>
      <c r="D1527" s="75" t="s">
        <v>6815</v>
      </c>
      <c r="E1527" s="163" t="s">
        <v>1059</v>
      </c>
      <c r="F1527" s="165"/>
      <c r="G1527" s="164"/>
      <c r="H1527" s="75" t="s">
        <v>66</v>
      </c>
      <c r="I1527" s="163" t="s">
        <v>6816</v>
      </c>
      <c r="J1527" s="164"/>
      <c r="K1527" s="75" t="s">
        <v>60</v>
      </c>
      <c r="L1527" s="20">
        <v>513</v>
      </c>
      <c r="M1527" s="20">
        <v>0</v>
      </c>
      <c r="N1527" s="139">
        <v>253935</v>
      </c>
      <c r="O1527" s="140"/>
      <c r="P1527" s="20">
        <v>253935</v>
      </c>
      <c r="Q1527" s="139">
        <v>0</v>
      </c>
      <c r="R1527" s="141"/>
      <c r="S1527" s="140"/>
      <c r="T1527" s="20">
        <v>0</v>
      </c>
      <c r="U1527" s="139">
        <v>0</v>
      </c>
      <c r="V1527" s="141"/>
      <c r="W1527" s="74">
        <v>22854</v>
      </c>
      <c r="X1527" s="20">
        <v>0</v>
      </c>
      <c r="Y1527" s="20">
        <v>0</v>
      </c>
      <c r="Z1527" s="139">
        <v>276789</v>
      </c>
      <c r="AA1527" s="140"/>
      <c r="AB1527" s="20">
        <v>23000</v>
      </c>
      <c r="AC1527" s="20">
        <v>253789</v>
      </c>
      <c r="AD1527" s="75" t="s">
        <v>6373</v>
      </c>
      <c r="AE1527" s="75" t="s">
        <v>6817</v>
      </c>
      <c r="AF1527" s="163" t="s">
        <v>6373</v>
      </c>
      <c r="AG1527" s="164"/>
      <c r="AH1527" s="163" t="s">
        <v>6814</v>
      </c>
      <c r="AI1527" s="164"/>
    </row>
    <row r="1528" spans="1:35">
      <c r="A1528" s="20">
        <v>254</v>
      </c>
      <c r="B1528" s="163" t="s">
        <v>6809</v>
      </c>
      <c r="C1528" s="164"/>
      <c r="D1528" s="75" t="s">
        <v>6810</v>
      </c>
      <c r="E1528" s="163" t="s">
        <v>6811</v>
      </c>
      <c r="F1528" s="165"/>
      <c r="G1528" s="164"/>
      <c r="H1528" s="75" t="s">
        <v>66</v>
      </c>
      <c r="I1528" s="163" t="s">
        <v>6812</v>
      </c>
      <c r="J1528" s="164"/>
      <c r="K1528" s="75" t="s">
        <v>252</v>
      </c>
      <c r="L1528" s="20">
        <v>250</v>
      </c>
      <c r="M1528" s="20">
        <v>0</v>
      </c>
      <c r="N1528" s="139">
        <v>103750</v>
      </c>
      <c r="O1528" s="140"/>
      <c r="P1528" s="20">
        <v>103750</v>
      </c>
      <c r="Q1528" s="139">
        <v>0</v>
      </c>
      <c r="R1528" s="141"/>
      <c r="S1528" s="140"/>
      <c r="T1528" s="20">
        <v>0</v>
      </c>
      <c r="U1528" s="139">
        <v>500</v>
      </c>
      <c r="V1528" s="141"/>
      <c r="W1528" s="74">
        <v>9338</v>
      </c>
      <c r="X1528" s="20">
        <v>0</v>
      </c>
      <c r="Y1528" s="20">
        <v>0</v>
      </c>
      <c r="Z1528" s="139">
        <v>113588</v>
      </c>
      <c r="AA1528" s="140"/>
      <c r="AB1528" s="20">
        <v>113588</v>
      </c>
      <c r="AC1528" s="20">
        <v>0</v>
      </c>
      <c r="AD1528" s="75" t="s">
        <v>6398</v>
      </c>
      <c r="AE1528" s="75" t="s">
        <v>6813</v>
      </c>
      <c r="AF1528" s="163" t="s">
        <v>6398</v>
      </c>
      <c r="AG1528" s="164"/>
      <c r="AH1528" s="163" t="s">
        <v>6809</v>
      </c>
      <c r="AI1528" s="164"/>
    </row>
    <row r="1529" spans="1:35">
      <c r="A1529" s="20">
        <v>255</v>
      </c>
      <c r="B1529" s="163" t="s">
        <v>6822</v>
      </c>
      <c r="C1529" s="164"/>
      <c r="D1529" s="75" t="s">
        <v>108</v>
      </c>
      <c r="E1529" s="163" t="s">
        <v>6753</v>
      </c>
      <c r="F1529" s="165"/>
      <c r="G1529" s="164"/>
      <c r="H1529" s="75" t="s">
        <v>110</v>
      </c>
      <c r="I1529" s="163" t="s">
        <v>6823</v>
      </c>
      <c r="J1529" s="164"/>
      <c r="K1529" s="75" t="s">
        <v>112</v>
      </c>
      <c r="L1529" s="20">
        <v>4957</v>
      </c>
      <c r="M1529" s="20">
        <v>429300</v>
      </c>
      <c r="N1529" s="139">
        <v>2305098</v>
      </c>
      <c r="O1529" s="140"/>
      <c r="P1529" s="20">
        <v>2734398</v>
      </c>
      <c r="Q1529" s="139">
        <v>0</v>
      </c>
      <c r="R1529" s="141"/>
      <c r="S1529" s="140"/>
      <c r="T1529" s="20">
        <v>0</v>
      </c>
      <c r="U1529" s="139">
        <v>0</v>
      </c>
      <c r="V1529" s="141"/>
      <c r="W1529" s="74">
        <v>13672</v>
      </c>
      <c r="X1529" s="20">
        <v>0</v>
      </c>
      <c r="Y1529" s="20">
        <v>0</v>
      </c>
      <c r="Z1529" s="139">
        <v>2748070</v>
      </c>
      <c r="AA1529" s="140"/>
      <c r="AB1529" s="20">
        <v>2748070</v>
      </c>
      <c r="AC1529" s="20">
        <v>0</v>
      </c>
      <c r="AD1529" s="75" t="s">
        <v>6373</v>
      </c>
      <c r="AE1529" s="75" t="s">
        <v>6824</v>
      </c>
      <c r="AF1529" s="163" t="s">
        <v>6373</v>
      </c>
      <c r="AG1529" s="164"/>
      <c r="AH1529" s="163" t="s">
        <v>6822</v>
      </c>
      <c r="AI1529" s="164"/>
    </row>
    <row r="1530" spans="1:35">
      <c r="A1530" s="20">
        <v>256</v>
      </c>
      <c r="B1530" s="163" t="s">
        <v>6818</v>
      </c>
      <c r="C1530" s="164"/>
      <c r="D1530" s="75" t="s">
        <v>6819</v>
      </c>
      <c r="E1530" s="163" t="s">
        <v>6820</v>
      </c>
      <c r="F1530" s="165"/>
      <c r="G1530" s="164"/>
      <c r="H1530" s="75" t="s">
        <v>66</v>
      </c>
      <c r="I1530" s="163" t="s">
        <v>1397</v>
      </c>
      <c r="J1530" s="164"/>
      <c r="K1530" s="75" t="s">
        <v>60</v>
      </c>
      <c r="L1530" s="20">
        <v>450</v>
      </c>
      <c r="M1530" s="20">
        <v>0</v>
      </c>
      <c r="N1530" s="139">
        <v>222750</v>
      </c>
      <c r="O1530" s="140"/>
      <c r="P1530" s="20">
        <v>222750</v>
      </c>
      <c r="Q1530" s="139">
        <v>0</v>
      </c>
      <c r="R1530" s="141"/>
      <c r="S1530" s="140"/>
      <c r="T1530" s="20">
        <v>0</v>
      </c>
      <c r="U1530" s="139">
        <v>0</v>
      </c>
      <c r="V1530" s="141"/>
      <c r="W1530" s="74">
        <v>20048</v>
      </c>
      <c r="X1530" s="20">
        <v>0</v>
      </c>
      <c r="Y1530" s="20">
        <v>0</v>
      </c>
      <c r="Z1530" s="139">
        <v>242798</v>
      </c>
      <c r="AA1530" s="140"/>
      <c r="AB1530" s="20">
        <v>20500</v>
      </c>
      <c r="AC1530" s="20">
        <v>222298</v>
      </c>
      <c r="AD1530" s="75" t="s">
        <v>6351</v>
      </c>
      <c r="AE1530" s="75" t="s">
        <v>6821</v>
      </c>
      <c r="AF1530" s="163" t="s">
        <v>6351</v>
      </c>
      <c r="AG1530" s="164"/>
      <c r="AH1530" s="163" t="s">
        <v>6818</v>
      </c>
      <c r="AI1530" s="164"/>
    </row>
    <row r="1531" spans="1:35">
      <c r="A1531" s="20">
        <v>257</v>
      </c>
      <c r="B1531" s="163" t="s">
        <v>7164</v>
      </c>
      <c r="C1531" s="164"/>
      <c r="D1531" s="75" t="s">
        <v>7165</v>
      </c>
      <c r="E1531" s="163" t="s">
        <v>7166</v>
      </c>
      <c r="F1531" s="165"/>
      <c r="G1531" s="164"/>
      <c r="H1531" s="75" t="s">
        <v>66</v>
      </c>
      <c r="I1531" s="163" t="s">
        <v>7167</v>
      </c>
      <c r="J1531" s="164"/>
      <c r="K1531" s="75" t="s">
        <v>6994</v>
      </c>
      <c r="L1531" s="20">
        <v>2750</v>
      </c>
      <c r="M1531" s="20">
        <v>0</v>
      </c>
      <c r="N1531" s="139">
        <v>4673708</v>
      </c>
      <c r="O1531" s="140"/>
      <c r="P1531" s="20">
        <v>4673708</v>
      </c>
      <c r="Q1531" s="139">
        <v>0</v>
      </c>
      <c r="R1531" s="141"/>
      <c r="S1531" s="140"/>
      <c r="T1531" s="20">
        <v>0</v>
      </c>
      <c r="U1531" s="139">
        <v>0</v>
      </c>
      <c r="V1531" s="141"/>
      <c r="W1531" s="74">
        <v>0</v>
      </c>
      <c r="X1531" s="20">
        <v>0</v>
      </c>
      <c r="Y1531" s="20">
        <v>0</v>
      </c>
      <c r="Z1531" s="139">
        <v>4673708</v>
      </c>
      <c r="AA1531" s="140"/>
      <c r="AB1531" s="20">
        <v>10000</v>
      </c>
      <c r="AC1531" s="20">
        <v>4663708</v>
      </c>
      <c r="AD1531" s="75" t="s">
        <v>6881</v>
      </c>
      <c r="AE1531" s="75" t="s">
        <v>7168</v>
      </c>
      <c r="AF1531" s="163" t="s">
        <v>6881</v>
      </c>
      <c r="AG1531" s="164"/>
      <c r="AH1531" s="163" t="s">
        <v>7164</v>
      </c>
      <c r="AI1531" s="164"/>
    </row>
    <row r="1532" spans="1:35">
      <c r="A1532" s="20">
        <v>258</v>
      </c>
      <c r="B1532" s="163" t="s">
        <v>6795</v>
      </c>
      <c r="C1532" s="164"/>
      <c r="D1532" s="75" t="s">
        <v>6796</v>
      </c>
      <c r="E1532" s="163" t="s">
        <v>6797</v>
      </c>
      <c r="F1532" s="165"/>
      <c r="G1532" s="164"/>
      <c r="H1532" s="75" t="s">
        <v>66</v>
      </c>
      <c r="I1532" s="163" t="s">
        <v>6798</v>
      </c>
      <c r="J1532" s="164"/>
      <c r="K1532" s="75" t="s">
        <v>60</v>
      </c>
      <c r="L1532" s="20">
        <v>513</v>
      </c>
      <c r="M1532" s="20">
        <v>0</v>
      </c>
      <c r="N1532" s="139">
        <v>253935</v>
      </c>
      <c r="O1532" s="140"/>
      <c r="P1532" s="20">
        <v>253935</v>
      </c>
      <c r="Q1532" s="139">
        <v>0</v>
      </c>
      <c r="R1532" s="141"/>
      <c r="S1532" s="140"/>
      <c r="T1532" s="20">
        <v>0</v>
      </c>
      <c r="U1532" s="139">
        <v>0</v>
      </c>
      <c r="V1532" s="141"/>
      <c r="W1532" s="74">
        <v>22854</v>
      </c>
      <c r="X1532" s="20">
        <v>0</v>
      </c>
      <c r="Y1532" s="20">
        <v>0</v>
      </c>
      <c r="Z1532" s="139">
        <v>276789</v>
      </c>
      <c r="AA1532" s="140"/>
      <c r="AB1532" s="20">
        <v>23000</v>
      </c>
      <c r="AC1532" s="20">
        <v>253789</v>
      </c>
      <c r="AD1532" s="75" t="s">
        <v>6373</v>
      </c>
      <c r="AE1532" s="75" t="s">
        <v>6799</v>
      </c>
      <c r="AF1532" s="163" t="s">
        <v>6373</v>
      </c>
      <c r="AG1532" s="164"/>
      <c r="AH1532" s="163" t="s">
        <v>6795</v>
      </c>
      <c r="AI1532" s="164"/>
    </row>
    <row r="1533" spans="1:35">
      <c r="A1533" s="20">
        <v>259</v>
      </c>
      <c r="B1533" s="163" t="s">
        <v>6791</v>
      </c>
      <c r="C1533" s="164"/>
      <c r="D1533" s="75" t="s">
        <v>6792</v>
      </c>
      <c r="E1533" s="163" t="s">
        <v>6793</v>
      </c>
      <c r="F1533" s="165"/>
      <c r="G1533" s="164"/>
      <c r="H1533" s="75" t="s">
        <v>66</v>
      </c>
      <c r="I1533" s="163" t="s">
        <v>167</v>
      </c>
      <c r="J1533" s="164"/>
      <c r="K1533" s="75" t="s">
        <v>60</v>
      </c>
      <c r="L1533" s="20">
        <v>513</v>
      </c>
      <c r="M1533" s="20">
        <v>0</v>
      </c>
      <c r="N1533" s="139">
        <v>253935</v>
      </c>
      <c r="O1533" s="140"/>
      <c r="P1533" s="20">
        <v>253935</v>
      </c>
      <c r="Q1533" s="139">
        <v>0</v>
      </c>
      <c r="R1533" s="141"/>
      <c r="S1533" s="140"/>
      <c r="T1533" s="20">
        <v>0</v>
      </c>
      <c r="U1533" s="139">
        <v>0</v>
      </c>
      <c r="V1533" s="141"/>
      <c r="W1533" s="74">
        <v>22854</v>
      </c>
      <c r="X1533" s="20">
        <v>0</v>
      </c>
      <c r="Y1533" s="20">
        <v>0</v>
      </c>
      <c r="Z1533" s="139">
        <v>276789</v>
      </c>
      <c r="AA1533" s="140"/>
      <c r="AB1533" s="20">
        <v>23000</v>
      </c>
      <c r="AC1533" s="20">
        <v>253789</v>
      </c>
      <c r="AD1533" s="75" t="s">
        <v>6373</v>
      </c>
      <c r="AE1533" s="75" t="s">
        <v>6794</v>
      </c>
      <c r="AF1533" s="163" t="s">
        <v>6373</v>
      </c>
      <c r="AG1533" s="164"/>
      <c r="AH1533" s="163" t="s">
        <v>6791</v>
      </c>
      <c r="AI1533" s="164"/>
    </row>
    <row r="1534" spans="1:35">
      <c r="A1534" s="20">
        <v>260</v>
      </c>
      <c r="B1534" s="163" t="s">
        <v>7169</v>
      </c>
      <c r="C1534" s="164"/>
      <c r="D1534" s="75" t="s">
        <v>7170</v>
      </c>
      <c r="E1534" s="163" t="s">
        <v>7171</v>
      </c>
      <c r="F1534" s="165"/>
      <c r="G1534" s="164"/>
      <c r="H1534" s="75" t="s">
        <v>66</v>
      </c>
      <c r="I1534" s="163" t="s">
        <v>7172</v>
      </c>
      <c r="J1534" s="164"/>
      <c r="K1534" s="75" t="s">
        <v>2164</v>
      </c>
      <c r="L1534" s="20">
        <v>3850</v>
      </c>
      <c r="M1534" s="20">
        <v>0</v>
      </c>
      <c r="N1534" s="139">
        <v>6543191</v>
      </c>
      <c r="O1534" s="140"/>
      <c r="P1534" s="20">
        <v>6543191</v>
      </c>
      <c r="Q1534" s="139">
        <v>10000</v>
      </c>
      <c r="R1534" s="141"/>
      <c r="S1534" s="140"/>
      <c r="T1534" s="20">
        <v>0</v>
      </c>
      <c r="U1534" s="139">
        <v>0</v>
      </c>
      <c r="V1534" s="141"/>
      <c r="W1534" s="74">
        <v>0</v>
      </c>
      <c r="X1534" s="20">
        <v>0</v>
      </c>
      <c r="Y1534" s="20">
        <v>0</v>
      </c>
      <c r="Z1534" s="139">
        <v>6553191</v>
      </c>
      <c r="AA1534" s="140"/>
      <c r="AB1534" s="20">
        <v>10000</v>
      </c>
      <c r="AC1534" s="20">
        <v>6543191</v>
      </c>
      <c r="AD1534" s="75" t="s">
        <v>6881</v>
      </c>
      <c r="AE1534" s="75" t="s">
        <v>7173</v>
      </c>
      <c r="AF1534" s="163" t="s">
        <v>6881</v>
      </c>
      <c r="AG1534" s="164"/>
      <c r="AH1534" s="163" t="s">
        <v>7169</v>
      </c>
      <c r="AI1534" s="164"/>
    </row>
    <row r="1535" spans="1:35">
      <c r="A1535" s="20">
        <v>261</v>
      </c>
      <c r="B1535" s="163" t="s">
        <v>6800</v>
      </c>
      <c r="C1535" s="164"/>
      <c r="D1535" s="75" t="s">
        <v>6801</v>
      </c>
      <c r="E1535" s="163" t="s">
        <v>6802</v>
      </c>
      <c r="F1535" s="165"/>
      <c r="G1535" s="164"/>
      <c r="H1535" s="75" t="s">
        <v>66</v>
      </c>
      <c r="I1535" s="163" t="s">
        <v>6803</v>
      </c>
      <c r="J1535" s="164"/>
      <c r="K1535" s="75" t="s">
        <v>60</v>
      </c>
      <c r="L1535" s="20">
        <v>450</v>
      </c>
      <c r="M1535" s="20">
        <v>0</v>
      </c>
      <c r="N1535" s="139">
        <v>222750</v>
      </c>
      <c r="O1535" s="140"/>
      <c r="P1535" s="20">
        <v>222750</v>
      </c>
      <c r="Q1535" s="139">
        <v>0</v>
      </c>
      <c r="R1535" s="141"/>
      <c r="S1535" s="140"/>
      <c r="T1535" s="20">
        <v>0</v>
      </c>
      <c r="U1535" s="139">
        <v>0</v>
      </c>
      <c r="V1535" s="141"/>
      <c r="W1535" s="74">
        <v>20048</v>
      </c>
      <c r="X1535" s="20">
        <v>0</v>
      </c>
      <c r="Y1535" s="20">
        <v>0</v>
      </c>
      <c r="Z1535" s="139">
        <v>242798</v>
      </c>
      <c r="AA1535" s="140"/>
      <c r="AB1535" s="20">
        <v>20500</v>
      </c>
      <c r="AC1535" s="20">
        <v>222298</v>
      </c>
      <c r="AD1535" s="75" t="s">
        <v>6351</v>
      </c>
      <c r="AE1535" s="75" t="s">
        <v>6804</v>
      </c>
      <c r="AF1535" s="163" t="s">
        <v>6351</v>
      </c>
      <c r="AG1535" s="164"/>
      <c r="AH1535" s="163" t="s">
        <v>6800</v>
      </c>
      <c r="AI1535" s="164"/>
    </row>
    <row r="1536" spans="1:35">
      <c r="A1536" s="20">
        <v>262</v>
      </c>
      <c r="B1536" s="163" t="s">
        <v>6805</v>
      </c>
      <c r="C1536" s="164"/>
      <c r="D1536" s="75" t="s">
        <v>6806</v>
      </c>
      <c r="E1536" s="163" t="s">
        <v>6412</v>
      </c>
      <c r="F1536" s="165"/>
      <c r="G1536" s="164"/>
      <c r="H1536" s="75" t="s">
        <v>66</v>
      </c>
      <c r="I1536" s="163" t="s">
        <v>6807</v>
      </c>
      <c r="J1536" s="164"/>
      <c r="K1536" s="75" t="s">
        <v>60</v>
      </c>
      <c r="L1536" s="20">
        <v>513</v>
      </c>
      <c r="M1536" s="20">
        <v>0</v>
      </c>
      <c r="N1536" s="139">
        <v>253935</v>
      </c>
      <c r="O1536" s="140"/>
      <c r="P1536" s="20">
        <v>253935</v>
      </c>
      <c r="Q1536" s="139">
        <v>0</v>
      </c>
      <c r="R1536" s="141"/>
      <c r="S1536" s="140"/>
      <c r="T1536" s="20">
        <v>0</v>
      </c>
      <c r="U1536" s="139">
        <v>0</v>
      </c>
      <c r="V1536" s="141"/>
      <c r="W1536" s="74">
        <v>22854</v>
      </c>
      <c r="X1536" s="20">
        <v>0</v>
      </c>
      <c r="Y1536" s="20">
        <v>0</v>
      </c>
      <c r="Z1536" s="139">
        <v>276789</v>
      </c>
      <c r="AA1536" s="140"/>
      <c r="AB1536" s="20">
        <v>23000</v>
      </c>
      <c r="AC1536" s="20">
        <v>253789</v>
      </c>
      <c r="AD1536" s="75" t="s">
        <v>6373</v>
      </c>
      <c r="AE1536" s="75" t="s">
        <v>6808</v>
      </c>
      <c r="AF1536" s="163" t="s">
        <v>6373</v>
      </c>
      <c r="AG1536" s="164"/>
      <c r="AH1536" s="163" t="s">
        <v>6805</v>
      </c>
      <c r="AI1536" s="164"/>
    </row>
    <row r="1537" spans="1:35">
      <c r="A1537" s="20">
        <v>263</v>
      </c>
      <c r="B1537" s="163" t="s">
        <v>7155</v>
      </c>
      <c r="C1537" s="164"/>
      <c r="D1537" s="75" t="s">
        <v>7174</v>
      </c>
      <c r="E1537" s="163" t="s">
        <v>7175</v>
      </c>
      <c r="F1537" s="165"/>
      <c r="G1537" s="164"/>
      <c r="H1537" s="75" t="s">
        <v>110</v>
      </c>
      <c r="I1537" s="163" t="s">
        <v>7176</v>
      </c>
      <c r="J1537" s="164"/>
      <c r="K1537" s="75" t="s">
        <v>534</v>
      </c>
      <c r="L1537" s="20">
        <v>0</v>
      </c>
      <c r="M1537" s="20">
        <v>0</v>
      </c>
      <c r="N1537" s="139">
        <v>9475282</v>
      </c>
      <c r="O1537" s="140"/>
      <c r="P1537" s="20">
        <v>9475282</v>
      </c>
      <c r="Q1537" s="139">
        <v>0</v>
      </c>
      <c r="R1537" s="141"/>
      <c r="S1537" s="140"/>
      <c r="T1537" s="20">
        <v>0</v>
      </c>
      <c r="U1537" s="139">
        <v>0</v>
      </c>
      <c r="V1537" s="141"/>
      <c r="W1537" s="74">
        <v>0</v>
      </c>
      <c r="X1537" s="20">
        <v>0</v>
      </c>
      <c r="Y1537" s="20">
        <v>0</v>
      </c>
      <c r="Z1537" s="139">
        <v>9475282</v>
      </c>
      <c r="AA1537" s="140"/>
      <c r="AB1537" s="20">
        <v>0</v>
      </c>
      <c r="AC1537" s="20">
        <v>9475282</v>
      </c>
      <c r="AD1537" s="75" t="s">
        <v>6881</v>
      </c>
      <c r="AE1537" s="75" t="s">
        <v>7158</v>
      </c>
      <c r="AF1537" s="163" t="s">
        <v>6881</v>
      </c>
      <c r="AG1537" s="164"/>
      <c r="AH1537" s="163" t="s">
        <v>7155</v>
      </c>
      <c r="AI1537" s="164"/>
    </row>
    <row r="1538" spans="1:35">
      <c r="A1538" s="20">
        <v>264</v>
      </c>
      <c r="B1538" s="163" t="s">
        <v>6237</v>
      </c>
      <c r="C1538" s="164"/>
      <c r="D1538" s="75" t="s">
        <v>6238</v>
      </c>
      <c r="E1538" s="163" t="s">
        <v>6239</v>
      </c>
      <c r="F1538" s="165"/>
      <c r="G1538" s="164"/>
      <c r="H1538" s="75" t="s">
        <v>156</v>
      </c>
      <c r="I1538" s="163" t="s">
        <v>6240</v>
      </c>
      <c r="J1538" s="164"/>
      <c r="K1538" s="75" t="s">
        <v>60</v>
      </c>
      <c r="L1538" s="20">
        <v>2479</v>
      </c>
      <c r="M1538" s="20">
        <v>0</v>
      </c>
      <c r="N1538" s="139">
        <v>1226907</v>
      </c>
      <c r="O1538" s="140"/>
      <c r="P1538" s="20">
        <v>1226907</v>
      </c>
      <c r="Q1538" s="139">
        <v>0</v>
      </c>
      <c r="R1538" s="141"/>
      <c r="S1538" s="140"/>
      <c r="T1538" s="20">
        <v>76400</v>
      </c>
      <c r="U1538" s="139">
        <v>188671</v>
      </c>
      <c r="V1538" s="141"/>
      <c r="W1538" s="74">
        <v>12269</v>
      </c>
      <c r="X1538" s="20">
        <v>0</v>
      </c>
      <c r="Y1538" s="20">
        <v>0</v>
      </c>
      <c r="Z1538" s="139">
        <v>1504247</v>
      </c>
      <c r="AA1538" s="140"/>
      <c r="AB1538" s="20">
        <v>1504247</v>
      </c>
      <c r="AC1538" s="20">
        <v>0</v>
      </c>
      <c r="AD1538" s="75" t="s">
        <v>5902</v>
      </c>
      <c r="AE1538" s="75" t="s">
        <v>6241</v>
      </c>
      <c r="AF1538" s="163" t="s">
        <v>5902</v>
      </c>
      <c r="AG1538" s="164"/>
      <c r="AH1538" s="163" t="s">
        <v>6237</v>
      </c>
      <c r="AI1538" s="164"/>
    </row>
    <row r="1539" spans="1:35">
      <c r="A1539" s="20">
        <v>265</v>
      </c>
      <c r="B1539" s="163" t="s">
        <v>7177</v>
      </c>
      <c r="C1539" s="164"/>
      <c r="D1539" s="75" t="s">
        <v>7178</v>
      </c>
      <c r="E1539" s="163" t="s">
        <v>7179</v>
      </c>
      <c r="F1539" s="165"/>
      <c r="G1539" s="164"/>
      <c r="H1539" s="75" t="s">
        <v>156</v>
      </c>
      <c r="I1539" s="163" t="s">
        <v>7180</v>
      </c>
      <c r="J1539" s="164"/>
      <c r="K1539" s="75" t="s">
        <v>60</v>
      </c>
      <c r="L1539" s="20">
        <v>2479</v>
      </c>
      <c r="M1539" s="20">
        <v>0</v>
      </c>
      <c r="N1539" s="139">
        <v>1226907</v>
      </c>
      <c r="O1539" s="140"/>
      <c r="P1539" s="20">
        <v>1226907</v>
      </c>
      <c r="Q1539" s="139">
        <v>0</v>
      </c>
      <c r="R1539" s="141"/>
      <c r="S1539" s="140"/>
      <c r="T1539" s="20">
        <v>0</v>
      </c>
      <c r="U1539" s="139">
        <v>188171</v>
      </c>
      <c r="V1539" s="141"/>
      <c r="W1539" s="74">
        <v>12269</v>
      </c>
      <c r="X1539" s="20">
        <v>0</v>
      </c>
      <c r="Y1539" s="20">
        <v>0</v>
      </c>
      <c r="Z1539" s="139">
        <v>1427347</v>
      </c>
      <c r="AA1539" s="140"/>
      <c r="AB1539" s="20">
        <v>1427347</v>
      </c>
      <c r="AC1539" s="20">
        <v>0</v>
      </c>
      <c r="AD1539" s="75" t="s">
        <v>6881</v>
      </c>
      <c r="AE1539" s="75" t="s">
        <v>7181</v>
      </c>
      <c r="AF1539" s="163" t="s">
        <v>6881</v>
      </c>
      <c r="AG1539" s="164"/>
      <c r="AH1539" s="163" t="s">
        <v>7177</v>
      </c>
      <c r="AI1539" s="164"/>
    </row>
    <row r="1540" spans="1:35">
      <c r="A1540" s="20">
        <v>266</v>
      </c>
      <c r="B1540" s="163" t="s">
        <v>6263</v>
      </c>
      <c r="C1540" s="164"/>
      <c r="D1540" s="75" t="s">
        <v>6264</v>
      </c>
      <c r="E1540" s="163" t="s">
        <v>6265</v>
      </c>
      <c r="F1540" s="165"/>
      <c r="G1540" s="164"/>
      <c r="H1540" s="75" t="s">
        <v>66</v>
      </c>
      <c r="I1540" s="163" t="s">
        <v>6266</v>
      </c>
      <c r="J1540" s="164"/>
      <c r="K1540" s="75" t="s">
        <v>252</v>
      </c>
      <c r="L1540" s="20">
        <v>330</v>
      </c>
      <c r="M1540" s="20">
        <v>0</v>
      </c>
      <c r="N1540" s="139">
        <v>136950</v>
      </c>
      <c r="O1540" s="140"/>
      <c r="P1540" s="20">
        <v>136950</v>
      </c>
      <c r="Q1540" s="139">
        <v>0</v>
      </c>
      <c r="R1540" s="141"/>
      <c r="S1540" s="140"/>
      <c r="T1540" s="20">
        <v>0</v>
      </c>
      <c r="U1540" s="139">
        <v>0</v>
      </c>
      <c r="V1540" s="141"/>
      <c r="W1540" s="74">
        <v>12326</v>
      </c>
      <c r="X1540" s="20">
        <v>0</v>
      </c>
      <c r="Y1540" s="20">
        <v>0</v>
      </c>
      <c r="Z1540" s="139">
        <v>149276</v>
      </c>
      <c r="AA1540" s="140"/>
      <c r="AB1540" s="20">
        <v>149276</v>
      </c>
      <c r="AC1540" s="20">
        <v>0</v>
      </c>
      <c r="AD1540" s="75" t="s">
        <v>5914</v>
      </c>
      <c r="AE1540" s="75" t="s">
        <v>6267</v>
      </c>
      <c r="AF1540" s="163" t="s">
        <v>5914</v>
      </c>
      <c r="AG1540" s="164"/>
      <c r="AH1540" s="163" t="s">
        <v>6263</v>
      </c>
      <c r="AI1540" s="164"/>
    </row>
    <row r="1541" spans="1:35">
      <c r="A1541" s="20">
        <v>267</v>
      </c>
      <c r="B1541" s="163" t="s">
        <v>6272</v>
      </c>
      <c r="C1541" s="164"/>
      <c r="D1541" s="75" t="s">
        <v>108</v>
      </c>
      <c r="E1541" s="163" t="s">
        <v>6273</v>
      </c>
      <c r="F1541" s="165"/>
      <c r="G1541" s="164"/>
      <c r="H1541" s="75" t="s">
        <v>110</v>
      </c>
      <c r="I1541" s="163" t="s">
        <v>6274</v>
      </c>
      <c r="J1541" s="164"/>
      <c r="K1541" s="75" t="s">
        <v>60</v>
      </c>
      <c r="L1541" s="20">
        <v>2479</v>
      </c>
      <c r="M1541" s="20">
        <v>89100</v>
      </c>
      <c r="N1541" s="139">
        <v>1226907</v>
      </c>
      <c r="O1541" s="140"/>
      <c r="P1541" s="20">
        <v>1316007</v>
      </c>
      <c r="Q1541" s="139">
        <v>0</v>
      </c>
      <c r="R1541" s="141"/>
      <c r="S1541" s="140"/>
      <c r="T1541" s="20">
        <v>0</v>
      </c>
      <c r="U1541" s="139">
        <v>0</v>
      </c>
      <c r="V1541" s="141"/>
      <c r="W1541" s="74">
        <v>6580</v>
      </c>
      <c r="X1541" s="20">
        <v>0</v>
      </c>
      <c r="Y1541" s="20">
        <v>0</v>
      </c>
      <c r="Z1541" s="139">
        <v>1322587</v>
      </c>
      <c r="AA1541" s="140"/>
      <c r="AB1541" s="20">
        <v>1322587</v>
      </c>
      <c r="AC1541" s="20">
        <v>0</v>
      </c>
      <c r="AD1541" s="75" t="s">
        <v>5965</v>
      </c>
      <c r="AE1541" s="75" t="s">
        <v>6275</v>
      </c>
      <c r="AF1541" s="163" t="s">
        <v>5965</v>
      </c>
      <c r="AG1541" s="164"/>
      <c r="AH1541" s="163" t="s">
        <v>6272</v>
      </c>
      <c r="AI1541" s="164"/>
    </row>
    <row r="1542" spans="1:35">
      <c r="A1542" s="20">
        <v>268</v>
      </c>
      <c r="B1542" s="163" t="s">
        <v>6838</v>
      </c>
      <c r="C1542" s="164"/>
      <c r="D1542" s="75" t="s">
        <v>6839</v>
      </c>
      <c r="E1542" s="163" t="s">
        <v>6840</v>
      </c>
      <c r="F1542" s="165"/>
      <c r="G1542" s="164"/>
      <c r="H1542" s="75" t="s">
        <v>66</v>
      </c>
      <c r="I1542" s="163" t="s">
        <v>6841</v>
      </c>
      <c r="J1542" s="164"/>
      <c r="K1542" s="75" t="s">
        <v>68</v>
      </c>
      <c r="L1542" s="20">
        <v>340</v>
      </c>
      <c r="M1542" s="20">
        <v>0</v>
      </c>
      <c r="N1542" s="139">
        <v>459680</v>
      </c>
      <c r="O1542" s="140"/>
      <c r="P1542" s="20">
        <v>459680</v>
      </c>
      <c r="Q1542" s="139">
        <v>0</v>
      </c>
      <c r="R1542" s="141"/>
      <c r="S1542" s="140"/>
      <c r="T1542" s="20">
        <v>0</v>
      </c>
      <c r="U1542" s="139">
        <v>0</v>
      </c>
      <c r="V1542" s="141"/>
      <c r="W1542" s="74">
        <v>41371</v>
      </c>
      <c r="X1542" s="20">
        <v>0</v>
      </c>
      <c r="Y1542" s="20">
        <v>0</v>
      </c>
      <c r="Z1542" s="139">
        <v>501051</v>
      </c>
      <c r="AA1542" s="140"/>
      <c r="AB1542" s="20">
        <v>501051</v>
      </c>
      <c r="AC1542" s="20">
        <v>0</v>
      </c>
      <c r="AD1542" s="75" t="s">
        <v>6423</v>
      </c>
      <c r="AE1542" s="75" t="s">
        <v>6842</v>
      </c>
      <c r="AF1542" s="163" t="s">
        <v>6423</v>
      </c>
      <c r="AG1542" s="164"/>
      <c r="AH1542" s="163" t="s">
        <v>6838</v>
      </c>
      <c r="AI1542" s="164"/>
    </row>
    <row r="1543" spans="1:35">
      <c r="A1543" s="20">
        <v>269</v>
      </c>
      <c r="B1543" s="163" t="s">
        <v>6268</v>
      </c>
      <c r="C1543" s="164"/>
      <c r="D1543" s="75" t="s">
        <v>6269</v>
      </c>
      <c r="E1543" s="163" t="s">
        <v>6270</v>
      </c>
      <c r="F1543" s="165"/>
      <c r="G1543" s="164"/>
      <c r="H1543" s="75" t="s">
        <v>66</v>
      </c>
      <c r="I1543" s="163" t="s">
        <v>685</v>
      </c>
      <c r="J1543" s="164"/>
      <c r="K1543" s="75" t="s">
        <v>60</v>
      </c>
      <c r="L1543" s="20">
        <v>513</v>
      </c>
      <c r="M1543" s="20">
        <v>0</v>
      </c>
      <c r="N1543" s="139">
        <v>253935</v>
      </c>
      <c r="O1543" s="140"/>
      <c r="P1543" s="20">
        <v>253935</v>
      </c>
      <c r="Q1543" s="139">
        <v>0</v>
      </c>
      <c r="R1543" s="141"/>
      <c r="S1543" s="140"/>
      <c r="T1543" s="20">
        <v>0</v>
      </c>
      <c r="U1543" s="139">
        <v>0</v>
      </c>
      <c r="V1543" s="141"/>
      <c r="W1543" s="74">
        <v>22854</v>
      </c>
      <c r="X1543" s="20">
        <v>0</v>
      </c>
      <c r="Y1543" s="20">
        <v>0</v>
      </c>
      <c r="Z1543" s="139">
        <v>276789</v>
      </c>
      <c r="AA1543" s="140"/>
      <c r="AB1543" s="20">
        <v>276789</v>
      </c>
      <c r="AC1543" s="20">
        <v>0</v>
      </c>
      <c r="AD1543" s="75" t="s">
        <v>5908</v>
      </c>
      <c r="AE1543" s="75" t="s">
        <v>6271</v>
      </c>
      <c r="AF1543" s="163" t="s">
        <v>5908</v>
      </c>
      <c r="AG1543" s="164"/>
      <c r="AH1543" s="163" t="s">
        <v>6268</v>
      </c>
      <c r="AI1543" s="164"/>
    </row>
    <row r="1544" spans="1:35">
      <c r="A1544" s="20">
        <v>270</v>
      </c>
      <c r="B1544" s="163" t="s">
        <v>6834</v>
      </c>
      <c r="C1544" s="164"/>
      <c r="D1544" s="75" t="s">
        <v>108</v>
      </c>
      <c r="E1544" s="163" t="s">
        <v>6835</v>
      </c>
      <c r="F1544" s="165"/>
      <c r="G1544" s="164"/>
      <c r="H1544" s="75" t="s">
        <v>110</v>
      </c>
      <c r="I1544" s="163" t="s">
        <v>6836</v>
      </c>
      <c r="J1544" s="164"/>
      <c r="K1544" s="75" t="s">
        <v>60</v>
      </c>
      <c r="L1544" s="20">
        <v>2479</v>
      </c>
      <c r="M1544" s="20">
        <v>89100</v>
      </c>
      <c r="N1544" s="139">
        <v>1226907</v>
      </c>
      <c r="O1544" s="140"/>
      <c r="P1544" s="20">
        <v>1316007</v>
      </c>
      <c r="Q1544" s="139">
        <v>0</v>
      </c>
      <c r="R1544" s="141"/>
      <c r="S1544" s="140"/>
      <c r="T1544" s="20">
        <v>0</v>
      </c>
      <c r="U1544" s="139">
        <v>0</v>
      </c>
      <c r="V1544" s="141"/>
      <c r="W1544" s="74">
        <v>6580</v>
      </c>
      <c r="X1544" s="20">
        <v>0</v>
      </c>
      <c r="Y1544" s="20">
        <v>0</v>
      </c>
      <c r="Z1544" s="139">
        <v>1322587</v>
      </c>
      <c r="AA1544" s="140"/>
      <c r="AB1544" s="20">
        <v>1322587</v>
      </c>
      <c r="AC1544" s="20">
        <v>0</v>
      </c>
      <c r="AD1544" s="75" t="s">
        <v>6357</v>
      </c>
      <c r="AE1544" s="75" t="s">
        <v>6837</v>
      </c>
      <c r="AF1544" s="163" t="s">
        <v>6357</v>
      </c>
      <c r="AG1544" s="164"/>
      <c r="AH1544" s="163" t="s">
        <v>6834</v>
      </c>
      <c r="AI1544" s="164"/>
    </row>
    <row r="1545" spans="1:35">
      <c r="A1545" s="20">
        <v>271</v>
      </c>
      <c r="B1545" s="163" t="s">
        <v>6843</v>
      </c>
      <c r="C1545" s="164"/>
      <c r="D1545" s="75" t="s">
        <v>6844</v>
      </c>
      <c r="E1545" s="163" t="s">
        <v>6845</v>
      </c>
      <c r="F1545" s="165"/>
      <c r="G1545" s="164"/>
      <c r="H1545" s="75" t="s">
        <v>66</v>
      </c>
      <c r="I1545" s="163" t="s">
        <v>6846</v>
      </c>
      <c r="J1545" s="164"/>
      <c r="K1545" s="75" t="s">
        <v>60</v>
      </c>
      <c r="L1545" s="20">
        <v>450</v>
      </c>
      <c r="M1545" s="20">
        <v>0</v>
      </c>
      <c r="N1545" s="139">
        <v>222750</v>
      </c>
      <c r="O1545" s="140"/>
      <c r="P1545" s="20">
        <v>222750</v>
      </c>
      <c r="Q1545" s="139">
        <v>0</v>
      </c>
      <c r="R1545" s="141"/>
      <c r="S1545" s="140"/>
      <c r="T1545" s="20">
        <v>0</v>
      </c>
      <c r="U1545" s="139">
        <v>0</v>
      </c>
      <c r="V1545" s="141"/>
      <c r="W1545" s="74">
        <v>20048</v>
      </c>
      <c r="X1545" s="20">
        <v>0</v>
      </c>
      <c r="Y1545" s="20">
        <v>0</v>
      </c>
      <c r="Z1545" s="139">
        <v>242798</v>
      </c>
      <c r="AA1545" s="140"/>
      <c r="AB1545" s="20">
        <v>20500</v>
      </c>
      <c r="AC1545" s="20">
        <v>222298</v>
      </c>
      <c r="AD1545" s="75" t="s">
        <v>6351</v>
      </c>
      <c r="AE1545" s="75" t="s">
        <v>6847</v>
      </c>
      <c r="AF1545" s="163" t="s">
        <v>6351</v>
      </c>
      <c r="AG1545" s="164"/>
      <c r="AH1545" s="163" t="s">
        <v>6843</v>
      </c>
      <c r="AI1545" s="164"/>
    </row>
    <row r="1546" spans="1:35">
      <c r="A1546" s="20">
        <v>272</v>
      </c>
      <c r="B1546" s="163" t="s">
        <v>7182</v>
      </c>
      <c r="C1546" s="164"/>
      <c r="D1546" s="75" t="s">
        <v>7183</v>
      </c>
      <c r="E1546" s="163" t="s">
        <v>6891</v>
      </c>
      <c r="F1546" s="165"/>
      <c r="G1546" s="164"/>
      <c r="H1546" s="75" t="s">
        <v>66</v>
      </c>
      <c r="I1546" s="163" t="s">
        <v>7184</v>
      </c>
      <c r="J1546" s="164"/>
      <c r="K1546" s="75" t="s">
        <v>7055</v>
      </c>
      <c r="L1546" s="20">
        <v>2200</v>
      </c>
      <c r="M1546" s="20">
        <v>0</v>
      </c>
      <c r="N1546" s="139">
        <v>3738966</v>
      </c>
      <c r="O1546" s="140"/>
      <c r="P1546" s="20">
        <v>3738966</v>
      </c>
      <c r="Q1546" s="139">
        <v>0</v>
      </c>
      <c r="R1546" s="141"/>
      <c r="S1546" s="140"/>
      <c r="T1546" s="20">
        <v>0</v>
      </c>
      <c r="U1546" s="139">
        <v>0</v>
      </c>
      <c r="V1546" s="141"/>
      <c r="W1546" s="74">
        <v>0</v>
      </c>
      <c r="X1546" s="20">
        <v>0</v>
      </c>
      <c r="Y1546" s="20">
        <v>0</v>
      </c>
      <c r="Z1546" s="139">
        <v>3738966</v>
      </c>
      <c r="AA1546" s="140"/>
      <c r="AB1546" s="20">
        <v>10000</v>
      </c>
      <c r="AC1546" s="20">
        <v>3728966</v>
      </c>
      <c r="AD1546" s="75" t="s">
        <v>6881</v>
      </c>
      <c r="AE1546" s="75" t="s">
        <v>7185</v>
      </c>
      <c r="AF1546" s="163" t="s">
        <v>6881</v>
      </c>
      <c r="AG1546" s="164"/>
      <c r="AH1546" s="163" t="s">
        <v>7182</v>
      </c>
      <c r="AI1546" s="164"/>
    </row>
    <row r="1547" spans="1:35">
      <c r="A1547" s="20">
        <v>273</v>
      </c>
      <c r="B1547" s="163" t="s">
        <v>7186</v>
      </c>
      <c r="C1547" s="164"/>
      <c r="D1547" s="75" t="s">
        <v>7187</v>
      </c>
      <c r="E1547" s="163" t="s">
        <v>7067</v>
      </c>
      <c r="F1547" s="165"/>
      <c r="G1547" s="164"/>
      <c r="H1547" s="75" t="s">
        <v>66</v>
      </c>
      <c r="I1547" s="163" t="s">
        <v>7188</v>
      </c>
      <c r="J1547" s="164"/>
      <c r="K1547" s="75" t="s">
        <v>2164</v>
      </c>
      <c r="L1547" s="20">
        <v>2695</v>
      </c>
      <c r="M1547" s="20">
        <v>0</v>
      </c>
      <c r="N1547" s="139">
        <v>4580233</v>
      </c>
      <c r="O1547" s="140"/>
      <c r="P1547" s="20">
        <v>4580233</v>
      </c>
      <c r="Q1547" s="139">
        <v>0</v>
      </c>
      <c r="R1547" s="141"/>
      <c r="S1547" s="140"/>
      <c r="T1547" s="20">
        <v>0</v>
      </c>
      <c r="U1547" s="139">
        <v>0</v>
      </c>
      <c r="V1547" s="141"/>
      <c r="W1547" s="74">
        <v>0</v>
      </c>
      <c r="X1547" s="20">
        <v>0</v>
      </c>
      <c r="Y1547" s="20">
        <v>0</v>
      </c>
      <c r="Z1547" s="139">
        <v>4580233</v>
      </c>
      <c r="AA1547" s="140"/>
      <c r="AB1547" s="20">
        <v>10000</v>
      </c>
      <c r="AC1547" s="20">
        <v>4570233</v>
      </c>
      <c r="AD1547" s="75" t="s">
        <v>6881</v>
      </c>
      <c r="AE1547" s="75" t="s">
        <v>7189</v>
      </c>
      <c r="AF1547" s="163" t="s">
        <v>6881</v>
      </c>
      <c r="AG1547" s="164"/>
      <c r="AH1547" s="163" t="s">
        <v>7186</v>
      </c>
      <c r="AI1547" s="164"/>
    </row>
    <row r="1548" spans="1:35">
      <c r="A1548" s="20">
        <v>274</v>
      </c>
      <c r="B1548" s="163" t="s">
        <v>6622</v>
      </c>
      <c r="C1548" s="164"/>
      <c r="D1548" s="75" t="s">
        <v>6853</v>
      </c>
      <c r="E1548" s="163" t="s">
        <v>6854</v>
      </c>
      <c r="F1548" s="165"/>
      <c r="G1548" s="164"/>
      <c r="H1548" s="75" t="s">
        <v>110</v>
      </c>
      <c r="I1548" s="163" t="s">
        <v>6492</v>
      </c>
      <c r="J1548" s="164"/>
      <c r="K1548" s="75" t="s">
        <v>60</v>
      </c>
      <c r="L1548" s="20">
        <v>0</v>
      </c>
      <c r="M1548" s="20">
        <v>0</v>
      </c>
      <c r="N1548" s="139">
        <v>672587</v>
      </c>
      <c r="O1548" s="140"/>
      <c r="P1548" s="20">
        <v>672587</v>
      </c>
      <c r="Q1548" s="139">
        <v>0</v>
      </c>
      <c r="R1548" s="141"/>
      <c r="S1548" s="140"/>
      <c r="T1548" s="20">
        <v>0</v>
      </c>
      <c r="U1548" s="139">
        <v>0</v>
      </c>
      <c r="V1548" s="141"/>
      <c r="W1548" s="74">
        <v>0</v>
      </c>
      <c r="X1548" s="20">
        <v>0</v>
      </c>
      <c r="Y1548" s="20">
        <v>0</v>
      </c>
      <c r="Z1548" s="139">
        <v>672587</v>
      </c>
      <c r="AA1548" s="140"/>
      <c r="AB1548" s="20">
        <v>0</v>
      </c>
      <c r="AC1548" s="20">
        <v>672587</v>
      </c>
      <c r="AD1548" s="75" t="s">
        <v>6459</v>
      </c>
      <c r="AE1548" s="75" t="s">
        <v>6625</v>
      </c>
      <c r="AF1548" s="163" t="s">
        <v>6459</v>
      </c>
      <c r="AG1548" s="164"/>
      <c r="AH1548" s="163" t="s">
        <v>6622</v>
      </c>
      <c r="AI1548" s="164"/>
    </row>
    <row r="1549" spans="1:35">
      <c r="A1549" s="20">
        <v>275</v>
      </c>
      <c r="B1549" s="163" t="s">
        <v>6865</v>
      </c>
      <c r="C1549" s="164"/>
      <c r="D1549" s="75" t="s">
        <v>108</v>
      </c>
      <c r="E1549" s="163" t="s">
        <v>6426</v>
      </c>
      <c r="F1549" s="165"/>
      <c r="G1549" s="164"/>
      <c r="H1549" s="75" t="s">
        <v>110</v>
      </c>
      <c r="I1549" s="163" t="s">
        <v>6427</v>
      </c>
      <c r="J1549" s="164"/>
      <c r="K1549" s="75" t="s">
        <v>130</v>
      </c>
      <c r="L1549" s="20">
        <v>2479</v>
      </c>
      <c r="M1549" s="20">
        <v>81000</v>
      </c>
      <c r="N1549" s="139">
        <v>892296</v>
      </c>
      <c r="O1549" s="140"/>
      <c r="P1549" s="20">
        <v>973296</v>
      </c>
      <c r="Q1549" s="139">
        <v>0</v>
      </c>
      <c r="R1549" s="141"/>
      <c r="S1549" s="140"/>
      <c r="T1549" s="20">
        <v>0</v>
      </c>
      <c r="U1549" s="139">
        <v>0</v>
      </c>
      <c r="V1549" s="141"/>
      <c r="W1549" s="74">
        <v>4866</v>
      </c>
      <c r="X1549" s="20">
        <v>0</v>
      </c>
      <c r="Y1549" s="20">
        <v>0</v>
      </c>
      <c r="Z1549" s="139">
        <v>978162</v>
      </c>
      <c r="AA1549" s="140"/>
      <c r="AB1549" s="20">
        <v>978162</v>
      </c>
      <c r="AC1549" s="20">
        <v>0</v>
      </c>
      <c r="AD1549" s="75" t="s">
        <v>6367</v>
      </c>
      <c r="AE1549" s="75" t="s">
        <v>6866</v>
      </c>
      <c r="AF1549" s="163" t="s">
        <v>6367</v>
      </c>
      <c r="AG1549" s="164"/>
      <c r="AH1549" s="163" t="s">
        <v>6865</v>
      </c>
      <c r="AI1549" s="164"/>
    </row>
    <row r="1550" spans="1:35">
      <c r="A1550" s="20">
        <v>276</v>
      </c>
      <c r="B1550" s="163" t="s">
        <v>6855</v>
      </c>
      <c r="C1550" s="164"/>
      <c r="D1550" s="75" t="s">
        <v>6856</v>
      </c>
      <c r="E1550" s="163" t="s">
        <v>6857</v>
      </c>
      <c r="F1550" s="165"/>
      <c r="G1550" s="164"/>
      <c r="H1550" s="75" t="s">
        <v>66</v>
      </c>
      <c r="I1550" s="163" t="s">
        <v>6858</v>
      </c>
      <c r="J1550" s="164"/>
      <c r="K1550" s="75" t="s">
        <v>68</v>
      </c>
      <c r="L1550" s="20">
        <v>340</v>
      </c>
      <c r="M1550" s="20">
        <v>0</v>
      </c>
      <c r="N1550" s="139">
        <v>459680</v>
      </c>
      <c r="O1550" s="140"/>
      <c r="P1550" s="20">
        <v>459680</v>
      </c>
      <c r="Q1550" s="139">
        <v>0</v>
      </c>
      <c r="R1550" s="141"/>
      <c r="S1550" s="140"/>
      <c r="T1550" s="20">
        <v>0</v>
      </c>
      <c r="U1550" s="139">
        <v>0</v>
      </c>
      <c r="V1550" s="141"/>
      <c r="W1550" s="74">
        <v>41371</v>
      </c>
      <c r="X1550" s="20">
        <v>0</v>
      </c>
      <c r="Y1550" s="20">
        <v>0</v>
      </c>
      <c r="Z1550" s="139">
        <v>501051</v>
      </c>
      <c r="AA1550" s="140"/>
      <c r="AB1550" s="20">
        <v>501051</v>
      </c>
      <c r="AC1550" s="20">
        <v>0</v>
      </c>
      <c r="AD1550" s="75" t="s">
        <v>6459</v>
      </c>
      <c r="AE1550" s="75" t="s">
        <v>6859</v>
      </c>
      <c r="AF1550" s="163" t="s">
        <v>6459</v>
      </c>
      <c r="AG1550" s="164"/>
      <c r="AH1550" s="163" t="s">
        <v>6855</v>
      </c>
      <c r="AI1550" s="164"/>
    </row>
    <row r="1551" spans="1:35">
      <c r="A1551" s="20">
        <v>277</v>
      </c>
      <c r="B1551" s="163" t="s">
        <v>6860</v>
      </c>
      <c r="C1551" s="164"/>
      <c r="D1551" s="75" t="s">
        <v>6861</v>
      </c>
      <c r="E1551" s="163" t="s">
        <v>6862</v>
      </c>
      <c r="F1551" s="165"/>
      <c r="G1551" s="164"/>
      <c r="H1551" s="75" t="s">
        <v>66</v>
      </c>
      <c r="I1551" s="163" t="s">
        <v>6863</v>
      </c>
      <c r="J1551" s="164"/>
      <c r="K1551" s="75" t="s">
        <v>60</v>
      </c>
      <c r="L1551" s="20">
        <v>513</v>
      </c>
      <c r="M1551" s="20">
        <v>0</v>
      </c>
      <c r="N1551" s="139">
        <v>253935</v>
      </c>
      <c r="O1551" s="140"/>
      <c r="P1551" s="20">
        <v>253935</v>
      </c>
      <c r="Q1551" s="139">
        <v>0</v>
      </c>
      <c r="R1551" s="141"/>
      <c r="S1551" s="140"/>
      <c r="T1551" s="20">
        <v>0</v>
      </c>
      <c r="U1551" s="139">
        <v>0</v>
      </c>
      <c r="V1551" s="141"/>
      <c r="W1551" s="74">
        <v>22854</v>
      </c>
      <c r="X1551" s="20">
        <v>0</v>
      </c>
      <c r="Y1551" s="20">
        <v>0</v>
      </c>
      <c r="Z1551" s="139">
        <v>276789</v>
      </c>
      <c r="AA1551" s="140"/>
      <c r="AB1551" s="20">
        <v>23000</v>
      </c>
      <c r="AC1551" s="20">
        <v>253789</v>
      </c>
      <c r="AD1551" s="75" t="s">
        <v>6373</v>
      </c>
      <c r="AE1551" s="75" t="s">
        <v>6864</v>
      </c>
      <c r="AF1551" s="163" t="s">
        <v>6373</v>
      </c>
      <c r="AG1551" s="164"/>
      <c r="AH1551" s="163" t="s">
        <v>6860</v>
      </c>
      <c r="AI1551" s="164"/>
    </row>
    <row r="1552" spans="1:35">
      <c r="A1552" s="20">
        <v>278</v>
      </c>
      <c r="B1552" s="163" t="s">
        <v>6848</v>
      </c>
      <c r="C1552" s="164"/>
      <c r="D1552" s="75" t="s">
        <v>6849</v>
      </c>
      <c r="E1552" s="163" t="s">
        <v>6850</v>
      </c>
      <c r="F1552" s="165"/>
      <c r="G1552" s="164"/>
      <c r="H1552" s="75" t="s">
        <v>66</v>
      </c>
      <c r="I1552" s="163" t="s">
        <v>6851</v>
      </c>
      <c r="J1552" s="164"/>
      <c r="K1552" s="75" t="s">
        <v>60</v>
      </c>
      <c r="L1552" s="20">
        <v>450</v>
      </c>
      <c r="M1552" s="20">
        <v>0</v>
      </c>
      <c r="N1552" s="139">
        <v>222750</v>
      </c>
      <c r="O1552" s="140"/>
      <c r="P1552" s="20">
        <v>222750</v>
      </c>
      <c r="Q1552" s="139">
        <v>0</v>
      </c>
      <c r="R1552" s="141"/>
      <c r="S1552" s="140"/>
      <c r="T1552" s="20">
        <v>0</v>
      </c>
      <c r="U1552" s="139">
        <v>0</v>
      </c>
      <c r="V1552" s="141"/>
      <c r="W1552" s="74">
        <v>20048</v>
      </c>
      <c r="X1552" s="20">
        <v>0</v>
      </c>
      <c r="Y1552" s="20">
        <v>0</v>
      </c>
      <c r="Z1552" s="139">
        <v>242798</v>
      </c>
      <c r="AA1552" s="140"/>
      <c r="AB1552" s="20">
        <v>20500</v>
      </c>
      <c r="AC1552" s="20">
        <v>222298</v>
      </c>
      <c r="AD1552" s="75" t="s">
        <v>6459</v>
      </c>
      <c r="AE1552" s="75" t="s">
        <v>6852</v>
      </c>
      <c r="AF1552" s="163" t="s">
        <v>6459</v>
      </c>
      <c r="AG1552" s="164"/>
      <c r="AH1552" s="163" t="s">
        <v>6848</v>
      </c>
      <c r="AI1552" s="164"/>
    </row>
    <row r="1553" spans="1:35">
      <c r="A1553" s="20">
        <v>279</v>
      </c>
      <c r="B1553" s="163" t="s">
        <v>7190</v>
      </c>
      <c r="C1553" s="164"/>
      <c r="D1553" s="75" t="s">
        <v>7191</v>
      </c>
      <c r="E1553" s="163" t="s">
        <v>6896</v>
      </c>
      <c r="F1553" s="165"/>
      <c r="G1553" s="164"/>
      <c r="H1553" s="75" t="s">
        <v>66</v>
      </c>
      <c r="I1553" s="163" t="s">
        <v>6950</v>
      </c>
      <c r="J1553" s="164"/>
      <c r="K1553" s="75" t="s">
        <v>2164</v>
      </c>
      <c r="L1553" s="20">
        <v>3850</v>
      </c>
      <c r="M1553" s="20">
        <v>0</v>
      </c>
      <c r="N1553" s="139">
        <v>6543191</v>
      </c>
      <c r="O1553" s="140"/>
      <c r="P1553" s="20">
        <v>6543191</v>
      </c>
      <c r="Q1553" s="139">
        <v>10000</v>
      </c>
      <c r="R1553" s="141"/>
      <c r="S1553" s="140"/>
      <c r="T1553" s="20">
        <v>0</v>
      </c>
      <c r="U1553" s="139">
        <v>0</v>
      </c>
      <c r="V1553" s="141"/>
      <c r="W1553" s="74">
        <v>0</v>
      </c>
      <c r="X1553" s="20">
        <v>0</v>
      </c>
      <c r="Y1553" s="20">
        <v>0</v>
      </c>
      <c r="Z1553" s="139">
        <v>6553191</v>
      </c>
      <c r="AA1553" s="140"/>
      <c r="AB1553" s="20">
        <v>10000</v>
      </c>
      <c r="AC1553" s="20">
        <v>6543191</v>
      </c>
      <c r="AD1553" s="75" t="s">
        <v>6881</v>
      </c>
      <c r="AE1553" s="75" t="s">
        <v>7192</v>
      </c>
      <c r="AF1553" s="163" t="s">
        <v>6881</v>
      </c>
      <c r="AG1553" s="164"/>
      <c r="AH1553" s="163" t="s">
        <v>7190</v>
      </c>
      <c r="AI1553" s="164"/>
    </row>
    <row r="1554" spans="1:35">
      <c r="A1554" s="20">
        <v>280</v>
      </c>
      <c r="B1554" s="163" t="s">
        <v>6867</v>
      </c>
      <c r="C1554" s="164"/>
      <c r="D1554" s="75" t="s">
        <v>6868</v>
      </c>
      <c r="E1554" s="163" t="s">
        <v>6869</v>
      </c>
      <c r="F1554" s="165"/>
      <c r="G1554" s="164"/>
      <c r="H1554" s="75" t="s">
        <v>66</v>
      </c>
      <c r="I1554" s="163" t="s">
        <v>6870</v>
      </c>
      <c r="J1554" s="164"/>
      <c r="K1554" s="75" t="s">
        <v>60</v>
      </c>
      <c r="L1554" s="20">
        <v>450</v>
      </c>
      <c r="M1554" s="20">
        <v>0</v>
      </c>
      <c r="N1554" s="139">
        <v>222750</v>
      </c>
      <c r="O1554" s="140"/>
      <c r="P1554" s="20">
        <v>222750</v>
      </c>
      <c r="Q1554" s="139">
        <v>0</v>
      </c>
      <c r="R1554" s="141"/>
      <c r="S1554" s="140"/>
      <c r="T1554" s="20">
        <v>0</v>
      </c>
      <c r="U1554" s="139">
        <v>0</v>
      </c>
      <c r="V1554" s="141"/>
      <c r="W1554" s="74">
        <v>20048</v>
      </c>
      <c r="X1554" s="20">
        <v>0</v>
      </c>
      <c r="Y1554" s="20">
        <v>0</v>
      </c>
      <c r="Z1554" s="139">
        <v>242798</v>
      </c>
      <c r="AA1554" s="140"/>
      <c r="AB1554" s="20">
        <v>20500</v>
      </c>
      <c r="AC1554" s="20">
        <v>222298</v>
      </c>
      <c r="AD1554" s="75" t="s">
        <v>6351</v>
      </c>
      <c r="AE1554" s="75" t="s">
        <v>6871</v>
      </c>
      <c r="AF1554" s="163" t="s">
        <v>6351</v>
      </c>
      <c r="AG1554" s="164"/>
      <c r="AH1554" s="163" t="s">
        <v>6867</v>
      </c>
      <c r="AI1554" s="164"/>
    </row>
    <row r="1555" spans="1:35">
      <c r="A1555" s="20">
        <v>281</v>
      </c>
      <c r="B1555" s="163" t="s">
        <v>6872</v>
      </c>
      <c r="C1555" s="164"/>
      <c r="D1555" s="75" t="s">
        <v>6873</v>
      </c>
      <c r="E1555" s="163" t="s">
        <v>6874</v>
      </c>
      <c r="F1555" s="165"/>
      <c r="G1555" s="164"/>
      <c r="H1555" s="75" t="s">
        <v>66</v>
      </c>
      <c r="I1555" s="163" t="s">
        <v>6875</v>
      </c>
      <c r="J1555" s="164"/>
      <c r="K1555" s="75" t="s">
        <v>60</v>
      </c>
      <c r="L1555" s="20">
        <v>450</v>
      </c>
      <c r="M1555" s="20">
        <v>0</v>
      </c>
      <c r="N1555" s="139">
        <v>222750</v>
      </c>
      <c r="O1555" s="140"/>
      <c r="P1555" s="20">
        <v>222750</v>
      </c>
      <c r="Q1555" s="139">
        <v>0</v>
      </c>
      <c r="R1555" s="141"/>
      <c r="S1555" s="140"/>
      <c r="T1555" s="20">
        <v>0</v>
      </c>
      <c r="U1555" s="139">
        <v>0</v>
      </c>
      <c r="V1555" s="141"/>
      <c r="W1555" s="74">
        <v>20048</v>
      </c>
      <c r="X1555" s="20">
        <v>0</v>
      </c>
      <c r="Y1555" s="20">
        <v>0</v>
      </c>
      <c r="Z1555" s="139">
        <v>242798</v>
      </c>
      <c r="AA1555" s="140"/>
      <c r="AB1555" s="20">
        <v>20500</v>
      </c>
      <c r="AC1555" s="20">
        <v>222298</v>
      </c>
      <c r="AD1555" s="75" t="s">
        <v>6351</v>
      </c>
      <c r="AE1555" s="75" t="s">
        <v>6876</v>
      </c>
      <c r="AF1555" s="163" t="s">
        <v>6351</v>
      </c>
      <c r="AG1555" s="164"/>
      <c r="AH1555" s="163" t="s">
        <v>6872</v>
      </c>
      <c r="AI1555" s="164"/>
    </row>
    <row r="1556" spans="1:35">
      <c r="A1556" s="65">
        <v>282</v>
      </c>
      <c r="B1556" s="157" t="s">
        <v>6276</v>
      </c>
      <c r="C1556" s="158"/>
      <c r="D1556" s="84" t="s">
        <v>6277</v>
      </c>
      <c r="E1556" s="157" t="s">
        <v>6278</v>
      </c>
      <c r="F1556" s="159"/>
      <c r="G1556" s="158"/>
      <c r="H1556" s="84" t="s">
        <v>15</v>
      </c>
      <c r="I1556" s="157" t="s">
        <v>6279</v>
      </c>
      <c r="J1556" s="158"/>
      <c r="K1556" s="84" t="s">
        <v>327</v>
      </c>
      <c r="L1556" s="65">
        <v>3456</v>
      </c>
      <c r="M1556" s="65">
        <v>0</v>
      </c>
      <c r="N1556" s="160">
        <v>4993920</v>
      </c>
      <c r="O1556" s="161"/>
      <c r="P1556" s="65">
        <v>4993920</v>
      </c>
      <c r="Q1556" s="160">
        <v>0</v>
      </c>
      <c r="R1556" s="162"/>
      <c r="S1556" s="161"/>
      <c r="T1556" s="65">
        <v>0</v>
      </c>
      <c r="U1556" s="160">
        <v>0</v>
      </c>
      <c r="V1556" s="162"/>
      <c r="W1556" s="78">
        <v>449453</v>
      </c>
      <c r="X1556" s="65">
        <v>0</v>
      </c>
      <c r="Y1556" s="65">
        <v>0</v>
      </c>
      <c r="Z1556" s="160">
        <v>5443373</v>
      </c>
      <c r="AA1556" s="161"/>
      <c r="AB1556" s="65">
        <v>4993920</v>
      </c>
      <c r="AC1556" s="65">
        <v>0</v>
      </c>
      <c r="AD1556" s="84" t="s">
        <v>5908</v>
      </c>
      <c r="AE1556" s="84" t="s">
        <v>6280</v>
      </c>
      <c r="AF1556" s="69"/>
      <c r="AG1556" s="69"/>
      <c r="AH1556" s="157" t="s">
        <v>6276</v>
      </c>
      <c r="AI1556" s="158"/>
    </row>
    <row r="1557" spans="1:35">
      <c r="A1557" s="20">
        <v>1</v>
      </c>
      <c r="B1557" s="136" t="s">
        <v>7253</v>
      </c>
      <c r="C1557" s="137"/>
      <c r="D1557" s="124" t="s">
        <v>7254</v>
      </c>
      <c r="E1557" s="136" t="s">
        <v>7255</v>
      </c>
      <c r="F1557" s="138"/>
      <c r="G1557" s="137"/>
      <c r="H1557" s="124" t="s">
        <v>66</v>
      </c>
      <c r="I1557" s="136" t="s">
        <v>7256</v>
      </c>
      <c r="J1557" s="137"/>
      <c r="K1557" s="124" t="s">
        <v>545</v>
      </c>
      <c r="L1557" s="20">
        <v>817</v>
      </c>
      <c r="M1557" s="20">
        <v>0</v>
      </c>
      <c r="N1557" s="139">
        <v>371735</v>
      </c>
      <c r="O1557" s="140"/>
      <c r="P1557" s="20">
        <v>371735</v>
      </c>
      <c r="Q1557" s="139">
        <v>0</v>
      </c>
      <c r="R1557" s="141"/>
      <c r="S1557" s="140"/>
      <c r="T1557" s="20">
        <v>0</v>
      </c>
      <c r="U1557" s="139">
        <v>0</v>
      </c>
      <c r="V1557" s="141"/>
      <c r="W1557" s="116">
        <v>33456</v>
      </c>
      <c r="X1557" s="20">
        <v>0</v>
      </c>
      <c r="Y1557" s="20">
        <v>0</v>
      </c>
      <c r="Z1557" s="139">
        <v>405191</v>
      </c>
      <c r="AA1557" s="140"/>
      <c r="AB1557" s="20">
        <v>405191</v>
      </c>
      <c r="AC1557" s="20">
        <v>0</v>
      </c>
      <c r="AD1557" s="124" t="s">
        <v>7257</v>
      </c>
      <c r="AE1557" s="124" t="s">
        <v>7258</v>
      </c>
      <c r="AF1557" s="136" t="s">
        <v>7257</v>
      </c>
      <c r="AG1557" s="137"/>
      <c r="AH1557" s="136" t="s">
        <v>7253</v>
      </c>
      <c r="AI1557" s="137"/>
    </row>
    <row r="1558" spans="1:35">
      <c r="A1558" s="20">
        <v>2</v>
      </c>
      <c r="B1558" s="136" t="s">
        <v>7259</v>
      </c>
      <c r="C1558" s="137"/>
      <c r="D1558" s="124" t="s">
        <v>7260</v>
      </c>
      <c r="E1558" s="136" t="s">
        <v>7261</v>
      </c>
      <c r="F1558" s="138"/>
      <c r="G1558" s="137"/>
      <c r="H1558" s="124" t="s">
        <v>156</v>
      </c>
      <c r="I1558" s="136" t="s">
        <v>7262</v>
      </c>
      <c r="J1558" s="137"/>
      <c r="K1558" s="124" t="s">
        <v>295</v>
      </c>
      <c r="L1558" s="20">
        <v>4957</v>
      </c>
      <c r="M1558" s="20">
        <v>0</v>
      </c>
      <c r="N1558" s="139">
        <v>2453814</v>
      </c>
      <c r="O1558" s="140"/>
      <c r="P1558" s="20">
        <v>2453814</v>
      </c>
      <c r="Q1558" s="139">
        <v>0</v>
      </c>
      <c r="R1558" s="141"/>
      <c r="S1558" s="140"/>
      <c r="T1558" s="20">
        <v>0</v>
      </c>
      <c r="U1558" s="139">
        <v>188171</v>
      </c>
      <c r="V1558" s="141"/>
      <c r="W1558" s="116">
        <v>24538</v>
      </c>
      <c r="X1558" s="20">
        <v>0</v>
      </c>
      <c r="Y1558" s="20">
        <v>0</v>
      </c>
      <c r="Z1558" s="139">
        <v>2666523</v>
      </c>
      <c r="AA1558" s="140"/>
      <c r="AB1558" s="20">
        <v>2666523</v>
      </c>
      <c r="AC1558" s="20">
        <v>0</v>
      </c>
      <c r="AD1558" s="124" t="s">
        <v>7257</v>
      </c>
      <c r="AE1558" s="124" t="s">
        <v>7263</v>
      </c>
      <c r="AF1558" s="136" t="s">
        <v>7257</v>
      </c>
      <c r="AG1558" s="137"/>
      <c r="AH1558" s="136" t="s">
        <v>7259</v>
      </c>
      <c r="AI1558" s="137"/>
    </row>
    <row r="1559" spans="1:35">
      <c r="A1559" s="20">
        <v>3</v>
      </c>
      <c r="B1559" s="136" t="s">
        <v>7264</v>
      </c>
      <c r="C1559" s="137"/>
      <c r="D1559" s="124" t="s">
        <v>7265</v>
      </c>
      <c r="E1559" s="136" t="s">
        <v>4206</v>
      </c>
      <c r="F1559" s="138"/>
      <c r="G1559" s="137"/>
      <c r="H1559" s="124" t="s">
        <v>325</v>
      </c>
      <c r="I1559" s="136" t="s">
        <v>7266</v>
      </c>
      <c r="J1559" s="137"/>
      <c r="K1559" s="124" t="s">
        <v>60</v>
      </c>
      <c r="L1559" s="20">
        <v>2479</v>
      </c>
      <c r="M1559" s="20">
        <v>59400</v>
      </c>
      <c r="N1559" s="139">
        <v>1226907</v>
      </c>
      <c r="O1559" s="140"/>
      <c r="P1559" s="20">
        <v>1286307</v>
      </c>
      <c r="Q1559" s="139">
        <v>0</v>
      </c>
      <c r="R1559" s="141"/>
      <c r="S1559" s="140"/>
      <c r="T1559" s="20">
        <v>0</v>
      </c>
      <c r="U1559" s="139">
        <v>274226</v>
      </c>
      <c r="V1559" s="141"/>
      <c r="W1559" s="116">
        <v>13160</v>
      </c>
      <c r="X1559" s="20">
        <v>900</v>
      </c>
      <c r="Y1559" s="20">
        <v>0</v>
      </c>
      <c r="Z1559" s="139">
        <v>1574593</v>
      </c>
      <c r="AA1559" s="140"/>
      <c r="AB1559" s="20">
        <v>1574593</v>
      </c>
      <c r="AC1559" s="20">
        <v>0</v>
      </c>
      <c r="AD1559" s="124" t="s">
        <v>7257</v>
      </c>
      <c r="AE1559" s="124" t="s">
        <v>7267</v>
      </c>
      <c r="AF1559" s="136" t="s">
        <v>7257</v>
      </c>
      <c r="AG1559" s="137"/>
      <c r="AH1559" s="136" t="s">
        <v>7264</v>
      </c>
      <c r="AI1559" s="137"/>
    </row>
    <row r="1560" spans="1:35">
      <c r="A1560" s="20">
        <v>4</v>
      </c>
      <c r="B1560" s="136" t="s">
        <v>7268</v>
      </c>
      <c r="C1560" s="137"/>
      <c r="D1560" s="124" t="s">
        <v>7269</v>
      </c>
      <c r="E1560" s="136" t="s">
        <v>7270</v>
      </c>
      <c r="F1560" s="138"/>
      <c r="G1560" s="137"/>
      <c r="H1560" s="124" t="s">
        <v>156</v>
      </c>
      <c r="I1560" s="136" t="s">
        <v>7271</v>
      </c>
      <c r="J1560" s="137"/>
      <c r="K1560" s="124" t="s">
        <v>295</v>
      </c>
      <c r="L1560" s="20">
        <v>4957</v>
      </c>
      <c r="M1560" s="20">
        <v>0</v>
      </c>
      <c r="N1560" s="139">
        <v>2453814</v>
      </c>
      <c r="O1560" s="140"/>
      <c r="P1560" s="20">
        <v>2453814</v>
      </c>
      <c r="Q1560" s="139">
        <v>0</v>
      </c>
      <c r="R1560" s="141"/>
      <c r="S1560" s="140"/>
      <c r="T1560" s="20">
        <v>0</v>
      </c>
      <c r="U1560" s="139">
        <v>0</v>
      </c>
      <c r="V1560" s="141"/>
      <c r="W1560" s="116">
        <v>24538</v>
      </c>
      <c r="X1560" s="20">
        <v>0</v>
      </c>
      <c r="Y1560" s="20">
        <v>0</v>
      </c>
      <c r="Z1560" s="139">
        <v>2478352</v>
      </c>
      <c r="AA1560" s="140"/>
      <c r="AB1560" s="20">
        <v>1200000</v>
      </c>
      <c r="AC1560" s="20">
        <v>1278352</v>
      </c>
      <c r="AD1560" s="124" t="s">
        <v>7257</v>
      </c>
      <c r="AE1560" s="124" t="s">
        <v>7272</v>
      </c>
      <c r="AF1560" s="136" t="s">
        <v>7257</v>
      </c>
      <c r="AG1560" s="137"/>
      <c r="AH1560" s="136" t="s">
        <v>7268</v>
      </c>
      <c r="AI1560" s="137"/>
    </row>
    <row r="1561" spans="1:35">
      <c r="A1561" s="20">
        <v>5</v>
      </c>
      <c r="B1561" s="136" t="s">
        <v>7334</v>
      </c>
      <c r="C1561" s="137"/>
      <c r="D1561" s="124" t="s">
        <v>108</v>
      </c>
      <c r="E1561" s="136" t="s">
        <v>7335</v>
      </c>
      <c r="F1561" s="138"/>
      <c r="G1561" s="137"/>
      <c r="H1561" s="124" t="s">
        <v>110</v>
      </c>
      <c r="I1561" s="136" t="s">
        <v>7336</v>
      </c>
      <c r="J1561" s="137"/>
      <c r="K1561" s="124" t="s">
        <v>118</v>
      </c>
      <c r="L1561" s="20">
        <v>4957</v>
      </c>
      <c r="M1561" s="20">
        <v>243000</v>
      </c>
      <c r="N1561" s="139">
        <v>1784592</v>
      </c>
      <c r="O1561" s="140"/>
      <c r="P1561" s="20">
        <v>2027592</v>
      </c>
      <c r="Q1561" s="139">
        <v>0</v>
      </c>
      <c r="R1561" s="141"/>
      <c r="S1561" s="140"/>
      <c r="T1561" s="20">
        <v>0</v>
      </c>
      <c r="U1561" s="139">
        <v>0</v>
      </c>
      <c r="V1561" s="141"/>
      <c r="W1561" s="116">
        <v>10138</v>
      </c>
      <c r="X1561" s="20">
        <v>0</v>
      </c>
      <c r="Y1561" s="20">
        <v>0</v>
      </c>
      <c r="Z1561" s="139">
        <v>2037730</v>
      </c>
      <c r="AA1561" s="140"/>
      <c r="AB1561" s="20">
        <v>2037730</v>
      </c>
      <c r="AC1561" s="20">
        <v>0</v>
      </c>
      <c r="AD1561" s="124" t="s">
        <v>7337</v>
      </c>
      <c r="AE1561" s="124" t="s">
        <v>7338</v>
      </c>
      <c r="AF1561" s="136" t="s">
        <v>7337</v>
      </c>
      <c r="AG1561" s="137"/>
      <c r="AH1561" s="136" t="s">
        <v>7334</v>
      </c>
      <c r="AI1561" s="137"/>
    </row>
    <row r="1562" spans="1:35">
      <c r="A1562" s="20">
        <v>6</v>
      </c>
      <c r="B1562" s="136" t="s">
        <v>7200</v>
      </c>
      <c r="C1562" s="137"/>
      <c r="D1562" s="124" t="s">
        <v>7201</v>
      </c>
      <c r="E1562" s="136" t="s">
        <v>7202</v>
      </c>
      <c r="F1562" s="138"/>
      <c r="G1562" s="137"/>
      <c r="H1562" s="124" t="s">
        <v>325</v>
      </c>
      <c r="I1562" s="136" t="s">
        <v>7203</v>
      </c>
      <c r="J1562" s="137"/>
      <c r="K1562" s="124" t="s">
        <v>125</v>
      </c>
      <c r="L1562" s="20">
        <v>4957</v>
      </c>
      <c r="M1562" s="20">
        <v>584064</v>
      </c>
      <c r="N1562" s="139">
        <v>6702134</v>
      </c>
      <c r="O1562" s="140"/>
      <c r="P1562" s="20">
        <v>7286198</v>
      </c>
      <c r="Q1562" s="139">
        <v>10000</v>
      </c>
      <c r="R1562" s="141"/>
      <c r="S1562" s="140"/>
      <c r="T1562" s="20">
        <v>0</v>
      </c>
      <c r="U1562" s="139">
        <v>0</v>
      </c>
      <c r="V1562" s="141"/>
      <c r="W1562" s="116">
        <v>75782</v>
      </c>
      <c r="X1562" s="20">
        <v>0</v>
      </c>
      <c r="Y1562" s="20">
        <v>0</v>
      </c>
      <c r="Z1562" s="139">
        <v>7371980</v>
      </c>
      <c r="AA1562" s="140"/>
      <c r="AB1562" s="20">
        <v>7371980</v>
      </c>
      <c r="AC1562" s="20">
        <v>0</v>
      </c>
      <c r="AD1562" s="124" t="s">
        <v>7204</v>
      </c>
      <c r="AE1562" s="124" t="s">
        <v>7205</v>
      </c>
      <c r="AF1562" s="136" t="s">
        <v>7204</v>
      </c>
      <c r="AG1562" s="137"/>
      <c r="AH1562" s="136" t="s">
        <v>7200</v>
      </c>
      <c r="AI1562" s="137"/>
    </row>
    <row r="1563" spans="1:35">
      <c r="A1563" s="20">
        <v>7</v>
      </c>
      <c r="B1563" s="136" t="s">
        <v>7206</v>
      </c>
      <c r="C1563" s="137"/>
      <c r="D1563" s="124" t="s">
        <v>7207</v>
      </c>
      <c r="E1563" s="136" t="s">
        <v>7208</v>
      </c>
      <c r="F1563" s="138"/>
      <c r="G1563" s="137"/>
      <c r="H1563" s="124" t="s">
        <v>325</v>
      </c>
      <c r="I1563" s="136" t="s">
        <v>7209</v>
      </c>
      <c r="J1563" s="137"/>
      <c r="K1563" s="124" t="s">
        <v>540</v>
      </c>
      <c r="L1563" s="20">
        <v>7160</v>
      </c>
      <c r="M1563" s="20">
        <v>843648</v>
      </c>
      <c r="N1563" s="139">
        <v>9680861</v>
      </c>
      <c r="O1563" s="140"/>
      <c r="P1563" s="20">
        <v>10524509</v>
      </c>
      <c r="Q1563" s="139">
        <v>10000</v>
      </c>
      <c r="R1563" s="141"/>
      <c r="S1563" s="140"/>
      <c r="T1563" s="20">
        <v>46700</v>
      </c>
      <c r="U1563" s="139">
        <v>0</v>
      </c>
      <c r="V1563" s="141"/>
      <c r="W1563" s="116">
        <v>109463</v>
      </c>
      <c r="X1563" s="20">
        <v>0</v>
      </c>
      <c r="Y1563" s="20">
        <v>0</v>
      </c>
      <c r="Z1563" s="139">
        <v>10690672</v>
      </c>
      <c r="AA1563" s="140"/>
      <c r="AB1563" s="20">
        <v>3504000</v>
      </c>
      <c r="AC1563" s="20">
        <v>7186672</v>
      </c>
      <c r="AD1563" s="124" t="s">
        <v>7204</v>
      </c>
      <c r="AE1563" s="124" t="s">
        <v>7210</v>
      </c>
      <c r="AF1563" s="136" t="s">
        <v>7204</v>
      </c>
      <c r="AG1563" s="137"/>
      <c r="AH1563" s="136" t="s">
        <v>7240</v>
      </c>
      <c r="AI1563" s="137"/>
    </row>
    <row r="1564" spans="1:35">
      <c r="A1564" s="20">
        <v>8</v>
      </c>
      <c r="B1564" s="136" t="s">
        <v>7339</v>
      </c>
      <c r="C1564" s="137"/>
      <c r="D1564" s="124" t="s">
        <v>108</v>
      </c>
      <c r="E1564" s="136" t="s">
        <v>7340</v>
      </c>
      <c r="F1564" s="138"/>
      <c r="G1564" s="137"/>
      <c r="H1564" s="124" t="s">
        <v>110</v>
      </c>
      <c r="I1564" s="136" t="s">
        <v>7341</v>
      </c>
      <c r="J1564" s="137"/>
      <c r="K1564" s="124" t="s">
        <v>112</v>
      </c>
      <c r="L1564" s="20">
        <v>4957</v>
      </c>
      <c r="M1564" s="20">
        <v>429300</v>
      </c>
      <c r="N1564" s="139">
        <v>2305098</v>
      </c>
      <c r="O1564" s="140"/>
      <c r="P1564" s="20">
        <v>2734398</v>
      </c>
      <c r="Q1564" s="139">
        <v>0</v>
      </c>
      <c r="R1564" s="141"/>
      <c r="S1564" s="140"/>
      <c r="T1564" s="20">
        <v>0</v>
      </c>
      <c r="U1564" s="139">
        <v>0</v>
      </c>
      <c r="V1564" s="141"/>
      <c r="W1564" s="116">
        <v>13672</v>
      </c>
      <c r="X1564" s="20">
        <v>0</v>
      </c>
      <c r="Y1564" s="20">
        <v>0</v>
      </c>
      <c r="Z1564" s="139">
        <v>2748070</v>
      </c>
      <c r="AA1564" s="140"/>
      <c r="AB1564" s="20">
        <v>2748070</v>
      </c>
      <c r="AC1564" s="20">
        <v>0</v>
      </c>
      <c r="AD1564" s="124" t="s">
        <v>7337</v>
      </c>
      <c r="AE1564" s="124" t="s">
        <v>7342</v>
      </c>
      <c r="AF1564" s="136" t="s">
        <v>7337</v>
      </c>
      <c r="AG1564" s="137"/>
      <c r="AH1564" s="136" t="s">
        <v>7339</v>
      </c>
      <c r="AI1564" s="137"/>
    </row>
    <row r="1565" spans="1:35">
      <c r="A1565" s="20">
        <v>9</v>
      </c>
      <c r="B1565" s="136" t="s">
        <v>7273</v>
      </c>
      <c r="C1565" s="137"/>
      <c r="D1565" s="124" t="s">
        <v>108</v>
      </c>
      <c r="E1565" s="136" t="s">
        <v>7274</v>
      </c>
      <c r="F1565" s="138"/>
      <c r="G1565" s="137"/>
      <c r="H1565" s="124" t="s">
        <v>110</v>
      </c>
      <c r="I1565" s="136" t="s">
        <v>7275</v>
      </c>
      <c r="J1565" s="137"/>
      <c r="K1565" s="124" t="s">
        <v>60</v>
      </c>
      <c r="L1565" s="20">
        <v>2479</v>
      </c>
      <c r="M1565" s="20">
        <v>89100</v>
      </c>
      <c r="N1565" s="139">
        <v>304320</v>
      </c>
      <c r="O1565" s="140"/>
      <c r="P1565" s="20">
        <v>393420</v>
      </c>
      <c r="Q1565" s="139">
        <v>0</v>
      </c>
      <c r="R1565" s="141"/>
      <c r="S1565" s="140"/>
      <c r="T1565" s="20">
        <v>0</v>
      </c>
      <c r="U1565" s="139">
        <v>0</v>
      </c>
      <c r="V1565" s="141"/>
      <c r="W1565" s="116">
        <v>6580</v>
      </c>
      <c r="X1565" s="20">
        <v>0</v>
      </c>
      <c r="Y1565" s="20">
        <v>0</v>
      </c>
      <c r="Z1565" s="139">
        <v>400000</v>
      </c>
      <c r="AA1565" s="140"/>
      <c r="AB1565" s="20">
        <v>400000</v>
      </c>
      <c r="AC1565" s="20">
        <v>0</v>
      </c>
      <c r="AD1565" s="124" t="s">
        <v>7257</v>
      </c>
      <c r="AE1565" s="124" t="s">
        <v>7276</v>
      </c>
      <c r="AF1565" s="136" t="s">
        <v>7257</v>
      </c>
      <c r="AG1565" s="137"/>
      <c r="AH1565" s="136" t="s">
        <v>7273</v>
      </c>
      <c r="AI1565" s="137"/>
    </row>
    <row r="1566" spans="1:35">
      <c r="A1566" s="20">
        <v>10</v>
      </c>
      <c r="B1566" s="136" t="s">
        <v>7343</v>
      </c>
      <c r="C1566" s="137"/>
      <c r="D1566" s="124" t="s">
        <v>7344</v>
      </c>
      <c r="E1566" s="136" t="s">
        <v>7345</v>
      </c>
      <c r="F1566" s="138"/>
      <c r="G1566" s="137"/>
      <c r="H1566" s="124" t="s">
        <v>66</v>
      </c>
      <c r="I1566" s="136" t="s">
        <v>7346</v>
      </c>
      <c r="J1566" s="137"/>
      <c r="K1566" s="124" t="s">
        <v>68</v>
      </c>
      <c r="L1566" s="20">
        <v>52</v>
      </c>
      <c r="M1566" s="20">
        <v>0</v>
      </c>
      <c r="N1566" s="139">
        <v>70304</v>
      </c>
      <c r="O1566" s="140"/>
      <c r="P1566" s="20">
        <v>70304</v>
      </c>
      <c r="Q1566" s="139">
        <v>0</v>
      </c>
      <c r="R1566" s="141"/>
      <c r="S1566" s="140"/>
      <c r="T1566" s="20">
        <v>0</v>
      </c>
      <c r="U1566" s="139">
        <v>0</v>
      </c>
      <c r="V1566" s="141"/>
      <c r="W1566" s="116">
        <v>6327</v>
      </c>
      <c r="X1566" s="20">
        <v>0</v>
      </c>
      <c r="Y1566" s="20">
        <v>0</v>
      </c>
      <c r="Z1566" s="139">
        <v>76631</v>
      </c>
      <c r="AA1566" s="140"/>
      <c r="AB1566" s="20">
        <v>76631</v>
      </c>
      <c r="AC1566" s="20">
        <v>0</v>
      </c>
      <c r="AD1566" s="124" t="s">
        <v>7337</v>
      </c>
      <c r="AE1566" s="124" t="s">
        <v>7347</v>
      </c>
      <c r="AF1566" s="136" t="s">
        <v>7337</v>
      </c>
      <c r="AG1566" s="137"/>
      <c r="AH1566" s="136" t="s">
        <v>7343</v>
      </c>
      <c r="AI1566" s="137"/>
    </row>
    <row r="1567" spans="1:35">
      <c r="A1567" s="20">
        <v>11</v>
      </c>
      <c r="B1567" s="136" t="s">
        <v>7348</v>
      </c>
      <c r="C1567" s="137"/>
      <c r="D1567" s="124" t="s">
        <v>7349</v>
      </c>
      <c r="E1567" s="136" t="s">
        <v>7350</v>
      </c>
      <c r="F1567" s="138"/>
      <c r="G1567" s="137"/>
      <c r="H1567" s="124" t="s">
        <v>66</v>
      </c>
      <c r="I1567" s="136" t="s">
        <v>7351</v>
      </c>
      <c r="J1567" s="137"/>
      <c r="K1567" s="124" t="s">
        <v>68</v>
      </c>
      <c r="L1567" s="20">
        <v>637</v>
      </c>
      <c r="M1567" s="20">
        <v>0</v>
      </c>
      <c r="N1567" s="139">
        <v>861224</v>
      </c>
      <c r="O1567" s="140"/>
      <c r="P1567" s="20">
        <v>861224</v>
      </c>
      <c r="Q1567" s="139">
        <v>0</v>
      </c>
      <c r="R1567" s="141"/>
      <c r="S1567" s="140"/>
      <c r="T1567" s="20">
        <v>0</v>
      </c>
      <c r="U1567" s="139">
        <v>0</v>
      </c>
      <c r="V1567" s="141"/>
      <c r="W1567" s="116">
        <v>77510</v>
      </c>
      <c r="X1567" s="20">
        <v>0</v>
      </c>
      <c r="Y1567" s="20">
        <v>0</v>
      </c>
      <c r="Z1567" s="139">
        <v>938734</v>
      </c>
      <c r="AA1567" s="140"/>
      <c r="AB1567" s="20">
        <v>938734</v>
      </c>
      <c r="AC1567" s="20">
        <v>0</v>
      </c>
      <c r="AD1567" s="124" t="s">
        <v>7337</v>
      </c>
      <c r="AE1567" s="124" t="s">
        <v>7352</v>
      </c>
      <c r="AF1567" s="136" t="s">
        <v>7337</v>
      </c>
      <c r="AG1567" s="137"/>
      <c r="AH1567" s="136" t="s">
        <v>7348</v>
      </c>
      <c r="AI1567" s="137"/>
    </row>
    <row r="1568" spans="1:35">
      <c r="A1568" s="20">
        <v>12</v>
      </c>
      <c r="B1568" s="136" t="s">
        <v>7353</v>
      </c>
      <c r="C1568" s="137"/>
      <c r="D1568" s="124" t="s">
        <v>108</v>
      </c>
      <c r="E1568" s="136" t="s">
        <v>6407</v>
      </c>
      <c r="F1568" s="138"/>
      <c r="G1568" s="137"/>
      <c r="H1568" s="124" t="s">
        <v>110</v>
      </c>
      <c r="I1568" s="136" t="s">
        <v>7354</v>
      </c>
      <c r="J1568" s="137"/>
      <c r="K1568" s="124" t="s">
        <v>130</v>
      </c>
      <c r="L1568" s="20">
        <v>2479</v>
      </c>
      <c r="M1568" s="20">
        <v>81000</v>
      </c>
      <c r="N1568" s="139">
        <v>892296</v>
      </c>
      <c r="O1568" s="140"/>
      <c r="P1568" s="20">
        <v>973296</v>
      </c>
      <c r="Q1568" s="139">
        <v>0</v>
      </c>
      <c r="R1568" s="141"/>
      <c r="S1568" s="140"/>
      <c r="T1568" s="20">
        <v>0</v>
      </c>
      <c r="U1568" s="139">
        <v>0</v>
      </c>
      <c r="V1568" s="141"/>
      <c r="W1568" s="116">
        <v>4866</v>
      </c>
      <c r="X1568" s="20">
        <v>0</v>
      </c>
      <c r="Y1568" s="20">
        <v>0</v>
      </c>
      <c r="Z1568" s="139">
        <v>978162</v>
      </c>
      <c r="AA1568" s="140"/>
      <c r="AB1568" s="20">
        <v>978162</v>
      </c>
      <c r="AC1568" s="20">
        <v>0</v>
      </c>
      <c r="AD1568" s="124" t="s">
        <v>7337</v>
      </c>
      <c r="AE1568" s="124" t="s">
        <v>7355</v>
      </c>
      <c r="AF1568" s="136" t="s">
        <v>7337</v>
      </c>
      <c r="AG1568" s="137"/>
      <c r="AH1568" s="136" t="s">
        <v>7353</v>
      </c>
      <c r="AI1568" s="137"/>
    </row>
    <row r="1569" spans="1:35">
      <c r="A1569" s="20">
        <v>13</v>
      </c>
      <c r="B1569" s="136" t="s">
        <v>7194</v>
      </c>
      <c r="C1569" s="137"/>
      <c r="D1569" s="124" t="s">
        <v>108</v>
      </c>
      <c r="E1569" s="136" t="s">
        <v>7195</v>
      </c>
      <c r="F1569" s="138"/>
      <c r="G1569" s="137"/>
      <c r="H1569" s="124" t="s">
        <v>110</v>
      </c>
      <c r="I1569" s="136" t="s">
        <v>7196</v>
      </c>
      <c r="J1569" s="137"/>
      <c r="K1569" s="124" t="s">
        <v>112</v>
      </c>
      <c r="L1569" s="20">
        <v>4957</v>
      </c>
      <c r="M1569" s="20">
        <v>429300</v>
      </c>
      <c r="N1569" s="139">
        <v>2305098</v>
      </c>
      <c r="O1569" s="140"/>
      <c r="P1569" s="20">
        <v>2734398</v>
      </c>
      <c r="Q1569" s="139">
        <v>0</v>
      </c>
      <c r="R1569" s="141"/>
      <c r="S1569" s="140"/>
      <c r="T1569" s="20">
        <v>0</v>
      </c>
      <c r="U1569" s="139">
        <v>0</v>
      </c>
      <c r="V1569" s="141"/>
      <c r="W1569" s="116">
        <v>13672</v>
      </c>
      <c r="X1569" s="20">
        <v>0</v>
      </c>
      <c r="Y1569" s="20">
        <v>0</v>
      </c>
      <c r="Z1569" s="139">
        <v>2748070</v>
      </c>
      <c r="AA1569" s="140"/>
      <c r="AB1569" s="20">
        <v>2748070</v>
      </c>
      <c r="AC1569" s="20">
        <v>0</v>
      </c>
      <c r="AD1569" s="124" t="s">
        <v>7197</v>
      </c>
      <c r="AE1569" s="124" t="s">
        <v>7198</v>
      </c>
      <c r="AF1569" s="136" t="s">
        <v>7197</v>
      </c>
      <c r="AG1569" s="137"/>
      <c r="AH1569" s="136" t="s">
        <v>7194</v>
      </c>
      <c r="AI1569" s="137"/>
    </row>
    <row r="1570" spans="1:35">
      <c r="A1570" s="20">
        <v>14</v>
      </c>
      <c r="B1570" s="136" t="s">
        <v>7356</v>
      </c>
      <c r="C1570" s="137"/>
      <c r="D1570" s="124" t="s">
        <v>7357</v>
      </c>
      <c r="E1570" s="136" t="s">
        <v>7358</v>
      </c>
      <c r="F1570" s="138"/>
      <c r="G1570" s="137"/>
      <c r="H1570" s="124" t="s">
        <v>156</v>
      </c>
      <c r="I1570" s="136" t="s">
        <v>7359</v>
      </c>
      <c r="J1570" s="137"/>
      <c r="K1570" s="124" t="s">
        <v>295</v>
      </c>
      <c r="L1570" s="20">
        <v>4957</v>
      </c>
      <c r="M1570" s="20">
        <v>0</v>
      </c>
      <c r="N1570" s="139">
        <v>2453814</v>
      </c>
      <c r="O1570" s="140"/>
      <c r="P1570" s="20">
        <v>2453814</v>
      </c>
      <c r="Q1570" s="139">
        <v>0</v>
      </c>
      <c r="R1570" s="141"/>
      <c r="S1570" s="140"/>
      <c r="T1570" s="20">
        <v>0</v>
      </c>
      <c r="U1570" s="139">
        <v>0</v>
      </c>
      <c r="V1570" s="141"/>
      <c r="W1570" s="116">
        <v>24538</v>
      </c>
      <c r="X1570" s="20">
        <v>0</v>
      </c>
      <c r="Y1570" s="20">
        <v>0</v>
      </c>
      <c r="Z1570" s="139">
        <v>2478352</v>
      </c>
      <c r="AA1570" s="140"/>
      <c r="AB1570" s="20">
        <v>2478352</v>
      </c>
      <c r="AC1570" s="20">
        <v>0</v>
      </c>
      <c r="AD1570" s="124" t="s">
        <v>7337</v>
      </c>
      <c r="AE1570" s="124" t="s">
        <v>7360</v>
      </c>
      <c r="AF1570" s="136" t="s">
        <v>7337</v>
      </c>
      <c r="AG1570" s="137"/>
      <c r="AH1570" s="136" t="s">
        <v>7356</v>
      </c>
      <c r="AI1570" s="137"/>
    </row>
    <row r="1571" spans="1:35">
      <c r="A1571" s="20">
        <v>15</v>
      </c>
      <c r="B1571" s="136" t="s">
        <v>7211</v>
      </c>
      <c r="C1571" s="137"/>
      <c r="D1571" s="124" t="s">
        <v>7212</v>
      </c>
      <c r="E1571" s="136" t="s">
        <v>7213</v>
      </c>
      <c r="F1571" s="138"/>
      <c r="G1571" s="137"/>
      <c r="H1571" s="124" t="s">
        <v>66</v>
      </c>
      <c r="I1571" s="136" t="s">
        <v>5776</v>
      </c>
      <c r="J1571" s="137"/>
      <c r="K1571" s="124" t="s">
        <v>252</v>
      </c>
      <c r="L1571" s="20">
        <v>219</v>
      </c>
      <c r="M1571" s="20">
        <v>0</v>
      </c>
      <c r="N1571" s="139">
        <v>90885</v>
      </c>
      <c r="O1571" s="140"/>
      <c r="P1571" s="20">
        <v>90885</v>
      </c>
      <c r="Q1571" s="139">
        <v>0</v>
      </c>
      <c r="R1571" s="141"/>
      <c r="S1571" s="140"/>
      <c r="T1571" s="20">
        <v>0</v>
      </c>
      <c r="U1571" s="139">
        <v>500</v>
      </c>
      <c r="V1571" s="141"/>
      <c r="W1571" s="116">
        <v>8180</v>
      </c>
      <c r="X1571" s="20">
        <v>0</v>
      </c>
      <c r="Y1571" s="20">
        <v>0</v>
      </c>
      <c r="Z1571" s="139">
        <v>99565</v>
      </c>
      <c r="AA1571" s="140"/>
      <c r="AB1571" s="20">
        <v>99565</v>
      </c>
      <c r="AC1571" s="20">
        <v>0</v>
      </c>
      <c r="AD1571" s="124" t="s">
        <v>7204</v>
      </c>
      <c r="AE1571" s="124" t="s">
        <v>7214</v>
      </c>
      <c r="AF1571" s="136" t="s">
        <v>7204</v>
      </c>
      <c r="AG1571" s="137"/>
      <c r="AH1571" s="136" t="s">
        <v>7211</v>
      </c>
      <c r="AI1571" s="137"/>
    </row>
    <row r="1572" spans="1:35">
      <c r="A1572" s="20">
        <v>16</v>
      </c>
      <c r="B1572" s="136" t="s">
        <v>7277</v>
      </c>
      <c r="C1572" s="137"/>
      <c r="D1572" s="124" t="s">
        <v>7278</v>
      </c>
      <c r="E1572" s="136" t="s">
        <v>7279</v>
      </c>
      <c r="F1572" s="138"/>
      <c r="G1572" s="137"/>
      <c r="H1572" s="124" t="s">
        <v>66</v>
      </c>
      <c r="I1572" s="136" t="s">
        <v>7280</v>
      </c>
      <c r="J1572" s="137"/>
      <c r="K1572" s="124" t="s">
        <v>252</v>
      </c>
      <c r="L1572" s="20">
        <v>543</v>
      </c>
      <c r="M1572" s="20">
        <v>0</v>
      </c>
      <c r="N1572" s="139">
        <v>225345</v>
      </c>
      <c r="O1572" s="140"/>
      <c r="P1572" s="20">
        <v>225345</v>
      </c>
      <c r="Q1572" s="139">
        <v>0</v>
      </c>
      <c r="R1572" s="141"/>
      <c r="S1572" s="140"/>
      <c r="T1572" s="20">
        <v>0</v>
      </c>
      <c r="U1572" s="139">
        <v>0</v>
      </c>
      <c r="V1572" s="141"/>
      <c r="W1572" s="116">
        <v>20281</v>
      </c>
      <c r="X1572" s="20">
        <v>0</v>
      </c>
      <c r="Y1572" s="20">
        <v>0</v>
      </c>
      <c r="Z1572" s="139">
        <v>245626</v>
      </c>
      <c r="AA1572" s="140"/>
      <c r="AB1572" s="20">
        <v>245626</v>
      </c>
      <c r="AC1572" s="20">
        <v>0</v>
      </c>
      <c r="AD1572" s="124" t="s">
        <v>7257</v>
      </c>
      <c r="AE1572" s="124" t="s">
        <v>7281</v>
      </c>
      <c r="AF1572" s="136" t="s">
        <v>7257</v>
      </c>
      <c r="AG1572" s="137"/>
      <c r="AH1572" s="136" t="s">
        <v>7277</v>
      </c>
      <c r="AI1572" s="137"/>
    </row>
    <row r="1573" spans="1:35">
      <c r="A1573" s="20">
        <v>17</v>
      </c>
      <c r="B1573" s="136" t="s">
        <v>7361</v>
      </c>
      <c r="C1573" s="137"/>
      <c r="D1573" s="124" t="s">
        <v>108</v>
      </c>
      <c r="E1573" s="136" t="s">
        <v>7362</v>
      </c>
      <c r="F1573" s="138"/>
      <c r="G1573" s="137"/>
      <c r="H1573" s="124" t="s">
        <v>110</v>
      </c>
      <c r="I1573" s="136" t="s">
        <v>7336</v>
      </c>
      <c r="J1573" s="137"/>
      <c r="K1573" s="124" t="s">
        <v>118</v>
      </c>
      <c r="L1573" s="20">
        <v>4957</v>
      </c>
      <c r="M1573" s="20">
        <v>243000</v>
      </c>
      <c r="N1573" s="139">
        <v>1784592</v>
      </c>
      <c r="O1573" s="140"/>
      <c r="P1573" s="20">
        <v>2027592</v>
      </c>
      <c r="Q1573" s="139">
        <v>0</v>
      </c>
      <c r="R1573" s="141"/>
      <c r="S1573" s="140"/>
      <c r="T1573" s="20">
        <v>0</v>
      </c>
      <c r="U1573" s="139">
        <v>0</v>
      </c>
      <c r="V1573" s="141"/>
      <c r="W1573" s="116">
        <v>10138</v>
      </c>
      <c r="X1573" s="20">
        <v>0</v>
      </c>
      <c r="Y1573" s="20">
        <v>0</v>
      </c>
      <c r="Z1573" s="139">
        <v>2037730</v>
      </c>
      <c r="AA1573" s="140"/>
      <c r="AB1573" s="20">
        <v>2037730</v>
      </c>
      <c r="AC1573" s="20">
        <v>0</v>
      </c>
      <c r="AD1573" s="124" t="s">
        <v>7337</v>
      </c>
      <c r="AE1573" s="124" t="s">
        <v>7363</v>
      </c>
      <c r="AF1573" s="136" t="s">
        <v>7337</v>
      </c>
      <c r="AG1573" s="137"/>
      <c r="AH1573" s="136" t="s">
        <v>7361</v>
      </c>
      <c r="AI1573" s="137"/>
    </row>
    <row r="1574" spans="1:35">
      <c r="A1574" s="20">
        <v>18</v>
      </c>
      <c r="B1574" s="136" t="s">
        <v>7215</v>
      </c>
      <c r="C1574" s="137"/>
      <c r="D1574" s="124" t="s">
        <v>7216</v>
      </c>
      <c r="E1574" s="136" t="s">
        <v>7217</v>
      </c>
      <c r="F1574" s="138"/>
      <c r="G1574" s="137"/>
      <c r="H1574" s="124" t="s">
        <v>325</v>
      </c>
      <c r="I1574" s="136" t="s">
        <v>7218</v>
      </c>
      <c r="J1574" s="137"/>
      <c r="K1574" s="124" t="s">
        <v>4459</v>
      </c>
      <c r="L1574" s="20">
        <v>19278</v>
      </c>
      <c r="M1574" s="20">
        <v>1848000</v>
      </c>
      <c r="N1574" s="139">
        <v>21205800</v>
      </c>
      <c r="O1574" s="140"/>
      <c r="P1574" s="20">
        <v>23053800</v>
      </c>
      <c r="Q1574" s="139">
        <v>10000</v>
      </c>
      <c r="R1574" s="141"/>
      <c r="S1574" s="140"/>
      <c r="T1574" s="20">
        <v>76400</v>
      </c>
      <c r="U1574" s="139">
        <v>188671</v>
      </c>
      <c r="V1574" s="141"/>
      <c r="W1574" s="116">
        <v>239778</v>
      </c>
      <c r="X1574" s="20">
        <v>410000</v>
      </c>
      <c r="Y1574" s="20">
        <v>0</v>
      </c>
      <c r="Z1574" s="139">
        <v>23978649</v>
      </c>
      <c r="AA1574" s="140"/>
      <c r="AB1574" s="20">
        <v>18000000</v>
      </c>
      <c r="AC1574" s="20">
        <v>5978649</v>
      </c>
      <c r="AD1574" s="124" t="s">
        <v>7204</v>
      </c>
      <c r="AE1574" s="124" t="s">
        <v>7219</v>
      </c>
      <c r="AF1574" s="136" t="s">
        <v>7204</v>
      </c>
      <c r="AG1574" s="137"/>
      <c r="AH1574" s="136" t="s">
        <v>7215</v>
      </c>
      <c r="AI1574" s="137"/>
    </row>
    <row r="1575" spans="1:35">
      <c r="A1575" s="20">
        <v>19</v>
      </c>
      <c r="B1575" s="136" t="s">
        <v>7282</v>
      </c>
      <c r="C1575" s="137"/>
      <c r="D1575" s="124" t="s">
        <v>7283</v>
      </c>
      <c r="E1575" s="136" t="s">
        <v>5983</v>
      </c>
      <c r="F1575" s="138"/>
      <c r="G1575" s="137"/>
      <c r="H1575" s="124" t="s">
        <v>156</v>
      </c>
      <c r="I1575" s="136" t="s">
        <v>7284</v>
      </c>
      <c r="J1575" s="137"/>
      <c r="K1575" s="124" t="s">
        <v>125</v>
      </c>
      <c r="L1575" s="20">
        <v>4957</v>
      </c>
      <c r="M1575" s="20">
        <v>0</v>
      </c>
      <c r="N1575" s="139">
        <v>6702134</v>
      </c>
      <c r="O1575" s="140"/>
      <c r="P1575" s="20">
        <v>6702134</v>
      </c>
      <c r="Q1575" s="139">
        <v>10000</v>
      </c>
      <c r="R1575" s="141"/>
      <c r="S1575" s="140"/>
      <c r="T1575" s="20">
        <v>76400</v>
      </c>
      <c r="U1575" s="139">
        <v>156912</v>
      </c>
      <c r="V1575" s="141"/>
      <c r="W1575" s="116">
        <v>67021</v>
      </c>
      <c r="X1575" s="20">
        <v>0</v>
      </c>
      <c r="Y1575" s="20">
        <v>0</v>
      </c>
      <c r="Z1575" s="139">
        <v>7012467</v>
      </c>
      <c r="AA1575" s="140"/>
      <c r="AB1575" s="20">
        <v>4000000</v>
      </c>
      <c r="AC1575" s="20">
        <v>3012467</v>
      </c>
      <c r="AD1575" s="124" t="s">
        <v>7257</v>
      </c>
      <c r="AE1575" s="124" t="s">
        <v>7285</v>
      </c>
      <c r="AF1575" s="136" t="s">
        <v>7257</v>
      </c>
      <c r="AG1575" s="137"/>
      <c r="AH1575" s="136" t="s">
        <v>7282</v>
      </c>
      <c r="AI1575" s="137"/>
    </row>
    <row r="1576" spans="1:35">
      <c r="A1576" s="20">
        <v>20</v>
      </c>
      <c r="B1576" s="136" t="s">
        <v>7286</v>
      </c>
      <c r="C1576" s="137"/>
      <c r="D1576" s="124" t="s">
        <v>7287</v>
      </c>
      <c r="E1576" s="136" t="s">
        <v>7288</v>
      </c>
      <c r="F1576" s="138"/>
      <c r="G1576" s="137"/>
      <c r="H1576" s="124" t="s">
        <v>156</v>
      </c>
      <c r="I1576" s="136" t="s">
        <v>7289</v>
      </c>
      <c r="J1576" s="137"/>
      <c r="K1576" s="124" t="s">
        <v>60</v>
      </c>
      <c r="L1576" s="20">
        <v>2479</v>
      </c>
      <c r="M1576" s="20">
        <v>0</v>
      </c>
      <c r="N1576" s="139">
        <v>1226907</v>
      </c>
      <c r="O1576" s="140"/>
      <c r="P1576" s="20">
        <v>1226907</v>
      </c>
      <c r="Q1576" s="139">
        <v>0</v>
      </c>
      <c r="R1576" s="141"/>
      <c r="S1576" s="140"/>
      <c r="T1576" s="20">
        <v>76400</v>
      </c>
      <c r="U1576" s="139">
        <v>188671</v>
      </c>
      <c r="V1576" s="141"/>
      <c r="W1576" s="116">
        <v>12269</v>
      </c>
      <c r="X1576" s="20">
        <v>13950</v>
      </c>
      <c r="Y1576" s="20">
        <v>0</v>
      </c>
      <c r="Z1576" s="139">
        <v>1518197</v>
      </c>
      <c r="AA1576" s="140"/>
      <c r="AB1576" s="20">
        <v>1518197</v>
      </c>
      <c r="AC1576" s="20">
        <v>0</v>
      </c>
      <c r="AD1576" s="124" t="s">
        <v>7257</v>
      </c>
      <c r="AE1576" s="124" t="s">
        <v>7290</v>
      </c>
      <c r="AF1576" s="136" t="s">
        <v>7257</v>
      </c>
      <c r="AG1576" s="137"/>
      <c r="AH1576" s="136" t="s">
        <v>7286</v>
      </c>
      <c r="AI1576" s="137"/>
    </row>
    <row r="1577" spans="1:35">
      <c r="A1577" s="20">
        <v>21</v>
      </c>
      <c r="B1577" s="136" t="s">
        <v>7291</v>
      </c>
      <c r="C1577" s="137"/>
      <c r="D1577" s="124" t="s">
        <v>7292</v>
      </c>
      <c r="E1577" s="136" t="s">
        <v>7293</v>
      </c>
      <c r="F1577" s="138"/>
      <c r="G1577" s="137"/>
      <c r="H1577" s="124" t="s">
        <v>156</v>
      </c>
      <c r="I1577" s="136" t="s">
        <v>7294</v>
      </c>
      <c r="J1577" s="137"/>
      <c r="K1577" s="124" t="s">
        <v>60</v>
      </c>
      <c r="L1577" s="20">
        <v>2479</v>
      </c>
      <c r="M1577" s="20">
        <v>0</v>
      </c>
      <c r="N1577" s="139">
        <v>1226907</v>
      </c>
      <c r="O1577" s="140"/>
      <c r="P1577" s="20">
        <v>1226907</v>
      </c>
      <c r="Q1577" s="139">
        <v>0</v>
      </c>
      <c r="R1577" s="141"/>
      <c r="S1577" s="140"/>
      <c r="T1577" s="20">
        <v>0</v>
      </c>
      <c r="U1577" s="139">
        <v>0</v>
      </c>
      <c r="V1577" s="141"/>
      <c r="W1577" s="116">
        <v>12269</v>
      </c>
      <c r="X1577" s="20">
        <v>900</v>
      </c>
      <c r="Y1577" s="20">
        <v>0</v>
      </c>
      <c r="Z1577" s="139">
        <v>1240076</v>
      </c>
      <c r="AA1577" s="140"/>
      <c r="AB1577" s="20">
        <v>1240076</v>
      </c>
      <c r="AC1577" s="20">
        <v>0</v>
      </c>
      <c r="AD1577" s="124" t="s">
        <v>7257</v>
      </c>
      <c r="AE1577" s="124" t="s">
        <v>7295</v>
      </c>
      <c r="AF1577" s="136" t="s">
        <v>7257</v>
      </c>
      <c r="AG1577" s="137"/>
      <c r="AH1577" s="136" t="s">
        <v>7291</v>
      </c>
      <c r="AI1577" s="137"/>
    </row>
    <row r="1578" spans="1:35">
      <c r="A1578" s="20">
        <v>22</v>
      </c>
      <c r="B1578" s="136" t="s">
        <v>7296</v>
      </c>
      <c r="C1578" s="137"/>
      <c r="D1578" s="124" t="s">
        <v>7297</v>
      </c>
      <c r="E1578" s="136" t="s">
        <v>7298</v>
      </c>
      <c r="F1578" s="138"/>
      <c r="G1578" s="137"/>
      <c r="H1578" s="124" t="s">
        <v>66</v>
      </c>
      <c r="I1578" s="136" t="s">
        <v>7299</v>
      </c>
      <c r="J1578" s="137"/>
      <c r="K1578" s="124" t="s">
        <v>68</v>
      </c>
      <c r="L1578" s="20">
        <v>599</v>
      </c>
      <c r="M1578" s="20">
        <v>0</v>
      </c>
      <c r="N1578" s="139">
        <v>809848</v>
      </c>
      <c r="O1578" s="140"/>
      <c r="P1578" s="20">
        <v>809848</v>
      </c>
      <c r="Q1578" s="139">
        <v>0</v>
      </c>
      <c r="R1578" s="141"/>
      <c r="S1578" s="140"/>
      <c r="T1578" s="20">
        <v>0</v>
      </c>
      <c r="U1578" s="139">
        <v>0</v>
      </c>
      <c r="V1578" s="141"/>
      <c r="W1578" s="116">
        <v>72886</v>
      </c>
      <c r="X1578" s="20">
        <v>0</v>
      </c>
      <c r="Y1578" s="20">
        <v>0</v>
      </c>
      <c r="Z1578" s="139">
        <v>882734</v>
      </c>
      <c r="AA1578" s="140"/>
      <c r="AB1578" s="20">
        <v>882734</v>
      </c>
      <c r="AC1578" s="20">
        <v>0</v>
      </c>
      <c r="AD1578" s="124" t="s">
        <v>7257</v>
      </c>
      <c r="AE1578" s="124" t="s">
        <v>7300</v>
      </c>
      <c r="AF1578" s="136" t="s">
        <v>7257</v>
      </c>
      <c r="AG1578" s="137"/>
      <c r="AH1578" s="136" t="s">
        <v>7296</v>
      </c>
      <c r="AI1578" s="137"/>
    </row>
    <row r="1579" spans="1:35">
      <c r="A1579" s="20">
        <v>23</v>
      </c>
      <c r="B1579" s="136" t="s">
        <v>7364</v>
      </c>
      <c r="C1579" s="137"/>
      <c r="D1579" s="124" t="s">
        <v>108</v>
      </c>
      <c r="E1579" s="136" t="s">
        <v>7365</v>
      </c>
      <c r="F1579" s="138"/>
      <c r="G1579" s="137"/>
      <c r="H1579" s="124" t="s">
        <v>110</v>
      </c>
      <c r="I1579" s="136" t="s">
        <v>7336</v>
      </c>
      <c r="J1579" s="137"/>
      <c r="K1579" s="124" t="s">
        <v>118</v>
      </c>
      <c r="L1579" s="20">
        <v>4957</v>
      </c>
      <c r="M1579" s="20">
        <v>243000</v>
      </c>
      <c r="N1579" s="139">
        <v>1784592</v>
      </c>
      <c r="O1579" s="140"/>
      <c r="P1579" s="20">
        <v>2027592</v>
      </c>
      <c r="Q1579" s="139">
        <v>0</v>
      </c>
      <c r="R1579" s="141"/>
      <c r="S1579" s="140"/>
      <c r="T1579" s="20">
        <v>0</v>
      </c>
      <c r="U1579" s="139">
        <v>0</v>
      </c>
      <c r="V1579" s="141"/>
      <c r="W1579" s="116">
        <v>10138</v>
      </c>
      <c r="X1579" s="20">
        <v>0</v>
      </c>
      <c r="Y1579" s="20">
        <v>0</v>
      </c>
      <c r="Z1579" s="139">
        <v>2037730</v>
      </c>
      <c r="AA1579" s="140"/>
      <c r="AB1579" s="20">
        <v>2037730</v>
      </c>
      <c r="AC1579" s="20">
        <v>0</v>
      </c>
      <c r="AD1579" s="124" t="s">
        <v>7337</v>
      </c>
      <c r="AE1579" s="124" t="s">
        <v>7366</v>
      </c>
      <c r="AF1579" s="136" t="s">
        <v>7337</v>
      </c>
      <c r="AG1579" s="137"/>
      <c r="AH1579" s="136" t="s">
        <v>7364</v>
      </c>
      <c r="AI1579" s="137"/>
    </row>
    <row r="1580" spans="1:35">
      <c r="A1580" s="20">
        <v>24</v>
      </c>
      <c r="B1580" s="136" t="s">
        <v>7301</v>
      </c>
      <c r="C1580" s="137"/>
      <c r="D1580" s="124" t="s">
        <v>7302</v>
      </c>
      <c r="E1580" s="136" t="s">
        <v>7303</v>
      </c>
      <c r="F1580" s="138"/>
      <c r="G1580" s="137"/>
      <c r="H1580" s="124" t="s">
        <v>325</v>
      </c>
      <c r="I1580" s="136" t="s">
        <v>7304</v>
      </c>
      <c r="J1580" s="137"/>
      <c r="K1580" s="124" t="s">
        <v>125</v>
      </c>
      <c r="L1580" s="20">
        <v>4957</v>
      </c>
      <c r="M1580" s="20">
        <v>584064</v>
      </c>
      <c r="N1580" s="139">
        <v>6702134</v>
      </c>
      <c r="O1580" s="140"/>
      <c r="P1580" s="20">
        <v>7286198</v>
      </c>
      <c r="Q1580" s="139">
        <v>10000</v>
      </c>
      <c r="R1580" s="141"/>
      <c r="S1580" s="140"/>
      <c r="T1580" s="20">
        <v>0</v>
      </c>
      <c r="U1580" s="139">
        <v>0</v>
      </c>
      <c r="V1580" s="141"/>
      <c r="W1580" s="116">
        <v>75782</v>
      </c>
      <c r="X1580" s="20">
        <v>1800</v>
      </c>
      <c r="Y1580" s="20">
        <v>0</v>
      </c>
      <c r="Z1580" s="139">
        <v>7373780</v>
      </c>
      <c r="AA1580" s="140"/>
      <c r="AB1580" s="20">
        <v>3400000</v>
      </c>
      <c r="AC1580" s="20">
        <v>3973780</v>
      </c>
      <c r="AD1580" s="124" t="s">
        <v>7257</v>
      </c>
      <c r="AE1580" s="124" t="s">
        <v>7305</v>
      </c>
      <c r="AF1580" s="136" t="s">
        <v>7257</v>
      </c>
      <c r="AG1580" s="137"/>
      <c r="AH1580" s="136" t="s">
        <v>7301</v>
      </c>
      <c r="AI1580" s="137"/>
    </row>
    <row r="1581" spans="1:35">
      <c r="A1581" s="20">
        <v>25</v>
      </c>
      <c r="B1581" s="136" t="s">
        <v>7306</v>
      </c>
      <c r="C1581" s="137"/>
      <c r="D1581" s="124" t="s">
        <v>108</v>
      </c>
      <c r="E1581" s="136" t="s">
        <v>7307</v>
      </c>
      <c r="F1581" s="138"/>
      <c r="G1581" s="137"/>
      <c r="H1581" s="124" t="s">
        <v>110</v>
      </c>
      <c r="I1581" s="136" t="s">
        <v>7308</v>
      </c>
      <c r="J1581" s="137"/>
      <c r="K1581" s="124" t="s">
        <v>130</v>
      </c>
      <c r="L1581" s="20">
        <v>2479</v>
      </c>
      <c r="M1581" s="20">
        <v>81000</v>
      </c>
      <c r="N1581" s="139">
        <v>892296</v>
      </c>
      <c r="O1581" s="140"/>
      <c r="P1581" s="20">
        <v>973296</v>
      </c>
      <c r="Q1581" s="139">
        <v>0</v>
      </c>
      <c r="R1581" s="141"/>
      <c r="S1581" s="140"/>
      <c r="T1581" s="20">
        <v>0</v>
      </c>
      <c r="U1581" s="139">
        <v>0</v>
      </c>
      <c r="V1581" s="141"/>
      <c r="W1581" s="116">
        <v>4866</v>
      </c>
      <c r="X1581" s="20">
        <v>0</v>
      </c>
      <c r="Y1581" s="20">
        <v>0</v>
      </c>
      <c r="Z1581" s="139">
        <v>978162</v>
      </c>
      <c r="AA1581" s="140"/>
      <c r="AB1581" s="20">
        <v>978162</v>
      </c>
      <c r="AC1581" s="20">
        <v>0</v>
      </c>
      <c r="AD1581" s="124" t="s">
        <v>7257</v>
      </c>
      <c r="AE1581" s="124" t="s">
        <v>7309</v>
      </c>
      <c r="AF1581" s="136" t="s">
        <v>7257</v>
      </c>
      <c r="AG1581" s="137"/>
      <c r="AH1581" s="136" t="s">
        <v>7306</v>
      </c>
      <c r="AI1581" s="137"/>
    </row>
    <row r="1582" spans="1:35">
      <c r="A1582" s="20">
        <v>26</v>
      </c>
      <c r="B1582" s="136" t="s">
        <v>7220</v>
      </c>
      <c r="C1582" s="137"/>
      <c r="D1582" s="124" t="s">
        <v>7221</v>
      </c>
      <c r="E1582" s="136" t="s">
        <v>7222</v>
      </c>
      <c r="F1582" s="138"/>
      <c r="G1582" s="137"/>
      <c r="H1582" s="124" t="s">
        <v>66</v>
      </c>
      <c r="I1582" s="136" t="s">
        <v>4575</v>
      </c>
      <c r="J1582" s="137"/>
      <c r="K1582" s="124" t="s">
        <v>252</v>
      </c>
      <c r="L1582" s="20">
        <v>390</v>
      </c>
      <c r="M1582" s="20">
        <v>0</v>
      </c>
      <c r="N1582" s="139">
        <v>161850</v>
      </c>
      <c r="O1582" s="140"/>
      <c r="P1582" s="20">
        <v>161850</v>
      </c>
      <c r="Q1582" s="139">
        <v>0</v>
      </c>
      <c r="R1582" s="141"/>
      <c r="S1582" s="140"/>
      <c r="T1582" s="20">
        <v>0</v>
      </c>
      <c r="U1582" s="139">
        <v>0</v>
      </c>
      <c r="V1582" s="141"/>
      <c r="W1582" s="116">
        <v>14567</v>
      </c>
      <c r="X1582" s="20">
        <v>0</v>
      </c>
      <c r="Y1582" s="20">
        <v>0</v>
      </c>
      <c r="Z1582" s="139">
        <v>176417</v>
      </c>
      <c r="AA1582" s="140"/>
      <c r="AB1582" s="20">
        <v>176417</v>
      </c>
      <c r="AC1582" s="20">
        <v>0</v>
      </c>
      <c r="AD1582" s="124" t="s">
        <v>7204</v>
      </c>
      <c r="AE1582" s="124" t="s">
        <v>7223</v>
      </c>
      <c r="AF1582" s="136" t="s">
        <v>7204</v>
      </c>
      <c r="AG1582" s="137"/>
      <c r="AH1582" s="136" t="s">
        <v>7220</v>
      </c>
      <c r="AI1582" s="137"/>
    </row>
    <row r="1583" spans="1:35">
      <c r="A1583" s="20">
        <v>27</v>
      </c>
      <c r="B1583" s="136" t="s">
        <v>7315</v>
      </c>
      <c r="C1583" s="137"/>
      <c r="D1583" s="124" t="s">
        <v>7024</v>
      </c>
      <c r="E1583" s="136" t="s">
        <v>7025</v>
      </c>
      <c r="F1583" s="138"/>
      <c r="G1583" s="137"/>
      <c r="H1583" s="124" t="s">
        <v>66</v>
      </c>
      <c r="I1583" s="136" t="s">
        <v>7026</v>
      </c>
      <c r="J1583" s="137"/>
      <c r="K1583" s="124" t="s">
        <v>252</v>
      </c>
      <c r="L1583" s="20">
        <v>228</v>
      </c>
      <c r="M1583" s="20">
        <v>0</v>
      </c>
      <c r="N1583" s="139">
        <v>94620</v>
      </c>
      <c r="O1583" s="140"/>
      <c r="P1583" s="20">
        <v>94620</v>
      </c>
      <c r="Q1583" s="139">
        <v>0</v>
      </c>
      <c r="R1583" s="141"/>
      <c r="S1583" s="140"/>
      <c r="T1583" s="20">
        <v>0</v>
      </c>
      <c r="U1583" s="139">
        <v>0</v>
      </c>
      <c r="V1583" s="141"/>
      <c r="W1583" s="116">
        <v>8516</v>
      </c>
      <c r="X1583" s="20">
        <v>0</v>
      </c>
      <c r="Y1583" s="20">
        <v>0</v>
      </c>
      <c r="Z1583" s="139">
        <v>103136</v>
      </c>
      <c r="AA1583" s="140"/>
      <c r="AB1583" s="20">
        <v>103136</v>
      </c>
      <c r="AC1583" s="20">
        <v>0</v>
      </c>
      <c r="AD1583" s="124" t="s">
        <v>7257</v>
      </c>
      <c r="AE1583" s="124" t="s">
        <v>7316</v>
      </c>
      <c r="AF1583" s="136" t="s">
        <v>7257</v>
      </c>
      <c r="AG1583" s="137"/>
      <c r="AH1583" s="136" t="s">
        <v>7315</v>
      </c>
      <c r="AI1583" s="137"/>
    </row>
    <row r="1584" spans="1:35">
      <c r="A1584" s="20">
        <v>28</v>
      </c>
      <c r="B1584" s="136" t="s">
        <v>7310</v>
      </c>
      <c r="C1584" s="137"/>
      <c r="D1584" s="124" t="s">
        <v>7311</v>
      </c>
      <c r="E1584" s="136" t="s">
        <v>7312</v>
      </c>
      <c r="F1584" s="138"/>
      <c r="G1584" s="137"/>
      <c r="H1584" s="124" t="s">
        <v>66</v>
      </c>
      <c r="I1584" s="136" t="s">
        <v>7313</v>
      </c>
      <c r="J1584" s="137"/>
      <c r="K1584" s="124" t="s">
        <v>252</v>
      </c>
      <c r="L1584" s="20">
        <v>633</v>
      </c>
      <c r="M1584" s="20">
        <v>0</v>
      </c>
      <c r="N1584" s="139">
        <v>262695</v>
      </c>
      <c r="O1584" s="140"/>
      <c r="P1584" s="20">
        <v>262695</v>
      </c>
      <c r="Q1584" s="139">
        <v>0</v>
      </c>
      <c r="R1584" s="141"/>
      <c r="S1584" s="140"/>
      <c r="T1584" s="20">
        <v>0</v>
      </c>
      <c r="U1584" s="139">
        <v>0</v>
      </c>
      <c r="V1584" s="141"/>
      <c r="W1584" s="116">
        <v>23643</v>
      </c>
      <c r="X1584" s="20">
        <v>0</v>
      </c>
      <c r="Y1584" s="20">
        <v>0</v>
      </c>
      <c r="Z1584" s="139">
        <v>286338</v>
      </c>
      <c r="AA1584" s="140"/>
      <c r="AB1584" s="20">
        <v>286338</v>
      </c>
      <c r="AC1584" s="20">
        <v>0</v>
      </c>
      <c r="AD1584" s="124" t="s">
        <v>7257</v>
      </c>
      <c r="AE1584" s="124" t="s">
        <v>7314</v>
      </c>
      <c r="AF1584" s="136" t="s">
        <v>7257</v>
      </c>
      <c r="AG1584" s="137"/>
      <c r="AH1584" s="136" t="s">
        <v>7310</v>
      </c>
      <c r="AI1584" s="137"/>
    </row>
    <row r="1585" spans="1:35">
      <c r="A1585" s="20">
        <v>29</v>
      </c>
      <c r="B1585" s="136" t="s">
        <v>7224</v>
      </c>
      <c r="C1585" s="137"/>
      <c r="D1585" s="124" t="s">
        <v>108</v>
      </c>
      <c r="E1585" s="136" t="s">
        <v>7225</v>
      </c>
      <c r="F1585" s="138"/>
      <c r="G1585" s="137"/>
      <c r="H1585" s="124" t="s">
        <v>110</v>
      </c>
      <c r="I1585" s="136" t="s">
        <v>7226</v>
      </c>
      <c r="J1585" s="137"/>
      <c r="K1585" s="124" t="s">
        <v>112</v>
      </c>
      <c r="L1585" s="20">
        <v>4957</v>
      </c>
      <c r="M1585" s="20">
        <v>429300</v>
      </c>
      <c r="N1585" s="139">
        <v>2305098</v>
      </c>
      <c r="O1585" s="140"/>
      <c r="P1585" s="20">
        <v>2734398</v>
      </c>
      <c r="Q1585" s="139">
        <v>0</v>
      </c>
      <c r="R1585" s="141"/>
      <c r="S1585" s="140"/>
      <c r="T1585" s="20">
        <v>0</v>
      </c>
      <c r="U1585" s="139">
        <v>0</v>
      </c>
      <c r="V1585" s="141"/>
      <c r="W1585" s="116">
        <v>13672</v>
      </c>
      <c r="X1585" s="20">
        <v>0</v>
      </c>
      <c r="Y1585" s="20">
        <v>0</v>
      </c>
      <c r="Z1585" s="139">
        <v>2748070</v>
      </c>
      <c r="AA1585" s="140"/>
      <c r="AB1585" s="20">
        <v>2748070</v>
      </c>
      <c r="AC1585" s="20">
        <v>0</v>
      </c>
      <c r="AD1585" s="124" t="s">
        <v>7204</v>
      </c>
      <c r="AE1585" s="124" t="s">
        <v>7227</v>
      </c>
      <c r="AF1585" s="136" t="s">
        <v>7204</v>
      </c>
      <c r="AG1585" s="137"/>
      <c r="AH1585" s="136" t="s">
        <v>7224</v>
      </c>
      <c r="AI1585" s="137"/>
    </row>
    <row r="1586" spans="1:35">
      <c r="A1586" s="20">
        <v>30</v>
      </c>
      <c r="B1586" s="136" t="s">
        <v>7273</v>
      </c>
      <c r="C1586" s="137"/>
      <c r="D1586" s="124" t="s">
        <v>7317</v>
      </c>
      <c r="E1586" s="136" t="s">
        <v>7318</v>
      </c>
      <c r="F1586" s="138"/>
      <c r="G1586" s="137"/>
      <c r="H1586" s="124" t="s">
        <v>110</v>
      </c>
      <c r="I1586" s="136" t="s">
        <v>7319</v>
      </c>
      <c r="J1586" s="137"/>
      <c r="K1586" s="124" t="s">
        <v>2492</v>
      </c>
      <c r="L1586" s="20">
        <v>0</v>
      </c>
      <c r="M1586" s="20">
        <v>0</v>
      </c>
      <c r="N1586" s="139">
        <v>922587</v>
      </c>
      <c r="O1586" s="140"/>
      <c r="P1586" s="20">
        <v>922587</v>
      </c>
      <c r="Q1586" s="139">
        <v>0</v>
      </c>
      <c r="R1586" s="141"/>
      <c r="S1586" s="140"/>
      <c r="T1586" s="20">
        <v>0</v>
      </c>
      <c r="U1586" s="139">
        <v>0</v>
      </c>
      <c r="V1586" s="141"/>
      <c r="W1586" s="116">
        <v>0</v>
      </c>
      <c r="X1586" s="20">
        <v>0</v>
      </c>
      <c r="Y1586" s="20">
        <v>0</v>
      </c>
      <c r="Z1586" s="139">
        <v>922587</v>
      </c>
      <c r="AA1586" s="140"/>
      <c r="AB1586" s="20">
        <v>0</v>
      </c>
      <c r="AC1586" s="20">
        <v>922587</v>
      </c>
      <c r="AD1586" s="124" t="s">
        <v>7257</v>
      </c>
      <c r="AE1586" s="124" t="s">
        <v>7276</v>
      </c>
      <c r="AF1586" s="136" t="s">
        <v>7257</v>
      </c>
      <c r="AG1586" s="137"/>
      <c r="AH1586" s="136" t="s">
        <v>7273</v>
      </c>
      <c r="AI1586" s="137"/>
    </row>
    <row r="1587" spans="1:35">
      <c r="A1587" s="20">
        <v>31</v>
      </c>
      <c r="B1587" s="136" t="s">
        <v>7320</v>
      </c>
      <c r="C1587" s="137"/>
      <c r="D1587" s="124" t="s">
        <v>7321</v>
      </c>
      <c r="E1587" s="136" t="s">
        <v>7322</v>
      </c>
      <c r="F1587" s="138"/>
      <c r="G1587" s="137"/>
      <c r="H1587" s="124" t="s">
        <v>66</v>
      </c>
      <c r="I1587" s="136" t="s">
        <v>7323</v>
      </c>
      <c r="J1587" s="137"/>
      <c r="K1587" s="124" t="s">
        <v>68</v>
      </c>
      <c r="L1587" s="20">
        <v>287</v>
      </c>
      <c r="M1587" s="20">
        <v>0</v>
      </c>
      <c r="N1587" s="139">
        <v>388024</v>
      </c>
      <c r="O1587" s="140"/>
      <c r="P1587" s="20">
        <v>388024</v>
      </c>
      <c r="Q1587" s="139">
        <v>0</v>
      </c>
      <c r="R1587" s="141"/>
      <c r="S1587" s="140"/>
      <c r="T1587" s="20">
        <v>0</v>
      </c>
      <c r="U1587" s="139">
        <v>0</v>
      </c>
      <c r="V1587" s="141"/>
      <c r="W1587" s="116">
        <v>34922</v>
      </c>
      <c r="X1587" s="20">
        <v>0</v>
      </c>
      <c r="Y1587" s="20">
        <v>0</v>
      </c>
      <c r="Z1587" s="139">
        <v>422946</v>
      </c>
      <c r="AA1587" s="140"/>
      <c r="AB1587" s="20">
        <v>422946</v>
      </c>
      <c r="AC1587" s="20">
        <v>0</v>
      </c>
      <c r="AD1587" s="124" t="s">
        <v>7257</v>
      </c>
      <c r="AE1587" s="124" t="s">
        <v>7324</v>
      </c>
      <c r="AF1587" s="136" t="s">
        <v>7257</v>
      </c>
      <c r="AG1587" s="137"/>
      <c r="AH1587" s="136" t="s">
        <v>7320</v>
      </c>
      <c r="AI1587" s="137"/>
    </row>
    <row r="1588" spans="1:35">
      <c r="A1588" s="20">
        <v>32</v>
      </c>
      <c r="B1588" s="136" t="s">
        <v>7228</v>
      </c>
      <c r="C1588" s="137"/>
      <c r="D1588" s="124" t="s">
        <v>7229</v>
      </c>
      <c r="E1588" s="136" t="s">
        <v>7230</v>
      </c>
      <c r="F1588" s="138"/>
      <c r="G1588" s="137"/>
      <c r="H1588" s="124" t="s">
        <v>66</v>
      </c>
      <c r="I1588" s="136" t="s">
        <v>7231</v>
      </c>
      <c r="J1588" s="137"/>
      <c r="K1588" s="124" t="s">
        <v>60</v>
      </c>
      <c r="L1588" s="20">
        <v>300</v>
      </c>
      <c r="M1588" s="20">
        <v>0</v>
      </c>
      <c r="N1588" s="139">
        <v>148500</v>
      </c>
      <c r="O1588" s="140"/>
      <c r="P1588" s="20">
        <v>148500</v>
      </c>
      <c r="Q1588" s="139">
        <v>0</v>
      </c>
      <c r="R1588" s="141"/>
      <c r="S1588" s="140"/>
      <c r="T1588" s="20">
        <v>0</v>
      </c>
      <c r="U1588" s="139">
        <v>500</v>
      </c>
      <c r="V1588" s="141"/>
      <c r="W1588" s="116">
        <v>13365</v>
      </c>
      <c r="X1588" s="20">
        <v>0</v>
      </c>
      <c r="Y1588" s="20">
        <v>0</v>
      </c>
      <c r="Z1588" s="139">
        <v>162365</v>
      </c>
      <c r="AA1588" s="140"/>
      <c r="AB1588" s="20">
        <v>162365</v>
      </c>
      <c r="AC1588" s="20">
        <v>0</v>
      </c>
      <c r="AD1588" s="124" t="s">
        <v>7204</v>
      </c>
      <c r="AE1588" s="124" t="s">
        <v>7232</v>
      </c>
      <c r="AF1588" s="136" t="s">
        <v>7204</v>
      </c>
      <c r="AG1588" s="137"/>
      <c r="AH1588" s="136" t="s">
        <v>7228</v>
      </c>
      <c r="AI1588" s="137"/>
    </row>
    <row r="1589" spans="1:35">
      <c r="A1589" s="20">
        <v>33</v>
      </c>
      <c r="B1589" s="136" t="s">
        <v>7325</v>
      </c>
      <c r="C1589" s="137"/>
      <c r="D1589" s="124" t="s">
        <v>7326</v>
      </c>
      <c r="E1589" s="136" t="s">
        <v>2815</v>
      </c>
      <c r="F1589" s="138"/>
      <c r="G1589" s="137"/>
      <c r="H1589" s="124" t="s">
        <v>66</v>
      </c>
      <c r="I1589" s="136" t="s">
        <v>7327</v>
      </c>
      <c r="J1589" s="137"/>
      <c r="K1589" s="124" t="s">
        <v>125</v>
      </c>
      <c r="L1589" s="20">
        <v>420</v>
      </c>
      <c r="M1589" s="20">
        <v>0</v>
      </c>
      <c r="N1589" s="139">
        <v>567840</v>
      </c>
      <c r="O1589" s="140"/>
      <c r="P1589" s="20">
        <v>567840</v>
      </c>
      <c r="Q1589" s="139">
        <v>0</v>
      </c>
      <c r="R1589" s="141"/>
      <c r="S1589" s="140"/>
      <c r="T1589" s="20">
        <v>0</v>
      </c>
      <c r="U1589" s="139">
        <v>0</v>
      </c>
      <c r="V1589" s="141"/>
      <c r="W1589" s="116">
        <v>51106</v>
      </c>
      <c r="X1589" s="20">
        <v>0</v>
      </c>
      <c r="Y1589" s="20">
        <v>0</v>
      </c>
      <c r="Z1589" s="139">
        <v>618946</v>
      </c>
      <c r="AA1589" s="140"/>
      <c r="AB1589" s="20">
        <v>618946</v>
      </c>
      <c r="AC1589" s="20">
        <v>0</v>
      </c>
      <c r="AD1589" s="124" t="s">
        <v>7257</v>
      </c>
      <c r="AE1589" s="124" t="s">
        <v>7328</v>
      </c>
      <c r="AF1589" s="136" t="s">
        <v>7257</v>
      </c>
      <c r="AG1589" s="137"/>
      <c r="AH1589" s="136" t="s">
        <v>7325</v>
      </c>
      <c r="AI1589" s="137"/>
    </row>
    <row r="1590" spans="1:35">
      <c r="A1590" s="20">
        <v>34</v>
      </c>
      <c r="B1590" s="136" t="s">
        <v>7329</v>
      </c>
      <c r="C1590" s="137"/>
      <c r="D1590" s="124" t="s">
        <v>7330</v>
      </c>
      <c r="E1590" s="136" t="s">
        <v>7331</v>
      </c>
      <c r="F1590" s="138"/>
      <c r="G1590" s="137"/>
      <c r="H1590" s="124" t="s">
        <v>156</v>
      </c>
      <c r="I1590" s="136" t="s">
        <v>7332</v>
      </c>
      <c r="J1590" s="137"/>
      <c r="K1590" s="124" t="s">
        <v>118</v>
      </c>
      <c r="L1590" s="20">
        <v>4957</v>
      </c>
      <c r="M1590" s="20">
        <v>0</v>
      </c>
      <c r="N1590" s="139">
        <v>1784592</v>
      </c>
      <c r="O1590" s="140"/>
      <c r="P1590" s="20">
        <v>1784592</v>
      </c>
      <c r="Q1590" s="139">
        <v>0</v>
      </c>
      <c r="R1590" s="141"/>
      <c r="S1590" s="140"/>
      <c r="T1590" s="20">
        <v>0</v>
      </c>
      <c r="U1590" s="139">
        <v>0</v>
      </c>
      <c r="V1590" s="141"/>
      <c r="W1590" s="116">
        <v>17846</v>
      </c>
      <c r="X1590" s="20">
        <v>0</v>
      </c>
      <c r="Y1590" s="20">
        <v>0</v>
      </c>
      <c r="Z1590" s="139">
        <v>1802438</v>
      </c>
      <c r="AA1590" s="140"/>
      <c r="AB1590" s="20">
        <v>1802438</v>
      </c>
      <c r="AC1590" s="20">
        <v>0</v>
      </c>
      <c r="AD1590" s="124" t="s">
        <v>7257</v>
      </c>
      <c r="AE1590" s="124" t="s">
        <v>7333</v>
      </c>
      <c r="AF1590" s="136" t="s">
        <v>7257</v>
      </c>
      <c r="AG1590" s="137"/>
      <c r="AH1590" s="136" t="s">
        <v>7329</v>
      </c>
      <c r="AI1590" s="137"/>
    </row>
    <row r="1591" spans="1:35">
      <c r="A1591" s="20">
        <v>35</v>
      </c>
      <c r="B1591" s="136" t="s">
        <v>7233</v>
      </c>
      <c r="C1591" s="137"/>
      <c r="D1591" s="124" t="s">
        <v>108</v>
      </c>
      <c r="E1591" s="136" t="s">
        <v>7234</v>
      </c>
      <c r="F1591" s="138"/>
      <c r="G1591" s="137"/>
      <c r="H1591" s="124" t="s">
        <v>110</v>
      </c>
      <c r="I1591" s="136" t="s">
        <v>7235</v>
      </c>
      <c r="J1591" s="137"/>
      <c r="K1591" s="124" t="s">
        <v>130</v>
      </c>
      <c r="L1591" s="20">
        <v>2479</v>
      </c>
      <c r="M1591" s="20">
        <v>81000</v>
      </c>
      <c r="N1591" s="139">
        <v>892296</v>
      </c>
      <c r="O1591" s="140"/>
      <c r="P1591" s="20">
        <v>973296</v>
      </c>
      <c r="Q1591" s="139">
        <v>0</v>
      </c>
      <c r="R1591" s="141"/>
      <c r="S1591" s="140"/>
      <c r="T1591" s="20">
        <v>0</v>
      </c>
      <c r="U1591" s="139">
        <v>0</v>
      </c>
      <c r="V1591" s="141"/>
      <c r="W1591" s="116">
        <v>4866</v>
      </c>
      <c r="X1591" s="20">
        <v>0</v>
      </c>
      <c r="Y1591" s="20">
        <v>0</v>
      </c>
      <c r="Z1591" s="139">
        <v>978162</v>
      </c>
      <c r="AA1591" s="140"/>
      <c r="AB1591" s="20">
        <v>978162</v>
      </c>
      <c r="AC1591" s="20">
        <v>0</v>
      </c>
      <c r="AD1591" s="124" t="s">
        <v>7204</v>
      </c>
      <c r="AE1591" s="124" t="s">
        <v>7236</v>
      </c>
      <c r="AF1591" s="136" t="s">
        <v>7204</v>
      </c>
      <c r="AG1591" s="137"/>
      <c r="AH1591" s="136" t="s">
        <v>7233</v>
      </c>
      <c r="AI1591" s="137"/>
    </row>
    <row r="1592" spans="1:35">
      <c r="A1592" s="20">
        <v>36</v>
      </c>
      <c r="B1592" s="136" t="s">
        <v>7237</v>
      </c>
      <c r="C1592" s="137"/>
      <c r="D1592" s="124" t="s">
        <v>7221</v>
      </c>
      <c r="E1592" s="136" t="s">
        <v>7222</v>
      </c>
      <c r="F1592" s="138"/>
      <c r="G1592" s="137"/>
      <c r="H1592" s="124" t="s">
        <v>66</v>
      </c>
      <c r="I1592" s="136" t="s">
        <v>4575</v>
      </c>
      <c r="J1592" s="137"/>
      <c r="K1592" s="124" t="s">
        <v>252</v>
      </c>
      <c r="L1592" s="20">
        <v>579</v>
      </c>
      <c r="M1592" s="20">
        <v>0</v>
      </c>
      <c r="N1592" s="139">
        <v>240285</v>
      </c>
      <c r="O1592" s="140"/>
      <c r="P1592" s="20">
        <v>240285</v>
      </c>
      <c r="Q1592" s="139">
        <v>0</v>
      </c>
      <c r="R1592" s="141"/>
      <c r="S1592" s="140"/>
      <c r="T1592" s="20">
        <v>0</v>
      </c>
      <c r="U1592" s="139">
        <v>0</v>
      </c>
      <c r="V1592" s="141"/>
      <c r="W1592" s="116">
        <v>21626</v>
      </c>
      <c r="X1592" s="20">
        <v>0</v>
      </c>
      <c r="Y1592" s="20">
        <v>0</v>
      </c>
      <c r="Z1592" s="139">
        <v>261911</v>
      </c>
      <c r="AA1592" s="140"/>
      <c r="AB1592" s="20">
        <v>261911</v>
      </c>
      <c r="AC1592" s="20">
        <v>0</v>
      </c>
      <c r="AD1592" s="124" t="s">
        <v>7204</v>
      </c>
      <c r="AE1592" s="124" t="s">
        <v>7238</v>
      </c>
      <c r="AF1592" s="136" t="s">
        <v>7204</v>
      </c>
      <c r="AG1592" s="137"/>
      <c r="AH1592" s="136" t="s">
        <v>7237</v>
      </c>
      <c r="AI1592" s="137"/>
    </row>
  </sheetData>
  <mergeCells count="14273">
    <mergeCell ref="B1583:C1583"/>
    <mergeCell ref="E1583:G1583"/>
    <mergeCell ref="I1583:J1583"/>
    <mergeCell ref="N1583:O1583"/>
    <mergeCell ref="Q1583:S1583"/>
    <mergeCell ref="U1583:V1583"/>
    <mergeCell ref="Z1583:AA1583"/>
    <mergeCell ref="AF1583:AG1583"/>
    <mergeCell ref="AH1583:AI1583"/>
    <mergeCell ref="B1584:C1584"/>
    <mergeCell ref="E1584:G1584"/>
    <mergeCell ref="I1584:J1584"/>
    <mergeCell ref="N1584:O1584"/>
    <mergeCell ref="Q1584:S1584"/>
    <mergeCell ref="U1584:V1584"/>
    <mergeCell ref="Z1584:AA1584"/>
    <mergeCell ref="AF1584:AG1584"/>
    <mergeCell ref="AH1584:AI1584"/>
    <mergeCell ref="B1579:C1579"/>
    <mergeCell ref="E1579:G1579"/>
    <mergeCell ref="I1579:J1579"/>
    <mergeCell ref="N1579:O1579"/>
    <mergeCell ref="Q1579:S1579"/>
    <mergeCell ref="U1579:V1579"/>
    <mergeCell ref="Z1579:AA1579"/>
    <mergeCell ref="AF1579:AG1579"/>
    <mergeCell ref="AH1579:AI1579"/>
    <mergeCell ref="B1580:C1580"/>
    <mergeCell ref="E1580:G1580"/>
    <mergeCell ref="I1580:J1580"/>
    <mergeCell ref="N1580:O1580"/>
    <mergeCell ref="Q1580:S1580"/>
    <mergeCell ref="U1580:V1580"/>
    <mergeCell ref="Z1580:AA1580"/>
    <mergeCell ref="AF1580:AG1580"/>
    <mergeCell ref="AH1580:AI1580"/>
    <mergeCell ref="B1581:C1581"/>
    <mergeCell ref="E1581:G1581"/>
    <mergeCell ref="I1581:J1581"/>
    <mergeCell ref="N1581:O1581"/>
    <mergeCell ref="Q1581:S1581"/>
    <mergeCell ref="U1581:V1581"/>
    <mergeCell ref="Z1581:AA1581"/>
    <mergeCell ref="AF1581:AG1581"/>
    <mergeCell ref="AH1581:AI1581"/>
    <mergeCell ref="B1582:C1582"/>
    <mergeCell ref="E1582:G1582"/>
    <mergeCell ref="I1582:J1582"/>
    <mergeCell ref="N1582:O1582"/>
    <mergeCell ref="Q1582:S1582"/>
    <mergeCell ref="U1582:V1582"/>
    <mergeCell ref="Z1582:AA1582"/>
    <mergeCell ref="AF1582:AG1582"/>
    <mergeCell ref="AH1582:AI1582"/>
    <mergeCell ref="B1575:C1575"/>
    <mergeCell ref="E1575:G1575"/>
    <mergeCell ref="I1575:J1575"/>
    <mergeCell ref="N1575:O1575"/>
    <mergeCell ref="Q1575:S1575"/>
    <mergeCell ref="U1575:V1575"/>
    <mergeCell ref="Z1575:AA1575"/>
    <mergeCell ref="AF1575:AG1575"/>
    <mergeCell ref="AH1575:AI1575"/>
    <mergeCell ref="B1576:C1576"/>
    <mergeCell ref="E1576:G1576"/>
    <mergeCell ref="I1576:J1576"/>
    <mergeCell ref="N1576:O1576"/>
    <mergeCell ref="Q1576:S1576"/>
    <mergeCell ref="U1576:V1576"/>
    <mergeCell ref="Z1576:AA1576"/>
    <mergeCell ref="AF1576:AG1576"/>
    <mergeCell ref="AH1576:AI1576"/>
    <mergeCell ref="B1577:C1577"/>
    <mergeCell ref="E1577:G1577"/>
    <mergeCell ref="I1577:J1577"/>
    <mergeCell ref="N1577:O1577"/>
    <mergeCell ref="Q1577:S1577"/>
    <mergeCell ref="U1577:V1577"/>
    <mergeCell ref="Z1577:AA1577"/>
    <mergeCell ref="AF1577:AG1577"/>
    <mergeCell ref="AH1577:AI1577"/>
    <mergeCell ref="B1578:C1578"/>
    <mergeCell ref="E1578:G1578"/>
    <mergeCell ref="I1578:J1578"/>
    <mergeCell ref="N1578:O1578"/>
    <mergeCell ref="Q1578:S1578"/>
    <mergeCell ref="U1578:V1578"/>
    <mergeCell ref="Z1578:AA1578"/>
    <mergeCell ref="AF1578:AG1578"/>
    <mergeCell ref="AH1578:AI1578"/>
    <mergeCell ref="B1571:C1571"/>
    <mergeCell ref="E1571:G1571"/>
    <mergeCell ref="I1571:J1571"/>
    <mergeCell ref="N1571:O1571"/>
    <mergeCell ref="Q1571:S1571"/>
    <mergeCell ref="U1571:V1571"/>
    <mergeCell ref="Z1571:AA1571"/>
    <mergeCell ref="AF1571:AG1571"/>
    <mergeCell ref="AH1571:AI1571"/>
    <mergeCell ref="B1572:C1572"/>
    <mergeCell ref="E1572:G1572"/>
    <mergeCell ref="I1572:J1572"/>
    <mergeCell ref="N1572:O1572"/>
    <mergeCell ref="Q1572:S1572"/>
    <mergeCell ref="U1572:V1572"/>
    <mergeCell ref="Z1572:AA1572"/>
    <mergeCell ref="AF1572:AG1572"/>
    <mergeCell ref="AH1572:AI1572"/>
    <mergeCell ref="B1573:C1573"/>
    <mergeCell ref="E1573:G1573"/>
    <mergeCell ref="I1573:J1573"/>
    <mergeCell ref="N1573:O1573"/>
    <mergeCell ref="Q1573:S1573"/>
    <mergeCell ref="U1573:V1573"/>
    <mergeCell ref="Z1573:AA1573"/>
    <mergeCell ref="AF1573:AG1573"/>
    <mergeCell ref="AH1573:AI1573"/>
    <mergeCell ref="B1574:C1574"/>
    <mergeCell ref="E1574:G1574"/>
    <mergeCell ref="I1574:J1574"/>
    <mergeCell ref="N1574:O1574"/>
    <mergeCell ref="Q1574:S1574"/>
    <mergeCell ref="U1574:V1574"/>
    <mergeCell ref="Z1574:AA1574"/>
    <mergeCell ref="AF1574:AG1574"/>
    <mergeCell ref="AH1574:AI1574"/>
    <mergeCell ref="B1567:C1567"/>
    <mergeCell ref="E1567:G1567"/>
    <mergeCell ref="I1567:J1567"/>
    <mergeCell ref="N1567:O1567"/>
    <mergeCell ref="Q1567:S1567"/>
    <mergeCell ref="U1567:V1567"/>
    <mergeCell ref="Z1567:AA1567"/>
    <mergeCell ref="AF1567:AG1567"/>
    <mergeCell ref="AH1567:AI1567"/>
    <mergeCell ref="B1568:C1568"/>
    <mergeCell ref="E1568:G1568"/>
    <mergeCell ref="I1568:J1568"/>
    <mergeCell ref="N1568:O1568"/>
    <mergeCell ref="Q1568:S1568"/>
    <mergeCell ref="U1568:V1568"/>
    <mergeCell ref="Z1568:AA1568"/>
    <mergeCell ref="AF1568:AG1568"/>
    <mergeCell ref="AH1568:AI1568"/>
    <mergeCell ref="B1569:C1569"/>
    <mergeCell ref="E1569:G1569"/>
    <mergeCell ref="I1569:J1569"/>
    <mergeCell ref="N1569:O1569"/>
    <mergeCell ref="Q1569:S1569"/>
    <mergeCell ref="U1569:V1569"/>
    <mergeCell ref="Z1569:AA1569"/>
    <mergeCell ref="AF1569:AG1569"/>
    <mergeCell ref="AH1569:AI1569"/>
    <mergeCell ref="B1570:C1570"/>
    <mergeCell ref="E1570:G1570"/>
    <mergeCell ref="I1570:J1570"/>
    <mergeCell ref="N1570:O1570"/>
    <mergeCell ref="Q1570:S1570"/>
    <mergeCell ref="U1570:V1570"/>
    <mergeCell ref="Z1570:AA1570"/>
    <mergeCell ref="AF1570:AG1570"/>
    <mergeCell ref="AH1570:AI1570"/>
    <mergeCell ref="B1565:C1565"/>
    <mergeCell ref="E1565:G1565"/>
    <mergeCell ref="I1565:J1565"/>
    <mergeCell ref="N1565:O1565"/>
    <mergeCell ref="Q1565:S1565"/>
    <mergeCell ref="U1565:V1565"/>
    <mergeCell ref="Z1565:AA1565"/>
    <mergeCell ref="AF1565:AG1565"/>
    <mergeCell ref="AH1565:AI1565"/>
    <mergeCell ref="B1566:C1566"/>
    <mergeCell ref="E1566:G1566"/>
    <mergeCell ref="I1566:J1566"/>
    <mergeCell ref="N1566:O1566"/>
    <mergeCell ref="Q1566:S1566"/>
    <mergeCell ref="U1566:V1566"/>
    <mergeCell ref="Z1566:AA1566"/>
    <mergeCell ref="AF1566:AG1566"/>
    <mergeCell ref="AH1566:AI1566"/>
    <mergeCell ref="B1561:C1561"/>
    <mergeCell ref="E1561:G1561"/>
    <mergeCell ref="I1561:J1561"/>
    <mergeCell ref="N1561:O1561"/>
    <mergeCell ref="Q1561:S1561"/>
    <mergeCell ref="U1561:V1561"/>
    <mergeCell ref="Z1561:AA1561"/>
    <mergeCell ref="AF1561:AG1561"/>
    <mergeCell ref="AH1561:AI1561"/>
    <mergeCell ref="B1562:C1562"/>
    <mergeCell ref="E1562:G1562"/>
    <mergeCell ref="I1562:J1562"/>
    <mergeCell ref="N1562:O1562"/>
    <mergeCell ref="Q1562:S1562"/>
    <mergeCell ref="U1562:V1562"/>
    <mergeCell ref="Z1562:AA1562"/>
    <mergeCell ref="AF1562:AG1562"/>
    <mergeCell ref="AH1562:AI1562"/>
    <mergeCell ref="B1563:C1563"/>
    <mergeCell ref="E1563:G1563"/>
    <mergeCell ref="I1563:J1563"/>
    <mergeCell ref="N1563:O1563"/>
    <mergeCell ref="Q1563:S1563"/>
    <mergeCell ref="U1563:V1563"/>
    <mergeCell ref="Z1563:AA1563"/>
    <mergeCell ref="AF1563:AG1563"/>
    <mergeCell ref="AH1563:AI1563"/>
    <mergeCell ref="B1564:C1564"/>
    <mergeCell ref="E1564:G1564"/>
    <mergeCell ref="I1564:J1564"/>
    <mergeCell ref="N1564:O1564"/>
    <mergeCell ref="Q1564:S1564"/>
    <mergeCell ref="U1564:V1564"/>
    <mergeCell ref="Z1564:AA1564"/>
    <mergeCell ref="AF1564:AG1564"/>
    <mergeCell ref="AH1564:AI1564"/>
    <mergeCell ref="B1557:C1557"/>
    <mergeCell ref="E1557:G1557"/>
    <mergeCell ref="I1557:J1557"/>
    <mergeCell ref="N1557:O1557"/>
    <mergeCell ref="Q1557:S1557"/>
    <mergeCell ref="U1557:V1557"/>
    <mergeCell ref="Z1557:AA1557"/>
    <mergeCell ref="AF1557:AG1557"/>
    <mergeCell ref="AH1557:AI1557"/>
    <mergeCell ref="B1558:C1558"/>
    <mergeCell ref="E1558:G1558"/>
    <mergeCell ref="I1558:J1558"/>
    <mergeCell ref="N1558:O1558"/>
    <mergeCell ref="Q1558:S1558"/>
    <mergeCell ref="U1558:V1558"/>
    <mergeCell ref="Z1558:AA1558"/>
    <mergeCell ref="AF1558:AG1558"/>
    <mergeCell ref="AH1558:AI1558"/>
    <mergeCell ref="B1559:C1559"/>
    <mergeCell ref="E1559:G1559"/>
    <mergeCell ref="I1559:J1559"/>
    <mergeCell ref="N1559:O1559"/>
    <mergeCell ref="Q1559:S1559"/>
    <mergeCell ref="U1559:V1559"/>
    <mergeCell ref="Z1559:AA1559"/>
    <mergeCell ref="AF1559:AG1559"/>
    <mergeCell ref="AH1559:AI1559"/>
    <mergeCell ref="B1560:C1560"/>
    <mergeCell ref="E1560:G1560"/>
    <mergeCell ref="I1560:J1560"/>
    <mergeCell ref="N1560:O1560"/>
    <mergeCell ref="Q1560:S1560"/>
    <mergeCell ref="U1560:V1560"/>
    <mergeCell ref="Z1560:AA1560"/>
    <mergeCell ref="AF1560:AG1560"/>
    <mergeCell ref="AH1560:AI1560"/>
    <mergeCell ref="B1361:C1361"/>
    <mergeCell ref="E1361:G1361"/>
    <mergeCell ref="I1361:J1361"/>
    <mergeCell ref="N1361:O1361"/>
    <mergeCell ref="Q1361:S1361"/>
    <mergeCell ref="U1361:V1361"/>
    <mergeCell ref="Z1361:AA1361"/>
    <mergeCell ref="AF1361:AG1361"/>
    <mergeCell ref="AH1361:AI1361"/>
    <mergeCell ref="B1362:C1362"/>
    <mergeCell ref="E1362:G1362"/>
    <mergeCell ref="I1362:J1362"/>
    <mergeCell ref="N1362:O1362"/>
    <mergeCell ref="Q1362:S1362"/>
    <mergeCell ref="U1362:V1362"/>
    <mergeCell ref="Z1362:AA1362"/>
    <mergeCell ref="AF1362:AG1362"/>
    <mergeCell ref="AH1362:AI1362"/>
    <mergeCell ref="B1363:C1363"/>
    <mergeCell ref="E1363:G1363"/>
    <mergeCell ref="I1363:J1363"/>
    <mergeCell ref="N1363:O1363"/>
    <mergeCell ref="Q1363:S1363"/>
    <mergeCell ref="U1363:V1363"/>
    <mergeCell ref="Z1363:AA1363"/>
    <mergeCell ref="AF1363:AG1363"/>
    <mergeCell ref="AH1363:AI1363"/>
    <mergeCell ref="B1364:C1364"/>
    <mergeCell ref="E1364:G1364"/>
    <mergeCell ref="I1364:J1364"/>
    <mergeCell ref="N1364:O1364"/>
    <mergeCell ref="Q1364:S1364"/>
    <mergeCell ref="U1364:V1364"/>
    <mergeCell ref="Z1364:AA1364"/>
    <mergeCell ref="AH1364:AI1364"/>
    <mergeCell ref="AF1364:AG1364"/>
    <mergeCell ref="N8:O8"/>
    <mergeCell ref="Q8:S8"/>
    <mergeCell ref="U8:V8"/>
    <mergeCell ref="Z8:AA8"/>
    <mergeCell ref="AF8:AG8"/>
    <mergeCell ref="AH8:AI8"/>
    <mergeCell ref="R6:U6"/>
    <mergeCell ref="B7:C7"/>
    <mergeCell ref="E7:G7"/>
    <mergeCell ref="I7:J7"/>
    <mergeCell ref="AF7:AG7"/>
    <mergeCell ref="AH7:AI7"/>
    <mergeCell ref="C1:I1"/>
    <mergeCell ref="C2:I2"/>
    <mergeCell ref="F3:R3"/>
    <mergeCell ref="G4:N4"/>
    <mergeCell ref="L5:P5"/>
    <mergeCell ref="AA5:AI5"/>
    <mergeCell ref="AH11:AI11"/>
    <mergeCell ref="B12:C12"/>
    <mergeCell ref="E12:G12"/>
    <mergeCell ref="I12:J12"/>
    <mergeCell ref="N12:O12"/>
    <mergeCell ref="Q12:S12"/>
    <mergeCell ref="U12:V12"/>
    <mergeCell ref="Z12:AA12"/>
    <mergeCell ref="AF12:AG12"/>
    <mergeCell ref="AH12:AI12"/>
    <mergeCell ref="AF10:AG10"/>
    <mergeCell ref="AH10:AI10"/>
    <mergeCell ref="B11:C11"/>
    <mergeCell ref="E11:G11"/>
    <mergeCell ref="I11:J11"/>
    <mergeCell ref="N11:O11"/>
    <mergeCell ref="Q11:S11"/>
    <mergeCell ref="U11:V11"/>
    <mergeCell ref="Z11:AA11"/>
    <mergeCell ref="AF11:AG11"/>
    <mergeCell ref="Z9:AA9"/>
    <mergeCell ref="AF9:AG9"/>
    <mergeCell ref="AH9:AI9"/>
    <mergeCell ref="B10:C10"/>
    <mergeCell ref="E10:G10"/>
    <mergeCell ref="I10:J10"/>
    <mergeCell ref="N10:O10"/>
    <mergeCell ref="Q10:S10"/>
    <mergeCell ref="U10:V10"/>
    <mergeCell ref="Z10:AA10"/>
    <mergeCell ref="B9:C9"/>
    <mergeCell ref="E9:G9"/>
    <mergeCell ref="I9:J9"/>
    <mergeCell ref="N9:O9"/>
    <mergeCell ref="Q9:S9"/>
    <mergeCell ref="U9:V9"/>
    <mergeCell ref="AH15:AI15"/>
    <mergeCell ref="B16:C16"/>
    <mergeCell ref="E16:G16"/>
    <mergeCell ref="I16:J16"/>
    <mergeCell ref="N16:O16"/>
    <mergeCell ref="Q16:S16"/>
    <mergeCell ref="U16:V16"/>
    <mergeCell ref="Z16:AA16"/>
    <mergeCell ref="AF16:AG16"/>
    <mergeCell ref="AH16:AI16"/>
    <mergeCell ref="AF14:AG14"/>
    <mergeCell ref="AH14:AI14"/>
    <mergeCell ref="B15:C15"/>
    <mergeCell ref="E15:G15"/>
    <mergeCell ref="I15:J15"/>
    <mergeCell ref="N15:O15"/>
    <mergeCell ref="Q15:S15"/>
    <mergeCell ref="U15:V15"/>
    <mergeCell ref="Z15:AA15"/>
    <mergeCell ref="AF15:AG15"/>
    <mergeCell ref="Z13:AA13"/>
    <mergeCell ref="AF13:AG13"/>
    <mergeCell ref="AH13:AI13"/>
    <mergeCell ref="B14:C14"/>
    <mergeCell ref="E14:G14"/>
    <mergeCell ref="I14:J14"/>
    <mergeCell ref="N14:O14"/>
    <mergeCell ref="Q14:S14"/>
    <mergeCell ref="U14:V14"/>
    <mergeCell ref="Z14:AA14"/>
    <mergeCell ref="B13:C13"/>
    <mergeCell ref="E13:G13"/>
    <mergeCell ref="I13:J13"/>
    <mergeCell ref="N13:O13"/>
    <mergeCell ref="Q13:S13"/>
    <mergeCell ref="U13:V13"/>
    <mergeCell ref="AH19:AI19"/>
    <mergeCell ref="B20:C20"/>
    <mergeCell ref="E20:G20"/>
    <mergeCell ref="I20:J20"/>
    <mergeCell ref="N20:O20"/>
    <mergeCell ref="Q20:S20"/>
    <mergeCell ref="U20:V20"/>
    <mergeCell ref="Z20:AA20"/>
    <mergeCell ref="AF20:AG20"/>
    <mergeCell ref="AH20:AI20"/>
    <mergeCell ref="AF18:AG18"/>
    <mergeCell ref="AH18:AI18"/>
    <mergeCell ref="B19:C19"/>
    <mergeCell ref="E19:G19"/>
    <mergeCell ref="I19:J19"/>
    <mergeCell ref="N19:O19"/>
    <mergeCell ref="Q19:S19"/>
    <mergeCell ref="U19:V19"/>
    <mergeCell ref="Z19:AA19"/>
    <mergeCell ref="AF19:AG19"/>
    <mergeCell ref="Z17:AA17"/>
    <mergeCell ref="AF17:AG17"/>
    <mergeCell ref="AH17:AI17"/>
    <mergeCell ref="B18:C18"/>
    <mergeCell ref="E18:G18"/>
    <mergeCell ref="I18:J18"/>
    <mergeCell ref="N18:O18"/>
    <mergeCell ref="Q18:S18"/>
    <mergeCell ref="U18:V18"/>
    <mergeCell ref="Z18:AA18"/>
    <mergeCell ref="B17:C17"/>
    <mergeCell ref="E17:G17"/>
    <mergeCell ref="I17:J17"/>
    <mergeCell ref="N17:O17"/>
    <mergeCell ref="Q17:S17"/>
    <mergeCell ref="U17:V17"/>
    <mergeCell ref="AH23:AI23"/>
    <mergeCell ref="B24:C24"/>
    <mergeCell ref="E24:G24"/>
    <mergeCell ref="I24:J24"/>
    <mergeCell ref="N24:O24"/>
    <mergeCell ref="Q24:S24"/>
    <mergeCell ref="U24:V24"/>
    <mergeCell ref="Z24:AA24"/>
    <mergeCell ref="AF24:AG24"/>
    <mergeCell ref="AH24:AI24"/>
    <mergeCell ref="AF22:AG22"/>
    <mergeCell ref="AH22:AI22"/>
    <mergeCell ref="B23:C23"/>
    <mergeCell ref="E23:G23"/>
    <mergeCell ref="I23:J23"/>
    <mergeCell ref="N23:O23"/>
    <mergeCell ref="Q23:S23"/>
    <mergeCell ref="U23:V23"/>
    <mergeCell ref="Z23:AA23"/>
    <mergeCell ref="AF23:AG23"/>
    <mergeCell ref="Z21:AA21"/>
    <mergeCell ref="AF21:AG21"/>
    <mergeCell ref="AH21:AI21"/>
    <mergeCell ref="B22:C22"/>
    <mergeCell ref="E22:G22"/>
    <mergeCell ref="I22:J22"/>
    <mergeCell ref="N22:O22"/>
    <mergeCell ref="Q22:S22"/>
    <mergeCell ref="U22:V22"/>
    <mergeCell ref="Z22:AA22"/>
    <mergeCell ref="B21:C21"/>
    <mergeCell ref="E21:G21"/>
    <mergeCell ref="I21:J21"/>
    <mergeCell ref="N21:O21"/>
    <mergeCell ref="Q21:S21"/>
    <mergeCell ref="U21:V21"/>
    <mergeCell ref="AH27:AI27"/>
    <mergeCell ref="B28:C28"/>
    <mergeCell ref="E28:G28"/>
    <mergeCell ref="I28:J28"/>
    <mergeCell ref="N28:O28"/>
    <mergeCell ref="Q28:S28"/>
    <mergeCell ref="U28:V28"/>
    <mergeCell ref="Z28:AA28"/>
    <mergeCell ref="AF28:AG28"/>
    <mergeCell ref="AH28:AI28"/>
    <mergeCell ref="AF26:AG26"/>
    <mergeCell ref="AH26:AI26"/>
    <mergeCell ref="B27:C27"/>
    <mergeCell ref="E27:G27"/>
    <mergeCell ref="I27:J27"/>
    <mergeCell ref="N27:O27"/>
    <mergeCell ref="Q27:S27"/>
    <mergeCell ref="U27:V27"/>
    <mergeCell ref="Z27:AA27"/>
    <mergeCell ref="AF27:AG27"/>
    <mergeCell ref="Z25:AA25"/>
    <mergeCell ref="AF25:AG25"/>
    <mergeCell ref="AH25:AI25"/>
    <mergeCell ref="B26:C26"/>
    <mergeCell ref="E26:G26"/>
    <mergeCell ref="I26:J26"/>
    <mergeCell ref="N26:O26"/>
    <mergeCell ref="Q26:S26"/>
    <mergeCell ref="U26:V26"/>
    <mergeCell ref="Z26:AA26"/>
    <mergeCell ref="B25:C25"/>
    <mergeCell ref="E25:G25"/>
    <mergeCell ref="I25:J25"/>
    <mergeCell ref="N25:O25"/>
    <mergeCell ref="Q25:S25"/>
    <mergeCell ref="U25:V25"/>
    <mergeCell ref="AH31:AI31"/>
    <mergeCell ref="B32:C32"/>
    <mergeCell ref="E32:G32"/>
    <mergeCell ref="I32:J32"/>
    <mergeCell ref="N32:O32"/>
    <mergeCell ref="Q32:S32"/>
    <mergeCell ref="U32:V32"/>
    <mergeCell ref="Z32:AA32"/>
    <mergeCell ref="AF32:AG32"/>
    <mergeCell ref="AH32:AI32"/>
    <mergeCell ref="AF30:AG30"/>
    <mergeCell ref="AH30:AI30"/>
    <mergeCell ref="B31:C31"/>
    <mergeCell ref="E31:G31"/>
    <mergeCell ref="I31:J31"/>
    <mergeCell ref="N31:O31"/>
    <mergeCell ref="Q31:S31"/>
    <mergeCell ref="U31:V31"/>
    <mergeCell ref="Z31:AA31"/>
    <mergeCell ref="AF31:AG31"/>
    <mergeCell ref="Z29:AA29"/>
    <mergeCell ref="AF29:AG29"/>
    <mergeCell ref="AH29:AI29"/>
    <mergeCell ref="B30:C30"/>
    <mergeCell ref="E30:G30"/>
    <mergeCell ref="I30:J30"/>
    <mergeCell ref="N30:O30"/>
    <mergeCell ref="Q30:S30"/>
    <mergeCell ref="U30:V30"/>
    <mergeCell ref="Z30:AA30"/>
    <mergeCell ref="B29:C29"/>
    <mergeCell ref="E29:G29"/>
    <mergeCell ref="I29:J29"/>
    <mergeCell ref="N29:O29"/>
    <mergeCell ref="Q29:S29"/>
    <mergeCell ref="U29:V29"/>
    <mergeCell ref="AH35:AI35"/>
    <mergeCell ref="B36:C36"/>
    <mergeCell ref="E36:G36"/>
    <mergeCell ref="I36:J36"/>
    <mergeCell ref="N36:O36"/>
    <mergeCell ref="Q36:S36"/>
    <mergeCell ref="U36:V36"/>
    <mergeCell ref="Z36:AA36"/>
    <mergeCell ref="AF36:AG36"/>
    <mergeCell ref="AH36:AI36"/>
    <mergeCell ref="AF34:AG34"/>
    <mergeCell ref="AH34:AI34"/>
    <mergeCell ref="B35:C35"/>
    <mergeCell ref="E35:G35"/>
    <mergeCell ref="I35:J35"/>
    <mergeCell ref="N35:O35"/>
    <mergeCell ref="Q35:S35"/>
    <mergeCell ref="U35:V35"/>
    <mergeCell ref="Z35:AA35"/>
    <mergeCell ref="AF35:AG35"/>
    <mergeCell ref="Z33:AA33"/>
    <mergeCell ref="AF33:AG33"/>
    <mergeCell ref="AH33:AI33"/>
    <mergeCell ref="B34:C34"/>
    <mergeCell ref="E34:G34"/>
    <mergeCell ref="I34:J34"/>
    <mergeCell ref="N34:O34"/>
    <mergeCell ref="Q34:S34"/>
    <mergeCell ref="U34:V34"/>
    <mergeCell ref="Z34:AA34"/>
    <mergeCell ref="B33:C33"/>
    <mergeCell ref="E33:G33"/>
    <mergeCell ref="I33:J33"/>
    <mergeCell ref="N33:O33"/>
    <mergeCell ref="Q33:S33"/>
    <mergeCell ref="U33:V33"/>
    <mergeCell ref="AH39:AI39"/>
    <mergeCell ref="B40:C40"/>
    <mergeCell ref="E40:G40"/>
    <mergeCell ref="I40:J40"/>
    <mergeCell ref="N40:O40"/>
    <mergeCell ref="Q40:S40"/>
    <mergeCell ref="U40:V40"/>
    <mergeCell ref="Z40:AA40"/>
    <mergeCell ref="AF40:AG40"/>
    <mergeCell ref="AH40:AI40"/>
    <mergeCell ref="AF38:AG38"/>
    <mergeCell ref="AH38:AI38"/>
    <mergeCell ref="B39:C39"/>
    <mergeCell ref="E39:G39"/>
    <mergeCell ref="I39:J39"/>
    <mergeCell ref="N39:O39"/>
    <mergeCell ref="Q39:S39"/>
    <mergeCell ref="U39:V39"/>
    <mergeCell ref="Z39:AA39"/>
    <mergeCell ref="AF39:AG39"/>
    <mergeCell ref="Z37:AA37"/>
    <mergeCell ref="AF37:AG37"/>
    <mergeCell ref="AH37:AI37"/>
    <mergeCell ref="B38:C38"/>
    <mergeCell ref="E38:G38"/>
    <mergeCell ref="I38:J38"/>
    <mergeCell ref="N38:O38"/>
    <mergeCell ref="Q38:S38"/>
    <mergeCell ref="U38:V38"/>
    <mergeCell ref="Z38:AA38"/>
    <mergeCell ref="B37:C37"/>
    <mergeCell ref="E37:G37"/>
    <mergeCell ref="I37:J37"/>
    <mergeCell ref="N37:O37"/>
    <mergeCell ref="Q37:S37"/>
    <mergeCell ref="U37:V37"/>
    <mergeCell ref="AH43:AI43"/>
    <mergeCell ref="B44:C44"/>
    <mergeCell ref="E44:G44"/>
    <mergeCell ref="I44:J44"/>
    <mergeCell ref="N44:O44"/>
    <mergeCell ref="Q44:S44"/>
    <mergeCell ref="U44:V44"/>
    <mergeCell ref="Z44:AA44"/>
    <mergeCell ref="AF44:AG44"/>
    <mergeCell ref="AH44:AI44"/>
    <mergeCell ref="AF42:AG42"/>
    <mergeCell ref="AH42:AI42"/>
    <mergeCell ref="B43:C43"/>
    <mergeCell ref="E43:G43"/>
    <mergeCell ref="I43:J43"/>
    <mergeCell ref="N43:O43"/>
    <mergeCell ref="Q43:S43"/>
    <mergeCell ref="U43:V43"/>
    <mergeCell ref="Z43:AA43"/>
    <mergeCell ref="AF43:AG43"/>
    <mergeCell ref="Z41:AA41"/>
    <mergeCell ref="AF41:AG41"/>
    <mergeCell ref="AH41:AI41"/>
    <mergeCell ref="B42:C42"/>
    <mergeCell ref="E42:G42"/>
    <mergeCell ref="I42:J42"/>
    <mergeCell ref="N42:O42"/>
    <mergeCell ref="Q42:S42"/>
    <mergeCell ref="U42:V42"/>
    <mergeCell ref="Z42:AA42"/>
    <mergeCell ref="B41:C41"/>
    <mergeCell ref="E41:G41"/>
    <mergeCell ref="I41:J41"/>
    <mergeCell ref="N41:O41"/>
    <mergeCell ref="Q41:S41"/>
    <mergeCell ref="U41:V41"/>
    <mergeCell ref="AH47:AI47"/>
    <mergeCell ref="B48:C48"/>
    <mergeCell ref="E48:G48"/>
    <mergeCell ref="I48:J48"/>
    <mergeCell ref="N48:O48"/>
    <mergeCell ref="Q48:S48"/>
    <mergeCell ref="U48:V48"/>
    <mergeCell ref="Z48:AA48"/>
    <mergeCell ref="AF48:AG48"/>
    <mergeCell ref="AH48:AI48"/>
    <mergeCell ref="AF46:AG46"/>
    <mergeCell ref="AH46:AI46"/>
    <mergeCell ref="B47:C47"/>
    <mergeCell ref="E47:G47"/>
    <mergeCell ref="I47:J47"/>
    <mergeCell ref="N47:O47"/>
    <mergeCell ref="Q47:S47"/>
    <mergeCell ref="U47:V47"/>
    <mergeCell ref="Z47:AA47"/>
    <mergeCell ref="AF47:AG47"/>
    <mergeCell ref="Z45:AA45"/>
    <mergeCell ref="AF45:AG45"/>
    <mergeCell ref="AH45:AI45"/>
    <mergeCell ref="B46:C46"/>
    <mergeCell ref="E46:G46"/>
    <mergeCell ref="I46:J46"/>
    <mergeCell ref="N46:O46"/>
    <mergeCell ref="Q46:S46"/>
    <mergeCell ref="U46:V46"/>
    <mergeCell ref="Z46:AA46"/>
    <mergeCell ref="B45:C45"/>
    <mergeCell ref="E45:G45"/>
    <mergeCell ref="I45:J45"/>
    <mergeCell ref="N45:O45"/>
    <mergeCell ref="Q45:S45"/>
    <mergeCell ref="U45:V45"/>
    <mergeCell ref="AH51:AI51"/>
    <mergeCell ref="B52:C52"/>
    <mergeCell ref="E52:G52"/>
    <mergeCell ref="I52:J52"/>
    <mergeCell ref="N52:O52"/>
    <mergeCell ref="Q52:S52"/>
    <mergeCell ref="U52:V52"/>
    <mergeCell ref="Z52:AA52"/>
    <mergeCell ref="AF52:AG52"/>
    <mergeCell ref="AH52:AI52"/>
    <mergeCell ref="AF50:AG50"/>
    <mergeCell ref="AH50:AI50"/>
    <mergeCell ref="B51:C51"/>
    <mergeCell ref="E51:G51"/>
    <mergeCell ref="I51:J51"/>
    <mergeCell ref="N51:O51"/>
    <mergeCell ref="Q51:S51"/>
    <mergeCell ref="U51:V51"/>
    <mergeCell ref="Z51:AA51"/>
    <mergeCell ref="AF51:AG51"/>
    <mergeCell ref="Z49:AA49"/>
    <mergeCell ref="AF49:AG49"/>
    <mergeCell ref="AH49:AI49"/>
    <mergeCell ref="B50:C50"/>
    <mergeCell ref="E50:G50"/>
    <mergeCell ref="I50:J50"/>
    <mergeCell ref="N50:O50"/>
    <mergeCell ref="Q50:S50"/>
    <mergeCell ref="U50:V50"/>
    <mergeCell ref="Z50:AA50"/>
    <mergeCell ref="B49:C49"/>
    <mergeCell ref="E49:G49"/>
    <mergeCell ref="I49:J49"/>
    <mergeCell ref="N49:O49"/>
    <mergeCell ref="Q49:S49"/>
    <mergeCell ref="U49:V49"/>
    <mergeCell ref="AH55:AI55"/>
    <mergeCell ref="B56:C56"/>
    <mergeCell ref="E56:G56"/>
    <mergeCell ref="I56:J56"/>
    <mergeCell ref="N56:O56"/>
    <mergeCell ref="Q56:S56"/>
    <mergeCell ref="U56:V56"/>
    <mergeCell ref="Z56:AA56"/>
    <mergeCell ref="AF56:AG56"/>
    <mergeCell ref="AH56:AI56"/>
    <mergeCell ref="AF54:AG54"/>
    <mergeCell ref="AH54:AI54"/>
    <mergeCell ref="B55:C55"/>
    <mergeCell ref="E55:G55"/>
    <mergeCell ref="I55:J55"/>
    <mergeCell ref="N55:O55"/>
    <mergeCell ref="Q55:S55"/>
    <mergeCell ref="U55:V55"/>
    <mergeCell ref="Z55:AA55"/>
    <mergeCell ref="AF55:AG55"/>
    <mergeCell ref="Z53:AA53"/>
    <mergeCell ref="AF53:AG53"/>
    <mergeCell ref="AH53:AI53"/>
    <mergeCell ref="B54:C54"/>
    <mergeCell ref="E54:G54"/>
    <mergeCell ref="I54:J54"/>
    <mergeCell ref="N54:O54"/>
    <mergeCell ref="Q54:S54"/>
    <mergeCell ref="U54:V54"/>
    <mergeCell ref="Z54:AA54"/>
    <mergeCell ref="B53:C53"/>
    <mergeCell ref="E53:G53"/>
    <mergeCell ref="I53:J53"/>
    <mergeCell ref="N53:O53"/>
    <mergeCell ref="Q53:S53"/>
    <mergeCell ref="U53:V53"/>
    <mergeCell ref="AH59:AI59"/>
    <mergeCell ref="B60:C60"/>
    <mergeCell ref="E60:G60"/>
    <mergeCell ref="I60:J60"/>
    <mergeCell ref="N60:O60"/>
    <mergeCell ref="Q60:S60"/>
    <mergeCell ref="U60:V60"/>
    <mergeCell ref="Z60:AA60"/>
    <mergeCell ref="AF60:AG60"/>
    <mergeCell ref="AH60:AI60"/>
    <mergeCell ref="AF58:AG58"/>
    <mergeCell ref="AH58:AI58"/>
    <mergeCell ref="B59:C59"/>
    <mergeCell ref="E59:G59"/>
    <mergeCell ref="I59:J59"/>
    <mergeCell ref="N59:O59"/>
    <mergeCell ref="Q59:S59"/>
    <mergeCell ref="U59:V59"/>
    <mergeCell ref="Z59:AA59"/>
    <mergeCell ref="AF59:AG59"/>
    <mergeCell ref="Z57:AA57"/>
    <mergeCell ref="AF57:AG57"/>
    <mergeCell ref="AH57:AI57"/>
    <mergeCell ref="B58:C58"/>
    <mergeCell ref="E58:G58"/>
    <mergeCell ref="I58:J58"/>
    <mergeCell ref="N58:O58"/>
    <mergeCell ref="Q58:S58"/>
    <mergeCell ref="U58:V58"/>
    <mergeCell ref="Z58:AA58"/>
    <mergeCell ref="B57:C57"/>
    <mergeCell ref="E57:G57"/>
    <mergeCell ref="I57:J57"/>
    <mergeCell ref="N57:O57"/>
    <mergeCell ref="Q57:S57"/>
    <mergeCell ref="U57:V57"/>
    <mergeCell ref="AH63:AI63"/>
    <mergeCell ref="B64:C64"/>
    <mergeCell ref="E64:G64"/>
    <mergeCell ref="I64:J64"/>
    <mergeCell ref="N64:O64"/>
    <mergeCell ref="Q64:S64"/>
    <mergeCell ref="U64:V64"/>
    <mergeCell ref="Z64:AA64"/>
    <mergeCell ref="AF64:AG64"/>
    <mergeCell ref="AH64:AI64"/>
    <mergeCell ref="AF62:AG62"/>
    <mergeCell ref="AH62:AI62"/>
    <mergeCell ref="B63:C63"/>
    <mergeCell ref="E63:G63"/>
    <mergeCell ref="I63:J63"/>
    <mergeCell ref="N63:O63"/>
    <mergeCell ref="Q63:S63"/>
    <mergeCell ref="U63:V63"/>
    <mergeCell ref="Z63:AA63"/>
    <mergeCell ref="AF63:AG63"/>
    <mergeCell ref="Z61:AA61"/>
    <mergeCell ref="AF61:AG61"/>
    <mergeCell ref="AH61:AI61"/>
    <mergeCell ref="B62:C62"/>
    <mergeCell ref="E62:G62"/>
    <mergeCell ref="I62:J62"/>
    <mergeCell ref="N62:O62"/>
    <mergeCell ref="Q62:S62"/>
    <mergeCell ref="U62:V62"/>
    <mergeCell ref="Z62:AA62"/>
    <mergeCell ref="B61:C61"/>
    <mergeCell ref="E61:G61"/>
    <mergeCell ref="I61:J61"/>
    <mergeCell ref="N61:O61"/>
    <mergeCell ref="Q61:S61"/>
    <mergeCell ref="U61:V61"/>
    <mergeCell ref="AH67:AI67"/>
    <mergeCell ref="B68:C68"/>
    <mergeCell ref="E68:G68"/>
    <mergeCell ref="I68:J68"/>
    <mergeCell ref="N68:O68"/>
    <mergeCell ref="Q68:S68"/>
    <mergeCell ref="U68:V68"/>
    <mergeCell ref="Z68:AA68"/>
    <mergeCell ref="AF68:AG68"/>
    <mergeCell ref="AH68:AI68"/>
    <mergeCell ref="AF66:AG66"/>
    <mergeCell ref="AH66:AI66"/>
    <mergeCell ref="B67:C67"/>
    <mergeCell ref="E67:G67"/>
    <mergeCell ref="I67:J67"/>
    <mergeCell ref="N67:O67"/>
    <mergeCell ref="Q67:S67"/>
    <mergeCell ref="U67:V67"/>
    <mergeCell ref="Z67:AA67"/>
    <mergeCell ref="AF67:AG67"/>
    <mergeCell ref="Z65:AA65"/>
    <mergeCell ref="AF65:AG65"/>
    <mergeCell ref="AH65:AI65"/>
    <mergeCell ref="B66:C66"/>
    <mergeCell ref="E66:G66"/>
    <mergeCell ref="I66:J66"/>
    <mergeCell ref="N66:O66"/>
    <mergeCell ref="Q66:S66"/>
    <mergeCell ref="U66:V66"/>
    <mergeCell ref="Z66:AA66"/>
    <mergeCell ref="B65:C65"/>
    <mergeCell ref="E65:G65"/>
    <mergeCell ref="I65:J65"/>
    <mergeCell ref="N65:O65"/>
    <mergeCell ref="Q65:S65"/>
    <mergeCell ref="U65:V65"/>
    <mergeCell ref="AH71:AI71"/>
    <mergeCell ref="B72:C72"/>
    <mergeCell ref="E72:G72"/>
    <mergeCell ref="I72:J72"/>
    <mergeCell ref="N72:O72"/>
    <mergeCell ref="Q72:S72"/>
    <mergeCell ref="U72:V72"/>
    <mergeCell ref="Z72:AA72"/>
    <mergeCell ref="AF72:AG72"/>
    <mergeCell ref="AH72:AI72"/>
    <mergeCell ref="AF70:AG70"/>
    <mergeCell ref="AH70:AI70"/>
    <mergeCell ref="B71:C71"/>
    <mergeCell ref="E71:G71"/>
    <mergeCell ref="I71:J71"/>
    <mergeCell ref="N71:O71"/>
    <mergeCell ref="Q71:S71"/>
    <mergeCell ref="U71:V71"/>
    <mergeCell ref="Z71:AA71"/>
    <mergeCell ref="AF71:AG71"/>
    <mergeCell ref="Z69:AA69"/>
    <mergeCell ref="AF69:AG69"/>
    <mergeCell ref="AH69:AI69"/>
    <mergeCell ref="B70:C70"/>
    <mergeCell ref="E70:G70"/>
    <mergeCell ref="I70:J70"/>
    <mergeCell ref="N70:O70"/>
    <mergeCell ref="Q70:S70"/>
    <mergeCell ref="U70:V70"/>
    <mergeCell ref="Z70:AA70"/>
    <mergeCell ref="B69:C69"/>
    <mergeCell ref="E69:G69"/>
    <mergeCell ref="I69:J69"/>
    <mergeCell ref="N69:O69"/>
    <mergeCell ref="Q69:S69"/>
    <mergeCell ref="U69:V69"/>
    <mergeCell ref="AH75:AI75"/>
    <mergeCell ref="B76:C76"/>
    <mergeCell ref="E76:G76"/>
    <mergeCell ref="I76:J76"/>
    <mergeCell ref="N76:O76"/>
    <mergeCell ref="Q76:S76"/>
    <mergeCell ref="U76:V76"/>
    <mergeCell ref="Z76:AA76"/>
    <mergeCell ref="AF76:AG76"/>
    <mergeCell ref="AH76:AI76"/>
    <mergeCell ref="AF74:AG74"/>
    <mergeCell ref="AH74:AI74"/>
    <mergeCell ref="B75:C75"/>
    <mergeCell ref="E75:G75"/>
    <mergeCell ref="I75:J75"/>
    <mergeCell ref="N75:O75"/>
    <mergeCell ref="Q75:S75"/>
    <mergeCell ref="U75:V75"/>
    <mergeCell ref="Z75:AA75"/>
    <mergeCell ref="AF75:AG75"/>
    <mergeCell ref="Z73:AA73"/>
    <mergeCell ref="AF73:AG73"/>
    <mergeCell ref="AH73:AI73"/>
    <mergeCell ref="B74:C74"/>
    <mergeCell ref="E74:G74"/>
    <mergeCell ref="I74:J74"/>
    <mergeCell ref="N74:O74"/>
    <mergeCell ref="Q74:S74"/>
    <mergeCell ref="U74:V74"/>
    <mergeCell ref="Z74:AA74"/>
    <mergeCell ref="B73:C73"/>
    <mergeCell ref="E73:G73"/>
    <mergeCell ref="I73:J73"/>
    <mergeCell ref="N73:O73"/>
    <mergeCell ref="Q73:S73"/>
    <mergeCell ref="U73:V73"/>
    <mergeCell ref="AH79:AI79"/>
    <mergeCell ref="B80:C80"/>
    <mergeCell ref="E80:G80"/>
    <mergeCell ref="I80:J80"/>
    <mergeCell ref="N80:O80"/>
    <mergeCell ref="Q80:S80"/>
    <mergeCell ref="U80:V80"/>
    <mergeCell ref="Z80:AA80"/>
    <mergeCell ref="AF80:AG80"/>
    <mergeCell ref="AH80:AI80"/>
    <mergeCell ref="AF78:AG78"/>
    <mergeCell ref="AH78:AI78"/>
    <mergeCell ref="B79:C79"/>
    <mergeCell ref="E79:G79"/>
    <mergeCell ref="I79:J79"/>
    <mergeCell ref="N79:O79"/>
    <mergeCell ref="Q79:S79"/>
    <mergeCell ref="U79:V79"/>
    <mergeCell ref="Z79:AA79"/>
    <mergeCell ref="AF79:AG79"/>
    <mergeCell ref="Z77:AA77"/>
    <mergeCell ref="AF77:AG77"/>
    <mergeCell ref="AH77:AI77"/>
    <mergeCell ref="B78:C78"/>
    <mergeCell ref="E78:G78"/>
    <mergeCell ref="I78:J78"/>
    <mergeCell ref="N78:O78"/>
    <mergeCell ref="Q78:S78"/>
    <mergeCell ref="U78:V78"/>
    <mergeCell ref="Z78:AA78"/>
    <mergeCell ref="B77:C77"/>
    <mergeCell ref="E77:G77"/>
    <mergeCell ref="I77:J77"/>
    <mergeCell ref="N77:O77"/>
    <mergeCell ref="Q77:S77"/>
    <mergeCell ref="U77:V77"/>
    <mergeCell ref="AH83:AI83"/>
    <mergeCell ref="B84:C84"/>
    <mergeCell ref="E84:G84"/>
    <mergeCell ref="I84:J84"/>
    <mergeCell ref="N84:O84"/>
    <mergeCell ref="Q84:S84"/>
    <mergeCell ref="U84:V84"/>
    <mergeCell ref="Z84:AA84"/>
    <mergeCell ref="AF84:AG84"/>
    <mergeCell ref="AH84:AI84"/>
    <mergeCell ref="AF82:AG82"/>
    <mergeCell ref="AH82:AI82"/>
    <mergeCell ref="B83:C83"/>
    <mergeCell ref="E83:G83"/>
    <mergeCell ref="I83:J83"/>
    <mergeCell ref="N83:O83"/>
    <mergeCell ref="Q83:S83"/>
    <mergeCell ref="U83:V83"/>
    <mergeCell ref="Z83:AA83"/>
    <mergeCell ref="AF83:AG83"/>
    <mergeCell ref="Z81:AA81"/>
    <mergeCell ref="AF81:AG81"/>
    <mergeCell ref="AH81:AI81"/>
    <mergeCell ref="B82:C82"/>
    <mergeCell ref="E82:G82"/>
    <mergeCell ref="I82:J82"/>
    <mergeCell ref="N82:O82"/>
    <mergeCell ref="Q82:S82"/>
    <mergeCell ref="U82:V82"/>
    <mergeCell ref="Z82:AA82"/>
    <mergeCell ref="B81:C81"/>
    <mergeCell ref="E81:G81"/>
    <mergeCell ref="I81:J81"/>
    <mergeCell ref="N81:O81"/>
    <mergeCell ref="Q81:S81"/>
    <mergeCell ref="U81:V81"/>
    <mergeCell ref="AH87:AI87"/>
    <mergeCell ref="B88:C88"/>
    <mergeCell ref="E88:G88"/>
    <mergeCell ref="I88:J88"/>
    <mergeCell ref="N88:O88"/>
    <mergeCell ref="Q88:S88"/>
    <mergeCell ref="U88:V88"/>
    <mergeCell ref="Z88:AA88"/>
    <mergeCell ref="AF88:AG88"/>
    <mergeCell ref="AH88:AI88"/>
    <mergeCell ref="AF86:AG86"/>
    <mergeCell ref="AH86:AI86"/>
    <mergeCell ref="B87:C87"/>
    <mergeCell ref="E87:G87"/>
    <mergeCell ref="I87:J87"/>
    <mergeCell ref="N87:O87"/>
    <mergeCell ref="Q87:S87"/>
    <mergeCell ref="U87:V87"/>
    <mergeCell ref="Z87:AA87"/>
    <mergeCell ref="AF87:AG87"/>
    <mergeCell ref="Z85:AA85"/>
    <mergeCell ref="AF85:AG85"/>
    <mergeCell ref="AH85:AI85"/>
    <mergeCell ref="B86:C86"/>
    <mergeCell ref="E86:G86"/>
    <mergeCell ref="I86:J86"/>
    <mergeCell ref="N86:O86"/>
    <mergeCell ref="Q86:S86"/>
    <mergeCell ref="U86:V86"/>
    <mergeCell ref="Z86:AA86"/>
    <mergeCell ref="B85:C85"/>
    <mergeCell ref="E85:G85"/>
    <mergeCell ref="I85:J85"/>
    <mergeCell ref="N85:O85"/>
    <mergeCell ref="Q85:S85"/>
    <mergeCell ref="U85:V85"/>
    <mergeCell ref="AH91:AI91"/>
    <mergeCell ref="B92:C92"/>
    <mergeCell ref="E92:G92"/>
    <mergeCell ref="I92:J92"/>
    <mergeCell ref="N92:O92"/>
    <mergeCell ref="Q92:S92"/>
    <mergeCell ref="U92:V92"/>
    <mergeCell ref="Z92:AA92"/>
    <mergeCell ref="AF92:AG92"/>
    <mergeCell ref="AH92:AI92"/>
    <mergeCell ref="AF90:AG90"/>
    <mergeCell ref="AH90:AI90"/>
    <mergeCell ref="B91:C91"/>
    <mergeCell ref="E91:G91"/>
    <mergeCell ref="I91:J91"/>
    <mergeCell ref="N91:O91"/>
    <mergeCell ref="Q91:S91"/>
    <mergeCell ref="U91:V91"/>
    <mergeCell ref="Z91:AA91"/>
    <mergeCell ref="AF91:AG91"/>
    <mergeCell ref="Z89:AA89"/>
    <mergeCell ref="AF89:AG89"/>
    <mergeCell ref="AH89:AI89"/>
    <mergeCell ref="B90:C90"/>
    <mergeCell ref="E90:G90"/>
    <mergeCell ref="I90:J90"/>
    <mergeCell ref="N90:O90"/>
    <mergeCell ref="Q90:S90"/>
    <mergeCell ref="U90:V90"/>
    <mergeCell ref="Z90:AA90"/>
    <mergeCell ref="B89:C89"/>
    <mergeCell ref="E89:G89"/>
    <mergeCell ref="I89:J89"/>
    <mergeCell ref="N89:O89"/>
    <mergeCell ref="Q89:S89"/>
    <mergeCell ref="U89:V89"/>
    <mergeCell ref="AH95:AI95"/>
    <mergeCell ref="B96:C96"/>
    <mergeCell ref="E96:G96"/>
    <mergeCell ref="I96:J96"/>
    <mergeCell ref="N96:O96"/>
    <mergeCell ref="Q96:S96"/>
    <mergeCell ref="U96:V96"/>
    <mergeCell ref="Z96:AA96"/>
    <mergeCell ref="AF96:AG96"/>
    <mergeCell ref="AH96:AI96"/>
    <mergeCell ref="AF94:AG94"/>
    <mergeCell ref="AH94:AI94"/>
    <mergeCell ref="B95:C95"/>
    <mergeCell ref="E95:G95"/>
    <mergeCell ref="I95:J95"/>
    <mergeCell ref="N95:O95"/>
    <mergeCell ref="Q95:S95"/>
    <mergeCell ref="U95:V95"/>
    <mergeCell ref="Z95:AA95"/>
    <mergeCell ref="AF95:AG95"/>
    <mergeCell ref="Z93:AA93"/>
    <mergeCell ref="AF93:AG93"/>
    <mergeCell ref="AH93:AI93"/>
    <mergeCell ref="B94:C94"/>
    <mergeCell ref="E94:G94"/>
    <mergeCell ref="I94:J94"/>
    <mergeCell ref="N94:O94"/>
    <mergeCell ref="Q94:S94"/>
    <mergeCell ref="U94:V94"/>
    <mergeCell ref="Z94:AA94"/>
    <mergeCell ref="B93:C93"/>
    <mergeCell ref="E93:G93"/>
    <mergeCell ref="I93:J93"/>
    <mergeCell ref="N93:O93"/>
    <mergeCell ref="Q93:S93"/>
    <mergeCell ref="U93:V93"/>
    <mergeCell ref="AH99:AI99"/>
    <mergeCell ref="B100:C100"/>
    <mergeCell ref="E100:G100"/>
    <mergeCell ref="I100:J100"/>
    <mergeCell ref="N100:O100"/>
    <mergeCell ref="Q100:S100"/>
    <mergeCell ref="U100:V100"/>
    <mergeCell ref="Z100:AA100"/>
    <mergeCell ref="AF100:AG100"/>
    <mergeCell ref="AH100:AI100"/>
    <mergeCell ref="AF98:AG98"/>
    <mergeCell ref="AH98:AI98"/>
    <mergeCell ref="B99:C99"/>
    <mergeCell ref="E99:G99"/>
    <mergeCell ref="I99:J99"/>
    <mergeCell ref="N99:O99"/>
    <mergeCell ref="Q99:S99"/>
    <mergeCell ref="U99:V99"/>
    <mergeCell ref="Z99:AA99"/>
    <mergeCell ref="AF99:AG99"/>
    <mergeCell ref="Z97:AA97"/>
    <mergeCell ref="AF97:AG97"/>
    <mergeCell ref="AH97:AI97"/>
    <mergeCell ref="B98:C98"/>
    <mergeCell ref="E98:G98"/>
    <mergeCell ref="I98:J98"/>
    <mergeCell ref="N98:O98"/>
    <mergeCell ref="Q98:S98"/>
    <mergeCell ref="U98:V98"/>
    <mergeCell ref="Z98:AA98"/>
    <mergeCell ref="B97:C97"/>
    <mergeCell ref="E97:G97"/>
    <mergeCell ref="I97:J97"/>
    <mergeCell ref="N97:O97"/>
    <mergeCell ref="Q97:S97"/>
    <mergeCell ref="U97:V97"/>
    <mergeCell ref="AH103:AI103"/>
    <mergeCell ref="B104:C104"/>
    <mergeCell ref="E104:G104"/>
    <mergeCell ref="I104:J104"/>
    <mergeCell ref="N104:O104"/>
    <mergeCell ref="Q104:S104"/>
    <mergeCell ref="U104:V104"/>
    <mergeCell ref="Z104:AA104"/>
    <mergeCell ref="AF104:AG104"/>
    <mergeCell ref="AH104:AI104"/>
    <mergeCell ref="AF102:AG102"/>
    <mergeCell ref="AH102:AI102"/>
    <mergeCell ref="B103:C103"/>
    <mergeCell ref="E103:G103"/>
    <mergeCell ref="I103:J103"/>
    <mergeCell ref="N103:O103"/>
    <mergeCell ref="Q103:S103"/>
    <mergeCell ref="U103:V103"/>
    <mergeCell ref="Z103:AA103"/>
    <mergeCell ref="AF103:AG103"/>
    <mergeCell ref="Z101:AA101"/>
    <mergeCell ref="AF101:AG101"/>
    <mergeCell ref="AH101:AI101"/>
    <mergeCell ref="B102:C102"/>
    <mergeCell ref="E102:G102"/>
    <mergeCell ref="I102:J102"/>
    <mergeCell ref="N102:O102"/>
    <mergeCell ref="Q102:S102"/>
    <mergeCell ref="U102:V102"/>
    <mergeCell ref="Z102:AA102"/>
    <mergeCell ref="B101:C101"/>
    <mergeCell ref="E101:G101"/>
    <mergeCell ref="I101:J101"/>
    <mergeCell ref="N101:O101"/>
    <mergeCell ref="Q101:S101"/>
    <mergeCell ref="U101:V101"/>
    <mergeCell ref="AH107:AI107"/>
    <mergeCell ref="B108:C108"/>
    <mergeCell ref="E108:G108"/>
    <mergeCell ref="I108:J108"/>
    <mergeCell ref="N108:O108"/>
    <mergeCell ref="Q108:S108"/>
    <mergeCell ref="U108:V108"/>
    <mergeCell ref="Z108:AA108"/>
    <mergeCell ref="AF108:AG108"/>
    <mergeCell ref="AH108:AI108"/>
    <mergeCell ref="AF106:AG106"/>
    <mergeCell ref="AH106:AI106"/>
    <mergeCell ref="B107:C107"/>
    <mergeCell ref="E107:G107"/>
    <mergeCell ref="I107:J107"/>
    <mergeCell ref="N107:O107"/>
    <mergeCell ref="Q107:S107"/>
    <mergeCell ref="U107:V107"/>
    <mergeCell ref="Z107:AA107"/>
    <mergeCell ref="AF107:AG107"/>
    <mergeCell ref="Z105:AA105"/>
    <mergeCell ref="AF105:AG105"/>
    <mergeCell ref="AH105:AI105"/>
    <mergeCell ref="B106:C106"/>
    <mergeCell ref="E106:G106"/>
    <mergeCell ref="I106:J106"/>
    <mergeCell ref="N106:O106"/>
    <mergeCell ref="Q106:S106"/>
    <mergeCell ref="U106:V106"/>
    <mergeCell ref="Z106:AA106"/>
    <mergeCell ref="B105:C105"/>
    <mergeCell ref="E105:G105"/>
    <mergeCell ref="I105:J105"/>
    <mergeCell ref="N105:O105"/>
    <mergeCell ref="Q105:S105"/>
    <mergeCell ref="U105:V105"/>
    <mergeCell ref="AH111:AI111"/>
    <mergeCell ref="B112:C112"/>
    <mergeCell ref="E112:G112"/>
    <mergeCell ref="I112:J112"/>
    <mergeCell ref="N112:O112"/>
    <mergeCell ref="Q112:S112"/>
    <mergeCell ref="U112:V112"/>
    <mergeCell ref="Z112:AA112"/>
    <mergeCell ref="AF112:AG112"/>
    <mergeCell ref="AH112:AI112"/>
    <mergeCell ref="AF110:AG110"/>
    <mergeCell ref="AH110:AI110"/>
    <mergeCell ref="B111:C111"/>
    <mergeCell ref="E111:G111"/>
    <mergeCell ref="I111:J111"/>
    <mergeCell ref="N111:O111"/>
    <mergeCell ref="Q111:S111"/>
    <mergeCell ref="U111:V111"/>
    <mergeCell ref="Z111:AA111"/>
    <mergeCell ref="AF111:AG111"/>
    <mergeCell ref="Z109:AA109"/>
    <mergeCell ref="AF109:AG109"/>
    <mergeCell ref="AH109:AI109"/>
    <mergeCell ref="B110:C110"/>
    <mergeCell ref="E110:G110"/>
    <mergeCell ref="I110:J110"/>
    <mergeCell ref="N110:O110"/>
    <mergeCell ref="Q110:S110"/>
    <mergeCell ref="U110:V110"/>
    <mergeCell ref="Z110:AA110"/>
    <mergeCell ref="B109:C109"/>
    <mergeCell ref="E109:G109"/>
    <mergeCell ref="I109:J109"/>
    <mergeCell ref="N109:O109"/>
    <mergeCell ref="Q109:S109"/>
    <mergeCell ref="U109:V109"/>
    <mergeCell ref="AH115:AI115"/>
    <mergeCell ref="B116:C116"/>
    <mergeCell ref="E116:G116"/>
    <mergeCell ref="I116:J116"/>
    <mergeCell ref="N116:O116"/>
    <mergeCell ref="Q116:S116"/>
    <mergeCell ref="U116:V116"/>
    <mergeCell ref="Z116:AA116"/>
    <mergeCell ref="AF116:AG116"/>
    <mergeCell ref="AH116:AI116"/>
    <mergeCell ref="AF114:AG114"/>
    <mergeCell ref="AH114:AI114"/>
    <mergeCell ref="B115:C115"/>
    <mergeCell ref="E115:G115"/>
    <mergeCell ref="I115:J115"/>
    <mergeCell ref="N115:O115"/>
    <mergeCell ref="Q115:S115"/>
    <mergeCell ref="U115:V115"/>
    <mergeCell ref="Z115:AA115"/>
    <mergeCell ref="AF115:AG115"/>
    <mergeCell ref="Z113:AA113"/>
    <mergeCell ref="AF113:AG113"/>
    <mergeCell ref="AH113:AI113"/>
    <mergeCell ref="B114:C114"/>
    <mergeCell ref="E114:G114"/>
    <mergeCell ref="I114:J114"/>
    <mergeCell ref="N114:O114"/>
    <mergeCell ref="Q114:S114"/>
    <mergeCell ref="U114:V114"/>
    <mergeCell ref="Z114:AA114"/>
    <mergeCell ref="B113:C113"/>
    <mergeCell ref="E113:G113"/>
    <mergeCell ref="I113:J113"/>
    <mergeCell ref="N113:O113"/>
    <mergeCell ref="Q113:S113"/>
    <mergeCell ref="U113:V113"/>
    <mergeCell ref="AH119:AI119"/>
    <mergeCell ref="B120:C120"/>
    <mergeCell ref="E120:G120"/>
    <mergeCell ref="I120:J120"/>
    <mergeCell ref="N120:O120"/>
    <mergeCell ref="Q120:S120"/>
    <mergeCell ref="U120:V120"/>
    <mergeCell ref="Z120:AA120"/>
    <mergeCell ref="AF120:AG120"/>
    <mergeCell ref="AH120:AI120"/>
    <mergeCell ref="AF118:AG118"/>
    <mergeCell ref="AH118:AI118"/>
    <mergeCell ref="B119:C119"/>
    <mergeCell ref="E119:G119"/>
    <mergeCell ref="I119:J119"/>
    <mergeCell ref="N119:O119"/>
    <mergeCell ref="Q119:S119"/>
    <mergeCell ref="U119:V119"/>
    <mergeCell ref="Z119:AA119"/>
    <mergeCell ref="AF119:AG119"/>
    <mergeCell ref="Z117:AA117"/>
    <mergeCell ref="AF117:AG117"/>
    <mergeCell ref="AH117:AI117"/>
    <mergeCell ref="B118:C118"/>
    <mergeCell ref="E118:G118"/>
    <mergeCell ref="I118:J118"/>
    <mergeCell ref="N118:O118"/>
    <mergeCell ref="Q118:S118"/>
    <mergeCell ref="U118:V118"/>
    <mergeCell ref="Z118:AA118"/>
    <mergeCell ref="B117:C117"/>
    <mergeCell ref="E117:G117"/>
    <mergeCell ref="I117:J117"/>
    <mergeCell ref="N117:O117"/>
    <mergeCell ref="Q117:S117"/>
    <mergeCell ref="U117:V117"/>
    <mergeCell ref="AH123:AI123"/>
    <mergeCell ref="B124:C124"/>
    <mergeCell ref="E124:G124"/>
    <mergeCell ref="I124:J124"/>
    <mergeCell ref="N124:O124"/>
    <mergeCell ref="Q124:S124"/>
    <mergeCell ref="U124:V124"/>
    <mergeCell ref="Z124:AA124"/>
    <mergeCell ref="AF124:AG124"/>
    <mergeCell ref="AH124:AI124"/>
    <mergeCell ref="AF122:AG122"/>
    <mergeCell ref="AH122:AI122"/>
    <mergeCell ref="B123:C123"/>
    <mergeCell ref="E123:G123"/>
    <mergeCell ref="I123:J123"/>
    <mergeCell ref="N123:O123"/>
    <mergeCell ref="Q123:S123"/>
    <mergeCell ref="U123:V123"/>
    <mergeCell ref="Z123:AA123"/>
    <mergeCell ref="AF123:AG123"/>
    <mergeCell ref="Z121:AA121"/>
    <mergeCell ref="AF121:AG121"/>
    <mergeCell ref="AH121:AI121"/>
    <mergeCell ref="B122:C122"/>
    <mergeCell ref="E122:G122"/>
    <mergeCell ref="I122:J122"/>
    <mergeCell ref="N122:O122"/>
    <mergeCell ref="Q122:S122"/>
    <mergeCell ref="U122:V122"/>
    <mergeCell ref="Z122:AA122"/>
    <mergeCell ref="B121:C121"/>
    <mergeCell ref="E121:G121"/>
    <mergeCell ref="I121:J121"/>
    <mergeCell ref="N121:O121"/>
    <mergeCell ref="Q121:S121"/>
    <mergeCell ref="U121:V121"/>
    <mergeCell ref="AH127:AI127"/>
    <mergeCell ref="B128:C128"/>
    <mergeCell ref="E128:G128"/>
    <mergeCell ref="I128:J128"/>
    <mergeCell ref="N128:O128"/>
    <mergeCell ref="Q128:S128"/>
    <mergeCell ref="U128:V128"/>
    <mergeCell ref="Z128:AA128"/>
    <mergeCell ref="AF128:AG128"/>
    <mergeCell ref="AH128:AI128"/>
    <mergeCell ref="AF126:AG126"/>
    <mergeCell ref="AH126:AI126"/>
    <mergeCell ref="B127:C127"/>
    <mergeCell ref="E127:G127"/>
    <mergeCell ref="I127:J127"/>
    <mergeCell ref="N127:O127"/>
    <mergeCell ref="Q127:S127"/>
    <mergeCell ref="U127:V127"/>
    <mergeCell ref="Z127:AA127"/>
    <mergeCell ref="AF127:AG127"/>
    <mergeCell ref="Z125:AA125"/>
    <mergeCell ref="AF125:AG125"/>
    <mergeCell ref="AH125:AI125"/>
    <mergeCell ref="B126:C126"/>
    <mergeCell ref="E126:G126"/>
    <mergeCell ref="I126:J126"/>
    <mergeCell ref="N126:O126"/>
    <mergeCell ref="Q126:S126"/>
    <mergeCell ref="U126:V126"/>
    <mergeCell ref="Z126:AA126"/>
    <mergeCell ref="B125:C125"/>
    <mergeCell ref="E125:G125"/>
    <mergeCell ref="I125:J125"/>
    <mergeCell ref="N125:O125"/>
    <mergeCell ref="Q125:S125"/>
    <mergeCell ref="U125:V125"/>
    <mergeCell ref="AH131:AI131"/>
    <mergeCell ref="B132:C132"/>
    <mergeCell ref="E132:G132"/>
    <mergeCell ref="I132:J132"/>
    <mergeCell ref="N132:O132"/>
    <mergeCell ref="Q132:S132"/>
    <mergeCell ref="U132:V132"/>
    <mergeCell ref="Z132:AA132"/>
    <mergeCell ref="AF132:AG132"/>
    <mergeCell ref="AH132:AI132"/>
    <mergeCell ref="AF130:AG130"/>
    <mergeCell ref="AH130:AI130"/>
    <mergeCell ref="B131:C131"/>
    <mergeCell ref="E131:G131"/>
    <mergeCell ref="I131:J131"/>
    <mergeCell ref="N131:O131"/>
    <mergeCell ref="Q131:S131"/>
    <mergeCell ref="U131:V131"/>
    <mergeCell ref="Z131:AA131"/>
    <mergeCell ref="AF131:AG131"/>
    <mergeCell ref="Z129:AA129"/>
    <mergeCell ref="AF129:AG129"/>
    <mergeCell ref="AH129:AI129"/>
    <mergeCell ref="B130:C130"/>
    <mergeCell ref="E130:G130"/>
    <mergeCell ref="I130:J130"/>
    <mergeCell ref="N130:O130"/>
    <mergeCell ref="Q130:S130"/>
    <mergeCell ref="U130:V130"/>
    <mergeCell ref="Z130:AA130"/>
    <mergeCell ref="B129:C129"/>
    <mergeCell ref="E129:G129"/>
    <mergeCell ref="I129:J129"/>
    <mergeCell ref="N129:O129"/>
    <mergeCell ref="Q129:S129"/>
    <mergeCell ref="U129:V129"/>
    <mergeCell ref="AH135:AI135"/>
    <mergeCell ref="B136:C136"/>
    <mergeCell ref="E136:G136"/>
    <mergeCell ref="I136:J136"/>
    <mergeCell ref="N136:O136"/>
    <mergeCell ref="Q136:S136"/>
    <mergeCell ref="U136:V136"/>
    <mergeCell ref="Z136:AA136"/>
    <mergeCell ref="AF136:AG136"/>
    <mergeCell ref="AH136:AI136"/>
    <mergeCell ref="AF134:AG134"/>
    <mergeCell ref="AH134:AI134"/>
    <mergeCell ref="B135:C135"/>
    <mergeCell ref="E135:G135"/>
    <mergeCell ref="I135:J135"/>
    <mergeCell ref="N135:O135"/>
    <mergeCell ref="Q135:S135"/>
    <mergeCell ref="U135:V135"/>
    <mergeCell ref="Z135:AA135"/>
    <mergeCell ref="AF135:AG135"/>
    <mergeCell ref="Z133:AA133"/>
    <mergeCell ref="AF133:AG133"/>
    <mergeCell ref="AH133:AI133"/>
    <mergeCell ref="B134:C134"/>
    <mergeCell ref="E134:G134"/>
    <mergeCell ref="I134:J134"/>
    <mergeCell ref="N134:O134"/>
    <mergeCell ref="Q134:S134"/>
    <mergeCell ref="U134:V134"/>
    <mergeCell ref="Z134:AA134"/>
    <mergeCell ref="B133:C133"/>
    <mergeCell ref="E133:G133"/>
    <mergeCell ref="I133:J133"/>
    <mergeCell ref="N133:O133"/>
    <mergeCell ref="Q133:S133"/>
    <mergeCell ref="U133:V133"/>
    <mergeCell ref="AH139:AI139"/>
    <mergeCell ref="B140:C140"/>
    <mergeCell ref="E140:G140"/>
    <mergeCell ref="I140:J140"/>
    <mergeCell ref="N140:O140"/>
    <mergeCell ref="Q140:S140"/>
    <mergeCell ref="U140:V140"/>
    <mergeCell ref="Z140:AA140"/>
    <mergeCell ref="AF140:AG140"/>
    <mergeCell ref="AH140:AI140"/>
    <mergeCell ref="AF138:AG138"/>
    <mergeCell ref="AH138:AI138"/>
    <mergeCell ref="B139:C139"/>
    <mergeCell ref="E139:G139"/>
    <mergeCell ref="I139:J139"/>
    <mergeCell ref="N139:O139"/>
    <mergeCell ref="Q139:S139"/>
    <mergeCell ref="U139:V139"/>
    <mergeCell ref="Z139:AA139"/>
    <mergeCell ref="AF139:AG139"/>
    <mergeCell ref="Z137:AA137"/>
    <mergeCell ref="AF137:AG137"/>
    <mergeCell ref="AH137:AI137"/>
    <mergeCell ref="B138:C138"/>
    <mergeCell ref="E138:G138"/>
    <mergeCell ref="I138:J138"/>
    <mergeCell ref="N138:O138"/>
    <mergeCell ref="Q138:S138"/>
    <mergeCell ref="U138:V138"/>
    <mergeCell ref="Z138:AA138"/>
    <mergeCell ref="B137:C137"/>
    <mergeCell ref="E137:G137"/>
    <mergeCell ref="I137:J137"/>
    <mergeCell ref="N137:O137"/>
    <mergeCell ref="Q137:S137"/>
    <mergeCell ref="U137:V137"/>
    <mergeCell ref="AH143:AI143"/>
    <mergeCell ref="B144:C144"/>
    <mergeCell ref="E144:G144"/>
    <mergeCell ref="I144:J144"/>
    <mergeCell ref="N144:O144"/>
    <mergeCell ref="Q144:S144"/>
    <mergeCell ref="U144:V144"/>
    <mergeCell ref="Z144:AA144"/>
    <mergeCell ref="AF144:AG144"/>
    <mergeCell ref="AH144:AI144"/>
    <mergeCell ref="AF142:AG142"/>
    <mergeCell ref="AH142:AI142"/>
    <mergeCell ref="B143:C143"/>
    <mergeCell ref="E143:G143"/>
    <mergeCell ref="I143:J143"/>
    <mergeCell ref="N143:O143"/>
    <mergeCell ref="Q143:S143"/>
    <mergeCell ref="U143:V143"/>
    <mergeCell ref="Z143:AA143"/>
    <mergeCell ref="AF143:AG143"/>
    <mergeCell ref="Z141:AA141"/>
    <mergeCell ref="AF141:AG141"/>
    <mergeCell ref="AH141:AI141"/>
    <mergeCell ref="B142:C142"/>
    <mergeCell ref="E142:G142"/>
    <mergeCell ref="I142:J142"/>
    <mergeCell ref="N142:O142"/>
    <mergeCell ref="Q142:S142"/>
    <mergeCell ref="U142:V142"/>
    <mergeCell ref="Z142:AA142"/>
    <mergeCell ref="B141:C141"/>
    <mergeCell ref="E141:G141"/>
    <mergeCell ref="I141:J141"/>
    <mergeCell ref="N141:O141"/>
    <mergeCell ref="Q141:S141"/>
    <mergeCell ref="U141:V141"/>
    <mergeCell ref="AH147:AI147"/>
    <mergeCell ref="B148:C148"/>
    <mergeCell ref="E148:G148"/>
    <mergeCell ref="I148:J148"/>
    <mergeCell ref="N148:O148"/>
    <mergeCell ref="Q148:S148"/>
    <mergeCell ref="U148:V148"/>
    <mergeCell ref="Z148:AA148"/>
    <mergeCell ref="AF148:AG148"/>
    <mergeCell ref="AH148:AI148"/>
    <mergeCell ref="AF146:AG146"/>
    <mergeCell ref="AH146:AI146"/>
    <mergeCell ref="B147:C147"/>
    <mergeCell ref="E147:G147"/>
    <mergeCell ref="I147:J147"/>
    <mergeCell ref="N147:O147"/>
    <mergeCell ref="Q147:S147"/>
    <mergeCell ref="U147:V147"/>
    <mergeCell ref="Z147:AA147"/>
    <mergeCell ref="AF147:AG147"/>
    <mergeCell ref="Z145:AA145"/>
    <mergeCell ref="AF145:AG145"/>
    <mergeCell ref="AH145:AI145"/>
    <mergeCell ref="B146:C146"/>
    <mergeCell ref="E146:G146"/>
    <mergeCell ref="I146:J146"/>
    <mergeCell ref="N146:O146"/>
    <mergeCell ref="Q146:S146"/>
    <mergeCell ref="U146:V146"/>
    <mergeCell ref="Z146:AA146"/>
    <mergeCell ref="B145:C145"/>
    <mergeCell ref="E145:G145"/>
    <mergeCell ref="I145:J145"/>
    <mergeCell ref="N145:O145"/>
    <mergeCell ref="Q145:S145"/>
    <mergeCell ref="U145:V145"/>
    <mergeCell ref="AH151:AI151"/>
    <mergeCell ref="B152:C152"/>
    <mergeCell ref="E152:G152"/>
    <mergeCell ref="I152:J152"/>
    <mergeCell ref="N152:O152"/>
    <mergeCell ref="Q152:S152"/>
    <mergeCell ref="U152:V152"/>
    <mergeCell ref="Z152:AA152"/>
    <mergeCell ref="AF152:AG152"/>
    <mergeCell ref="AH152:AI152"/>
    <mergeCell ref="AF150:AG150"/>
    <mergeCell ref="AH150:AI150"/>
    <mergeCell ref="B151:C151"/>
    <mergeCell ref="E151:G151"/>
    <mergeCell ref="I151:J151"/>
    <mergeCell ref="N151:O151"/>
    <mergeCell ref="Q151:S151"/>
    <mergeCell ref="U151:V151"/>
    <mergeCell ref="Z151:AA151"/>
    <mergeCell ref="AF151:AG151"/>
    <mergeCell ref="Z149:AA149"/>
    <mergeCell ref="AF149:AG149"/>
    <mergeCell ref="AH149:AI149"/>
    <mergeCell ref="B150:C150"/>
    <mergeCell ref="E150:G150"/>
    <mergeCell ref="I150:J150"/>
    <mergeCell ref="N150:O150"/>
    <mergeCell ref="Q150:S150"/>
    <mergeCell ref="U150:V150"/>
    <mergeCell ref="Z150:AA150"/>
    <mergeCell ref="B149:C149"/>
    <mergeCell ref="E149:G149"/>
    <mergeCell ref="I149:J149"/>
    <mergeCell ref="N149:O149"/>
    <mergeCell ref="Q149:S149"/>
    <mergeCell ref="U149:V149"/>
    <mergeCell ref="AH155:AI155"/>
    <mergeCell ref="B156:C156"/>
    <mergeCell ref="E156:G156"/>
    <mergeCell ref="I156:J156"/>
    <mergeCell ref="N156:O156"/>
    <mergeCell ref="Q156:S156"/>
    <mergeCell ref="U156:V156"/>
    <mergeCell ref="Z156:AA156"/>
    <mergeCell ref="AF156:AG156"/>
    <mergeCell ref="AH156:AI156"/>
    <mergeCell ref="AF154:AG154"/>
    <mergeCell ref="AH154:AI154"/>
    <mergeCell ref="B155:C155"/>
    <mergeCell ref="E155:G155"/>
    <mergeCell ref="I155:J155"/>
    <mergeCell ref="N155:O155"/>
    <mergeCell ref="Q155:S155"/>
    <mergeCell ref="U155:V155"/>
    <mergeCell ref="Z155:AA155"/>
    <mergeCell ref="AF155:AG155"/>
    <mergeCell ref="Z153:AA153"/>
    <mergeCell ref="AF153:AG153"/>
    <mergeCell ref="AH153:AI153"/>
    <mergeCell ref="B154:C154"/>
    <mergeCell ref="E154:G154"/>
    <mergeCell ref="I154:J154"/>
    <mergeCell ref="N154:O154"/>
    <mergeCell ref="Q154:S154"/>
    <mergeCell ref="U154:V154"/>
    <mergeCell ref="Z154:AA154"/>
    <mergeCell ref="B153:C153"/>
    <mergeCell ref="E153:G153"/>
    <mergeCell ref="I153:J153"/>
    <mergeCell ref="N153:O153"/>
    <mergeCell ref="Q153:S153"/>
    <mergeCell ref="U153:V153"/>
    <mergeCell ref="AH159:AI159"/>
    <mergeCell ref="B160:C160"/>
    <mergeCell ref="E160:G160"/>
    <mergeCell ref="I160:J160"/>
    <mergeCell ref="N160:O160"/>
    <mergeCell ref="Q160:S160"/>
    <mergeCell ref="U160:V160"/>
    <mergeCell ref="Z160:AA160"/>
    <mergeCell ref="AF160:AG160"/>
    <mergeCell ref="AH160:AI160"/>
    <mergeCell ref="AF158:AG158"/>
    <mergeCell ref="AH158:AI158"/>
    <mergeCell ref="B159:C159"/>
    <mergeCell ref="E159:G159"/>
    <mergeCell ref="I159:J159"/>
    <mergeCell ref="N159:O159"/>
    <mergeCell ref="Q159:S159"/>
    <mergeCell ref="U159:V159"/>
    <mergeCell ref="Z159:AA159"/>
    <mergeCell ref="AF159:AG159"/>
    <mergeCell ref="Z157:AA157"/>
    <mergeCell ref="AF157:AG157"/>
    <mergeCell ref="AH157:AI157"/>
    <mergeCell ref="B158:C158"/>
    <mergeCell ref="E158:G158"/>
    <mergeCell ref="I158:J158"/>
    <mergeCell ref="N158:O158"/>
    <mergeCell ref="Q158:S158"/>
    <mergeCell ref="U158:V158"/>
    <mergeCell ref="Z158:AA158"/>
    <mergeCell ref="B157:C157"/>
    <mergeCell ref="E157:G157"/>
    <mergeCell ref="I157:J157"/>
    <mergeCell ref="N157:O157"/>
    <mergeCell ref="Q157:S157"/>
    <mergeCell ref="U157:V157"/>
    <mergeCell ref="AH163:AI163"/>
    <mergeCell ref="B164:C164"/>
    <mergeCell ref="E164:G164"/>
    <mergeCell ref="I164:J164"/>
    <mergeCell ref="N164:O164"/>
    <mergeCell ref="Q164:S164"/>
    <mergeCell ref="U164:V164"/>
    <mergeCell ref="Z164:AA164"/>
    <mergeCell ref="AF164:AG164"/>
    <mergeCell ref="AH164:AI164"/>
    <mergeCell ref="AF162:AG162"/>
    <mergeCell ref="AH162:AI162"/>
    <mergeCell ref="B163:C163"/>
    <mergeCell ref="E163:G163"/>
    <mergeCell ref="I163:J163"/>
    <mergeCell ref="N163:O163"/>
    <mergeCell ref="Q163:S163"/>
    <mergeCell ref="U163:V163"/>
    <mergeCell ref="Z163:AA163"/>
    <mergeCell ref="AF163:AG163"/>
    <mergeCell ref="Z161:AA161"/>
    <mergeCell ref="AF161:AG161"/>
    <mergeCell ref="AH161:AI161"/>
    <mergeCell ref="B162:C162"/>
    <mergeCell ref="E162:G162"/>
    <mergeCell ref="I162:J162"/>
    <mergeCell ref="N162:O162"/>
    <mergeCell ref="Q162:S162"/>
    <mergeCell ref="U162:V162"/>
    <mergeCell ref="Z162:AA162"/>
    <mergeCell ref="B161:C161"/>
    <mergeCell ref="E161:G161"/>
    <mergeCell ref="I161:J161"/>
    <mergeCell ref="N161:O161"/>
    <mergeCell ref="Q161:S161"/>
    <mergeCell ref="U161:V161"/>
    <mergeCell ref="AH167:AI167"/>
    <mergeCell ref="B168:C168"/>
    <mergeCell ref="E168:G168"/>
    <mergeCell ref="I168:J168"/>
    <mergeCell ref="N168:O168"/>
    <mergeCell ref="Q168:S168"/>
    <mergeCell ref="U168:V168"/>
    <mergeCell ref="Z168:AA168"/>
    <mergeCell ref="AF168:AG168"/>
    <mergeCell ref="AH168:AI168"/>
    <mergeCell ref="AF166:AG166"/>
    <mergeCell ref="AH166:AI166"/>
    <mergeCell ref="B167:C167"/>
    <mergeCell ref="E167:G167"/>
    <mergeCell ref="I167:J167"/>
    <mergeCell ref="N167:O167"/>
    <mergeCell ref="Q167:S167"/>
    <mergeCell ref="U167:V167"/>
    <mergeCell ref="Z167:AA167"/>
    <mergeCell ref="AF167:AG167"/>
    <mergeCell ref="Z165:AA165"/>
    <mergeCell ref="AF165:AG165"/>
    <mergeCell ref="AH165:AI165"/>
    <mergeCell ref="B166:C166"/>
    <mergeCell ref="E166:G166"/>
    <mergeCell ref="I166:J166"/>
    <mergeCell ref="N166:O166"/>
    <mergeCell ref="Q166:S166"/>
    <mergeCell ref="U166:V166"/>
    <mergeCell ref="Z166:AA166"/>
    <mergeCell ref="B165:C165"/>
    <mergeCell ref="E165:G165"/>
    <mergeCell ref="I165:J165"/>
    <mergeCell ref="N165:O165"/>
    <mergeCell ref="Q165:S165"/>
    <mergeCell ref="U165:V165"/>
    <mergeCell ref="AH171:AI171"/>
    <mergeCell ref="B172:C172"/>
    <mergeCell ref="E172:G172"/>
    <mergeCell ref="I172:J172"/>
    <mergeCell ref="N172:O172"/>
    <mergeCell ref="Q172:S172"/>
    <mergeCell ref="U172:V172"/>
    <mergeCell ref="Z172:AA172"/>
    <mergeCell ref="AF172:AG172"/>
    <mergeCell ref="AH172:AI172"/>
    <mergeCell ref="AF170:AG170"/>
    <mergeCell ref="AH170:AI170"/>
    <mergeCell ref="B171:C171"/>
    <mergeCell ref="E171:G171"/>
    <mergeCell ref="I171:J171"/>
    <mergeCell ref="N171:O171"/>
    <mergeCell ref="Q171:S171"/>
    <mergeCell ref="U171:V171"/>
    <mergeCell ref="Z171:AA171"/>
    <mergeCell ref="AF171:AG171"/>
    <mergeCell ref="Z169:AA169"/>
    <mergeCell ref="AF169:AG169"/>
    <mergeCell ref="AH169:AI169"/>
    <mergeCell ref="B170:C170"/>
    <mergeCell ref="E170:G170"/>
    <mergeCell ref="I170:J170"/>
    <mergeCell ref="N170:O170"/>
    <mergeCell ref="Q170:S170"/>
    <mergeCell ref="U170:V170"/>
    <mergeCell ref="Z170:AA170"/>
    <mergeCell ref="B169:C169"/>
    <mergeCell ref="E169:G169"/>
    <mergeCell ref="I169:J169"/>
    <mergeCell ref="N169:O169"/>
    <mergeCell ref="Q169:S169"/>
    <mergeCell ref="U169:V169"/>
    <mergeCell ref="AH175:AI175"/>
    <mergeCell ref="B176:C176"/>
    <mergeCell ref="E176:G176"/>
    <mergeCell ref="I176:J176"/>
    <mergeCell ref="N176:O176"/>
    <mergeCell ref="Q176:S176"/>
    <mergeCell ref="U176:V176"/>
    <mergeCell ref="Z176:AA176"/>
    <mergeCell ref="AF176:AG176"/>
    <mergeCell ref="AH176:AI176"/>
    <mergeCell ref="AF174:AG174"/>
    <mergeCell ref="AH174:AI174"/>
    <mergeCell ref="B175:C175"/>
    <mergeCell ref="E175:G175"/>
    <mergeCell ref="I175:J175"/>
    <mergeCell ref="N175:O175"/>
    <mergeCell ref="Q175:S175"/>
    <mergeCell ref="U175:V175"/>
    <mergeCell ref="Z175:AA175"/>
    <mergeCell ref="AF175:AG175"/>
    <mergeCell ref="Z173:AA173"/>
    <mergeCell ref="AF173:AG173"/>
    <mergeCell ref="AH173:AI173"/>
    <mergeCell ref="B174:C174"/>
    <mergeCell ref="E174:G174"/>
    <mergeCell ref="I174:J174"/>
    <mergeCell ref="N174:O174"/>
    <mergeCell ref="Q174:S174"/>
    <mergeCell ref="U174:V174"/>
    <mergeCell ref="Z174:AA174"/>
    <mergeCell ref="B173:C173"/>
    <mergeCell ref="E173:G173"/>
    <mergeCell ref="I173:J173"/>
    <mergeCell ref="N173:O173"/>
    <mergeCell ref="Q173:S173"/>
    <mergeCell ref="U173:V173"/>
    <mergeCell ref="AH179:AI179"/>
    <mergeCell ref="B180:C180"/>
    <mergeCell ref="E180:G180"/>
    <mergeCell ref="I180:J180"/>
    <mergeCell ref="N180:O180"/>
    <mergeCell ref="Q180:S180"/>
    <mergeCell ref="U180:V180"/>
    <mergeCell ref="Z180:AA180"/>
    <mergeCell ref="AF180:AG180"/>
    <mergeCell ref="AH180:AI180"/>
    <mergeCell ref="AF178:AG178"/>
    <mergeCell ref="AH178:AI178"/>
    <mergeCell ref="B179:C179"/>
    <mergeCell ref="E179:G179"/>
    <mergeCell ref="I179:J179"/>
    <mergeCell ref="N179:O179"/>
    <mergeCell ref="Q179:S179"/>
    <mergeCell ref="U179:V179"/>
    <mergeCell ref="Z179:AA179"/>
    <mergeCell ref="AF179:AG179"/>
    <mergeCell ref="Z177:AA177"/>
    <mergeCell ref="AF177:AG177"/>
    <mergeCell ref="AH177:AI177"/>
    <mergeCell ref="B178:C178"/>
    <mergeCell ref="E178:G178"/>
    <mergeCell ref="I178:J178"/>
    <mergeCell ref="N178:O178"/>
    <mergeCell ref="Q178:S178"/>
    <mergeCell ref="U178:V178"/>
    <mergeCell ref="Z178:AA178"/>
    <mergeCell ref="B177:C177"/>
    <mergeCell ref="E177:G177"/>
    <mergeCell ref="I177:J177"/>
    <mergeCell ref="N177:O177"/>
    <mergeCell ref="Q177:S177"/>
    <mergeCell ref="U177:V177"/>
    <mergeCell ref="AH183:AI183"/>
    <mergeCell ref="B184:C184"/>
    <mergeCell ref="E184:G184"/>
    <mergeCell ref="I184:J184"/>
    <mergeCell ref="N184:O184"/>
    <mergeCell ref="Q184:S184"/>
    <mergeCell ref="U184:V184"/>
    <mergeCell ref="Z184:AA184"/>
    <mergeCell ref="AF184:AG184"/>
    <mergeCell ref="AH184:AI184"/>
    <mergeCell ref="AF182:AG182"/>
    <mergeCell ref="AH182:AI182"/>
    <mergeCell ref="B183:C183"/>
    <mergeCell ref="E183:G183"/>
    <mergeCell ref="I183:J183"/>
    <mergeCell ref="N183:O183"/>
    <mergeCell ref="Q183:S183"/>
    <mergeCell ref="U183:V183"/>
    <mergeCell ref="Z183:AA183"/>
    <mergeCell ref="AF183:AG183"/>
    <mergeCell ref="Z181:AA181"/>
    <mergeCell ref="AF181:AG181"/>
    <mergeCell ref="AH181:AI181"/>
    <mergeCell ref="B182:C182"/>
    <mergeCell ref="E182:G182"/>
    <mergeCell ref="I182:J182"/>
    <mergeCell ref="N182:O182"/>
    <mergeCell ref="Q182:S182"/>
    <mergeCell ref="U182:V182"/>
    <mergeCell ref="Z182:AA182"/>
    <mergeCell ref="B181:C181"/>
    <mergeCell ref="E181:G181"/>
    <mergeCell ref="I181:J181"/>
    <mergeCell ref="N181:O181"/>
    <mergeCell ref="Q181:S181"/>
    <mergeCell ref="U181:V181"/>
    <mergeCell ref="AH187:AI187"/>
    <mergeCell ref="B188:C188"/>
    <mergeCell ref="E188:G188"/>
    <mergeCell ref="I188:J188"/>
    <mergeCell ref="N188:O188"/>
    <mergeCell ref="Q188:S188"/>
    <mergeCell ref="U188:V188"/>
    <mergeCell ref="Z188:AA188"/>
    <mergeCell ref="AF188:AG188"/>
    <mergeCell ref="AH188:AI188"/>
    <mergeCell ref="AF186:AG186"/>
    <mergeCell ref="AH186:AI186"/>
    <mergeCell ref="B187:C187"/>
    <mergeCell ref="E187:G187"/>
    <mergeCell ref="I187:J187"/>
    <mergeCell ref="N187:O187"/>
    <mergeCell ref="Q187:S187"/>
    <mergeCell ref="U187:V187"/>
    <mergeCell ref="Z187:AA187"/>
    <mergeCell ref="AF187:AG187"/>
    <mergeCell ref="Z185:AA185"/>
    <mergeCell ref="AF185:AG185"/>
    <mergeCell ref="AH185:AI185"/>
    <mergeCell ref="B186:C186"/>
    <mergeCell ref="E186:G186"/>
    <mergeCell ref="I186:J186"/>
    <mergeCell ref="N186:O186"/>
    <mergeCell ref="Q186:S186"/>
    <mergeCell ref="U186:V186"/>
    <mergeCell ref="Z186:AA186"/>
    <mergeCell ref="B185:C185"/>
    <mergeCell ref="E185:G185"/>
    <mergeCell ref="I185:J185"/>
    <mergeCell ref="N185:O185"/>
    <mergeCell ref="Q185:S185"/>
    <mergeCell ref="U185:V185"/>
    <mergeCell ref="AH191:AI191"/>
    <mergeCell ref="B192:C192"/>
    <mergeCell ref="E192:G192"/>
    <mergeCell ref="I192:J192"/>
    <mergeCell ref="N192:O192"/>
    <mergeCell ref="Q192:S192"/>
    <mergeCell ref="U192:V192"/>
    <mergeCell ref="Z192:AA192"/>
    <mergeCell ref="AF192:AG192"/>
    <mergeCell ref="AH192:AI192"/>
    <mergeCell ref="AF190:AG190"/>
    <mergeCell ref="AH190:AI190"/>
    <mergeCell ref="B191:C191"/>
    <mergeCell ref="E191:G191"/>
    <mergeCell ref="I191:J191"/>
    <mergeCell ref="N191:O191"/>
    <mergeCell ref="Q191:S191"/>
    <mergeCell ref="U191:V191"/>
    <mergeCell ref="Z191:AA191"/>
    <mergeCell ref="AF191:AG191"/>
    <mergeCell ref="Z189:AA189"/>
    <mergeCell ref="AF189:AG189"/>
    <mergeCell ref="AH189:AI189"/>
    <mergeCell ref="B190:C190"/>
    <mergeCell ref="E190:G190"/>
    <mergeCell ref="I190:J190"/>
    <mergeCell ref="N190:O190"/>
    <mergeCell ref="Q190:S190"/>
    <mergeCell ref="U190:V190"/>
    <mergeCell ref="Z190:AA190"/>
    <mergeCell ref="B189:C189"/>
    <mergeCell ref="E189:G189"/>
    <mergeCell ref="I189:J189"/>
    <mergeCell ref="N189:O189"/>
    <mergeCell ref="Q189:S189"/>
    <mergeCell ref="U189:V189"/>
    <mergeCell ref="AH195:AI195"/>
    <mergeCell ref="B196:C196"/>
    <mergeCell ref="E196:G196"/>
    <mergeCell ref="I196:J196"/>
    <mergeCell ref="N196:O196"/>
    <mergeCell ref="Q196:S196"/>
    <mergeCell ref="U196:V196"/>
    <mergeCell ref="Z196:AA196"/>
    <mergeCell ref="AF196:AG196"/>
    <mergeCell ref="AH196:AI196"/>
    <mergeCell ref="AF194:AG194"/>
    <mergeCell ref="AH194:AI194"/>
    <mergeCell ref="B195:C195"/>
    <mergeCell ref="E195:G195"/>
    <mergeCell ref="I195:J195"/>
    <mergeCell ref="N195:O195"/>
    <mergeCell ref="Q195:S195"/>
    <mergeCell ref="U195:V195"/>
    <mergeCell ref="Z195:AA195"/>
    <mergeCell ref="AF195:AG195"/>
    <mergeCell ref="Z193:AA193"/>
    <mergeCell ref="AF193:AG193"/>
    <mergeCell ref="AH193:AI193"/>
    <mergeCell ref="B194:C194"/>
    <mergeCell ref="E194:G194"/>
    <mergeCell ref="I194:J194"/>
    <mergeCell ref="N194:O194"/>
    <mergeCell ref="Q194:S194"/>
    <mergeCell ref="U194:V194"/>
    <mergeCell ref="Z194:AA194"/>
    <mergeCell ref="B193:C193"/>
    <mergeCell ref="E193:G193"/>
    <mergeCell ref="I193:J193"/>
    <mergeCell ref="N193:O193"/>
    <mergeCell ref="Q193:S193"/>
    <mergeCell ref="U193:V193"/>
    <mergeCell ref="AH199:AI199"/>
    <mergeCell ref="B200:C200"/>
    <mergeCell ref="E200:G200"/>
    <mergeCell ref="I200:J200"/>
    <mergeCell ref="N200:O200"/>
    <mergeCell ref="Q200:S200"/>
    <mergeCell ref="U200:V200"/>
    <mergeCell ref="Z200:AA200"/>
    <mergeCell ref="AF200:AG200"/>
    <mergeCell ref="AH200:AI200"/>
    <mergeCell ref="AF198:AG198"/>
    <mergeCell ref="AH198:AI198"/>
    <mergeCell ref="B199:C199"/>
    <mergeCell ref="E199:G199"/>
    <mergeCell ref="I199:J199"/>
    <mergeCell ref="N199:O199"/>
    <mergeCell ref="Q199:S199"/>
    <mergeCell ref="U199:V199"/>
    <mergeCell ref="Z199:AA199"/>
    <mergeCell ref="AF199:AG199"/>
    <mergeCell ref="Z197:AA197"/>
    <mergeCell ref="AF197:AG197"/>
    <mergeCell ref="AH197:AI197"/>
    <mergeCell ref="B198:C198"/>
    <mergeCell ref="E198:G198"/>
    <mergeCell ref="I198:J198"/>
    <mergeCell ref="N198:O198"/>
    <mergeCell ref="Q198:S198"/>
    <mergeCell ref="U198:V198"/>
    <mergeCell ref="Z198:AA198"/>
    <mergeCell ref="B197:C197"/>
    <mergeCell ref="E197:G197"/>
    <mergeCell ref="I197:J197"/>
    <mergeCell ref="N197:O197"/>
    <mergeCell ref="Q197:S197"/>
    <mergeCell ref="U197:V197"/>
    <mergeCell ref="AH203:AI203"/>
    <mergeCell ref="B204:C204"/>
    <mergeCell ref="E204:G204"/>
    <mergeCell ref="I204:J204"/>
    <mergeCell ref="N204:O204"/>
    <mergeCell ref="Q204:S204"/>
    <mergeCell ref="U204:V204"/>
    <mergeCell ref="Z204:AA204"/>
    <mergeCell ref="AF204:AG204"/>
    <mergeCell ref="AH204:AI204"/>
    <mergeCell ref="AF202:AG202"/>
    <mergeCell ref="AH202:AI202"/>
    <mergeCell ref="B203:C203"/>
    <mergeCell ref="E203:G203"/>
    <mergeCell ref="I203:J203"/>
    <mergeCell ref="N203:O203"/>
    <mergeCell ref="Q203:S203"/>
    <mergeCell ref="U203:V203"/>
    <mergeCell ref="Z203:AA203"/>
    <mergeCell ref="AF203:AG203"/>
    <mergeCell ref="Z201:AA201"/>
    <mergeCell ref="AF201:AG201"/>
    <mergeCell ref="AH201:AI201"/>
    <mergeCell ref="B202:C202"/>
    <mergeCell ref="E202:G202"/>
    <mergeCell ref="I202:J202"/>
    <mergeCell ref="N202:O202"/>
    <mergeCell ref="Q202:S202"/>
    <mergeCell ref="U202:V202"/>
    <mergeCell ref="Z202:AA202"/>
    <mergeCell ref="B201:C201"/>
    <mergeCell ref="E201:G201"/>
    <mergeCell ref="I201:J201"/>
    <mergeCell ref="N201:O201"/>
    <mergeCell ref="Q201:S201"/>
    <mergeCell ref="U201:V201"/>
    <mergeCell ref="AH207:AI207"/>
    <mergeCell ref="B208:C208"/>
    <mergeCell ref="E208:G208"/>
    <mergeCell ref="I208:J208"/>
    <mergeCell ref="N208:O208"/>
    <mergeCell ref="Q208:S208"/>
    <mergeCell ref="U208:V208"/>
    <mergeCell ref="Z208:AA208"/>
    <mergeCell ref="AF208:AG208"/>
    <mergeCell ref="AH208:AI208"/>
    <mergeCell ref="AF206:AG206"/>
    <mergeCell ref="AH206:AI206"/>
    <mergeCell ref="B207:C207"/>
    <mergeCell ref="E207:G207"/>
    <mergeCell ref="I207:J207"/>
    <mergeCell ref="N207:O207"/>
    <mergeCell ref="Q207:S207"/>
    <mergeCell ref="U207:V207"/>
    <mergeCell ref="Z207:AA207"/>
    <mergeCell ref="AF207:AG207"/>
    <mergeCell ref="Z205:AA205"/>
    <mergeCell ref="AF205:AG205"/>
    <mergeCell ref="AH205:AI205"/>
    <mergeCell ref="B206:C206"/>
    <mergeCell ref="E206:G206"/>
    <mergeCell ref="I206:J206"/>
    <mergeCell ref="N206:O206"/>
    <mergeCell ref="Q206:S206"/>
    <mergeCell ref="U206:V206"/>
    <mergeCell ref="Z206:AA206"/>
    <mergeCell ref="B205:C205"/>
    <mergeCell ref="E205:G205"/>
    <mergeCell ref="I205:J205"/>
    <mergeCell ref="N205:O205"/>
    <mergeCell ref="Q205:S205"/>
    <mergeCell ref="U205:V205"/>
    <mergeCell ref="AH211:AI211"/>
    <mergeCell ref="B212:C212"/>
    <mergeCell ref="E212:G212"/>
    <mergeCell ref="I212:J212"/>
    <mergeCell ref="N212:O212"/>
    <mergeCell ref="Q212:S212"/>
    <mergeCell ref="U212:V212"/>
    <mergeCell ref="Z212:AA212"/>
    <mergeCell ref="AF212:AG212"/>
    <mergeCell ref="AH212:AI212"/>
    <mergeCell ref="AF210:AG210"/>
    <mergeCell ref="AH210:AI210"/>
    <mergeCell ref="B211:C211"/>
    <mergeCell ref="E211:G211"/>
    <mergeCell ref="I211:J211"/>
    <mergeCell ref="N211:O211"/>
    <mergeCell ref="Q211:S211"/>
    <mergeCell ref="U211:V211"/>
    <mergeCell ref="Z211:AA211"/>
    <mergeCell ref="AF211:AG211"/>
    <mergeCell ref="Z209:AA209"/>
    <mergeCell ref="AF209:AG209"/>
    <mergeCell ref="AH209:AI209"/>
    <mergeCell ref="B210:C210"/>
    <mergeCell ref="E210:G210"/>
    <mergeCell ref="I210:J210"/>
    <mergeCell ref="N210:O210"/>
    <mergeCell ref="Q210:S210"/>
    <mergeCell ref="U210:V210"/>
    <mergeCell ref="Z210:AA210"/>
    <mergeCell ref="B209:C209"/>
    <mergeCell ref="E209:G209"/>
    <mergeCell ref="I209:J209"/>
    <mergeCell ref="N209:O209"/>
    <mergeCell ref="Q209:S209"/>
    <mergeCell ref="U209:V209"/>
    <mergeCell ref="AH215:AI215"/>
    <mergeCell ref="B216:C216"/>
    <mergeCell ref="E216:G216"/>
    <mergeCell ref="I216:J216"/>
    <mergeCell ref="N216:O216"/>
    <mergeCell ref="Q216:S216"/>
    <mergeCell ref="U216:V216"/>
    <mergeCell ref="Z216:AA216"/>
    <mergeCell ref="AF216:AG216"/>
    <mergeCell ref="AH216:AI216"/>
    <mergeCell ref="AF214:AG214"/>
    <mergeCell ref="AH214:AI214"/>
    <mergeCell ref="B215:C215"/>
    <mergeCell ref="E215:G215"/>
    <mergeCell ref="I215:J215"/>
    <mergeCell ref="N215:O215"/>
    <mergeCell ref="Q215:S215"/>
    <mergeCell ref="U215:V215"/>
    <mergeCell ref="Z215:AA215"/>
    <mergeCell ref="AF215:AG215"/>
    <mergeCell ref="Z213:AA213"/>
    <mergeCell ref="AF213:AG213"/>
    <mergeCell ref="AH213:AI213"/>
    <mergeCell ref="B214:C214"/>
    <mergeCell ref="E214:G214"/>
    <mergeCell ref="I214:J214"/>
    <mergeCell ref="N214:O214"/>
    <mergeCell ref="Q214:S214"/>
    <mergeCell ref="U214:V214"/>
    <mergeCell ref="Z214:AA214"/>
    <mergeCell ref="B213:C213"/>
    <mergeCell ref="E213:G213"/>
    <mergeCell ref="I213:J213"/>
    <mergeCell ref="N213:O213"/>
    <mergeCell ref="Q213:S213"/>
    <mergeCell ref="U213:V213"/>
    <mergeCell ref="AH219:AI219"/>
    <mergeCell ref="B220:C220"/>
    <mergeCell ref="E220:G220"/>
    <mergeCell ref="I220:J220"/>
    <mergeCell ref="N220:O220"/>
    <mergeCell ref="Q220:S220"/>
    <mergeCell ref="U220:V220"/>
    <mergeCell ref="Z220:AA220"/>
    <mergeCell ref="AF220:AG220"/>
    <mergeCell ref="AH220:AI220"/>
    <mergeCell ref="AF218:AG218"/>
    <mergeCell ref="AH218:AI218"/>
    <mergeCell ref="B219:C219"/>
    <mergeCell ref="E219:G219"/>
    <mergeCell ref="I219:J219"/>
    <mergeCell ref="N219:O219"/>
    <mergeCell ref="Q219:S219"/>
    <mergeCell ref="U219:V219"/>
    <mergeCell ref="Z219:AA219"/>
    <mergeCell ref="AF219:AG219"/>
    <mergeCell ref="Z217:AA217"/>
    <mergeCell ref="AF217:AG217"/>
    <mergeCell ref="AH217:AI217"/>
    <mergeCell ref="B218:C218"/>
    <mergeCell ref="E218:G218"/>
    <mergeCell ref="I218:J218"/>
    <mergeCell ref="N218:O218"/>
    <mergeCell ref="Q218:S218"/>
    <mergeCell ref="U218:V218"/>
    <mergeCell ref="Z218:AA218"/>
    <mergeCell ref="B217:C217"/>
    <mergeCell ref="E217:G217"/>
    <mergeCell ref="I217:J217"/>
    <mergeCell ref="N217:O217"/>
    <mergeCell ref="Q217:S217"/>
    <mergeCell ref="U217:V217"/>
    <mergeCell ref="AH223:AI223"/>
    <mergeCell ref="B224:C224"/>
    <mergeCell ref="E224:G224"/>
    <mergeCell ref="I224:J224"/>
    <mergeCell ref="N224:O224"/>
    <mergeCell ref="Q224:S224"/>
    <mergeCell ref="U224:V224"/>
    <mergeCell ref="Z224:AA224"/>
    <mergeCell ref="AF224:AG224"/>
    <mergeCell ref="AH224:AI224"/>
    <mergeCell ref="AF222:AG222"/>
    <mergeCell ref="AH222:AI222"/>
    <mergeCell ref="B223:C223"/>
    <mergeCell ref="E223:G223"/>
    <mergeCell ref="I223:J223"/>
    <mergeCell ref="N223:O223"/>
    <mergeCell ref="Q223:S223"/>
    <mergeCell ref="U223:V223"/>
    <mergeCell ref="Z223:AA223"/>
    <mergeCell ref="AF223:AG223"/>
    <mergeCell ref="Z221:AA221"/>
    <mergeCell ref="AF221:AG221"/>
    <mergeCell ref="AH221:AI221"/>
    <mergeCell ref="B222:C222"/>
    <mergeCell ref="E222:G222"/>
    <mergeCell ref="I222:J222"/>
    <mergeCell ref="N222:O222"/>
    <mergeCell ref="Q222:S222"/>
    <mergeCell ref="U222:V222"/>
    <mergeCell ref="Z222:AA222"/>
    <mergeCell ref="B221:C221"/>
    <mergeCell ref="E221:G221"/>
    <mergeCell ref="I221:J221"/>
    <mergeCell ref="N221:O221"/>
    <mergeCell ref="Q221:S221"/>
    <mergeCell ref="U221:V221"/>
    <mergeCell ref="AH227:AI227"/>
    <mergeCell ref="B228:C228"/>
    <mergeCell ref="E228:G228"/>
    <mergeCell ref="I228:J228"/>
    <mergeCell ref="N228:O228"/>
    <mergeCell ref="Q228:S228"/>
    <mergeCell ref="U228:V228"/>
    <mergeCell ref="Z228:AA228"/>
    <mergeCell ref="AF228:AG228"/>
    <mergeCell ref="AH228:AI228"/>
    <mergeCell ref="AF226:AG226"/>
    <mergeCell ref="AH226:AI226"/>
    <mergeCell ref="B227:C227"/>
    <mergeCell ref="E227:G227"/>
    <mergeCell ref="I227:J227"/>
    <mergeCell ref="N227:O227"/>
    <mergeCell ref="Q227:S227"/>
    <mergeCell ref="U227:V227"/>
    <mergeCell ref="Z227:AA227"/>
    <mergeCell ref="AF227:AG227"/>
    <mergeCell ref="Z225:AA225"/>
    <mergeCell ref="AF225:AG225"/>
    <mergeCell ref="AH225:AI225"/>
    <mergeCell ref="B226:C226"/>
    <mergeCell ref="E226:G226"/>
    <mergeCell ref="I226:J226"/>
    <mergeCell ref="N226:O226"/>
    <mergeCell ref="Q226:S226"/>
    <mergeCell ref="U226:V226"/>
    <mergeCell ref="Z226:AA226"/>
    <mergeCell ref="B225:C225"/>
    <mergeCell ref="E225:G225"/>
    <mergeCell ref="I225:J225"/>
    <mergeCell ref="N225:O225"/>
    <mergeCell ref="Q225:S225"/>
    <mergeCell ref="U225:V225"/>
    <mergeCell ref="AH231:AI231"/>
    <mergeCell ref="B232:C232"/>
    <mergeCell ref="E232:G232"/>
    <mergeCell ref="I232:J232"/>
    <mergeCell ref="N232:O232"/>
    <mergeCell ref="Q232:S232"/>
    <mergeCell ref="U232:V232"/>
    <mergeCell ref="Z232:AA232"/>
    <mergeCell ref="AF232:AG232"/>
    <mergeCell ref="AH232:AI232"/>
    <mergeCell ref="AF230:AG230"/>
    <mergeCell ref="AH230:AI230"/>
    <mergeCell ref="B231:C231"/>
    <mergeCell ref="E231:G231"/>
    <mergeCell ref="I231:J231"/>
    <mergeCell ref="N231:O231"/>
    <mergeCell ref="Q231:S231"/>
    <mergeCell ref="U231:V231"/>
    <mergeCell ref="Z231:AA231"/>
    <mergeCell ref="AF231:AG231"/>
    <mergeCell ref="Z229:AA229"/>
    <mergeCell ref="AF229:AG229"/>
    <mergeCell ref="AH229:AI229"/>
    <mergeCell ref="B230:C230"/>
    <mergeCell ref="E230:G230"/>
    <mergeCell ref="I230:J230"/>
    <mergeCell ref="N230:O230"/>
    <mergeCell ref="Q230:S230"/>
    <mergeCell ref="U230:V230"/>
    <mergeCell ref="Z230:AA230"/>
    <mergeCell ref="B229:C229"/>
    <mergeCell ref="E229:G229"/>
    <mergeCell ref="I229:J229"/>
    <mergeCell ref="N229:O229"/>
    <mergeCell ref="Q229:S229"/>
    <mergeCell ref="U229:V229"/>
    <mergeCell ref="AH235:AI235"/>
    <mergeCell ref="B236:C236"/>
    <mergeCell ref="E236:G236"/>
    <mergeCell ref="I236:J236"/>
    <mergeCell ref="N236:O236"/>
    <mergeCell ref="Q236:S236"/>
    <mergeCell ref="U236:V236"/>
    <mergeCell ref="Z236:AA236"/>
    <mergeCell ref="AF236:AG236"/>
    <mergeCell ref="AH236:AI236"/>
    <mergeCell ref="AF234:AG234"/>
    <mergeCell ref="AH234:AI234"/>
    <mergeCell ref="B235:C235"/>
    <mergeCell ref="E235:G235"/>
    <mergeCell ref="I235:J235"/>
    <mergeCell ref="N235:O235"/>
    <mergeCell ref="Q235:S235"/>
    <mergeCell ref="U235:V235"/>
    <mergeCell ref="Z235:AA235"/>
    <mergeCell ref="AF235:AG235"/>
    <mergeCell ref="Z233:AA233"/>
    <mergeCell ref="AF233:AG233"/>
    <mergeCell ref="AH233:AI233"/>
    <mergeCell ref="B234:C234"/>
    <mergeCell ref="E234:G234"/>
    <mergeCell ref="I234:J234"/>
    <mergeCell ref="N234:O234"/>
    <mergeCell ref="Q234:S234"/>
    <mergeCell ref="U234:V234"/>
    <mergeCell ref="Z234:AA234"/>
    <mergeCell ref="B233:C233"/>
    <mergeCell ref="E233:G233"/>
    <mergeCell ref="I233:J233"/>
    <mergeCell ref="N233:O233"/>
    <mergeCell ref="Q233:S233"/>
    <mergeCell ref="U233:V233"/>
    <mergeCell ref="AH239:AI239"/>
    <mergeCell ref="B240:C240"/>
    <mergeCell ref="E240:G240"/>
    <mergeCell ref="I240:J240"/>
    <mergeCell ref="N240:O240"/>
    <mergeCell ref="Q240:S240"/>
    <mergeCell ref="U240:V240"/>
    <mergeCell ref="Z240:AA240"/>
    <mergeCell ref="AF240:AG240"/>
    <mergeCell ref="AH240:AI240"/>
    <mergeCell ref="AF238:AG238"/>
    <mergeCell ref="AH238:AI238"/>
    <mergeCell ref="B239:C239"/>
    <mergeCell ref="E239:G239"/>
    <mergeCell ref="I239:J239"/>
    <mergeCell ref="N239:O239"/>
    <mergeCell ref="Q239:S239"/>
    <mergeCell ref="U239:V239"/>
    <mergeCell ref="Z239:AA239"/>
    <mergeCell ref="AF239:AG239"/>
    <mergeCell ref="Z237:AA237"/>
    <mergeCell ref="AF237:AG237"/>
    <mergeCell ref="AH237:AI237"/>
    <mergeCell ref="B238:C238"/>
    <mergeCell ref="E238:G238"/>
    <mergeCell ref="I238:J238"/>
    <mergeCell ref="N238:O238"/>
    <mergeCell ref="Q238:S238"/>
    <mergeCell ref="U238:V238"/>
    <mergeCell ref="Z238:AA238"/>
    <mergeCell ref="B237:C237"/>
    <mergeCell ref="E237:G237"/>
    <mergeCell ref="I237:J237"/>
    <mergeCell ref="N237:O237"/>
    <mergeCell ref="Q237:S237"/>
    <mergeCell ref="U237:V237"/>
    <mergeCell ref="AH243:AI243"/>
    <mergeCell ref="B244:C244"/>
    <mergeCell ref="E244:G244"/>
    <mergeCell ref="I244:J244"/>
    <mergeCell ref="N244:O244"/>
    <mergeCell ref="Q244:S244"/>
    <mergeCell ref="U244:V244"/>
    <mergeCell ref="Z244:AA244"/>
    <mergeCell ref="AF244:AG244"/>
    <mergeCell ref="AH244:AI244"/>
    <mergeCell ref="AF242:AG242"/>
    <mergeCell ref="AH242:AI242"/>
    <mergeCell ref="B243:C243"/>
    <mergeCell ref="E243:G243"/>
    <mergeCell ref="I243:J243"/>
    <mergeCell ref="N243:O243"/>
    <mergeCell ref="Q243:S243"/>
    <mergeCell ref="U243:V243"/>
    <mergeCell ref="Z243:AA243"/>
    <mergeCell ref="AF243:AG243"/>
    <mergeCell ref="Z241:AA241"/>
    <mergeCell ref="AF241:AG241"/>
    <mergeCell ref="AH241:AI241"/>
    <mergeCell ref="B242:C242"/>
    <mergeCell ref="E242:G242"/>
    <mergeCell ref="I242:J242"/>
    <mergeCell ref="N242:O242"/>
    <mergeCell ref="Q242:S242"/>
    <mergeCell ref="U242:V242"/>
    <mergeCell ref="Z242:AA242"/>
    <mergeCell ref="B241:C241"/>
    <mergeCell ref="E241:G241"/>
    <mergeCell ref="I241:J241"/>
    <mergeCell ref="N241:O241"/>
    <mergeCell ref="Q241:S241"/>
    <mergeCell ref="U241:V241"/>
    <mergeCell ref="AH247:AI247"/>
    <mergeCell ref="B248:C248"/>
    <mergeCell ref="E248:G248"/>
    <mergeCell ref="I248:J248"/>
    <mergeCell ref="N248:O248"/>
    <mergeCell ref="Q248:S248"/>
    <mergeCell ref="U248:V248"/>
    <mergeCell ref="Z248:AA248"/>
    <mergeCell ref="AF248:AG248"/>
    <mergeCell ref="AH248:AI248"/>
    <mergeCell ref="AF246:AG246"/>
    <mergeCell ref="AH246:AI246"/>
    <mergeCell ref="B247:C247"/>
    <mergeCell ref="E247:G247"/>
    <mergeCell ref="I247:J247"/>
    <mergeCell ref="N247:O247"/>
    <mergeCell ref="Q247:S247"/>
    <mergeCell ref="U247:V247"/>
    <mergeCell ref="Z247:AA247"/>
    <mergeCell ref="AF247:AG247"/>
    <mergeCell ref="Z245:AA245"/>
    <mergeCell ref="AF245:AG245"/>
    <mergeCell ref="AH245:AI245"/>
    <mergeCell ref="B246:C246"/>
    <mergeCell ref="E246:G246"/>
    <mergeCell ref="I246:J246"/>
    <mergeCell ref="N246:O246"/>
    <mergeCell ref="Q246:S246"/>
    <mergeCell ref="U246:V246"/>
    <mergeCell ref="Z246:AA246"/>
    <mergeCell ref="B245:C245"/>
    <mergeCell ref="E245:G245"/>
    <mergeCell ref="I245:J245"/>
    <mergeCell ref="N245:O245"/>
    <mergeCell ref="Q245:S245"/>
    <mergeCell ref="U245:V245"/>
    <mergeCell ref="AH251:AI251"/>
    <mergeCell ref="B252:C252"/>
    <mergeCell ref="E252:G252"/>
    <mergeCell ref="I252:J252"/>
    <mergeCell ref="N252:O252"/>
    <mergeCell ref="Q252:S252"/>
    <mergeCell ref="U252:V252"/>
    <mergeCell ref="Z252:AA252"/>
    <mergeCell ref="AF252:AG252"/>
    <mergeCell ref="AH252:AI252"/>
    <mergeCell ref="AF250:AG250"/>
    <mergeCell ref="AH250:AI250"/>
    <mergeCell ref="B251:C251"/>
    <mergeCell ref="E251:G251"/>
    <mergeCell ref="I251:J251"/>
    <mergeCell ref="N251:O251"/>
    <mergeCell ref="Q251:S251"/>
    <mergeCell ref="U251:V251"/>
    <mergeCell ref="Z251:AA251"/>
    <mergeCell ref="AF251:AG251"/>
    <mergeCell ref="Z249:AA249"/>
    <mergeCell ref="AF249:AG249"/>
    <mergeCell ref="AH249:AI249"/>
    <mergeCell ref="B250:C250"/>
    <mergeCell ref="E250:G250"/>
    <mergeCell ref="I250:J250"/>
    <mergeCell ref="N250:O250"/>
    <mergeCell ref="Q250:S250"/>
    <mergeCell ref="U250:V250"/>
    <mergeCell ref="Z250:AA250"/>
    <mergeCell ref="B249:C249"/>
    <mergeCell ref="E249:G249"/>
    <mergeCell ref="I249:J249"/>
    <mergeCell ref="N249:O249"/>
    <mergeCell ref="Q249:S249"/>
    <mergeCell ref="U249:V249"/>
    <mergeCell ref="AH255:AI255"/>
    <mergeCell ref="B256:C256"/>
    <mergeCell ref="E256:G256"/>
    <mergeCell ref="I256:J256"/>
    <mergeCell ref="N256:O256"/>
    <mergeCell ref="Q256:S256"/>
    <mergeCell ref="U256:V256"/>
    <mergeCell ref="Z256:AA256"/>
    <mergeCell ref="AF256:AG256"/>
    <mergeCell ref="AH256:AI256"/>
    <mergeCell ref="AF254:AG254"/>
    <mergeCell ref="AH254:AI254"/>
    <mergeCell ref="B255:C255"/>
    <mergeCell ref="E255:G255"/>
    <mergeCell ref="I255:J255"/>
    <mergeCell ref="N255:O255"/>
    <mergeCell ref="Q255:S255"/>
    <mergeCell ref="U255:V255"/>
    <mergeCell ref="Z255:AA255"/>
    <mergeCell ref="AF255:AG255"/>
    <mergeCell ref="Z253:AA253"/>
    <mergeCell ref="AF253:AG253"/>
    <mergeCell ref="AH253:AI253"/>
    <mergeCell ref="B254:C254"/>
    <mergeCell ref="E254:G254"/>
    <mergeCell ref="I254:J254"/>
    <mergeCell ref="N254:O254"/>
    <mergeCell ref="Q254:S254"/>
    <mergeCell ref="U254:V254"/>
    <mergeCell ref="Z254:AA254"/>
    <mergeCell ref="B253:C253"/>
    <mergeCell ref="E253:G253"/>
    <mergeCell ref="I253:J253"/>
    <mergeCell ref="N253:O253"/>
    <mergeCell ref="Q253:S253"/>
    <mergeCell ref="U253:V253"/>
    <mergeCell ref="AH259:AI259"/>
    <mergeCell ref="B260:C260"/>
    <mergeCell ref="E260:G260"/>
    <mergeCell ref="I260:J260"/>
    <mergeCell ref="N260:O260"/>
    <mergeCell ref="Q260:S260"/>
    <mergeCell ref="U260:V260"/>
    <mergeCell ref="Z260:AA260"/>
    <mergeCell ref="AF260:AG260"/>
    <mergeCell ref="AH260:AI260"/>
    <mergeCell ref="AF258:AG258"/>
    <mergeCell ref="AH258:AI258"/>
    <mergeCell ref="B259:C259"/>
    <mergeCell ref="E259:G259"/>
    <mergeCell ref="I259:J259"/>
    <mergeCell ref="N259:O259"/>
    <mergeCell ref="Q259:S259"/>
    <mergeCell ref="U259:V259"/>
    <mergeCell ref="Z259:AA259"/>
    <mergeCell ref="AF259:AG259"/>
    <mergeCell ref="Z257:AA257"/>
    <mergeCell ref="AF257:AG257"/>
    <mergeCell ref="AH257:AI257"/>
    <mergeCell ref="B258:C258"/>
    <mergeCell ref="E258:G258"/>
    <mergeCell ref="I258:J258"/>
    <mergeCell ref="N258:O258"/>
    <mergeCell ref="Q258:S258"/>
    <mergeCell ref="U258:V258"/>
    <mergeCell ref="Z258:AA258"/>
    <mergeCell ref="B257:C257"/>
    <mergeCell ref="E257:G257"/>
    <mergeCell ref="I257:J257"/>
    <mergeCell ref="N257:O257"/>
    <mergeCell ref="Q257:S257"/>
    <mergeCell ref="U257:V257"/>
    <mergeCell ref="AH263:AI263"/>
    <mergeCell ref="B264:C264"/>
    <mergeCell ref="E264:G264"/>
    <mergeCell ref="I264:J264"/>
    <mergeCell ref="N264:O264"/>
    <mergeCell ref="Q264:S264"/>
    <mergeCell ref="U264:V264"/>
    <mergeCell ref="Z264:AA264"/>
    <mergeCell ref="AF264:AG264"/>
    <mergeCell ref="AH264:AI264"/>
    <mergeCell ref="AF262:AG262"/>
    <mergeCell ref="AH262:AI262"/>
    <mergeCell ref="B263:C263"/>
    <mergeCell ref="E263:G263"/>
    <mergeCell ref="I263:J263"/>
    <mergeCell ref="N263:O263"/>
    <mergeCell ref="Q263:S263"/>
    <mergeCell ref="U263:V263"/>
    <mergeCell ref="Z263:AA263"/>
    <mergeCell ref="AF263:AG263"/>
    <mergeCell ref="Z261:AA261"/>
    <mergeCell ref="AF261:AG261"/>
    <mergeCell ref="AH261:AI261"/>
    <mergeCell ref="B262:C262"/>
    <mergeCell ref="E262:G262"/>
    <mergeCell ref="I262:J262"/>
    <mergeCell ref="N262:O262"/>
    <mergeCell ref="Q262:S262"/>
    <mergeCell ref="U262:V262"/>
    <mergeCell ref="Z262:AA262"/>
    <mergeCell ref="B261:C261"/>
    <mergeCell ref="E261:G261"/>
    <mergeCell ref="I261:J261"/>
    <mergeCell ref="N261:O261"/>
    <mergeCell ref="Q261:S261"/>
    <mergeCell ref="U261:V261"/>
    <mergeCell ref="AH267:AI267"/>
    <mergeCell ref="B268:C268"/>
    <mergeCell ref="E268:G268"/>
    <mergeCell ref="I268:J268"/>
    <mergeCell ref="N268:O268"/>
    <mergeCell ref="Q268:S268"/>
    <mergeCell ref="U268:V268"/>
    <mergeCell ref="Z268:AA268"/>
    <mergeCell ref="AF268:AG268"/>
    <mergeCell ref="AH268:AI268"/>
    <mergeCell ref="AF266:AG266"/>
    <mergeCell ref="AH266:AI266"/>
    <mergeCell ref="B267:C267"/>
    <mergeCell ref="E267:G267"/>
    <mergeCell ref="I267:J267"/>
    <mergeCell ref="N267:O267"/>
    <mergeCell ref="Q267:S267"/>
    <mergeCell ref="U267:V267"/>
    <mergeCell ref="Z267:AA267"/>
    <mergeCell ref="AF267:AG267"/>
    <mergeCell ref="Z265:AA265"/>
    <mergeCell ref="AF265:AG265"/>
    <mergeCell ref="AH265:AI265"/>
    <mergeCell ref="B266:C266"/>
    <mergeCell ref="E266:G266"/>
    <mergeCell ref="I266:J266"/>
    <mergeCell ref="N266:O266"/>
    <mergeCell ref="Q266:S266"/>
    <mergeCell ref="U266:V266"/>
    <mergeCell ref="Z266:AA266"/>
    <mergeCell ref="B265:C265"/>
    <mergeCell ref="E265:G265"/>
    <mergeCell ref="I265:J265"/>
    <mergeCell ref="N265:O265"/>
    <mergeCell ref="Q265:S265"/>
    <mergeCell ref="U265:V265"/>
    <mergeCell ref="AH271:AI271"/>
    <mergeCell ref="B272:C272"/>
    <mergeCell ref="E272:G272"/>
    <mergeCell ref="I272:J272"/>
    <mergeCell ref="N272:O272"/>
    <mergeCell ref="Q272:S272"/>
    <mergeCell ref="U272:V272"/>
    <mergeCell ref="Z272:AA272"/>
    <mergeCell ref="AF272:AG272"/>
    <mergeCell ref="AH272:AI272"/>
    <mergeCell ref="AF270:AG270"/>
    <mergeCell ref="AH270:AI270"/>
    <mergeCell ref="B271:C271"/>
    <mergeCell ref="E271:G271"/>
    <mergeCell ref="I271:J271"/>
    <mergeCell ref="N271:O271"/>
    <mergeCell ref="Q271:S271"/>
    <mergeCell ref="U271:V271"/>
    <mergeCell ref="Z271:AA271"/>
    <mergeCell ref="AF271:AG271"/>
    <mergeCell ref="Z269:AA269"/>
    <mergeCell ref="AF269:AG269"/>
    <mergeCell ref="AH269:AI269"/>
    <mergeCell ref="B270:C270"/>
    <mergeCell ref="E270:G270"/>
    <mergeCell ref="I270:J270"/>
    <mergeCell ref="N270:O270"/>
    <mergeCell ref="Q270:S270"/>
    <mergeCell ref="U270:V270"/>
    <mergeCell ref="Z270:AA270"/>
    <mergeCell ref="B269:C269"/>
    <mergeCell ref="E269:G269"/>
    <mergeCell ref="I269:J269"/>
    <mergeCell ref="N269:O269"/>
    <mergeCell ref="Q269:S269"/>
    <mergeCell ref="U269:V269"/>
    <mergeCell ref="AH275:AI275"/>
    <mergeCell ref="B276:C276"/>
    <mergeCell ref="E276:G276"/>
    <mergeCell ref="I276:J276"/>
    <mergeCell ref="N276:O276"/>
    <mergeCell ref="Q276:S276"/>
    <mergeCell ref="U276:V276"/>
    <mergeCell ref="Z276:AA276"/>
    <mergeCell ref="AF276:AG276"/>
    <mergeCell ref="AH276:AI276"/>
    <mergeCell ref="AF274:AG274"/>
    <mergeCell ref="AH274:AI274"/>
    <mergeCell ref="B275:C275"/>
    <mergeCell ref="E275:G275"/>
    <mergeCell ref="I275:J275"/>
    <mergeCell ref="N275:O275"/>
    <mergeCell ref="Q275:S275"/>
    <mergeCell ref="U275:V275"/>
    <mergeCell ref="Z275:AA275"/>
    <mergeCell ref="AF275:AG275"/>
    <mergeCell ref="Z273:AA273"/>
    <mergeCell ref="AF273:AG273"/>
    <mergeCell ref="AH273:AI273"/>
    <mergeCell ref="B274:C274"/>
    <mergeCell ref="E274:G274"/>
    <mergeCell ref="I274:J274"/>
    <mergeCell ref="N274:O274"/>
    <mergeCell ref="Q274:S274"/>
    <mergeCell ref="U274:V274"/>
    <mergeCell ref="Z274:AA274"/>
    <mergeCell ref="B273:C273"/>
    <mergeCell ref="E273:G273"/>
    <mergeCell ref="I273:J273"/>
    <mergeCell ref="N273:O273"/>
    <mergeCell ref="Q273:S273"/>
    <mergeCell ref="U273:V273"/>
    <mergeCell ref="AH279:AI279"/>
    <mergeCell ref="B280:C280"/>
    <mergeCell ref="E280:G280"/>
    <mergeCell ref="I280:J280"/>
    <mergeCell ref="N280:O280"/>
    <mergeCell ref="Q280:S280"/>
    <mergeCell ref="U280:V280"/>
    <mergeCell ref="Z280:AA280"/>
    <mergeCell ref="AF280:AG280"/>
    <mergeCell ref="AH280:AI280"/>
    <mergeCell ref="AF278:AG278"/>
    <mergeCell ref="AH278:AI278"/>
    <mergeCell ref="B279:C279"/>
    <mergeCell ref="E279:G279"/>
    <mergeCell ref="I279:J279"/>
    <mergeCell ref="N279:O279"/>
    <mergeCell ref="Q279:S279"/>
    <mergeCell ref="U279:V279"/>
    <mergeCell ref="Z279:AA279"/>
    <mergeCell ref="AF279:AG279"/>
    <mergeCell ref="Z277:AA277"/>
    <mergeCell ref="AF277:AG277"/>
    <mergeCell ref="AH277:AI277"/>
    <mergeCell ref="B278:C278"/>
    <mergeCell ref="E278:G278"/>
    <mergeCell ref="I278:J278"/>
    <mergeCell ref="N278:O278"/>
    <mergeCell ref="Q278:S278"/>
    <mergeCell ref="U278:V278"/>
    <mergeCell ref="Z278:AA278"/>
    <mergeCell ref="B277:C277"/>
    <mergeCell ref="E277:G277"/>
    <mergeCell ref="I277:J277"/>
    <mergeCell ref="N277:O277"/>
    <mergeCell ref="Q277:S277"/>
    <mergeCell ref="U277:V277"/>
    <mergeCell ref="AH283:AI283"/>
    <mergeCell ref="B284:C284"/>
    <mergeCell ref="E284:G284"/>
    <mergeCell ref="I284:J284"/>
    <mergeCell ref="N284:O284"/>
    <mergeCell ref="Q284:S284"/>
    <mergeCell ref="U284:V284"/>
    <mergeCell ref="Z284:AA284"/>
    <mergeCell ref="AF284:AG284"/>
    <mergeCell ref="AH284:AI284"/>
    <mergeCell ref="AF282:AG282"/>
    <mergeCell ref="AH282:AI282"/>
    <mergeCell ref="B283:C283"/>
    <mergeCell ref="E283:G283"/>
    <mergeCell ref="I283:J283"/>
    <mergeCell ref="N283:O283"/>
    <mergeCell ref="Q283:S283"/>
    <mergeCell ref="U283:V283"/>
    <mergeCell ref="Z283:AA283"/>
    <mergeCell ref="AF283:AG283"/>
    <mergeCell ref="Z281:AA281"/>
    <mergeCell ref="AF281:AG281"/>
    <mergeCell ref="AH281:AI281"/>
    <mergeCell ref="B282:C282"/>
    <mergeCell ref="E282:G282"/>
    <mergeCell ref="I282:J282"/>
    <mergeCell ref="N282:O282"/>
    <mergeCell ref="Q282:S282"/>
    <mergeCell ref="U282:V282"/>
    <mergeCell ref="Z282:AA282"/>
    <mergeCell ref="B281:C281"/>
    <mergeCell ref="E281:G281"/>
    <mergeCell ref="I281:J281"/>
    <mergeCell ref="N281:O281"/>
    <mergeCell ref="Q281:S281"/>
    <mergeCell ref="U281:V281"/>
    <mergeCell ref="AH287:AI287"/>
    <mergeCell ref="B288:C288"/>
    <mergeCell ref="E288:G288"/>
    <mergeCell ref="I288:J288"/>
    <mergeCell ref="N288:O288"/>
    <mergeCell ref="Q288:S288"/>
    <mergeCell ref="U288:V288"/>
    <mergeCell ref="Z288:AA288"/>
    <mergeCell ref="AF288:AG288"/>
    <mergeCell ref="AH288:AI288"/>
    <mergeCell ref="AF286:AG286"/>
    <mergeCell ref="AH286:AI286"/>
    <mergeCell ref="B287:C287"/>
    <mergeCell ref="E287:G287"/>
    <mergeCell ref="I287:J287"/>
    <mergeCell ref="N287:O287"/>
    <mergeCell ref="Q287:S287"/>
    <mergeCell ref="U287:V287"/>
    <mergeCell ref="Z287:AA287"/>
    <mergeCell ref="AF287:AG287"/>
    <mergeCell ref="Z285:AA285"/>
    <mergeCell ref="AF285:AG285"/>
    <mergeCell ref="AH285:AI285"/>
    <mergeCell ref="B286:C286"/>
    <mergeCell ref="E286:G286"/>
    <mergeCell ref="I286:J286"/>
    <mergeCell ref="N286:O286"/>
    <mergeCell ref="Q286:S286"/>
    <mergeCell ref="U286:V286"/>
    <mergeCell ref="Z286:AA286"/>
    <mergeCell ref="B285:C285"/>
    <mergeCell ref="E285:G285"/>
    <mergeCell ref="I285:J285"/>
    <mergeCell ref="N285:O285"/>
    <mergeCell ref="Q285:S285"/>
    <mergeCell ref="U285:V285"/>
    <mergeCell ref="AH291:AI291"/>
    <mergeCell ref="B292:C292"/>
    <mergeCell ref="E292:G292"/>
    <mergeCell ref="I292:J292"/>
    <mergeCell ref="N292:O292"/>
    <mergeCell ref="Q292:S292"/>
    <mergeCell ref="U292:V292"/>
    <mergeCell ref="Z292:AA292"/>
    <mergeCell ref="AF292:AG292"/>
    <mergeCell ref="AH292:AI292"/>
    <mergeCell ref="AF290:AG290"/>
    <mergeCell ref="AH290:AI290"/>
    <mergeCell ref="B291:C291"/>
    <mergeCell ref="E291:G291"/>
    <mergeCell ref="I291:J291"/>
    <mergeCell ref="N291:O291"/>
    <mergeCell ref="Q291:S291"/>
    <mergeCell ref="U291:V291"/>
    <mergeCell ref="Z291:AA291"/>
    <mergeCell ref="AF291:AG291"/>
    <mergeCell ref="Z289:AA289"/>
    <mergeCell ref="AF289:AG289"/>
    <mergeCell ref="AH289:AI289"/>
    <mergeCell ref="B290:C290"/>
    <mergeCell ref="E290:G290"/>
    <mergeCell ref="I290:J290"/>
    <mergeCell ref="N290:O290"/>
    <mergeCell ref="Q290:S290"/>
    <mergeCell ref="U290:V290"/>
    <mergeCell ref="Z290:AA290"/>
    <mergeCell ref="B289:C289"/>
    <mergeCell ref="E289:G289"/>
    <mergeCell ref="I289:J289"/>
    <mergeCell ref="N289:O289"/>
    <mergeCell ref="Q289:S289"/>
    <mergeCell ref="U289:V289"/>
    <mergeCell ref="AH295:AI295"/>
    <mergeCell ref="B296:C296"/>
    <mergeCell ref="E296:G296"/>
    <mergeCell ref="I296:J296"/>
    <mergeCell ref="N296:O296"/>
    <mergeCell ref="Q296:S296"/>
    <mergeCell ref="U296:V296"/>
    <mergeCell ref="Z296:AA296"/>
    <mergeCell ref="AF296:AG296"/>
    <mergeCell ref="AH296:AI296"/>
    <mergeCell ref="AF294:AG294"/>
    <mergeCell ref="AH294:AI294"/>
    <mergeCell ref="B295:C295"/>
    <mergeCell ref="E295:G295"/>
    <mergeCell ref="I295:J295"/>
    <mergeCell ref="N295:O295"/>
    <mergeCell ref="Q295:S295"/>
    <mergeCell ref="U295:V295"/>
    <mergeCell ref="Z295:AA295"/>
    <mergeCell ref="AF295:AG295"/>
    <mergeCell ref="Z293:AA293"/>
    <mergeCell ref="AF293:AG293"/>
    <mergeCell ref="AH293:AI293"/>
    <mergeCell ref="B294:C294"/>
    <mergeCell ref="E294:G294"/>
    <mergeCell ref="I294:J294"/>
    <mergeCell ref="N294:O294"/>
    <mergeCell ref="Q294:S294"/>
    <mergeCell ref="U294:V294"/>
    <mergeCell ref="Z294:AA294"/>
    <mergeCell ref="B293:C293"/>
    <mergeCell ref="E293:G293"/>
    <mergeCell ref="I293:J293"/>
    <mergeCell ref="N293:O293"/>
    <mergeCell ref="Q293:S293"/>
    <mergeCell ref="U293:V293"/>
    <mergeCell ref="AH299:AI299"/>
    <mergeCell ref="B300:C300"/>
    <mergeCell ref="E300:G300"/>
    <mergeCell ref="I300:J300"/>
    <mergeCell ref="N300:O300"/>
    <mergeCell ref="Q300:S300"/>
    <mergeCell ref="U300:V300"/>
    <mergeCell ref="Z300:AA300"/>
    <mergeCell ref="AF300:AG300"/>
    <mergeCell ref="AH300:AI300"/>
    <mergeCell ref="AF298:AG298"/>
    <mergeCell ref="AH298:AI298"/>
    <mergeCell ref="B299:C299"/>
    <mergeCell ref="E299:G299"/>
    <mergeCell ref="I299:J299"/>
    <mergeCell ref="N299:O299"/>
    <mergeCell ref="Q299:S299"/>
    <mergeCell ref="U299:V299"/>
    <mergeCell ref="Z299:AA299"/>
    <mergeCell ref="AF299:AG299"/>
    <mergeCell ref="Z297:AA297"/>
    <mergeCell ref="AF297:AG297"/>
    <mergeCell ref="AH297:AI297"/>
    <mergeCell ref="B298:C298"/>
    <mergeCell ref="E298:G298"/>
    <mergeCell ref="I298:J298"/>
    <mergeCell ref="N298:O298"/>
    <mergeCell ref="Q298:S298"/>
    <mergeCell ref="U298:V298"/>
    <mergeCell ref="Z298:AA298"/>
    <mergeCell ref="B297:C297"/>
    <mergeCell ref="E297:G297"/>
    <mergeCell ref="I297:J297"/>
    <mergeCell ref="N297:O297"/>
    <mergeCell ref="Q297:S297"/>
    <mergeCell ref="U297:V297"/>
    <mergeCell ref="AH303:AI303"/>
    <mergeCell ref="B304:C304"/>
    <mergeCell ref="E304:G304"/>
    <mergeCell ref="I304:J304"/>
    <mergeCell ref="N304:O304"/>
    <mergeCell ref="Q304:S304"/>
    <mergeCell ref="U304:V304"/>
    <mergeCell ref="Z304:AA304"/>
    <mergeCell ref="AF304:AG304"/>
    <mergeCell ref="AH304:AI304"/>
    <mergeCell ref="AF302:AG302"/>
    <mergeCell ref="AH302:AI302"/>
    <mergeCell ref="B303:C303"/>
    <mergeCell ref="E303:G303"/>
    <mergeCell ref="I303:J303"/>
    <mergeCell ref="N303:O303"/>
    <mergeCell ref="Q303:S303"/>
    <mergeCell ref="U303:V303"/>
    <mergeCell ref="Z303:AA303"/>
    <mergeCell ref="AF303:AG303"/>
    <mergeCell ref="Z301:AA301"/>
    <mergeCell ref="AF301:AG301"/>
    <mergeCell ref="AH301:AI301"/>
    <mergeCell ref="B302:C302"/>
    <mergeCell ref="E302:G302"/>
    <mergeCell ref="I302:J302"/>
    <mergeCell ref="N302:O302"/>
    <mergeCell ref="Q302:S302"/>
    <mergeCell ref="U302:V302"/>
    <mergeCell ref="Z302:AA302"/>
    <mergeCell ref="B301:C301"/>
    <mergeCell ref="E301:G301"/>
    <mergeCell ref="I301:J301"/>
    <mergeCell ref="N301:O301"/>
    <mergeCell ref="Q301:S301"/>
    <mergeCell ref="U301:V301"/>
    <mergeCell ref="AH307:AI307"/>
    <mergeCell ref="B308:C308"/>
    <mergeCell ref="E308:G308"/>
    <mergeCell ref="I308:J308"/>
    <mergeCell ref="N308:O308"/>
    <mergeCell ref="Q308:S308"/>
    <mergeCell ref="U308:V308"/>
    <mergeCell ref="Z308:AA308"/>
    <mergeCell ref="AF308:AG308"/>
    <mergeCell ref="AH308:AI308"/>
    <mergeCell ref="AF306:AG306"/>
    <mergeCell ref="AH306:AI306"/>
    <mergeCell ref="B307:C307"/>
    <mergeCell ref="E307:G307"/>
    <mergeCell ref="I307:J307"/>
    <mergeCell ref="N307:O307"/>
    <mergeCell ref="Q307:S307"/>
    <mergeCell ref="U307:V307"/>
    <mergeCell ref="Z307:AA307"/>
    <mergeCell ref="AF307:AG307"/>
    <mergeCell ref="Z305:AA305"/>
    <mergeCell ref="AF305:AG305"/>
    <mergeCell ref="AH305:AI305"/>
    <mergeCell ref="B306:C306"/>
    <mergeCell ref="E306:G306"/>
    <mergeCell ref="I306:J306"/>
    <mergeCell ref="N306:O306"/>
    <mergeCell ref="Q306:S306"/>
    <mergeCell ref="U306:V306"/>
    <mergeCell ref="Z306:AA306"/>
    <mergeCell ref="B305:C305"/>
    <mergeCell ref="E305:G305"/>
    <mergeCell ref="I305:J305"/>
    <mergeCell ref="N305:O305"/>
    <mergeCell ref="Q305:S305"/>
    <mergeCell ref="U305:V305"/>
    <mergeCell ref="AH311:AI311"/>
    <mergeCell ref="B312:C312"/>
    <mergeCell ref="E312:G312"/>
    <mergeCell ref="I312:J312"/>
    <mergeCell ref="N312:O312"/>
    <mergeCell ref="Q312:S312"/>
    <mergeCell ref="U312:V312"/>
    <mergeCell ref="Z312:AA312"/>
    <mergeCell ref="AF312:AG312"/>
    <mergeCell ref="AH312:AI312"/>
    <mergeCell ref="AF310:AG310"/>
    <mergeCell ref="AH310:AI310"/>
    <mergeCell ref="B311:C311"/>
    <mergeCell ref="E311:G311"/>
    <mergeCell ref="I311:J311"/>
    <mergeCell ref="N311:O311"/>
    <mergeCell ref="Q311:S311"/>
    <mergeCell ref="U311:V311"/>
    <mergeCell ref="Z311:AA311"/>
    <mergeCell ref="AF311:AG311"/>
    <mergeCell ref="Z309:AA309"/>
    <mergeCell ref="AF309:AG309"/>
    <mergeCell ref="AH309:AI309"/>
    <mergeCell ref="B310:C310"/>
    <mergeCell ref="E310:G310"/>
    <mergeCell ref="I310:J310"/>
    <mergeCell ref="N310:O310"/>
    <mergeCell ref="Q310:S310"/>
    <mergeCell ref="U310:V310"/>
    <mergeCell ref="Z310:AA310"/>
    <mergeCell ref="B309:C309"/>
    <mergeCell ref="E309:G309"/>
    <mergeCell ref="I309:J309"/>
    <mergeCell ref="N309:O309"/>
    <mergeCell ref="Q309:S309"/>
    <mergeCell ref="U309:V309"/>
    <mergeCell ref="AH315:AI315"/>
    <mergeCell ref="B316:C316"/>
    <mergeCell ref="E316:G316"/>
    <mergeCell ref="I316:J316"/>
    <mergeCell ref="N316:O316"/>
    <mergeCell ref="Q316:S316"/>
    <mergeCell ref="U316:V316"/>
    <mergeCell ref="Z316:AA316"/>
    <mergeCell ref="AF316:AG316"/>
    <mergeCell ref="AH316:AI316"/>
    <mergeCell ref="AF314:AG314"/>
    <mergeCell ref="AH314:AI314"/>
    <mergeCell ref="B315:C315"/>
    <mergeCell ref="E315:G315"/>
    <mergeCell ref="I315:J315"/>
    <mergeCell ref="N315:O315"/>
    <mergeCell ref="Q315:S315"/>
    <mergeCell ref="U315:V315"/>
    <mergeCell ref="Z315:AA315"/>
    <mergeCell ref="AF315:AG315"/>
    <mergeCell ref="Z313:AA313"/>
    <mergeCell ref="AF313:AG313"/>
    <mergeCell ref="AH313:AI313"/>
    <mergeCell ref="B314:C314"/>
    <mergeCell ref="E314:G314"/>
    <mergeCell ref="I314:J314"/>
    <mergeCell ref="N314:O314"/>
    <mergeCell ref="Q314:S314"/>
    <mergeCell ref="U314:V314"/>
    <mergeCell ref="Z314:AA314"/>
    <mergeCell ref="B313:C313"/>
    <mergeCell ref="E313:G313"/>
    <mergeCell ref="I313:J313"/>
    <mergeCell ref="N313:O313"/>
    <mergeCell ref="Q313:S313"/>
    <mergeCell ref="U313:V313"/>
    <mergeCell ref="AH319:AI319"/>
    <mergeCell ref="B320:C320"/>
    <mergeCell ref="E320:G320"/>
    <mergeCell ref="I320:J320"/>
    <mergeCell ref="N320:O320"/>
    <mergeCell ref="Q320:S320"/>
    <mergeCell ref="U320:V320"/>
    <mergeCell ref="Z320:AA320"/>
    <mergeCell ref="AF320:AG320"/>
    <mergeCell ref="AH320:AI320"/>
    <mergeCell ref="AF318:AG318"/>
    <mergeCell ref="AH318:AI318"/>
    <mergeCell ref="B319:C319"/>
    <mergeCell ref="E319:G319"/>
    <mergeCell ref="I319:J319"/>
    <mergeCell ref="N319:O319"/>
    <mergeCell ref="Q319:S319"/>
    <mergeCell ref="U319:V319"/>
    <mergeCell ref="Z319:AA319"/>
    <mergeCell ref="AF319:AG319"/>
    <mergeCell ref="Z317:AA317"/>
    <mergeCell ref="AF317:AG317"/>
    <mergeCell ref="AH317:AI317"/>
    <mergeCell ref="B318:C318"/>
    <mergeCell ref="E318:G318"/>
    <mergeCell ref="I318:J318"/>
    <mergeCell ref="N318:O318"/>
    <mergeCell ref="Q318:S318"/>
    <mergeCell ref="U318:V318"/>
    <mergeCell ref="Z318:AA318"/>
    <mergeCell ref="B317:C317"/>
    <mergeCell ref="E317:G317"/>
    <mergeCell ref="I317:J317"/>
    <mergeCell ref="N317:O317"/>
    <mergeCell ref="Q317:S317"/>
    <mergeCell ref="U317:V317"/>
    <mergeCell ref="AH323:AI323"/>
    <mergeCell ref="B324:C324"/>
    <mergeCell ref="E324:G324"/>
    <mergeCell ref="I324:J324"/>
    <mergeCell ref="N324:O324"/>
    <mergeCell ref="Q324:S324"/>
    <mergeCell ref="U324:V324"/>
    <mergeCell ref="Z324:AA324"/>
    <mergeCell ref="AF324:AG324"/>
    <mergeCell ref="AH324:AI324"/>
    <mergeCell ref="AF322:AG322"/>
    <mergeCell ref="AH322:AI322"/>
    <mergeCell ref="B323:C323"/>
    <mergeCell ref="E323:G323"/>
    <mergeCell ref="I323:J323"/>
    <mergeCell ref="N323:O323"/>
    <mergeCell ref="Q323:S323"/>
    <mergeCell ref="U323:V323"/>
    <mergeCell ref="Z323:AA323"/>
    <mergeCell ref="AF323:AG323"/>
    <mergeCell ref="Z321:AA321"/>
    <mergeCell ref="AF321:AG321"/>
    <mergeCell ref="AH321:AI321"/>
    <mergeCell ref="B322:C322"/>
    <mergeCell ref="E322:G322"/>
    <mergeCell ref="I322:J322"/>
    <mergeCell ref="N322:O322"/>
    <mergeCell ref="Q322:S322"/>
    <mergeCell ref="U322:V322"/>
    <mergeCell ref="Z322:AA322"/>
    <mergeCell ref="B321:C321"/>
    <mergeCell ref="E321:G321"/>
    <mergeCell ref="I321:J321"/>
    <mergeCell ref="N321:O321"/>
    <mergeCell ref="Q321:S321"/>
    <mergeCell ref="U321:V321"/>
    <mergeCell ref="AH327:AI327"/>
    <mergeCell ref="B328:C328"/>
    <mergeCell ref="E328:G328"/>
    <mergeCell ref="I328:J328"/>
    <mergeCell ref="N328:O328"/>
    <mergeCell ref="Q328:S328"/>
    <mergeCell ref="U328:V328"/>
    <mergeCell ref="Z328:AA328"/>
    <mergeCell ref="AF328:AG328"/>
    <mergeCell ref="AH328:AI328"/>
    <mergeCell ref="AF326:AG326"/>
    <mergeCell ref="AH326:AI326"/>
    <mergeCell ref="B327:C327"/>
    <mergeCell ref="E327:G327"/>
    <mergeCell ref="I327:J327"/>
    <mergeCell ref="N327:O327"/>
    <mergeCell ref="Q327:S327"/>
    <mergeCell ref="U327:V327"/>
    <mergeCell ref="Z327:AA327"/>
    <mergeCell ref="AF327:AG327"/>
    <mergeCell ref="Z325:AA325"/>
    <mergeCell ref="AF325:AG325"/>
    <mergeCell ref="AH325:AI325"/>
    <mergeCell ref="B326:C326"/>
    <mergeCell ref="E326:G326"/>
    <mergeCell ref="I326:J326"/>
    <mergeCell ref="N326:O326"/>
    <mergeCell ref="Q326:S326"/>
    <mergeCell ref="U326:V326"/>
    <mergeCell ref="Z326:AA326"/>
    <mergeCell ref="B325:C325"/>
    <mergeCell ref="E325:G325"/>
    <mergeCell ref="I325:J325"/>
    <mergeCell ref="N325:O325"/>
    <mergeCell ref="Q325:S325"/>
    <mergeCell ref="U325:V325"/>
    <mergeCell ref="AH331:AI331"/>
    <mergeCell ref="B332:C332"/>
    <mergeCell ref="E332:G332"/>
    <mergeCell ref="I332:J332"/>
    <mergeCell ref="N332:O332"/>
    <mergeCell ref="Q332:S332"/>
    <mergeCell ref="U332:V332"/>
    <mergeCell ref="Z332:AA332"/>
    <mergeCell ref="AF332:AG332"/>
    <mergeCell ref="AH332:AI332"/>
    <mergeCell ref="AF330:AG330"/>
    <mergeCell ref="AH330:AI330"/>
    <mergeCell ref="B331:C331"/>
    <mergeCell ref="E331:G331"/>
    <mergeCell ref="I331:J331"/>
    <mergeCell ref="N331:O331"/>
    <mergeCell ref="Q331:S331"/>
    <mergeCell ref="U331:V331"/>
    <mergeCell ref="Z331:AA331"/>
    <mergeCell ref="AF331:AG331"/>
    <mergeCell ref="Z329:AA329"/>
    <mergeCell ref="AF329:AG329"/>
    <mergeCell ref="AH329:AI329"/>
    <mergeCell ref="B330:C330"/>
    <mergeCell ref="E330:G330"/>
    <mergeCell ref="I330:J330"/>
    <mergeCell ref="N330:O330"/>
    <mergeCell ref="Q330:S330"/>
    <mergeCell ref="U330:V330"/>
    <mergeCell ref="Z330:AA330"/>
    <mergeCell ref="B329:C329"/>
    <mergeCell ref="E329:G329"/>
    <mergeCell ref="I329:J329"/>
    <mergeCell ref="N329:O329"/>
    <mergeCell ref="Q329:S329"/>
    <mergeCell ref="U329:V329"/>
    <mergeCell ref="AH335:AI335"/>
    <mergeCell ref="B336:C336"/>
    <mergeCell ref="E336:G336"/>
    <mergeCell ref="I336:J336"/>
    <mergeCell ref="N336:O336"/>
    <mergeCell ref="Q336:S336"/>
    <mergeCell ref="U336:V336"/>
    <mergeCell ref="Z336:AA336"/>
    <mergeCell ref="AF336:AG336"/>
    <mergeCell ref="AH336:AI336"/>
    <mergeCell ref="AF334:AG334"/>
    <mergeCell ref="AH334:AI334"/>
    <mergeCell ref="B335:C335"/>
    <mergeCell ref="E335:G335"/>
    <mergeCell ref="I335:J335"/>
    <mergeCell ref="N335:O335"/>
    <mergeCell ref="Q335:S335"/>
    <mergeCell ref="U335:V335"/>
    <mergeCell ref="Z335:AA335"/>
    <mergeCell ref="AF335:AG335"/>
    <mergeCell ref="Z333:AA333"/>
    <mergeCell ref="AF333:AG333"/>
    <mergeCell ref="AH333:AI333"/>
    <mergeCell ref="B334:C334"/>
    <mergeCell ref="E334:G334"/>
    <mergeCell ref="I334:J334"/>
    <mergeCell ref="N334:O334"/>
    <mergeCell ref="Q334:S334"/>
    <mergeCell ref="U334:V334"/>
    <mergeCell ref="Z334:AA334"/>
    <mergeCell ref="B333:C333"/>
    <mergeCell ref="E333:G333"/>
    <mergeCell ref="I333:J333"/>
    <mergeCell ref="N333:O333"/>
    <mergeCell ref="Q333:S333"/>
    <mergeCell ref="U333:V333"/>
    <mergeCell ref="AH339:AI339"/>
    <mergeCell ref="B340:C340"/>
    <mergeCell ref="E340:G340"/>
    <mergeCell ref="I340:J340"/>
    <mergeCell ref="N340:O340"/>
    <mergeCell ref="Q340:S340"/>
    <mergeCell ref="U340:V340"/>
    <mergeCell ref="Z340:AA340"/>
    <mergeCell ref="AF340:AG340"/>
    <mergeCell ref="AH340:AI340"/>
    <mergeCell ref="AF338:AG338"/>
    <mergeCell ref="AH338:AI338"/>
    <mergeCell ref="B339:C339"/>
    <mergeCell ref="E339:G339"/>
    <mergeCell ref="I339:J339"/>
    <mergeCell ref="N339:O339"/>
    <mergeCell ref="Q339:S339"/>
    <mergeCell ref="U339:V339"/>
    <mergeCell ref="Z339:AA339"/>
    <mergeCell ref="AF339:AG339"/>
    <mergeCell ref="Z337:AA337"/>
    <mergeCell ref="AF337:AG337"/>
    <mergeCell ref="AH337:AI337"/>
    <mergeCell ref="B338:C338"/>
    <mergeCell ref="E338:G338"/>
    <mergeCell ref="I338:J338"/>
    <mergeCell ref="N338:O338"/>
    <mergeCell ref="Q338:S338"/>
    <mergeCell ref="U338:V338"/>
    <mergeCell ref="Z338:AA338"/>
    <mergeCell ref="B337:C337"/>
    <mergeCell ref="E337:G337"/>
    <mergeCell ref="I337:J337"/>
    <mergeCell ref="N337:O337"/>
    <mergeCell ref="Q337:S337"/>
    <mergeCell ref="U337:V337"/>
    <mergeCell ref="AH343:AI343"/>
    <mergeCell ref="B344:C344"/>
    <mergeCell ref="E344:G344"/>
    <mergeCell ref="I344:J344"/>
    <mergeCell ref="N344:O344"/>
    <mergeCell ref="Q344:S344"/>
    <mergeCell ref="U344:V344"/>
    <mergeCell ref="Z344:AA344"/>
    <mergeCell ref="AF344:AG344"/>
    <mergeCell ref="AH344:AI344"/>
    <mergeCell ref="AF342:AG342"/>
    <mergeCell ref="AH342:AI342"/>
    <mergeCell ref="B343:C343"/>
    <mergeCell ref="E343:G343"/>
    <mergeCell ref="I343:J343"/>
    <mergeCell ref="N343:O343"/>
    <mergeCell ref="Q343:S343"/>
    <mergeCell ref="U343:V343"/>
    <mergeCell ref="Z343:AA343"/>
    <mergeCell ref="AF343:AG343"/>
    <mergeCell ref="Z341:AA341"/>
    <mergeCell ref="AF341:AG341"/>
    <mergeCell ref="AH341:AI341"/>
    <mergeCell ref="B342:C342"/>
    <mergeCell ref="E342:G342"/>
    <mergeCell ref="I342:J342"/>
    <mergeCell ref="N342:O342"/>
    <mergeCell ref="Q342:S342"/>
    <mergeCell ref="U342:V342"/>
    <mergeCell ref="Z342:AA342"/>
    <mergeCell ref="B341:C341"/>
    <mergeCell ref="E341:G341"/>
    <mergeCell ref="I341:J341"/>
    <mergeCell ref="N341:O341"/>
    <mergeCell ref="Q341:S341"/>
    <mergeCell ref="U341:V341"/>
    <mergeCell ref="AH347:AI347"/>
    <mergeCell ref="B348:C348"/>
    <mergeCell ref="E348:G348"/>
    <mergeCell ref="I348:J348"/>
    <mergeCell ref="N348:O348"/>
    <mergeCell ref="Q348:S348"/>
    <mergeCell ref="U348:V348"/>
    <mergeCell ref="Z348:AA348"/>
    <mergeCell ref="AF348:AG348"/>
    <mergeCell ref="AH348:AI348"/>
    <mergeCell ref="AF346:AG346"/>
    <mergeCell ref="AH346:AI346"/>
    <mergeCell ref="B347:C347"/>
    <mergeCell ref="E347:G347"/>
    <mergeCell ref="I347:J347"/>
    <mergeCell ref="N347:O347"/>
    <mergeCell ref="Q347:S347"/>
    <mergeCell ref="U347:V347"/>
    <mergeCell ref="Z347:AA347"/>
    <mergeCell ref="AF347:AG347"/>
    <mergeCell ref="Z345:AA345"/>
    <mergeCell ref="AF345:AG345"/>
    <mergeCell ref="AH345:AI345"/>
    <mergeCell ref="B346:C346"/>
    <mergeCell ref="E346:G346"/>
    <mergeCell ref="I346:J346"/>
    <mergeCell ref="N346:O346"/>
    <mergeCell ref="Q346:S346"/>
    <mergeCell ref="U346:V346"/>
    <mergeCell ref="Z346:AA346"/>
    <mergeCell ref="B345:C345"/>
    <mergeCell ref="E345:G345"/>
    <mergeCell ref="I345:J345"/>
    <mergeCell ref="N345:O345"/>
    <mergeCell ref="Q345:S345"/>
    <mergeCell ref="U345:V345"/>
    <mergeCell ref="AH351:AI351"/>
    <mergeCell ref="B352:C352"/>
    <mergeCell ref="E352:G352"/>
    <mergeCell ref="I352:J352"/>
    <mergeCell ref="N352:O352"/>
    <mergeCell ref="Q352:S352"/>
    <mergeCell ref="U352:V352"/>
    <mergeCell ref="Z352:AA352"/>
    <mergeCell ref="AF352:AG352"/>
    <mergeCell ref="AH352:AI352"/>
    <mergeCell ref="AF350:AG350"/>
    <mergeCell ref="AH350:AI350"/>
    <mergeCell ref="B351:C351"/>
    <mergeCell ref="E351:G351"/>
    <mergeCell ref="I351:J351"/>
    <mergeCell ref="N351:O351"/>
    <mergeCell ref="Q351:S351"/>
    <mergeCell ref="U351:V351"/>
    <mergeCell ref="Z351:AA351"/>
    <mergeCell ref="AF351:AG351"/>
    <mergeCell ref="Z349:AA349"/>
    <mergeCell ref="AF349:AG349"/>
    <mergeCell ref="AH349:AI349"/>
    <mergeCell ref="B350:C350"/>
    <mergeCell ref="E350:G350"/>
    <mergeCell ref="I350:J350"/>
    <mergeCell ref="N350:O350"/>
    <mergeCell ref="Q350:S350"/>
    <mergeCell ref="U350:V350"/>
    <mergeCell ref="Z350:AA350"/>
    <mergeCell ref="B349:C349"/>
    <mergeCell ref="E349:G349"/>
    <mergeCell ref="I349:J349"/>
    <mergeCell ref="N349:O349"/>
    <mergeCell ref="Q349:S349"/>
    <mergeCell ref="U349:V349"/>
    <mergeCell ref="AH355:AI355"/>
    <mergeCell ref="B356:C356"/>
    <mergeCell ref="E356:G356"/>
    <mergeCell ref="I356:J356"/>
    <mergeCell ref="N356:O356"/>
    <mergeCell ref="Q356:S356"/>
    <mergeCell ref="U356:V356"/>
    <mergeCell ref="Z356:AA356"/>
    <mergeCell ref="AF356:AG356"/>
    <mergeCell ref="AH356:AI356"/>
    <mergeCell ref="AF354:AG354"/>
    <mergeCell ref="AH354:AI354"/>
    <mergeCell ref="B355:C355"/>
    <mergeCell ref="E355:G355"/>
    <mergeCell ref="I355:J355"/>
    <mergeCell ref="N355:O355"/>
    <mergeCell ref="Q355:S355"/>
    <mergeCell ref="U355:V355"/>
    <mergeCell ref="Z355:AA355"/>
    <mergeCell ref="AF355:AG355"/>
    <mergeCell ref="Z353:AA353"/>
    <mergeCell ref="AF353:AG353"/>
    <mergeCell ref="AH353:AI353"/>
    <mergeCell ref="B354:C354"/>
    <mergeCell ref="E354:G354"/>
    <mergeCell ref="I354:J354"/>
    <mergeCell ref="N354:O354"/>
    <mergeCell ref="Q354:S354"/>
    <mergeCell ref="U354:V354"/>
    <mergeCell ref="Z354:AA354"/>
    <mergeCell ref="B353:C353"/>
    <mergeCell ref="E353:G353"/>
    <mergeCell ref="I353:J353"/>
    <mergeCell ref="N353:O353"/>
    <mergeCell ref="Q353:S353"/>
    <mergeCell ref="U353:V353"/>
    <mergeCell ref="AH359:AI359"/>
    <mergeCell ref="B360:C360"/>
    <mergeCell ref="E360:G360"/>
    <mergeCell ref="I360:J360"/>
    <mergeCell ref="N360:O360"/>
    <mergeCell ref="Q360:S360"/>
    <mergeCell ref="U360:V360"/>
    <mergeCell ref="Z360:AA360"/>
    <mergeCell ref="AF360:AG360"/>
    <mergeCell ref="AH360:AI360"/>
    <mergeCell ref="AF358:AG358"/>
    <mergeCell ref="AH358:AI358"/>
    <mergeCell ref="B359:C359"/>
    <mergeCell ref="E359:G359"/>
    <mergeCell ref="I359:J359"/>
    <mergeCell ref="N359:O359"/>
    <mergeCell ref="Q359:S359"/>
    <mergeCell ref="U359:V359"/>
    <mergeCell ref="Z359:AA359"/>
    <mergeCell ref="AF359:AG359"/>
    <mergeCell ref="Z357:AA357"/>
    <mergeCell ref="AF357:AG357"/>
    <mergeCell ref="AH357:AI357"/>
    <mergeCell ref="B358:C358"/>
    <mergeCell ref="E358:G358"/>
    <mergeCell ref="I358:J358"/>
    <mergeCell ref="N358:O358"/>
    <mergeCell ref="Q358:S358"/>
    <mergeCell ref="U358:V358"/>
    <mergeCell ref="Z358:AA358"/>
    <mergeCell ref="B357:C357"/>
    <mergeCell ref="E357:G357"/>
    <mergeCell ref="I357:J357"/>
    <mergeCell ref="N357:O357"/>
    <mergeCell ref="Q357:S357"/>
    <mergeCell ref="U357:V357"/>
    <mergeCell ref="AH363:AI363"/>
    <mergeCell ref="B364:C364"/>
    <mergeCell ref="E364:G364"/>
    <mergeCell ref="I364:J364"/>
    <mergeCell ref="N364:O364"/>
    <mergeCell ref="Q364:S364"/>
    <mergeCell ref="U364:V364"/>
    <mergeCell ref="Z364:AA364"/>
    <mergeCell ref="AF364:AG364"/>
    <mergeCell ref="AH364:AI364"/>
    <mergeCell ref="AF362:AG362"/>
    <mergeCell ref="AH362:AI362"/>
    <mergeCell ref="B363:C363"/>
    <mergeCell ref="E363:G363"/>
    <mergeCell ref="I363:J363"/>
    <mergeCell ref="N363:O363"/>
    <mergeCell ref="Q363:S363"/>
    <mergeCell ref="U363:V363"/>
    <mergeCell ref="Z363:AA363"/>
    <mergeCell ref="AF363:AG363"/>
    <mergeCell ref="Z361:AA361"/>
    <mergeCell ref="AF361:AG361"/>
    <mergeCell ref="AH361:AI361"/>
    <mergeCell ref="B362:C362"/>
    <mergeCell ref="E362:G362"/>
    <mergeCell ref="I362:J362"/>
    <mergeCell ref="N362:O362"/>
    <mergeCell ref="Q362:S362"/>
    <mergeCell ref="U362:V362"/>
    <mergeCell ref="Z362:AA362"/>
    <mergeCell ref="B361:C361"/>
    <mergeCell ref="E361:G361"/>
    <mergeCell ref="I361:J361"/>
    <mergeCell ref="N361:O361"/>
    <mergeCell ref="Q361:S361"/>
    <mergeCell ref="U361:V361"/>
    <mergeCell ref="AH367:AI367"/>
    <mergeCell ref="B368:C368"/>
    <mergeCell ref="E368:G368"/>
    <mergeCell ref="I368:J368"/>
    <mergeCell ref="N368:O368"/>
    <mergeCell ref="Q368:S368"/>
    <mergeCell ref="U368:V368"/>
    <mergeCell ref="Z368:AA368"/>
    <mergeCell ref="AF368:AG368"/>
    <mergeCell ref="AH368:AI368"/>
    <mergeCell ref="AF366:AG366"/>
    <mergeCell ref="AH366:AI366"/>
    <mergeCell ref="B367:C367"/>
    <mergeCell ref="E367:G367"/>
    <mergeCell ref="I367:J367"/>
    <mergeCell ref="N367:O367"/>
    <mergeCell ref="Q367:S367"/>
    <mergeCell ref="U367:V367"/>
    <mergeCell ref="Z367:AA367"/>
    <mergeCell ref="AF367:AG367"/>
    <mergeCell ref="Z365:AA365"/>
    <mergeCell ref="AF365:AG365"/>
    <mergeCell ref="AH365:AI365"/>
    <mergeCell ref="B366:C366"/>
    <mergeCell ref="E366:G366"/>
    <mergeCell ref="I366:J366"/>
    <mergeCell ref="N366:O366"/>
    <mergeCell ref="Q366:S366"/>
    <mergeCell ref="U366:V366"/>
    <mergeCell ref="Z366:AA366"/>
    <mergeCell ref="B365:C365"/>
    <mergeCell ref="E365:G365"/>
    <mergeCell ref="I365:J365"/>
    <mergeCell ref="N365:O365"/>
    <mergeCell ref="Q365:S365"/>
    <mergeCell ref="U365:V365"/>
    <mergeCell ref="AH371:AI371"/>
    <mergeCell ref="B372:C372"/>
    <mergeCell ref="E372:G372"/>
    <mergeCell ref="I372:J372"/>
    <mergeCell ref="N372:O372"/>
    <mergeCell ref="Q372:S372"/>
    <mergeCell ref="U372:V372"/>
    <mergeCell ref="Z372:AA372"/>
    <mergeCell ref="AF372:AG372"/>
    <mergeCell ref="AH372:AI372"/>
    <mergeCell ref="AF370:AG370"/>
    <mergeCell ref="AH370:AI370"/>
    <mergeCell ref="B371:C371"/>
    <mergeCell ref="E371:G371"/>
    <mergeCell ref="I371:J371"/>
    <mergeCell ref="N371:O371"/>
    <mergeCell ref="Q371:S371"/>
    <mergeCell ref="U371:V371"/>
    <mergeCell ref="Z371:AA371"/>
    <mergeCell ref="AF371:AG371"/>
    <mergeCell ref="Z369:AA369"/>
    <mergeCell ref="AF369:AG369"/>
    <mergeCell ref="AH369:AI369"/>
    <mergeCell ref="B370:C370"/>
    <mergeCell ref="E370:G370"/>
    <mergeCell ref="I370:J370"/>
    <mergeCell ref="N370:O370"/>
    <mergeCell ref="Q370:S370"/>
    <mergeCell ref="U370:V370"/>
    <mergeCell ref="Z370:AA370"/>
    <mergeCell ref="B369:C369"/>
    <mergeCell ref="E369:G369"/>
    <mergeCell ref="I369:J369"/>
    <mergeCell ref="N369:O369"/>
    <mergeCell ref="Q369:S369"/>
    <mergeCell ref="U369:V369"/>
    <mergeCell ref="AH375:AI375"/>
    <mergeCell ref="B376:C376"/>
    <mergeCell ref="E376:G376"/>
    <mergeCell ref="I376:J376"/>
    <mergeCell ref="N376:O376"/>
    <mergeCell ref="Q376:S376"/>
    <mergeCell ref="U376:V376"/>
    <mergeCell ref="Z376:AA376"/>
    <mergeCell ref="AF376:AG376"/>
    <mergeCell ref="AH376:AI376"/>
    <mergeCell ref="AF374:AG374"/>
    <mergeCell ref="AH374:AI374"/>
    <mergeCell ref="B375:C375"/>
    <mergeCell ref="E375:G375"/>
    <mergeCell ref="I375:J375"/>
    <mergeCell ref="N375:O375"/>
    <mergeCell ref="Q375:S375"/>
    <mergeCell ref="U375:V375"/>
    <mergeCell ref="Z375:AA375"/>
    <mergeCell ref="AF375:AG375"/>
    <mergeCell ref="Z373:AA373"/>
    <mergeCell ref="AF373:AG373"/>
    <mergeCell ref="AH373:AI373"/>
    <mergeCell ref="B374:C374"/>
    <mergeCell ref="E374:G374"/>
    <mergeCell ref="I374:J374"/>
    <mergeCell ref="N374:O374"/>
    <mergeCell ref="Q374:S374"/>
    <mergeCell ref="U374:V374"/>
    <mergeCell ref="Z374:AA374"/>
    <mergeCell ref="B373:C373"/>
    <mergeCell ref="E373:G373"/>
    <mergeCell ref="I373:J373"/>
    <mergeCell ref="N373:O373"/>
    <mergeCell ref="Q373:S373"/>
    <mergeCell ref="U373:V373"/>
    <mergeCell ref="AH379:AI379"/>
    <mergeCell ref="B380:C380"/>
    <mergeCell ref="E380:G380"/>
    <mergeCell ref="I380:J380"/>
    <mergeCell ref="N380:O380"/>
    <mergeCell ref="Q380:S380"/>
    <mergeCell ref="U380:V380"/>
    <mergeCell ref="Z380:AA380"/>
    <mergeCell ref="AF380:AG380"/>
    <mergeCell ref="AH380:AI380"/>
    <mergeCell ref="AF378:AG378"/>
    <mergeCell ref="AH378:AI378"/>
    <mergeCell ref="B379:C379"/>
    <mergeCell ref="E379:G379"/>
    <mergeCell ref="I379:J379"/>
    <mergeCell ref="N379:O379"/>
    <mergeCell ref="Q379:S379"/>
    <mergeCell ref="U379:V379"/>
    <mergeCell ref="Z379:AA379"/>
    <mergeCell ref="AF379:AG379"/>
    <mergeCell ref="Z377:AA377"/>
    <mergeCell ref="AF377:AG377"/>
    <mergeCell ref="AH377:AI377"/>
    <mergeCell ref="B378:C378"/>
    <mergeCell ref="E378:G378"/>
    <mergeCell ref="I378:J378"/>
    <mergeCell ref="N378:O378"/>
    <mergeCell ref="Q378:S378"/>
    <mergeCell ref="U378:V378"/>
    <mergeCell ref="Z378:AA378"/>
    <mergeCell ref="B377:C377"/>
    <mergeCell ref="E377:G377"/>
    <mergeCell ref="I377:J377"/>
    <mergeCell ref="N377:O377"/>
    <mergeCell ref="Q377:S377"/>
    <mergeCell ref="U377:V377"/>
    <mergeCell ref="AH383:AI383"/>
    <mergeCell ref="B384:C384"/>
    <mergeCell ref="E384:G384"/>
    <mergeCell ref="I384:J384"/>
    <mergeCell ref="N384:O384"/>
    <mergeCell ref="Q384:S384"/>
    <mergeCell ref="U384:V384"/>
    <mergeCell ref="Z384:AA384"/>
    <mergeCell ref="AF384:AG384"/>
    <mergeCell ref="AH384:AI384"/>
    <mergeCell ref="AF382:AG382"/>
    <mergeCell ref="AH382:AI382"/>
    <mergeCell ref="B383:C383"/>
    <mergeCell ref="E383:G383"/>
    <mergeCell ref="I383:J383"/>
    <mergeCell ref="N383:O383"/>
    <mergeCell ref="Q383:S383"/>
    <mergeCell ref="U383:V383"/>
    <mergeCell ref="Z383:AA383"/>
    <mergeCell ref="AF383:AG383"/>
    <mergeCell ref="Z381:AA381"/>
    <mergeCell ref="AF381:AG381"/>
    <mergeCell ref="AH381:AI381"/>
    <mergeCell ref="B382:C382"/>
    <mergeCell ref="E382:G382"/>
    <mergeCell ref="I382:J382"/>
    <mergeCell ref="N382:O382"/>
    <mergeCell ref="Q382:S382"/>
    <mergeCell ref="U382:V382"/>
    <mergeCell ref="Z382:AA382"/>
    <mergeCell ref="B381:C381"/>
    <mergeCell ref="E381:G381"/>
    <mergeCell ref="I381:J381"/>
    <mergeCell ref="N381:O381"/>
    <mergeCell ref="Q381:S381"/>
    <mergeCell ref="U381:V381"/>
    <mergeCell ref="AH387:AI387"/>
    <mergeCell ref="B388:C388"/>
    <mergeCell ref="E388:G388"/>
    <mergeCell ref="I388:J388"/>
    <mergeCell ref="N388:O388"/>
    <mergeCell ref="Q388:S388"/>
    <mergeCell ref="U388:V388"/>
    <mergeCell ref="Z388:AA388"/>
    <mergeCell ref="AF388:AG388"/>
    <mergeCell ref="AH388:AI388"/>
    <mergeCell ref="AF386:AG386"/>
    <mergeCell ref="AH386:AI386"/>
    <mergeCell ref="B387:C387"/>
    <mergeCell ref="E387:G387"/>
    <mergeCell ref="I387:J387"/>
    <mergeCell ref="N387:O387"/>
    <mergeCell ref="Q387:S387"/>
    <mergeCell ref="U387:V387"/>
    <mergeCell ref="Z387:AA387"/>
    <mergeCell ref="AF387:AG387"/>
    <mergeCell ref="Z385:AA385"/>
    <mergeCell ref="AF385:AG385"/>
    <mergeCell ref="AH385:AI385"/>
    <mergeCell ref="B386:C386"/>
    <mergeCell ref="E386:G386"/>
    <mergeCell ref="I386:J386"/>
    <mergeCell ref="N386:O386"/>
    <mergeCell ref="Q386:S386"/>
    <mergeCell ref="U386:V386"/>
    <mergeCell ref="Z386:AA386"/>
    <mergeCell ref="B385:C385"/>
    <mergeCell ref="E385:G385"/>
    <mergeCell ref="I385:J385"/>
    <mergeCell ref="N385:O385"/>
    <mergeCell ref="Q385:S385"/>
    <mergeCell ref="U385:V385"/>
    <mergeCell ref="AH391:AI391"/>
    <mergeCell ref="B392:C392"/>
    <mergeCell ref="E392:G392"/>
    <mergeCell ref="I392:J392"/>
    <mergeCell ref="N392:O392"/>
    <mergeCell ref="Q392:S392"/>
    <mergeCell ref="U392:V392"/>
    <mergeCell ref="Z392:AA392"/>
    <mergeCell ref="AF392:AG392"/>
    <mergeCell ref="AH392:AI392"/>
    <mergeCell ref="AF390:AG390"/>
    <mergeCell ref="AH390:AI390"/>
    <mergeCell ref="B391:C391"/>
    <mergeCell ref="E391:G391"/>
    <mergeCell ref="I391:J391"/>
    <mergeCell ref="N391:O391"/>
    <mergeCell ref="Q391:S391"/>
    <mergeCell ref="U391:V391"/>
    <mergeCell ref="Z391:AA391"/>
    <mergeCell ref="AF391:AG391"/>
    <mergeCell ref="Z389:AA389"/>
    <mergeCell ref="AF389:AG389"/>
    <mergeCell ref="AH389:AI389"/>
    <mergeCell ref="B390:C390"/>
    <mergeCell ref="E390:G390"/>
    <mergeCell ref="I390:J390"/>
    <mergeCell ref="N390:O390"/>
    <mergeCell ref="Q390:S390"/>
    <mergeCell ref="U390:V390"/>
    <mergeCell ref="Z390:AA390"/>
    <mergeCell ref="B389:C389"/>
    <mergeCell ref="E389:G389"/>
    <mergeCell ref="I389:J389"/>
    <mergeCell ref="N389:O389"/>
    <mergeCell ref="Q389:S389"/>
    <mergeCell ref="U389:V389"/>
    <mergeCell ref="AH395:AI395"/>
    <mergeCell ref="B396:C396"/>
    <mergeCell ref="E396:G396"/>
    <mergeCell ref="I396:J396"/>
    <mergeCell ref="N396:O396"/>
    <mergeCell ref="Q396:S396"/>
    <mergeCell ref="U396:V396"/>
    <mergeCell ref="Z396:AA396"/>
    <mergeCell ref="AF396:AG396"/>
    <mergeCell ref="AH396:AI396"/>
    <mergeCell ref="AF394:AG394"/>
    <mergeCell ref="AH394:AI394"/>
    <mergeCell ref="B395:C395"/>
    <mergeCell ref="E395:G395"/>
    <mergeCell ref="I395:J395"/>
    <mergeCell ref="N395:O395"/>
    <mergeCell ref="Q395:S395"/>
    <mergeCell ref="U395:V395"/>
    <mergeCell ref="Z395:AA395"/>
    <mergeCell ref="AF395:AG395"/>
    <mergeCell ref="Z393:AA393"/>
    <mergeCell ref="AF393:AG393"/>
    <mergeCell ref="AH393:AI393"/>
    <mergeCell ref="B394:C394"/>
    <mergeCell ref="E394:G394"/>
    <mergeCell ref="I394:J394"/>
    <mergeCell ref="N394:O394"/>
    <mergeCell ref="Q394:S394"/>
    <mergeCell ref="U394:V394"/>
    <mergeCell ref="Z394:AA394"/>
    <mergeCell ref="B393:C393"/>
    <mergeCell ref="E393:G393"/>
    <mergeCell ref="I393:J393"/>
    <mergeCell ref="N393:O393"/>
    <mergeCell ref="Q393:S393"/>
    <mergeCell ref="U393:V393"/>
    <mergeCell ref="AH399:AI399"/>
    <mergeCell ref="B400:C400"/>
    <mergeCell ref="E400:G400"/>
    <mergeCell ref="I400:J400"/>
    <mergeCell ref="N400:O400"/>
    <mergeCell ref="Q400:S400"/>
    <mergeCell ref="U400:V400"/>
    <mergeCell ref="Z400:AA400"/>
    <mergeCell ref="AF400:AG400"/>
    <mergeCell ref="AH400:AI400"/>
    <mergeCell ref="AF398:AG398"/>
    <mergeCell ref="AH398:AI398"/>
    <mergeCell ref="B399:C399"/>
    <mergeCell ref="E399:G399"/>
    <mergeCell ref="I399:J399"/>
    <mergeCell ref="N399:O399"/>
    <mergeCell ref="Q399:S399"/>
    <mergeCell ref="U399:V399"/>
    <mergeCell ref="Z399:AA399"/>
    <mergeCell ref="AF399:AG399"/>
    <mergeCell ref="Z397:AA397"/>
    <mergeCell ref="AF397:AG397"/>
    <mergeCell ref="AH397:AI397"/>
    <mergeCell ref="B398:C398"/>
    <mergeCell ref="E398:G398"/>
    <mergeCell ref="I398:J398"/>
    <mergeCell ref="N398:O398"/>
    <mergeCell ref="Q398:S398"/>
    <mergeCell ref="U398:V398"/>
    <mergeCell ref="Z398:AA398"/>
    <mergeCell ref="B397:C397"/>
    <mergeCell ref="E397:G397"/>
    <mergeCell ref="I397:J397"/>
    <mergeCell ref="N397:O397"/>
    <mergeCell ref="Q397:S397"/>
    <mergeCell ref="U397:V397"/>
    <mergeCell ref="AH403:AI403"/>
    <mergeCell ref="B404:C404"/>
    <mergeCell ref="E404:G404"/>
    <mergeCell ref="I404:J404"/>
    <mergeCell ref="N404:O404"/>
    <mergeCell ref="Q404:S404"/>
    <mergeCell ref="U404:V404"/>
    <mergeCell ref="Z404:AA404"/>
    <mergeCell ref="AF404:AG404"/>
    <mergeCell ref="AH404:AI404"/>
    <mergeCell ref="AF402:AG402"/>
    <mergeCell ref="AH402:AI402"/>
    <mergeCell ref="B403:C403"/>
    <mergeCell ref="E403:G403"/>
    <mergeCell ref="I403:J403"/>
    <mergeCell ref="N403:O403"/>
    <mergeCell ref="Q403:S403"/>
    <mergeCell ref="U403:V403"/>
    <mergeCell ref="Z403:AA403"/>
    <mergeCell ref="AF403:AG403"/>
    <mergeCell ref="Z401:AA401"/>
    <mergeCell ref="AF401:AG401"/>
    <mergeCell ref="AH401:AI401"/>
    <mergeCell ref="B402:C402"/>
    <mergeCell ref="E402:G402"/>
    <mergeCell ref="I402:J402"/>
    <mergeCell ref="N402:O402"/>
    <mergeCell ref="Q402:S402"/>
    <mergeCell ref="U402:V402"/>
    <mergeCell ref="Z402:AA402"/>
    <mergeCell ref="B401:C401"/>
    <mergeCell ref="E401:G401"/>
    <mergeCell ref="I401:J401"/>
    <mergeCell ref="N401:O401"/>
    <mergeCell ref="Q401:S401"/>
    <mergeCell ref="U401:V401"/>
    <mergeCell ref="AH407:AI407"/>
    <mergeCell ref="B408:C408"/>
    <mergeCell ref="E408:G408"/>
    <mergeCell ref="I408:J408"/>
    <mergeCell ref="N408:O408"/>
    <mergeCell ref="Q408:S408"/>
    <mergeCell ref="U408:V408"/>
    <mergeCell ref="Z408:AA408"/>
    <mergeCell ref="AF408:AG408"/>
    <mergeCell ref="AH408:AI408"/>
    <mergeCell ref="AF406:AG406"/>
    <mergeCell ref="AH406:AI406"/>
    <mergeCell ref="B407:C407"/>
    <mergeCell ref="E407:G407"/>
    <mergeCell ref="I407:J407"/>
    <mergeCell ref="N407:O407"/>
    <mergeCell ref="Q407:S407"/>
    <mergeCell ref="U407:V407"/>
    <mergeCell ref="Z407:AA407"/>
    <mergeCell ref="AF407:AG407"/>
    <mergeCell ref="Z405:AA405"/>
    <mergeCell ref="AF405:AG405"/>
    <mergeCell ref="AH405:AI405"/>
    <mergeCell ref="B406:C406"/>
    <mergeCell ref="E406:G406"/>
    <mergeCell ref="I406:J406"/>
    <mergeCell ref="N406:O406"/>
    <mergeCell ref="Q406:S406"/>
    <mergeCell ref="U406:V406"/>
    <mergeCell ref="Z406:AA406"/>
    <mergeCell ref="B405:C405"/>
    <mergeCell ref="E405:G405"/>
    <mergeCell ref="I405:J405"/>
    <mergeCell ref="N405:O405"/>
    <mergeCell ref="Q405:S405"/>
    <mergeCell ref="U405:V405"/>
    <mergeCell ref="AH411:AI411"/>
    <mergeCell ref="B412:C412"/>
    <mergeCell ref="E412:G412"/>
    <mergeCell ref="I412:J412"/>
    <mergeCell ref="N412:O412"/>
    <mergeCell ref="Q412:S412"/>
    <mergeCell ref="U412:V412"/>
    <mergeCell ref="Z412:AA412"/>
    <mergeCell ref="AF412:AG412"/>
    <mergeCell ref="AH412:AI412"/>
    <mergeCell ref="AF410:AG410"/>
    <mergeCell ref="AH410:AI410"/>
    <mergeCell ref="B411:C411"/>
    <mergeCell ref="E411:G411"/>
    <mergeCell ref="I411:J411"/>
    <mergeCell ref="N411:O411"/>
    <mergeCell ref="Q411:S411"/>
    <mergeCell ref="U411:V411"/>
    <mergeCell ref="Z411:AA411"/>
    <mergeCell ref="AF411:AG411"/>
    <mergeCell ref="Z409:AA409"/>
    <mergeCell ref="AF409:AG409"/>
    <mergeCell ref="AH409:AI409"/>
    <mergeCell ref="B410:C410"/>
    <mergeCell ref="E410:G410"/>
    <mergeCell ref="I410:J410"/>
    <mergeCell ref="N410:O410"/>
    <mergeCell ref="Q410:S410"/>
    <mergeCell ref="U410:V410"/>
    <mergeCell ref="Z410:AA410"/>
    <mergeCell ref="B409:C409"/>
    <mergeCell ref="E409:G409"/>
    <mergeCell ref="I409:J409"/>
    <mergeCell ref="N409:O409"/>
    <mergeCell ref="Q409:S409"/>
    <mergeCell ref="U409:V409"/>
    <mergeCell ref="AH415:AI415"/>
    <mergeCell ref="B416:C416"/>
    <mergeCell ref="E416:G416"/>
    <mergeCell ref="I416:J416"/>
    <mergeCell ref="N416:O416"/>
    <mergeCell ref="Q416:S416"/>
    <mergeCell ref="U416:V416"/>
    <mergeCell ref="Z416:AA416"/>
    <mergeCell ref="AF416:AG416"/>
    <mergeCell ref="AH416:AI416"/>
    <mergeCell ref="AF414:AG414"/>
    <mergeCell ref="AH414:AI414"/>
    <mergeCell ref="B415:C415"/>
    <mergeCell ref="E415:G415"/>
    <mergeCell ref="I415:J415"/>
    <mergeCell ref="N415:O415"/>
    <mergeCell ref="Q415:S415"/>
    <mergeCell ref="U415:V415"/>
    <mergeCell ref="Z415:AA415"/>
    <mergeCell ref="AF415:AG415"/>
    <mergeCell ref="Z413:AA413"/>
    <mergeCell ref="AF413:AG413"/>
    <mergeCell ref="AH413:AI413"/>
    <mergeCell ref="B414:C414"/>
    <mergeCell ref="E414:G414"/>
    <mergeCell ref="I414:J414"/>
    <mergeCell ref="N414:O414"/>
    <mergeCell ref="Q414:S414"/>
    <mergeCell ref="U414:V414"/>
    <mergeCell ref="Z414:AA414"/>
    <mergeCell ref="B413:C413"/>
    <mergeCell ref="E413:G413"/>
    <mergeCell ref="I413:J413"/>
    <mergeCell ref="N413:O413"/>
    <mergeCell ref="Q413:S413"/>
    <mergeCell ref="U413:V413"/>
    <mergeCell ref="AH419:AI419"/>
    <mergeCell ref="B420:C420"/>
    <mergeCell ref="E420:G420"/>
    <mergeCell ref="I420:J420"/>
    <mergeCell ref="N420:O420"/>
    <mergeCell ref="Q420:S420"/>
    <mergeCell ref="U420:V420"/>
    <mergeCell ref="Z420:AA420"/>
    <mergeCell ref="AF420:AG420"/>
    <mergeCell ref="AH420:AI420"/>
    <mergeCell ref="AF418:AG418"/>
    <mergeCell ref="AH418:AI418"/>
    <mergeCell ref="B419:C419"/>
    <mergeCell ref="E419:G419"/>
    <mergeCell ref="I419:J419"/>
    <mergeCell ref="N419:O419"/>
    <mergeCell ref="Q419:S419"/>
    <mergeCell ref="U419:V419"/>
    <mergeCell ref="Z419:AA419"/>
    <mergeCell ref="AF419:AG419"/>
    <mergeCell ref="Z417:AA417"/>
    <mergeCell ref="AF417:AG417"/>
    <mergeCell ref="AH417:AI417"/>
    <mergeCell ref="B418:C418"/>
    <mergeCell ref="E418:G418"/>
    <mergeCell ref="I418:J418"/>
    <mergeCell ref="N418:O418"/>
    <mergeCell ref="Q418:S418"/>
    <mergeCell ref="U418:V418"/>
    <mergeCell ref="Z418:AA418"/>
    <mergeCell ref="B417:C417"/>
    <mergeCell ref="E417:G417"/>
    <mergeCell ref="I417:J417"/>
    <mergeCell ref="N417:O417"/>
    <mergeCell ref="Q417:S417"/>
    <mergeCell ref="U417:V417"/>
    <mergeCell ref="AH423:AI423"/>
    <mergeCell ref="B424:C424"/>
    <mergeCell ref="E424:G424"/>
    <mergeCell ref="I424:J424"/>
    <mergeCell ref="N424:O424"/>
    <mergeCell ref="Q424:S424"/>
    <mergeCell ref="U424:V424"/>
    <mergeCell ref="Z424:AA424"/>
    <mergeCell ref="AF424:AG424"/>
    <mergeCell ref="AH424:AI424"/>
    <mergeCell ref="AF422:AG422"/>
    <mergeCell ref="AH422:AI422"/>
    <mergeCell ref="B423:C423"/>
    <mergeCell ref="E423:G423"/>
    <mergeCell ref="I423:J423"/>
    <mergeCell ref="N423:O423"/>
    <mergeCell ref="Q423:S423"/>
    <mergeCell ref="U423:V423"/>
    <mergeCell ref="Z423:AA423"/>
    <mergeCell ref="AF423:AG423"/>
    <mergeCell ref="Z421:AA421"/>
    <mergeCell ref="AF421:AG421"/>
    <mergeCell ref="AH421:AI421"/>
    <mergeCell ref="B422:C422"/>
    <mergeCell ref="E422:G422"/>
    <mergeCell ref="I422:J422"/>
    <mergeCell ref="N422:O422"/>
    <mergeCell ref="Q422:S422"/>
    <mergeCell ref="U422:V422"/>
    <mergeCell ref="Z422:AA422"/>
    <mergeCell ref="B421:C421"/>
    <mergeCell ref="E421:G421"/>
    <mergeCell ref="I421:J421"/>
    <mergeCell ref="N421:O421"/>
    <mergeCell ref="Q421:S421"/>
    <mergeCell ref="U421:V421"/>
    <mergeCell ref="AH427:AI427"/>
    <mergeCell ref="B428:C428"/>
    <mergeCell ref="E428:G428"/>
    <mergeCell ref="I428:J428"/>
    <mergeCell ref="N428:O428"/>
    <mergeCell ref="Q428:S428"/>
    <mergeCell ref="U428:V428"/>
    <mergeCell ref="Z428:AA428"/>
    <mergeCell ref="AF428:AG428"/>
    <mergeCell ref="AH428:AI428"/>
    <mergeCell ref="AF426:AG426"/>
    <mergeCell ref="AH426:AI426"/>
    <mergeCell ref="B427:C427"/>
    <mergeCell ref="E427:G427"/>
    <mergeCell ref="I427:J427"/>
    <mergeCell ref="N427:O427"/>
    <mergeCell ref="Q427:S427"/>
    <mergeCell ref="U427:V427"/>
    <mergeCell ref="Z427:AA427"/>
    <mergeCell ref="AF427:AG427"/>
    <mergeCell ref="Z425:AA425"/>
    <mergeCell ref="AF425:AG425"/>
    <mergeCell ref="AH425:AI425"/>
    <mergeCell ref="B426:C426"/>
    <mergeCell ref="E426:G426"/>
    <mergeCell ref="I426:J426"/>
    <mergeCell ref="N426:O426"/>
    <mergeCell ref="Q426:S426"/>
    <mergeCell ref="U426:V426"/>
    <mergeCell ref="Z426:AA426"/>
    <mergeCell ref="B425:C425"/>
    <mergeCell ref="E425:G425"/>
    <mergeCell ref="I425:J425"/>
    <mergeCell ref="N425:O425"/>
    <mergeCell ref="Q425:S425"/>
    <mergeCell ref="U425:V425"/>
    <mergeCell ref="AH431:AI431"/>
    <mergeCell ref="B432:C432"/>
    <mergeCell ref="E432:G432"/>
    <mergeCell ref="I432:J432"/>
    <mergeCell ref="N432:O432"/>
    <mergeCell ref="Q432:S432"/>
    <mergeCell ref="U432:V432"/>
    <mergeCell ref="Z432:AA432"/>
    <mergeCell ref="AF432:AG432"/>
    <mergeCell ref="AH432:AI432"/>
    <mergeCell ref="AF430:AG430"/>
    <mergeCell ref="AH430:AI430"/>
    <mergeCell ref="B431:C431"/>
    <mergeCell ref="E431:G431"/>
    <mergeCell ref="I431:J431"/>
    <mergeCell ref="N431:O431"/>
    <mergeCell ref="Q431:S431"/>
    <mergeCell ref="U431:V431"/>
    <mergeCell ref="Z431:AA431"/>
    <mergeCell ref="AF431:AG431"/>
    <mergeCell ref="Z429:AA429"/>
    <mergeCell ref="AF429:AG429"/>
    <mergeCell ref="AH429:AI429"/>
    <mergeCell ref="B430:C430"/>
    <mergeCell ref="E430:G430"/>
    <mergeCell ref="I430:J430"/>
    <mergeCell ref="N430:O430"/>
    <mergeCell ref="Q430:S430"/>
    <mergeCell ref="U430:V430"/>
    <mergeCell ref="Z430:AA430"/>
    <mergeCell ref="B429:C429"/>
    <mergeCell ref="E429:G429"/>
    <mergeCell ref="I429:J429"/>
    <mergeCell ref="N429:O429"/>
    <mergeCell ref="Q429:S429"/>
    <mergeCell ref="U429:V429"/>
    <mergeCell ref="AF435:AG435"/>
    <mergeCell ref="AH435:AI435"/>
    <mergeCell ref="B436:C436"/>
    <mergeCell ref="E436:G436"/>
    <mergeCell ref="I436:J436"/>
    <mergeCell ref="N436:O436"/>
    <mergeCell ref="Q436:S436"/>
    <mergeCell ref="U436:V436"/>
    <mergeCell ref="Z436:AA436"/>
    <mergeCell ref="AF436:AG436"/>
    <mergeCell ref="Z434:AA434"/>
    <mergeCell ref="AF434:AG434"/>
    <mergeCell ref="AH434:AI434"/>
    <mergeCell ref="B435:C435"/>
    <mergeCell ref="E435:G435"/>
    <mergeCell ref="I435:J435"/>
    <mergeCell ref="N435:O435"/>
    <mergeCell ref="Q435:S435"/>
    <mergeCell ref="U435:V435"/>
    <mergeCell ref="Z435:AA435"/>
    <mergeCell ref="B434:C434"/>
    <mergeCell ref="E434:G434"/>
    <mergeCell ref="I434:J434"/>
    <mergeCell ref="N434:O434"/>
    <mergeCell ref="Q434:S434"/>
    <mergeCell ref="U434:V434"/>
    <mergeCell ref="B433:C433"/>
    <mergeCell ref="N433:O433"/>
    <mergeCell ref="Q433:S433"/>
    <mergeCell ref="U433:V433"/>
    <mergeCell ref="Z433:AA433"/>
    <mergeCell ref="E433:G433"/>
    <mergeCell ref="I433:J433"/>
    <mergeCell ref="AF433:AG433"/>
    <mergeCell ref="AH433:AI433"/>
    <mergeCell ref="AF439:AG439"/>
    <mergeCell ref="AH439:AI439"/>
    <mergeCell ref="B440:C440"/>
    <mergeCell ref="E440:G440"/>
    <mergeCell ref="I440:J440"/>
    <mergeCell ref="N440:O440"/>
    <mergeCell ref="Q440:S440"/>
    <mergeCell ref="U440:V440"/>
    <mergeCell ref="Z440:AA440"/>
    <mergeCell ref="AF440:AG440"/>
    <mergeCell ref="Z438:AA438"/>
    <mergeCell ref="AF438:AG438"/>
    <mergeCell ref="AH438:AI438"/>
    <mergeCell ref="B439:C439"/>
    <mergeCell ref="E439:G439"/>
    <mergeCell ref="I439:J439"/>
    <mergeCell ref="N439:O439"/>
    <mergeCell ref="Q439:S439"/>
    <mergeCell ref="U439:V439"/>
    <mergeCell ref="Z439:AA439"/>
    <mergeCell ref="B438:C438"/>
    <mergeCell ref="E438:G438"/>
    <mergeCell ref="I438:J438"/>
    <mergeCell ref="N438:O438"/>
    <mergeCell ref="Q438:S438"/>
    <mergeCell ref="U438:V438"/>
    <mergeCell ref="AH436:AI436"/>
    <mergeCell ref="B437:C437"/>
    <mergeCell ref="E437:G437"/>
    <mergeCell ref="I437:J437"/>
    <mergeCell ref="N437:O437"/>
    <mergeCell ref="Q437:S437"/>
    <mergeCell ref="U437:V437"/>
    <mergeCell ref="Z437:AA437"/>
    <mergeCell ref="AF437:AG437"/>
    <mergeCell ref="AH437:AI437"/>
    <mergeCell ref="AF443:AG443"/>
    <mergeCell ref="AH443:AI443"/>
    <mergeCell ref="B444:C444"/>
    <mergeCell ref="E444:G444"/>
    <mergeCell ref="I444:J444"/>
    <mergeCell ref="N444:O444"/>
    <mergeCell ref="Q444:S444"/>
    <mergeCell ref="U444:V444"/>
    <mergeCell ref="Z444:AA444"/>
    <mergeCell ref="AF444:AG444"/>
    <mergeCell ref="Z442:AA442"/>
    <mergeCell ref="AF442:AG442"/>
    <mergeCell ref="AH442:AI442"/>
    <mergeCell ref="B443:C443"/>
    <mergeCell ref="E443:G443"/>
    <mergeCell ref="I443:J443"/>
    <mergeCell ref="N443:O443"/>
    <mergeCell ref="Q443:S443"/>
    <mergeCell ref="U443:V443"/>
    <mergeCell ref="Z443:AA443"/>
    <mergeCell ref="B442:C442"/>
    <mergeCell ref="E442:G442"/>
    <mergeCell ref="I442:J442"/>
    <mergeCell ref="N442:O442"/>
    <mergeCell ref="Q442:S442"/>
    <mergeCell ref="U442:V442"/>
    <mergeCell ref="AH440:AI440"/>
    <mergeCell ref="B441:C441"/>
    <mergeCell ref="E441:G441"/>
    <mergeCell ref="I441:J441"/>
    <mergeCell ref="N441:O441"/>
    <mergeCell ref="Q441:S441"/>
    <mergeCell ref="U441:V441"/>
    <mergeCell ref="Z441:AA441"/>
    <mergeCell ref="AF441:AG441"/>
    <mergeCell ref="AH441:AI441"/>
    <mergeCell ref="AF447:AG447"/>
    <mergeCell ref="AH447:AI447"/>
    <mergeCell ref="B448:C448"/>
    <mergeCell ref="E448:G448"/>
    <mergeCell ref="I448:J448"/>
    <mergeCell ref="N448:O448"/>
    <mergeCell ref="Q448:S448"/>
    <mergeCell ref="U448:V448"/>
    <mergeCell ref="Z448:AA448"/>
    <mergeCell ref="AF448:AG448"/>
    <mergeCell ref="Z446:AA446"/>
    <mergeCell ref="AF446:AG446"/>
    <mergeCell ref="AH446:AI446"/>
    <mergeCell ref="B447:C447"/>
    <mergeCell ref="E447:G447"/>
    <mergeCell ref="I447:J447"/>
    <mergeCell ref="N447:O447"/>
    <mergeCell ref="Q447:S447"/>
    <mergeCell ref="U447:V447"/>
    <mergeCell ref="Z447:AA447"/>
    <mergeCell ref="B446:C446"/>
    <mergeCell ref="E446:G446"/>
    <mergeCell ref="I446:J446"/>
    <mergeCell ref="N446:O446"/>
    <mergeCell ref="Q446:S446"/>
    <mergeCell ref="U446:V446"/>
    <mergeCell ref="AH444:AI444"/>
    <mergeCell ref="B445:C445"/>
    <mergeCell ref="E445:G445"/>
    <mergeCell ref="I445:J445"/>
    <mergeCell ref="N445:O445"/>
    <mergeCell ref="Q445:S445"/>
    <mergeCell ref="U445:V445"/>
    <mergeCell ref="Z445:AA445"/>
    <mergeCell ref="AF445:AG445"/>
    <mergeCell ref="AH445:AI445"/>
    <mergeCell ref="AF451:AG451"/>
    <mergeCell ref="AH451:AI451"/>
    <mergeCell ref="B452:C452"/>
    <mergeCell ref="E452:G452"/>
    <mergeCell ref="I452:J452"/>
    <mergeCell ref="N452:O452"/>
    <mergeCell ref="Q452:S452"/>
    <mergeCell ref="U452:V452"/>
    <mergeCell ref="Z452:AA452"/>
    <mergeCell ref="AF452:AG452"/>
    <mergeCell ref="Z450:AA450"/>
    <mergeCell ref="AF450:AG450"/>
    <mergeCell ref="AH450:AI450"/>
    <mergeCell ref="B451:C451"/>
    <mergeCell ref="E451:G451"/>
    <mergeCell ref="I451:J451"/>
    <mergeCell ref="N451:O451"/>
    <mergeCell ref="Q451:S451"/>
    <mergeCell ref="U451:V451"/>
    <mergeCell ref="Z451:AA451"/>
    <mergeCell ref="B450:C450"/>
    <mergeCell ref="E450:G450"/>
    <mergeCell ref="I450:J450"/>
    <mergeCell ref="N450:O450"/>
    <mergeCell ref="Q450:S450"/>
    <mergeCell ref="U450:V450"/>
    <mergeCell ref="AH448:AI448"/>
    <mergeCell ref="B449:C449"/>
    <mergeCell ref="E449:G449"/>
    <mergeCell ref="I449:J449"/>
    <mergeCell ref="N449:O449"/>
    <mergeCell ref="Q449:S449"/>
    <mergeCell ref="U449:V449"/>
    <mergeCell ref="Z449:AA449"/>
    <mergeCell ref="AF449:AG449"/>
    <mergeCell ref="AH449:AI449"/>
    <mergeCell ref="AF455:AG455"/>
    <mergeCell ref="AH455:AI455"/>
    <mergeCell ref="B456:C456"/>
    <mergeCell ref="E456:G456"/>
    <mergeCell ref="I456:J456"/>
    <mergeCell ref="N456:O456"/>
    <mergeCell ref="Q456:S456"/>
    <mergeCell ref="U456:V456"/>
    <mergeCell ref="Z456:AA456"/>
    <mergeCell ref="AF456:AG456"/>
    <mergeCell ref="Z454:AA454"/>
    <mergeCell ref="AF454:AG454"/>
    <mergeCell ref="AH454:AI454"/>
    <mergeCell ref="B455:C455"/>
    <mergeCell ref="E455:G455"/>
    <mergeCell ref="I455:J455"/>
    <mergeCell ref="N455:O455"/>
    <mergeCell ref="Q455:S455"/>
    <mergeCell ref="U455:V455"/>
    <mergeCell ref="Z455:AA455"/>
    <mergeCell ref="B454:C454"/>
    <mergeCell ref="E454:G454"/>
    <mergeCell ref="I454:J454"/>
    <mergeCell ref="N454:O454"/>
    <mergeCell ref="Q454:S454"/>
    <mergeCell ref="U454:V454"/>
    <mergeCell ref="AH452:AI452"/>
    <mergeCell ref="B453:C453"/>
    <mergeCell ref="E453:G453"/>
    <mergeCell ref="I453:J453"/>
    <mergeCell ref="N453:O453"/>
    <mergeCell ref="Q453:S453"/>
    <mergeCell ref="U453:V453"/>
    <mergeCell ref="Z453:AA453"/>
    <mergeCell ref="AF453:AG453"/>
    <mergeCell ref="AH453:AI453"/>
    <mergeCell ref="AF459:AG459"/>
    <mergeCell ref="AH459:AI459"/>
    <mergeCell ref="B460:C460"/>
    <mergeCell ref="E460:G460"/>
    <mergeCell ref="I460:J460"/>
    <mergeCell ref="N460:O460"/>
    <mergeCell ref="Q460:S460"/>
    <mergeCell ref="U460:V460"/>
    <mergeCell ref="Z460:AA460"/>
    <mergeCell ref="AF460:AG460"/>
    <mergeCell ref="Z458:AA458"/>
    <mergeCell ref="AF458:AG458"/>
    <mergeCell ref="AH458:AI458"/>
    <mergeCell ref="B459:C459"/>
    <mergeCell ref="E459:G459"/>
    <mergeCell ref="I459:J459"/>
    <mergeCell ref="N459:O459"/>
    <mergeCell ref="Q459:S459"/>
    <mergeCell ref="U459:V459"/>
    <mergeCell ref="Z459:AA459"/>
    <mergeCell ref="B458:C458"/>
    <mergeCell ref="E458:G458"/>
    <mergeCell ref="I458:J458"/>
    <mergeCell ref="N458:O458"/>
    <mergeCell ref="Q458:S458"/>
    <mergeCell ref="U458:V458"/>
    <mergeCell ref="AH456:AI456"/>
    <mergeCell ref="B457:C457"/>
    <mergeCell ref="E457:G457"/>
    <mergeCell ref="I457:J457"/>
    <mergeCell ref="N457:O457"/>
    <mergeCell ref="Q457:S457"/>
    <mergeCell ref="U457:V457"/>
    <mergeCell ref="Z457:AA457"/>
    <mergeCell ref="AF457:AG457"/>
    <mergeCell ref="AH457:AI457"/>
    <mergeCell ref="AF463:AG463"/>
    <mergeCell ref="AH463:AI463"/>
    <mergeCell ref="B464:C464"/>
    <mergeCell ref="E464:G464"/>
    <mergeCell ref="I464:J464"/>
    <mergeCell ref="N464:O464"/>
    <mergeCell ref="Q464:S464"/>
    <mergeCell ref="U464:V464"/>
    <mergeCell ref="Z464:AA464"/>
    <mergeCell ref="AF464:AG464"/>
    <mergeCell ref="Z462:AA462"/>
    <mergeCell ref="AF462:AG462"/>
    <mergeCell ref="AH462:AI462"/>
    <mergeCell ref="B463:C463"/>
    <mergeCell ref="E463:G463"/>
    <mergeCell ref="I463:J463"/>
    <mergeCell ref="N463:O463"/>
    <mergeCell ref="Q463:S463"/>
    <mergeCell ref="U463:V463"/>
    <mergeCell ref="Z463:AA463"/>
    <mergeCell ref="B462:C462"/>
    <mergeCell ref="E462:G462"/>
    <mergeCell ref="I462:J462"/>
    <mergeCell ref="N462:O462"/>
    <mergeCell ref="Q462:S462"/>
    <mergeCell ref="U462:V462"/>
    <mergeCell ref="AH460:AI460"/>
    <mergeCell ref="B461:C461"/>
    <mergeCell ref="E461:G461"/>
    <mergeCell ref="I461:J461"/>
    <mergeCell ref="N461:O461"/>
    <mergeCell ref="Q461:S461"/>
    <mergeCell ref="U461:V461"/>
    <mergeCell ref="Z461:AA461"/>
    <mergeCell ref="AF461:AG461"/>
    <mergeCell ref="AH461:AI461"/>
    <mergeCell ref="AF467:AG467"/>
    <mergeCell ref="AH467:AI467"/>
    <mergeCell ref="B468:C468"/>
    <mergeCell ref="E468:G468"/>
    <mergeCell ref="I468:J468"/>
    <mergeCell ref="N468:O468"/>
    <mergeCell ref="Q468:S468"/>
    <mergeCell ref="U468:V468"/>
    <mergeCell ref="Z468:AA468"/>
    <mergeCell ref="AF468:AG468"/>
    <mergeCell ref="Z466:AA466"/>
    <mergeCell ref="AF466:AG466"/>
    <mergeCell ref="AH466:AI466"/>
    <mergeCell ref="B467:C467"/>
    <mergeCell ref="E467:G467"/>
    <mergeCell ref="I467:J467"/>
    <mergeCell ref="N467:O467"/>
    <mergeCell ref="Q467:S467"/>
    <mergeCell ref="U467:V467"/>
    <mergeCell ref="Z467:AA467"/>
    <mergeCell ref="B466:C466"/>
    <mergeCell ref="E466:G466"/>
    <mergeCell ref="I466:J466"/>
    <mergeCell ref="N466:O466"/>
    <mergeCell ref="Q466:S466"/>
    <mergeCell ref="U466:V466"/>
    <mergeCell ref="AH464:AI464"/>
    <mergeCell ref="B465:C465"/>
    <mergeCell ref="E465:G465"/>
    <mergeCell ref="I465:J465"/>
    <mergeCell ref="N465:O465"/>
    <mergeCell ref="Q465:S465"/>
    <mergeCell ref="U465:V465"/>
    <mergeCell ref="Z465:AA465"/>
    <mergeCell ref="AF465:AG465"/>
    <mergeCell ref="AH465:AI465"/>
    <mergeCell ref="AF471:AG471"/>
    <mergeCell ref="AH471:AI471"/>
    <mergeCell ref="B472:C472"/>
    <mergeCell ref="E472:G472"/>
    <mergeCell ref="I472:J472"/>
    <mergeCell ref="N472:O472"/>
    <mergeCell ref="Q472:S472"/>
    <mergeCell ref="U472:V472"/>
    <mergeCell ref="Z472:AA472"/>
    <mergeCell ref="AF472:AG472"/>
    <mergeCell ref="Z470:AA470"/>
    <mergeCell ref="AF470:AG470"/>
    <mergeCell ref="AH470:AI470"/>
    <mergeCell ref="B471:C471"/>
    <mergeCell ref="E471:G471"/>
    <mergeCell ref="I471:J471"/>
    <mergeCell ref="N471:O471"/>
    <mergeCell ref="Q471:S471"/>
    <mergeCell ref="U471:V471"/>
    <mergeCell ref="Z471:AA471"/>
    <mergeCell ref="B470:C470"/>
    <mergeCell ref="E470:G470"/>
    <mergeCell ref="I470:J470"/>
    <mergeCell ref="N470:O470"/>
    <mergeCell ref="Q470:S470"/>
    <mergeCell ref="U470:V470"/>
    <mergeCell ref="AH468:AI468"/>
    <mergeCell ref="B469:C469"/>
    <mergeCell ref="E469:G469"/>
    <mergeCell ref="I469:J469"/>
    <mergeCell ref="N469:O469"/>
    <mergeCell ref="Q469:S469"/>
    <mergeCell ref="U469:V469"/>
    <mergeCell ref="Z469:AA469"/>
    <mergeCell ref="AF469:AG469"/>
    <mergeCell ref="AH469:AI469"/>
    <mergeCell ref="AF475:AG475"/>
    <mergeCell ref="AH475:AI475"/>
    <mergeCell ref="B476:C476"/>
    <mergeCell ref="E476:G476"/>
    <mergeCell ref="I476:J476"/>
    <mergeCell ref="N476:O476"/>
    <mergeCell ref="Q476:S476"/>
    <mergeCell ref="U476:V476"/>
    <mergeCell ref="Z476:AA476"/>
    <mergeCell ref="AF476:AG476"/>
    <mergeCell ref="Z474:AA474"/>
    <mergeCell ref="AF474:AG474"/>
    <mergeCell ref="AH474:AI474"/>
    <mergeCell ref="B475:C475"/>
    <mergeCell ref="E475:G475"/>
    <mergeCell ref="I475:J475"/>
    <mergeCell ref="N475:O475"/>
    <mergeCell ref="Q475:S475"/>
    <mergeCell ref="U475:V475"/>
    <mergeCell ref="Z475:AA475"/>
    <mergeCell ref="B474:C474"/>
    <mergeCell ref="E474:G474"/>
    <mergeCell ref="I474:J474"/>
    <mergeCell ref="N474:O474"/>
    <mergeCell ref="Q474:S474"/>
    <mergeCell ref="U474:V474"/>
    <mergeCell ref="AH472:AI472"/>
    <mergeCell ref="B473:C473"/>
    <mergeCell ref="E473:G473"/>
    <mergeCell ref="I473:J473"/>
    <mergeCell ref="N473:O473"/>
    <mergeCell ref="Q473:S473"/>
    <mergeCell ref="U473:V473"/>
    <mergeCell ref="Z473:AA473"/>
    <mergeCell ref="AF473:AG473"/>
    <mergeCell ref="AH473:AI473"/>
    <mergeCell ref="AF479:AG479"/>
    <mergeCell ref="AH479:AI479"/>
    <mergeCell ref="B480:C480"/>
    <mergeCell ref="E480:G480"/>
    <mergeCell ref="I480:J480"/>
    <mergeCell ref="N480:O480"/>
    <mergeCell ref="Q480:S480"/>
    <mergeCell ref="U480:V480"/>
    <mergeCell ref="Z480:AA480"/>
    <mergeCell ref="AF480:AG480"/>
    <mergeCell ref="Z478:AA478"/>
    <mergeCell ref="AF478:AG478"/>
    <mergeCell ref="AH478:AI478"/>
    <mergeCell ref="B479:C479"/>
    <mergeCell ref="E479:G479"/>
    <mergeCell ref="I479:J479"/>
    <mergeCell ref="N479:O479"/>
    <mergeCell ref="Q479:S479"/>
    <mergeCell ref="U479:V479"/>
    <mergeCell ref="Z479:AA479"/>
    <mergeCell ref="B478:C478"/>
    <mergeCell ref="E478:G478"/>
    <mergeCell ref="I478:J478"/>
    <mergeCell ref="N478:O478"/>
    <mergeCell ref="Q478:S478"/>
    <mergeCell ref="U478:V478"/>
    <mergeCell ref="AH476:AI476"/>
    <mergeCell ref="B477:C477"/>
    <mergeCell ref="E477:G477"/>
    <mergeCell ref="I477:J477"/>
    <mergeCell ref="N477:O477"/>
    <mergeCell ref="Q477:S477"/>
    <mergeCell ref="U477:V477"/>
    <mergeCell ref="Z477:AA477"/>
    <mergeCell ref="AF477:AG477"/>
    <mergeCell ref="AH477:AI477"/>
    <mergeCell ref="AF483:AG483"/>
    <mergeCell ref="AH483:AI483"/>
    <mergeCell ref="B484:C484"/>
    <mergeCell ref="E484:G484"/>
    <mergeCell ref="I484:J484"/>
    <mergeCell ref="N484:O484"/>
    <mergeCell ref="Q484:S484"/>
    <mergeCell ref="U484:V484"/>
    <mergeCell ref="Z484:AA484"/>
    <mergeCell ref="AF484:AG484"/>
    <mergeCell ref="Z482:AA482"/>
    <mergeCell ref="AF482:AG482"/>
    <mergeCell ref="AH482:AI482"/>
    <mergeCell ref="B483:C483"/>
    <mergeCell ref="E483:G483"/>
    <mergeCell ref="I483:J483"/>
    <mergeCell ref="N483:O483"/>
    <mergeCell ref="Q483:S483"/>
    <mergeCell ref="U483:V483"/>
    <mergeCell ref="Z483:AA483"/>
    <mergeCell ref="B482:C482"/>
    <mergeCell ref="E482:G482"/>
    <mergeCell ref="I482:J482"/>
    <mergeCell ref="N482:O482"/>
    <mergeCell ref="Q482:S482"/>
    <mergeCell ref="U482:V482"/>
    <mergeCell ref="AH480:AI480"/>
    <mergeCell ref="B481:C481"/>
    <mergeCell ref="E481:G481"/>
    <mergeCell ref="I481:J481"/>
    <mergeCell ref="N481:O481"/>
    <mergeCell ref="Q481:S481"/>
    <mergeCell ref="U481:V481"/>
    <mergeCell ref="Z481:AA481"/>
    <mergeCell ref="AF481:AG481"/>
    <mergeCell ref="AH481:AI481"/>
    <mergeCell ref="AF487:AG487"/>
    <mergeCell ref="AH487:AI487"/>
    <mergeCell ref="B488:C488"/>
    <mergeCell ref="E488:G488"/>
    <mergeCell ref="I488:J488"/>
    <mergeCell ref="N488:O488"/>
    <mergeCell ref="Q488:S488"/>
    <mergeCell ref="U488:V488"/>
    <mergeCell ref="Z488:AA488"/>
    <mergeCell ref="AF488:AG488"/>
    <mergeCell ref="Z486:AA486"/>
    <mergeCell ref="AF486:AG486"/>
    <mergeCell ref="AH486:AI486"/>
    <mergeCell ref="B487:C487"/>
    <mergeCell ref="E487:G487"/>
    <mergeCell ref="I487:J487"/>
    <mergeCell ref="N487:O487"/>
    <mergeCell ref="Q487:S487"/>
    <mergeCell ref="U487:V487"/>
    <mergeCell ref="Z487:AA487"/>
    <mergeCell ref="B486:C486"/>
    <mergeCell ref="E486:G486"/>
    <mergeCell ref="I486:J486"/>
    <mergeCell ref="N486:O486"/>
    <mergeCell ref="Q486:S486"/>
    <mergeCell ref="U486:V486"/>
    <mergeCell ref="AH484:AI484"/>
    <mergeCell ref="B485:C485"/>
    <mergeCell ref="E485:G485"/>
    <mergeCell ref="I485:J485"/>
    <mergeCell ref="N485:O485"/>
    <mergeCell ref="Q485:S485"/>
    <mergeCell ref="U485:V485"/>
    <mergeCell ref="Z485:AA485"/>
    <mergeCell ref="AF485:AG485"/>
    <mergeCell ref="AH485:AI485"/>
    <mergeCell ref="AF491:AG491"/>
    <mergeCell ref="AH491:AI491"/>
    <mergeCell ref="B492:C492"/>
    <mergeCell ref="E492:G492"/>
    <mergeCell ref="I492:J492"/>
    <mergeCell ref="N492:O492"/>
    <mergeCell ref="Q492:S492"/>
    <mergeCell ref="U492:V492"/>
    <mergeCell ref="Z492:AA492"/>
    <mergeCell ref="AF492:AG492"/>
    <mergeCell ref="Z490:AA490"/>
    <mergeCell ref="AF490:AG490"/>
    <mergeCell ref="AH490:AI490"/>
    <mergeCell ref="B491:C491"/>
    <mergeCell ref="E491:G491"/>
    <mergeCell ref="I491:J491"/>
    <mergeCell ref="N491:O491"/>
    <mergeCell ref="Q491:S491"/>
    <mergeCell ref="U491:V491"/>
    <mergeCell ref="Z491:AA491"/>
    <mergeCell ref="B490:C490"/>
    <mergeCell ref="E490:G490"/>
    <mergeCell ref="I490:J490"/>
    <mergeCell ref="N490:O490"/>
    <mergeCell ref="Q490:S490"/>
    <mergeCell ref="U490:V490"/>
    <mergeCell ref="AH488:AI488"/>
    <mergeCell ref="B489:C489"/>
    <mergeCell ref="E489:G489"/>
    <mergeCell ref="I489:J489"/>
    <mergeCell ref="N489:O489"/>
    <mergeCell ref="Q489:S489"/>
    <mergeCell ref="U489:V489"/>
    <mergeCell ref="Z489:AA489"/>
    <mergeCell ref="AF489:AG489"/>
    <mergeCell ref="AH489:AI489"/>
    <mergeCell ref="AF495:AG495"/>
    <mergeCell ref="AH495:AI495"/>
    <mergeCell ref="B496:C496"/>
    <mergeCell ref="E496:G496"/>
    <mergeCell ref="I496:J496"/>
    <mergeCell ref="N496:O496"/>
    <mergeCell ref="Q496:S496"/>
    <mergeCell ref="U496:V496"/>
    <mergeCell ref="Z496:AA496"/>
    <mergeCell ref="AF496:AG496"/>
    <mergeCell ref="Z494:AA494"/>
    <mergeCell ref="AF494:AG494"/>
    <mergeCell ref="AH494:AI494"/>
    <mergeCell ref="B495:C495"/>
    <mergeCell ref="E495:G495"/>
    <mergeCell ref="I495:J495"/>
    <mergeCell ref="N495:O495"/>
    <mergeCell ref="Q495:S495"/>
    <mergeCell ref="U495:V495"/>
    <mergeCell ref="Z495:AA495"/>
    <mergeCell ref="B494:C494"/>
    <mergeCell ref="E494:G494"/>
    <mergeCell ref="I494:J494"/>
    <mergeCell ref="N494:O494"/>
    <mergeCell ref="Q494:S494"/>
    <mergeCell ref="U494:V494"/>
    <mergeCell ref="AH492:AI492"/>
    <mergeCell ref="B493:C493"/>
    <mergeCell ref="E493:G493"/>
    <mergeCell ref="I493:J493"/>
    <mergeCell ref="N493:O493"/>
    <mergeCell ref="Q493:S493"/>
    <mergeCell ref="U493:V493"/>
    <mergeCell ref="Z493:AA493"/>
    <mergeCell ref="AF493:AG493"/>
    <mergeCell ref="AH493:AI493"/>
    <mergeCell ref="AF499:AG499"/>
    <mergeCell ref="AH499:AI499"/>
    <mergeCell ref="B500:C500"/>
    <mergeCell ref="E500:G500"/>
    <mergeCell ref="I500:J500"/>
    <mergeCell ref="N500:O500"/>
    <mergeCell ref="Q500:S500"/>
    <mergeCell ref="U500:V500"/>
    <mergeCell ref="Z500:AA500"/>
    <mergeCell ref="AF500:AG500"/>
    <mergeCell ref="Z498:AA498"/>
    <mergeCell ref="AF498:AG498"/>
    <mergeCell ref="AH498:AI498"/>
    <mergeCell ref="B499:C499"/>
    <mergeCell ref="E499:G499"/>
    <mergeCell ref="I499:J499"/>
    <mergeCell ref="N499:O499"/>
    <mergeCell ref="Q499:S499"/>
    <mergeCell ref="U499:V499"/>
    <mergeCell ref="Z499:AA499"/>
    <mergeCell ref="B498:C498"/>
    <mergeCell ref="E498:G498"/>
    <mergeCell ref="I498:J498"/>
    <mergeCell ref="N498:O498"/>
    <mergeCell ref="Q498:S498"/>
    <mergeCell ref="U498:V498"/>
    <mergeCell ref="AH496:AI496"/>
    <mergeCell ref="B497:C497"/>
    <mergeCell ref="E497:G497"/>
    <mergeCell ref="I497:J497"/>
    <mergeCell ref="N497:O497"/>
    <mergeCell ref="Q497:S497"/>
    <mergeCell ref="U497:V497"/>
    <mergeCell ref="Z497:AA497"/>
    <mergeCell ref="AF497:AG497"/>
    <mergeCell ref="AH497:AI497"/>
    <mergeCell ref="AF503:AG503"/>
    <mergeCell ref="AH503:AI503"/>
    <mergeCell ref="B504:C504"/>
    <mergeCell ref="E504:G504"/>
    <mergeCell ref="I504:J504"/>
    <mergeCell ref="N504:O504"/>
    <mergeCell ref="Q504:S504"/>
    <mergeCell ref="U504:V504"/>
    <mergeCell ref="Z504:AA504"/>
    <mergeCell ref="AF504:AG504"/>
    <mergeCell ref="Z502:AA502"/>
    <mergeCell ref="AF502:AG502"/>
    <mergeCell ref="AH502:AI502"/>
    <mergeCell ref="B503:C503"/>
    <mergeCell ref="E503:G503"/>
    <mergeCell ref="I503:J503"/>
    <mergeCell ref="N503:O503"/>
    <mergeCell ref="Q503:S503"/>
    <mergeCell ref="U503:V503"/>
    <mergeCell ref="Z503:AA503"/>
    <mergeCell ref="B502:C502"/>
    <mergeCell ref="E502:G502"/>
    <mergeCell ref="I502:J502"/>
    <mergeCell ref="N502:O502"/>
    <mergeCell ref="Q502:S502"/>
    <mergeCell ref="U502:V502"/>
    <mergeCell ref="AH500:AI500"/>
    <mergeCell ref="B501:C501"/>
    <mergeCell ref="E501:G501"/>
    <mergeCell ref="I501:J501"/>
    <mergeCell ref="N501:O501"/>
    <mergeCell ref="Q501:S501"/>
    <mergeCell ref="U501:V501"/>
    <mergeCell ref="Z501:AA501"/>
    <mergeCell ref="AF501:AG501"/>
    <mergeCell ref="AH501:AI501"/>
    <mergeCell ref="AF507:AG507"/>
    <mergeCell ref="AH507:AI507"/>
    <mergeCell ref="B508:C508"/>
    <mergeCell ref="E508:G508"/>
    <mergeCell ref="I508:J508"/>
    <mergeCell ref="N508:O508"/>
    <mergeCell ref="Q508:S508"/>
    <mergeCell ref="U508:V508"/>
    <mergeCell ref="Z508:AA508"/>
    <mergeCell ref="AF508:AG508"/>
    <mergeCell ref="Z506:AA506"/>
    <mergeCell ref="AF506:AG506"/>
    <mergeCell ref="AH506:AI506"/>
    <mergeCell ref="B507:C507"/>
    <mergeCell ref="E507:G507"/>
    <mergeCell ref="I507:J507"/>
    <mergeCell ref="N507:O507"/>
    <mergeCell ref="Q507:S507"/>
    <mergeCell ref="U507:V507"/>
    <mergeCell ref="Z507:AA507"/>
    <mergeCell ref="B506:C506"/>
    <mergeCell ref="E506:G506"/>
    <mergeCell ref="I506:J506"/>
    <mergeCell ref="N506:O506"/>
    <mergeCell ref="Q506:S506"/>
    <mergeCell ref="U506:V506"/>
    <mergeCell ref="AH504:AI504"/>
    <mergeCell ref="B505:C505"/>
    <mergeCell ref="E505:G505"/>
    <mergeCell ref="I505:J505"/>
    <mergeCell ref="N505:O505"/>
    <mergeCell ref="Q505:S505"/>
    <mergeCell ref="U505:V505"/>
    <mergeCell ref="Z505:AA505"/>
    <mergeCell ref="AF505:AG505"/>
    <mergeCell ref="AH505:AI505"/>
    <mergeCell ref="AF511:AG511"/>
    <mergeCell ref="AH511:AI511"/>
    <mergeCell ref="B512:C512"/>
    <mergeCell ref="E512:G512"/>
    <mergeCell ref="I512:J512"/>
    <mergeCell ref="N512:O512"/>
    <mergeCell ref="Q512:S512"/>
    <mergeCell ref="U512:V512"/>
    <mergeCell ref="Z512:AA512"/>
    <mergeCell ref="AF512:AG512"/>
    <mergeCell ref="Z510:AA510"/>
    <mergeCell ref="AF510:AG510"/>
    <mergeCell ref="AH510:AI510"/>
    <mergeCell ref="B511:C511"/>
    <mergeCell ref="E511:G511"/>
    <mergeCell ref="I511:J511"/>
    <mergeCell ref="N511:O511"/>
    <mergeCell ref="Q511:S511"/>
    <mergeCell ref="U511:V511"/>
    <mergeCell ref="Z511:AA511"/>
    <mergeCell ref="B510:C510"/>
    <mergeCell ref="E510:G510"/>
    <mergeCell ref="I510:J510"/>
    <mergeCell ref="N510:O510"/>
    <mergeCell ref="Q510:S510"/>
    <mergeCell ref="U510:V510"/>
    <mergeCell ref="AH508:AI508"/>
    <mergeCell ref="B509:C509"/>
    <mergeCell ref="E509:G509"/>
    <mergeCell ref="I509:J509"/>
    <mergeCell ref="N509:O509"/>
    <mergeCell ref="Q509:S509"/>
    <mergeCell ref="U509:V509"/>
    <mergeCell ref="Z509:AA509"/>
    <mergeCell ref="AF509:AG509"/>
    <mergeCell ref="AH509:AI509"/>
    <mergeCell ref="AF515:AG515"/>
    <mergeCell ref="AH515:AI515"/>
    <mergeCell ref="B516:C516"/>
    <mergeCell ref="E516:G516"/>
    <mergeCell ref="I516:J516"/>
    <mergeCell ref="N516:O516"/>
    <mergeCell ref="Q516:S516"/>
    <mergeCell ref="U516:V516"/>
    <mergeCell ref="Z516:AA516"/>
    <mergeCell ref="AF516:AG516"/>
    <mergeCell ref="Z514:AA514"/>
    <mergeCell ref="AF514:AG514"/>
    <mergeCell ref="AH514:AI514"/>
    <mergeCell ref="B515:C515"/>
    <mergeCell ref="E515:G515"/>
    <mergeCell ref="I515:J515"/>
    <mergeCell ref="N515:O515"/>
    <mergeCell ref="Q515:S515"/>
    <mergeCell ref="U515:V515"/>
    <mergeCell ref="Z515:AA515"/>
    <mergeCell ref="B514:C514"/>
    <mergeCell ref="E514:G514"/>
    <mergeCell ref="I514:J514"/>
    <mergeCell ref="N514:O514"/>
    <mergeCell ref="Q514:S514"/>
    <mergeCell ref="U514:V514"/>
    <mergeCell ref="AH512:AI512"/>
    <mergeCell ref="B513:C513"/>
    <mergeCell ref="E513:G513"/>
    <mergeCell ref="I513:J513"/>
    <mergeCell ref="N513:O513"/>
    <mergeCell ref="Q513:S513"/>
    <mergeCell ref="U513:V513"/>
    <mergeCell ref="Z513:AA513"/>
    <mergeCell ref="AF513:AG513"/>
    <mergeCell ref="AH513:AI513"/>
    <mergeCell ref="AF519:AG519"/>
    <mergeCell ref="AH519:AI519"/>
    <mergeCell ref="B520:C520"/>
    <mergeCell ref="E520:G520"/>
    <mergeCell ref="I520:J520"/>
    <mergeCell ref="N520:O520"/>
    <mergeCell ref="Q520:S520"/>
    <mergeCell ref="U520:V520"/>
    <mergeCell ref="Z520:AA520"/>
    <mergeCell ref="AF520:AG520"/>
    <mergeCell ref="Z518:AA518"/>
    <mergeCell ref="AF518:AG518"/>
    <mergeCell ref="AH518:AI518"/>
    <mergeCell ref="B519:C519"/>
    <mergeCell ref="E519:G519"/>
    <mergeCell ref="I519:J519"/>
    <mergeCell ref="N519:O519"/>
    <mergeCell ref="Q519:S519"/>
    <mergeCell ref="U519:V519"/>
    <mergeCell ref="Z519:AA519"/>
    <mergeCell ref="B518:C518"/>
    <mergeCell ref="E518:G518"/>
    <mergeCell ref="I518:J518"/>
    <mergeCell ref="N518:O518"/>
    <mergeCell ref="Q518:S518"/>
    <mergeCell ref="U518:V518"/>
    <mergeCell ref="AH516:AI516"/>
    <mergeCell ref="B517:C517"/>
    <mergeCell ref="E517:G517"/>
    <mergeCell ref="I517:J517"/>
    <mergeCell ref="N517:O517"/>
    <mergeCell ref="Q517:S517"/>
    <mergeCell ref="U517:V517"/>
    <mergeCell ref="Z517:AA517"/>
    <mergeCell ref="AF517:AG517"/>
    <mergeCell ref="AH517:AI517"/>
    <mergeCell ref="AF523:AG523"/>
    <mergeCell ref="AH523:AI523"/>
    <mergeCell ref="B524:C524"/>
    <mergeCell ref="E524:G524"/>
    <mergeCell ref="I524:J524"/>
    <mergeCell ref="N524:O524"/>
    <mergeCell ref="Q524:S524"/>
    <mergeCell ref="U524:V524"/>
    <mergeCell ref="Z524:AA524"/>
    <mergeCell ref="AF524:AG524"/>
    <mergeCell ref="Z522:AA522"/>
    <mergeCell ref="AF522:AG522"/>
    <mergeCell ref="AH522:AI522"/>
    <mergeCell ref="B523:C523"/>
    <mergeCell ref="E523:G523"/>
    <mergeCell ref="I523:J523"/>
    <mergeCell ref="N523:O523"/>
    <mergeCell ref="Q523:S523"/>
    <mergeCell ref="U523:V523"/>
    <mergeCell ref="Z523:AA523"/>
    <mergeCell ref="B522:C522"/>
    <mergeCell ref="E522:G522"/>
    <mergeCell ref="I522:J522"/>
    <mergeCell ref="N522:O522"/>
    <mergeCell ref="Q522:S522"/>
    <mergeCell ref="U522:V522"/>
    <mergeCell ref="AH520:AI520"/>
    <mergeCell ref="B521:C521"/>
    <mergeCell ref="E521:G521"/>
    <mergeCell ref="I521:J521"/>
    <mergeCell ref="N521:O521"/>
    <mergeCell ref="Q521:S521"/>
    <mergeCell ref="U521:V521"/>
    <mergeCell ref="Z521:AA521"/>
    <mergeCell ref="AF521:AG521"/>
    <mergeCell ref="AH521:AI521"/>
    <mergeCell ref="AF527:AG527"/>
    <mergeCell ref="AH527:AI527"/>
    <mergeCell ref="B528:C528"/>
    <mergeCell ref="E528:G528"/>
    <mergeCell ref="I528:J528"/>
    <mergeCell ref="N528:O528"/>
    <mergeCell ref="Q528:S528"/>
    <mergeCell ref="U528:V528"/>
    <mergeCell ref="Z528:AA528"/>
    <mergeCell ref="AF528:AG528"/>
    <mergeCell ref="Z526:AA526"/>
    <mergeCell ref="AF526:AG526"/>
    <mergeCell ref="AH526:AI526"/>
    <mergeCell ref="B527:C527"/>
    <mergeCell ref="E527:G527"/>
    <mergeCell ref="I527:J527"/>
    <mergeCell ref="N527:O527"/>
    <mergeCell ref="Q527:S527"/>
    <mergeCell ref="U527:V527"/>
    <mergeCell ref="Z527:AA527"/>
    <mergeCell ref="B526:C526"/>
    <mergeCell ref="E526:G526"/>
    <mergeCell ref="I526:J526"/>
    <mergeCell ref="N526:O526"/>
    <mergeCell ref="Q526:S526"/>
    <mergeCell ref="U526:V526"/>
    <mergeCell ref="AH524:AI524"/>
    <mergeCell ref="B525:C525"/>
    <mergeCell ref="E525:G525"/>
    <mergeCell ref="I525:J525"/>
    <mergeCell ref="N525:O525"/>
    <mergeCell ref="Q525:S525"/>
    <mergeCell ref="U525:V525"/>
    <mergeCell ref="Z525:AA525"/>
    <mergeCell ref="AF525:AG525"/>
    <mergeCell ref="AH525:AI525"/>
    <mergeCell ref="AF531:AG531"/>
    <mergeCell ref="AH531:AI531"/>
    <mergeCell ref="B532:C532"/>
    <mergeCell ref="E532:G532"/>
    <mergeCell ref="I532:J532"/>
    <mergeCell ref="N532:O532"/>
    <mergeCell ref="Q532:S532"/>
    <mergeCell ref="U532:V532"/>
    <mergeCell ref="Z532:AA532"/>
    <mergeCell ref="AF532:AG532"/>
    <mergeCell ref="Z530:AA530"/>
    <mergeCell ref="AF530:AG530"/>
    <mergeCell ref="AH530:AI530"/>
    <mergeCell ref="B531:C531"/>
    <mergeCell ref="E531:G531"/>
    <mergeCell ref="I531:J531"/>
    <mergeCell ref="N531:O531"/>
    <mergeCell ref="Q531:S531"/>
    <mergeCell ref="U531:V531"/>
    <mergeCell ref="Z531:AA531"/>
    <mergeCell ref="B530:C530"/>
    <mergeCell ref="E530:G530"/>
    <mergeCell ref="I530:J530"/>
    <mergeCell ref="N530:O530"/>
    <mergeCell ref="Q530:S530"/>
    <mergeCell ref="U530:V530"/>
    <mergeCell ref="AH528:AI528"/>
    <mergeCell ref="B529:C529"/>
    <mergeCell ref="E529:G529"/>
    <mergeCell ref="I529:J529"/>
    <mergeCell ref="N529:O529"/>
    <mergeCell ref="Q529:S529"/>
    <mergeCell ref="U529:V529"/>
    <mergeCell ref="Z529:AA529"/>
    <mergeCell ref="AF529:AG529"/>
    <mergeCell ref="AH529:AI529"/>
    <mergeCell ref="AF535:AG535"/>
    <mergeCell ref="AH535:AI535"/>
    <mergeCell ref="B536:C536"/>
    <mergeCell ref="E536:G536"/>
    <mergeCell ref="I536:J536"/>
    <mergeCell ref="N536:O536"/>
    <mergeCell ref="Q536:S536"/>
    <mergeCell ref="U536:V536"/>
    <mergeCell ref="Z536:AA536"/>
    <mergeCell ref="AF536:AG536"/>
    <mergeCell ref="Z534:AA534"/>
    <mergeCell ref="AF534:AG534"/>
    <mergeCell ref="AH534:AI534"/>
    <mergeCell ref="B535:C535"/>
    <mergeCell ref="E535:G535"/>
    <mergeCell ref="I535:J535"/>
    <mergeCell ref="N535:O535"/>
    <mergeCell ref="Q535:S535"/>
    <mergeCell ref="U535:V535"/>
    <mergeCell ref="Z535:AA535"/>
    <mergeCell ref="B534:C534"/>
    <mergeCell ref="E534:G534"/>
    <mergeCell ref="I534:J534"/>
    <mergeCell ref="N534:O534"/>
    <mergeCell ref="Q534:S534"/>
    <mergeCell ref="U534:V534"/>
    <mergeCell ref="AH532:AI532"/>
    <mergeCell ref="B533:C533"/>
    <mergeCell ref="E533:G533"/>
    <mergeCell ref="I533:J533"/>
    <mergeCell ref="N533:O533"/>
    <mergeCell ref="Q533:S533"/>
    <mergeCell ref="U533:V533"/>
    <mergeCell ref="Z533:AA533"/>
    <mergeCell ref="AF533:AG533"/>
    <mergeCell ref="AH533:AI533"/>
    <mergeCell ref="AF539:AG539"/>
    <mergeCell ref="AH539:AI539"/>
    <mergeCell ref="B540:C540"/>
    <mergeCell ref="E540:G540"/>
    <mergeCell ref="I540:J540"/>
    <mergeCell ref="N540:O540"/>
    <mergeCell ref="Q540:S540"/>
    <mergeCell ref="U540:V540"/>
    <mergeCell ref="Z540:AA540"/>
    <mergeCell ref="AF540:AG540"/>
    <mergeCell ref="Z538:AA538"/>
    <mergeCell ref="AF538:AG538"/>
    <mergeCell ref="AH538:AI538"/>
    <mergeCell ref="B539:C539"/>
    <mergeCell ref="E539:G539"/>
    <mergeCell ref="I539:J539"/>
    <mergeCell ref="N539:O539"/>
    <mergeCell ref="Q539:S539"/>
    <mergeCell ref="U539:V539"/>
    <mergeCell ref="Z539:AA539"/>
    <mergeCell ref="B538:C538"/>
    <mergeCell ref="E538:G538"/>
    <mergeCell ref="I538:J538"/>
    <mergeCell ref="N538:O538"/>
    <mergeCell ref="Q538:S538"/>
    <mergeCell ref="U538:V538"/>
    <mergeCell ref="AH536:AI536"/>
    <mergeCell ref="B537:C537"/>
    <mergeCell ref="E537:G537"/>
    <mergeCell ref="I537:J537"/>
    <mergeCell ref="N537:O537"/>
    <mergeCell ref="Q537:S537"/>
    <mergeCell ref="U537:V537"/>
    <mergeCell ref="Z537:AA537"/>
    <mergeCell ref="AF537:AG537"/>
    <mergeCell ref="AH537:AI537"/>
    <mergeCell ref="AF543:AG543"/>
    <mergeCell ref="AH543:AI543"/>
    <mergeCell ref="B544:C544"/>
    <mergeCell ref="E544:G544"/>
    <mergeCell ref="I544:J544"/>
    <mergeCell ref="N544:O544"/>
    <mergeCell ref="Q544:S544"/>
    <mergeCell ref="U544:V544"/>
    <mergeCell ref="Z544:AA544"/>
    <mergeCell ref="AF544:AG544"/>
    <mergeCell ref="Z542:AA542"/>
    <mergeCell ref="AF542:AG542"/>
    <mergeCell ref="AH542:AI542"/>
    <mergeCell ref="B543:C543"/>
    <mergeCell ref="E543:G543"/>
    <mergeCell ref="I543:J543"/>
    <mergeCell ref="N543:O543"/>
    <mergeCell ref="Q543:S543"/>
    <mergeCell ref="U543:V543"/>
    <mergeCell ref="Z543:AA543"/>
    <mergeCell ref="B542:C542"/>
    <mergeCell ref="E542:G542"/>
    <mergeCell ref="I542:J542"/>
    <mergeCell ref="N542:O542"/>
    <mergeCell ref="Q542:S542"/>
    <mergeCell ref="U542:V542"/>
    <mergeCell ref="AH540:AI540"/>
    <mergeCell ref="B541:C541"/>
    <mergeCell ref="E541:G541"/>
    <mergeCell ref="I541:J541"/>
    <mergeCell ref="N541:O541"/>
    <mergeCell ref="Q541:S541"/>
    <mergeCell ref="U541:V541"/>
    <mergeCell ref="Z541:AA541"/>
    <mergeCell ref="AF541:AG541"/>
    <mergeCell ref="AH541:AI541"/>
    <mergeCell ref="AF547:AG547"/>
    <mergeCell ref="AH547:AI547"/>
    <mergeCell ref="B548:C548"/>
    <mergeCell ref="E548:G548"/>
    <mergeCell ref="I548:J548"/>
    <mergeCell ref="N548:O548"/>
    <mergeCell ref="Q548:S548"/>
    <mergeCell ref="U548:V548"/>
    <mergeCell ref="Z548:AA548"/>
    <mergeCell ref="AF548:AG548"/>
    <mergeCell ref="Z546:AA546"/>
    <mergeCell ref="AF546:AG546"/>
    <mergeCell ref="AH546:AI546"/>
    <mergeCell ref="B547:C547"/>
    <mergeCell ref="E547:G547"/>
    <mergeCell ref="I547:J547"/>
    <mergeCell ref="N547:O547"/>
    <mergeCell ref="Q547:S547"/>
    <mergeCell ref="U547:V547"/>
    <mergeCell ref="Z547:AA547"/>
    <mergeCell ref="B546:C546"/>
    <mergeCell ref="E546:G546"/>
    <mergeCell ref="I546:J546"/>
    <mergeCell ref="N546:O546"/>
    <mergeCell ref="Q546:S546"/>
    <mergeCell ref="U546:V546"/>
    <mergeCell ref="AH544:AI544"/>
    <mergeCell ref="B545:C545"/>
    <mergeCell ref="E545:G545"/>
    <mergeCell ref="I545:J545"/>
    <mergeCell ref="N545:O545"/>
    <mergeCell ref="Q545:S545"/>
    <mergeCell ref="U545:V545"/>
    <mergeCell ref="Z545:AA545"/>
    <mergeCell ref="AF545:AG545"/>
    <mergeCell ref="AH545:AI545"/>
    <mergeCell ref="AF551:AG551"/>
    <mergeCell ref="AH551:AI551"/>
    <mergeCell ref="B552:C552"/>
    <mergeCell ref="E552:G552"/>
    <mergeCell ref="I552:J552"/>
    <mergeCell ref="N552:O552"/>
    <mergeCell ref="Q552:S552"/>
    <mergeCell ref="U552:V552"/>
    <mergeCell ref="Z552:AA552"/>
    <mergeCell ref="AF552:AG552"/>
    <mergeCell ref="Z550:AA550"/>
    <mergeCell ref="AF550:AG550"/>
    <mergeCell ref="AH550:AI550"/>
    <mergeCell ref="B551:C551"/>
    <mergeCell ref="E551:G551"/>
    <mergeCell ref="I551:J551"/>
    <mergeCell ref="N551:O551"/>
    <mergeCell ref="Q551:S551"/>
    <mergeCell ref="U551:V551"/>
    <mergeCell ref="Z551:AA551"/>
    <mergeCell ref="B550:C550"/>
    <mergeCell ref="E550:G550"/>
    <mergeCell ref="I550:J550"/>
    <mergeCell ref="N550:O550"/>
    <mergeCell ref="Q550:S550"/>
    <mergeCell ref="U550:V550"/>
    <mergeCell ref="AH548:AI548"/>
    <mergeCell ref="B549:C549"/>
    <mergeCell ref="E549:G549"/>
    <mergeCell ref="I549:J549"/>
    <mergeCell ref="N549:O549"/>
    <mergeCell ref="Q549:S549"/>
    <mergeCell ref="U549:V549"/>
    <mergeCell ref="Z549:AA549"/>
    <mergeCell ref="AF549:AG549"/>
    <mergeCell ref="AH549:AI549"/>
    <mergeCell ref="AF555:AG555"/>
    <mergeCell ref="AH555:AI555"/>
    <mergeCell ref="B556:C556"/>
    <mergeCell ref="E556:G556"/>
    <mergeCell ref="I556:J556"/>
    <mergeCell ref="N556:O556"/>
    <mergeCell ref="Q556:S556"/>
    <mergeCell ref="U556:V556"/>
    <mergeCell ref="Z556:AA556"/>
    <mergeCell ref="AF556:AG556"/>
    <mergeCell ref="Z554:AA554"/>
    <mergeCell ref="AF554:AG554"/>
    <mergeCell ref="AH554:AI554"/>
    <mergeCell ref="B555:C555"/>
    <mergeCell ref="E555:G555"/>
    <mergeCell ref="I555:J555"/>
    <mergeCell ref="N555:O555"/>
    <mergeCell ref="Q555:S555"/>
    <mergeCell ref="U555:V555"/>
    <mergeCell ref="Z555:AA555"/>
    <mergeCell ref="B554:C554"/>
    <mergeCell ref="E554:G554"/>
    <mergeCell ref="I554:J554"/>
    <mergeCell ref="N554:O554"/>
    <mergeCell ref="Q554:S554"/>
    <mergeCell ref="U554:V554"/>
    <mergeCell ref="AH552:AI552"/>
    <mergeCell ref="B553:C553"/>
    <mergeCell ref="E553:G553"/>
    <mergeCell ref="I553:J553"/>
    <mergeCell ref="N553:O553"/>
    <mergeCell ref="Q553:S553"/>
    <mergeCell ref="U553:V553"/>
    <mergeCell ref="Z553:AA553"/>
    <mergeCell ref="AF553:AG553"/>
    <mergeCell ref="AH553:AI553"/>
    <mergeCell ref="AF559:AG559"/>
    <mergeCell ref="AH559:AI559"/>
    <mergeCell ref="B560:C560"/>
    <mergeCell ref="E560:G560"/>
    <mergeCell ref="I560:J560"/>
    <mergeCell ref="N560:O560"/>
    <mergeCell ref="Q560:S560"/>
    <mergeCell ref="U560:V560"/>
    <mergeCell ref="Z560:AA560"/>
    <mergeCell ref="AF560:AG560"/>
    <mergeCell ref="Z558:AA558"/>
    <mergeCell ref="AF558:AG558"/>
    <mergeCell ref="AH558:AI558"/>
    <mergeCell ref="B559:C559"/>
    <mergeCell ref="E559:G559"/>
    <mergeCell ref="I559:J559"/>
    <mergeCell ref="N559:O559"/>
    <mergeCell ref="Q559:S559"/>
    <mergeCell ref="U559:V559"/>
    <mergeCell ref="Z559:AA559"/>
    <mergeCell ref="B558:C558"/>
    <mergeCell ref="E558:G558"/>
    <mergeCell ref="I558:J558"/>
    <mergeCell ref="N558:O558"/>
    <mergeCell ref="Q558:S558"/>
    <mergeCell ref="U558:V558"/>
    <mergeCell ref="AH556:AI556"/>
    <mergeCell ref="B557:C557"/>
    <mergeCell ref="E557:G557"/>
    <mergeCell ref="I557:J557"/>
    <mergeCell ref="N557:O557"/>
    <mergeCell ref="Q557:S557"/>
    <mergeCell ref="U557:V557"/>
    <mergeCell ref="Z557:AA557"/>
    <mergeCell ref="AF557:AG557"/>
    <mergeCell ref="AH557:AI557"/>
    <mergeCell ref="AF563:AG563"/>
    <mergeCell ref="AH563:AI563"/>
    <mergeCell ref="B564:C564"/>
    <mergeCell ref="E564:G564"/>
    <mergeCell ref="I564:J564"/>
    <mergeCell ref="N564:O564"/>
    <mergeCell ref="Q564:S564"/>
    <mergeCell ref="U564:V564"/>
    <mergeCell ref="Z564:AA564"/>
    <mergeCell ref="AF564:AG564"/>
    <mergeCell ref="Z562:AA562"/>
    <mergeCell ref="AF562:AG562"/>
    <mergeCell ref="AH562:AI562"/>
    <mergeCell ref="B563:C563"/>
    <mergeCell ref="E563:G563"/>
    <mergeCell ref="I563:J563"/>
    <mergeCell ref="N563:O563"/>
    <mergeCell ref="Q563:S563"/>
    <mergeCell ref="U563:V563"/>
    <mergeCell ref="Z563:AA563"/>
    <mergeCell ref="B562:C562"/>
    <mergeCell ref="E562:G562"/>
    <mergeCell ref="I562:J562"/>
    <mergeCell ref="N562:O562"/>
    <mergeCell ref="Q562:S562"/>
    <mergeCell ref="U562:V562"/>
    <mergeCell ref="AH560:AI560"/>
    <mergeCell ref="B561:C561"/>
    <mergeCell ref="E561:G561"/>
    <mergeCell ref="I561:J561"/>
    <mergeCell ref="N561:O561"/>
    <mergeCell ref="Q561:S561"/>
    <mergeCell ref="U561:V561"/>
    <mergeCell ref="Z561:AA561"/>
    <mergeCell ref="AF561:AG561"/>
    <mergeCell ref="AH561:AI561"/>
    <mergeCell ref="AF567:AG567"/>
    <mergeCell ref="AH567:AI567"/>
    <mergeCell ref="B568:C568"/>
    <mergeCell ref="E568:G568"/>
    <mergeCell ref="I568:J568"/>
    <mergeCell ref="N568:O568"/>
    <mergeCell ref="Q568:S568"/>
    <mergeCell ref="U568:V568"/>
    <mergeCell ref="Z568:AA568"/>
    <mergeCell ref="AF568:AG568"/>
    <mergeCell ref="Z566:AA566"/>
    <mergeCell ref="AF566:AG566"/>
    <mergeCell ref="AH566:AI566"/>
    <mergeCell ref="B567:C567"/>
    <mergeCell ref="E567:G567"/>
    <mergeCell ref="I567:J567"/>
    <mergeCell ref="N567:O567"/>
    <mergeCell ref="Q567:S567"/>
    <mergeCell ref="U567:V567"/>
    <mergeCell ref="Z567:AA567"/>
    <mergeCell ref="B566:C566"/>
    <mergeCell ref="E566:G566"/>
    <mergeCell ref="I566:J566"/>
    <mergeCell ref="N566:O566"/>
    <mergeCell ref="Q566:S566"/>
    <mergeCell ref="U566:V566"/>
    <mergeCell ref="AH564:AI564"/>
    <mergeCell ref="B565:C565"/>
    <mergeCell ref="E565:G565"/>
    <mergeCell ref="I565:J565"/>
    <mergeCell ref="N565:O565"/>
    <mergeCell ref="Q565:S565"/>
    <mergeCell ref="U565:V565"/>
    <mergeCell ref="Z565:AA565"/>
    <mergeCell ref="AF565:AG565"/>
    <mergeCell ref="AH565:AI565"/>
    <mergeCell ref="AF571:AG571"/>
    <mergeCell ref="AH571:AI571"/>
    <mergeCell ref="B572:C572"/>
    <mergeCell ref="E572:G572"/>
    <mergeCell ref="I572:J572"/>
    <mergeCell ref="N572:O572"/>
    <mergeCell ref="Q572:S572"/>
    <mergeCell ref="U572:V572"/>
    <mergeCell ref="Z572:AA572"/>
    <mergeCell ref="AF572:AG572"/>
    <mergeCell ref="Z570:AA570"/>
    <mergeCell ref="AF570:AG570"/>
    <mergeCell ref="AH570:AI570"/>
    <mergeCell ref="B571:C571"/>
    <mergeCell ref="E571:G571"/>
    <mergeCell ref="I571:J571"/>
    <mergeCell ref="N571:O571"/>
    <mergeCell ref="Q571:S571"/>
    <mergeCell ref="U571:V571"/>
    <mergeCell ref="Z571:AA571"/>
    <mergeCell ref="B570:C570"/>
    <mergeCell ref="E570:G570"/>
    <mergeCell ref="I570:J570"/>
    <mergeCell ref="N570:O570"/>
    <mergeCell ref="Q570:S570"/>
    <mergeCell ref="U570:V570"/>
    <mergeCell ref="AH568:AI568"/>
    <mergeCell ref="B569:C569"/>
    <mergeCell ref="E569:G569"/>
    <mergeCell ref="I569:J569"/>
    <mergeCell ref="N569:O569"/>
    <mergeCell ref="Q569:S569"/>
    <mergeCell ref="U569:V569"/>
    <mergeCell ref="Z569:AA569"/>
    <mergeCell ref="AF569:AG569"/>
    <mergeCell ref="AH569:AI569"/>
    <mergeCell ref="AF575:AG575"/>
    <mergeCell ref="AH575:AI575"/>
    <mergeCell ref="B576:C576"/>
    <mergeCell ref="E576:G576"/>
    <mergeCell ref="I576:J576"/>
    <mergeCell ref="N576:O576"/>
    <mergeCell ref="Q576:S576"/>
    <mergeCell ref="U576:V576"/>
    <mergeCell ref="Z576:AA576"/>
    <mergeCell ref="AF576:AG576"/>
    <mergeCell ref="Z574:AA574"/>
    <mergeCell ref="AF574:AG574"/>
    <mergeCell ref="AH574:AI574"/>
    <mergeCell ref="B575:C575"/>
    <mergeCell ref="E575:G575"/>
    <mergeCell ref="I575:J575"/>
    <mergeCell ref="N575:O575"/>
    <mergeCell ref="Q575:S575"/>
    <mergeCell ref="U575:V575"/>
    <mergeCell ref="Z575:AA575"/>
    <mergeCell ref="B574:C574"/>
    <mergeCell ref="E574:G574"/>
    <mergeCell ref="I574:J574"/>
    <mergeCell ref="N574:O574"/>
    <mergeCell ref="Q574:S574"/>
    <mergeCell ref="U574:V574"/>
    <mergeCell ref="AH572:AI572"/>
    <mergeCell ref="B573:C573"/>
    <mergeCell ref="E573:G573"/>
    <mergeCell ref="I573:J573"/>
    <mergeCell ref="N573:O573"/>
    <mergeCell ref="Q573:S573"/>
    <mergeCell ref="U573:V573"/>
    <mergeCell ref="Z573:AA573"/>
    <mergeCell ref="AF573:AG573"/>
    <mergeCell ref="AH573:AI573"/>
    <mergeCell ref="AF579:AG579"/>
    <mergeCell ref="AH579:AI579"/>
    <mergeCell ref="B580:C580"/>
    <mergeCell ref="E580:G580"/>
    <mergeCell ref="I580:J580"/>
    <mergeCell ref="N580:O580"/>
    <mergeCell ref="Q580:S580"/>
    <mergeCell ref="U580:V580"/>
    <mergeCell ref="Z580:AA580"/>
    <mergeCell ref="AF580:AG580"/>
    <mergeCell ref="Z578:AA578"/>
    <mergeCell ref="AF578:AG578"/>
    <mergeCell ref="AH578:AI578"/>
    <mergeCell ref="B579:C579"/>
    <mergeCell ref="E579:G579"/>
    <mergeCell ref="I579:J579"/>
    <mergeCell ref="N579:O579"/>
    <mergeCell ref="Q579:S579"/>
    <mergeCell ref="U579:V579"/>
    <mergeCell ref="Z579:AA579"/>
    <mergeCell ref="B578:C578"/>
    <mergeCell ref="E578:G578"/>
    <mergeCell ref="I578:J578"/>
    <mergeCell ref="N578:O578"/>
    <mergeCell ref="Q578:S578"/>
    <mergeCell ref="U578:V578"/>
    <mergeCell ref="AH576:AI576"/>
    <mergeCell ref="B577:C577"/>
    <mergeCell ref="E577:G577"/>
    <mergeCell ref="I577:J577"/>
    <mergeCell ref="N577:O577"/>
    <mergeCell ref="Q577:S577"/>
    <mergeCell ref="U577:V577"/>
    <mergeCell ref="Z577:AA577"/>
    <mergeCell ref="AF577:AG577"/>
    <mergeCell ref="AH577:AI577"/>
    <mergeCell ref="AF583:AG583"/>
    <mergeCell ref="AH583:AI583"/>
    <mergeCell ref="B584:C584"/>
    <mergeCell ref="E584:G584"/>
    <mergeCell ref="I584:J584"/>
    <mergeCell ref="N584:O584"/>
    <mergeCell ref="Q584:S584"/>
    <mergeCell ref="U584:V584"/>
    <mergeCell ref="Z584:AA584"/>
    <mergeCell ref="AF584:AG584"/>
    <mergeCell ref="Z582:AA582"/>
    <mergeCell ref="AF582:AG582"/>
    <mergeCell ref="AH582:AI582"/>
    <mergeCell ref="B583:C583"/>
    <mergeCell ref="E583:G583"/>
    <mergeCell ref="I583:J583"/>
    <mergeCell ref="N583:O583"/>
    <mergeCell ref="Q583:S583"/>
    <mergeCell ref="U583:V583"/>
    <mergeCell ref="Z583:AA583"/>
    <mergeCell ref="B582:C582"/>
    <mergeCell ref="E582:G582"/>
    <mergeCell ref="I582:J582"/>
    <mergeCell ref="N582:O582"/>
    <mergeCell ref="Q582:S582"/>
    <mergeCell ref="U582:V582"/>
    <mergeCell ref="AH580:AI580"/>
    <mergeCell ref="B581:C581"/>
    <mergeCell ref="E581:G581"/>
    <mergeCell ref="I581:J581"/>
    <mergeCell ref="N581:O581"/>
    <mergeCell ref="Q581:S581"/>
    <mergeCell ref="U581:V581"/>
    <mergeCell ref="Z581:AA581"/>
    <mergeCell ref="AF581:AG581"/>
    <mergeCell ref="AH581:AI581"/>
    <mergeCell ref="AF587:AG587"/>
    <mergeCell ref="AH587:AI587"/>
    <mergeCell ref="B588:C588"/>
    <mergeCell ref="E588:G588"/>
    <mergeCell ref="I588:J588"/>
    <mergeCell ref="N588:O588"/>
    <mergeCell ref="Q588:S588"/>
    <mergeCell ref="U588:V588"/>
    <mergeCell ref="Z588:AA588"/>
    <mergeCell ref="AF588:AG588"/>
    <mergeCell ref="Z586:AA586"/>
    <mergeCell ref="AF586:AG586"/>
    <mergeCell ref="AH586:AI586"/>
    <mergeCell ref="B587:C587"/>
    <mergeCell ref="E587:G587"/>
    <mergeCell ref="I587:J587"/>
    <mergeCell ref="N587:O587"/>
    <mergeCell ref="Q587:S587"/>
    <mergeCell ref="U587:V587"/>
    <mergeCell ref="Z587:AA587"/>
    <mergeCell ref="B586:C586"/>
    <mergeCell ref="E586:G586"/>
    <mergeCell ref="I586:J586"/>
    <mergeCell ref="N586:O586"/>
    <mergeCell ref="Q586:S586"/>
    <mergeCell ref="U586:V586"/>
    <mergeCell ref="AH584:AI584"/>
    <mergeCell ref="B585:C585"/>
    <mergeCell ref="E585:G585"/>
    <mergeCell ref="I585:J585"/>
    <mergeCell ref="N585:O585"/>
    <mergeCell ref="Q585:S585"/>
    <mergeCell ref="U585:V585"/>
    <mergeCell ref="Z585:AA585"/>
    <mergeCell ref="AF585:AG585"/>
    <mergeCell ref="AH585:AI585"/>
    <mergeCell ref="AF591:AG591"/>
    <mergeCell ref="AH591:AI591"/>
    <mergeCell ref="B592:C592"/>
    <mergeCell ref="E592:G592"/>
    <mergeCell ref="I592:J592"/>
    <mergeCell ref="N592:O592"/>
    <mergeCell ref="Q592:S592"/>
    <mergeCell ref="U592:V592"/>
    <mergeCell ref="Z592:AA592"/>
    <mergeCell ref="AF592:AG592"/>
    <mergeCell ref="Z590:AA590"/>
    <mergeCell ref="AF590:AG590"/>
    <mergeCell ref="AH590:AI590"/>
    <mergeCell ref="B591:C591"/>
    <mergeCell ref="E591:G591"/>
    <mergeCell ref="I591:J591"/>
    <mergeCell ref="N591:O591"/>
    <mergeCell ref="Q591:S591"/>
    <mergeCell ref="U591:V591"/>
    <mergeCell ref="Z591:AA591"/>
    <mergeCell ref="B590:C590"/>
    <mergeCell ref="E590:G590"/>
    <mergeCell ref="I590:J590"/>
    <mergeCell ref="N590:O590"/>
    <mergeCell ref="Q590:S590"/>
    <mergeCell ref="U590:V590"/>
    <mergeCell ref="AH588:AI588"/>
    <mergeCell ref="B589:C589"/>
    <mergeCell ref="E589:G589"/>
    <mergeCell ref="I589:J589"/>
    <mergeCell ref="N589:O589"/>
    <mergeCell ref="Q589:S589"/>
    <mergeCell ref="U589:V589"/>
    <mergeCell ref="Z589:AA589"/>
    <mergeCell ref="AF589:AG589"/>
    <mergeCell ref="AH589:AI589"/>
    <mergeCell ref="AF595:AG595"/>
    <mergeCell ref="AH595:AI595"/>
    <mergeCell ref="B596:C596"/>
    <mergeCell ref="E596:G596"/>
    <mergeCell ref="I596:J596"/>
    <mergeCell ref="N596:O596"/>
    <mergeCell ref="Q596:S596"/>
    <mergeCell ref="U596:V596"/>
    <mergeCell ref="Z596:AA596"/>
    <mergeCell ref="AF596:AG596"/>
    <mergeCell ref="Z594:AA594"/>
    <mergeCell ref="AF594:AG594"/>
    <mergeCell ref="AH594:AI594"/>
    <mergeCell ref="B595:C595"/>
    <mergeCell ref="E595:G595"/>
    <mergeCell ref="I595:J595"/>
    <mergeCell ref="N595:O595"/>
    <mergeCell ref="Q595:S595"/>
    <mergeCell ref="U595:V595"/>
    <mergeCell ref="Z595:AA595"/>
    <mergeCell ref="B594:C594"/>
    <mergeCell ref="E594:G594"/>
    <mergeCell ref="I594:J594"/>
    <mergeCell ref="N594:O594"/>
    <mergeCell ref="Q594:S594"/>
    <mergeCell ref="U594:V594"/>
    <mergeCell ref="AH592:AI592"/>
    <mergeCell ref="B593:C593"/>
    <mergeCell ref="E593:G593"/>
    <mergeCell ref="I593:J593"/>
    <mergeCell ref="N593:O593"/>
    <mergeCell ref="Q593:S593"/>
    <mergeCell ref="U593:V593"/>
    <mergeCell ref="Z593:AA593"/>
    <mergeCell ref="AF593:AG593"/>
    <mergeCell ref="AH593:AI593"/>
    <mergeCell ref="AF599:AG599"/>
    <mergeCell ref="AH599:AI599"/>
    <mergeCell ref="B600:C600"/>
    <mergeCell ref="E600:G600"/>
    <mergeCell ref="I600:J600"/>
    <mergeCell ref="N600:O600"/>
    <mergeCell ref="Q600:S600"/>
    <mergeCell ref="U600:V600"/>
    <mergeCell ref="Z600:AA600"/>
    <mergeCell ref="AF600:AG600"/>
    <mergeCell ref="Z598:AA598"/>
    <mergeCell ref="AF598:AG598"/>
    <mergeCell ref="AH598:AI598"/>
    <mergeCell ref="B599:C599"/>
    <mergeCell ref="E599:G599"/>
    <mergeCell ref="I599:J599"/>
    <mergeCell ref="N599:O599"/>
    <mergeCell ref="Q599:S599"/>
    <mergeCell ref="U599:V599"/>
    <mergeCell ref="Z599:AA599"/>
    <mergeCell ref="B598:C598"/>
    <mergeCell ref="E598:G598"/>
    <mergeCell ref="I598:J598"/>
    <mergeCell ref="N598:O598"/>
    <mergeCell ref="Q598:S598"/>
    <mergeCell ref="U598:V598"/>
    <mergeCell ref="AH596:AI596"/>
    <mergeCell ref="B597:C597"/>
    <mergeCell ref="E597:G597"/>
    <mergeCell ref="I597:J597"/>
    <mergeCell ref="N597:O597"/>
    <mergeCell ref="Q597:S597"/>
    <mergeCell ref="U597:V597"/>
    <mergeCell ref="Z597:AA597"/>
    <mergeCell ref="AF597:AG597"/>
    <mergeCell ref="AH597:AI597"/>
    <mergeCell ref="AF603:AG603"/>
    <mergeCell ref="AH603:AI603"/>
    <mergeCell ref="B604:C604"/>
    <mergeCell ref="E604:G604"/>
    <mergeCell ref="I604:J604"/>
    <mergeCell ref="N604:O604"/>
    <mergeCell ref="Q604:S604"/>
    <mergeCell ref="U604:V604"/>
    <mergeCell ref="Z604:AA604"/>
    <mergeCell ref="AF604:AG604"/>
    <mergeCell ref="Z602:AA602"/>
    <mergeCell ref="AF602:AG602"/>
    <mergeCell ref="AH602:AI602"/>
    <mergeCell ref="B603:C603"/>
    <mergeCell ref="E603:G603"/>
    <mergeCell ref="I603:J603"/>
    <mergeCell ref="N603:O603"/>
    <mergeCell ref="Q603:S603"/>
    <mergeCell ref="U603:V603"/>
    <mergeCell ref="Z603:AA603"/>
    <mergeCell ref="B602:C602"/>
    <mergeCell ref="E602:G602"/>
    <mergeCell ref="I602:J602"/>
    <mergeCell ref="N602:O602"/>
    <mergeCell ref="Q602:S602"/>
    <mergeCell ref="U602:V602"/>
    <mergeCell ref="AH600:AI600"/>
    <mergeCell ref="B601:C601"/>
    <mergeCell ref="E601:G601"/>
    <mergeCell ref="I601:J601"/>
    <mergeCell ref="N601:O601"/>
    <mergeCell ref="Q601:S601"/>
    <mergeCell ref="U601:V601"/>
    <mergeCell ref="Z601:AA601"/>
    <mergeCell ref="AF601:AG601"/>
    <mergeCell ref="AH601:AI601"/>
    <mergeCell ref="AF607:AG607"/>
    <mergeCell ref="AH607:AI607"/>
    <mergeCell ref="B608:C608"/>
    <mergeCell ref="E608:G608"/>
    <mergeCell ref="I608:J608"/>
    <mergeCell ref="N608:O608"/>
    <mergeCell ref="Q608:S608"/>
    <mergeCell ref="U608:V608"/>
    <mergeCell ref="Z608:AA608"/>
    <mergeCell ref="AF608:AG608"/>
    <mergeCell ref="Z606:AA606"/>
    <mergeCell ref="AF606:AG606"/>
    <mergeCell ref="AH606:AI606"/>
    <mergeCell ref="B607:C607"/>
    <mergeCell ref="E607:G607"/>
    <mergeCell ref="I607:J607"/>
    <mergeCell ref="N607:O607"/>
    <mergeCell ref="Q607:S607"/>
    <mergeCell ref="U607:V607"/>
    <mergeCell ref="Z607:AA607"/>
    <mergeCell ref="B606:C606"/>
    <mergeCell ref="E606:G606"/>
    <mergeCell ref="I606:J606"/>
    <mergeCell ref="N606:O606"/>
    <mergeCell ref="Q606:S606"/>
    <mergeCell ref="U606:V606"/>
    <mergeCell ref="AH604:AI604"/>
    <mergeCell ref="B605:C605"/>
    <mergeCell ref="E605:G605"/>
    <mergeCell ref="I605:J605"/>
    <mergeCell ref="N605:O605"/>
    <mergeCell ref="Q605:S605"/>
    <mergeCell ref="U605:V605"/>
    <mergeCell ref="Z605:AA605"/>
    <mergeCell ref="AF605:AG605"/>
    <mergeCell ref="AH605:AI605"/>
    <mergeCell ref="AF611:AG611"/>
    <mergeCell ref="AH611:AI611"/>
    <mergeCell ref="B612:C612"/>
    <mergeCell ref="E612:G612"/>
    <mergeCell ref="I612:J612"/>
    <mergeCell ref="N612:O612"/>
    <mergeCell ref="Q612:S612"/>
    <mergeCell ref="U612:V612"/>
    <mergeCell ref="Z612:AA612"/>
    <mergeCell ref="AF612:AG612"/>
    <mergeCell ref="Z610:AA610"/>
    <mergeCell ref="AF610:AG610"/>
    <mergeCell ref="AH610:AI610"/>
    <mergeCell ref="B611:C611"/>
    <mergeCell ref="E611:G611"/>
    <mergeCell ref="I611:J611"/>
    <mergeCell ref="N611:O611"/>
    <mergeCell ref="Q611:S611"/>
    <mergeCell ref="U611:V611"/>
    <mergeCell ref="Z611:AA611"/>
    <mergeCell ref="B610:C610"/>
    <mergeCell ref="E610:G610"/>
    <mergeCell ref="I610:J610"/>
    <mergeCell ref="N610:O610"/>
    <mergeCell ref="Q610:S610"/>
    <mergeCell ref="U610:V610"/>
    <mergeCell ref="AH608:AI608"/>
    <mergeCell ref="B609:C609"/>
    <mergeCell ref="E609:G609"/>
    <mergeCell ref="I609:J609"/>
    <mergeCell ref="N609:O609"/>
    <mergeCell ref="Q609:S609"/>
    <mergeCell ref="U609:V609"/>
    <mergeCell ref="Z609:AA609"/>
    <mergeCell ref="AF609:AG609"/>
    <mergeCell ref="AH609:AI609"/>
    <mergeCell ref="AF615:AG615"/>
    <mergeCell ref="AH615:AI615"/>
    <mergeCell ref="B616:C616"/>
    <mergeCell ref="E616:G616"/>
    <mergeCell ref="I616:J616"/>
    <mergeCell ref="N616:O616"/>
    <mergeCell ref="Q616:S616"/>
    <mergeCell ref="U616:V616"/>
    <mergeCell ref="Z616:AA616"/>
    <mergeCell ref="AF616:AG616"/>
    <mergeCell ref="Z614:AA614"/>
    <mergeCell ref="AF614:AG614"/>
    <mergeCell ref="AH614:AI614"/>
    <mergeCell ref="B615:C615"/>
    <mergeCell ref="E615:G615"/>
    <mergeCell ref="I615:J615"/>
    <mergeCell ref="N615:O615"/>
    <mergeCell ref="Q615:S615"/>
    <mergeCell ref="U615:V615"/>
    <mergeCell ref="Z615:AA615"/>
    <mergeCell ref="B614:C614"/>
    <mergeCell ref="E614:G614"/>
    <mergeCell ref="I614:J614"/>
    <mergeCell ref="N614:O614"/>
    <mergeCell ref="Q614:S614"/>
    <mergeCell ref="U614:V614"/>
    <mergeCell ref="AH612:AI612"/>
    <mergeCell ref="B613:C613"/>
    <mergeCell ref="E613:G613"/>
    <mergeCell ref="I613:J613"/>
    <mergeCell ref="N613:O613"/>
    <mergeCell ref="Q613:S613"/>
    <mergeCell ref="U613:V613"/>
    <mergeCell ref="Z613:AA613"/>
    <mergeCell ref="AF613:AG613"/>
    <mergeCell ref="AH613:AI613"/>
    <mergeCell ref="AF619:AG619"/>
    <mergeCell ref="AH619:AI619"/>
    <mergeCell ref="B620:C620"/>
    <mergeCell ref="E620:G620"/>
    <mergeCell ref="I620:J620"/>
    <mergeCell ref="N620:O620"/>
    <mergeCell ref="Q620:S620"/>
    <mergeCell ref="U620:V620"/>
    <mergeCell ref="Z620:AA620"/>
    <mergeCell ref="AF620:AG620"/>
    <mergeCell ref="Z618:AA618"/>
    <mergeCell ref="AF618:AG618"/>
    <mergeCell ref="AH618:AI618"/>
    <mergeCell ref="B619:C619"/>
    <mergeCell ref="E619:G619"/>
    <mergeCell ref="I619:J619"/>
    <mergeCell ref="N619:O619"/>
    <mergeCell ref="Q619:S619"/>
    <mergeCell ref="U619:V619"/>
    <mergeCell ref="Z619:AA619"/>
    <mergeCell ref="B618:C618"/>
    <mergeCell ref="E618:G618"/>
    <mergeCell ref="I618:J618"/>
    <mergeCell ref="N618:O618"/>
    <mergeCell ref="Q618:S618"/>
    <mergeCell ref="U618:V618"/>
    <mergeCell ref="AH616:AI616"/>
    <mergeCell ref="B617:C617"/>
    <mergeCell ref="E617:G617"/>
    <mergeCell ref="I617:J617"/>
    <mergeCell ref="N617:O617"/>
    <mergeCell ref="Q617:S617"/>
    <mergeCell ref="U617:V617"/>
    <mergeCell ref="Z617:AA617"/>
    <mergeCell ref="AF617:AG617"/>
    <mergeCell ref="AH617:AI617"/>
    <mergeCell ref="AF623:AG623"/>
    <mergeCell ref="AH623:AI623"/>
    <mergeCell ref="B624:C624"/>
    <mergeCell ref="E624:G624"/>
    <mergeCell ref="I624:J624"/>
    <mergeCell ref="N624:O624"/>
    <mergeCell ref="Q624:S624"/>
    <mergeCell ref="U624:V624"/>
    <mergeCell ref="Z624:AA624"/>
    <mergeCell ref="AF624:AG624"/>
    <mergeCell ref="Z622:AA622"/>
    <mergeCell ref="AF622:AG622"/>
    <mergeCell ref="AH622:AI622"/>
    <mergeCell ref="B623:C623"/>
    <mergeCell ref="E623:G623"/>
    <mergeCell ref="I623:J623"/>
    <mergeCell ref="N623:O623"/>
    <mergeCell ref="Q623:S623"/>
    <mergeCell ref="U623:V623"/>
    <mergeCell ref="Z623:AA623"/>
    <mergeCell ref="B622:C622"/>
    <mergeCell ref="E622:G622"/>
    <mergeCell ref="I622:J622"/>
    <mergeCell ref="N622:O622"/>
    <mergeCell ref="Q622:S622"/>
    <mergeCell ref="U622:V622"/>
    <mergeCell ref="AH620:AI620"/>
    <mergeCell ref="B621:C621"/>
    <mergeCell ref="E621:G621"/>
    <mergeCell ref="I621:J621"/>
    <mergeCell ref="N621:O621"/>
    <mergeCell ref="Q621:S621"/>
    <mergeCell ref="U621:V621"/>
    <mergeCell ref="Z621:AA621"/>
    <mergeCell ref="AF621:AG621"/>
    <mergeCell ref="AH621:AI621"/>
    <mergeCell ref="AF627:AG627"/>
    <mergeCell ref="AH627:AI627"/>
    <mergeCell ref="B628:C628"/>
    <mergeCell ref="E628:G628"/>
    <mergeCell ref="I628:J628"/>
    <mergeCell ref="N628:O628"/>
    <mergeCell ref="Q628:S628"/>
    <mergeCell ref="U628:V628"/>
    <mergeCell ref="Z628:AA628"/>
    <mergeCell ref="AF628:AG628"/>
    <mergeCell ref="Z626:AA626"/>
    <mergeCell ref="AF626:AG626"/>
    <mergeCell ref="AH626:AI626"/>
    <mergeCell ref="B627:C627"/>
    <mergeCell ref="E627:G627"/>
    <mergeCell ref="I627:J627"/>
    <mergeCell ref="N627:O627"/>
    <mergeCell ref="Q627:S627"/>
    <mergeCell ref="U627:V627"/>
    <mergeCell ref="Z627:AA627"/>
    <mergeCell ref="B626:C626"/>
    <mergeCell ref="E626:G626"/>
    <mergeCell ref="I626:J626"/>
    <mergeCell ref="N626:O626"/>
    <mergeCell ref="Q626:S626"/>
    <mergeCell ref="U626:V626"/>
    <mergeCell ref="AH624:AI624"/>
    <mergeCell ref="B625:C625"/>
    <mergeCell ref="E625:G625"/>
    <mergeCell ref="I625:J625"/>
    <mergeCell ref="N625:O625"/>
    <mergeCell ref="Q625:S625"/>
    <mergeCell ref="U625:V625"/>
    <mergeCell ref="Z625:AA625"/>
    <mergeCell ref="AF625:AG625"/>
    <mergeCell ref="AH625:AI625"/>
    <mergeCell ref="AF631:AG631"/>
    <mergeCell ref="AH631:AI631"/>
    <mergeCell ref="B632:C632"/>
    <mergeCell ref="E632:G632"/>
    <mergeCell ref="I632:J632"/>
    <mergeCell ref="N632:O632"/>
    <mergeCell ref="Q632:S632"/>
    <mergeCell ref="U632:V632"/>
    <mergeCell ref="Z632:AA632"/>
    <mergeCell ref="AF632:AG632"/>
    <mergeCell ref="Z630:AA630"/>
    <mergeCell ref="AF630:AG630"/>
    <mergeCell ref="AH630:AI630"/>
    <mergeCell ref="B631:C631"/>
    <mergeCell ref="E631:G631"/>
    <mergeCell ref="I631:J631"/>
    <mergeCell ref="N631:O631"/>
    <mergeCell ref="Q631:S631"/>
    <mergeCell ref="U631:V631"/>
    <mergeCell ref="Z631:AA631"/>
    <mergeCell ref="B630:C630"/>
    <mergeCell ref="E630:G630"/>
    <mergeCell ref="I630:J630"/>
    <mergeCell ref="N630:O630"/>
    <mergeCell ref="Q630:S630"/>
    <mergeCell ref="U630:V630"/>
    <mergeCell ref="AH628:AI628"/>
    <mergeCell ref="B629:C629"/>
    <mergeCell ref="E629:G629"/>
    <mergeCell ref="I629:J629"/>
    <mergeCell ref="N629:O629"/>
    <mergeCell ref="Q629:S629"/>
    <mergeCell ref="U629:V629"/>
    <mergeCell ref="Z629:AA629"/>
    <mergeCell ref="AF629:AG629"/>
    <mergeCell ref="AH629:AI629"/>
    <mergeCell ref="AF635:AG635"/>
    <mergeCell ref="AH635:AI635"/>
    <mergeCell ref="B636:C636"/>
    <mergeCell ref="E636:G636"/>
    <mergeCell ref="I636:J636"/>
    <mergeCell ref="N636:O636"/>
    <mergeCell ref="Q636:S636"/>
    <mergeCell ref="U636:V636"/>
    <mergeCell ref="Z636:AA636"/>
    <mergeCell ref="AF636:AG636"/>
    <mergeCell ref="Z634:AA634"/>
    <mergeCell ref="AF634:AG634"/>
    <mergeCell ref="AH634:AI634"/>
    <mergeCell ref="B635:C635"/>
    <mergeCell ref="E635:G635"/>
    <mergeCell ref="I635:J635"/>
    <mergeCell ref="N635:O635"/>
    <mergeCell ref="Q635:S635"/>
    <mergeCell ref="U635:V635"/>
    <mergeCell ref="Z635:AA635"/>
    <mergeCell ref="B634:C634"/>
    <mergeCell ref="E634:G634"/>
    <mergeCell ref="I634:J634"/>
    <mergeCell ref="N634:O634"/>
    <mergeCell ref="Q634:S634"/>
    <mergeCell ref="U634:V634"/>
    <mergeCell ref="AH632:AI632"/>
    <mergeCell ref="B633:C633"/>
    <mergeCell ref="E633:G633"/>
    <mergeCell ref="I633:J633"/>
    <mergeCell ref="N633:O633"/>
    <mergeCell ref="Q633:S633"/>
    <mergeCell ref="U633:V633"/>
    <mergeCell ref="Z633:AA633"/>
    <mergeCell ref="AF633:AG633"/>
    <mergeCell ref="AH633:AI633"/>
    <mergeCell ref="AF639:AG639"/>
    <mergeCell ref="AH639:AI639"/>
    <mergeCell ref="B640:C640"/>
    <mergeCell ref="E640:G640"/>
    <mergeCell ref="I640:J640"/>
    <mergeCell ref="N640:O640"/>
    <mergeCell ref="Q640:S640"/>
    <mergeCell ref="U640:V640"/>
    <mergeCell ref="Z640:AA640"/>
    <mergeCell ref="AF640:AG640"/>
    <mergeCell ref="Z638:AA638"/>
    <mergeCell ref="AF638:AG638"/>
    <mergeCell ref="AH638:AI638"/>
    <mergeCell ref="B639:C639"/>
    <mergeCell ref="E639:G639"/>
    <mergeCell ref="I639:J639"/>
    <mergeCell ref="N639:O639"/>
    <mergeCell ref="Q639:S639"/>
    <mergeCell ref="U639:V639"/>
    <mergeCell ref="Z639:AA639"/>
    <mergeCell ref="B638:C638"/>
    <mergeCell ref="E638:G638"/>
    <mergeCell ref="I638:J638"/>
    <mergeCell ref="N638:O638"/>
    <mergeCell ref="Q638:S638"/>
    <mergeCell ref="U638:V638"/>
    <mergeCell ref="AH636:AI636"/>
    <mergeCell ref="B637:C637"/>
    <mergeCell ref="E637:G637"/>
    <mergeCell ref="I637:J637"/>
    <mergeCell ref="N637:O637"/>
    <mergeCell ref="Q637:S637"/>
    <mergeCell ref="U637:V637"/>
    <mergeCell ref="Z637:AA637"/>
    <mergeCell ref="AF637:AG637"/>
    <mergeCell ref="AH637:AI637"/>
    <mergeCell ref="AF643:AG643"/>
    <mergeCell ref="AH643:AI643"/>
    <mergeCell ref="B644:C644"/>
    <mergeCell ref="E644:G644"/>
    <mergeCell ref="I644:J644"/>
    <mergeCell ref="N644:O644"/>
    <mergeCell ref="Q644:S644"/>
    <mergeCell ref="U644:V644"/>
    <mergeCell ref="Z644:AA644"/>
    <mergeCell ref="AF644:AG644"/>
    <mergeCell ref="Z642:AA642"/>
    <mergeCell ref="AF642:AG642"/>
    <mergeCell ref="AH642:AI642"/>
    <mergeCell ref="B643:C643"/>
    <mergeCell ref="E643:G643"/>
    <mergeCell ref="I643:J643"/>
    <mergeCell ref="N643:O643"/>
    <mergeCell ref="Q643:S643"/>
    <mergeCell ref="U643:V643"/>
    <mergeCell ref="Z643:AA643"/>
    <mergeCell ref="B642:C642"/>
    <mergeCell ref="E642:G642"/>
    <mergeCell ref="I642:J642"/>
    <mergeCell ref="N642:O642"/>
    <mergeCell ref="Q642:S642"/>
    <mergeCell ref="U642:V642"/>
    <mergeCell ref="AH640:AI640"/>
    <mergeCell ref="B641:C641"/>
    <mergeCell ref="E641:G641"/>
    <mergeCell ref="I641:J641"/>
    <mergeCell ref="N641:O641"/>
    <mergeCell ref="Q641:S641"/>
    <mergeCell ref="U641:V641"/>
    <mergeCell ref="Z641:AA641"/>
    <mergeCell ref="AF641:AG641"/>
    <mergeCell ref="AH641:AI641"/>
    <mergeCell ref="AF647:AG647"/>
    <mergeCell ref="AH647:AI647"/>
    <mergeCell ref="B648:C648"/>
    <mergeCell ref="E648:G648"/>
    <mergeCell ref="I648:J648"/>
    <mergeCell ref="N648:O648"/>
    <mergeCell ref="Q648:S648"/>
    <mergeCell ref="U648:V648"/>
    <mergeCell ref="Z648:AA648"/>
    <mergeCell ref="AF648:AG648"/>
    <mergeCell ref="Z646:AA646"/>
    <mergeCell ref="AF646:AG646"/>
    <mergeCell ref="AH646:AI646"/>
    <mergeCell ref="B647:C647"/>
    <mergeCell ref="E647:G647"/>
    <mergeCell ref="I647:J647"/>
    <mergeCell ref="N647:O647"/>
    <mergeCell ref="Q647:S647"/>
    <mergeCell ref="U647:V647"/>
    <mergeCell ref="Z647:AA647"/>
    <mergeCell ref="B646:C646"/>
    <mergeCell ref="E646:G646"/>
    <mergeCell ref="I646:J646"/>
    <mergeCell ref="N646:O646"/>
    <mergeCell ref="Q646:S646"/>
    <mergeCell ref="U646:V646"/>
    <mergeCell ref="AH644:AI644"/>
    <mergeCell ref="B645:C645"/>
    <mergeCell ref="E645:G645"/>
    <mergeCell ref="I645:J645"/>
    <mergeCell ref="N645:O645"/>
    <mergeCell ref="Q645:S645"/>
    <mergeCell ref="U645:V645"/>
    <mergeCell ref="Z645:AA645"/>
    <mergeCell ref="AF645:AG645"/>
    <mergeCell ref="AH645:AI645"/>
    <mergeCell ref="AF651:AG651"/>
    <mergeCell ref="AH651:AI651"/>
    <mergeCell ref="B652:C652"/>
    <mergeCell ref="E652:G652"/>
    <mergeCell ref="I652:J652"/>
    <mergeCell ref="N652:O652"/>
    <mergeCell ref="Q652:S652"/>
    <mergeCell ref="U652:V652"/>
    <mergeCell ref="Z652:AA652"/>
    <mergeCell ref="AF652:AG652"/>
    <mergeCell ref="Z650:AA650"/>
    <mergeCell ref="AF650:AG650"/>
    <mergeCell ref="AH650:AI650"/>
    <mergeCell ref="B651:C651"/>
    <mergeCell ref="E651:G651"/>
    <mergeCell ref="I651:J651"/>
    <mergeCell ref="N651:O651"/>
    <mergeCell ref="Q651:S651"/>
    <mergeCell ref="U651:V651"/>
    <mergeCell ref="Z651:AA651"/>
    <mergeCell ref="B650:C650"/>
    <mergeCell ref="E650:G650"/>
    <mergeCell ref="I650:J650"/>
    <mergeCell ref="N650:O650"/>
    <mergeCell ref="Q650:S650"/>
    <mergeCell ref="U650:V650"/>
    <mergeCell ref="AH648:AI648"/>
    <mergeCell ref="B649:C649"/>
    <mergeCell ref="E649:G649"/>
    <mergeCell ref="I649:J649"/>
    <mergeCell ref="N649:O649"/>
    <mergeCell ref="Q649:S649"/>
    <mergeCell ref="U649:V649"/>
    <mergeCell ref="Z649:AA649"/>
    <mergeCell ref="AF649:AG649"/>
    <mergeCell ref="AH649:AI649"/>
    <mergeCell ref="AF655:AG655"/>
    <mergeCell ref="AH655:AI655"/>
    <mergeCell ref="B656:C656"/>
    <mergeCell ref="E656:G656"/>
    <mergeCell ref="I656:J656"/>
    <mergeCell ref="N656:O656"/>
    <mergeCell ref="Q656:S656"/>
    <mergeCell ref="U656:V656"/>
    <mergeCell ref="Z656:AA656"/>
    <mergeCell ref="AF656:AG656"/>
    <mergeCell ref="Z654:AA654"/>
    <mergeCell ref="AF654:AG654"/>
    <mergeCell ref="AH654:AI654"/>
    <mergeCell ref="B655:C655"/>
    <mergeCell ref="E655:G655"/>
    <mergeCell ref="I655:J655"/>
    <mergeCell ref="N655:O655"/>
    <mergeCell ref="Q655:S655"/>
    <mergeCell ref="U655:V655"/>
    <mergeCell ref="Z655:AA655"/>
    <mergeCell ref="B654:C654"/>
    <mergeCell ref="E654:G654"/>
    <mergeCell ref="I654:J654"/>
    <mergeCell ref="N654:O654"/>
    <mergeCell ref="Q654:S654"/>
    <mergeCell ref="U654:V654"/>
    <mergeCell ref="AH652:AI652"/>
    <mergeCell ref="B653:C653"/>
    <mergeCell ref="E653:G653"/>
    <mergeCell ref="I653:J653"/>
    <mergeCell ref="N653:O653"/>
    <mergeCell ref="Q653:S653"/>
    <mergeCell ref="U653:V653"/>
    <mergeCell ref="Z653:AA653"/>
    <mergeCell ref="AF653:AG653"/>
    <mergeCell ref="AH653:AI653"/>
    <mergeCell ref="AF659:AG659"/>
    <mergeCell ref="AH659:AI659"/>
    <mergeCell ref="B660:C660"/>
    <mergeCell ref="E660:G660"/>
    <mergeCell ref="I660:J660"/>
    <mergeCell ref="N660:O660"/>
    <mergeCell ref="Q660:S660"/>
    <mergeCell ref="U660:V660"/>
    <mergeCell ref="Z660:AA660"/>
    <mergeCell ref="AF660:AG660"/>
    <mergeCell ref="Z658:AA658"/>
    <mergeCell ref="AF658:AG658"/>
    <mergeCell ref="AH658:AI658"/>
    <mergeCell ref="B659:C659"/>
    <mergeCell ref="E659:G659"/>
    <mergeCell ref="I659:J659"/>
    <mergeCell ref="N659:O659"/>
    <mergeCell ref="Q659:S659"/>
    <mergeCell ref="U659:V659"/>
    <mergeCell ref="Z659:AA659"/>
    <mergeCell ref="B658:C658"/>
    <mergeCell ref="E658:G658"/>
    <mergeCell ref="I658:J658"/>
    <mergeCell ref="N658:O658"/>
    <mergeCell ref="Q658:S658"/>
    <mergeCell ref="U658:V658"/>
    <mergeCell ref="AH656:AI656"/>
    <mergeCell ref="B657:C657"/>
    <mergeCell ref="E657:G657"/>
    <mergeCell ref="I657:J657"/>
    <mergeCell ref="N657:O657"/>
    <mergeCell ref="Q657:S657"/>
    <mergeCell ref="U657:V657"/>
    <mergeCell ref="Z657:AA657"/>
    <mergeCell ref="AF657:AG657"/>
    <mergeCell ref="AH657:AI657"/>
    <mergeCell ref="AF663:AG663"/>
    <mergeCell ref="AH663:AI663"/>
    <mergeCell ref="B664:C664"/>
    <mergeCell ref="E664:G664"/>
    <mergeCell ref="I664:J664"/>
    <mergeCell ref="N664:O664"/>
    <mergeCell ref="Q664:S664"/>
    <mergeCell ref="U664:V664"/>
    <mergeCell ref="Z664:AA664"/>
    <mergeCell ref="AF664:AG664"/>
    <mergeCell ref="Z662:AA662"/>
    <mergeCell ref="AF662:AG662"/>
    <mergeCell ref="AH662:AI662"/>
    <mergeCell ref="B663:C663"/>
    <mergeCell ref="E663:G663"/>
    <mergeCell ref="I663:J663"/>
    <mergeCell ref="N663:O663"/>
    <mergeCell ref="Q663:S663"/>
    <mergeCell ref="U663:V663"/>
    <mergeCell ref="Z663:AA663"/>
    <mergeCell ref="B662:C662"/>
    <mergeCell ref="E662:G662"/>
    <mergeCell ref="I662:J662"/>
    <mergeCell ref="N662:O662"/>
    <mergeCell ref="Q662:S662"/>
    <mergeCell ref="U662:V662"/>
    <mergeCell ref="AH660:AI660"/>
    <mergeCell ref="B661:C661"/>
    <mergeCell ref="E661:G661"/>
    <mergeCell ref="I661:J661"/>
    <mergeCell ref="N661:O661"/>
    <mergeCell ref="Q661:S661"/>
    <mergeCell ref="U661:V661"/>
    <mergeCell ref="Z661:AA661"/>
    <mergeCell ref="AF661:AG661"/>
    <mergeCell ref="AH661:AI661"/>
    <mergeCell ref="AF667:AG667"/>
    <mergeCell ref="AH667:AI667"/>
    <mergeCell ref="B668:C668"/>
    <mergeCell ref="E668:G668"/>
    <mergeCell ref="I668:J668"/>
    <mergeCell ref="N668:O668"/>
    <mergeCell ref="Q668:S668"/>
    <mergeCell ref="U668:V668"/>
    <mergeCell ref="Z668:AA668"/>
    <mergeCell ref="AF668:AG668"/>
    <mergeCell ref="Z666:AA666"/>
    <mergeCell ref="AF666:AG666"/>
    <mergeCell ref="AH666:AI666"/>
    <mergeCell ref="B667:C667"/>
    <mergeCell ref="E667:G667"/>
    <mergeCell ref="I667:J667"/>
    <mergeCell ref="N667:O667"/>
    <mergeCell ref="Q667:S667"/>
    <mergeCell ref="U667:V667"/>
    <mergeCell ref="Z667:AA667"/>
    <mergeCell ref="B666:C666"/>
    <mergeCell ref="E666:G666"/>
    <mergeCell ref="I666:J666"/>
    <mergeCell ref="N666:O666"/>
    <mergeCell ref="Q666:S666"/>
    <mergeCell ref="U666:V666"/>
    <mergeCell ref="AH664:AI664"/>
    <mergeCell ref="B665:C665"/>
    <mergeCell ref="E665:G665"/>
    <mergeCell ref="I665:J665"/>
    <mergeCell ref="N665:O665"/>
    <mergeCell ref="Q665:S665"/>
    <mergeCell ref="U665:V665"/>
    <mergeCell ref="Z665:AA665"/>
    <mergeCell ref="AF665:AG665"/>
    <mergeCell ref="AH665:AI665"/>
    <mergeCell ref="AF671:AG671"/>
    <mergeCell ref="AH671:AI671"/>
    <mergeCell ref="B672:C672"/>
    <mergeCell ref="E672:G672"/>
    <mergeCell ref="I672:J672"/>
    <mergeCell ref="N672:O672"/>
    <mergeCell ref="Q672:S672"/>
    <mergeCell ref="U672:V672"/>
    <mergeCell ref="Z672:AA672"/>
    <mergeCell ref="AF672:AG672"/>
    <mergeCell ref="Z670:AA670"/>
    <mergeCell ref="AF670:AG670"/>
    <mergeCell ref="AH670:AI670"/>
    <mergeCell ref="B671:C671"/>
    <mergeCell ref="E671:G671"/>
    <mergeCell ref="I671:J671"/>
    <mergeCell ref="N671:O671"/>
    <mergeCell ref="Q671:S671"/>
    <mergeCell ref="U671:V671"/>
    <mergeCell ref="Z671:AA671"/>
    <mergeCell ref="B670:C670"/>
    <mergeCell ref="E670:G670"/>
    <mergeCell ref="I670:J670"/>
    <mergeCell ref="N670:O670"/>
    <mergeCell ref="Q670:S670"/>
    <mergeCell ref="U670:V670"/>
    <mergeCell ref="AH668:AI668"/>
    <mergeCell ref="B669:C669"/>
    <mergeCell ref="E669:G669"/>
    <mergeCell ref="I669:J669"/>
    <mergeCell ref="N669:O669"/>
    <mergeCell ref="Q669:S669"/>
    <mergeCell ref="U669:V669"/>
    <mergeCell ref="Z669:AA669"/>
    <mergeCell ref="AF669:AG669"/>
    <mergeCell ref="AH669:AI669"/>
    <mergeCell ref="AF675:AG675"/>
    <mergeCell ref="AH675:AI675"/>
    <mergeCell ref="B676:C676"/>
    <mergeCell ref="E676:G676"/>
    <mergeCell ref="I676:J676"/>
    <mergeCell ref="N676:O676"/>
    <mergeCell ref="Q676:S676"/>
    <mergeCell ref="U676:V676"/>
    <mergeCell ref="Z676:AA676"/>
    <mergeCell ref="AF676:AG676"/>
    <mergeCell ref="Z674:AA674"/>
    <mergeCell ref="AF674:AG674"/>
    <mergeCell ref="AH674:AI674"/>
    <mergeCell ref="B675:C675"/>
    <mergeCell ref="E675:G675"/>
    <mergeCell ref="I675:J675"/>
    <mergeCell ref="N675:O675"/>
    <mergeCell ref="Q675:S675"/>
    <mergeCell ref="U675:V675"/>
    <mergeCell ref="Z675:AA675"/>
    <mergeCell ref="B674:C674"/>
    <mergeCell ref="E674:G674"/>
    <mergeCell ref="I674:J674"/>
    <mergeCell ref="N674:O674"/>
    <mergeCell ref="Q674:S674"/>
    <mergeCell ref="U674:V674"/>
    <mergeCell ref="AH672:AI672"/>
    <mergeCell ref="B673:C673"/>
    <mergeCell ref="E673:G673"/>
    <mergeCell ref="I673:J673"/>
    <mergeCell ref="N673:O673"/>
    <mergeCell ref="Q673:S673"/>
    <mergeCell ref="U673:V673"/>
    <mergeCell ref="Z673:AA673"/>
    <mergeCell ref="AF673:AG673"/>
    <mergeCell ref="AH673:AI673"/>
    <mergeCell ref="AF679:AG679"/>
    <mergeCell ref="AH679:AI679"/>
    <mergeCell ref="B680:C680"/>
    <mergeCell ref="E680:G680"/>
    <mergeCell ref="I680:J680"/>
    <mergeCell ref="N680:O680"/>
    <mergeCell ref="Q680:S680"/>
    <mergeCell ref="U680:V680"/>
    <mergeCell ref="Z680:AA680"/>
    <mergeCell ref="AF680:AG680"/>
    <mergeCell ref="Z678:AA678"/>
    <mergeCell ref="AF678:AG678"/>
    <mergeCell ref="AH678:AI678"/>
    <mergeCell ref="B679:C679"/>
    <mergeCell ref="E679:G679"/>
    <mergeCell ref="I679:J679"/>
    <mergeCell ref="N679:O679"/>
    <mergeCell ref="Q679:S679"/>
    <mergeCell ref="U679:V679"/>
    <mergeCell ref="Z679:AA679"/>
    <mergeCell ref="B678:C678"/>
    <mergeCell ref="E678:G678"/>
    <mergeCell ref="I678:J678"/>
    <mergeCell ref="N678:O678"/>
    <mergeCell ref="Q678:S678"/>
    <mergeCell ref="U678:V678"/>
    <mergeCell ref="AH676:AI676"/>
    <mergeCell ref="B677:C677"/>
    <mergeCell ref="E677:G677"/>
    <mergeCell ref="I677:J677"/>
    <mergeCell ref="N677:O677"/>
    <mergeCell ref="Q677:S677"/>
    <mergeCell ref="U677:V677"/>
    <mergeCell ref="Z677:AA677"/>
    <mergeCell ref="AF677:AG677"/>
    <mergeCell ref="AH677:AI677"/>
    <mergeCell ref="AF683:AG683"/>
    <mergeCell ref="AH683:AI683"/>
    <mergeCell ref="B684:C684"/>
    <mergeCell ref="E684:G684"/>
    <mergeCell ref="I684:J684"/>
    <mergeCell ref="N684:O684"/>
    <mergeCell ref="Q684:S684"/>
    <mergeCell ref="U684:V684"/>
    <mergeCell ref="Z684:AA684"/>
    <mergeCell ref="AF684:AG684"/>
    <mergeCell ref="Z682:AA682"/>
    <mergeCell ref="AF682:AG682"/>
    <mergeCell ref="AH682:AI682"/>
    <mergeCell ref="B683:C683"/>
    <mergeCell ref="E683:G683"/>
    <mergeCell ref="I683:J683"/>
    <mergeCell ref="N683:O683"/>
    <mergeCell ref="Q683:S683"/>
    <mergeCell ref="U683:V683"/>
    <mergeCell ref="Z683:AA683"/>
    <mergeCell ref="B682:C682"/>
    <mergeCell ref="E682:G682"/>
    <mergeCell ref="I682:J682"/>
    <mergeCell ref="N682:O682"/>
    <mergeCell ref="Q682:S682"/>
    <mergeCell ref="U682:V682"/>
    <mergeCell ref="AH680:AI680"/>
    <mergeCell ref="B681:C681"/>
    <mergeCell ref="E681:G681"/>
    <mergeCell ref="I681:J681"/>
    <mergeCell ref="N681:O681"/>
    <mergeCell ref="Q681:S681"/>
    <mergeCell ref="U681:V681"/>
    <mergeCell ref="Z681:AA681"/>
    <mergeCell ref="AF681:AG681"/>
    <mergeCell ref="AH681:AI681"/>
    <mergeCell ref="AF687:AG687"/>
    <mergeCell ref="AH687:AI687"/>
    <mergeCell ref="B688:C688"/>
    <mergeCell ref="E688:G688"/>
    <mergeCell ref="I688:J688"/>
    <mergeCell ref="N688:O688"/>
    <mergeCell ref="Q688:S688"/>
    <mergeCell ref="U688:V688"/>
    <mergeCell ref="Z688:AA688"/>
    <mergeCell ref="AF688:AG688"/>
    <mergeCell ref="Z686:AA686"/>
    <mergeCell ref="AF686:AG686"/>
    <mergeCell ref="AH686:AI686"/>
    <mergeCell ref="B687:C687"/>
    <mergeCell ref="E687:G687"/>
    <mergeCell ref="I687:J687"/>
    <mergeCell ref="N687:O687"/>
    <mergeCell ref="Q687:S687"/>
    <mergeCell ref="U687:V687"/>
    <mergeCell ref="Z687:AA687"/>
    <mergeCell ref="B686:C686"/>
    <mergeCell ref="E686:G686"/>
    <mergeCell ref="I686:J686"/>
    <mergeCell ref="N686:O686"/>
    <mergeCell ref="Q686:S686"/>
    <mergeCell ref="U686:V686"/>
    <mergeCell ref="AH684:AI684"/>
    <mergeCell ref="B685:C685"/>
    <mergeCell ref="E685:G685"/>
    <mergeCell ref="I685:J685"/>
    <mergeCell ref="N685:O685"/>
    <mergeCell ref="Q685:S685"/>
    <mergeCell ref="U685:V685"/>
    <mergeCell ref="Z685:AA685"/>
    <mergeCell ref="AF685:AG685"/>
    <mergeCell ref="AH685:AI685"/>
    <mergeCell ref="AF691:AG691"/>
    <mergeCell ref="AH691:AI691"/>
    <mergeCell ref="B692:C692"/>
    <mergeCell ref="E692:G692"/>
    <mergeCell ref="I692:J692"/>
    <mergeCell ref="N692:O692"/>
    <mergeCell ref="Q692:S692"/>
    <mergeCell ref="U692:V692"/>
    <mergeCell ref="Z692:AA692"/>
    <mergeCell ref="AF692:AG692"/>
    <mergeCell ref="Z690:AA690"/>
    <mergeCell ref="AF690:AG690"/>
    <mergeCell ref="AH690:AI690"/>
    <mergeCell ref="B691:C691"/>
    <mergeCell ref="E691:G691"/>
    <mergeCell ref="I691:J691"/>
    <mergeCell ref="N691:O691"/>
    <mergeCell ref="Q691:S691"/>
    <mergeCell ref="U691:V691"/>
    <mergeCell ref="Z691:AA691"/>
    <mergeCell ref="B690:C690"/>
    <mergeCell ref="E690:G690"/>
    <mergeCell ref="I690:J690"/>
    <mergeCell ref="N690:O690"/>
    <mergeCell ref="Q690:S690"/>
    <mergeCell ref="U690:V690"/>
    <mergeCell ref="AH688:AI688"/>
    <mergeCell ref="B689:C689"/>
    <mergeCell ref="E689:G689"/>
    <mergeCell ref="I689:J689"/>
    <mergeCell ref="N689:O689"/>
    <mergeCell ref="Q689:S689"/>
    <mergeCell ref="U689:V689"/>
    <mergeCell ref="Z689:AA689"/>
    <mergeCell ref="AF689:AG689"/>
    <mergeCell ref="AH689:AI689"/>
    <mergeCell ref="AF695:AG695"/>
    <mergeCell ref="AH695:AI695"/>
    <mergeCell ref="B696:C696"/>
    <mergeCell ref="E696:G696"/>
    <mergeCell ref="I696:J696"/>
    <mergeCell ref="N696:O696"/>
    <mergeCell ref="Q696:S696"/>
    <mergeCell ref="U696:V696"/>
    <mergeCell ref="Z696:AA696"/>
    <mergeCell ref="AF696:AG696"/>
    <mergeCell ref="Z694:AA694"/>
    <mergeCell ref="AF694:AG694"/>
    <mergeCell ref="AH694:AI694"/>
    <mergeCell ref="B695:C695"/>
    <mergeCell ref="E695:G695"/>
    <mergeCell ref="I695:J695"/>
    <mergeCell ref="N695:O695"/>
    <mergeCell ref="Q695:S695"/>
    <mergeCell ref="U695:V695"/>
    <mergeCell ref="Z695:AA695"/>
    <mergeCell ref="B694:C694"/>
    <mergeCell ref="E694:G694"/>
    <mergeCell ref="I694:J694"/>
    <mergeCell ref="N694:O694"/>
    <mergeCell ref="Q694:S694"/>
    <mergeCell ref="U694:V694"/>
    <mergeCell ref="AH692:AI692"/>
    <mergeCell ref="B693:C693"/>
    <mergeCell ref="E693:G693"/>
    <mergeCell ref="I693:J693"/>
    <mergeCell ref="N693:O693"/>
    <mergeCell ref="Q693:S693"/>
    <mergeCell ref="U693:V693"/>
    <mergeCell ref="Z693:AA693"/>
    <mergeCell ref="AF693:AG693"/>
    <mergeCell ref="AH693:AI693"/>
    <mergeCell ref="AF699:AG699"/>
    <mergeCell ref="AH699:AI699"/>
    <mergeCell ref="B700:C700"/>
    <mergeCell ref="E700:G700"/>
    <mergeCell ref="I700:J700"/>
    <mergeCell ref="N700:O700"/>
    <mergeCell ref="Q700:S700"/>
    <mergeCell ref="U700:V700"/>
    <mergeCell ref="Z700:AA700"/>
    <mergeCell ref="AF700:AG700"/>
    <mergeCell ref="Z698:AA698"/>
    <mergeCell ref="AF698:AG698"/>
    <mergeCell ref="AH698:AI698"/>
    <mergeCell ref="B699:C699"/>
    <mergeCell ref="E699:G699"/>
    <mergeCell ref="I699:J699"/>
    <mergeCell ref="N699:O699"/>
    <mergeCell ref="Q699:S699"/>
    <mergeCell ref="U699:V699"/>
    <mergeCell ref="Z699:AA699"/>
    <mergeCell ref="B698:C698"/>
    <mergeCell ref="E698:G698"/>
    <mergeCell ref="I698:J698"/>
    <mergeCell ref="N698:O698"/>
    <mergeCell ref="Q698:S698"/>
    <mergeCell ref="U698:V698"/>
    <mergeCell ref="AH696:AI696"/>
    <mergeCell ref="B697:C697"/>
    <mergeCell ref="E697:G697"/>
    <mergeCell ref="I697:J697"/>
    <mergeCell ref="N697:O697"/>
    <mergeCell ref="Q697:S697"/>
    <mergeCell ref="U697:V697"/>
    <mergeCell ref="Z697:AA697"/>
    <mergeCell ref="AF697:AG697"/>
    <mergeCell ref="AH697:AI697"/>
    <mergeCell ref="AF703:AG703"/>
    <mergeCell ref="AH703:AI703"/>
    <mergeCell ref="B704:C704"/>
    <mergeCell ref="E704:G704"/>
    <mergeCell ref="I704:J704"/>
    <mergeCell ref="N704:O704"/>
    <mergeCell ref="Q704:S704"/>
    <mergeCell ref="U704:V704"/>
    <mergeCell ref="Z704:AA704"/>
    <mergeCell ref="AF704:AG704"/>
    <mergeCell ref="Z702:AA702"/>
    <mergeCell ref="AF702:AG702"/>
    <mergeCell ref="AH702:AI702"/>
    <mergeCell ref="B703:C703"/>
    <mergeCell ref="E703:G703"/>
    <mergeCell ref="I703:J703"/>
    <mergeCell ref="N703:O703"/>
    <mergeCell ref="Q703:S703"/>
    <mergeCell ref="U703:V703"/>
    <mergeCell ref="Z703:AA703"/>
    <mergeCell ref="B702:C702"/>
    <mergeCell ref="E702:G702"/>
    <mergeCell ref="I702:J702"/>
    <mergeCell ref="N702:O702"/>
    <mergeCell ref="Q702:S702"/>
    <mergeCell ref="U702:V702"/>
    <mergeCell ref="AH700:AI700"/>
    <mergeCell ref="B701:C701"/>
    <mergeCell ref="E701:G701"/>
    <mergeCell ref="I701:J701"/>
    <mergeCell ref="N701:O701"/>
    <mergeCell ref="Q701:S701"/>
    <mergeCell ref="U701:V701"/>
    <mergeCell ref="Z701:AA701"/>
    <mergeCell ref="AF701:AG701"/>
    <mergeCell ref="AH701:AI701"/>
    <mergeCell ref="AF707:AG707"/>
    <mergeCell ref="AH707:AI707"/>
    <mergeCell ref="B708:C708"/>
    <mergeCell ref="E708:G708"/>
    <mergeCell ref="I708:J708"/>
    <mergeCell ref="N708:O708"/>
    <mergeCell ref="Q708:S708"/>
    <mergeCell ref="U708:V708"/>
    <mergeCell ref="Z708:AA708"/>
    <mergeCell ref="AF708:AG708"/>
    <mergeCell ref="Z706:AA706"/>
    <mergeCell ref="AF706:AG706"/>
    <mergeCell ref="AH706:AI706"/>
    <mergeCell ref="B707:C707"/>
    <mergeCell ref="E707:G707"/>
    <mergeCell ref="I707:J707"/>
    <mergeCell ref="N707:O707"/>
    <mergeCell ref="Q707:S707"/>
    <mergeCell ref="U707:V707"/>
    <mergeCell ref="Z707:AA707"/>
    <mergeCell ref="B706:C706"/>
    <mergeCell ref="E706:G706"/>
    <mergeCell ref="I706:J706"/>
    <mergeCell ref="N706:O706"/>
    <mergeCell ref="Q706:S706"/>
    <mergeCell ref="U706:V706"/>
    <mergeCell ref="AH704:AI704"/>
    <mergeCell ref="B705:C705"/>
    <mergeCell ref="E705:G705"/>
    <mergeCell ref="I705:J705"/>
    <mergeCell ref="N705:O705"/>
    <mergeCell ref="Q705:S705"/>
    <mergeCell ref="U705:V705"/>
    <mergeCell ref="Z705:AA705"/>
    <mergeCell ref="AF705:AG705"/>
    <mergeCell ref="AH705:AI705"/>
    <mergeCell ref="AF711:AG711"/>
    <mergeCell ref="AH711:AI711"/>
    <mergeCell ref="B712:C712"/>
    <mergeCell ref="E712:G712"/>
    <mergeCell ref="I712:J712"/>
    <mergeCell ref="N712:O712"/>
    <mergeCell ref="Q712:S712"/>
    <mergeCell ref="U712:V712"/>
    <mergeCell ref="Z712:AA712"/>
    <mergeCell ref="AF712:AG712"/>
    <mergeCell ref="Z710:AA710"/>
    <mergeCell ref="AF710:AG710"/>
    <mergeCell ref="AH710:AI710"/>
    <mergeCell ref="B711:C711"/>
    <mergeCell ref="E711:G711"/>
    <mergeCell ref="I711:J711"/>
    <mergeCell ref="N711:O711"/>
    <mergeCell ref="Q711:S711"/>
    <mergeCell ref="U711:V711"/>
    <mergeCell ref="Z711:AA711"/>
    <mergeCell ref="B710:C710"/>
    <mergeCell ref="E710:G710"/>
    <mergeCell ref="I710:J710"/>
    <mergeCell ref="N710:O710"/>
    <mergeCell ref="Q710:S710"/>
    <mergeCell ref="U710:V710"/>
    <mergeCell ref="AH708:AI708"/>
    <mergeCell ref="B709:C709"/>
    <mergeCell ref="E709:G709"/>
    <mergeCell ref="I709:J709"/>
    <mergeCell ref="N709:O709"/>
    <mergeCell ref="Q709:S709"/>
    <mergeCell ref="U709:V709"/>
    <mergeCell ref="Z709:AA709"/>
    <mergeCell ref="AF709:AG709"/>
    <mergeCell ref="AH709:AI709"/>
    <mergeCell ref="AF715:AG715"/>
    <mergeCell ref="AH715:AI715"/>
    <mergeCell ref="B716:C716"/>
    <mergeCell ref="E716:G716"/>
    <mergeCell ref="I716:J716"/>
    <mergeCell ref="N716:O716"/>
    <mergeCell ref="Q716:S716"/>
    <mergeCell ref="U716:V716"/>
    <mergeCell ref="Z716:AA716"/>
    <mergeCell ref="AF716:AG716"/>
    <mergeCell ref="Z714:AA714"/>
    <mergeCell ref="AF714:AG714"/>
    <mergeCell ref="AH714:AI714"/>
    <mergeCell ref="B715:C715"/>
    <mergeCell ref="E715:G715"/>
    <mergeCell ref="I715:J715"/>
    <mergeCell ref="N715:O715"/>
    <mergeCell ref="Q715:S715"/>
    <mergeCell ref="U715:V715"/>
    <mergeCell ref="Z715:AA715"/>
    <mergeCell ref="B714:C714"/>
    <mergeCell ref="E714:G714"/>
    <mergeCell ref="I714:J714"/>
    <mergeCell ref="N714:O714"/>
    <mergeCell ref="Q714:S714"/>
    <mergeCell ref="U714:V714"/>
    <mergeCell ref="AH712:AI712"/>
    <mergeCell ref="B713:C713"/>
    <mergeCell ref="E713:G713"/>
    <mergeCell ref="I713:J713"/>
    <mergeCell ref="N713:O713"/>
    <mergeCell ref="Q713:S713"/>
    <mergeCell ref="U713:V713"/>
    <mergeCell ref="Z713:AA713"/>
    <mergeCell ref="AF713:AG713"/>
    <mergeCell ref="AH713:AI713"/>
    <mergeCell ref="AF719:AG719"/>
    <mergeCell ref="AH719:AI719"/>
    <mergeCell ref="B720:C720"/>
    <mergeCell ref="E720:G720"/>
    <mergeCell ref="I720:J720"/>
    <mergeCell ref="N720:O720"/>
    <mergeCell ref="Q720:S720"/>
    <mergeCell ref="U720:V720"/>
    <mergeCell ref="Z720:AA720"/>
    <mergeCell ref="AF720:AG720"/>
    <mergeCell ref="Z718:AA718"/>
    <mergeCell ref="AF718:AG718"/>
    <mergeCell ref="AH718:AI718"/>
    <mergeCell ref="B719:C719"/>
    <mergeCell ref="E719:G719"/>
    <mergeCell ref="I719:J719"/>
    <mergeCell ref="N719:O719"/>
    <mergeCell ref="Q719:S719"/>
    <mergeCell ref="U719:V719"/>
    <mergeCell ref="Z719:AA719"/>
    <mergeCell ref="B718:C718"/>
    <mergeCell ref="E718:G718"/>
    <mergeCell ref="I718:J718"/>
    <mergeCell ref="N718:O718"/>
    <mergeCell ref="Q718:S718"/>
    <mergeCell ref="U718:V718"/>
    <mergeCell ref="AH716:AI716"/>
    <mergeCell ref="B717:C717"/>
    <mergeCell ref="E717:G717"/>
    <mergeCell ref="I717:J717"/>
    <mergeCell ref="N717:O717"/>
    <mergeCell ref="Q717:S717"/>
    <mergeCell ref="U717:V717"/>
    <mergeCell ref="Z717:AA717"/>
    <mergeCell ref="AF717:AG717"/>
    <mergeCell ref="AH717:AI717"/>
    <mergeCell ref="AF723:AG723"/>
    <mergeCell ref="AH723:AI723"/>
    <mergeCell ref="B724:C724"/>
    <mergeCell ref="E724:G724"/>
    <mergeCell ref="I724:J724"/>
    <mergeCell ref="N724:O724"/>
    <mergeCell ref="Q724:S724"/>
    <mergeCell ref="U724:V724"/>
    <mergeCell ref="Z724:AA724"/>
    <mergeCell ref="AF724:AG724"/>
    <mergeCell ref="Z722:AA722"/>
    <mergeCell ref="AF722:AG722"/>
    <mergeCell ref="AH722:AI722"/>
    <mergeCell ref="B723:C723"/>
    <mergeCell ref="E723:G723"/>
    <mergeCell ref="I723:J723"/>
    <mergeCell ref="N723:O723"/>
    <mergeCell ref="Q723:S723"/>
    <mergeCell ref="U723:V723"/>
    <mergeCell ref="Z723:AA723"/>
    <mergeCell ref="B722:C722"/>
    <mergeCell ref="E722:G722"/>
    <mergeCell ref="I722:J722"/>
    <mergeCell ref="N722:O722"/>
    <mergeCell ref="Q722:S722"/>
    <mergeCell ref="U722:V722"/>
    <mergeCell ref="AH720:AI720"/>
    <mergeCell ref="B721:C721"/>
    <mergeCell ref="E721:G721"/>
    <mergeCell ref="I721:J721"/>
    <mergeCell ref="N721:O721"/>
    <mergeCell ref="Q721:S721"/>
    <mergeCell ref="U721:V721"/>
    <mergeCell ref="Z721:AA721"/>
    <mergeCell ref="AF721:AG721"/>
    <mergeCell ref="AH721:AI721"/>
    <mergeCell ref="AF727:AG727"/>
    <mergeCell ref="AH727:AI727"/>
    <mergeCell ref="B728:C728"/>
    <mergeCell ref="E728:G728"/>
    <mergeCell ref="I728:J728"/>
    <mergeCell ref="N728:O728"/>
    <mergeCell ref="Q728:S728"/>
    <mergeCell ref="U728:V728"/>
    <mergeCell ref="Z728:AA728"/>
    <mergeCell ref="AF728:AG728"/>
    <mergeCell ref="Z726:AA726"/>
    <mergeCell ref="AF726:AG726"/>
    <mergeCell ref="AH726:AI726"/>
    <mergeCell ref="B727:C727"/>
    <mergeCell ref="E727:G727"/>
    <mergeCell ref="I727:J727"/>
    <mergeCell ref="N727:O727"/>
    <mergeCell ref="Q727:S727"/>
    <mergeCell ref="U727:V727"/>
    <mergeCell ref="Z727:AA727"/>
    <mergeCell ref="B726:C726"/>
    <mergeCell ref="E726:G726"/>
    <mergeCell ref="I726:J726"/>
    <mergeCell ref="N726:O726"/>
    <mergeCell ref="Q726:S726"/>
    <mergeCell ref="U726:V726"/>
    <mergeCell ref="AH724:AI724"/>
    <mergeCell ref="B725:C725"/>
    <mergeCell ref="E725:G725"/>
    <mergeCell ref="I725:J725"/>
    <mergeCell ref="N725:O725"/>
    <mergeCell ref="Q725:S725"/>
    <mergeCell ref="U725:V725"/>
    <mergeCell ref="Z725:AA725"/>
    <mergeCell ref="AF725:AG725"/>
    <mergeCell ref="AH725:AI725"/>
    <mergeCell ref="AF731:AG731"/>
    <mergeCell ref="AH731:AI731"/>
    <mergeCell ref="B732:C732"/>
    <mergeCell ref="E732:G732"/>
    <mergeCell ref="I732:J732"/>
    <mergeCell ref="N732:O732"/>
    <mergeCell ref="Q732:S732"/>
    <mergeCell ref="U732:V732"/>
    <mergeCell ref="Z732:AA732"/>
    <mergeCell ref="AF732:AG732"/>
    <mergeCell ref="Z730:AA730"/>
    <mergeCell ref="AF730:AG730"/>
    <mergeCell ref="AH730:AI730"/>
    <mergeCell ref="B731:C731"/>
    <mergeCell ref="E731:G731"/>
    <mergeCell ref="I731:J731"/>
    <mergeCell ref="N731:O731"/>
    <mergeCell ref="Q731:S731"/>
    <mergeCell ref="U731:V731"/>
    <mergeCell ref="Z731:AA731"/>
    <mergeCell ref="B730:C730"/>
    <mergeCell ref="E730:G730"/>
    <mergeCell ref="I730:J730"/>
    <mergeCell ref="N730:O730"/>
    <mergeCell ref="Q730:S730"/>
    <mergeCell ref="U730:V730"/>
    <mergeCell ref="AH728:AI728"/>
    <mergeCell ref="B729:C729"/>
    <mergeCell ref="E729:G729"/>
    <mergeCell ref="I729:J729"/>
    <mergeCell ref="N729:O729"/>
    <mergeCell ref="Q729:S729"/>
    <mergeCell ref="U729:V729"/>
    <mergeCell ref="Z729:AA729"/>
    <mergeCell ref="AF729:AG729"/>
    <mergeCell ref="AH729:AI729"/>
    <mergeCell ref="AF735:AG735"/>
    <mergeCell ref="AH735:AI735"/>
    <mergeCell ref="B736:C736"/>
    <mergeCell ref="E736:G736"/>
    <mergeCell ref="I736:J736"/>
    <mergeCell ref="N736:O736"/>
    <mergeCell ref="Q736:S736"/>
    <mergeCell ref="U736:V736"/>
    <mergeCell ref="Z736:AA736"/>
    <mergeCell ref="AF736:AG736"/>
    <mergeCell ref="Z734:AA734"/>
    <mergeCell ref="AF734:AG734"/>
    <mergeCell ref="AH734:AI734"/>
    <mergeCell ref="B735:C735"/>
    <mergeCell ref="E735:G735"/>
    <mergeCell ref="I735:J735"/>
    <mergeCell ref="N735:O735"/>
    <mergeCell ref="Q735:S735"/>
    <mergeCell ref="U735:V735"/>
    <mergeCell ref="Z735:AA735"/>
    <mergeCell ref="B734:C734"/>
    <mergeCell ref="E734:G734"/>
    <mergeCell ref="I734:J734"/>
    <mergeCell ref="N734:O734"/>
    <mergeCell ref="Q734:S734"/>
    <mergeCell ref="U734:V734"/>
    <mergeCell ref="AH732:AI732"/>
    <mergeCell ref="B733:C733"/>
    <mergeCell ref="E733:G733"/>
    <mergeCell ref="I733:J733"/>
    <mergeCell ref="N733:O733"/>
    <mergeCell ref="Q733:S733"/>
    <mergeCell ref="U733:V733"/>
    <mergeCell ref="Z733:AA733"/>
    <mergeCell ref="AF733:AG733"/>
    <mergeCell ref="AH733:AI733"/>
    <mergeCell ref="AF739:AG739"/>
    <mergeCell ref="AH739:AI739"/>
    <mergeCell ref="B740:C740"/>
    <mergeCell ref="E740:G740"/>
    <mergeCell ref="I740:J740"/>
    <mergeCell ref="N740:O740"/>
    <mergeCell ref="Q740:S740"/>
    <mergeCell ref="U740:V740"/>
    <mergeCell ref="Z740:AA740"/>
    <mergeCell ref="AF740:AG740"/>
    <mergeCell ref="Z738:AA738"/>
    <mergeCell ref="AF738:AG738"/>
    <mergeCell ref="AH738:AI738"/>
    <mergeCell ref="B739:C739"/>
    <mergeCell ref="E739:G739"/>
    <mergeCell ref="I739:J739"/>
    <mergeCell ref="N739:O739"/>
    <mergeCell ref="Q739:S739"/>
    <mergeCell ref="U739:V739"/>
    <mergeCell ref="Z739:AA739"/>
    <mergeCell ref="B738:C738"/>
    <mergeCell ref="E738:G738"/>
    <mergeCell ref="I738:J738"/>
    <mergeCell ref="N738:O738"/>
    <mergeCell ref="Q738:S738"/>
    <mergeCell ref="U738:V738"/>
    <mergeCell ref="AH736:AI736"/>
    <mergeCell ref="B737:C737"/>
    <mergeCell ref="E737:G737"/>
    <mergeCell ref="I737:J737"/>
    <mergeCell ref="N737:O737"/>
    <mergeCell ref="Q737:S737"/>
    <mergeCell ref="U737:V737"/>
    <mergeCell ref="Z737:AA737"/>
    <mergeCell ref="AF737:AG737"/>
    <mergeCell ref="AH737:AI737"/>
    <mergeCell ref="AF743:AG743"/>
    <mergeCell ref="AH743:AI743"/>
    <mergeCell ref="B744:C744"/>
    <mergeCell ref="E744:G744"/>
    <mergeCell ref="I744:J744"/>
    <mergeCell ref="N744:O744"/>
    <mergeCell ref="Q744:S744"/>
    <mergeCell ref="U744:V744"/>
    <mergeCell ref="Z744:AA744"/>
    <mergeCell ref="AF744:AG744"/>
    <mergeCell ref="Z742:AA742"/>
    <mergeCell ref="AF742:AG742"/>
    <mergeCell ref="AH742:AI742"/>
    <mergeCell ref="B743:C743"/>
    <mergeCell ref="E743:G743"/>
    <mergeCell ref="I743:J743"/>
    <mergeCell ref="N743:O743"/>
    <mergeCell ref="Q743:S743"/>
    <mergeCell ref="U743:V743"/>
    <mergeCell ref="Z743:AA743"/>
    <mergeCell ref="B742:C742"/>
    <mergeCell ref="E742:G742"/>
    <mergeCell ref="I742:J742"/>
    <mergeCell ref="N742:O742"/>
    <mergeCell ref="Q742:S742"/>
    <mergeCell ref="U742:V742"/>
    <mergeCell ref="AH740:AI740"/>
    <mergeCell ref="B741:C741"/>
    <mergeCell ref="E741:G741"/>
    <mergeCell ref="I741:J741"/>
    <mergeCell ref="N741:O741"/>
    <mergeCell ref="Q741:S741"/>
    <mergeCell ref="U741:V741"/>
    <mergeCell ref="Z741:AA741"/>
    <mergeCell ref="AF741:AG741"/>
    <mergeCell ref="AH741:AI741"/>
    <mergeCell ref="AF747:AG747"/>
    <mergeCell ref="AH747:AI747"/>
    <mergeCell ref="B748:C748"/>
    <mergeCell ref="E748:G748"/>
    <mergeCell ref="I748:J748"/>
    <mergeCell ref="N748:O748"/>
    <mergeCell ref="Q748:S748"/>
    <mergeCell ref="U748:V748"/>
    <mergeCell ref="Z748:AA748"/>
    <mergeCell ref="AF748:AG748"/>
    <mergeCell ref="Z746:AA746"/>
    <mergeCell ref="AF746:AG746"/>
    <mergeCell ref="AH746:AI746"/>
    <mergeCell ref="B747:C747"/>
    <mergeCell ref="E747:G747"/>
    <mergeCell ref="I747:J747"/>
    <mergeCell ref="N747:O747"/>
    <mergeCell ref="Q747:S747"/>
    <mergeCell ref="U747:V747"/>
    <mergeCell ref="Z747:AA747"/>
    <mergeCell ref="B746:C746"/>
    <mergeCell ref="E746:G746"/>
    <mergeCell ref="I746:J746"/>
    <mergeCell ref="N746:O746"/>
    <mergeCell ref="Q746:S746"/>
    <mergeCell ref="U746:V746"/>
    <mergeCell ref="AH744:AI744"/>
    <mergeCell ref="B745:C745"/>
    <mergeCell ref="E745:G745"/>
    <mergeCell ref="I745:J745"/>
    <mergeCell ref="N745:O745"/>
    <mergeCell ref="Q745:S745"/>
    <mergeCell ref="U745:V745"/>
    <mergeCell ref="Z745:AA745"/>
    <mergeCell ref="AF745:AG745"/>
    <mergeCell ref="AH745:AI745"/>
    <mergeCell ref="AF751:AG751"/>
    <mergeCell ref="AH751:AI751"/>
    <mergeCell ref="B752:C752"/>
    <mergeCell ref="E752:G752"/>
    <mergeCell ref="I752:J752"/>
    <mergeCell ref="N752:O752"/>
    <mergeCell ref="Q752:S752"/>
    <mergeCell ref="U752:V752"/>
    <mergeCell ref="Z752:AA752"/>
    <mergeCell ref="AF752:AG752"/>
    <mergeCell ref="Z750:AA750"/>
    <mergeCell ref="AF750:AG750"/>
    <mergeCell ref="AH750:AI750"/>
    <mergeCell ref="B751:C751"/>
    <mergeCell ref="E751:G751"/>
    <mergeCell ref="I751:J751"/>
    <mergeCell ref="N751:O751"/>
    <mergeCell ref="Q751:S751"/>
    <mergeCell ref="U751:V751"/>
    <mergeCell ref="Z751:AA751"/>
    <mergeCell ref="B750:C750"/>
    <mergeCell ref="E750:G750"/>
    <mergeCell ref="I750:J750"/>
    <mergeCell ref="N750:O750"/>
    <mergeCell ref="Q750:S750"/>
    <mergeCell ref="U750:V750"/>
    <mergeCell ref="AH748:AI748"/>
    <mergeCell ref="B749:C749"/>
    <mergeCell ref="E749:G749"/>
    <mergeCell ref="I749:J749"/>
    <mergeCell ref="N749:O749"/>
    <mergeCell ref="Q749:S749"/>
    <mergeCell ref="U749:V749"/>
    <mergeCell ref="Z749:AA749"/>
    <mergeCell ref="AF749:AG749"/>
    <mergeCell ref="AH749:AI749"/>
    <mergeCell ref="AF755:AG755"/>
    <mergeCell ref="AH755:AI755"/>
    <mergeCell ref="B756:C756"/>
    <mergeCell ref="E756:G756"/>
    <mergeCell ref="I756:J756"/>
    <mergeCell ref="N756:O756"/>
    <mergeCell ref="Q756:S756"/>
    <mergeCell ref="U756:V756"/>
    <mergeCell ref="Z756:AA756"/>
    <mergeCell ref="AF756:AG756"/>
    <mergeCell ref="Z754:AA754"/>
    <mergeCell ref="AF754:AG754"/>
    <mergeCell ref="AH754:AI754"/>
    <mergeCell ref="B755:C755"/>
    <mergeCell ref="E755:G755"/>
    <mergeCell ref="I755:J755"/>
    <mergeCell ref="N755:O755"/>
    <mergeCell ref="Q755:S755"/>
    <mergeCell ref="U755:V755"/>
    <mergeCell ref="Z755:AA755"/>
    <mergeCell ref="B754:C754"/>
    <mergeCell ref="E754:G754"/>
    <mergeCell ref="I754:J754"/>
    <mergeCell ref="N754:O754"/>
    <mergeCell ref="Q754:S754"/>
    <mergeCell ref="U754:V754"/>
    <mergeCell ref="AH752:AI752"/>
    <mergeCell ref="B753:C753"/>
    <mergeCell ref="E753:G753"/>
    <mergeCell ref="I753:J753"/>
    <mergeCell ref="N753:O753"/>
    <mergeCell ref="Q753:S753"/>
    <mergeCell ref="U753:V753"/>
    <mergeCell ref="Z753:AA753"/>
    <mergeCell ref="AF753:AG753"/>
    <mergeCell ref="AH753:AI753"/>
    <mergeCell ref="AF759:AG759"/>
    <mergeCell ref="AH759:AI759"/>
    <mergeCell ref="B760:C760"/>
    <mergeCell ref="E760:G760"/>
    <mergeCell ref="I760:J760"/>
    <mergeCell ref="N760:O760"/>
    <mergeCell ref="Q760:S760"/>
    <mergeCell ref="U760:V760"/>
    <mergeCell ref="Z760:AA760"/>
    <mergeCell ref="AF760:AG760"/>
    <mergeCell ref="Z758:AA758"/>
    <mergeCell ref="AF758:AG758"/>
    <mergeCell ref="AH758:AI758"/>
    <mergeCell ref="B759:C759"/>
    <mergeCell ref="E759:G759"/>
    <mergeCell ref="I759:J759"/>
    <mergeCell ref="N759:O759"/>
    <mergeCell ref="Q759:S759"/>
    <mergeCell ref="U759:V759"/>
    <mergeCell ref="Z759:AA759"/>
    <mergeCell ref="B758:C758"/>
    <mergeCell ref="E758:G758"/>
    <mergeCell ref="I758:J758"/>
    <mergeCell ref="N758:O758"/>
    <mergeCell ref="Q758:S758"/>
    <mergeCell ref="U758:V758"/>
    <mergeCell ref="AH756:AI756"/>
    <mergeCell ref="B757:C757"/>
    <mergeCell ref="E757:G757"/>
    <mergeCell ref="I757:J757"/>
    <mergeCell ref="N757:O757"/>
    <mergeCell ref="Q757:S757"/>
    <mergeCell ref="U757:V757"/>
    <mergeCell ref="Z757:AA757"/>
    <mergeCell ref="AF757:AG757"/>
    <mergeCell ref="AH757:AI757"/>
    <mergeCell ref="AF763:AG763"/>
    <mergeCell ref="AH763:AI763"/>
    <mergeCell ref="B764:C764"/>
    <mergeCell ref="E764:G764"/>
    <mergeCell ref="I764:J764"/>
    <mergeCell ref="N764:O764"/>
    <mergeCell ref="Q764:S764"/>
    <mergeCell ref="U764:V764"/>
    <mergeCell ref="Z764:AA764"/>
    <mergeCell ref="AF764:AG764"/>
    <mergeCell ref="Z762:AA762"/>
    <mergeCell ref="AF762:AG762"/>
    <mergeCell ref="AH762:AI762"/>
    <mergeCell ref="B763:C763"/>
    <mergeCell ref="E763:G763"/>
    <mergeCell ref="I763:J763"/>
    <mergeCell ref="N763:O763"/>
    <mergeCell ref="Q763:S763"/>
    <mergeCell ref="U763:V763"/>
    <mergeCell ref="Z763:AA763"/>
    <mergeCell ref="B762:C762"/>
    <mergeCell ref="E762:G762"/>
    <mergeCell ref="I762:J762"/>
    <mergeCell ref="N762:O762"/>
    <mergeCell ref="Q762:S762"/>
    <mergeCell ref="U762:V762"/>
    <mergeCell ref="AH760:AI760"/>
    <mergeCell ref="B761:C761"/>
    <mergeCell ref="E761:G761"/>
    <mergeCell ref="I761:J761"/>
    <mergeCell ref="N761:O761"/>
    <mergeCell ref="Q761:S761"/>
    <mergeCell ref="U761:V761"/>
    <mergeCell ref="Z761:AA761"/>
    <mergeCell ref="AF761:AG761"/>
    <mergeCell ref="AH761:AI761"/>
    <mergeCell ref="AF767:AG767"/>
    <mergeCell ref="AH767:AI767"/>
    <mergeCell ref="B768:C768"/>
    <mergeCell ref="E768:G768"/>
    <mergeCell ref="I768:J768"/>
    <mergeCell ref="N768:O768"/>
    <mergeCell ref="Q768:S768"/>
    <mergeCell ref="U768:V768"/>
    <mergeCell ref="Z768:AA768"/>
    <mergeCell ref="AF768:AG768"/>
    <mergeCell ref="Z766:AA766"/>
    <mergeCell ref="AF766:AG766"/>
    <mergeCell ref="AH766:AI766"/>
    <mergeCell ref="B767:C767"/>
    <mergeCell ref="E767:G767"/>
    <mergeCell ref="I767:J767"/>
    <mergeCell ref="N767:O767"/>
    <mergeCell ref="Q767:S767"/>
    <mergeCell ref="U767:V767"/>
    <mergeCell ref="Z767:AA767"/>
    <mergeCell ref="B766:C766"/>
    <mergeCell ref="E766:G766"/>
    <mergeCell ref="I766:J766"/>
    <mergeCell ref="N766:O766"/>
    <mergeCell ref="Q766:S766"/>
    <mergeCell ref="U766:V766"/>
    <mergeCell ref="AH764:AI764"/>
    <mergeCell ref="B765:C765"/>
    <mergeCell ref="E765:G765"/>
    <mergeCell ref="I765:J765"/>
    <mergeCell ref="N765:O765"/>
    <mergeCell ref="Q765:S765"/>
    <mergeCell ref="U765:V765"/>
    <mergeCell ref="Z765:AA765"/>
    <mergeCell ref="AF765:AG765"/>
    <mergeCell ref="AH765:AI765"/>
    <mergeCell ref="AF771:AG771"/>
    <mergeCell ref="AH771:AI771"/>
    <mergeCell ref="B772:C772"/>
    <mergeCell ref="E772:G772"/>
    <mergeCell ref="I772:J772"/>
    <mergeCell ref="N772:O772"/>
    <mergeCell ref="Q772:S772"/>
    <mergeCell ref="U772:V772"/>
    <mergeCell ref="Z772:AA772"/>
    <mergeCell ref="AF772:AG772"/>
    <mergeCell ref="Z770:AA770"/>
    <mergeCell ref="AF770:AG770"/>
    <mergeCell ref="AH770:AI770"/>
    <mergeCell ref="B771:C771"/>
    <mergeCell ref="E771:G771"/>
    <mergeCell ref="I771:J771"/>
    <mergeCell ref="N771:O771"/>
    <mergeCell ref="Q771:S771"/>
    <mergeCell ref="U771:V771"/>
    <mergeCell ref="Z771:AA771"/>
    <mergeCell ref="B770:C770"/>
    <mergeCell ref="E770:G770"/>
    <mergeCell ref="I770:J770"/>
    <mergeCell ref="N770:O770"/>
    <mergeCell ref="Q770:S770"/>
    <mergeCell ref="U770:V770"/>
    <mergeCell ref="AH768:AI768"/>
    <mergeCell ref="B769:C769"/>
    <mergeCell ref="E769:G769"/>
    <mergeCell ref="I769:J769"/>
    <mergeCell ref="N769:O769"/>
    <mergeCell ref="Q769:S769"/>
    <mergeCell ref="U769:V769"/>
    <mergeCell ref="Z769:AA769"/>
    <mergeCell ref="AF769:AG769"/>
    <mergeCell ref="AH769:AI769"/>
    <mergeCell ref="AF775:AG775"/>
    <mergeCell ref="AH775:AI775"/>
    <mergeCell ref="B776:C776"/>
    <mergeCell ref="E776:G776"/>
    <mergeCell ref="I776:J776"/>
    <mergeCell ref="N776:O776"/>
    <mergeCell ref="Q776:S776"/>
    <mergeCell ref="U776:V776"/>
    <mergeCell ref="Z776:AA776"/>
    <mergeCell ref="AF776:AG776"/>
    <mergeCell ref="Z774:AA774"/>
    <mergeCell ref="AF774:AG774"/>
    <mergeCell ref="AH774:AI774"/>
    <mergeCell ref="B775:C775"/>
    <mergeCell ref="E775:G775"/>
    <mergeCell ref="I775:J775"/>
    <mergeCell ref="N775:O775"/>
    <mergeCell ref="Q775:S775"/>
    <mergeCell ref="U775:V775"/>
    <mergeCell ref="Z775:AA775"/>
    <mergeCell ref="B774:C774"/>
    <mergeCell ref="E774:G774"/>
    <mergeCell ref="I774:J774"/>
    <mergeCell ref="N774:O774"/>
    <mergeCell ref="Q774:S774"/>
    <mergeCell ref="U774:V774"/>
    <mergeCell ref="AH772:AI772"/>
    <mergeCell ref="B773:C773"/>
    <mergeCell ref="E773:G773"/>
    <mergeCell ref="I773:J773"/>
    <mergeCell ref="N773:O773"/>
    <mergeCell ref="Q773:S773"/>
    <mergeCell ref="U773:V773"/>
    <mergeCell ref="Z773:AA773"/>
    <mergeCell ref="AF773:AG773"/>
    <mergeCell ref="AH773:AI773"/>
    <mergeCell ref="AF779:AG779"/>
    <mergeCell ref="AH779:AI779"/>
    <mergeCell ref="B780:C780"/>
    <mergeCell ref="E780:G780"/>
    <mergeCell ref="I780:J780"/>
    <mergeCell ref="N780:O780"/>
    <mergeCell ref="Q780:S780"/>
    <mergeCell ref="U780:V780"/>
    <mergeCell ref="Z780:AA780"/>
    <mergeCell ref="AF780:AG780"/>
    <mergeCell ref="Z778:AA778"/>
    <mergeCell ref="AF778:AG778"/>
    <mergeCell ref="AH778:AI778"/>
    <mergeCell ref="B779:C779"/>
    <mergeCell ref="E779:G779"/>
    <mergeCell ref="I779:J779"/>
    <mergeCell ref="N779:O779"/>
    <mergeCell ref="Q779:S779"/>
    <mergeCell ref="U779:V779"/>
    <mergeCell ref="Z779:AA779"/>
    <mergeCell ref="B778:C778"/>
    <mergeCell ref="E778:G778"/>
    <mergeCell ref="I778:J778"/>
    <mergeCell ref="N778:O778"/>
    <mergeCell ref="Q778:S778"/>
    <mergeCell ref="U778:V778"/>
    <mergeCell ref="AH776:AI776"/>
    <mergeCell ref="B777:C777"/>
    <mergeCell ref="E777:G777"/>
    <mergeCell ref="I777:J777"/>
    <mergeCell ref="N777:O777"/>
    <mergeCell ref="Q777:S777"/>
    <mergeCell ref="U777:V777"/>
    <mergeCell ref="Z777:AA777"/>
    <mergeCell ref="AF777:AG777"/>
    <mergeCell ref="AH777:AI777"/>
    <mergeCell ref="AF783:AG783"/>
    <mergeCell ref="AH783:AI783"/>
    <mergeCell ref="B784:C784"/>
    <mergeCell ref="E784:G784"/>
    <mergeCell ref="I784:J784"/>
    <mergeCell ref="N784:O784"/>
    <mergeCell ref="Q784:S784"/>
    <mergeCell ref="U784:V784"/>
    <mergeCell ref="Z784:AA784"/>
    <mergeCell ref="AF784:AG784"/>
    <mergeCell ref="Z782:AA782"/>
    <mergeCell ref="AF782:AG782"/>
    <mergeCell ref="AH782:AI782"/>
    <mergeCell ref="B783:C783"/>
    <mergeCell ref="E783:G783"/>
    <mergeCell ref="I783:J783"/>
    <mergeCell ref="N783:O783"/>
    <mergeCell ref="Q783:S783"/>
    <mergeCell ref="U783:V783"/>
    <mergeCell ref="Z783:AA783"/>
    <mergeCell ref="B782:C782"/>
    <mergeCell ref="E782:G782"/>
    <mergeCell ref="I782:J782"/>
    <mergeCell ref="N782:O782"/>
    <mergeCell ref="Q782:S782"/>
    <mergeCell ref="U782:V782"/>
    <mergeCell ref="AH780:AI780"/>
    <mergeCell ref="B781:C781"/>
    <mergeCell ref="E781:G781"/>
    <mergeCell ref="I781:J781"/>
    <mergeCell ref="N781:O781"/>
    <mergeCell ref="Q781:S781"/>
    <mergeCell ref="U781:V781"/>
    <mergeCell ref="Z781:AA781"/>
    <mergeCell ref="AF781:AG781"/>
    <mergeCell ref="AH781:AI781"/>
    <mergeCell ref="AF787:AG787"/>
    <mergeCell ref="AH787:AI787"/>
    <mergeCell ref="B788:C788"/>
    <mergeCell ref="E788:G788"/>
    <mergeCell ref="I788:J788"/>
    <mergeCell ref="N788:O788"/>
    <mergeCell ref="Q788:S788"/>
    <mergeCell ref="U788:V788"/>
    <mergeCell ref="Z788:AA788"/>
    <mergeCell ref="AF788:AG788"/>
    <mergeCell ref="Z786:AA786"/>
    <mergeCell ref="AF786:AG786"/>
    <mergeCell ref="AH786:AI786"/>
    <mergeCell ref="B787:C787"/>
    <mergeCell ref="E787:G787"/>
    <mergeCell ref="I787:J787"/>
    <mergeCell ref="N787:O787"/>
    <mergeCell ref="Q787:S787"/>
    <mergeCell ref="U787:V787"/>
    <mergeCell ref="Z787:AA787"/>
    <mergeCell ref="B786:C786"/>
    <mergeCell ref="E786:G786"/>
    <mergeCell ref="I786:J786"/>
    <mergeCell ref="N786:O786"/>
    <mergeCell ref="Q786:S786"/>
    <mergeCell ref="U786:V786"/>
    <mergeCell ref="AH784:AI784"/>
    <mergeCell ref="B785:C785"/>
    <mergeCell ref="E785:G785"/>
    <mergeCell ref="I785:J785"/>
    <mergeCell ref="N785:O785"/>
    <mergeCell ref="Q785:S785"/>
    <mergeCell ref="U785:V785"/>
    <mergeCell ref="Z785:AA785"/>
    <mergeCell ref="AF785:AG785"/>
    <mergeCell ref="AH785:AI785"/>
    <mergeCell ref="AF791:AG791"/>
    <mergeCell ref="AH791:AI791"/>
    <mergeCell ref="B792:C792"/>
    <mergeCell ref="E792:G792"/>
    <mergeCell ref="I792:J792"/>
    <mergeCell ref="N792:O792"/>
    <mergeCell ref="Q792:S792"/>
    <mergeCell ref="U792:V792"/>
    <mergeCell ref="Z792:AA792"/>
    <mergeCell ref="AF792:AG792"/>
    <mergeCell ref="Z790:AA790"/>
    <mergeCell ref="AF790:AG790"/>
    <mergeCell ref="AH790:AI790"/>
    <mergeCell ref="B791:C791"/>
    <mergeCell ref="E791:G791"/>
    <mergeCell ref="I791:J791"/>
    <mergeCell ref="N791:O791"/>
    <mergeCell ref="Q791:S791"/>
    <mergeCell ref="U791:V791"/>
    <mergeCell ref="Z791:AA791"/>
    <mergeCell ref="B790:C790"/>
    <mergeCell ref="E790:G790"/>
    <mergeCell ref="I790:J790"/>
    <mergeCell ref="N790:O790"/>
    <mergeCell ref="Q790:S790"/>
    <mergeCell ref="U790:V790"/>
    <mergeCell ref="AH788:AI788"/>
    <mergeCell ref="B789:C789"/>
    <mergeCell ref="E789:G789"/>
    <mergeCell ref="I789:J789"/>
    <mergeCell ref="N789:O789"/>
    <mergeCell ref="Q789:S789"/>
    <mergeCell ref="U789:V789"/>
    <mergeCell ref="Z789:AA789"/>
    <mergeCell ref="AF789:AG789"/>
    <mergeCell ref="AH789:AI789"/>
    <mergeCell ref="AF795:AG795"/>
    <mergeCell ref="AH795:AI795"/>
    <mergeCell ref="B796:C796"/>
    <mergeCell ref="E796:G796"/>
    <mergeCell ref="I796:J796"/>
    <mergeCell ref="N796:O796"/>
    <mergeCell ref="Q796:S796"/>
    <mergeCell ref="U796:V796"/>
    <mergeCell ref="Z796:AA796"/>
    <mergeCell ref="AF796:AG796"/>
    <mergeCell ref="Z794:AA794"/>
    <mergeCell ref="AF794:AG794"/>
    <mergeCell ref="AH794:AI794"/>
    <mergeCell ref="B795:C795"/>
    <mergeCell ref="E795:G795"/>
    <mergeCell ref="I795:J795"/>
    <mergeCell ref="N795:O795"/>
    <mergeCell ref="Q795:S795"/>
    <mergeCell ref="U795:V795"/>
    <mergeCell ref="Z795:AA795"/>
    <mergeCell ref="B794:C794"/>
    <mergeCell ref="E794:G794"/>
    <mergeCell ref="I794:J794"/>
    <mergeCell ref="N794:O794"/>
    <mergeCell ref="Q794:S794"/>
    <mergeCell ref="U794:V794"/>
    <mergeCell ref="AH792:AI792"/>
    <mergeCell ref="B793:C793"/>
    <mergeCell ref="E793:G793"/>
    <mergeCell ref="I793:J793"/>
    <mergeCell ref="N793:O793"/>
    <mergeCell ref="Q793:S793"/>
    <mergeCell ref="U793:V793"/>
    <mergeCell ref="Z793:AA793"/>
    <mergeCell ref="AF793:AG793"/>
    <mergeCell ref="AH793:AI793"/>
    <mergeCell ref="AF799:AG799"/>
    <mergeCell ref="AH799:AI799"/>
    <mergeCell ref="B800:C800"/>
    <mergeCell ref="E800:G800"/>
    <mergeCell ref="I800:J800"/>
    <mergeCell ref="N800:O800"/>
    <mergeCell ref="Q800:S800"/>
    <mergeCell ref="U800:V800"/>
    <mergeCell ref="Z800:AA800"/>
    <mergeCell ref="AF800:AG800"/>
    <mergeCell ref="Z798:AA798"/>
    <mergeCell ref="AF798:AG798"/>
    <mergeCell ref="AH798:AI798"/>
    <mergeCell ref="B799:C799"/>
    <mergeCell ref="E799:G799"/>
    <mergeCell ref="I799:J799"/>
    <mergeCell ref="N799:O799"/>
    <mergeCell ref="Q799:S799"/>
    <mergeCell ref="U799:V799"/>
    <mergeCell ref="Z799:AA799"/>
    <mergeCell ref="B798:C798"/>
    <mergeCell ref="E798:G798"/>
    <mergeCell ref="I798:J798"/>
    <mergeCell ref="N798:O798"/>
    <mergeCell ref="Q798:S798"/>
    <mergeCell ref="U798:V798"/>
    <mergeCell ref="AH796:AI796"/>
    <mergeCell ref="B797:C797"/>
    <mergeCell ref="E797:G797"/>
    <mergeCell ref="I797:J797"/>
    <mergeCell ref="N797:O797"/>
    <mergeCell ref="Q797:S797"/>
    <mergeCell ref="U797:V797"/>
    <mergeCell ref="Z797:AA797"/>
    <mergeCell ref="AF797:AG797"/>
    <mergeCell ref="AH797:AI797"/>
    <mergeCell ref="AF803:AG803"/>
    <mergeCell ref="AH803:AI803"/>
    <mergeCell ref="B804:C804"/>
    <mergeCell ref="E804:G804"/>
    <mergeCell ref="I804:J804"/>
    <mergeCell ref="N804:O804"/>
    <mergeCell ref="Q804:S804"/>
    <mergeCell ref="U804:V804"/>
    <mergeCell ref="Z804:AA804"/>
    <mergeCell ref="AF804:AG804"/>
    <mergeCell ref="Z802:AA802"/>
    <mergeCell ref="AF802:AG802"/>
    <mergeCell ref="AH802:AI802"/>
    <mergeCell ref="B803:C803"/>
    <mergeCell ref="E803:G803"/>
    <mergeCell ref="I803:J803"/>
    <mergeCell ref="N803:O803"/>
    <mergeCell ref="Q803:S803"/>
    <mergeCell ref="U803:V803"/>
    <mergeCell ref="Z803:AA803"/>
    <mergeCell ref="B802:C802"/>
    <mergeCell ref="E802:G802"/>
    <mergeCell ref="I802:J802"/>
    <mergeCell ref="N802:O802"/>
    <mergeCell ref="Q802:S802"/>
    <mergeCell ref="U802:V802"/>
    <mergeCell ref="AH800:AI800"/>
    <mergeCell ref="B801:C801"/>
    <mergeCell ref="E801:G801"/>
    <mergeCell ref="I801:J801"/>
    <mergeCell ref="N801:O801"/>
    <mergeCell ref="Q801:S801"/>
    <mergeCell ref="U801:V801"/>
    <mergeCell ref="Z801:AA801"/>
    <mergeCell ref="AF801:AG801"/>
    <mergeCell ref="AH801:AI801"/>
    <mergeCell ref="AF807:AG807"/>
    <mergeCell ref="AH807:AI807"/>
    <mergeCell ref="B808:C808"/>
    <mergeCell ref="E808:G808"/>
    <mergeCell ref="I808:J808"/>
    <mergeCell ref="N808:O808"/>
    <mergeCell ref="Q808:S808"/>
    <mergeCell ref="U808:V808"/>
    <mergeCell ref="Z808:AA808"/>
    <mergeCell ref="AF808:AG808"/>
    <mergeCell ref="Z806:AA806"/>
    <mergeCell ref="AF806:AG806"/>
    <mergeCell ref="AH806:AI806"/>
    <mergeCell ref="B807:C807"/>
    <mergeCell ref="E807:G807"/>
    <mergeCell ref="I807:J807"/>
    <mergeCell ref="N807:O807"/>
    <mergeCell ref="Q807:S807"/>
    <mergeCell ref="U807:V807"/>
    <mergeCell ref="Z807:AA807"/>
    <mergeCell ref="B806:C806"/>
    <mergeCell ref="E806:G806"/>
    <mergeCell ref="I806:J806"/>
    <mergeCell ref="N806:O806"/>
    <mergeCell ref="Q806:S806"/>
    <mergeCell ref="U806:V806"/>
    <mergeCell ref="AH804:AI804"/>
    <mergeCell ref="B805:C805"/>
    <mergeCell ref="E805:G805"/>
    <mergeCell ref="I805:J805"/>
    <mergeCell ref="N805:O805"/>
    <mergeCell ref="Q805:S805"/>
    <mergeCell ref="U805:V805"/>
    <mergeCell ref="Z805:AA805"/>
    <mergeCell ref="AF805:AG805"/>
    <mergeCell ref="AH805:AI805"/>
    <mergeCell ref="AF811:AG811"/>
    <mergeCell ref="AH811:AI811"/>
    <mergeCell ref="B812:C812"/>
    <mergeCell ref="E812:G812"/>
    <mergeCell ref="I812:J812"/>
    <mergeCell ref="N812:O812"/>
    <mergeCell ref="Q812:S812"/>
    <mergeCell ref="U812:V812"/>
    <mergeCell ref="Z812:AA812"/>
    <mergeCell ref="AF812:AG812"/>
    <mergeCell ref="Z810:AA810"/>
    <mergeCell ref="AF810:AG810"/>
    <mergeCell ref="AH810:AI810"/>
    <mergeCell ref="B811:C811"/>
    <mergeCell ref="E811:G811"/>
    <mergeCell ref="I811:J811"/>
    <mergeCell ref="N811:O811"/>
    <mergeCell ref="Q811:S811"/>
    <mergeCell ref="U811:V811"/>
    <mergeCell ref="Z811:AA811"/>
    <mergeCell ref="B810:C810"/>
    <mergeCell ref="E810:G810"/>
    <mergeCell ref="I810:J810"/>
    <mergeCell ref="N810:O810"/>
    <mergeCell ref="Q810:S810"/>
    <mergeCell ref="U810:V810"/>
    <mergeCell ref="AH808:AI808"/>
    <mergeCell ref="B809:C809"/>
    <mergeCell ref="E809:G809"/>
    <mergeCell ref="I809:J809"/>
    <mergeCell ref="N809:O809"/>
    <mergeCell ref="Q809:S809"/>
    <mergeCell ref="U809:V809"/>
    <mergeCell ref="Z809:AA809"/>
    <mergeCell ref="AF809:AG809"/>
    <mergeCell ref="AH809:AI809"/>
    <mergeCell ref="AF815:AG815"/>
    <mergeCell ref="AH815:AI815"/>
    <mergeCell ref="B816:C816"/>
    <mergeCell ref="E816:G816"/>
    <mergeCell ref="I816:J816"/>
    <mergeCell ref="N816:O816"/>
    <mergeCell ref="Q816:S816"/>
    <mergeCell ref="U816:V816"/>
    <mergeCell ref="Z816:AA816"/>
    <mergeCell ref="AF816:AG816"/>
    <mergeCell ref="Z814:AA814"/>
    <mergeCell ref="AF814:AG814"/>
    <mergeCell ref="AH814:AI814"/>
    <mergeCell ref="B815:C815"/>
    <mergeCell ref="E815:G815"/>
    <mergeCell ref="I815:J815"/>
    <mergeCell ref="N815:O815"/>
    <mergeCell ref="Q815:S815"/>
    <mergeCell ref="U815:V815"/>
    <mergeCell ref="Z815:AA815"/>
    <mergeCell ref="B814:C814"/>
    <mergeCell ref="E814:G814"/>
    <mergeCell ref="I814:J814"/>
    <mergeCell ref="N814:O814"/>
    <mergeCell ref="Q814:S814"/>
    <mergeCell ref="U814:V814"/>
    <mergeCell ref="AH812:AI812"/>
    <mergeCell ref="B813:C813"/>
    <mergeCell ref="E813:G813"/>
    <mergeCell ref="I813:J813"/>
    <mergeCell ref="N813:O813"/>
    <mergeCell ref="Q813:S813"/>
    <mergeCell ref="U813:V813"/>
    <mergeCell ref="Z813:AA813"/>
    <mergeCell ref="AF813:AG813"/>
    <mergeCell ref="AH813:AI813"/>
    <mergeCell ref="AF819:AG819"/>
    <mergeCell ref="AH819:AI819"/>
    <mergeCell ref="B820:C820"/>
    <mergeCell ref="E820:G820"/>
    <mergeCell ref="I820:J820"/>
    <mergeCell ref="N820:O820"/>
    <mergeCell ref="Q820:S820"/>
    <mergeCell ref="U820:V820"/>
    <mergeCell ref="Z820:AA820"/>
    <mergeCell ref="AF820:AG820"/>
    <mergeCell ref="Z818:AA818"/>
    <mergeCell ref="AF818:AG818"/>
    <mergeCell ref="AH818:AI818"/>
    <mergeCell ref="B819:C819"/>
    <mergeCell ref="E819:G819"/>
    <mergeCell ref="I819:J819"/>
    <mergeCell ref="N819:O819"/>
    <mergeCell ref="Q819:S819"/>
    <mergeCell ref="U819:V819"/>
    <mergeCell ref="Z819:AA819"/>
    <mergeCell ref="B818:C818"/>
    <mergeCell ref="E818:G818"/>
    <mergeCell ref="I818:J818"/>
    <mergeCell ref="N818:O818"/>
    <mergeCell ref="Q818:S818"/>
    <mergeCell ref="U818:V818"/>
    <mergeCell ref="AH816:AI816"/>
    <mergeCell ref="B817:C817"/>
    <mergeCell ref="E817:G817"/>
    <mergeCell ref="I817:J817"/>
    <mergeCell ref="N817:O817"/>
    <mergeCell ref="Q817:S817"/>
    <mergeCell ref="U817:V817"/>
    <mergeCell ref="Z817:AA817"/>
    <mergeCell ref="AF817:AG817"/>
    <mergeCell ref="AH817:AI817"/>
    <mergeCell ref="AF823:AG823"/>
    <mergeCell ref="AH823:AI823"/>
    <mergeCell ref="B824:C824"/>
    <mergeCell ref="E824:G824"/>
    <mergeCell ref="I824:J824"/>
    <mergeCell ref="N824:O824"/>
    <mergeCell ref="Q824:S824"/>
    <mergeCell ref="U824:V824"/>
    <mergeCell ref="Z824:AA824"/>
    <mergeCell ref="AF824:AG824"/>
    <mergeCell ref="Z822:AA822"/>
    <mergeCell ref="AF822:AG822"/>
    <mergeCell ref="AH822:AI822"/>
    <mergeCell ref="B823:C823"/>
    <mergeCell ref="E823:G823"/>
    <mergeCell ref="I823:J823"/>
    <mergeCell ref="N823:O823"/>
    <mergeCell ref="Q823:S823"/>
    <mergeCell ref="U823:V823"/>
    <mergeCell ref="Z823:AA823"/>
    <mergeCell ref="B822:C822"/>
    <mergeCell ref="E822:G822"/>
    <mergeCell ref="I822:J822"/>
    <mergeCell ref="N822:O822"/>
    <mergeCell ref="Q822:S822"/>
    <mergeCell ref="U822:V822"/>
    <mergeCell ref="AH820:AI820"/>
    <mergeCell ref="B821:C821"/>
    <mergeCell ref="E821:G821"/>
    <mergeCell ref="I821:J821"/>
    <mergeCell ref="N821:O821"/>
    <mergeCell ref="Q821:S821"/>
    <mergeCell ref="U821:V821"/>
    <mergeCell ref="Z821:AA821"/>
    <mergeCell ref="AF821:AG821"/>
    <mergeCell ref="AH821:AI821"/>
    <mergeCell ref="AF827:AG827"/>
    <mergeCell ref="AH827:AI827"/>
    <mergeCell ref="B828:C828"/>
    <mergeCell ref="E828:G828"/>
    <mergeCell ref="I828:J828"/>
    <mergeCell ref="N828:O828"/>
    <mergeCell ref="Q828:S828"/>
    <mergeCell ref="U828:V828"/>
    <mergeCell ref="Z828:AA828"/>
    <mergeCell ref="AF828:AG828"/>
    <mergeCell ref="Z826:AA826"/>
    <mergeCell ref="AF826:AG826"/>
    <mergeCell ref="AH826:AI826"/>
    <mergeCell ref="B827:C827"/>
    <mergeCell ref="E827:G827"/>
    <mergeCell ref="I827:J827"/>
    <mergeCell ref="N827:O827"/>
    <mergeCell ref="Q827:S827"/>
    <mergeCell ref="U827:V827"/>
    <mergeCell ref="Z827:AA827"/>
    <mergeCell ref="B826:C826"/>
    <mergeCell ref="E826:G826"/>
    <mergeCell ref="I826:J826"/>
    <mergeCell ref="N826:O826"/>
    <mergeCell ref="Q826:S826"/>
    <mergeCell ref="U826:V826"/>
    <mergeCell ref="AH824:AI824"/>
    <mergeCell ref="B825:C825"/>
    <mergeCell ref="E825:G825"/>
    <mergeCell ref="I825:J825"/>
    <mergeCell ref="N825:O825"/>
    <mergeCell ref="Q825:S825"/>
    <mergeCell ref="U825:V825"/>
    <mergeCell ref="Z825:AA825"/>
    <mergeCell ref="AF825:AG825"/>
    <mergeCell ref="AH825:AI825"/>
    <mergeCell ref="AF831:AG831"/>
    <mergeCell ref="AH831:AI831"/>
    <mergeCell ref="B832:C832"/>
    <mergeCell ref="E832:G832"/>
    <mergeCell ref="I832:J832"/>
    <mergeCell ref="N832:O832"/>
    <mergeCell ref="Q832:S832"/>
    <mergeCell ref="U832:V832"/>
    <mergeCell ref="Z832:AA832"/>
    <mergeCell ref="AF832:AG832"/>
    <mergeCell ref="Z830:AA830"/>
    <mergeCell ref="AF830:AG830"/>
    <mergeCell ref="AH830:AI830"/>
    <mergeCell ref="B831:C831"/>
    <mergeCell ref="E831:G831"/>
    <mergeCell ref="I831:J831"/>
    <mergeCell ref="N831:O831"/>
    <mergeCell ref="Q831:S831"/>
    <mergeCell ref="U831:V831"/>
    <mergeCell ref="Z831:AA831"/>
    <mergeCell ref="B830:C830"/>
    <mergeCell ref="E830:G830"/>
    <mergeCell ref="I830:J830"/>
    <mergeCell ref="N830:O830"/>
    <mergeCell ref="Q830:S830"/>
    <mergeCell ref="U830:V830"/>
    <mergeCell ref="AH828:AI828"/>
    <mergeCell ref="B829:C829"/>
    <mergeCell ref="E829:G829"/>
    <mergeCell ref="I829:J829"/>
    <mergeCell ref="N829:O829"/>
    <mergeCell ref="Q829:S829"/>
    <mergeCell ref="U829:V829"/>
    <mergeCell ref="Z829:AA829"/>
    <mergeCell ref="AF829:AG829"/>
    <mergeCell ref="AH829:AI829"/>
    <mergeCell ref="AF835:AG835"/>
    <mergeCell ref="AH835:AI835"/>
    <mergeCell ref="B836:C836"/>
    <mergeCell ref="E836:G836"/>
    <mergeCell ref="I836:J836"/>
    <mergeCell ref="N836:O836"/>
    <mergeCell ref="Q836:S836"/>
    <mergeCell ref="U836:V836"/>
    <mergeCell ref="Z836:AA836"/>
    <mergeCell ref="AF836:AG836"/>
    <mergeCell ref="Z834:AA834"/>
    <mergeCell ref="AF834:AG834"/>
    <mergeCell ref="AH834:AI834"/>
    <mergeCell ref="B835:C835"/>
    <mergeCell ref="E835:G835"/>
    <mergeCell ref="I835:J835"/>
    <mergeCell ref="N835:O835"/>
    <mergeCell ref="Q835:S835"/>
    <mergeCell ref="U835:V835"/>
    <mergeCell ref="Z835:AA835"/>
    <mergeCell ref="B834:C834"/>
    <mergeCell ref="E834:G834"/>
    <mergeCell ref="I834:J834"/>
    <mergeCell ref="N834:O834"/>
    <mergeCell ref="Q834:S834"/>
    <mergeCell ref="U834:V834"/>
    <mergeCell ref="AH832:AI832"/>
    <mergeCell ref="B833:C833"/>
    <mergeCell ref="E833:G833"/>
    <mergeCell ref="I833:J833"/>
    <mergeCell ref="N833:O833"/>
    <mergeCell ref="Q833:S833"/>
    <mergeCell ref="U833:V833"/>
    <mergeCell ref="Z833:AA833"/>
    <mergeCell ref="AF833:AG833"/>
    <mergeCell ref="AH833:AI833"/>
    <mergeCell ref="AF839:AG839"/>
    <mergeCell ref="AH839:AI839"/>
    <mergeCell ref="B840:C840"/>
    <mergeCell ref="E840:G840"/>
    <mergeCell ref="I840:J840"/>
    <mergeCell ref="N840:O840"/>
    <mergeCell ref="Q840:S840"/>
    <mergeCell ref="U840:V840"/>
    <mergeCell ref="Z840:AA840"/>
    <mergeCell ref="AF840:AG840"/>
    <mergeCell ref="Z838:AA838"/>
    <mergeCell ref="AF838:AG838"/>
    <mergeCell ref="AH838:AI838"/>
    <mergeCell ref="B839:C839"/>
    <mergeCell ref="E839:G839"/>
    <mergeCell ref="I839:J839"/>
    <mergeCell ref="N839:O839"/>
    <mergeCell ref="Q839:S839"/>
    <mergeCell ref="U839:V839"/>
    <mergeCell ref="Z839:AA839"/>
    <mergeCell ref="B838:C838"/>
    <mergeCell ref="E838:G838"/>
    <mergeCell ref="I838:J838"/>
    <mergeCell ref="N838:O838"/>
    <mergeCell ref="Q838:S838"/>
    <mergeCell ref="U838:V838"/>
    <mergeCell ref="AH836:AI836"/>
    <mergeCell ref="B837:C837"/>
    <mergeCell ref="E837:G837"/>
    <mergeCell ref="I837:J837"/>
    <mergeCell ref="N837:O837"/>
    <mergeCell ref="Q837:S837"/>
    <mergeCell ref="U837:V837"/>
    <mergeCell ref="Z837:AA837"/>
    <mergeCell ref="AF837:AG837"/>
    <mergeCell ref="AH837:AI837"/>
    <mergeCell ref="AF843:AG843"/>
    <mergeCell ref="AH843:AI843"/>
    <mergeCell ref="B844:C844"/>
    <mergeCell ref="E844:G844"/>
    <mergeCell ref="I844:J844"/>
    <mergeCell ref="N844:O844"/>
    <mergeCell ref="Q844:S844"/>
    <mergeCell ref="U844:V844"/>
    <mergeCell ref="Z844:AA844"/>
    <mergeCell ref="AF844:AG844"/>
    <mergeCell ref="Z842:AA842"/>
    <mergeCell ref="AF842:AG842"/>
    <mergeCell ref="AH842:AI842"/>
    <mergeCell ref="B843:C843"/>
    <mergeCell ref="E843:G843"/>
    <mergeCell ref="I843:J843"/>
    <mergeCell ref="N843:O843"/>
    <mergeCell ref="Q843:S843"/>
    <mergeCell ref="U843:V843"/>
    <mergeCell ref="Z843:AA843"/>
    <mergeCell ref="B842:C842"/>
    <mergeCell ref="E842:G842"/>
    <mergeCell ref="I842:J842"/>
    <mergeCell ref="N842:O842"/>
    <mergeCell ref="Q842:S842"/>
    <mergeCell ref="U842:V842"/>
    <mergeCell ref="AH840:AI840"/>
    <mergeCell ref="B841:C841"/>
    <mergeCell ref="E841:G841"/>
    <mergeCell ref="I841:J841"/>
    <mergeCell ref="N841:O841"/>
    <mergeCell ref="Q841:S841"/>
    <mergeCell ref="U841:V841"/>
    <mergeCell ref="Z841:AA841"/>
    <mergeCell ref="AF841:AG841"/>
    <mergeCell ref="AH841:AI841"/>
    <mergeCell ref="AF847:AG847"/>
    <mergeCell ref="AH847:AI847"/>
    <mergeCell ref="B848:C848"/>
    <mergeCell ref="E848:G848"/>
    <mergeCell ref="I848:J848"/>
    <mergeCell ref="N848:O848"/>
    <mergeCell ref="Q848:S848"/>
    <mergeCell ref="U848:V848"/>
    <mergeCell ref="Z848:AA848"/>
    <mergeCell ref="AF848:AG848"/>
    <mergeCell ref="Z846:AA846"/>
    <mergeCell ref="AF846:AG846"/>
    <mergeCell ref="AH846:AI846"/>
    <mergeCell ref="B847:C847"/>
    <mergeCell ref="E847:G847"/>
    <mergeCell ref="I847:J847"/>
    <mergeCell ref="N847:O847"/>
    <mergeCell ref="Q847:S847"/>
    <mergeCell ref="U847:V847"/>
    <mergeCell ref="Z847:AA847"/>
    <mergeCell ref="B846:C846"/>
    <mergeCell ref="E846:G846"/>
    <mergeCell ref="I846:J846"/>
    <mergeCell ref="N846:O846"/>
    <mergeCell ref="Q846:S846"/>
    <mergeCell ref="U846:V846"/>
    <mergeCell ref="AH844:AI844"/>
    <mergeCell ref="B845:C845"/>
    <mergeCell ref="E845:G845"/>
    <mergeCell ref="I845:J845"/>
    <mergeCell ref="N845:O845"/>
    <mergeCell ref="Q845:S845"/>
    <mergeCell ref="U845:V845"/>
    <mergeCell ref="Z845:AA845"/>
    <mergeCell ref="AF845:AG845"/>
    <mergeCell ref="AH845:AI845"/>
    <mergeCell ref="AF851:AG851"/>
    <mergeCell ref="AH851:AI851"/>
    <mergeCell ref="B852:C852"/>
    <mergeCell ref="E852:G852"/>
    <mergeCell ref="I852:J852"/>
    <mergeCell ref="N852:O852"/>
    <mergeCell ref="Q852:S852"/>
    <mergeCell ref="U852:V852"/>
    <mergeCell ref="Z852:AA852"/>
    <mergeCell ref="AF852:AG852"/>
    <mergeCell ref="Z850:AA850"/>
    <mergeCell ref="AF850:AG850"/>
    <mergeCell ref="AH850:AI850"/>
    <mergeCell ref="B851:C851"/>
    <mergeCell ref="E851:G851"/>
    <mergeCell ref="I851:J851"/>
    <mergeCell ref="N851:O851"/>
    <mergeCell ref="Q851:S851"/>
    <mergeCell ref="U851:V851"/>
    <mergeCell ref="Z851:AA851"/>
    <mergeCell ref="B850:C850"/>
    <mergeCell ref="E850:G850"/>
    <mergeCell ref="I850:J850"/>
    <mergeCell ref="N850:O850"/>
    <mergeCell ref="Q850:S850"/>
    <mergeCell ref="U850:V850"/>
    <mergeCell ref="AH848:AI848"/>
    <mergeCell ref="B849:C849"/>
    <mergeCell ref="E849:G849"/>
    <mergeCell ref="I849:J849"/>
    <mergeCell ref="N849:O849"/>
    <mergeCell ref="Q849:S849"/>
    <mergeCell ref="U849:V849"/>
    <mergeCell ref="Z849:AA849"/>
    <mergeCell ref="AF849:AG849"/>
    <mergeCell ref="AH849:AI849"/>
    <mergeCell ref="AF855:AG855"/>
    <mergeCell ref="AH855:AI855"/>
    <mergeCell ref="B856:C856"/>
    <mergeCell ref="E856:G856"/>
    <mergeCell ref="I856:J856"/>
    <mergeCell ref="N856:O856"/>
    <mergeCell ref="Q856:S856"/>
    <mergeCell ref="U856:V856"/>
    <mergeCell ref="Z856:AA856"/>
    <mergeCell ref="AF856:AG856"/>
    <mergeCell ref="Z854:AA854"/>
    <mergeCell ref="AF854:AG854"/>
    <mergeCell ref="AH854:AI854"/>
    <mergeCell ref="B855:C855"/>
    <mergeCell ref="E855:G855"/>
    <mergeCell ref="I855:J855"/>
    <mergeCell ref="N855:O855"/>
    <mergeCell ref="Q855:S855"/>
    <mergeCell ref="U855:V855"/>
    <mergeCell ref="Z855:AA855"/>
    <mergeCell ref="B854:C854"/>
    <mergeCell ref="E854:G854"/>
    <mergeCell ref="I854:J854"/>
    <mergeCell ref="N854:O854"/>
    <mergeCell ref="Q854:S854"/>
    <mergeCell ref="U854:V854"/>
    <mergeCell ref="AH852:AI852"/>
    <mergeCell ref="B853:C853"/>
    <mergeCell ref="E853:G853"/>
    <mergeCell ref="I853:J853"/>
    <mergeCell ref="N853:O853"/>
    <mergeCell ref="Q853:S853"/>
    <mergeCell ref="U853:V853"/>
    <mergeCell ref="Z853:AA853"/>
    <mergeCell ref="AF853:AG853"/>
    <mergeCell ref="AH853:AI853"/>
    <mergeCell ref="AF859:AG859"/>
    <mergeCell ref="AH859:AI859"/>
    <mergeCell ref="B860:C860"/>
    <mergeCell ref="E860:G860"/>
    <mergeCell ref="I860:J860"/>
    <mergeCell ref="N860:O860"/>
    <mergeCell ref="Q860:S860"/>
    <mergeCell ref="U860:V860"/>
    <mergeCell ref="Z860:AA860"/>
    <mergeCell ref="AF860:AG860"/>
    <mergeCell ref="Z858:AA858"/>
    <mergeCell ref="AF858:AG858"/>
    <mergeCell ref="AH858:AI858"/>
    <mergeCell ref="B859:C859"/>
    <mergeCell ref="E859:G859"/>
    <mergeCell ref="I859:J859"/>
    <mergeCell ref="N859:O859"/>
    <mergeCell ref="Q859:S859"/>
    <mergeCell ref="U859:V859"/>
    <mergeCell ref="Z859:AA859"/>
    <mergeCell ref="B858:C858"/>
    <mergeCell ref="E858:G858"/>
    <mergeCell ref="I858:J858"/>
    <mergeCell ref="N858:O858"/>
    <mergeCell ref="Q858:S858"/>
    <mergeCell ref="U858:V858"/>
    <mergeCell ref="AH856:AI856"/>
    <mergeCell ref="B857:C857"/>
    <mergeCell ref="E857:G857"/>
    <mergeCell ref="I857:J857"/>
    <mergeCell ref="N857:O857"/>
    <mergeCell ref="Q857:S857"/>
    <mergeCell ref="U857:V857"/>
    <mergeCell ref="Z857:AA857"/>
    <mergeCell ref="AF857:AG857"/>
    <mergeCell ref="AH857:AI857"/>
    <mergeCell ref="AF863:AG863"/>
    <mergeCell ref="AH863:AI863"/>
    <mergeCell ref="B864:C864"/>
    <mergeCell ref="E864:G864"/>
    <mergeCell ref="I864:J864"/>
    <mergeCell ref="N864:O864"/>
    <mergeCell ref="Q864:S864"/>
    <mergeCell ref="U864:V864"/>
    <mergeCell ref="Z864:AA864"/>
    <mergeCell ref="AF864:AG864"/>
    <mergeCell ref="Z862:AA862"/>
    <mergeCell ref="AF862:AG862"/>
    <mergeCell ref="AH862:AI862"/>
    <mergeCell ref="B863:C863"/>
    <mergeCell ref="E863:G863"/>
    <mergeCell ref="I863:J863"/>
    <mergeCell ref="N863:O863"/>
    <mergeCell ref="Q863:S863"/>
    <mergeCell ref="U863:V863"/>
    <mergeCell ref="Z863:AA863"/>
    <mergeCell ref="B862:C862"/>
    <mergeCell ref="E862:G862"/>
    <mergeCell ref="I862:J862"/>
    <mergeCell ref="N862:O862"/>
    <mergeCell ref="Q862:S862"/>
    <mergeCell ref="U862:V862"/>
    <mergeCell ref="AH860:AI860"/>
    <mergeCell ref="B861:C861"/>
    <mergeCell ref="E861:G861"/>
    <mergeCell ref="I861:J861"/>
    <mergeCell ref="N861:O861"/>
    <mergeCell ref="Q861:S861"/>
    <mergeCell ref="U861:V861"/>
    <mergeCell ref="Z861:AA861"/>
    <mergeCell ref="AF861:AG861"/>
    <mergeCell ref="AH861:AI861"/>
    <mergeCell ref="AF867:AG867"/>
    <mergeCell ref="AH867:AI867"/>
    <mergeCell ref="B868:C868"/>
    <mergeCell ref="E868:G868"/>
    <mergeCell ref="I868:J868"/>
    <mergeCell ref="N868:O868"/>
    <mergeCell ref="Q868:S868"/>
    <mergeCell ref="U868:V868"/>
    <mergeCell ref="Z868:AA868"/>
    <mergeCell ref="AF868:AG868"/>
    <mergeCell ref="Z866:AA866"/>
    <mergeCell ref="AF866:AG866"/>
    <mergeCell ref="AH866:AI866"/>
    <mergeCell ref="B867:C867"/>
    <mergeCell ref="E867:G867"/>
    <mergeCell ref="I867:J867"/>
    <mergeCell ref="N867:O867"/>
    <mergeCell ref="Q867:S867"/>
    <mergeCell ref="U867:V867"/>
    <mergeCell ref="Z867:AA867"/>
    <mergeCell ref="B866:C866"/>
    <mergeCell ref="E866:G866"/>
    <mergeCell ref="I866:J866"/>
    <mergeCell ref="N866:O866"/>
    <mergeCell ref="Q866:S866"/>
    <mergeCell ref="U866:V866"/>
    <mergeCell ref="AH864:AI864"/>
    <mergeCell ref="B865:C865"/>
    <mergeCell ref="E865:G865"/>
    <mergeCell ref="I865:J865"/>
    <mergeCell ref="N865:O865"/>
    <mergeCell ref="Q865:S865"/>
    <mergeCell ref="U865:V865"/>
    <mergeCell ref="Z865:AA865"/>
    <mergeCell ref="AF865:AG865"/>
    <mergeCell ref="AH865:AI865"/>
    <mergeCell ref="AF871:AG871"/>
    <mergeCell ref="AH871:AI871"/>
    <mergeCell ref="B872:C872"/>
    <mergeCell ref="E872:G872"/>
    <mergeCell ref="I872:J872"/>
    <mergeCell ref="N872:O872"/>
    <mergeCell ref="Q872:S872"/>
    <mergeCell ref="U872:V872"/>
    <mergeCell ref="Z872:AA872"/>
    <mergeCell ref="AF872:AG872"/>
    <mergeCell ref="Z870:AA870"/>
    <mergeCell ref="AF870:AG870"/>
    <mergeCell ref="AH870:AI870"/>
    <mergeCell ref="B871:C871"/>
    <mergeCell ref="E871:G871"/>
    <mergeCell ref="I871:J871"/>
    <mergeCell ref="N871:O871"/>
    <mergeCell ref="Q871:S871"/>
    <mergeCell ref="U871:V871"/>
    <mergeCell ref="Z871:AA871"/>
    <mergeCell ref="B870:C870"/>
    <mergeCell ref="E870:G870"/>
    <mergeCell ref="I870:J870"/>
    <mergeCell ref="N870:O870"/>
    <mergeCell ref="Q870:S870"/>
    <mergeCell ref="U870:V870"/>
    <mergeCell ref="AH868:AI868"/>
    <mergeCell ref="B869:C869"/>
    <mergeCell ref="E869:G869"/>
    <mergeCell ref="I869:J869"/>
    <mergeCell ref="N869:O869"/>
    <mergeCell ref="Q869:S869"/>
    <mergeCell ref="U869:V869"/>
    <mergeCell ref="Z869:AA869"/>
    <mergeCell ref="AF869:AG869"/>
    <mergeCell ref="AH869:AI869"/>
    <mergeCell ref="AF875:AG875"/>
    <mergeCell ref="AH875:AI875"/>
    <mergeCell ref="B876:C876"/>
    <mergeCell ref="E876:G876"/>
    <mergeCell ref="I876:J876"/>
    <mergeCell ref="N876:O876"/>
    <mergeCell ref="Q876:S876"/>
    <mergeCell ref="U876:V876"/>
    <mergeCell ref="Z876:AA876"/>
    <mergeCell ref="AF876:AG876"/>
    <mergeCell ref="Z874:AA874"/>
    <mergeCell ref="AF874:AG874"/>
    <mergeCell ref="AH874:AI874"/>
    <mergeCell ref="B875:C875"/>
    <mergeCell ref="E875:G875"/>
    <mergeCell ref="I875:J875"/>
    <mergeCell ref="N875:O875"/>
    <mergeCell ref="Q875:S875"/>
    <mergeCell ref="U875:V875"/>
    <mergeCell ref="Z875:AA875"/>
    <mergeCell ref="B874:C874"/>
    <mergeCell ref="E874:G874"/>
    <mergeCell ref="I874:J874"/>
    <mergeCell ref="N874:O874"/>
    <mergeCell ref="Q874:S874"/>
    <mergeCell ref="U874:V874"/>
    <mergeCell ref="AH872:AI872"/>
    <mergeCell ref="B873:C873"/>
    <mergeCell ref="E873:G873"/>
    <mergeCell ref="I873:J873"/>
    <mergeCell ref="N873:O873"/>
    <mergeCell ref="Q873:S873"/>
    <mergeCell ref="U873:V873"/>
    <mergeCell ref="Z873:AA873"/>
    <mergeCell ref="AF873:AG873"/>
    <mergeCell ref="AH873:AI873"/>
    <mergeCell ref="AF879:AG879"/>
    <mergeCell ref="AH879:AI879"/>
    <mergeCell ref="B880:C880"/>
    <mergeCell ref="E880:G880"/>
    <mergeCell ref="I880:J880"/>
    <mergeCell ref="N880:O880"/>
    <mergeCell ref="Q880:S880"/>
    <mergeCell ref="U880:V880"/>
    <mergeCell ref="Z880:AA880"/>
    <mergeCell ref="AF880:AG880"/>
    <mergeCell ref="Z878:AA878"/>
    <mergeCell ref="AF878:AG878"/>
    <mergeCell ref="AH878:AI878"/>
    <mergeCell ref="B879:C879"/>
    <mergeCell ref="E879:G879"/>
    <mergeCell ref="I879:J879"/>
    <mergeCell ref="N879:O879"/>
    <mergeCell ref="Q879:S879"/>
    <mergeCell ref="U879:V879"/>
    <mergeCell ref="Z879:AA879"/>
    <mergeCell ref="B878:C878"/>
    <mergeCell ref="E878:G878"/>
    <mergeCell ref="I878:J878"/>
    <mergeCell ref="N878:O878"/>
    <mergeCell ref="Q878:S878"/>
    <mergeCell ref="U878:V878"/>
    <mergeCell ref="AH876:AI876"/>
    <mergeCell ref="B877:C877"/>
    <mergeCell ref="E877:G877"/>
    <mergeCell ref="I877:J877"/>
    <mergeCell ref="N877:O877"/>
    <mergeCell ref="Q877:S877"/>
    <mergeCell ref="U877:V877"/>
    <mergeCell ref="Z877:AA877"/>
    <mergeCell ref="AF877:AG877"/>
    <mergeCell ref="AH877:AI877"/>
    <mergeCell ref="AF883:AG883"/>
    <mergeCell ref="AH883:AI883"/>
    <mergeCell ref="B884:C884"/>
    <mergeCell ref="E884:G884"/>
    <mergeCell ref="I884:J884"/>
    <mergeCell ref="N884:O884"/>
    <mergeCell ref="Q884:S884"/>
    <mergeCell ref="U884:V884"/>
    <mergeCell ref="Z884:AA884"/>
    <mergeCell ref="AF884:AG884"/>
    <mergeCell ref="Z882:AA882"/>
    <mergeCell ref="AF882:AG882"/>
    <mergeCell ref="AH882:AI882"/>
    <mergeCell ref="B883:C883"/>
    <mergeCell ref="E883:G883"/>
    <mergeCell ref="I883:J883"/>
    <mergeCell ref="N883:O883"/>
    <mergeCell ref="Q883:S883"/>
    <mergeCell ref="U883:V883"/>
    <mergeCell ref="Z883:AA883"/>
    <mergeCell ref="B882:C882"/>
    <mergeCell ref="E882:G882"/>
    <mergeCell ref="I882:J882"/>
    <mergeCell ref="N882:O882"/>
    <mergeCell ref="Q882:S882"/>
    <mergeCell ref="U882:V882"/>
    <mergeCell ref="AH880:AI880"/>
    <mergeCell ref="B881:C881"/>
    <mergeCell ref="E881:G881"/>
    <mergeCell ref="I881:J881"/>
    <mergeCell ref="N881:O881"/>
    <mergeCell ref="Q881:S881"/>
    <mergeCell ref="U881:V881"/>
    <mergeCell ref="Z881:AA881"/>
    <mergeCell ref="AF881:AG881"/>
    <mergeCell ref="AH881:AI881"/>
    <mergeCell ref="AF887:AG887"/>
    <mergeCell ref="AH887:AI887"/>
    <mergeCell ref="B888:C888"/>
    <mergeCell ref="E888:G888"/>
    <mergeCell ref="I888:J888"/>
    <mergeCell ref="N888:O888"/>
    <mergeCell ref="Q888:S888"/>
    <mergeCell ref="U888:V888"/>
    <mergeCell ref="Z888:AA888"/>
    <mergeCell ref="AF888:AG888"/>
    <mergeCell ref="Z886:AA886"/>
    <mergeCell ref="AF886:AG886"/>
    <mergeCell ref="AH886:AI886"/>
    <mergeCell ref="B887:C887"/>
    <mergeCell ref="E887:G887"/>
    <mergeCell ref="I887:J887"/>
    <mergeCell ref="N887:O887"/>
    <mergeCell ref="Q887:S887"/>
    <mergeCell ref="U887:V887"/>
    <mergeCell ref="Z887:AA887"/>
    <mergeCell ref="B886:C886"/>
    <mergeCell ref="E886:G886"/>
    <mergeCell ref="I886:J886"/>
    <mergeCell ref="N886:O886"/>
    <mergeCell ref="Q886:S886"/>
    <mergeCell ref="U886:V886"/>
    <mergeCell ref="AH884:AI884"/>
    <mergeCell ref="B885:C885"/>
    <mergeCell ref="E885:G885"/>
    <mergeCell ref="I885:J885"/>
    <mergeCell ref="N885:O885"/>
    <mergeCell ref="Q885:S885"/>
    <mergeCell ref="U885:V885"/>
    <mergeCell ref="Z885:AA885"/>
    <mergeCell ref="AF885:AG885"/>
    <mergeCell ref="AH885:AI885"/>
    <mergeCell ref="AF891:AG891"/>
    <mergeCell ref="AH891:AI891"/>
    <mergeCell ref="B892:C892"/>
    <mergeCell ref="E892:G892"/>
    <mergeCell ref="I892:J892"/>
    <mergeCell ref="N892:O892"/>
    <mergeCell ref="Q892:S892"/>
    <mergeCell ref="U892:V892"/>
    <mergeCell ref="Z892:AA892"/>
    <mergeCell ref="AF892:AG892"/>
    <mergeCell ref="Z890:AA890"/>
    <mergeCell ref="AF890:AG890"/>
    <mergeCell ref="AH890:AI890"/>
    <mergeCell ref="B891:C891"/>
    <mergeCell ref="E891:G891"/>
    <mergeCell ref="I891:J891"/>
    <mergeCell ref="N891:O891"/>
    <mergeCell ref="Q891:S891"/>
    <mergeCell ref="U891:V891"/>
    <mergeCell ref="Z891:AA891"/>
    <mergeCell ref="B890:C890"/>
    <mergeCell ref="E890:G890"/>
    <mergeCell ref="I890:J890"/>
    <mergeCell ref="N890:O890"/>
    <mergeCell ref="Q890:S890"/>
    <mergeCell ref="U890:V890"/>
    <mergeCell ref="AH888:AI888"/>
    <mergeCell ref="B889:C889"/>
    <mergeCell ref="E889:G889"/>
    <mergeCell ref="I889:J889"/>
    <mergeCell ref="N889:O889"/>
    <mergeCell ref="Q889:S889"/>
    <mergeCell ref="U889:V889"/>
    <mergeCell ref="Z889:AA889"/>
    <mergeCell ref="AF889:AG889"/>
    <mergeCell ref="AH889:AI889"/>
    <mergeCell ref="AF895:AG895"/>
    <mergeCell ref="AH895:AI895"/>
    <mergeCell ref="B896:C896"/>
    <mergeCell ref="E896:G896"/>
    <mergeCell ref="I896:J896"/>
    <mergeCell ref="N896:O896"/>
    <mergeCell ref="Q896:S896"/>
    <mergeCell ref="U896:V896"/>
    <mergeCell ref="Z896:AA896"/>
    <mergeCell ref="AF896:AG896"/>
    <mergeCell ref="Z894:AA894"/>
    <mergeCell ref="AF894:AG894"/>
    <mergeCell ref="AH894:AI894"/>
    <mergeCell ref="B895:C895"/>
    <mergeCell ref="E895:G895"/>
    <mergeCell ref="I895:J895"/>
    <mergeCell ref="N895:O895"/>
    <mergeCell ref="Q895:S895"/>
    <mergeCell ref="U895:V895"/>
    <mergeCell ref="Z895:AA895"/>
    <mergeCell ref="B894:C894"/>
    <mergeCell ref="E894:G894"/>
    <mergeCell ref="I894:J894"/>
    <mergeCell ref="N894:O894"/>
    <mergeCell ref="Q894:S894"/>
    <mergeCell ref="U894:V894"/>
    <mergeCell ref="AH892:AI892"/>
    <mergeCell ref="B893:C893"/>
    <mergeCell ref="E893:G893"/>
    <mergeCell ref="I893:J893"/>
    <mergeCell ref="N893:O893"/>
    <mergeCell ref="Q893:S893"/>
    <mergeCell ref="U893:V893"/>
    <mergeCell ref="Z893:AA893"/>
    <mergeCell ref="AF893:AG893"/>
    <mergeCell ref="AH893:AI893"/>
    <mergeCell ref="AF899:AG899"/>
    <mergeCell ref="AH899:AI899"/>
    <mergeCell ref="B900:C900"/>
    <mergeCell ref="E900:G900"/>
    <mergeCell ref="I900:J900"/>
    <mergeCell ref="N900:O900"/>
    <mergeCell ref="Q900:S900"/>
    <mergeCell ref="U900:V900"/>
    <mergeCell ref="Z900:AA900"/>
    <mergeCell ref="AF900:AG900"/>
    <mergeCell ref="Z898:AA898"/>
    <mergeCell ref="AF898:AG898"/>
    <mergeCell ref="AH898:AI898"/>
    <mergeCell ref="B899:C899"/>
    <mergeCell ref="E899:G899"/>
    <mergeCell ref="I899:J899"/>
    <mergeCell ref="N899:O899"/>
    <mergeCell ref="Q899:S899"/>
    <mergeCell ref="U899:V899"/>
    <mergeCell ref="Z899:AA899"/>
    <mergeCell ref="B898:C898"/>
    <mergeCell ref="E898:G898"/>
    <mergeCell ref="I898:J898"/>
    <mergeCell ref="N898:O898"/>
    <mergeCell ref="Q898:S898"/>
    <mergeCell ref="U898:V898"/>
    <mergeCell ref="AH896:AI896"/>
    <mergeCell ref="B897:C897"/>
    <mergeCell ref="E897:G897"/>
    <mergeCell ref="I897:J897"/>
    <mergeCell ref="N897:O897"/>
    <mergeCell ref="Q897:S897"/>
    <mergeCell ref="U897:V897"/>
    <mergeCell ref="Z897:AA897"/>
    <mergeCell ref="AF897:AG897"/>
    <mergeCell ref="AH897:AI897"/>
    <mergeCell ref="AF903:AG903"/>
    <mergeCell ref="AH903:AI903"/>
    <mergeCell ref="B904:C904"/>
    <mergeCell ref="E904:G904"/>
    <mergeCell ref="I904:J904"/>
    <mergeCell ref="N904:O904"/>
    <mergeCell ref="Q904:S904"/>
    <mergeCell ref="U904:V904"/>
    <mergeCell ref="Z904:AA904"/>
    <mergeCell ref="AF904:AG904"/>
    <mergeCell ref="Z902:AA902"/>
    <mergeCell ref="AF902:AG902"/>
    <mergeCell ref="AH902:AI902"/>
    <mergeCell ref="B903:C903"/>
    <mergeCell ref="E903:G903"/>
    <mergeCell ref="I903:J903"/>
    <mergeCell ref="N903:O903"/>
    <mergeCell ref="Q903:S903"/>
    <mergeCell ref="U903:V903"/>
    <mergeCell ref="Z903:AA903"/>
    <mergeCell ref="B902:C902"/>
    <mergeCell ref="E902:G902"/>
    <mergeCell ref="I902:J902"/>
    <mergeCell ref="N902:O902"/>
    <mergeCell ref="Q902:S902"/>
    <mergeCell ref="U902:V902"/>
    <mergeCell ref="AH900:AI900"/>
    <mergeCell ref="B901:C901"/>
    <mergeCell ref="E901:G901"/>
    <mergeCell ref="I901:J901"/>
    <mergeCell ref="N901:O901"/>
    <mergeCell ref="Q901:S901"/>
    <mergeCell ref="U901:V901"/>
    <mergeCell ref="Z901:AA901"/>
    <mergeCell ref="AF901:AG901"/>
    <mergeCell ref="AH901:AI901"/>
    <mergeCell ref="AF907:AG907"/>
    <mergeCell ref="AH907:AI907"/>
    <mergeCell ref="B908:C908"/>
    <mergeCell ref="E908:G908"/>
    <mergeCell ref="I908:J908"/>
    <mergeCell ref="N908:O908"/>
    <mergeCell ref="Q908:S908"/>
    <mergeCell ref="U908:V908"/>
    <mergeCell ref="Z908:AA908"/>
    <mergeCell ref="AF908:AG908"/>
    <mergeCell ref="Z906:AA906"/>
    <mergeCell ref="AF906:AG906"/>
    <mergeCell ref="AH906:AI906"/>
    <mergeCell ref="B907:C907"/>
    <mergeCell ref="E907:G907"/>
    <mergeCell ref="I907:J907"/>
    <mergeCell ref="N907:O907"/>
    <mergeCell ref="Q907:S907"/>
    <mergeCell ref="U907:V907"/>
    <mergeCell ref="Z907:AA907"/>
    <mergeCell ref="B906:C906"/>
    <mergeCell ref="E906:G906"/>
    <mergeCell ref="I906:J906"/>
    <mergeCell ref="N906:O906"/>
    <mergeCell ref="Q906:S906"/>
    <mergeCell ref="U906:V906"/>
    <mergeCell ref="AH904:AI904"/>
    <mergeCell ref="B905:C905"/>
    <mergeCell ref="E905:G905"/>
    <mergeCell ref="I905:J905"/>
    <mergeCell ref="N905:O905"/>
    <mergeCell ref="Q905:S905"/>
    <mergeCell ref="U905:V905"/>
    <mergeCell ref="Z905:AA905"/>
    <mergeCell ref="AF905:AG905"/>
    <mergeCell ref="AH905:AI905"/>
    <mergeCell ref="AF911:AG911"/>
    <mergeCell ref="AH911:AI911"/>
    <mergeCell ref="B912:C912"/>
    <mergeCell ref="E912:G912"/>
    <mergeCell ref="I912:J912"/>
    <mergeCell ref="N912:O912"/>
    <mergeCell ref="Q912:S912"/>
    <mergeCell ref="U912:V912"/>
    <mergeCell ref="Z912:AA912"/>
    <mergeCell ref="AF912:AG912"/>
    <mergeCell ref="Z910:AA910"/>
    <mergeCell ref="AF910:AG910"/>
    <mergeCell ref="AH910:AI910"/>
    <mergeCell ref="B911:C911"/>
    <mergeCell ref="E911:G911"/>
    <mergeCell ref="I911:J911"/>
    <mergeCell ref="N911:O911"/>
    <mergeCell ref="Q911:S911"/>
    <mergeCell ref="U911:V911"/>
    <mergeCell ref="Z911:AA911"/>
    <mergeCell ref="B910:C910"/>
    <mergeCell ref="E910:G910"/>
    <mergeCell ref="I910:J910"/>
    <mergeCell ref="N910:O910"/>
    <mergeCell ref="Q910:S910"/>
    <mergeCell ref="U910:V910"/>
    <mergeCell ref="AH908:AI908"/>
    <mergeCell ref="B909:C909"/>
    <mergeCell ref="E909:G909"/>
    <mergeCell ref="I909:J909"/>
    <mergeCell ref="N909:O909"/>
    <mergeCell ref="Q909:S909"/>
    <mergeCell ref="U909:V909"/>
    <mergeCell ref="Z909:AA909"/>
    <mergeCell ref="AF909:AG909"/>
    <mergeCell ref="AH909:AI909"/>
    <mergeCell ref="AF915:AG915"/>
    <mergeCell ref="AH915:AI915"/>
    <mergeCell ref="B916:C916"/>
    <mergeCell ref="E916:G916"/>
    <mergeCell ref="I916:J916"/>
    <mergeCell ref="N916:O916"/>
    <mergeCell ref="Q916:S916"/>
    <mergeCell ref="U916:V916"/>
    <mergeCell ref="Z916:AA916"/>
    <mergeCell ref="AF916:AG916"/>
    <mergeCell ref="Z914:AA914"/>
    <mergeCell ref="AF914:AG914"/>
    <mergeCell ref="AH914:AI914"/>
    <mergeCell ref="B915:C915"/>
    <mergeCell ref="E915:G915"/>
    <mergeCell ref="I915:J915"/>
    <mergeCell ref="N915:O915"/>
    <mergeCell ref="Q915:S915"/>
    <mergeCell ref="U915:V915"/>
    <mergeCell ref="Z915:AA915"/>
    <mergeCell ref="B914:C914"/>
    <mergeCell ref="E914:G914"/>
    <mergeCell ref="I914:J914"/>
    <mergeCell ref="N914:O914"/>
    <mergeCell ref="Q914:S914"/>
    <mergeCell ref="U914:V914"/>
    <mergeCell ref="AH912:AI912"/>
    <mergeCell ref="B913:C913"/>
    <mergeCell ref="E913:G913"/>
    <mergeCell ref="I913:J913"/>
    <mergeCell ref="N913:O913"/>
    <mergeCell ref="Q913:S913"/>
    <mergeCell ref="U913:V913"/>
    <mergeCell ref="Z913:AA913"/>
    <mergeCell ref="AF913:AG913"/>
    <mergeCell ref="AH913:AI913"/>
    <mergeCell ref="AF919:AG919"/>
    <mergeCell ref="AH919:AI919"/>
    <mergeCell ref="B920:C920"/>
    <mergeCell ref="E920:G920"/>
    <mergeCell ref="I920:J920"/>
    <mergeCell ref="N920:O920"/>
    <mergeCell ref="Q920:S920"/>
    <mergeCell ref="U920:V920"/>
    <mergeCell ref="Z920:AA920"/>
    <mergeCell ref="AF920:AG920"/>
    <mergeCell ref="Z918:AA918"/>
    <mergeCell ref="AF918:AG918"/>
    <mergeCell ref="AH918:AI918"/>
    <mergeCell ref="B919:C919"/>
    <mergeCell ref="E919:G919"/>
    <mergeCell ref="I919:J919"/>
    <mergeCell ref="N919:O919"/>
    <mergeCell ref="Q919:S919"/>
    <mergeCell ref="U919:V919"/>
    <mergeCell ref="Z919:AA919"/>
    <mergeCell ref="B918:C918"/>
    <mergeCell ref="E918:G918"/>
    <mergeCell ref="I918:J918"/>
    <mergeCell ref="N918:O918"/>
    <mergeCell ref="Q918:S918"/>
    <mergeCell ref="U918:V918"/>
    <mergeCell ref="AH916:AI916"/>
    <mergeCell ref="B917:C917"/>
    <mergeCell ref="E917:G917"/>
    <mergeCell ref="I917:J917"/>
    <mergeCell ref="N917:O917"/>
    <mergeCell ref="Q917:S917"/>
    <mergeCell ref="U917:V917"/>
    <mergeCell ref="Z917:AA917"/>
    <mergeCell ref="AF917:AG917"/>
    <mergeCell ref="AH917:AI917"/>
    <mergeCell ref="AF923:AG923"/>
    <mergeCell ref="AH923:AI923"/>
    <mergeCell ref="B924:C924"/>
    <mergeCell ref="E924:G924"/>
    <mergeCell ref="I924:J924"/>
    <mergeCell ref="N924:O924"/>
    <mergeCell ref="Q924:S924"/>
    <mergeCell ref="U924:V924"/>
    <mergeCell ref="Z924:AA924"/>
    <mergeCell ref="AF924:AG924"/>
    <mergeCell ref="Z922:AA922"/>
    <mergeCell ref="AF922:AG922"/>
    <mergeCell ref="AH922:AI922"/>
    <mergeCell ref="B923:C923"/>
    <mergeCell ref="E923:G923"/>
    <mergeCell ref="I923:J923"/>
    <mergeCell ref="N923:O923"/>
    <mergeCell ref="Q923:S923"/>
    <mergeCell ref="U923:V923"/>
    <mergeCell ref="Z923:AA923"/>
    <mergeCell ref="B922:C922"/>
    <mergeCell ref="E922:G922"/>
    <mergeCell ref="I922:J922"/>
    <mergeCell ref="N922:O922"/>
    <mergeCell ref="Q922:S922"/>
    <mergeCell ref="U922:V922"/>
    <mergeCell ref="AH920:AI920"/>
    <mergeCell ref="B921:C921"/>
    <mergeCell ref="E921:G921"/>
    <mergeCell ref="I921:J921"/>
    <mergeCell ref="N921:O921"/>
    <mergeCell ref="Q921:S921"/>
    <mergeCell ref="U921:V921"/>
    <mergeCell ref="Z921:AA921"/>
    <mergeCell ref="AF921:AG921"/>
    <mergeCell ref="AH921:AI921"/>
    <mergeCell ref="AF927:AG927"/>
    <mergeCell ref="AH927:AI927"/>
    <mergeCell ref="B928:C928"/>
    <mergeCell ref="E928:G928"/>
    <mergeCell ref="I928:J928"/>
    <mergeCell ref="N928:O928"/>
    <mergeCell ref="Q928:S928"/>
    <mergeCell ref="U928:V928"/>
    <mergeCell ref="Z928:AA928"/>
    <mergeCell ref="AF928:AG928"/>
    <mergeCell ref="Z926:AA926"/>
    <mergeCell ref="AF926:AG926"/>
    <mergeCell ref="AH926:AI926"/>
    <mergeCell ref="B927:C927"/>
    <mergeCell ref="E927:G927"/>
    <mergeCell ref="I927:J927"/>
    <mergeCell ref="N927:O927"/>
    <mergeCell ref="Q927:S927"/>
    <mergeCell ref="U927:V927"/>
    <mergeCell ref="Z927:AA927"/>
    <mergeCell ref="B926:C926"/>
    <mergeCell ref="E926:G926"/>
    <mergeCell ref="I926:J926"/>
    <mergeCell ref="N926:O926"/>
    <mergeCell ref="Q926:S926"/>
    <mergeCell ref="U926:V926"/>
    <mergeCell ref="AH924:AI924"/>
    <mergeCell ref="B925:C925"/>
    <mergeCell ref="E925:G925"/>
    <mergeCell ref="I925:J925"/>
    <mergeCell ref="N925:O925"/>
    <mergeCell ref="Q925:S925"/>
    <mergeCell ref="U925:V925"/>
    <mergeCell ref="Z925:AA925"/>
    <mergeCell ref="AF925:AG925"/>
    <mergeCell ref="AH925:AI925"/>
    <mergeCell ref="AF931:AG931"/>
    <mergeCell ref="AH931:AI931"/>
    <mergeCell ref="B932:C932"/>
    <mergeCell ref="E932:G932"/>
    <mergeCell ref="I932:J932"/>
    <mergeCell ref="N932:O932"/>
    <mergeCell ref="Q932:S932"/>
    <mergeCell ref="U932:V932"/>
    <mergeCell ref="Z932:AA932"/>
    <mergeCell ref="AF932:AG932"/>
    <mergeCell ref="Z930:AA930"/>
    <mergeCell ref="AF930:AG930"/>
    <mergeCell ref="AH930:AI930"/>
    <mergeCell ref="B931:C931"/>
    <mergeCell ref="E931:G931"/>
    <mergeCell ref="I931:J931"/>
    <mergeCell ref="N931:O931"/>
    <mergeCell ref="Q931:S931"/>
    <mergeCell ref="U931:V931"/>
    <mergeCell ref="Z931:AA931"/>
    <mergeCell ref="B930:C930"/>
    <mergeCell ref="E930:G930"/>
    <mergeCell ref="I930:J930"/>
    <mergeCell ref="N930:O930"/>
    <mergeCell ref="Q930:S930"/>
    <mergeCell ref="U930:V930"/>
    <mergeCell ref="AH928:AI928"/>
    <mergeCell ref="B929:C929"/>
    <mergeCell ref="E929:G929"/>
    <mergeCell ref="I929:J929"/>
    <mergeCell ref="N929:O929"/>
    <mergeCell ref="Q929:S929"/>
    <mergeCell ref="U929:V929"/>
    <mergeCell ref="Z929:AA929"/>
    <mergeCell ref="AF929:AG929"/>
    <mergeCell ref="AH929:AI929"/>
    <mergeCell ref="AF935:AG935"/>
    <mergeCell ref="AH935:AI935"/>
    <mergeCell ref="B936:C936"/>
    <mergeCell ref="E936:G936"/>
    <mergeCell ref="I936:J936"/>
    <mergeCell ref="N936:O936"/>
    <mergeCell ref="Q936:S936"/>
    <mergeCell ref="U936:V936"/>
    <mergeCell ref="Z936:AA936"/>
    <mergeCell ref="AF936:AG936"/>
    <mergeCell ref="Z934:AA934"/>
    <mergeCell ref="AF934:AG934"/>
    <mergeCell ref="AH934:AI934"/>
    <mergeCell ref="B935:C935"/>
    <mergeCell ref="E935:G935"/>
    <mergeCell ref="I935:J935"/>
    <mergeCell ref="N935:O935"/>
    <mergeCell ref="Q935:S935"/>
    <mergeCell ref="U935:V935"/>
    <mergeCell ref="Z935:AA935"/>
    <mergeCell ref="B934:C934"/>
    <mergeCell ref="E934:G934"/>
    <mergeCell ref="I934:J934"/>
    <mergeCell ref="N934:O934"/>
    <mergeCell ref="Q934:S934"/>
    <mergeCell ref="U934:V934"/>
    <mergeCell ref="AH932:AI932"/>
    <mergeCell ref="B933:C933"/>
    <mergeCell ref="E933:G933"/>
    <mergeCell ref="I933:J933"/>
    <mergeCell ref="N933:O933"/>
    <mergeCell ref="Q933:S933"/>
    <mergeCell ref="U933:V933"/>
    <mergeCell ref="Z933:AA933"/>
    <mergeCell ref="AF933:AG933"/>
    <mergeCell ref="AH933:AI933"/>
    <mergeCell ref="AF939:AG939"/>
    <mergeCell ref="AH939:AI939"/>
    <mergeCell ref="B940:C940"/>
    <mergeCell ref="E940:G940"/>
    <mergeCell ref="I940:J940"/>
    <mergeCell ref="N940:O940"/>
    <mergeCell ref="Q940:S940"/>
    <mergeCell ref="U940:V940"/>
    <mergeCell ref="Z940:AA940"/>
    <mergeCell ref="AF940:AG940"/>
    <mergeCell ref="Z938:AA938"/>
    <mergeCell ref="AF938:AG938"/>
    <mergeCell ref="AH938:AI938"/>
    <mergeCell ref="B939:C939"/>
    <mergeCell ref="E939:G939"/>
    <mergeCell ref="I939:J939"/>
    <mergeCell ref="N939:O939"/>
    <mergeCell ref="Q939:S939"/>
    <mergeCell ref="U939:V939"/>
    <mergeCell ref="Z939:AA939"/>
    <mergeCell ref="B938:C938"/>
    <mergeCell ref="E938:G938"/>
    <mergeCell ref="I938:J938"/>
    <mergeCell ref="N938:O938"/>
    <mergeCell ref="Q938:S938"/>
    <mergeCell ref="U938:V938"/>
    <mergeCell ref="AH936:AI936"/>
    <mergeCell ref="B937:C937"/>
    <mergeCell ref="E937:G937"/>
    <mergeCell ref="I937:J937"/>
    <mergeCell ref="N937:O937"/>
    <mergeCell ref="Q937:S937"/>
    <mergeCell ref="U937:V937"/>
    <mergeCell ref="Z937:AA937"/>
    <mergeCell ref="AF937:AG937"/>
    <mergeCell ref="AH937:AI937"/>
    <mergeCell ref="AF943:AG943"/>
    <mergeCell ref="AH943:AI943"/>
    <mergeCell ref="B944:C944"/>
    <mergeCell ref="E944:G944"/>
    <mergeCell ref="I944:J944"/>
    <mergeCell ref="N944:O944"/>
    <mergeCell ref="Q944:S944"/>
    <mergeCell ref="U944:V944"/>
    <mergeCell ref="Z944:AA944"/>
    <mergeCell ref="AF944:AG944"/>
    <mergeCell ref="Z942:AA942"/>
    <mergeCell ref="AF942:AG942"/>
    <mergeCell ref="AH942:AI942"/>
    <mergeCell ref="B943:C943"/>
    <mergeCell ref="E943:G943"/>
    <mergeCell ref="I943:J943"/>
    <mergeCell ref="N943:O943"/>
    <mergeCell ref="Q943:S943"/>
    <mergeCell ref="U943:V943"/>
    <mergeCell ref="Z943:AA943"/>
    <mergeCell ref="B942:C942"/>
    <mergeCell ref="E942:G942"/>
    <mergeCell ref="I942:J942"/>
    <mergeCell ref="N942:O942"/>
    <mergeCell ref="Q942:S942"/>
    <mergeCell ref="U942:V942"/>
    <mergeCell ref="AH940:AI940"/>
    <mergeCell ref="B941:C941"/>
    <mergeCell ref="E941:G941"/>
    <mergeCell ref="I941:J941"/>
    <mergeCell ref="N941:O941"/>
    <mergeCell ref="Q941:S941"/>
    <mergeCell ref="U941:V941"/>
    <mergeCell ref="Z941:AA941"/>
    <mergeCell ref="AF941:AG941"/>
    <mergeCell ref="AH941:AI941"/>
    <mergeCell ref="AF947:AG947"/>
    <mergeCell ref="AH947:AI947"/>
    <mergeCell ref="B948:C948"/>
    <mergeCell ref="E948:G948"/>
    <mergeCell ref="I948:J948"/>
    <mergeCell ref="N948:O948"/>
    <mergeCell ref="Q948:S948"/>
    <mergeCell ref="U948:V948"/>
    <mergeCell ref="Z948:AA948"/>
    <mergeCell ref="AF948:AG948"/>
    <mergeCell ref="Z946:AA946"/>
    <mergeCell ref="AF946:AG946"/>
    <mergeCell ref="AH946:AI946"/>
    <mergeCell ref="B947:C947"/>
    <mergeCell ref="E947:G947"/>
    <mergeCell ref="I947:J947"/>
    <mergeCell ref="N947:O947"/>
    <mergeCell ref="Q947:S947"/>
    <mergeCell ref="U947:V947"/>
    <mergeCell ref="Z947:AA947"/>
    <mergeCell ref="B946:C946"/>
    <mergeCell ref="E946:G946"/>
    <mergeCell ref="I946:J946"/>
    <mergeCell ref="N946:O946"/>
    <mergeCell ref="Q946:S946"/>
    <mergeCell ref="U946:V946"/>
    <mergeCell ref="AH944:AI944"/>
    <mergeCell ref="B945:C945"/>
    <mergeCell ref="E945:G945"/>
    <mergeCell ref="I945:J945"/>
    <mergeCell ref="N945:O945"/>
    <mergeCell ref="Q945:S945"/>
    <mergeCell ref="U945:V945"/>
    <mergeCell ref="Z945:AA945"/>
    <mergeCell ref="AF945:AG945"/>
    <mergeCell ref="AH945:AI945"/>
    <mergeCell ref="AF951:AG951"/>
    <mergeCell ref="AH951:AI951"/>
    <mergeCell ref="B952:C952"/>
    <mergeCell ref="E952:G952"/>
    <mergeCell ref="I952:J952"/>
    <mergeCell ref="N952:O952"/>
    <mergeCell ref="Q952:S952"/>
    <mergeCell ref="U952:V952"/>
    <mergeCell ref="Z952:AA952"/>
    <mergeCell ref="AF952:AG952"/>
    <mergeCell ref="Z950:AA950"/>
    <mergeCell ref="AF950:AG950"/>
    <mergeCell ref="AH950:AI950"/>
    <mergeCell ref="B951:C951"/>
    <mergeCell ref="E951:G951"/>
    <mergeCell ref="I951:J951"/>
    <mergeCell ref="N951:O951"/>
    <mergeCell ref="Q951:S951"/>
    <mergeCell ref="U951:V951"/>
    <mergeCell ref="Z951:AA951"/>
    <mergeCell ref="B950:C950"/>
    <mergeCell ref="E950:G950"/>
    <mergeCell ref="I950:J950"/>
    <mergeCell ref="N950:O950"/>
    <mergeCell ref="Q950:S950"/>
    <mergeCell ref="U950:V950"/>
    <mergeCell ref="AH948:AI948"/>
    <mergeCell ref="B949:C949"/>
    <mergeCell ref="E949:G949"/>
    <mergeCell ref="I949:J949"/>
    <mergeCell ref="N949:O949"/>
    <mergeCell ref="Q949:S949"/>
    <mergeCell ref="U949:V949"/>
    <mergeCell ref="Z949:AA949"/>
    <mergeCell ref="AF949:AG949"/>
    <mergeCell ref="AH949:AI949"/>
    <mergeCell ref="AF955:AG955"/>
    <mergeCell ref="AH955:AI955"/>
    <mergeCell ref="B956:C956"/>
    <mergeCell ref="E956:G956"/>
    <mergeCell ref="I956:J956"/>
    <mergeCell ref="N956:O956"/>
    <mergeCell ref="Q956:S956"/>
    <mergeCell ref="U956:V956"/>
    <mergeCell ref="Z956:AA956"/>
    <mergeCell ref="AF956:AG956"/>
    <mergeCell ref="Z954:AA954"/>
    <mergeCell ref="AF954:AG954"/>
    <mergeCell ref="AH954:AI954"/>
    <mergeCell ref="B955:C955"/>
    <mergeCell ref="E955:G955"/>
    <mergeCell ref="I955:J955"/>
    <mergeCell ref="N955:O955"/>
    <mergeCell ref="Q955:S955"/>
    <mergeCell ref="U955:V955"/>
    <mergeCell ref="Z955:AA955"/>
    <mergeCell ref="B954:C954"/>
    <mergeCell ref="E954:G954"/>
    <mergeCell ref="I954:J954"/>
    <mergeCell ref="N954:O954"/>
    <mergeCell ref="Q954:S954"/>
    <mergeCell ref="U954:V954"/>
    <mergeCell ref="AH952:AI952"/>
    <mergeCell ref="B953:C953"/>
    <mergeCell ref="E953:G953"/>
    <mergeCell ref="I953:J953"/>
    <mergeCell ref="N953:O953"/>
    <mergeCell ref="Q953:S953"/>
    <mergeCell ref="U953:V953"/>
    <mergeCell ref="Z953:AA953"/>
    <mergeCell ref="AF953:AG953"/>
    <mergeCell ref="AH953:AI953"/>
    <mergeCell ref="AF959:AG959"/>
    <mergeCell ref="AH959:AI959"/>
    <mergeCell ref="B960:C960"/>
    <mergeCell ref="E960:G960"/>
    <mergeCell ref="I960:J960"/>
    <mergeCell ref="N960:O960"/>
    <mergeCell ref="Q960:S960"/>
    <mergeCell ref="U960:V960"/>
    <mergeCell ref="Z960:AA960"/>
    <mergeCell ref="AF960:AG960"/>
    <mergeCell ref="Z958:AA958"/>
    <mergeCell ref="AF958:AG958"/>
    <mergeCell ref="AH958:AI958"/>
    <mergeCell ref="B959:C959"/>
    <mergeCell ref="E959:G959"/>
    <mergeCell ref="I959:J959"/>
    <mergeCell ref="N959:O959"/>
    <mergeCell ref="Q959:S959"/>
    <mergeCell ref="U959:V959"/>
    <mergeCell ref="Z959:AA959"/>
    <mergeCell ref="B958:C958"/>
    <mergeCell ref="E958:G958"/>
    <mergeCell ref="I958:J958"/>
    <mergeCell ref="N958:O958"/>
    <mergeCell ref="Q958:S958"/>
    <mergeCell ref="U958:V958"/>
    <mergeCell ref="AH956:AI956"/>
    <mergeCell ref="B957:C957"/>
    <mergeCell ref="E957:G957"/>
    <mergeCell ref="I957:J957"/>
    <mergeCell ref="N957:O957"/>
    <mergeCell ref="Q957:S957"/>
    <mergeCell ref="U957:V957"/>
    <mergeCell ref="Z957:AA957"/>
    <mergeCell ref="AF957:AG957"/>
    <mergeCell ref="AH957:AI957"/>
    <mergeCell ref="AF963:AG963"/>
    <mergeCell ref="AH963:AI963"/>
    <mergeCell ref="B964:C964"/>
    <mergeCell ref="E964:G964"/>
    <mergeCell ref="I964:J964"/>
    <mergeCell ref="N964:O964"/>
    <mergeCell ref="Q964:S964"/>
    <mergeCell ref="U964:V964"/>
    <mergeCell ref="Z964:AA964"/>
    <mergeCell ref="AF964:AG964"/>
    <mergeCell ref="Z962:AA962"/>
    <mergeCell ref="AF962:AG962"/>
    <mergeCell ref="AH962:AI962"/>
    <mergeCell ref="B963:C963"/>
    <mergeCell ref="E963:G963"/>
    <mergeCell ref="I963:J963"/>
    <mergeCell ref="N963:O963"/>
    <mergeCell ref="Q963:S963"/>
    <mergeCell ref="U963:V963"/>
    <mergeCell ref="Z963:AA963"/>
    <mergeCell ref="B962:C962"/>
    <mergeCell ref="E962:G962"/>
    <mergeCell ref="I962:J962"/>
    <mergeCell ref="N962:O962"/>
    <mergeCell ref="Q962:S962"/>
    <mergeCell ref="U962:V962"/>
    <mergeCell ref="AH960:AI960"/>
    <mergeCell ref="B961:C961"/>
    <mergeCell ref="E961:G961"/>
    <mergeCell ref="I961:J961"/>
    <mergeCell ref="N961:O961"/>
    <mergeCell ref="Q961:S961"/>
    <mergeCell ref="U961:V961"/>
    <mergeCell ref="Z961:AA961"/>
    <mergeCell ref="AF961:AG961"/>
    <mergeCell ref="AH961:AI961"/>
    <mergeCell ref="AF967:AG967"/>
    <mergeCell ref="AH967:AI967"/>
    <mergeCell ref="B968:C968"/>
    <mergeCell ref="E968:G968"/>
    <mergeCell ref="I968:J968"/>
    <mergeCell ref="N968:O968"/>
    <mergeCell ref="Q968:S968"/>
    <mergeCell ref="U968:V968"/>
    <mergeCell ref="Z968:AA968"/>
    <mergeCell ref="AF968:AG968"/>
    <mergeCell ref="Z966:AA966"/>
    <mergeCell ref="AF966:AG966"/>
    <mergeCell ref="AH966:AI966"/>
    <mergeCell ref="B967:C967"/>
    <mergeCell ref="E967:G967"/>
    <mergeCell ref="I967:J967"/>
    <mergeCell ref="N967:O967"/>
    <mergeCell ref="Q967:S967"/>
    <mergeCell ref="U967:V967"/>
    <mergeCell ref="Z967:AA967"/>
    <mergeCell ref="B966:C966"/>
    <mergeCell ref="E966:G966"/>
    <mergeCell ref="I966:J966"/>
    <mergeCell ref="N966:O966"/>
    <mergeCell ref="Q966:S966"/>
    <mergeCell ref="U966:V966"/>
    <mergeCell ref="AH964:AI964"/>
    <mergeCell ref="B965:C965"/>
    <mergeCell ref="E965:G965"/>
    <mergeCell ref="I965:J965"/>
    <mergeCell ref="N965:O965"/>
    <mergeCell ref="Q965:S965"/>
    <mergeCell ref="U965:V965"/>
    <mergeCell ref="Z965:AA965"/>
    <mergeCell ref="AF965:AG965"/>
    <mergeCell ref="AH965:AI965"/>
    <mergeCell ref="AF971:AG971"/>
    <mergeCell ref="AH971:AI971"/>
    <mergeCell ref="B972:C972"/>
    <mergeCell ref="E972:G972"/>
    <mergeCell ref="I972:J972"/>
    <mergeCell ref="N972:O972"/>
    <mergeCell ref="Q972:S972"/>
    <mergeCell ref="U972:V972"/>
    <mergeCell ref="Z972:AA972"/>
    <mergeCell ref="AF972:AG972"/>
    <mergeCell ref="Z970:AA970"/>
    <mergeCell ref="AF970:AG970"/>
    <mergeCell ref="AH970:AI970"/>
    <mergeCell ref="B971:C971"/>
    <mergeCell ref="E971:G971"/>
    <mergeCell ref="I971:J971"/>
    <mergeCell ref="N971:O971"/>
    <mergeCell ref="Q971:S971"/>
    <mergeCell ref="U971:V971"/>
    <mergeCell ref="Z971:AA971"/>
    <mergeCell ref="B970:C970"/>
    <mergeCell ref="E970:G970"/>
    <mergeCell ref="I970:J970"/>
    <mergeCell ref="N970:O970"/>
    <mergeCell ref="Q970:S970"/>
    <mergeCell ref="U970:V970"/>
    <mergeCell ref="AH968:AI968"/>
    <mergeCell ref="B969:C969"/>
    <mergeCell ref="E969:G969"/>
    <mergeCell ref="I969:J969"/>
    <mergeCell ref="N969:O969"/>
    <mergeCell ref="Q969:S969"/>
    <mergeCell ref="U969:V969"/>
    <mergeCell ref="Z969:AA969"/>
    <mergeCell ref="AF969:AG969"/>
    <mergeCell ref="AH969:AI969"/>
    <mergeCell ref="AF975:AG975"/>
    <mergeCell ref="AH975:AI975"/>
    <mergeCell ref="B976:C976"/>
    <mergeCell ref="E976:G976"/>
    <mergeCell ref="I976:J976"/>
    <mergeCell ref="N976:O976"/>
    <mergeCell ref="Q976:S976"/>
    <mergeCell ref="U976:V976"/>
    <mergeCell ref="Z976:AA976"/>
    <mergeCell ref="AF976:AG976"/>
    <mergeCell ref="Z974:AA974"/>
    <mergeCell ref="AF974:AG974"/>
    <mergeCell ref="AH974:AI974"/>
    <mergeCell ref="B975:C975"/>
    <mergeCell ref="E975:G975"/>
    <mergeCell ref="I975:J975"/>
    <mergeCell ref="N975:O975"/>
    <mergeCell ref="Q975:S975"/>
    <mergeCell ref="U975:V975"/>
    <mergeCell ref="Z975:AA975"/>
    <mergeCell ref="B974:C974"/>
    <mergeCell ref="E974:G974"/>
    <mergeCell ref="I974:J974"/>
    <mergeCell ref="N974:O974"/>
    <mergeCell ref="Q974:S974"/>
    <mergeCell ref="U974:V974"/>
    <mergeCell ref="AH972:AI972"/>
    <mergeCell ref="B973:C973"/>
    <mergeCell ref="E973:G973"/>
    <mergeCell ref="I973:J973"/>
    <mergeCell ref="N973:O973"/>
    <mergeCell ref="Q973:S973"/>
    <mergeCell ref="U973:V973"/>
    <mergeCell ref="Z973:AA973"/>
    <mergeCell ref="AF973:AG973"/>
    <mergeCell ref="AH973:AI973"/>
    <mergeCell ref="AF979:AG979"/>
    <mergeCell ref="AH979:AI979"/>
    <mergeCell ref="B980:C980"/>
    <mergeCell ref="E980:G980"/>
    <mergeCell ref="I980:J980"/>
    <mergeCell ref="N980:O980"/>
    <mergeCell ref="Q980:S980"/>
    <mergeCell ref="U980:V980"/>
    <mergeCell ref="Z980:AA980"/>
    <mergeCell ref="AF980:AG980"/>
    <mergeCell ref="Z978:AA978"/>
    <mergeCell ref="AF978:AG978"/>
    <mergeCell ref="AH978:AI978"/>
    <mergeCell ref="B979:C979"/>
    <mergeCell ref="E979:G979"/>
    <mergeCell ref="I979:J979"/>
    <mergeCell ref="N979:O979"/>
    <mergeCell ref="Q979:S979"/>
    <mergeCell ref="U979:V979"/>
    <mergeCell ref="Z979:AA979"/>
    <mergeCell ref="B978:C978"/>
    <mergeCell ref="E978:G978"/>
    <mergeCell ref="I978:J978"/>
    <mergeCell ref="N978:O978"/>
    <mergeCell ref="Q978:S978"/>
    <mergeCell ref="U978:V978"/>
    <mergeCell ref="AH976:AI976"/>
    <mergeCell ref="B977:C977"/>
    <mergeCell ref="E977:G977"/>
    <mergeCell ref="I977:J977"/>
    <mergeCell ref="N977:O977"/>
    <mergeCell ref="Q977:S977"/>
    <mergeCell ref="U977:V977"/>
    <mergeCell ref="Z977:AA977"/>
    <mergeCell ref="AF977:AG977"/>
    <mergeCell ref="AH977:AI977"/>
    <mergeCell ref="AF983:AG983"/>
    <mergeCell ref="AH983:AI983"/>
    <mergeCell ref="B984:C984"/>
    <mergeCell ref="E984:G984"/>
    <mergeCell ref="I984:J984"/>
    <mergeCell ref="N984:O984"/>
    <mergeCell ref="Q984:S984"/>
    <mergeCell ref="U984:V984"/>
    <mergeCell ref="Z984:AA984"/>
    <mergeCell ref="AF984:AG984"/>
    <mergeCell ref="Z982:AA982"/>
    <mergeCell ref="AF982:AG982"/>
    <mergeCell ref="AH982:AI982"/>
    <mergeCell ref="B983:C983"/>
    <mergeCell ref="E983:G983"/>
    <mergeCell ref="I983:J983"/>
    <mergeCell ref="N983:O983"/>
    <mergeCell ref="Q983:S983"/>
    <mergeCell ref="U983:V983"/>
    <mergeCell ref="Z983:AA983"/>
    <mergeCell ref="B982:C982"/>
    <mergeCell ref="E982:G982"/>
    <mergeCell ref="I982:J982"/>
    <mergeCell ref="N982:O982"/>
    <mergeCell ref="Q982:S982"/>
    <mergeCell ref="U982:V982"/>
    <mergeCell ref="AH980:AI980"/>
    <mergeCell ref="B981:C981"/>
    <mergeCell ref="E981:G981"/>
    <mergeCell ref="I981:J981"/>
    <mergeCell ref="N981:O981"/>
    <mergeCell ref="Q981:S981"/>
    <mergeCell ref="U981:V981"/>
    <mergeCell ref="Z981:AA981"/>
    <mergeCell ref="AF981:AG981"/>
    <mergeCell ref="AH981:AI981"/>
    <mergeCell ref="AF987:AG987"/>
    <mergeCell ref="AH987:AI987"/>
    <mergeCell ref="B988:C988"/>
    <mergeCell ref="E988:G988"/>
    <mergeCell ref="I988:J988"/>
    <mergeCell ref="N988:O988"/>
    <mergeCell ref="Q988:S988"/>
    <mergeCell ref="U988:V988"/>
    <mergeCell ref="Z988:AA988"/>
    <mergeCell ref="AF988:AG988"/>
    <mergeCell ref="Z986:AA986"/>
    <mergeCell ref="AF986:AG986"/>
    <mergeCell ref="AH986:AI986"/>
    <mergeCell ref="B987:C987"/>
    <mergeCell ref="E987:G987"/>
    <mergeCell ref="I987:J987"/>
    <mergeCell ref="N987:O987"/>
    <mergeCell ref="Q987:S987"/>
    <mergeCell ref="U987:V987"/>
    <mergeCell ref="Z987:AA987"/>
    <mergeCell ref="B986:C986"/>
    <mergeCell ref="E986:G986"/>
    <mergeCell ref="I986:J986"/>
    <mergeCell ref="N986:O986"/>
    <mergeCell ref="Q986:S986"/>
    <mergeCell ref="U986:V986"/>
    <mergeCell ref="AH984:AI984"/>
    <mergeCell ref="B985:C985"/>
    <mergeCell ref="E985:G985"/>
    <mergeCell ref="I985:J985"/>
    <mergeCell ref="N985:O985"/>
    <mergeCell ref="Q985:S985"/>
    <mergeCell ref="U985:V985"/>
    <mergeCell ref="Z985:AA985"/>
    <mergeCell ref="AF985:AG985"/>
    <mergeCell ref="AH985:AI985"/>
    <mergeCell ref="AF991:AG991"/>
    <mergeCell ref="AH991:AI991"/>
    <mergeCell ref="B992:C992"/>
    <mergeCell ref="E992:G992"/>
    <mergeCell ref="I992:J992"/>
    <mergeCell ref="N992:O992"/>
    <mergeCell ref="Q992:S992"/>
    <mergeCell ref="U992:V992"/>
    <mergeCell ref="Z992:AA992"/>
    <mergeCell ref="AF992:AG992"/>
    <mergeCell ref="Z990:AA990"/>
    <mergeCell ref="AF990:AG990"/>
    <mergeCell ref="AH990:AI990"/>
    <mergeCell ref="B991:C991"/>
    <mergeCell ref="E991:G991"/>
    <mergeCell ref="I991:J991"/>
    <mergeCell ref="N991:O991"/>
    <mergeCell ref="Q991:S991"/>
    <mergeCell ref="U991:V991"/>
    <mergeCell ref="Z991:AA991"/>
    <mergeCell ref="B990:C990"/>
    <mergeCell ref="E990:G990"/>
    <mergeCell ref="I990:J990"/>
    <mergeCell ref="N990:O990"/>
    <mergeCell ref="Q990:S990"/>
    <mergeCell ref="U990:V990"/>
    <mergeCell ref="AH988:AI988"/>
    <mergeCell ref="B989:C989"/>
    <mergeCell ref="E989:G989"/>
    <mergeCell ref="I989:J989"/>
    <mergeCell ref="N989:O989"/>
    <mergeCell ref="Q989:S989"/>
    <mergeCell ref="U989:V989"/>
    <mergeCell ref="Z989:AA989"/>
    <mergeCell ref="AF989:AG989"/>
    <mergeCell ref="AH989:AI989"/>
    <mergeCell ref="AF995:AG995"/>
    <mergeCell ref="AH995:AI995"/>
    <mergeCell ref="B996:C996"/>
    <mergeCell ref="E996:G996"/>
    <mergeCell ref="I996:J996"/>
    <mergeCell ref="N996:O996"/>
    <mergeCell ref="Q996:S996"/>
    <mergeCell ref="U996:V996"/>
    <mergeCell ref="Z996:AA996"/>
    <mergeCell ref="AF996:AG996"/>
    <mergeCell ref="Z994:AA994"/>
    <mergeCell ref="AF994:AG994"/>
    <mergeCell ref="AH994:AI994"/>
    <mergeCell ref="B995:C995"/>
    <mergeCell ref="E995:G995"/>
    <mergeCell ref="I995:J995"/>
    <mergeCell ref="N995:O995"/>
    <mergeCell ref="Q995:S995"/>
    <mergeCell ref="U995:V995"/>
    <mergeCell ref="Z995:AA995"/>
    <mergeCell ref="B994:C994"/>
    <mergeCell ref="E994:G994"/>
    <mergeCell ref="I994:J994"/>
    <mergeCell ref="N994:O994"/>
    <mergeCell ref="Q994:S994"/>
    <mergeCell ref="U994:V994"/>
    <mergeCell ref="AH992:AI992"/>
    <mergeCell ref="B993:C993"/>
    <mergeCell ref="E993:G993"/>
    <mergeCell ref="I993:J993"/>
    <mergeCell ref="N993:O993"/>
    <mergeCell ref="Q993:S993"/>
    <mergeCell ref="U993:V993"/>
    <mergeCell ref="Z993:AA993"/>
    <mergeCell ref="AF993:AG993"/>
    <mergeCell ref="AH993:AI993"/>
    <mergeCell ref="AF999:AG999"/>
    <mergeCell ref="AH999:AI999"/>
    <mergeCell ref="B1000:C1000"/>
    <mergeCell ref="E1000:G1000"/>
    <mergeCell ref="I1000:J1000"/>
    <mergeCell ref="N1000:O1000"/>
    <mergeCell ref="Q1000:S1000"/>
    <mergeCell ref="U1000:V1000"/>
    <mergeCell ref="Z1000:AA1000"/>
    <mergeCell ref="AF1000:AG1000"/>
    <mergeCell ref="Z998:AA998"/>
    <mergeCell ref="AF998:AG998"/>
    <mergeCell ref="AH998:AI998"/>
    <mergeCell ref="B999:C999"/>
    <mergeCell ref="E999:G999"/>
    <mergeCell ref="I999:J999"/>
    <mergeCell ref="N999:O999"/>
    <mergeCell ref="Q999:S999"/>
    <mergeCell ref="U999:V999"/>
    <mergeCell ref="Z999:AA999"/>
    <mergeCell ref="B998:C998"/>
    <mergeCell ref="E998:G998"/>
    <mergeCell ref="I998:J998"/>
    <mergeCell ref="N998:O998"/>
    <mergeCell ref="Q998:S998"/>
    <mergeCell ref="U998:V998"/>
    <mergeCell ref="AH996:AI996"/>
    <mergeCell ref="B997:C997"/>
    <mergeCell ref="E997:G997"/>
    <mergeCell ref="I997:J997"/>
    <mergeCell ref="N997:O997"/>
    <mergeCell ref="Q997:S997"/>
    <mergeCell ref="U997:V997"/>
    <mergeCell ref="Z997:AA997"/>
    <mergeCell ref="AF997:AG997"/>
    <mergeCell ref="AH997:AI997"/>
    <mergeCell ref="AF1003:AG1003"/>
    <mergeCell ref="AH1003:AI1003"/>
    <mergeCell ref="B1004:C1004"/>
    <mergeCell ref="E1004:G1004"/>
    <mergeCell ref="I1004:J1004"/>
    <mergeCell ref="N1004:O1004"/>
    <mergeCell ref="Q1004:S1004"/>
    <mergeCell ref="U1004:V1004"/>
    <mergeCell ref="Z1004:AA1004"/>
    <mergeCell ref="AF1004:AG1004"/>
    <mergeCell ref="Z1002:AA1002"/>
    <mergeCell ref="AF1002:AG1002"/>
    <mergeCell ref="AH1002:AI1002"/>
    <mergeCell ref="B1003:C1003"/>
    <mergeCell ref="E1003:G1003"/>
    <mergeCell ref="I1003:J1003"/>
    <mergeCell ref="N1003:O1003"/>
    <mergeCell ref="Q1003:S1003"/>
    <mergeCell ref="U1003:V1003"/>
    <mergeCell ref="Z1003:AA1003"/>
    <mergeCell ref="B1002:C1002"/>
    <mergeCell ref="E1002:G1002"/>
    <mergeCell ref="I1002:J1002"/>
    <mergeCell ref="N1002:O1002"/>
    <mergeCell ref="Q1002:S1002"/>
    <mergeCell ref="U1002:V1002"/>
    <mergeCell ref="AH1000:AI1000"/>
    <mergeCell ref="B1001:C1001"/>
    <mergeCell ref="E1001:G1001"/>
    <mergeCell ref="I1001:J1001"/>
    <mergeCell ref="N1001:O1001"/>
    <mergeCell ref="Q1001:S1001"/>
    <mergeCell ref="U1001:V1001"/>
    <mergeCell ref="Z1001:AA1001"/>
    <mergeCell ref="AF1001:AG1001"/>
    <mergeCell ref="AH1001:AI1001"/>
    <mergeCell ref="AF1007:AG1007"/>
    <mergeCell ref="AH1007:AI1007"/>
    <mergeCell ref="B1008:C1008"/>
    <mergeCell ref="E1008:G1008"/>
    <mergeCell ref="I1008:J1008"/>
    <mergeCell ref="N1008:O1008"/>
    <mergeCell ref="Q1008:S1008"/>
    <mergeCell ref="U1008:V1008"/>
    <mergeCell ref="Z1008:AA1008"/>
    <mergeCell ref="AF1008:AG1008"/>
    <mergeCell ref="Z1006:AA1006"/>
    <mergeCell ref="AF1006:AG1006"/>
    <mergeCell ref="AH1006:AI1006"/>
    <mergeCell ref="B1007:C1007"/>
    <mergeCell ref="E1007:G1007"/>
    <mergeCell ref="I1007:J1007"/>
    <mergeCell ref="N1007:O1007"/>
    <mergeCell ref="Q1007:S1007"/>
    <mergeCell ref="U1007:V1007"/>
    <mergeCell ref="Z1007:AA1007"/>
    <mergeCell ref="B1006:C1006"/>
    <mergeCell ref="E1006:G1006"/>
    <mergeCell ref="I1006:J1006"/>
    <mergeCell ref="N1006:O1006"/>
    <mergeCell ref="Q1006:S1006"/>
    <mergeCell ref="U1006:V1006"/>
    <mergeCell ref="AH1004:AI1004"/>
    <mergeCell ref="B1005:C1005"/>
    <mergeCell ref="E1005:G1005"/>
    <mergeCell ref="I1005:J1005"/>
    <mergeCell ref="N1005:O1005"/>
    <mergeCell ref="Q1005:S1005"/>
    <mergeCell ref="U1005:V1005"/>
    <mergeCell ref="Z1005:AA1005"/>
    <mergeCell ref="AF1005:AG1005"/>
    <mergeCell ref="AH1005:AI1005"/>
    <mergeCell ref="AF1011:AG1011"/>
    <mergeCell ref="AH1011:AI1011"/>
    <mergeCell ref="B1012:C1012"/>
    <mergeCell ref="E1012:G1012"/>
    <mergeCell ref="I1012:J1012"/>
    <mergeCell ref="N1012:O1012"/>
    <mergeCell ref="Q1012:S1012"/>
    <mergeCell ref="U1012:V1012"/>
    <mergeCell ref="Z1012:AA1012"/>
    <mergeCell ref="AF1012:AG1012"/>
    <mergeCell ref="Z1010:AA1010"/>
    <mergeCell ref="AF1010:AG1010"/>
    <mergeCell ref="AH1010:AI1010"/>
    <mergeCell ref="B1011:C1011"/>
    <mergeCell ref="E1011:G1011"/>
    <mergeCell ref="I1011:J1011"/>
    <mergeCell ref="N1011:O1011"/>
    <mergeCell ref="Q1011:S1011"/>
    <mergeCell ref="U1011:V1011"/>
    <mergeCell ref="Z1011:AA1011"/>
    <mergeCell ref="B1010:C1010"/>
    <mergeCell ref="E1010:G1010"/>
    <mergeCell ref="I1010:J1010"/>
    <mergeCell ref="N1010:O1010"/>
    <mergeCell ref="Q1010:S1010"/>
    <mergeCell ref="U1010:V1010"/>
    <mergeCell ref="AH1008:AI1008"/>
    <mergeCell ref="B1009:C1009"/>
    <mergeCell ref="E1009:G1009"/>
    <mergeCell ref="I1009:J1009"/>
    <mergeCell ref="N1009:O1009"/>
    <mergeCell ref="Q1009:S1009"/>
    <mergeCell ref="U1009:V1009"/>
    <mergeCell ref="Z1009:AA1009"/>
    <mergeCell ref="AF1009:AG1009"/>
    <mergeCell ref="AH1009:AI1009"/>
    <mergeCell ref="AF1015:AG1015"/>
    <mergeCell ref="AH1015:AI1015"/>
    <mergeCell ref="B1016:C1016"/>
    <mergeCell ref="E1016:G1016"/>
    <mergeCell ref="I1016:J1016"/>
    <mergeCell ref="N1016:O1016"/>
    <mergeCell ref="Q1016:S1016"/>
    <mergeCell ref="U1016:V1016"/>
    <mergeCell ref="Z1016:AA1016"/>
    <mergeCell ref="AF1016:AG1016"/>
    <mergeCell ref="Z1014:AA1014"/>
    <mergeCell ref="AF1014:AG1014"/>
    <mergeCell ref="AH1014:AI1014"/>
    <mergeCell ref="B1015:C1015"/>
    <mergeCell ref="E1015:G1015"/>
    <mergeCell ref="I1015:J1015"/>
    <mergeCell ref="N1015:O1015"/>
    <mergeCell ref="Q1015:S1015"/>
    <mergeCell ref="U1015:V1015"/>
    <mergeCell ref="Z1015:AA1015"/>
    <mergeCell ref="B1014:C1014"/>
    <mergeCell ref="E1014:G1014"/>
    <mergeCell ref="I1014:J1014"/>
    <mergeCell ref="N1014:O1014"/>
    <mergeCell ref="Q1014:S1014"/>
    <mergeCell ref="U1014:V1014"/>
    <mergeCell ref="AH1012:AI1012"/>
    <mergeCell ref="B1013:C1013"/>
    <mergeCell ref="E1013:G1013"/>
    <mergeCell ref="I1013:J1013"/>
    <mergeCell ref="N1013:O1013"/>
    <mergeCell ref="Q1013:S1013"/>
    <mergeCell ref="U1013:V1013"/>
    <mergeCell ref="Z1013:AA1013"/>
    <mergeCell ref="AF1013:AG1013"/>
    <mergeCell ref="AH1013:AI1013"/>
    <mergeCell ref="AF1019:AG1019"/>
    <mergeCell ref="AH1019:AI1019"/>
    <mergeCell ref="B1020:C1020"/>
    <mergeCell ref="E1020:G1020"/>
    <mergeCell ref="I1020:J1020"/>
    <mergeCell ref="N1020:O1020"/>
    <mergeCell ref="Q1020:S1020"/>
    <mergeCell ref="U1020:V1020"/>
    <mergeCell ref="Z1020:AA1020"/>
    <mergeCell ref="AF1020:AG1020"/>
    <mergeCell ref="Z1018:AA1018"/>
    <mergeCell ref="AF1018:AG1018"/>
    <mergeCell ref="AH1018:AI1018"/>
    <mergeCell ref="B1019:C1019"/>
    <mergeCell ref="E1019:G1019"/>
    <mergeCell ref="I1019:J1019"/>
    <mergeCell ref="N1019:O1019"/>
    <mergeCell ref="Q1019:S1019"/>
    <mergeCell ref="U1019:V1019"/>
    <mergeCell ref="Z1019:AA1019"/>
    <mergeCell ref="B1018:C1018"/>
    <mergeCell ref="E1018:G1018"/>
    <mergeCell ref="I1018:J1018"/>
    <mergeCell ref="N1018:O1018"/>
    <mergeCell ref="Q1018:S1018"/>
    <mergeCell ref="U1018:V1018"/>
    <mergeCell ref="AH1016:AI1016"/>
    <mergeCell ref="B1017:C1017"/>
    <mergeCell ref="E1017:G1017"/>
    <mergeCell ref="I1017:J1017"/>
    <mergeCell ref="N1017:O1017"/>
    <mergeCell ref="Q1017:S1017"/>
    <mergeCell ref="U1017:V1017"/>
    <mergeCell ref="Z1017:AA1017"/>
    <mergeCell ref="AF1017:AG1017"/>
    <mergeCell ref="AH1017:AI1017"/>
    <mergeCell ref="AF1023:AG1023"/>
    <mergeCell ref="AH1023:AI1023"/>
    <mergeCell ref="B1024:C1024"/>
    <mergeCell ref="E1024:G1024"/>
    <mergeCell ref="I1024:J1024"/>
    <mergeCell ref="N1024:O1024"/>
    <mergeCell ref="Q1024:S1024"/>
    <mergeCell ref="U1024:V1024"/>
    <mergeCell ref="Z1024:AA1024"/>
    <mergeCell ref="AF1024:AG1024"/>
    <mergeCell ref="Z1022:AA1022"/>
    <mergeCell ref="AF1022:AG1022"/>
    <mergeCell ref="AH1022:AI1022"/>
    <mergeCell ref="B1023:C1023"/>
    <mergeCell ref="E1023:G1023"/>
    <mergeCell ref="I1023:J1023"/>
    <mergeCell ref="N1023:O1023"/>
    <mergeCell ref="Q1023:S1023"/>
    <mergeCell ref="U1023:V1023"/>
    <mergeCell ref="Z1023:AA1023"/>
    <mergeCell ref="B1022:C1022"/>
    <mergeCell ref="E1022:G1022"/>
    <mergeCell ref="I1022:J1022"/>
    <mergeCell ref="N1022:O1022"/>
    <mergeCell ref="Q1022:S1022"/>
    <mergeCell ref="U1022:V1022"/>
    <mergeCell ref="AH1020:AI1020"/>
    <mergeCell ref="B1021:C1021"/>
    <mergeCell ref="E1021:G1021"/>
    <mergeCell ref="I1021:J1021"/>
    <mergeCell ref="N1021:O1021"/>
    <mergeCell ref="Q1021:S1021"/>
    <mergeCell ref="U1021:V1021"/>
    <mergeCell ref="Z1021:AA1021"/>
    <mergeCell ref="AF1021:AG1021"/>
    <mergeCell ref="AH1021:AI1021"/>
    <mergeCell ref="AF1027:AG1027"/>
    <mergeCell ref="AH1027:AI1027"/>
    <mergeCell ref="B1028:C1028"/>
    <mergeCell ref="E1028:G1028"/>
    <mergeCell ref="I1028:J1028"/>
    <mergeCell ref="N1028:O1028"/>
    <mergeCell ref="Q1028:S1028"/>
    <mergeCell ref="U1028:V1028"/>
    <mergeCell ref="Z1028:AA1028"/>
    <mergeCell ref="AF1028:AG1028"/>
    <mergeCell ref="Z1026:AA1026"/>
    <mergeCell ref="AF1026:AG1026"/>
    <mergeCell ref="AH1026:AI1026"/>
    <mergeCell ref="B1027:C1027"/>
    <mergeCell ref="E1027:G1027"/>
    <mergeCell ref="I1027:J1027"/>
    <mergeCell ref="N1027:O1027"/>
    <mergeCell ref="Q1027:S1027"/>
    <mergeCell ref="U1027:V1027"/>
    <mergeCell ref="Z1027:AA1027"/>
    <mergeCell ref="B1026:C1026"/>
    <mergeCell ref="E1026:G1026"/>
    <mergeCell ref="I1026:J1026"/>
    <mergeCell ref="N1026:O1026"/>
    <mergeCell ref="Q1026:S1026"/>
    <mergeCell ref="U1026:V1026"/>
    <mergeCell ref="AH1024:AI1024"/>
    <mergeCell ref="B1025:C1025"/>
    <mergeCell ref="E1025:G1025"/>
    <mergeCell ref="I1025:J1025"/>
    <mergeCell ref="N1025:O1025"/>
    <mergeCell ref="Q1025:S1025"/>
    <mergeCell ref="U1025:V1025"/>
    <mergeCell ref="Z1025:AA1025"/>
    <mergeCell ref="AF1025:AG1025"/>
    <mergeCell ref="AH1025:AI1025"/>
    <mergeCell ref="AF1031:AG1031"/>
    <mergeCell ref="AH1031:AI1031"/>
    <mergeCell ref="B1032:C1032"/>
    <mergeCell ref="E1032:G1032"/>
    <mergeCell ref="I1032:J1032"/>
    <mergeCell ref="N1032:O1032"/>
    <mergeCell ref="Q1032:S1032"/>
    <mergeCell ref="U1032:V1032"/>
    <mergeCell ref="Z1032:AA1032"/>
    <mergeCell ref="AF1032:AG1032"/>
    <mergeCell ref="Z1030:AA1030"/>
    <mergeCell ref="AF1030:AG1030"/>
    <mergeCell ref="AH1030:AI1030"/>
    <mergeCell ref="B1031:C1031"/>
    <mergeCell ref="E1031:G1031"/>
    <mergeCell ref="I1031:J1031"/>
    <mergeCell ref="N1031:O1031"/>
    <mergeCell ref="Q1031:S1031"/>
    <mergeCell ref="U1031:V1031"/>
    <mergeCell ref="Z1031:AA1031"/>
    <mergeCell ref="B1030:C1030"/>
    <mergeCell ref="E1030:G1030"/>
    <mergeCell ref="I1030:J1030"/>
    <mergeCell ref="N1030:O1030"/>
    <mergeCell ref="Q1030:S1030"/>
    <mergeCell ref="U1030:V1030"/>
    <mergeCell ref="AH1028:AI1028"/>
    <mergeCell ref="B1029:C1029"/>
    <mergeCell ref="E1029:G1029"/>
    <mergeCell ref="I1029:J1029"/>
    <mergeCell ref="N1029:O1029"/>
    <mergeCell ref="Q1029:S1029"/>
    <mergeCell ref="U1029:V1029"/>
    <mergeCell ref="Z1029:AA1029"/>
    <mergeCell ref="AF1029:AG1029"/>
    <mergeCell ref="AH1029:AI1029"/>
    <mergeCell ref="AF1035:AG1035"/>
    <mergeCell ref="AH1035:AI1035"/>
    <mergeCell ref="B1036:C1036"/>
    <mergeCell ref="E1036:G1036"/>
    <mergeCell ref="I1036:J1036"/>
    <mergeCell ref="N1036:O1036"/>
    <mergeCell ref="Q1036:S1036"/>
    <mergeCell ref="U1036:V1036"/>
    <mergeCell ref="Z1036:AA1036"/>
    <mergeCell ref="AF1036:AG1036"/>
    <mergeCell ref="Z1034:AA1034"/>
    <mergeCell ref="AF1034:AG1034"/>
    <mergeCell ref="AH1034:AI1034"/>
    <mergeCell ref="B1035:C1035"/>
    <mergeCell ref="E1035:G1035"/>
    <mergeCell ref="I1035:J1035"/>
    <mergeCell ref="N1035:O1035"/>
    <mergeCell ref="Q1035:S1035"/>
    <mergeCell ref="U1035:V1035"/>
    <mergeCell ref="Z1035:AA1035"/>
    <mergeCell ref="B1034:C1034"/>
    <mergeCell ref="E1034:G1034"/>
    <mergeCell ref="I1034:J1034"/>
    <mergeCell ref="N1034:O1034"/>
    <mergeCell ref="Q1034:S1034"/>
    <mergeCell ref="U1034:V1034"/>
    <mergeCell ref="AH1032:AI1032"/>
    <mergeCell ref="B1033:C1033"/>
    <mergeCell ref="E1033:G1033"/>
    <mergeCell ref="I1033:J1033"/>
    <mergeCell ref="N1033:O1033"/>
    <mergeCell ref="Q1033:S1033"/>
    <mergeCell ref="U1033:V1033"/>
    <mergeCell ref="Z1033:AA1033"/>
    <mergeCell ref="AF1033:AG1033"/>
    <mergeCell ref="AH1033:AI1033"/>
    <mergeCell ref="AF1039:AG1039"/>
    <mergeCell ref="AH1039:AI1039"/>
    <mergeCell ref="B1040:C1040"/>
    <mergeCell ref="E1040:G1040"/>
    <mergeCell ref="I1040:J1040"/>
    <mergeCell ref="N1040:O1040"/>
    <mergeCell ref="Q1040:S1040"/>
    <mergeCell ref="U1040:V1040"/>
    <mergeCell ref="Z1040:AA1040"/>
    <mergeCell ref="AF1040:AG1040"/>
    <mergeCell ref="Z1038:AA1038"/>
    <mergeCell ref="AF1038:AG1038"/>
    <mergeCell ref="AH1038:AI1038"/>
    <mergeCell ref="B1039:C1039"/>
    <mergeCell ref="E1039:G1039"/>
    <mergeCell ref="I1039:J1039"/>
    <mergeCell ref="N1039:O1039"/>
    <mergeCell ref="Q1039:S1039"/>
    <mergeCell ref="U1039:V1039"/>
    <mergeCell ref="Z1039:AA1039"/>
    <mergeCell ref="B1038:C1038"/>
    <mergeCell ref="E1038:G1038"/>
    <mergeCell ref="I1038:J1038"/>
    <mergeCell ref="N1038:O1038"/>
    <mergeCell ref="Q1038:S1038"/>
    <mergeCell ref="U1038:V1038"/>
    <mergeCell ref="AH1036:AI1036"/>
    <mergeCell ref="B1037:C1037"/>
    <mergeCell ref="E1037:G1037"/>
    <mergeCell ref="I1037:J1037"/>
    <mergeCell ref="N1037:O1037"/>
    <mergeCell ref="Q1037:S1037"/>
    <mergeCell ref="U1037:V1037"/>
    <mergeCell ref="Z1037:AA1037"/>
    <mergeCell ref="AF1037:AG1037"/>
    <mergeCell ref="AH1037:AI1037"/>
    <mergeCell ref="AF1043:AG1043"/>
    <mergeCell ref="AH1043:AI1043"/>
    <mergeCell ref="B1044:C1044"/>
    <mergeCell ref="E1044:G1044"/>
    <mergeCell ref="I1044:J1044"/>
    <mergeCell ref="N1044:O1044"/>
    <mergeCell ref="Q1044:S1044"/>
    <mergeCell ref="U1044:V1044"/>
    <mergeCell ref="Z1044:AA1044"/>
    <mergeCell ref="AF1044:AG1044"/>
    <mergeCell ref="Z1042:AA1042"/>
    <mergeCell ref="AF1042:AG1042"/>
    <mergeCell ref="AH1042:AI1042"/>
    <mergeCell ref="B1043:C1043"/>
    <mergeCell ref="E1043:G1043"/>
    <mergeCell ref="I1043:J1043"/>
    <mergeCell ref="N1043:O1043"/>
    <mergeCell ref="Q1043:S1043"/>
    <mergeCell ref="U1043:V1043"/>
    <mergeCell ref="Z1043:AA1043"/>
    <mergeCell ref="B1042:C1042"/>
    <mergeCell ref="E1042:G1042"/>
    <mergeCell ref="I1042:J1042"/>
    <mergeCell ref="N1042:O1042"/>
    <mergeCell ref="Q1042:S1042"/>
    <mergeCell ref="U1042:V1042"/>
    <mergeCell ref="AH1040:AI1040"/>
    <mergeCell ref="B1041:C1041"/>
    <mergeCell ref="E1041:G1041"/>
    <mergeCell ref="I1041:J1041"/>
    <mergeCell ref="N1041:O1041"/>
    <mergeCell ref="Q1041:S1041"/>
    <mergeCell ref="U1041:V1041"/>
    <mergeCell ref="Z1041:AA1041"/>
    <mergeCell ref="AF1041:AG1041"/>
    <mergeCell ref="AH1041:AI1041"/>
    <mergeCell ref="AF1047:AG1047"/>
    <mergeCell ref="AH1047:AI1047"/>
    <mergeCell ref="B1048:C1048"/>
    <mergeCell ref="E1048:G1048"/>
    <mergeCell ref="I1048:J1048"/>
    <mergeCell ref="N1048:O1048"/>
    <mergeCell ref="Q1048:S1048"/>
    <mergeCell ref="U1048:V1048"/>
    <mergeCell ref="Z1048:AA1048"/>
    <mergeCell ref="AF1048:AG1048"/>
    <mergeCell ref="Z1046:AA1046"/>
    <mergeCell ref="AF1046:AG1046"/>
    <mergeCell ref="AH1046:AI1046"/>
    <mergeCell ref="B1047:C1047"/>
    <mergeCell ref="E1047:G1047"/>
    <mergeCell ref="I1047:J1047"/>
    <mergeCell ref="N1047:O1047"/>
    <mergeCell ref="Q1047:S1047"/>
    <mergeCell ref="U1047:V1047"/>
    <mergeCell ref="Z1047:AA1047"/>
    <mergeCell ref="B1046:C1046"/>
    <mergeCell ref="E1046:G1046"/>
    <mergeCell ref="I1046:J1046"/>
    <mergeCell ref="N1046:O1046"/>
    <mergeCell ref="Q1046:S1046"/>
    <mergeCell ref="U1046:V1046"/>
    <mergeCell ref="AH1044:AI1044"/>
    <mergeCell ref="B1045:C1045"/>
    <mergeCell ref="E1045:G1045"/>
    <mergeCell ref="I1045:J1045"/>
    <mergeCell ref="N1045:O1045"/>
    <mergeCell ref="Q1045:S1045"/>
    <mergeCell ref="U1045:V1045"/>
    <mergeCell ref="Z1045:AA1045"/>
    <mergeCell ref="AF1045:AG1045"/>
    <mergeCell ref="AH1045:AI1045"/>
    <mergeCell ref="AF1051:AG1051"/>
    <mergeCell ref="AH1051:AI1051"/>
    <mergeCell ref="B1052:C1052"/>
    <mergeCell ref="E1052:G1052"/>
    <mergeCell ref="I1052:J1052"/>
    <mergeCell ref="N1052:O1052"/>
    <mergeCell ref="Q1052:S1052"/>
    <mergeCell ref="U1052:V1052"/>
    <mergeCell ref="Z1052:AA1052"/>
    <mergeCell ref="AF1052:AG1052"/>
    <mergeCell ref="Z1050:AA1050"/>
    <mergeCell ref="AF1050:AG1050"/>
    <mergeCell ref="AH1050:AI1050"/>
    <mergeCell ref="B1051:C1051"/>
    <mergeCell ref="E1051:G1051"/>
    <mergeCell ref="I1051:J1051"/>
    <mergeCell ref="N1051:O1051"/>
    <mergeCell ref="Q1051:S1051"/>
    <mergeCell ref="U1051:V1051"/>
    <mergeCell ref="Z1051:AA1051"/>
    <mergeCell ref="B1050:C1050"/>
    <mergeCell ref="E1050:G1050"/>
    <mergeCell ref="I1050:J1050"/>
    <mergeCell ref="N1050:O1050"/>
    <mergeCell ref="Q1050:S1050"/>
    <mergeCell ref="U1050:V1050"/>
    <mergeCell ref="AH1048:AI1048"/>
    <mergeCell ref="B1049:C1049"/>
    <mergeCell ref="E1049:G1049"/>
    <mergeCell ref="I1049:J1049"/>
    <mergeCell ref="N1049:O1049"/>
    <mergeCell ref="Q1049:S1049"/>
    <mergeCell ref="U1049:V1049"/>
    <mergeCell ref="Z1049:AA1049"/>
    <mergeCell ref="AF1049:AG1049"/>
    <mergeCell ref="AH1049:AI1049"/>
    <mergeCell ref="AF1055:AG1055"/>
    <mergeCell ref="AH1055:AI1055"/>
    <mergeCell ref="B1056:C1056"/>
    <mergeCell ref="E1056:G1056"/>
    <mergeCell ref="I1056:J1056"/>
    <mergeCell ref="N1056:O1056"/>
    <mergeCell ref="Q1056:S1056"/>
    <mergeCell ref="U1056:V1056"/>
    <mergeCell ref="Z1056:AA1056"/>
    <mergeCell ref="AF1056:AG1056"/>
    <mergeCell ref="Z1054:AA1054"/>
    <mergeCell ref="AF1054:AG1054"/>
    <mergeCell ref="AH1054:AI1054"/>
    <mergeCell ref="B1055:C1055"/>
    <mergeCell ref="E1055:G1055"/>
    <mergeCell ref="I1055:J1055"/>
    <mergeCell ref="N1055:O1055"/>
    <mergeCell ref="Q1055:S1055"/>
    <mergeCell ref="U1055:V1055"/>
    <mergeCell ref="Z1055:AA1055"/>
    <mergeCell ref="B1054:C1054"/>
    <mergeCell ref="E1054:G1054"/>
    <mergeCell ref="I1054:J1054"/>
    <mergeCell ref="N1054:O1054"/>
    <mergeCell ref="Q1054:S1054"/>
    <mergeCell ref="U1054:V1054"/>
    <mergeCell ref="AH1052:AI1052"/>
    <mergeCell ref="B1053:C1053"/>
    <mergeCell ref="E1053:G1053"/>
    <mergeCell ref="I1053:J1053"/>
    <mergeCell ref="N1053:O1053"/>
    <mergeCell ref="Q1053:S1053"/>
    <mergeCell ref="U1053:V1053"/>
    <mergeCell ref="Z1053:AA1053"/>
    <mergeCell ref="AF1053:AG1053"/>
    <mergeCell ref="AH1053:AI1053"/>
    <mergeCell ref="AF1059:AG1059"/>
    <mergeCell ref="AH1059:AI1059"/>
    <mergeCell ref="B1060:C1060"/>
    <mergeCell ref="E1060:G1060"/>
    <mergeCell ref="I1060:J1060"/>
    <mergeCell ref="N1060:O1060"/>
    <mergeCell ref="Q1060:S1060"/>
    <mergeCell ref="U1060:V1060"/>
    <mergeCell ref="Z1060:AA1060"/>
    <mergeCell ref="AF1060:AG1060"/>
    <mergeCell ref="Z1058:AA1058"/>
    <mergeCell ref="AF1058:AG1058"/>
    <mergeCell ref="AH1058:AI1058"/>
    <mergeCell ref="B1059:C1059"/>
    <mergeCell ref="E1059:G1059"/>
    <mergeCell ref="I1059:J1059"/>
    <mergeCell ref="N1059:O1059"/>
    <mergeCell ref="Q1059:S1059"/>
    <mergeCell ref="U1059:V1059"/>
    <mergeCell ref="Z1059:AA1059"/>
    <mergeCell ref="B1058:C1058"/>
    <mergeCell ref="E1058:G1058"/>
    <mergeCell ref="I1058:J1058"/>
    <mergeCell ref="N1058:O1058"/>
    <mergeCell ref="Q1058:S1058"/>
    <mergeCell ref="U1058:V1058"/>
    <mergeCell ref="AH1056:AI1056"/>
    <mergeCell ref="B1057:C1057"/>
    <mergeCell ref="E1057:G1057"/>
    <mergeCell ref="I1057:J1057"/>
    <mergeCell ref="N1057:O1057"/>
    <mergeCell ref="Q1057:S1057"/>
    <mergeCell ref="U1057:V1057"/>
    <mergeCell ref="Z1057:AA1057"/>
    <mergeCell ref="AF1057:AG1057"/>
    <mergeCell ref="AH1057:AI1057"/>
    <mergeCell ref="AF1063:AG1063"/>
    <mergeCell ref="AH1063:AI1063"/>
    <mergeCell ref="B1064:C1064"/>
    <mergeCell ref="E1064:G1064"/>
    <mergeCell ref="I1064:J1064"/>
    <mergeCell ref="N1064:O1064"/>
    <mergeCell ref="Q1064:S1064"/>
    <mergeCell ref="U1064:V1064"/>
    <mergeCell ref="Z1064:AA1064"/>
    <mergeCell ref="AF1064:AG1064"/>
    <mergeCell ref="Z1062:AA1062"/>
    <mergeCell ref="AF1062:AG1062"/>
    <mergeCell ref="AH1062:AI1062"/>
    <mergeCell ref="B1063:C1063"/>
    <mergeCell ref="E1063:G1063"/>
    <mergeCell ref="I1063:J1063"/>
    <mergeCell ref="N1063:O1063"/>
    <mergeCell ref="Q1063:S1063"/>
    <mergeCell ref="U1063:V1063"/>
    <mergeCell ref="Z1063:AA1063"/>
    <mergeCell ref="B1062:C1062"/>
    <mergeCell ref="E1062:G1062"/>
    <mergeCell ref="I1062:J1062"/>
    <mergeCell ref="N1062:O1062"/>
    <mergeCell ref="Q1062:S1062"/>
    <mergeCell ref="U1062:V1062"/>
    <mergeCell ref="AH1060:AI1060"/>
    <mergeCell ref="B1061:C1061"/>
    <mergeCell ref="E1061:G1061"/>
    <mergeCell ref="I1061:J1061"/>
    <mergeCell ref="N1061:O1061"/>
    <mergeCell ref="Q1061:S1061"/>
    <mergeCell ref="U1061:V1061"/>
    <mergeCell ref="Z1061:AA1061"/>
    <mergeCell ref="AF1061:AG1061"/>
    <mergeCell ref="AH1061:AI1061"/>
    <mergeCell ref="AF1067:AG1067"/>
    <mergeCell ref="AH1067:AI1067"/>
    <mergeCell ref="B1068:C1068"/>
    <mergeCell ref="E1068:G1068"/>
    <mergeCell ref="I1068:J1068"/>
    <mergeCell ref="N1068:O1068"/>
    <mergeCell ref="Q1068:S1068"/>
    <mergeCell ref="U1068:V1068"/>
    <mergeCell ref="Z1068:AA1068"/>
    <mergeCell ref="AF1068:AG1068"/>
    <mergeCell ref="Z1066:AA1066"/>
    <mergeCell ref="AF1066:AG1066"/>
    <mergeCell ref="AH1066:AI1066"/>
    <mergeCell ref="B1067:C1067"/>
    <mergeCell ref="E1067:G1067"/>
    <mergeCell ref="I1067:J1067"/>
    <mergeCell ref="N1067:O1067"/>
    <mergeCell ref="Q1067:S1067"/>
    <mergeCell ref="U1067:V1067"/>
    <mergeCell ref="Z1067:AA1067"/>
    <mergeCell ref="B1066:C1066"/>
    <mergeCell ref="E1066:G1066"/>
    <mergeCell ref="I1066:J1066"/>
    <mergeCell ref="N1066:O1066"/>
    <mergeCell ref="Q1066:S1066"/>
    <mergeCell ref="U1066:V1066"/>
    <mergeCell ref="AH1064:AI1064"/>
    <mergeCell ref="B1065:C1065"/>
    <mergeCell ref="E1065:G1065"/>
    <mergeCell ref="I1065:J1065"/>
    <mergeCell ref="N1065:O1065"/>
    <mergeCell ref="Q1065:S1065"/>
    <mergeCell ref="U1065:V1065"/>
    <mergeCell ref="Z1065:AA1065"/>
    <mergeCell ref="AF1065:AG1065"/>
    <mergeCell ref="AH1065:AI1065"/>
    <mergeCell ref="AF1071:AG1071"/>
    <mergeCell ref="AH1071:AI1071"/>
    <mergeCell ref="B1072:C1072"/>
    <mergeCell ref="E1072:G1072"/>
    <mergeCell ref="I1072:J1072"/>
    <mergeCell ref="N1072:O1072"/>
    <mergeCell ref="Q1072:S1072"/>
    <mergeCell ref="U1072:V1072"/>
    <mergeCell ref="Z1072:AA1072"/>
    <mergeCell ref="AF1072:AG1072"/>
    <mergeCell ref="Z1070:AA1070"/>
    <mergeCell ref="AF1070:AG1070"/>
    <mergeCell ref="AH1070:AI1070"/>
    <mergeCell ref="B1071:C1071"/>
    <mergeCell ref="E1071:G1071"/>
    <mergeCell ref="I1071:J1071"/>
    <mergeCell ref="N1071:O1071"/>
    <mergeCell ref="Q1071:S1071"/>
    <mergeCell ref="U1071:V1071"/>
    <mergeCell ref="Z1071:AA1071"/>
    <mergeCell ref="B1070:C1070"/>
    <mergeCell ref="E1070:G1070"/>
    <mergeCell ref="I1070:J1070"/>
    <mergeCell ref="N1070:O1070"/>
    <mergeCell ref="Q1070:S1070"/>
    <mergeCell ref="U1070:V1070"/>
    <mergeCell ref="AH1068:AI1068"/>
    <mergeCell ref="B1069:C1069"/>
    <mergeCell ref="E1069:G1069"/>
    <mergeCell ref="I1069:J1069"/>
    <mergeCell ref="N1069:O1069"/>
    <mergeCell ref="Q1069:S1069"/>
    <mergeCell ref="U1069:V1069"/>
    <mergeCell ref="Z1069:AA1069"/>
    <mergeCell ref="AF1069:AG1069"/>
    <mergeCell ref="AH1069:AI1069"/>
    <mergeCell ref="AF1075:AG1075"/>
    <mergeCell ref="AH1075:AI1075"/>
    <mergeCell ref="B1076:C1076"/>
    <mergeCell ref="E1076:G1076"/>
    <mergeCell ref="I1076:J1076"/>
    <mergeCell ref="N1076:O1076"/>
    <mergeCell ref="Q1076:S1076"/>
    <mergeCell ref="U1076:V1076"/>
    <mergeCell ref="Z1076:AA1076"/>
    <mergeCell ref="AF1076:AG1076"/>
    <mergeCell ref="Z1074:AA1074"/>
    <mergeCell ref="AF1074:AG1074"/>
    <mergeCell ref="AH1074:AI1074"/>
    <mergeCell ref="B1075:C1075"/>
    <mergeCell ref="E1075:G1075"/>
    <mergeCell ref="I1075:J1075"/>
    <mergeCell ref="N1075:O1075"/>
    <mergeCell ref="Q1075:S1075"/>
    <mergeCell ref="U1075:V1075"/>
    <mergeCell ref="Z1075:AA1075"/>
    <mergeCell ref="B1074:C1074"/>
    <mergeCell ref="E1074:G1074"/>
    <mergeCell ref="I1074:J1074"/>
    <mergeCell ref="N1074:O1074"/>
    <mergeCell ref="Q1074:S1074"/>
    <mergeCell ref="U1074:V1074"/>
    <mergeCell ref="AH1072:AI1072"/>
    <mergeCell ref="B1073:C1073"/>
    <mergeCell ref="E1073:G1073"/>
    <mergeCell ref="I1073:J1073"/>
    <mergeCell ref="N1073:O1073"/>
    <mergeCell ref="Q1073:S1073"/>
    <mergeCell ref="U1073:V1073"/>
    <mergeCell ref="Z1073:AA1073"/>
    <mergeCell ref="AF1073:AG1073"/>
    <mergeCell ref="AH1073:AI1073"/>
    <mergeCell ref="AF1079:AG1079"/>
    <mergeCell ref="AH1079:AI1079"/>
    <mergeCell ref="B1080:C1080"/>
    <mergeCell ref="E1080:G1080"/>
    <mergeCell ref="I1080:J1080"/>
    <mergeCell ref="N1080:O1080"/>
    <mergeCell ref="Q1080:S1080"/>
    <mergeCell ref="U1080:V1080"/>
    <mergeCell ref="Z1080:AA1080"/>
    <mergeCell ref="AF1080:AG1080"/>
    <mergeCell ref="Z1078:AA1078"/>
    <mergeCell ref="AF1078:AG1078"/>
    <mergeCell ref="AH1078:AI1078"/>
    <mergeCell ref="B1079:C1079"/>
    <mergeCell ref="E1079:G1079"/>
    <mergeCell ref="I1079:J1079"/>
    <mergeCell ref="N1079:O1079"/>
    <mergeCell ref="Q1079:S1079"/>
    <mergeCell ref="U1079:V1079"/>
    <mergeCell ref="Z1079:AA1079"/>
    <mergeCell ref="B1078:C1078"/>
    <mergeCell ref="E1078:G1078"/>
    <mergeCell ref="I1078:J1078"/>
    <mergeCell ref="N1078:O1078"/>
    <mergeCell ref="Q1078:S1078"/>
    <mergeCell ref="U1078:V1078"/>
    <mergeCell ref="AH1076:AI1076"/>
    <mergeCell ref="B1077:C1077"/>
    <mergeCell ref="E1077:G1077"/>
    <mergeCell ref="I1077:J1077"/>
    <mergeCell ref="N1077:O1077"/>
    <mergeCell ref="Q1077:S1077"/>
    <mergeCell ref="U1077:V1077"/>
    <mergeCell ref="Z1077:AA1077"/>
    <mergeCell ref="AF1077:AG1077"/>
    <mergeCell ref="AH1077:AI1077"/>
    <mergeCell ref="AF1083:AG1083"/>
    <mergeCell ref="AH1083:AI1083"/>
    <mergeCell ref="B1084:C1084"/>
    <mergeCell ref="E1084:G1084"/>
    <mergeCell ref="I1084:J1084"/>
    <mergeCell ref="N1084:O1084"/>
    <mergeCell ref="Q1084:S1084"/>
    <mergeCell ref="U1084:V1084"/>
    <mergeCell ref="Z1084:AA1084"/>
    <mergeCell ref="AF1084:AG1084"/>
    <mergeCell ref="Z1082:AA1082"/>
    <mergeCell ref="AF1082:AG1082"/>
    <mergeCell ref="AH1082:AI1082"/>
    <mergeCell ref="B1083:C1083"/>
    <mergeCell ref="E1083:G1083"/>
    <mergeCell ref="I1083:J1083"/>
    <mergeCell ref="N1083:O1083"/>
    <mergeCell ref="Q1083:S1083"/>
    <mergeCell ref="U1083:V1083"/>
    <mergeCell ref="Z1083:AA1083"/>
    <mergeCell ref="B1082:C1082"/>
    <mergeCell ref="E1082:G1082"/>
    <mergeCell ref="I1082:J1082"/>
    <mergeCell ref="N1082:O1082"/>
    <mergeCell ref="Q1082:S1082"/>
    <mergeCell ref="U1082:V1082"/>
    <mergeCell ref="AH1080:AI1080"/>
    <mergeCell ref="B1081:C1081"/>
    <mergeCell ref="E1081:G1081"/>
    <mergeCell ref="I1081:J1081"/>
    <mergeCell ref="N1081:O1081"/>
    <mergeCell ref="Q1081:S1081"/>
    <mergeCell ref="U1081:V1081"/>
    <mergeCell ref="Z1081:AA1081"/>
    <mergeCell ref="AF1081:AG1081"/>
    <mergeCell ref="AH1081:AI1081"/>
    <mergeCell ref="AF1087:AG1087"/>
    <mergeCell ref="AH1087:AI1087"/>
    <mergeCell ref="B1088:C1088"/>
    <mergeCell ref="E1088:G1088"/>
    <mergeCell ref="I1088:J1088"/>
    <mergeCell ref="N1088:O1088"/>
    <mergeCell ref="Q1088:S1088"/>
    <mergeCell ref="U1088:V1088"/>
    <mergeCell ref="Z1088:AA1088"/>
    <mergeCell ref="AF1088:AG1088"/>
    <mergeCell ref="Z1086:AA1086"/>
    <mergeCell ref="AF1086:AG1086"/>
    <mergeCell ref="AH1086:AI1086"/>
    <mergeCell ref="B1087:C1087"/>
    <mergeCell ref="E1087:G1087"/>
    <mergeCell ref="I1087:J1087"/>
    <mergeCell ref="N1087:O1087"/>
    <mergeCell ref="Q1087:S1087"/>
    <mergeCell ref="U1087:V1087"/>
    <mergeCell ref="Z1087:AA1087"/>
    <mergeCell ref="B1086:C1086"/>
    <mergeCell ref="E1086:G1086"/>
    <mergeCell ref="I1086:J1086"/>
    <mergeCell ref="N1086:O1086"/>
    <mergeCell ref="Q1086:S1086"/>
    <mergeCell ref="U1086:V1086"/>
    <mergeCell ref="AH1084:AI1084"/>
    <mergeCell ref="B1085:C1085"/>
    <mergeCell ref="E1085:G1085"/>
    <mergeCell ref="I1085:J1085"/>
    <mergeCell ref="N1085:O1085"/>
    <mergeCell ref="Q1085:S1085"/>
    <mergeCell ref="U1085:V1085"/>
    <mergeCell ref="Z1085:AA1085"/>
    <mergeCell ref="AF1085:AG1085"/>
    <mergeCell ref="AH1085:AI1085"/>
    <mergeCell ref="AF1091:AG1091"/>
    <mergeCell ref="AH1091:AI1091"/>
    <mergeCell ref="B1092:C1092"/>
    <mergeCell ref="E1092:G1092"/>
    <mergeCell ref="I1092:J1092"/>
    <mergeCell ref="N1092:O1092"/>
    <mergeCell ref="Q1092:S1092"/>
    <mergeCell ref="U1092:V1092"/>
    <mergeCell ref="Z1092:AA1092"/>
    <mergeCell ref="AF1092:AG1092"/>
    <mergeCell ref="Z1090:AA1090"/>
    <mergeCell ref="AF1090:AG1090"/>
    <mergeCell ref="AH1090:AI1090"/>
    <mergeCell ref="B1091:C1091"/>
    <mergeCell ref="E1091:G1091"/>
    <mergeCell ref="I1091:J1091"/>
    <mergeCell ref="N1091:O1091"/>
    <mergeCell ref="Q1091:S1091"/>
    <mergeCell ref="U1091:V1091"/>
    <mergeCell ref="Z1091:AA1091"/>
    <mergeCell ref="B1090:C1090"/>
    <mergeCell ref="E1090:G1090"/>
    <mergeCell ref="I1090:J1090"/>
    <mergeCell ref="N1090:O1090"/>
    <mergeCell ref="Q1090:S1090"/>
    <mergeCell ref="U1090:V1090"/>
    <mergeCell ref="AH1088:AI1088"/>
    <mergeCell ref="B1089:C1089"/>
    <mergeCell ref="E1089:G1089"/>
    <mergeCell ref="I1089:J1089"/>
    <mergeCell ref="N1089:O1089"/>
    <mergeCell ref="Q1089:S1089"/>
    <mergeCell ref="U1089:V1089"/>
    <mergeCell ref="Z1089:AA1089"/>
    <mergeCell ref="AF1089:AG1089"/>
    <mergeCell ref="AH1089:AI1089"/>
    <mergeCell ref="AF1095:AG1095"/>
    <mergeCell ref="AH1095:AI1095"/>
    <mergeCell ref="B1096:C1096"/>
    <mergeCell ref="E1096:G1096"/>
    <mergeCell ref="I1096:J1096"/>
    <mergeCell ref="N1096:O1096"/>
    <mergeCell ref="Q1096:S1096"/>
    <mergeCell ref="U1096:V1096"/>
    <mergeCell ref="Z1096:AA1096"/>
    <mergeCell ref="AF1096:AG1096"/>
    <mergeCell ref="Z1094:AA1094"/>
    <mergeCell ref="AF1094:AG1094"/>
    <mergeCell ref="AH1094:AI1094"/>
    <mergeCell ref="B1095:C1095"/>
    <mergeCell ref="E1095:G1095"/>
    <mergeCell ref="I1095:J1095"/>
    <mergeCell ref="N1095:O1095"/>
    <mergeCell ref="Q1095:S1095"/>
    <mergeCell ref="U1095:V1095"/>
    <mergeCell ref="Z1095:AA1095"/>
    <mergeCell ref="B1094:C1094"/>
    <mergeCell ref="E1094:G1094"/>
    <mergeCell ref="I1094:J1094"/>
    <mergeCell ref="N1094:O1094"/>
    <mergeCell ref="Q1094:S1094"/>
    <mergeCell ref="U1094:V1094"/>
    <mergeCell ref="AH1092:AI1092"/>
    <mergeCell ref="B1093:C1093"/>
    <mergeCell ref="E1093:G1093"/>
    <mergeCell ref="I1093:J1093"/>
    <mergeCell ref="N1093:O1093"/>
    <mergeCell ref="Q1093:S1093"/>
    <mergeCell ref="U1093:V1093"/>
    <mergeCell ref="Z1093:AA1093"/>
    <mergeCell ref="AF1093:AG1093"/>
    <mergeCell ref="AH1093:AI1093"/>
    <mergeCell ref="AF1099:AG1099"/>
    <mergeCell ref="AH1099:AI1099"/>
    <mergeCell ref="B1100:C1100"/>
    <mergeCell ref="E1100:G1100"/>
    <mergeCell ref="I1100:J1100"/>
    <mergeCell ref="N1100:O1100"/>
    <mergeCell ref="Q1100:S1100"/>
    <mergeCell ref="U1100:V1100"/>
    <mergeCell ref="Z1100:AA1100"/>
    <mergeCell ref="AF1100:AG1100"/>
    <mergeCell ref="Z1098:AA1098"/>
    <mergeCell ref="AF1098:AG1098"/>
    <mergeCell ref="AH1098:AI1098"/>
    <mergeCell ref="B1099:C1099"/>
    <mergeCell ref="E1099:G1099"/>
    <mergeCell ref="I1099:J1099"/>
    <mergeCell ref="N1099:O1099"/>
    <mergeCell ref="Q1099:S1099"/>
    <mergeCell ref="U1099:V1099"/>
    <mergeCell ref="Z1099:AA1099"/>
    <mergeCell ref="B1098:C1098"/>
    <mergeCell ref="E1098:G1098"/>
    <mergeCell ref="I1098:J1098"/>
    <mergeCell ref="N1098:O1098"/>
    <mergeCell ref="Q1098:S1098"/>
    <mergeCell ref="U1098:V1098"/>
    <mergeCell ref="AH1096:AI1096"/>
    <mergeCell ref="B1097:C1097"/>
    <mergeCell ref="E1097:G1097"/>
    <mergeCell ref="I1097:J1097"/>
    <mergeCell ref="N1097:O1097"/>
    <mergeCell ref="Q1097:S1097"/>
    <mergeCell ref="U1097:V1097"/>
    <mergeCell ref="Z1097:AA1097"/>
    <mergeCell ref="AF1097:AG1097"/>
    <mergeCell ref="AH1097:AI1097"/>
    <mergeCell ref="AF1103:AG1103"/>
    <mergeCell ref="AH1103:AI1103"/>
    <mergeCell ref="B1104:C1104"/>
    <mergeCell ref="E1104:G1104"/>
    <mergeCell ref="I1104:J1104"/>
    <mergeCell ref="N1104:O1104"/>
    <mergeCell ref="Q1104:S1104"/>
    <mergeCell ref="U1104:V1104"/>
    <mergeCell ref="Z1104:AA1104"/>
    <mergeCell ref="AF1104:AG1104"/>
    <mergeCell ref="Z1102:AA1102"/>
    <mergeCell ref="AF1102:AG1102"/>
    <mergeCell ref="AH1102:AI1102"/>
    <mergeCell ref="B1103:C1103"/>
    <mergeCell ref="E1103:G1103"/>
    <mergeCell ref="I1103:J1103"/>
    <mergeCell ref="N1103:O1103"/>
    <mergeCell ref="Q1103:S1103"/>
    <mergeCell ref="U1103:V1103"/>
    <mergeCell ref="Z1103:AA1103"/>
    <mergeCell ref="B1102:C1102"/>
    <mergeCell ref="E1102:G1102"/>
    <mergeCell ref="I1102:J1102"/>
    <mergeCell ref="N1102:O1102"/>
    <mergeCell ref="Q1102:S1102"/>
    <mergeCell ref="U1102:V1102"/>
    <mergeCell ref="AH1100:AI1100"/>
    <mergeCell ref="B1101:C1101"/>
    <mergeCell ref="E1101:G1101"/>
    <mergeCell ref="I1101:J1101"/>
    <mergeCell ref="N1101:O1101"/>
    <mergeCell ref="Q1101:S1101"/>
    <mergeCell ref="U1101:V1101"/>
    <mergeCell ref="Z1101:AA1101"/>
    <mergeCell ref="AF1101:AG1101"/>
    <mergeCell ref="AH1101:AI1101"/>
    <mergeCell ref="AF1107:AG1107"/>
    <mergeCell ref="AH1107:AI1107"/>
    <mergeCell ref="B1108:C1108"/>
    <mergeCell ref="E1108:G1108"/>
    <mergeCell ref="I1108:J1108"/>
    <mergeCell ref="N1108:O1108"/>
    <mergeCell ref="Q1108:S1108"/>
    <mergeCell ref="U1108:V1108"/>
    <mergeCell ref="Z1108:AA1108"/>
    <mergeCell ref="AF1108:AG1108"/>
    <mergeCell ref="Z1106:AA1106"/>
    <mergeCell ref="AF1106:AG1106"/>
    <mergeCell ref="AH1106:AI1106"/>
    <mergeCell ref="B1107:C1107"/>
    <mergeCell ref="E1107:G1107"/>
    <mergeCell ref="I1107:J1107"/>
    <mergeCell ref="N1107:O1107"/>
    <mergeCell ref="Q1107:S1107"/>
    <mergeCell ref="U1107:V1107"/>
    <mergeCell ref="Z1107:AA1107"/>
    <mergeCell ref="B1106:C1106"/>
    <mergeCell ref="E1106:G1106"/>
    <mergeCell ref="I1106:J1106"/>
    <mergeCell ref="N1106:O1106"/>
    <mergeCell ref="Q1106:S1106"/>
    <mergeCell ref="U1106:V1106"/>
    <mergeCell ref="AH1104:AI1104"/>
    <mergeCell ref="B1105:C1105"/>
    <mergeCell ref="E1105:G1105"/>
    <mergeCell ref="I1105:J1105"/>
    <mergeCell ref="N1105:O1105"/>
    <mergeCell ref="Q1105:S1105"/>
    <mergeCell ref="U1105:V1105"/>
    <mergeCell ref="Z1105:AA1105"/>
    <mergeCell ref="AF1105:AG1105"/>
    <mergeCell ref="AH1105:AI1105"/>
    <mergeCell ref="AF1111:AG1111"/>
    <mergeCell ref="AH1111:AI1111"/>
    <mergeCell ref="B1112:C1112"/>
    <mergeCell ref="E1112:G1112"/>
    <mergeCell ref="I1112:J1112"/>
    <mergeCell ref="N1112:O1112"/>
    <mergeCell ref="Q1112:S1112"/>
    <mergeCell ref="U1112:V1112"/>
    <mergeCell ref="Z1112:AA1112"/>
    <mergeCell ref="AF1112:AG1112"/>
    <mergeCell ref="Z1110:AA1110"/>
    <mergeCell ref="AF1110:AG1110"/>
    <mergeCell ref="AH1110:AI1110"/>
    <mergeCell ref="B1111:C1111"/>
    <mergeCell ref="E1111:G1111"/>
    <mergeCell ref="I1111:J1111"/>
    <mergeCell ref="N1111:O1111"/>
    <mergeCell ref="Q1111:S1111"/>
    <mergeCell ref="U1111:V1111"/>
    <mergeCell ref="Z1111:AA1111"/>
    <mergeCell ref="B1110:C1110"/>
    <mergeCell ref="E1110:G1110"/>
    <mergeCell ref="I1110:J1110"/>
    <mergeCell ref="N1110:O1110"/>
    <mergeCell ref="Q1110:S1110"/>
    <mergeCell ref="U1110:V1110"/>
    <mergeCell ref="AH1108:AI1108"/>
    <mergeCell ref="B1109:C1109"/>
    <mergeCell ref="E1109:G1109"/>
    <mergeCell ref="I1109:J1109"/>
    <mergeCell ref="N1109:O1109"/>
    <mergeCell ref="Q1109:S1109"/>
    <mergeCell ref="U1109:V1109"/>
    <mergeCell ref="Z1109:AA1109"/>
    <mergeCell ref="AF1109:AG1109"/>
    <mergeCell ref="AH1109:AI1109"/>
    <mergeCell ref="AF1115:AG1115"/>
    <mergeCell ref="AH1115:AI1115"/>
    <mergeCell ref="B1116:C1116"/>
    <mergeCell ref="E1116:G1116"/>
    <mergeCell ref="I1116:J1116"/>
    <mergeCell ref="N1116:O1116"/>
    <mergeCell ref="Q1116:S1116"/>
    <mergeCell ref="U1116:V1116"/>
    <mergeCell ref="Z1116:AA1116"/>
    <mergeCell ref="AF1116:AG1116"/>
    <mergeCell ref="Z1114:AA1114"/>
    <mergeCell ref="AF1114:AG1114"/>
    <mergeCell ref="AH1114:AI1114"/>
    <mergeCell ref="B1115:C1115"/>
    <mergeCell ref="E1115:G1115"/>
    <mergeCell ref="I1115:J1115"/>
    <mergeCell ref="N1115:O1115"/>
    <mergeCell ref="Q1115:S1115"/>
    <mergeCell ref="U1115:V1115"/>
    <mergeCell ref="Z1115:AA1115"/>
    <mergeCell ref="B1114:C1114"/>
    <mergeCell ref="E1114:G1114"/>
    <mergeCell ref="I1114:J1114"/>
    <mergeCell ref="N1114:O1114"/>
    <mergeCell ref="Q1114:S1114"/>
    <mergeCell ref="U1114:V1114"/>
    <mergeCell ref="AH1112:AI1112"/>
    <mergeCell ref="B1113:C1113"/>
    <mergeCell ref="E1113:G1113"/>
    <mergeCell ref="I1113:J1113"/>
    <mergeCell ref="N1113:O1113"/>
    <mergeCell ref="Q1113:S1113"/>
    <mergeCell ref="U1113:V1113"/>
    <mergeCell ref="Z1113:AA1113"/>
    <mergeCell ref="AF1113:AG1113"/>
    <mergeCell ref="AH1113:AI1113"/>
    <mergeCell ref="AF1119:AG1119"/>
    <mergeCell ref="AH1119:AI1119"/>
    <mergeCell ref="B1120:C1120"/>
    <mergeCell ref="E1120:G1120"/>
    <mergeCell ref="I1120:J1120"/>
    <mergeCell ref="N1120:O1120"/>
    <mergeCell ref="Q1120:S1120"/>
    <mergeCell ref="U1120:V1120"/>
    <mergeCell ref="Z1120:AA1120"/>
    <mergeCell ref="AF1120:AG1120"/>
    <mergeCell ref="Z1118:AA1118"/>
    <mergeCell ref="AF1118:AG1118"/>
    <mergeCell ref="AH1118:AI1118"/>
    <mergeCell ref="B1119:C1119"/>
    <mergeCell ref="E1119:G1119"/>
    <mergeCell ref="I1119:J1119"/>
    <mergeCell ref="N1119:O1119"/>
    <mergeCell ref="Q1119:S1119"/>
    <mergeCell ref="U1119:V1119"/>
    <mergeCell ref="Z1119:AA1119"/>
    <mergeCell ref="B1118:C1118"/>
    <mergeCell ref="E1118:G1118"/>
    <mergeCell ref="I1118:J1118"/>
    <mergeCell ref="N1118:O1118"/>
    <mergeCell ref="Q1118:S1118"/>
    <mergeCell ref="U1118:V1118"/>
    <mergeCell ref="AH1116:AI1116"/>
    <mergeCell ref="B1117:C1117"/>
    <mergeCell ref="E1117:G1117"/>
    <mergeCell ref="I1117:J1117"/>
    <mergeCell ref="N1117:O1117"/>
    <mergeCell ref="Q1117:S1117"/>
    <mergeCell ref="U1117:V1117"/>
    <mergeCell ref="Z1117:AA1117"/>
    <mergeCell ref="AF1117:AG1117"/>
    <mergeCell ref="AH1117:AI1117"/>
    <mergeCell ref="AF1123:AG1123"/>
    <mergeCell ref="AH1123:AI1123"/>
    <mergeCell ref="B1124:C1124"/>
    <mergeCell ref="E1124:G1124"/>
    <mergeCell ref="I1124:J1124"/>
    <mergeCell ref="N1124:O1124"/>
    <mergeCell ref="Q1124:S1124"/>
    <mergeCell ref="U1124:V1124"/>
    <mergeCell ref="Z1124:AA1124"/>
    <mergeCell ref="AF1124:AG1124"/>
    <mergeCell ref="Z1122:AA1122"/>
    <mergeCell ref="AF1122:AG1122"/>
    <mergeCell ref="AH1122:AI1122"/>
    <mergeCell ref="B1123:C1123"/>
    <mergeCell ref="E1123:G1123"/>
    <mergeCell ref="I1123:J1123"/>
    <mergeCell ref="N1123:O1123"/>
    <mergeCell ref="Q1123:S1123"/>
    <mergeCell ref="U1123:V1123"/>
    <mergeCell ref="Z1123:AA1123"/>
    <mergeCell ref="B1122:C1122"/>
    <mergeCell ref="E1122:G1122"/>
    <mergeCell ref="I1122:J1122"/>
    <mergeCell ref="N1122:O1122"/>
    <mergeCell ref="Q1122:S1122"/>
    <mergeCell ref="U1122:V1122"/>
    <mergeCell ref="AH1120:AI1120"/>
    <mergeCell ref="B1121:C1121"/>
    <mergeCell ref="E1121:G1121"/>
    <mergeCell ref="I1121:J1121"/>
    <mergeCell ref="N1121:O1121"/>
    <mergeCell ref="Q1121:S1121"/>
    <mergeCell ref="U1121:V1121"/>
    <mergeCell ref="Z1121:AA1121"/>
    <mergeCell ref="AF1121:AG1121"/>
    <mergeCell ref="AH1121:AI1121"/>
    <mergeCell ref="AF1127:AG1127"/>
    <mergeCell ref="AH1127:AI1127"/>
    <mergeCell ref="B1128:C1128"/>
    <mergeCell ref="E1128:G1128"/>
    <mergeCell ref="I1128:J1128"/>
    <mergeCell ref="N1128:O1128"/>
    <mergeCell ref="Q1128:S1128"/>
    <mergeCell ref="U1128:V1128"/>
    <mergeCell ref="Z1128:AA1128"/>
    <mergeCell ref="AF1128:AG1128"/>
    <mergeCell ref="Z1126:AA1126"/>
    <mergeCell ref="AF1126:AG1126"/>
    <mergeCell ref="AH1126:AI1126"/>
    <mergeCell ref="B1127:C1127"/>
    <mergeCell ref="E1127:G1127"/>
    <mergeCell ref="I1127:J1127"/>
    <mergeCell ref="N1127:O1127"/>
    <mergeCell ref="Q1127:S1127"/>
    <mergeCell ref="U1127:V1127"/>
    <mergeCell ref="Z1127:AA1127"/>
    <mergeCell ref="B1126:C1126"/>
    <mergeCell ref="E1126:G1126"/>
    <mergeCell ref="I1126:J1126"/>
    <mergeCell ref="N1126:O1126"/>
    <mergeCell ref="Q1126:S1126"/>
    <mergeCell ref="U1126:V1126"/>
    <mergeCell ref="AH1124:AI1124"/>
    <mergeCell ref="B1125:C1125"/>
    <mergeCell ref="E1125:G1125"/>
    <mergeCell ref="I1125:J1125"/>
    <mergeCell ref="N1125:O1125"/>
    <mergeCell ref="Q1125:S1125"/>
    <mergeCell ref="U1125:V1125"/>
    <mergeCell ref="Z1125:AA1125"/>
    <mergeCell ref="AF1125:AG1125"/>
    <mergeCell ref="AH1125:AI1125"/>
    <mergeCell ref="AF1131:AG1131"/>
    <mergeCell ref="AH1131:AI1131"/>
    <mergeCell ref="B1132:C1132"/>
    <mergeCell ref="E1132:G1132"/>
    <mergeCell ref="I1132:J1132"/>
    <mergeCell ref="N1132:O1132"/>
    <mergeCell ref="Q1132:S1132"/>
    <mergeCell ref="U1132:V1132"/>
    <mergeCell ref="Z1132:AA1132"/>
    <mergeCell ref="AF1132:AG1132"/>
    <mergeCell ref="Z1130:AA1130"/>
    <mergeCell ref="AF1130:AG1130"/>
    <mergeCell ref="AH1130:AI1130"/>
    <mergeCell ref="B1131:C1131"/>
    <mergeCell ref="E1131:G1131"/>
    <mergeCell ref="I1131:J1131"/>
    <mergeCell ref="N1131:O1131"/>
    <mergeCell ref="Q1131:S1131"/>
    <mergeCell ref="U1131:V1131"/>
    <mergeCell ref="Z1131:AA1131"/>
    <mergeCell ref="B1130:C1130"/>
    <mergeCell ref="E1130:G1130"/>
    <mergeCell ref="I1130:J1130"/>
    <mergeCell ref="N1130:O1130"/>
    <mergeCell ref="Q1130:S1130"/>
    <mergeCell ref="U1130:V1130"/>
    <mergeCell ref="AH1128:AI1128"/>
    <mergeCell ref="B1129:C1129"/>
    <mergeCell ref="E1129:G1129"/>
    <mergeCell ref="I1129:J1129"/>
    <mergeCell ref="N1129:O1129"/>
    <mergeCell ref="Q1129:S1129"/>
    <mergeCell ref="U1129:V1129"/>
    <mergeCell ref="Z1129:AA1129"/>
    <mergeCell ref="AF1129:AG1129"/>
    <mergeCell ref="AH1129:AI1129"/>
    <mergeCell ref="AF1135:AG1135"/>
    <mergeCell ref="AH1135:AI1135"/>
    <mergeCell ref="B1136:C1136"/>
    <mergeCell ref="E1136:G1136"/>
    <mergeCell ref="I1136:J1136"/>
    <mergeCell ref="N1136:O1136"/>
    <mergeCell ref="Q1136:S1136"/>
    <mergeCell ref="U1136:V1136"/>
    <mergeCell ref="Z1136:AA1136"/>
    <mergeCell ref="AF1136:AG1136"/>
    <mergeCell ref="Z1134:AA1134"/>
    <mergeCell ref="AF1134:AG1134"/>
    <mergeCell ref="AH1134:AI1134"/>
    <mergeCell ref="B1135:C1135"/>
    <mergeCell ref="E1135:G1135"/>
    <mergeCell ref="I1135:J1135"/>
    <mergeCell ref="N1135:O1135"/>
    <mergeCell ref="Q1135:S1135"/>
    <mergeCell ref="U1135:V1135"/>
    <mergeCell ref="Z1135:AA1135"/>
    <mergeCell ref="B1134:C1134"/>
    <mergeCell ref="E1134:G1134"/>
    <mergeCell ref="I1134:J1134"/>
    <mergeCell ref="N1134:O1134"/>
    <mergeCell ref="Q1134:S1134"/>
    <mergeCell ref="U1134:V1134"/>
    <mergeCell ref="AH1132:AI1132"/>
    <mergeCell ref="B1133:C1133"/>
    <mergeCell ref="E1133:G1133"/>
    <mergeCell ref="I1133:J1133"/>
    <mergeCell ref="N1133:O1133"/>
    <mergeCell ref="Q1133:S1133"/>
    <mergeCell ref="U1133:V1133"/>
    <mergeCell ref="Z1133:AA1133"/>
    <mergeCell ref="AF1133:AG1133"/>
    <mergeCell ref="AH1133:AI1133"/>
    <mergeCell ref="AF1139:AG1139"/>
    <mergeCell ref="AH1139:AI1139"/>
    <mergeCell ref="B1140:C1140"/>
    <mergeCell ref="E1140:G1140"/>
    <mergeCell ref="I1140:J1140"/>
    <mergeCell ref="N1140:O1140"/>
    <mergeCell ref="Q1140:S1140"/>
    <mergeCell ref="U1140:V1140"/>
    <mergeCell ref="Z1140:AA1140"/>
    <mergeCell ref="AF1140:AG1140"/>
    <mergeCell ref="Z1138:AA1138"/>
    <mergeCell ref="AF1138:AG1138"/>
    <mergeCell ref="AH1138:AI1138"/>
    <mergeCell ref="B1139:C1139"/>
    <mergeCell ref="E1139:G1139"/>
    <mergeCell ref="I1139:J1139"/>
    <mergeCell ref="N1139:O1139"/>
    <mergeCell ref="Q1139:S1139"/>
    <mergeCell ref="U1139:V1139"/>
    <mergeCell ref="Z1139:AA1139"/>
    <mergeCell ref="B1138:C1138"/>
    <mergeCell ref="E1138:G1138"/>
    <mergeCell ref="I1138:J1138"/>
    <mergeCell ref="N1138:O1138"/>
    <mergeCell ref="Q1138:S1138"/>
    <mergeCell ref="U1138:V1138"/>
    <mergeCell ref="AH1136:AI1136"/>
    <mergeCell ref="B1137:C1137"/>
    <mergeCell ref="E1137:G1137"/>
    <mergeCell ref="I1137:J1137"/>
    <mergeCell ref="N1137:O1137"/>
    <mergeCell ref="Q1137:S1137"/>
    <mergeCell ref="U1137:V1137"/>
    <mergeCell ref="Z1137:AA1137"/>
    <mergeCell ref="AF1137:AG1137"/>
    <mergeCell ref="AH1137:AI1137"/>
    <mergeCell ref="AF1143:AG1143"/>
    <mergeCell ref="AH1143:AI1143"/>
    <mergeCell ref="B1144:C1144"/>
    <mergeCell ref="E1144:G1144"/>
    <mergeCell ref="I1144:J1144"/>
    <mergeCell ref="N1144:O1144"/>
    <mergeCell ref="Q1144:S1144"/>
    <mergeCell ref="U1144:V1144"/>
    <mergeCell ref="Z1144:AA1144"/>
    <mergeCell ref="AF1144:AG1144"/>
    <mergeCell ref="Z1142:AA1142"/>
    <mergeCell ref="AF1142:AG1142"/>
    <mergeCell ref="AH1142:AI1142"/>
    <mergeCell ref="B1143:C1143"/>
    <mergeCell ref="E1143:G1143"/>
    <mergeCell ref="I1143:J1143"/>
    <mergeCell ref="N1143:O1143"/>
    <mergeCell ref="Q1143:S1143"/>
    <mergeCell ref="U1143:V1143"/>
    <mergeCell ref="Z1143:AA1143"/>
    <mergeCell ref="B1142:C1142"/>
    <mergeCell ref="E1142:G1142"/>
    <mergeCell ref="I1142:J1142"/>
    <mergeCell ref="N1142:O1142"/>
    <mergeCell ref="Q1142:S1142"/>
    <mergeCell ref="U1142:V1142"/>
    <mergeCell ref="AH1140:AI1140"/>
    <mergeCell ref="B1141:C1141"/>
    <mergeCell ref="E1141:G1141"/>
    <mergeCell ref="I1141:J1141"/>
    <mergeCell ref="N1141:O1141"/>
    <mergeCell ref="Q1141:S1141"/>
    <mergeCell ref="U1141:V1141"/>
    <mergeCell ref="Z1141:AA1141"/>
    <mergeCell ref="AF1141:AG1141"/>
    <mergeCell ref="AH1141:AI1141"/>
    <mergeCell ref="AF1147:AG1147"/>
    <mergeCell ref="AH1147:AI1147"/>
    <mergeCell ref="B1148:C1148"/>
    <mergeCell ref="E1148:G1148"/>
    <mergeCell ref="I1148:J1148"/>
    <mergeCell ref="N1148:O1148"/>
    <mergeCell ref="Q1148:S1148"/>
    <mergeCell ref="U1148:V1148"/>
    <mergeCell ref="Z1148:AA1148"/>
    <mergeCell ref="AF1148:AG1148"/>
    <mergeCell ref="Z1146:AA1146"/>
    <mergeCell ref="AF1146:AG1146"/>
    <mergeCell ref="AH1146:AI1146"/>
    <mergeCell ref="B1147:C1147"/>
    <mergeCell ref="E1147:G1147"/>
    <mergeCell ref="I1147:J1147"/>
    <mergeCell ref="N1147:O1147"/>
    <mergeCell ref="Q1147:S1147"/>
    <mergeCell ref="U1147:V1147"/>
    <mergeCell ref="Z1147:AA1147"/>
    <mergeCell ref="B1146:C1146"/>
    <mergeCell ref="E1146:G1146"/>
    <mergeCell ref="I1146:J1146"/>
    <mergeCell ref="N1146:O1146"/>
    <mergeCell ref="Q1146:S1146"/>
    <mergeCell ref="U1146:V1146"/>
    <mergeCell ref="AH1144:AI1144"/>
    <mergeCell ref="B1145:C1145"/>
    <mergeCell ref="E1145:G1145"/>
    <mergeCell ref="I1145:J1145"/>
    <mergeCell ref="N1145:O1145"/>
    <mergeCell ref="Q1145:S1145"/>
    <mergeCell ref="U1145:V1145"/>
    <mergeCell ref="Z1145:AA1145"/>
    <mergeCell ref="AF1145:AG1145"/>
    <mergeCell ref="AH1145:AI1145"/>
    <mergeCell ref="AF1151:AG1151"/>
    <mergeCell ref="AH1151:AI1151"/>
    <mergeCell ref="B1152:C1152"/>
    <mergeCell ref="E1152:G1152"/>
    <mergeCell ref="I1152:J1152"/>
    <mergeCell ref="N1152:O1152"/>
    <mergeCell ref="Q1152:S1152"/>
    <mergeCell ref="U1152:V1152"/>
    <mergeCell ref="Z1152:AA1152"/>
    <mergeCell ref="AF1152:AG1152"/>
    <mergeCell ref="Z1150:AA1150"/>
    <mergeCell ref="AF1150:AG1150"/>
    <mergeCell ref="AH1150:AI1150"/>
    <mergeCell ref="B1151:C1151"/>
    <mergeCell ref="E1151:G1151"/>
    <mergeCell ref="I1151:J1151"/>
    <mergeCell ref="N1151:O1151"/>
    <mergeCell ref="Q1151:S1151"/>
    <mergeCell ref="U1151:V1151"/>
    <mergeCell ref="Z1151:AA1151"/>
    <mergeCell ref="B1150:C1150"/>
    <mergeCell ref="E1150:G1150"/>
    <mergeCell ref="I1150:J1150"/>
    <mergeCell ref="N1150:O1150"/>
    <mergeCell ref="Q1150:S1150"/>
    <mergeCell ref="U1150:V1150"/>
    <mergeCell ref="AH1148:AI1148"/>
    <mergeCell ref="B1149:C1149"/>
    <mergeCell ref="E1149:G1149"/>
    <mergeCell ref="I1149:J1149"/>
    <mergeCell ref="N1149:O1149"/>
    <mergeCell ref="Q1149:S1149"/>
    <mergeCell ref="U1149:V1149"/>
    <mergeCell ref="Z1149:AA1149"/>
    <mergeCell ref="AF1149:AG1149"/>
    <mergeCell ref="AH1149:AI1149"/>
    <mergeCell ref="AF1155:AG1155"/>
    <mergeCell ref="AH1155:AI1155"/>
    <mergeCell ref="B1156:C1156"/>
    <mergeCell ref="E1156:G1156"/>
    <mergeCell ref="I1156:J1156"/>
    <mergeCell ref="N1156:O1156"/>
    <mergeCell ref="Q1156:S1156"/>
    <mergeCell ref="U1156:V1156"/>
    <mergeCell ref="Z1156:AA1156"/>
    <mergeCell ref="AF1156:AG1156"/>
    <mergeCell ref="Z1154:AA1154"/>
    <mergeCell ref="AF1154:AG1154"/>
    <mergeCell ref="AH1154:AI1154"/>
    <mergeCell ref="B1155:C1155"/>
    <mergeCell ref="E1155:G1155"/>
    <mergeCell ref="I1155:J1155"/>
    <mergeCell ref="N1155:O1155"/>
    <mergeCell ref="Q1155:S1155"/>
    <mergeCell ref="U1155:V1155"/>
    <mergeCell ref="Z1155:AA1155"/>
    <mergeCell ref="B1154:C1154"/>
    <mergeCell ref="E1154:G1154"/>
    <mergeCell ref="I1154:J1154"/>
    <mergeCell ref="N1154:O1154"/>
    <mergeCell ref="Q1154:S1154"/>
    <mergeCell ref="U1154:V1154"/>
    <mergeCell ref="AH1152:AI1152"/>
    <mergeCell ref="B1153:C1153"/>
    <mergeCell ref="E1153:G1153"/>
    <mergeCell ref="I1153:J1153"/>
    <mergeCell ref="N1153:O1153"/>
    <mergeCell ref="Q1153:S1153"/>
    <mergeCell ref="U1153:V1153"/>
    <mergeCell ref="Z1153:AA1153"/>
    <mergeCell ref="AF1153:AG1153"/>
    <mergeCell ref="AH1153:AI1153"/>
    <mergeCell ref="AF1159:AG1159"/>
    <mergeCell ref="AH1159:AI1159"/>
    <mergeCell ref="B1160:C1160"/>
    <mergeCell ref="E1160:G1160"/>
    <mergeCell ref="I1160:J1160"/>
    <mergeCell ref="N1160:O1160"/>
    <mergeCell ref="Q1160:S1160"/>
    <mergeCell ref="U1160:V1160"/>
    <mergeCell ref="Z1160:AA1160"/>
    <mergeCell ref="AF1160:AG1160"/>
    <mergeCell ref="Z1158:AA1158"/>
    <mergeCell ref="AF1158:AG1158"/>
    <mergeCell ref="AH1158:AI1158"/>
    <mergeCell ref="B1159:C1159"/>
    <mergeCell ref="E1159:G1159"/>
    <mergeCell ref="I1159:J1159"/>
    <mergeCell ref="N1159:O1159"/>
    <mergeCell ref="Q1159:S1159"/>
    <mergeCell ref="U1159:V1159"/>
    <mergeCell ref="Z1159:AA1159"/>
    <mergeCell ref="B1158:C1158"/>
    <mergeCell ref="E1158:G1158"/>
    <mergeCell ref="I1158:J1158"/>
    <mergeCell ref="N1158:O1158"/>
    <mergeCell ref="Q1158:S1158"/>
    <mergeCell ref="U1158:V1158"/>
    <mergeCell ref="AH1156:AI1156"/>
    <mergeCell ref="B1157:C1157"/>
    <mergeCell ref="E1157:G1157"/>
    <mergeCell ref="I1157:J1157"/>
    <mergeCell ref="N1157:O1157"/>
    <mergeCell ref="Q1157:S1157"/>
    <mergeCell ref="U1157:V1157"/>
    <mergeCell ref="Z1157:AA1157"/>
    <mergeCell ref="AF1157:AG1157"/>
    <mergeCell ref="AH1157:AI1157"/>
    <mergeCell ref="AF1163:AG1163"/>
    <mergeCell ref="AH1163:AI1163"/>
    <mergeCell ref="B1164:C1164"/>
    <mergeCell ref="E1164:G1164"/>
    <mergeCell ref="I1164:J1164"/>
    <mergeCell ref="N1164:O1164"/>
    <mergeCell ref="Q1164:S1164"/>
    <mergeCell ref="U1164:V1164"/>
    <mergeCell ref="Z1164:AA1164"/>
    <mergeCell ref="AF1164:AG1164"/>
    <mergeCell ref="Z1162:AA1162"/>
    <mergeCell ref="AF1162:AG1162"/>
    <mergeCell ref="AH1162:AI1162"/>
    <mergeCell ref="B1163:C1163"/>
    <mergeCell ref="E1163:G1163"/>
    <mergeCell ref="I1163:J1163"/>
    <mergeCell ref="N1163:O1163"/>
    <mergeCell ref="Q1163:S1163"/>
    <mergeCell ref="U1163:V1163"/>
    <mergeCell ref="Z1163:AA1163"/>
    <mergeCell ref="B1162:C1162"/>
    <mergeCell ref="E1162:G1162"/>
    <mergeCell ref="I1162:J1162"/>
    <mergeCell ref="N1162:O1162"/>
    <mergeCell ref="Q1162:S1162"/>
    <mergeCell ref="U1162:V1162"/>
    <mergeCell ref="AH1160:AI1160"/>
    <mergeCell ref="B1161:C1161"/>
    <mergeCell ref="E1161:G1161"/>
    <mergeCell ref="I1161:J1161"/>
    <mergeCell ref="N1161:O1161"/>
    <mergeCell ref="Q1161:S1161"/>
    <mergeCell ref="U1161:V1161"/>
    <mergeCell ref="Z1161:AA1161"/>
    <mergeCell ref="AF1161:AG1161"/>
    <mergeCell ref="AH1161:AI1161"/>
    <mergeCell ref="AF1167:AG1167"/>
    <mergeCell ref="AH1167:AI1167"/>
    <mergeCell ref="B1168:C1168"/>
    <mergeCell ref="E1168:G1168"/>
    <mergeCell ref="I1168:J1168"/>
    <mergeCell ref="N1168:O1168"/>
    <mergeCell ref="Q1168:S1168"/>
    <mergeCell ref="U1168:V1168"/>
    <mergeCell ref="Z1168:AA1168"/>
    <mergeCell ref="AF1168:AG1168"/>
    <mergeCell ref="Z1166:AA1166"/>
    <mergeCell ref="AF1166:AG1166"/>
    <mergeCell ref="AH1166:AI1166"/>
    <mergeCell ref="B1167:C1167"/>
    <mergeCell ref="E1167:G1167"/>
    <mergeCell ref="I1167:J1167"/>
    <mergeCell ref="N1167:O1167"/>
    <mergeCell ref="Q1167:S1167"/>
    <mergeCell ref="U1167:V1167"/>
    <mergeCell ref="Z1167:AA1167"/>
    <mergeCell ref="B1166:C1166"/>
    <mergeCell ref="E1166:G1166"/>
    <mergeCell ref="I1166:J1166"/>
    <mergeCell ref="N1166:O1166"/>
    <mergeCell ref="Q1166:S1166"/>
    <mergeCell ref="U1166:V1166"/>
    <mergeCell ref="AH1164:AI1164"/>
    <mergeCell ref="B1165:C1165"/>
    <mergeCell ref="E1165:G1165"/>
    <mergeCell ref="I1165:J1165"/>
    <mergeCell ref="N1165:O1165"/>
    <mergeCell ref="Q1165:S1165"/>
    <mergeCell ref="U1165:V1165"/>
    <mergeCell ref="Z1165:AA1165"/>
    <mergeCell ref="AF1165:AG1165"/>
    <mergeCell ref="AH1165:AI1165"/>
    <mergeCell ref="AF1171:AG1171"/>
    <mergeCell ref="AH1171:AI1171"/>
    <mergeCell ref="B1172:C1172"/>
    <mergeCell ref="E1172:G1172"/>
    <mergeCell ref="I1172:J1172"/>
    <mergeCell ref="N1172:O1172"/>
    <mergeCell ref="Q1172:S1172"/>
    <mergeCell ref="U1172:V1172"/>
    <mergeCell ref="Z1172:AA1172"/>
    <mergeCell ref="AF1172:AG1172"/>
    <mergeCell ref="Z1170:AA1170"/>
    <mergeCell ref="AF1170:AG1170"/>
    <mergeCell ref="AH1170:AI1170"/>
    <mergeCell ref="B1171:C1171"/>
    <mergeCell ref="E1171:G1171"/>
    <mergeCell ref="I1171:J1171"/>
    <mergeCell ref="N1171:O1171"/>
    <mergeCell ref="Q1171:S1171"/>
    <mergeCell ref="U1171:V1171"/>
    <mergeCell ref="Z1171:AA1171"/>
    <mergeCell ref="B1170:C1170"/>
    <mergeCell ref="E1170:G1170"/>
    <mergeCell ref="I1170:J1170"/>
    <mergeCell ref="N1170:O1170"/>
    <mergeCell ref="Q1170:S1170"/>
    <mergeCell ref="U1170:V1170"/>
    <mergeCell ref="AH1168:AI1168"/>
    <mergeCell ref="B1169:C1169"/>
    <mergeCell ref="E1169:G1169"/>
    <mergeCell ref="I1169:J1169"/>
    <mergeCell ref="N1169:O1169"/>
    <mergeCell ref="Q1169:S1169"/>
    <mergeCell ref="U1169:V1169"/>
    <mergeCell ref="Z1169:AA1169"/>
    <mergeCell ref="AF1169:AG1169"/>
    <mergeCell ref="AH1169:AI1169"/>
    <mergeCell ref="AF1175:AG1175"/>
    <mergeCell ref="AH1175:AI1175"/>
    <mergeCell ref="B1176:C1176"/>
    <mergeCell ref="E1176:G1176"/>
    <mergeCell ref="I1176:J1176"/>
    <mergeCell ref="N1176:O1176"/>
    <mergeCell ref="Q1176:S1176"/>
    <mergeCell ref="U1176:V1176"/>
    <mergeCell ref="Z1176:AA1176"/>
    <mergeCell ref="AF1176:AG1176"/>
    <mergeCell ref="Z1174:AA1174"/>
    <mergeCell ref="AF1174:AG1174"/>
    <mergeCell ref="AH1174:AI1174"/>
    <mergeCell ref="B1175:C1175"/>
    <mergeCell ref="E1175:G1175"/>
    <mergeCell ref="I1175:J1175"/>
    <mergeCell ref="N1175:O1175"/>
    <mergeCell ref="Q1175:S1175"/>
    <mergeCell ref="U1175:V1175"/>
    <mergeCell ref="Z1175:AA1175"/>
    <mergeCell ref="B1174:C1174"/>
    <mergeCell ref="E1174:G1174"/>
    <mergeCell ref="I1174:J1174"/>
    <mergeCell ref="N1174:O1174"/>
    <mergeCell ref="Q1174:S1174"/>
    <mergeCell ref="U1174:V1174"/>
    <mergeCell ref="AH1172:AI1172"/>
    <mergeCell ref="B1173:C1173"/>
    <mergeCell ref="E1173:G1173"/>
    <mergeCell ref="I1173:J1173"/>
    <mergeCell ref="N1173:O1173"/>
    <mergeCell ref="Q1173:S1173"/>
    <mergeCell ref="U1173:V1173"/>
    <mergeCell ref="Z1173:AA1173"/>
    <mergeCell ref="AF1173:AG1173"/>
    <mergeCell ref="AH1173:AI1173"/>
    <mergeCell ref="AF1179:AG1179"/>
    <mergeCell ref="AH1179:AI1179"/>
    <mergeCell ref="B1180:C1180"/>
    <mergeCell ref="E1180:G1180"/>
    <mergeCell ref="I1180:J1180"/>
    <mergeCell ref="N1180:O1180"/>
    <mergeCell ref="Q1180:S1180"/>
    <mergeCell ref="U1180:V1180"/>
    <mergeCell ref="Z1180:AA1180"/>
    <mergeCell ref="AF1180:AG1180"/>
    <mergeCell ref="Z1178:AA1178"/>
    <mergeCell ref="AF1178:AG1178"/>
    <mergeCell ref="AH1178:AI1178"/>
    <mergeCell ref="B1179:C1179"/>
    <mergeCell ref="E1179:G1179"/>
    <mergeCell ref="I1179:J1179"/>
    <mergeCell ref="N1179:O1179"/>
    <mergeCell ref="Q1179:S1179"/>
    <mergeCell ref="U1179:V1179"/>
    <mergeCell ref="Z1179:AA1179"/>
    <mergeCell ref="B1178:C1178"/>
    <mergeCell ref="E1178:G1178"/>
    <mergeCell ref="I1178:J1178"/>
    <mergeCell ref="N1178:O1178"/>
    <mergeCell ref="Q1178:S1178"/>
    <mergeCell ref="U1178:V1178"/>
    <mergeCell ref="AH1176:AI1176"/>
    <mergeCell ref="B1177:C1177"/>
    <mergeCell ref="E1177:G1177"/>
    <mergeCell ref="I1177:J1177"/>
    <mergeCell ref="N1177:O1177"/>
    <mergeCell ref="Q1177:S1177"/>
    <mergeCell ref="U1177:V1177"/>
    <mergeCell ref="Z1177:AA1177"/>
    <mergeCell ref="AF1177:AG1177"/>
    <mergeCell ref="AH1177:AI1177"/>
    <mergeCell ref="AF1183:AG1183"/>
    <mergeCell ref="AH1183:AI1183"/>
    <mergeCell ref="B1184:C1184"/>
    <mergeCell ref="E1184:G1184"/>
    <mergeCell ref="I1184:J1184"/>
    <mergeCell ref="N1184:O1184"/>
    <mergeCell ref="Q1184:S1184"/>
    <mergeCell ref="U1184:V1184"/>
    <mergeCell ref="Z1184:AA1184"/>
    <mergeCell ref="AF1184:AG1184"/>
    <mergeCell ref="Z1182:AA1182"/>
    <mergeCell ref="AF1182:AG1182"/>
    <mergeCell ref="AH1182:AI1182"/>
    <mergeCell ref="B1183:C1183"/>
    <mergeCell ref="E1183:G1183"/>
    <mergeCell ref="I1183:J1183"/>
    <mergeCell ref="N1183:O1183"/>
    <mergeCell ref="Q1183:S1183"/>
    <mergeCell ref="U1183:V1183"/>
    <mergeCell ref="Z1183:AA1183"/>
    <mergeCell ref="B1182:C1182"/>
    <mergeCell ref="E1182:G1182"/>
    <mergeCell ref="I1182:J1182"/>
    <mergeCell ref="N1182:O1182"/>
    <mergeCell ref="Q1182:S1182"/>
    <mergeCell ref="U1182:V1182"/>
    <mergeCell ref="AH1180:AI1180"/>
    <mergeCell ref="B1181:C1181"/>
    <mergeCell ref="E1181:G1181"/>
    <mergeCell ref="I1181:J1181"/>
    <mergeCell ref="N1181:O1181"/>
    <mergeCell ref="Q1181:S1181"/>
    <mergeCell ref="U1181:V1181"/>
    <mergeCell ref="Z1181:AA1181"/>
    <mergeCell ref="AF1181:AG1181"/>
    <mergeCell ref="AH1181:AI1181"/>
    <mergeCell ref="AF1187:AG1187"/>
    <mergeCell ref="AH1187:AI1187"/>
    <mergeCell ref="B1188:C1188"/>
    <mergeCell ref="E1188:G1188"/>
    <mergeCell ref="I1188:J1188"/>
    <mergeCell ref="N1188:O1188"/>
    <mergeCell ref="Q1188:S1188"/>
    <mergeCell ref="U1188:V1188"/>
    <mergeCell ref="Z1188:AA1188"/>
    <mergeCell ref="AF1188:AG1188"/>
    <mergeCell ref="Z1186:AA1186"/>
    <mergeCell ref="AF1186:AG1186"/>
    <mergeCell ref="AH1186:AI1186"/>
    <mergeCell ref="B1187:C1187"/>
    <mergeCell ref="E1187:G1187"/>
    <mergeCell ref="I1187:J1187"/>
    <mergeCell ref="N1187:O1187"/>
    <mergeCell ref="Q1187:S1187"/>
    <mergeCell ref="U1187:V1187"/>
    <mergeCell ref="Z1187:AA1187"/>
    <mergeCell ref="B1186:C1186"/>
    <mergeCell ref="E1186:G1186"/>
    <mergeCell ref="I1186:J1186"/>
    <mergeCell ref="N1186:O1186"/>
    <mergeCell ref="Q1186:S1186"/>
    <mergeCell ref="U1186:V1186"/>
    <mergeCell ref="AH1184:AI1184"/>
    <mergeCell ref="B1185:C1185"/>
    <mergeCell ref="E1185:G1185"/>
    <mergeCell ref="I1185:J1185"/>
    <mergeCell ref="N1185:O1185"/>
    <mergeCell ref="Q1185:S1185"/>
    <mergeCell ref="U1185:V1185"/>
    <mergeCell ref="Z1185:AA1185"/>
    <mergeCell ref="AF1185:AG1185"/>
    <mergeCell ref="AH1185:AI1185"/>
    <mergeCell ref="AF1191:AG1191"/>
    <mergeCell ref="AH1191:AI1191"/>
    <mergeCell ref="B1192:C1192"/>
    <mergeCell ref="E1192:G1192"/>
    <mergeCell ref="I1192:J1192"/>
    <mergeCell ref="N1192:O1192"/>
    <mergeCell ref="Q1192:S1192"/>
    <mergeCell ref="U1192:V1192"/>
    <mergeCell ref="Z1192:AA1192"/>
    <mergeCell ref="AF1192:AG1192"/>
    <mergeCell ref="Z1190:AA1190"/>
    <mergeCell ref="AF1190:AG1190"/>
    <mergeCell ref="AH1190:AI1190"/>
    <mergeCell ref="B1191:C1191"/>
    <mergeCell ref="E1191:G1191"/>
    <mergeCell ref="I1191:J1191"/>
    <mergeCell ref="N1191:O1191"/>
    <mergeCell ref="Q1191:S1191"/>
    <mergeCell ref="U1191:V1191"/>
    <mergeCell ref="Z1191:AA1191"/>
    <mergeCell ref="B1190:C1190"/>
    <mergeCell ref="E1190:G1190"/>
    <mergeCell ref="I1190:J1190"/>
    <mergeCell ref="N1190:O1190"/>
    <mergeCell ref="Q1190:S1190"/>
    <mergeCell ref="U1190:V1190"/>
    <mergeCell ref="AH1188:AI1188"/>
    <mergeCell ref="B1189:C1189"/>
    <mergeCell ref="E1189:G1189"/>
    <mergeCell ref="I1189:J1189"/>
    <mergeCell ref="N1189:O1189"/>
    <mergeCell ref="Q1189:S1189"/>
    <mergeCell ref="U1189:V1189"/>
    <mergeCell ref="Z1189:AA1189"/>
    <mergeCell ref="AF1189:AG1189"/>
    <mergeCell ref="AH1189:AI1189"/>
    <mergeCell ref="AF1195:AG1195"/>
    <mergeCell ref="AH1195:AI1195"/>
    <mergeCell ref="B1196:C1196"/>
    <mergeCell ref="E1196:G1196"/>
    <mergeCell ref="I1196:J1196"/>
    <mergeCell ref="N1196:O1196"/>
    <mergeCell ref="Q1196:S1196"/>
    <mergeCell ref="U1196:V1196"/>
    <mergeCell ref="Z1196:AA1196"/>
    <mergeCell ref="AF1196:AG1196"/>
    <mergeCell ref="Z1194:AA1194"/>
    <mergeCell ref="AF1194:AG1194"/>
    <mergeCell ref="AH1194:AI1194"/>
    <mergeCell ref="B1195:C1195"/>
    <mergeCell ref="E1195:G1195"/>
    <mergeCell ref="I1195:J1195"/>
    <mergeCell ref="N1195:O1195"/>
    <mergeCell ref="Q1195:S1195"/>
    <mergeCell ref="U1195:V1195"/>
    <mergeCell ref="Z1195:AA1195"/>
    <mergeCell ref="B1194:C1194"/>
    <mergeCell ref="E1194:G1194"/>
    <mergeCell ref="I1194:J1194"/>
    <mergeCell ref="N1194:O1194"/>
    <mergeCell ref="Q1194:S1194"/>
    <mergeCell ref="U1194:V1194"/>
    <mergeCell ref="AH1192:AI1192"/>
    <mergeCell ref="B1193:C1193"/>
    <mergeCell ref="E1193:G1193"/>
    <mergeCell ref="I1193:J1193"/>
    <mergeCell ref="N1193:O1193"/>
    <mergeCell ref="Q1193:S1193"/>
    <mergeCell ref="U1193:V1193"/>
    <mergeCell ref="Z1193:AA1193"/>
    <mergeCell ref="AF1193:AG1193"/>
    <mergeCell ref="AH1193:AI1193"/>
    <mergeCell ref="AF1199:AG1199"/>
    <mergeCell ref="AH1199:AI1199"/>
    <mergeCell ref="B1200:C1200"/>
    <mergeCell ref="E1200:G1200"/>
    <mergeCell ref="I1200:J1200"/>
    <mergeCell ref="N1200:O1200"/>
    <mergeCell ref="Q1200:S1200"/>
    <mergeCell ref="U1200:V1200"/>
    <mergeCell ref="Z1200:AA1200"/>
    <mergeCell ref="AF1200:AG1200"/>
    <mergeCell ref="Z1198:AA1198"/>
    <mergeCell ref="AF1198:AG1198"/>
    <mergeCell ref="AH1198:AI1198"/>
    <mergeCell ref="B1199:C1199"/>
    <mergeCell ref="E1199:G1199"/>
    <mergeCell ref="I1199:J1199"/>
    <mergeCell ref="N1199:O1199"/>
    <mergeCell ref="Q1199:S1199"/>
    <mergeCell ref="U1199:V1199"/>
    <mergeCell ref="Z1199:AA1199"/>
    <mergeCell ref="B1198:C1198"/>
    <mergeCell ref="E1198:G1198"/>
    <mergeCell ref="I1198:J1198"/>
    <mergeCell ref="N1198:O1198"/>
    <mergeCell ref="Q1198:S1198"/>
    <mergeCell ref="U1198:V1198"/>
    <mergeCell ref="AH1196:AI1196"/>
    <mergeCell ref="B1197:C1197"/>
    <mergeCell ref="E1197:G1197"/>
    <mergeCell ref="I1197:J1197"/>
    <mergeCell ref="N1197:O1197"/>
    <mergeCell ref="Q1197:S1197"/>
    <mergeCell ref="U1197:V1197"/>
    <mergeCell ref="Z1197:AA1197"/>
    <mergeCell ref="AF1197:AG1197"/>
    <mergeCell ref="AH1197:AI1197"/>
    <mergeCell ref="AF1203:AG1203"/>
    <mergeCell ref="AH1203:AI1203"/>
    <mergeCell ref="B1204:C1204"/>
    <mergeCell ref="E1204:G1204"/>
    <mergeCell ref="I1204:J1204"/>
    <mergeCell ref="N1204:O1204"/>
    <mergeCell ref="Q1204:S1204"/>
    <mergeCell ref="U1204:V1204"/>
    <mergeCell ref="Z1204:AA1204"/>
    <mergeCell ref="AF1204:AG1204"/>
    <mergeCell ref="Z1202:AA1202"/>
    <mergeCell ref="AF1202:AG1202"/>
    <mergeCell ref="AH1202:AI1202"/>
    <mergeCell ref="B1203:C1203"/>
    <mergeCell ref="E1203:G1203"/>
    <mergeCell ref="I1203:J1203"/>
    <mergeCell ref="N1203:O1203"/>
    <mergeCell ref="Q1203:S1203"/>
    <mergeCell ref="U1203:V1203"/>
    <mergeCell ref="Z1203:AA1203"/>
    <mergeCell ref="B1202:C1202"/>
    <mergeCell ref="E1202:G1202"/>
    <mergeCell ref="I1202:J1202"/>
    <mergeCell ref="N1202:O1202"/>
    <mergeCell ref="Q1202:S1202"/>
    <mergeCell ref="U1202:V1202"/>
    <mergeCell ref="AH1200:AI1200"/>
    <mergeCell ref="B1201:C1201"/>
    <mergeCell ref="E1201:G1201"/>
    <mergeCell ref="I1201:J1201"/>
    <mergeCell ref="N1201:O1201"/>
    <mergeCell ref="Q1201:S1201"/>
    <mergeCell ref="U1201:V1201"/>
    <mergeCell ref="Z1201:AA1201"/>
    <mergeCell ref="AF1201:AG1201"/>
    <mergeCell ref="AH1201:AI1201"/>
    <mergeCell ref="AF1207:AG1207"/>
    <mergeCell ref="AH1207:AI1207"/>
    <mergeCell ref="B1208:C1208"/>
    <mergeCell ref="E1208:G1208"/>
    <mergeCell ref="I1208:J1208"/>
    <mergeCell ref="N1208:O1208"/>
    <mergeCell ref="Q1208:S1208"/>
    <mergeCell ref="U1208:V1208"/>
    <mergeCell ref="Z1208:AA1208"/>
    <mergeCell ref="AF1208:AG1208"/>
    <mergeCell ref="Z1206:AA1206"/>
    <mergeCell ref="AF1206:AG1206"/>
    <mergeCell ref="AH1206:AI1206"/>
    <mergeCell ref="B1207:C1207"/>
    <mergeCell ref="E1207:G1207"/>
    <mergeCell ref="I1207:J1207"/>
    <mergeCell ref="N1207:O1207"/>
    <mergeCell ref="Q1207:S1207"/>
    <mergeCell ref="U1207:V1207"/>
    <mergeCell ref="Z1207:AA1207"/>
    <mergeCell ref="B1206:C1206"/>
    <mergeCell ref="E1206:G1206"/>
    <mergeCell ref="I1206:J1206"/>
    <mergeCell ref="N1206:O1206"/>
    <mergeCell ref="Q1206:S1206"/>
    <mergeCell ref="U1206:V1206"/>
    <mergeCell ref="AH1204:AI1204"/>
    <mergeCell ref="B1205:C1205"/>
    <mergeCell ref="E1205:G1205"/>
    <mergeCell ref="I1205:J1205"/>
    <mergeCell ref="N1205:O1205"/>
    <mergeCell ref="Q1205:S1205"/>
    <mergeCell ref="U1205:V1205"/>
    <mergeCell ref="Z1205:AA1205"/>
    <mergeCell ref="AF1205:AG1205"/>
    <mergeCell ref="AH1205:AI1205"/>
    <mergeCell ref="AF1211:AG1211"/>
    <mergeCell ref="AH1211:AI1211"/>
    <mergeCell ref="B1212:C1212"/>
    <mergeCell ref="E1212:G1212"/>
    <mergeCell ref="I1212:J1212"/>
    <mergeCell ref="N1212:O1212"/>
    <mergeCell ref="Q1212:S1212"/>
    <mergeCell ref="U1212:V1212"/>
    <mergeCell ref="Z1212:AA1212"/>
    <mergeCell ref="AF1212:AG1212"/>
    <mergeCell ref="Z1210:AA1210"/>
    <mergeCell ref="AF1210:AG1210"/>
    <mergeCell ref="AH1210:AI1210"/>
    <mergeCell ref="B1211:C1211"/>
    <mergeCell ref="E1211:G1211"/>
    <mergeCell ref="I1211:J1211"/>
    <mergeCell ref="N1211:O1211"/>
    <mergeCell ref="Q1211:S1211"/>
    <mergeCell ref="U1211:V1211"/>
    <mergeCell ref="Z1211:AA1211"/>
    <mergeCell ref="B1210:C1210"/>
    <mergeCell ref="E1210:G1210"/>
    <mergeCell ref="I1210:J1210"/>
    <mergeCell ref="N1210:O1210"/>
    <mergeCell ref="Q1210:S1210"/>
    <mergeCell ref="U1210:V1210"/>
    <mergeCell ref="AH1208:AI1208"/>
    <mergeCell ref="B1209:C1209"/>
    <mergeCell ref="E1209:G1209"/>
    <mergeCell ref="I1209:J1209"/>
    <mergeCell ref="N1209:O1209"/>
    <mergeCell ref="Q1209:S1209"/>
    <mergeCell ref="U1209:V1209"/>
    <mergeCell ref="Z1209:AA1209"/>
    <mergeCell ref="AF1209:AG1209"/>
    <mergeCell ref="AH1209:AI1209"/>
    <mergeCell ref="AF1215:AG1215"/>
    <mergeCell ref="AH1215:AI1215"/>
    <mergeCell ref="B1216:C1216"/>
    <mergeCell ref="E1216:G1216"/>
    <mergeCell ref="I1216:J1216"/>
    <mergeCell ref="N1216:O1216"/>
    <mergeCell ref="Q1216:S1216"/>
    <mergeCell ref="U1216:V1216"/>
    <mergeCell ref="Z1216:AA1216"/>
    <mergeCell ref="AF1216:AG1216"/>
    <mergeCell ref="Z1214:AA1214"/>
    <mergeCell ref="AF1214:AG1214"/>
    <mergeCell ref="AH1214:AI1214"/>
    <mergeCell ref="B1215:C1215"/>
    <mergeCell ref="E1215:G1215"/>
    <mergeCell ref="I1215:J1215"/>
    <mergeCell ref="N1215:O1215"/>
    <mergeCell ref="Q1215:S1215"/>
    <mergeCell ref="U1215:V1215"/>
    <mergeCell ref="Z1215:AA1215"/>
    <mergeCell ref="B1214:C1214"/>
    <mergeCell ref="E1214:G1214"/>
    <mergeCell ref="I1214:J1214"/>
    <mergeCell ref="N1214:O1214"/>
    <mergeCell ref="Q1214:S1214"/>
    <mergeCell ref="U1214:V1214"/>
    <mergeCell ref="AH1212:AI1212"/>
    <mergeCell ref="B1213:C1213"/>
    <mergeCell ref="E1213:G1213"/>
    <mergeCell ref="I1213:J1213"/>
    <mergeCell ref="N1213:O1213"/>
    <mergeCell ref="Q1213:S1213"/>
    <mergeCell ref="U1213:V1213"/>
    <mergeCell ref="Z1213:AA1213"/>
    <mergeCell ref="AF1213:AG1213"/>
    <mergeCell ref="AH1213:AI1213"/>
    <mergeCell ref="AF1219:AG1219"/>
    <mergeCell ref="AH1219:AI1219"/>
    <mergeCell ref="B1220:C1220"/>
    <mergeCell ref="E1220:G1220"/>
    <mergeCell ref="I1220:J1220"/>
    <mergeCell ref="N1220:O1220"/>
    <mergeCell ref="Q1220:S1220"/>
    <mergeCell ref="U1220:V1220"/>
    <mergeCell ref="Z1220:AA1220"/>
    <mergeCell ref="AF1220:AG1220"/>
    <mergeCell ref="Z1218:AA1218"/>
    <mergeCell ref="AF1218:AG1218"/>
    <mergeCell ref="AH1218:AI1218"/>
    <mergeCell ref="B1219:C1219"/>
    <mergeCell ref="E1219:G1219"/>
    <mergeCell ref="I1219:J1219"/>
    <mergeCell ref="N1219:O1219"/>
    <mergeCell ref="Q1219:S1219"/>
    <mergeCell ref="U1219:V1219"/>
    <mergeCell ref="Z1219:AA1219"/>
    <mergeCell ref="B1218:C1218"/>
    <mergeCell ref="E1218:G1218"/>
    <mergeCell ref="I1218:J1218"/>
    <mergeCell ref="N1218:O1218"/>
    <mergeCell ref="Q1218:S1218"/>
    <mergeCell ref="U1218:V1218"/>
    <mergeCell ref="AH1216:AI1216"/>
    <mergeCell ref="B1217:C1217"/>
    <mergeCell ref="E1217:G1217"/>
    <mergeCell ref="I1217:J1217"/>
    <mergeCell ref="N1217:O1217"/>
    <mergeCell ref="Q1217:S1217"/>
    <mergeCell ref="U1217:V1217"/>
    <mergeCell ref="Z1217:AA1217"/>
    <mergeCell ref="AF1217:AG1217"/>
    <mergeCell ref="AH1217:AI1217"/>
    <mergeCell ref="AF1223:AG1223"/>
    <mergeCell ref="AH1223:AI1223"/>
    <mergeCell ref="B1224:C1224"/>
    <mergeCell ref="E1224:G1224"/>
    <mergeCell ref="I1224:J1224"/>
    <mergeCell ref="N1224:O1224"/>
    <mergeCell ref="Q1224:S1224"/>
    <mergeCell ref="U1224:V1224"/>
    <mergeCell ref="Z1224:AA1224"/>
    <mergeCell ref="AF1224:AG1224"/>
    <mergeCell ref="Z1222:AA1222"/>
    <mergeCell ref="AF1222:AG1222"/>
    <mergeCell ref="AH1222:AI1222"/>
    <mergeCell ref="B1223:C1223"/>
    <mergeCell ref="E1223:G1223"/>
    <mergeCell ref="I1223:J1223"/>
    <mergeCell ref="N1223:O1223"/>
    <mergeCell ref="Q1223:S1223"/>
    <mergeCell ref="U1223:V1223"/>
    <mergeCell ref="Z1223:AA1223"/>
    <mergeCell ref="B1222:C1222"/>
    <mergeCell ref="E1222:G1222"/>
    <mergeCell ref="I1222:J1222"/>
    <mergeCell ref="N1222:O1222"/>
    <mergeCell ref="Q1222:S1222"/>
    <mergeCell ref="U1222:V1222"/>
    <mergeCell ref="AH1220:AI1220"/>
    <mergeCell ref="B1221:C1221"/>
    <mergeCell ref="E1221:G1221"/>
    <mergeCell ref="I1221:J1221"/>
    <mergeCell ref="N1221:O1221"/>
    <mergeCell ref="Q1221:S1221"/>
    <mergeCell ref="U1221:V1221"/>
    <mergeCell ref="Z1221:AA1221"/>
    <mergeCell ref="AF1221:AG1221"/>
    <mergeCell ref="AH1221:AI1221"/>
    <mergeCell ref="AF1227:AG1227"/>
    <mergeCell ref="AH1227:AI1227"/>
    <mergeCell ref="B1228:C1228"/>
    <mergeCell ref="E1228:G1228"/>
    <mergeCell ref="I1228:J1228"/>
    <mergeCell ref="N1228:O1228"/>
    <mergeCell ref="Q1228:S1228"/>
    <mergeCell ref="U1228:V1228"/>
    <mergeCell ref="Z1228:AA1228"/>
    <mergeCell ref="AF1228:AG1228"/>
    <mergeCell ref="Z1226:AA1226"/>
    <mergeCell ref="AF1226:AG1226"/>
    <mergeCell ref="AH1226:AI1226"/>
    <mergeCell ref="B1227:C1227"/>
    <mergeCell ref="E1227:G1227"/>
    <mergeCell ref="I1227:J1227"/>
    <mergeCell ref="N1227:O1227"/>
    <mergeCell ref="Q1227:S1227"/>
    <mergeCell ref="U1227:V1227"/>
    <mergeCell ref="Z1227:AA1227"/>
    <mergeCell ref="B1226:C1226"/>
    <mergeCell ref="E1226:G1226"/>
    <mergeCell ref="I1226:J1226"/>
    <mergeCell ref="N1226:O1226"/>
    <mergeCell ref="Q1226:S1226"/>
    <mergeCell ref="U1226:V1226"/>
    <mergeCell ref="AH1224:AI1224"/>
    <mergeCell ref="B1225:C1225"/>
    <mergeCell ref="E1225:G1225"/>
    <mergeCell ref="I1225:J1225"/>
    <mergeCell ref="N1225:O1225"/>
    <mergeCell ref="Q1225:S1225"/>
    <mergeCell ref="U1225:V1225"/>
    <mergeCell ref="Z1225:AA1225"/>
    <mergeCell ref="AF1225:AG1225"/>
    <mergeCell ref="AH1225:AI1225"/>
    <mergeCell ref="AF1231:AG1231"/>
    <mergeCell ref="AH1231:AI1231"/>
    <mergeCell ref="B1232:C1232"/>
    <mergeCell ref="E1232:G1232"/>
    <mergeCell ref="I1232:J1232"/>
    <mergeCell ref="N1232:O1232"/>
    <mergeCell ref="Q1232:S1232"/>
    <mergeCell ref="U1232:V1232"/>
    <mergeCell ref="Z1232:AA1232"/>
    <mergeCell ref="AF1232:AG1232"/>
    <mergeCell ref="Z1230:AA1230"/>
    <mergeCell ref="AF1230:AG1230"/>
    <mergeCell ref="AH1230:AI1230"/>
    <mergeCell ref="B1231:C1231"/>
    <mergeCell ref="E1231:G1231"/>
    <mergeCell ref="I1231:J1231"/>
    <mergeCell ref="N1231:O1231"/>
    <mergeCell ref="Q1231:S1231"/>
    <mergeCell ref="U1231:V1231"/>
    <mergeCell ref="Z1231:AA1231"/>
    <mergeCell ref="B1230:C1230"/>
    <mergeCell ref="E1230:G1230"/>
    <mergeCell ref="I1230:J1230"/>
    <mergeCell ref="N1230:O1230"/>
    <mergeCell ref="Q1230:S1230"/>
    <mergeCell ref="U1230:V1230"/>
    <mergeCell ref="AH1228:AI1228"/>
    <mergeCell ref="B1229:C1229"/>
    <mergeCell ref="E1229:G1229"/>
    <mergeCell ref="I1229:J1229"/>
    <mergeCell ref="N1229:O1229"/>
    <mergeCell ref="Q1229:S1229"/>
    <mergeCell ref="U1229:V1229"/>
    <mergeCell ref="Z1229:AA1229"/>
    <mergeCell ref="AF1229:AG1229"/>
    <mergeCell ref="AH1229:AI1229"/>
    <mergeCell ref="AF1235:AG1235"/>
    <mergeCell ref="AH1235:AI1235"/>
    <mergeCell ref="B1236:C1236"/>
    <mergeCell ref="E1236:G1236"/>
    <mergeCell ref="I1236:J1236"/>
    <mergeCell ref="N1236:O1236"/>
    <mergeCell ref="Q1236:S1236"/>
    <mergeCell ref="U1236:V1236"/>
    <mergeCell ref="Z1236:AA1236"/>
    <mergeCell ref="AF1236:AG1236"/>
    <mergeCell ref="Z1234:AA1234"/>
    <mergeCell ref="AF1234:AG1234"/>
    <mergeCell ref="AH1234:AI1234"/>
    <mergeCell ref="B1235:C1235"/>
    <mergeCell ref="E1235:G1235"/>
    <mergeCell ref="I1235:J1235"/>
    <mergeCell ref="N1235:O1235"/>
    <mergeCell ref="Q1235:S1235"/>
    <mergeCell ref="U1235:V1235"/>
    <mergeCell ref="Z1235:AA1235"/>
    <mergeCell ref="B1234:C1234"/>
    <mergeCell ref="E1234:G1234"/>
    <mergeCell ref="I1234:J1234"/>
    <mergeCell ref="N1234:O1234"/>
    <mergeCell ref="Q1234:S1234"/>
    <mergeCell ref="U1234:V1234"/>
    <mergeCell ref="AH1232:AI1232"/>
    <mergeCell ref="B1233:C1233"/>
    <mergeCell ref="E1233:G1233"/>
    <mergeCell ref="I1233:J1233"/>
    <mergeCell ref="N1233:O1233"/>
    <mergeCell ref="Q1233:S1233"/>
    <mergeCell ref="U1233:V1233"/>
    <mergeCell ref="Z1233:AA1233"/>
    <mergeCell ref="AF1233:AG1233"/>
    <mergeCell ref="AH1233:AI1233"/>
    <mergeCell ref="AF1239:AG1239"/>
    <mergeCell ref="AH1239:AI1239"/>
    <mergeCell ref="B1240:C1240"/>
    <mergeCell ref="E1240:G1240"/>
    <mergeCell ref="I1240:J1240"/>
    <mergeCell ref="N1240:O1240"/>
    <mergeCell ref="Q1240:S1240"/>
    <mergeCell ref="U1240:V1240"/>
    <mergeCell ref="Z1240:AA1240"/>
    <mergeCell ref="AF1240:AG1240"/>
    <mergeCell ref="Z1238:AA1238"/>
    <mergeCell ref="AF1238:AG1238"/>
    <mergeCell ref="AH1238:AI1238"/>
    <mergeCell ref="B1239:C1239"/>
    <mergeCell ref="E1239:G1239"/>
    <mergeCell ref="I1239:J1239"/>
    <mergeCell ref="N1239:O1239"/>
    <mergeCell ref="Q1239:S1239"/>
    <mergeCell ref="U1239:V1239"/>
    <mergeCell ref="Z1239:AA1239"/>
    <mergeCell ref="B1238:C1238"/>
    <mergeCell ref="E1238:G1238"/>
    <mergeCell ref="I1238:J1238"/>
    <mergeCell ref="N1238:O1238"/>
    <mergeCell ref="Q1238:S1238"/>
    <mergeCell ref="U1238:V1238"/>
    <mergeCell ref="AH1236:AI1236"/>
    <mergeCell ref="B1237:C1237"/>
    <mergeCell ref="E1237:G1237"/>
    <mergeCell ref="I1237:J1237"/>
    <mergeCell ref="N1237:O1237"/>
    <mergeCell ref="Q1237:S1237"/>
    <mergeCell ref="U1237:V1237"/>
    <mergeCell ref="Z1237:AA1237"/>
    <mergeCell ref="AF1237:AG1237"/>
    <mergeCell ref="AH1237:AI1237"/>
    <mergeCell ref="AF1243:AG1243"/>
    <mergeCell ref="AH1243:AI1243"/>
    <mergeCell ref="B1244:C1244"/>
    <mergeCell ref="E1244:G1244"/>
    <mergeCell ref="I1244:J1244"/>
    <mergeCell ref="N1244:O1244"/>
    <mergeCell ref="Q1244:S1244"/>
    <mergeCell ref="U1244:V1244"/>
    <mergeCell ref="Z1244:AA1244"/>
    <mergeCell ref="AF1244:AG1244"/>
    <mergeCell ref="Z1242:AA1242"/>
    <mergeCell ref="AF1242:AG1242"/>
    <mergeCell ref="AH1242:AI1242"/>
    <mergeCell ref="B1243:C1243"/>
    <mergeCell ref="E1243:G1243"/>
    <mergeCell ref="I1243:J1243"/>
    <mergeCell ref="N1243:O1243"/>
    <mergeCell ref="Q1243:S1243"/>
    <mergeCell ref="U1243:V1243"/>
    <mergeCell ref="Z1243:AA1243"/>
    <mergeCell ref="B1242:C1242"/>
    <mergeCell ref="E1242:G1242"/>
    <mergeCell ref="I1242:J1242"/>
    <mergeCell ref="N1242:O1242"/>
    <mergeCell ref="Q1242:S1242"/>
    <mergeCell ref="U1242:V1242"/>
    <mergeCell ref="AH1240:AI1240"/>
    <mergeCell ref="B1241:C1241"/>
    <mergeCell ref="E1241:G1241"/>
    <mergeCell ref="I1241:J1241"/>
    <mergeCell ref="N1241:O1241"/>
    <mergeCell ref="Q1241:S1241"/>
    <mergeCell ref="U1241:V1241"/>
    <mergeCell ref="Z1241:AA1241"/>
    <mergeCell ref="AF1241:AG1241"/>
    <mergeCell ref="AH1241:AI1241"/>
    <mergeCell ref="AF1247:AG1247"/>
    <mergeCell ref="AH1247:AI1247"/>
    <mergeCell ref="B1248:C1248"/>
    <mergeCell ref="E1248:G1248"/>
    <mergeCell ref="I1248:J1248"/>
    <mergeCell ref="N1248:O1248"/>
    <mergeCell ref="Q1248:S1248"/>
    <mergeCell ref="U1248:V1248"/>
    <mergeCell ref="Z1248:AA1248"/>
    <mergeCell ref="AF1248:AG1248"/>
    <mergeCell ref="Z1246:AA1246"/>
    <mergeCell ref="AF1246:AG1246"/>
    <mergeCell ref="AH1246:AI1246"/>
    <mergeCell ref="B1247:C1247"/>
    <mergeCell ref="E1247:G1247"/>
    <mergeCell ref="I1247:J1247"/>
    <mergeCell ref="N1247:O1247"/>
    <mergeCell ref="Q1247:S1247"/>
    <mergeCell ref="U1247:V1247"/>
    <mergeCell ref="Z1247:AA1247"/>
    <mergeCell ref="B1246:C1246"/>
    <mergeCell ref="E1246:G1246"/>
    <mergeCell ref="I1246:J1246"/>
    <mergeCell ref="N1246:O1246"/>
    <mergeCell ref="Q1246:S1246"/>
    <mergeCell ref="U1246:V1246"/>
    <mergeCell ref="AH1244:AI1244"/>
    <mergeCell ref="B1245:C1245"/>
    <mergeCell ref="E1245:G1245"/>
    <mergeCell ref="I1245:J1245"/>
    <mergeCell ref="N1245:O1245"/>
    <mergeCell ref="Q1245:S1245"/>
    <mergeCell ref="U1245:V1245"/>
    <mergeCell ref="Z1245:AA1245"/>
    <mergeCell ref="AF1245:AG1245"/>
    <mergeCell ref="AH1245:AI1245"/>
    <mergeCell ref="AF1251:AG1251"/>
    <mergeCell ref="AH1251:AI1251"/>
    <mergeCell ref="B1252:C1252"/>
    <mergeCell ref="E1252:G1252"/>
    <mergeCell ref="I1252:J1252"/>
    <mergeCell ref="N1252:O1252"/>
    <mergeCell ref="Q1252:S1252"/>
    <mergeCell ref="U1252:V1252"/>
    <mergeCell ref="Z1252:AA1252"/>
    <mergeCell ref="AF1252:AG1252"/>
    <mergeCell ref="Z1250:AA1250"/>
    <mergeCell ref="AF1250:AG1250"/>
    <mergeCell ref="AH1250:AI1250"/>
    <mergeCell ref="B1251:C1251"/>
    <mergeCell ref="E1251:G1251"/>
    <mergeCell ref="I1251:J1251"/>
    <mergeCell ref="N1251:O1251"/>
    <mergeCell ref="Q1251:S1251"/>
    <mergeCell ref="U1251:V1251"/>
    <mergeCell ref="Z1251:AA1251"/>
    <mergeCell ref="B1250:C1250"/>
    <mergeCell ref="E1250:G1250"/>
    <mergeCell ref="I1250:J1250"/>
    <mergeCell ref="N1250:O1250"/>
    <mergeCell ref="Q1250:S1250"/>
    <mergeCell ref="U1250:V1250"/>
    <mergeCell ref="AH1248:AI1248"/>
    <mergeCell ref="B1249:C1249"/>
    <mergeCell ref="E1249:G1249"/>
    <mergeCell ref="I1249:J1249"/>
    <mergeCell ref="N1249:O1249"/>
    <mergeCell ref="Q1249:S1249"/>
    <mergeCell ref="U1249:V1249"/>
    <mergeCell ref="Z1249:AA1249"/>
    <mergeCell ref="AF1249:AG1249"/>
    <mergeCell ref="AH1249:AI1249"/>
    <mergeCell ref="AF1255:AG1255"/>
    <mergeCell ref="AH1255:AI1255"/>
    <mergeCell ref="B1256:C1256"/>
    <mergeCell ref="E1256:G1256"/>
    <mergeCell ref="I1256:J1256"/>
    <mergeCell ref="N1256:O1256"/>
    <mergeCell ref="Q1256:S1256"/>
    <mergeCell ref="U1256:V1256"/>
    <mergeCell ref="Z1256:AA1256"/>
    <mergeCell ref="AF1256:AG1256"/>
    <mergeCell ref="Z1254:AA1254"/>
    <mergeCell ref="AF1254:AG1254"/>
    <mergeCell ref="AH1254:AI1254"/>
    <mergeCell ref="B1255:C1255"/>
    <mergeCell ref="E1255:G1255"/>
    <mergeCell ref="I1255:J1255"/>
    <mergeCell ref="N1255:O1255"/>
    <mergeCell ref="Q1255:S1255"/>
    <mergeCell ref="U1255:V1255"/>
    <mergeCell ref="Z1255:AA1255"/>
    <mergeCell ref="B1254:C1254"/>
    <mergeCell ref="E1254:G1254"/>
    <mergeCell ref="I1254:J1254"/>
    <mergeCell ref="N1254:O1254"/>
    <mergeCell ref="Q1254:S1254"/>
    <mergeCell ref="U1254:V1254"/>
    <mergeCell ref="AH1252:AI1252"/>
    <mergeCell ref="B1253:C1253"/>
    <mergeCell ref="E1253:G1253"/>
    <mergeCell ref="I1253:J1253"/>
    <mergeCell ref="N1253:O1253"/>
    <mergeCell ref="Q1253:S1253"/>
    <mergeCell ref="U1253:V1253"/>
    <mergeCell ref="Z1253:AA1253"/>
    <mergeCell ref="AF1253:AG1253"/>
    <mergeCell ref="AH1253:AI1253"/>
    <mergeCell ref="AF1259:AG1259"/>
    <mergeCell ref="AH1259:AI1259"/>
    <mergeCell ref="B1260:C1260"/>
    <mergeCell ref="E1260:G1260"/>
    <mergeCell ref="I1260:J1260"/>
    <mergeCell ref="N1260:O1260"/>
    <mergeCell ref="Q1260:S1260"/>
    <mergeCell ref="U1260:V1260"/>
    <mergeCell ref="Z1260:AA1260"/>
    <mergeCell ref="AF1260:AG1260"/>
    <mergeCell ref="Z1258:AA1258"/>
    <mergeCell ref="AF1258:AG1258"/>
    <mergeCell ref="AH1258:AI1258"/>
    <mergeCell ref="B1259:C1259"/>
    <mergeCell ref="E1259:G1259"/>
    <mergeCell ref="I1259:J1259"/>
    <mergeCell ref="N1259:O1259"/>
    <mergeCell ref="Q1259:S1259"/>
    <mergeCell ref="U1259:V1259"/>
    <mergeCell ref="Z1259:AA1259"/>
    <mergeCell ref="B1258:C1258"/>
    <mergeCell ref="E1258:G1258"/>
    <mergeCell ref="I1258:J1258"/>
    <mergeCell ref="N1258:O1258"/>
    <mergeCell ref="Q1258:S1258"/>
    <mergeCell ref="U1258:V1258"/>
    <mergeCell ref="AH1256:AI1256"/>
    <mergeCell ref="B1257:C1257"/>
    <mergeCell ref="E1257:G1257"/>
    <mergeCell ref="I1257:J1257"/>
    <mergeCell ref="N1257:O1257"/>
    <mergeCell ref="Q1257:S1257"/>
    <mergeCell ref="U1257:V1257"/>
    <mergeCell ref="Z1257:AA1257"/>
    <mergeCell ref="AF1257:AG1257"/>
    <mergeCell ref="AH1257:AI1257"/>
    <mergeCell ref="AF1263:AG1263"/>
    <mergeCell ref="AH1263:AI1263"/>
    <mergeCell ref="B1264:C1264"/>
    <mergeCell ref="E1264:G1264"/>
    <mergeCell ref="I1264:J1264"/>
    <mergeCell ref="N1264:O1264"/>
    <mergeCell ref="Q1264:S1264"/>
    <mergeCell ref="U1264:V1264"/>
    <mergeCell ref="Z1264:AA1264"/>
    <mergeCell ref="AF1264:AG1264"/>
    <mergeCell ref="Z1262:AA1262"/>
    <mergeCell ref="AF1262:AG1262"/>
    <mergeCell ref="AH1262:AI1262"/>
    <mergeCell ref="B1263:C1263"/>
    <mergeCell ref="E1263:G1263"/>
    <mergeCell ref="I1263:J1263"/>
    <mergeCell ref="N1263:O1263"/>
    <mergeCell ref="Q1263:S1263"/>
    <mergeCell ref="U1263:V1263"/>
    <mergeCell ref="Z1263:AA1263"/>
    <mergeCell ref="B1262:C1262"/>
    <mergeCell ref="E1262:G1262"/>
    <mergeCell ref="I1262:J1262"/>
    <mergeCell ref="N1262:O1262"/>
    <mergeCell ref="Q1262:S1262"/>
    <mergeCell ref="U1262:V1262"/>
    <mergeCell ref="AH1260:AI1260"/>
    <mergeCell ref="B1261:C1261"/>
    <mergeCell ref="E1261:G1261"/>
    <mergeCell ref="I1261:J1261"/>
    <mergeCell ref="N1261:O1261"/>
    <mergeCell ref="Q1261:S1261"/>
    <mergeCell ref="U1261:V1261"/>
    <mergeCell ref="Z1261:AA1261"/>
    <mergeCell ref="AF1261:AG1261"/>
    <mergeCell ref="AH1261:AI1261"/>
    <mergeCell ref="AF1267:AG1267"/>
    <mergeCell ref="AH1267:AI1267"/>
    <mergeCell ref="B1268:C1268"/>
    <mergeCell ref="E1268:G1268"/>
    <mergeCell ref="I1268:J1268"/>
    <mergeCell ref="N1268:O1268"/>
    <mergeCell ref="Q1268:S1268"/>
    <mergeCell ref="U1268:V1268"/>
    <mergeCell ref="Z1268:AA1268"/>
    <mergeCell ref="AF1268:AG1268"/>
    <mergeCell ref="Z1266:AA1266"/>
    <mergeCell ref="AF1266:AG1266"/>
    <mergeCell ref="AH1266:AI1266"/>
    <mergeCell ref="B1267:C1267"/>
    <mergeCell ref="E1267:G1267"/>
    <mergeCell ref="I1267:J1267"/>
    <mergeCell ref="N1267:O1267"/>
    <mergeCell ref="Q1267:S1267"/>
    <mergeCell ref="U1267:V1267"/>
    <mergeCell ref="Z1267:AA1267"/>
    <mergeCell ref="B1266:C1266"/>
    <mergeCell ref="E1266:G1266"/>
    <mergeCell ref="I1266:J1266"/>
    <mergeCell ref="N1266:O1266"/>
    <mergeCell ref="Q1266:S1266"/>
    <mergeCell ref="U1266:V1266"/>
    <mergeCell ref="AH1264:AI1264"/>
    <mergeCell ref="B1265:C1265"/>
    <mergeCell ref="E1265:G1265"/>
    <mergeCell ref="I1265:J1265"/>
    <mergeCell ref="N1265:O1265"/>
    <mergeCell ref="Q1265:S1265"/>
    <mergeCell ref="U1265:V1265"/>
    <mergeCell ref="Z1265:AA1265"/>
    <mergeCell ref="AF1265:AG1265"/>
    <mergeCell ref="AH1265:AI1265"/>
    <mergeCell ref="AF1271:AG1271"/>
    <mergeCell ref="AH1271:AI1271"/>
    <mergeCell ref="B1272:C1272"/>
    <mergeCell ref="E1272:G1272"/>
    <mergeCell ref="I1272:J1272"/>
    <mergeCell ref="N1272:O1272"/>
    <mergeCell ref="Q1272:S1272"/>
    <mergeCell ref="U1272:V1272"/>
    <mergeCell ref="Z1272:AA1272"/>
    <mergeCell ref="AF1272:AG1272"/>
    <mergeCell ref="Z1270:AA1270"/>
    <mergeCell ref="AF1270:AG1270"/>
    <mergeCell ref="AH1270:AI1270"/>
    <mergeCell ref="B1271:C1271"/>
    <mergeCell ref="E1271:G1271"/>
    <mergeCell ref="I1271:J1271"/>
    <mergeCell ref="N1271:O1271"/>
    <mergeCell ref="Q1271:S1271"/>
    <mergeCell ref="U1271:V1271"/>
    <mergeCell ref="Z1271:AA1271"/>
    <mergeCell ref="B1270:C1270"/>
    <mergeCell ref="E1270:G1270"/>
    <mergeCell ref="I1270:J1270"/>
    <mergeCell ref="N1270:O1270"/>
    <mergeCell ref="Q1270:S1270"/>
    <mergeCell ref="U1270:V1270"/>
    <mergeCell ref="AH1268:AI1268"/>
    <mergeCell ref="B1269:C1269"/>
    <mergeCell ref="E1269:G1269"/>
    <mergeCell ref="I1269:J1269"/>
    <mergeCell ref="N1269:O1269"/>
    <mergeCell ref="Q1269:S1269"/>
    <mergeCell ref="U1269:V1269"/>
    <mergeCell ref="Z1269:AA1269"/>
    <mergeCell ref="AF1269:AG1269"/>
    <mergeCell ref="AH1269:AI1269"/>
    <mergeCell ref="AF1275:AG1275"/>
    <mergeCell ref="AH1275:AI1275"/>
    <mergeCell ref="B1276:C1276"/>
    <mergeCell ref="E1276:G1276"/>
    <mergeCell ref="I1276:J1276"/>
    <mergeCell ref="N1276:O1276"/>
    <mergeCell ref="Q1276:S1276"/>
    <mergeCell ref="U1276:V1276"/>
    <mergeCell ref="Z1276:AA1276"/>
    <mergeCell ref="AF1276:AG1276"/>
    <mergeCell ref="Z1274:AA1274"/>
    <mergeCell ref="AF1274:AG1274"/>
    <mergeCell ref="AH1274:AI1274"/>
    <mergeCell ref="B1275:C1275"/>
    <mergeCell ref="E1275:G1275"/>
    <mergeCell ref="I1275:J1275"/>
    <mergeCell ref="N1275:O1275"/>
    <mergeCell ref="Q1275:S1275"/>
    <mergeCell ref="U1275:V1275"/>
    <mergeCell ref="Z1275:AA1275"/>
    <mergeCell ref="B1274:C1274"/>
    <mergeCell ref="E1274:G1274"/>
    <mergeCell ref="I1274:J1274"/>
    <mergeCell ref="N1274:O1274"/>
    <mergeCell ref="Q1274:S1274"/>
    <mergeCell ref="U1274:V1274"/>
    <mergeCell ref="AH1272:AI1272"/>
    <mergeCell ref="B1273:C1273"/>
    <mergeCell ref="E1273:G1273"/>
    <mergeCell ref="I1273:J1273"/>
    <mergeCell ref="N1273:O1273"/>
    <mergeCell ref="Q1273:S1273"/>
    <mergeCell ref="U1273:V1273"/>
    <mergeCell ref="Z1273:AA1273"/>
    <mergeCell ref="AF1273:AG1273"/>
    <mergeCell ref="AH1273:AI1273"/>
    <mergeCell ref="AF1279:AG1279"/>
    <mergeCell ref="AH1279:AI1279"/>
    <mergeCell ref="B1280:C1280"/>
    <mergeCell ref="E1280:G1280"/>
    <mergeCell ref="I1280:J1280"/>
    <mergeCell ref="N1280:O1280"/>
    <mergeCell ref="Q1280:S1280"/>
    <mergeCell ref="U1280:V1280"/>
    <mergeCell ref="Z1280:AA1280"/>
    <mergeCell ref="AF1280:AG1280"/>
    <mergeCell ref="Z1278:AA1278"/>
    <mergeCell ref="AF1278:AG1278"/>
    <mergeCell ref="AH1278:AI1278"/>
    <mergeCell ref="B1279:C1279"/>
    <mergeCell ref="E1279:G1279"/>
    <mergeCell ref="I1279:J1279"/>
    <mergeCell ref="N1279:O1279"/>
    <mergeCell ref="Q1279:S1279"/>
    <mergeCell ref="U1279:V1279"/>
    <mergeCell ref="Z1279:AA1279"/>
    <mergeCell ref="B1278:C1278"/>
    <mergeCell ref="E1278:G1278"/>
    <mergeCell ref="I1278:J1278"/>
    <mergeCell ref="N1278:O1278"/>
    <mergeCell ref="Q1278:S1278"/>
    <mergeCell ref="U1278:V1278"/>
    <mergeCell ref="AH1276:AI1276"/>
    <mergeCell ref="B1277:C1277"/>
    <mergeCell ref="E1277:G1277"/>
    <mergeCell ref="I1277:J1277"/>
    <mergeCell ref="N1277:O1277"/>
    <mergeCell ref="Q1277:S1277"/>
    <mergeCell ref="U1277:V1277"/>
    <mergeCell ref="Z1277:AA1277"/>
    <mergeCell ref="AF1277:AG1277"/>
    <mergeCell ref="AH1277:AI1277"/>
    <mergeCell ref="AF1283:AG1283"/>
    <mergeCell ref="AH1283:AI1283"/>
    <mergeCell ref="B1284:C1284"/>
    <mergeCell ref="E1284:G1284"/>
    <mergeCell ref="I1284:J1284"/>
    <mergeCell ref="N1284:O1284"/>
    <mergeCell ref="Q1284:S1284"/>
    <mergeCell ref="U1284:V1284"/>
    <mergeCell ref="Z1284:AA1284"/>
    <mergeCell ref="AF1284:AG1284"/>
    <mergeCell ref="Z1282:AA1282"/>
    <mergeCell ref="AF1282:AG1282"/>
    <mergeCell ref="AH1282:AI1282"/>
    <mergeCell ref="B1283:C1283"/>
    <mergeCell ref="E1283:G1283"/>
    <mergeCell ref="I1283:J1283"/>
    <mergeCell ref="N1283:O1283"/>
    <mergeCell ref="Q1283:S1283"/>
    <mergeCell ref="U1283:V1283"/>
    <mergeCell ref="Z1283:AA1283"/>
    <mergeCell ref="B1282:C1282"/>
    <mergeCell ref="E1282:G1282"/>
    <mergeCell ref="I1282:J1282"/>
    <mergeCell ref="N1282:O1282"/>
    <mergeCell ref="Q1282:S1282"/>
    <mergeCell ref="U1282:V1282"/>
    <mergeCell ref="AH1280:AI1280"/>
    <mergeCell ref="B1281:C1281"/>
    <mergeCell ref="E1281:G1281"/>
    <mergeCell ref="I1281:J1281"/>
    <mergeCell ref="N1281:O1281"/>
    <mergeCell ref="Q1281:S1281"/>
    <mergeCell ref="U1281:V1281"/>
    <mergeCell ref="Z1281:AA1281"/>
    <mergeCell ref="AF1281:AG1281"/>
    <mergeCell ref="AH1281:AI1281"/>
    <mergeCell ref="AF1287:AG1287"/>
    <mergeCell ref="AH1287:AI1287"/>
    <mergeCell ref="B1288:C1288"/>
    <mergeCell ref="E1288:G1288"/>
    <mergeCell ref="I1288:J1288"/>
    <mergeCell ref="N1288:O1288"/>
    <mergeCell ref="Q1288:S1288"/>
    <mergeCell ref="U1288:V1288"/>
    <mergeCell ref="Z1288:AA1288"/>
    <mergeCell ref="AF1288:AG1288"/>
    <mergeCell ref="Z1286:AA1286"/>
    <mergeCell ref="AF1286:AG1286"/>
    <mergeCell ref="AH1286:AI1286"/>
    <mergeCell ref="B1287:C1287"/>
    <mergeCell ref="E1287:G1287"/>
    <mergeCell ref="I1287:J1287"/>
    <mergeCell ref="N1287:O1287"/>
    <mergeCell ref="Q1287:S1287"/>
    <mergeCell ref="U1287:V1287"/>
    <mergeCell ref="Z1287:AA1287"/>
    <mergeCell ref="B1286:C1286"/>
    <mergeCell ref="E1286:G1286"/>
    <mergeCell ref="I1286:J1286"/>
    <mergeCell ref="N1286:O1286"/>
    <mergeCell ref="Q1286:S1286"/>
    <mergeCell ref="U1286:V1286"/>
    <mergeCell ref="AH1284:AI1284"/>
    <mergeCell ref="B1285:C1285"/>
    <mergeCell ref="E1285:G1285"/>
    <mergeCell ref="I1285:J1285"/>
    <mergeCell ref="N1285:O1285"/>
    <mergeCell ref="Q1285:S1285"/>
    <mergeCell ref="U1285:V1285"/>
    <mergeCell ref="Z1285:AA1285"/>
    <mergeCell ref="AF1285:AG1285"/>
    <mergeCell ref="AH1285:AI1285"/>
    <mergeCell ref="AF1291:AG1291"/>
    <mergeCell ref="AH1291:AI1291"/>
    <mergeCell ref="B1292:C1292"/>
    <mergeCell ref="E1292:G1292"/>
    <mergeCell ref="I1292:J1292"/>
    <mergeCell ref="N1292:O1292"/>
    <mergeCell ref="Q1292:S1292"/>
    <mergeCell ref="U1292:V1292"/>
    <mergeCell ref="Z1292:AA1292"/>
    <mergeCell ref="AF1292:AG1292"/>
    <mergeCell ref="Z1290:AA1290"/>
    <mergeCell ref="AF1290:AG1290"/>
    <mergeCell ref="AH1290:AI1290"/>
    <mergeCell ref="B1291:C1291"/>
    <mergeCell ref="E1291:G1291"/>
    <mergeCell ref="I1291:J1291"/>
    <mergeCell ref="N1291:O1291"/>
    <mergeCell ref="Q1291:S1291"/>
    <mergeCell ref="U1291:V1291"/>
    <mergeCell ref="Z1291:AA1291"/>
    <mergeCell ref="B1290:C1290"/>
    <mergeCell ref="E1290:G1290"/>
    <mergeCell ref="I1290:J1290"/>
    <mergeCell ref="N1290:O1290"/>
    <mergeCell ref="Q1290:S1290"/>
    <mergeCell ref="U1290:V1290"/>
    <mergeCell ref="AH1288:AI1288"/>
    <mergeCell ref="B1289:C1289"/>
    <mergeCell ref="E1289:G1289"/>
    <mergeCell ref="I1289:J1289"/>
    <mergeCell ref="N1289:O1289"/>
    <mergeCell ref="Q1289:S1289"/>
    <mergeCell ref="U1289:V1289"/>
    <mergeCell ref="Z1289:AA1289"/>
    <mergeCell ref="AF1289:AG1289"/>
    <mergeCell ref="AH1289:AI1289"/>
    <mergeCell ref="AF1295:AG1295"/>
    <mergeCell ref="AH1295:AI1295"/>
    <mergeCell ref="B1296:C1296"/>
    <mergeCell ref="E1296:G1296"/>
    <mergeCell ref="I1296:J1296"/>
    <mergeCell ref="N1296:O1296"/>
    <mergeCell ref="Q1296:S1296"/>
    <mergeCell ref="U1296:V1296"/>
    <mergeCell ref="Z1296:AA1296"/>
    <mergeCell ref="AF1296:AG1296"/>
    <mergeCell ref="Z1294:AA1294"/>
    <mergeCell ref="AF1294:AG1294"/>
    <mergeCell ref="AH1294:AI1294"/>
    <mergeCell ref="B1295:C1295"/>
    <mergeCell ref="E1295:G1295"/>
    <mergeCell ref="I1295:J1295"/>
    <mergeCell ref="N1295:O1295"/>
    <mergeCell ref="Q1295:S1295"/>
    <mergeCell ref="U1295:V1295"/>
    <mergeCell ref="Z1295:AA1295"/>
    <mergeCell ref="B1294:C1294"/>
    <mergeCell ref="E1294:G1294"/>
    <mergeCell ref="I1294:J1294"/>
    <mergeCell ref="N1294:O1294"/>
    <mergeCell ref="Q1294:S1294"/>
    <mergeCell ref="U1294:V1294"/>
    <mergeCell ref="AH1292:AI1292"/>
    <mergeCell ref="B1293:C1293"/>
    <mergeCell ref="E1293:G1293"/>
    <mergeCell ref="I1293:J1293"/>
    <mergeCell ref="N1293:O1293"/>
    <mergeCell ref="Q1293:S1293"/>
    <mergeCell ref="U1293:V1293"/>
    <mergeCell ref="Z1293:AA1293"/>
    <mergeCell ref="AF1293:AG1293"/>
    <mergeCell ref="AH1293:AI1293"/>
    <mergeCell ref="AF1299:AG1299"/>
    <mergeCell ref="AH1299:AI1299"/>
    <mergeCell ref="B1300:C1300"/>
    <mergeCell ref="E1300:G1300"/>
    <mergeCell ref="I1300:J1300"/>
    <mergeCell ref="N1300:O1300"/>
    <mergeCell ref="Q1300:S1300"/>
    <mergeCell ref="U1300:V1300"/>
    <mergeCell ref="Z1300:AA1300"/>
    <mergeCell ref="AF1300:AG1300"/>
    <mergeCell ref="Z1298:AA1298"/>
    <mergeCell ref="AF1298:AG1298"/>
    <mergeCell ref="AH1298:AI1298"/>
    <mergeCell ref="B1299:C1299"/>
    <mergeCell ref="E1299:G1299"/>
    <mergeCell ref="I1299:J1299"/>
    <mergeCell ref="N1299:O1299"/>
    <mergeCell ref="Q1299:S1299"/>
    <mergeCell ref="U1299:V1299"/>
    <mergeCell ref="Z1299:AA1299"/>
    <mergeCell ref="B1298:C1298"/>
    <mergeCell ref="E1298:G1298"/>
    <mergeCell ref="I1298:J1298"/>
    <mergeCell ref="N1298:O1298"/>
    <mergeCell ref="Q1298:S1298"/>
    <mergeCell ref="U1298:V1298"/>
    <mergeCell ref="AH1296:AI1296"/>
    <mergeCell ref="B1297:C1297"/>
    <mergeCell ref="E1297:G1297"/>
    <mergeCell ref="I1297:J1297"/>
    <mergeCell ref="N1297:O1297"/>
    <mergeCell ref="Q1297:S1297"/>
    <mergeCell ref="U1297:V1297"/>
    <mergeCell ref="Z1297:AA1297"/>
    <mergeCell ref="AF1297:AG1297"/>
    <mergeCell ref="AH1297:AI1297"/>
    <mergeCell ref="AF1303:AG1303"/>
    <mergeCell ref="AH1303:AI1303"/>
    <mergeCell ref="B1304:C1304"/>
    <mergeCell ref="E1304:G1304"/>
    <mergeCell ref="I1304:J1304"/>
    <mergeCell ref="N1304:O1304"/>
    <mergeCell ref="Q1304:S1304"/>
    <mergeCell ref="U1304:V1304"/>
    <mergeCell ref="Z1304:AA1304"/>
    <mergeCell ref="AF1304:AG1304"/>
    <mergeCell ref="Z1302:AA1302"/>
    <mergeCell ref="AF1302:AG1302"/>
    <mergeCell ref="AH1302:AI1302"/>
    <mergeCell ref="B1303:C1303"/>
    <mergeCell ref="E1303:G1303"/>
    <mergeCell ref="I1303:J1303"/>
    <mergeCell ref="N1303:O1303"/>
    <mergeCell ref="Q1303:S1303"/>
    <mergeCell ref="U1303:V1303"/>
    <mergeCell ref="Z1303:AA1303"/>
    <mergeCell ref="B1302:C1302"/>
    <mergeCell ref="E1302:G1302"/>
    <mergeCell ref="I1302:J1302"/>
    <mergeCell ref="N1302:O1302"/>
    <mergeCell ref="Q1302:S1302"/>
    <mergeCell ref="U1302:V1302"/>
    <mergeCell ref="AH1300:AI1300"/>
    <mergeCell ref="B1301:C1301"/>
    <mergeCell ref="E1301:G1301"/>
    <mergeCell ref="I1301:J1301"/>
    <mergeCell ref="N1301:O1301"/>
    <mergeCell ref="Q1301:S1301"/>
    <mergeCell ref="U1301:V1301"/>
    <mergeCell ref="Z1301:AA1301"/>
    <mergeCell ref="AF1301:AG1301"/>
    <mergeCell ref="AH1301:AI1301"/>
    <mergeCell ref="AF1307:AG1307"/>
    <mergeCell ref="AH1307:AI1307"/>
    <mergeCell ref="B1308:C1308"/>
    <mergeCell ref="E1308:G1308"/>
    <mergeCell ref="I1308:J1308"/>
    <mergeCell ref="N1308:O1308"/>
    <mergeCell ref="Q1308:S1308"/>
    <mergeCell ref="U1308:V1308"/>
    <mergeCell ref="Z1308:AA1308"/>
    <mergeCell ref="AF1308:AG1308"/>
    <mergeCell ref="Z1306:AA1306"/>
    <mergeCell ref="AF1306:AG1306"/>
    <mergeCell ref="AH1306:AI1306"/>
    <mergeCell ref="B1307:C1307"/>
    <mergeCell ref="E1307:G1307"/>
    <mergeCell ref="I1307:J1307"/>
    <mergeCell ref="N1307:O1307"/>
    <mergeCell ref="Q1307:S1307"/>
    <mergeCell ref="U1307:V1307"/>
    <mergeCell ref="Z1307:AA1307"/>
    <mergeCell ref="B1306:C1306"/>
    <mergeCell ref="E1306:G1306"/>
    <mergeCell ref="I1306:J1306"/>
    <mergeCell ref="N1306:O1306"/>
    <mergeCell ref="Q1306:S1306"/>
    <mergeCell ref="U1306:V1306"/>
    <mergeCell ref="AH1304:AI1304"/>
    <mergeCell ref="B1305:C1305"/>
    <mergeCell ref="E1305:G1305"/>
    <mergeCell ref="I1305:J1305"/>
    <mergeCell ref="N1305:O1305"/>
    <mergeCell ref="Q1305:S1305"/>
    <mergeCell ref="U1305:V1305"/>
    <mergeCell ref="Z1305:AA1305"/>
    <mergeCell ref="AF1305:AG1305"/>
    <mergeCell ref="AH1305:AI1305"/>
    <mergeCell ref="AF1311:AG1311"/>
    <mergeCell ref="AH1311:AI1311"/>
    <mergeCell ref="B1312:C1312"/>
    <mergeCell ref="E1312:G1312"/>
    <mergeCell ref="I1312:J1312"/>
    <mergeCell ref="N1312:O1312"/>
    <mergeCell ref="Q1312:S1312"/>
    <mergeCell ref="U1312:V1312"/>
    <mergeCell ref="Z1312:AA1312"/>
    <mergeCell ref="AF1312:AG1312"/>
    <mergeCell ref="Z1310:AA1310"/>
    <mergeCell ref="AF1310:AG1310"/>
    <mergeCell ref="AH1310:AI1310"/>
    <mergeCell ref="B1311:C1311"/>
    <mergeCell ref="E1311:G1311"/>
    <mergeCell ref="I1311:J1311"/>
    <mergeCell ref="N1311:O1311"/>
    <mergeCell ref="Q1311:S1311"/>
    <mergeCell ref="U1311:V1311"/>
    <mergeCell ref="Z1311:AA1311"/>
    <mergeCell ref="B1310:C1310"/>
    <mergeCell ref="E1310:G1310"/>
    <mergeCell ref="I1310:J1310"/>
    <mergeCell ref="N1310:O1310"/>
    <mergeCell ref="Q1310:S1310"/>
    <mergeCell ref="U1310:V1310"/>
    <mergeCell ref="AH1308:AI1308"/>
    <mergeCell ref="B1309:C1309"/>
    <mergeCell ref="E1309:G1309"/>
    <mergeCell ref="I1309:J1309"/>
    <mergeCell ref="N1309:O1309"/>
    <mergeCell ref="Q1309:S1309"/>
    <mergeCell ref="U1309:V1309"/>
    <mergeCell ref="Z1309:AA1309"/>
    <mergeCell ref="AF1309:AG1309"/>
    <mergeCell ref="AH1309:AI1309"/>
    <mergeCell ref="AF1315:AG1315"/>
    <mergeCell ref="AH1315:AI1315"/>
    <mergeCell ref="B1316:C1316"/>
    <mergeCell ref="E1316:G1316"/>
    <mergeCell ref="I1316:J1316"/>
    <mergeCell ref="N1316:O1316"/>
    <mergeCell ref="Q1316:S1316"/>
    <mergeCell ref="U1316:V1316"/>
    <mergeCell ref="Z1316:AA1316"/>
    <mergeCell ref="AF1316:AG1316"/>
    <mergeCell ref="Z1314:AA1314"/>
    <mergeCell ref="AF1314:AG1314"/>
    <mergeCell ref="AH1314:AI1314"/>
    <mergeCell ref="B1315:C1315"/>
    <mergeCell ref="E1315:G1315"/>
    <mergeCell ref="I1315:J1315"/>
    <mergeCell ref="N1315:O1315"/>
    <mergeCell ref="Q1315:S1315"/>
    <mergeCell ref="U1315:V1315"/>
    <mergeCell ref="Z1315:AA1315"/>
    <mergeCell ref="B1314:C1314"/>
    <mergeCell ref="E1314:G1314"/>
    <mergeCell ref="I1314:J1314"/>
    <mergeCell ref="N1314:O1314"/>
    <mergeCell ref="Q1314:S1314"/>
    <mergeCell ref="U1314:V1314"/>
    <mergeCell ref="AH1312:AI1312"/>
    <mergeCell ref="B1313:C1313"/>
    <mergeCell ref="E1313:G1313"/>
    <mergeCell ref="I1313:J1313"/>
    <mergeCell ref="N1313:O1313"/>
    <mergeCell ref="Q1313:S1313"/>
    <mergeCell ref="U1313:V1313"/>
    <mergeCell ref="Z1313:AA1313"/>
    <mergeCell ref="AF1313:AG1313"/>
    <mergeCell ref="AH1313:AI1313"/>
    <mergeCell ref="AF1319:AG1319"/>
    <mergeCell ref="AH1319:AI1319"/>
    <mergeCell ref="B1320:C1320"/>
    <mergeCell ref="E1320:G1320"/>
    <mergeCell ref="I1320:J1320"/>
    <mergeCell ref="N1320:O1320"/>
    <mergeCell ref="Q1320:S1320"/>
    <mergeCell ref="U1320:V1320"/>
    <mergeCell ref="Z1320:AA1320"/>
    <mergeCell ref="AF1320:AG1320"/>
    <mergeCell ref="Z1318:AA1318"/>
    <mergeCell ref="AF1318:AG1318"/>
    <mergeCell ref="AH1318:AI1318"/>
    <mergeCell ref="B1319:C1319"/>
    <mergeCell ref="E1319:G1319"/>
    <mergeCell ref="I1319:J1319"/>
    <mergeCell ref="N1319:O1319"/>
    <mergeCell ref="Q1319:S1319"/>
    <mergeCell ref="U1319:V1319"/>
    <mergeCell ref="Z1319:AA1319"/>
    <mergeCell ref="B1318:C1318"/>
    <mergeCell ref="E1318:G1318"/>
    <mergeCell ref="I1318:J1318"/>
    <mergeCell ref="N1318:O1318"/>
    <mergeCell ref="Q1318:S1318"/>
    <mergeCell ref="U1318:V1318"/>
    <mergeCell ref="AH1316:AI1316"/>
    <mergeCell ref="B1317:C1317"/>
    <mergeCell ref="E1317:G1317"/>
    <mergeCell ref="I1317:J1317"/>
    <mergeCell ref="N1317:O1317"/>
    <mergeCell ref="Q1317:S1317"/>
    <mergeCell ref="U1317:V1317"/>
    <mergeCell ref="Z1317:AA1317"/>
    <mergeCell ref="AF1317:AG1317"/>
    <mergeCell ref="AH1317:AI1317"/>
    <mergeCell ref="AF1323:AG1323"/>
    <mergeCell ref="AH1323:AI1323"/>
    <mergeCell ref="B1324:C1324"/>
    <mergeCell ref="E1324:G1324"/>
    <mergeCell ref="I1324:J1324"/>
    <mergeCell ref="N1324:O1324"/>
    <mergeCell ref="Q1324:S1324"/>
    <mergeCell ref="U1324:V1324"/>
    <mergeCell ref="Z1324:AA1324"/>
    <mergeCell ref="AF1324:AG1324"/>
    <mergeCell ref="Z1322:AA1322"/>
    <mergeCell ref="AF1322:AG1322"/>
    <mergeCell ref="AH1322:AI1322"/>
    <mergeCell ref="B1323:C1323"/>
    <mergeCell ref="E1323:G1323"/>
    <mergeCell ref="I1323:J1323"/>
    <mergeCell ref="N1323:O1323"/>
    <mergeCell ref="Q1323:S1323"/>
    <mergeCell ref="U1323:V1323"/>
    <mergeCell ref="Z1323:AA1323"/>
    <mergeCell ref="B1322:C1322"/>
    <mergeCell ref="E1322:G1322"/>
    <mergeCell ref="I1322:J1322"/>
    <mergeCell ref="N1322:O1322"/>
    <mergeCell ref="Q1322:S1322"/>
    <mergeCell ref="U1322:V1322"/>
    <mergeCell ref="AH1320:AI1320"/>
    <mergeCell ref="B1321:C1321"/>
    <mergeCell ref="E1321:G1321"/>
    <mergeCell ref="I1321:J1321"/>
    <mergeCell ref="N1321:O1321"/>
    <mergeCell ref="Q1321:S1321"/>
    <mergeCell ref="U1321:V1321"/>
    <mergeCell ref="Z1321:AA1321"/>
    <mergeCell ref="AF1321:AG1321"/>
    <mergeCell ref="AH1321:AI1321"/>
    <mergeCell ref="AF1327:AG1327"/>
    <mergeCell ref="AH1327:AI1327"/>
    <mergeCell ref="B1328:C1328"/>
    <mergeCell ref="E1328:G1328"/>
    <mergeCell ref="I1328:J1328"/>
    <mergeCell ref="N1328:O1328"/>
    <mergeCell ref="Q1328:S1328"/>
    <mergeCell ref="U1328:V1328"/>
    <mergeCell ref="Z1328:AA1328"/>
    <mergeCell ref="AF1328:AG1328"/>
    <mergeCell ref="Z1326:AA1326"/>
    <mergeCell ref="AF1326:AG1326"/>
    <mergeCell ref="AH1326:AI1326"/>
    <mergeCell ref="B1327:C1327"/>
    <mergeCell ref="E1327:G1327"/>
    <mergeCell ref="I1327:J1327"/>
    <mergeCell ref="N1327:O1327"/>
    <mergeCell ref="Q1327:S1327"/>
    <mergeCell ref="U1327:V1327"/>
    <mergeCell ref="Z1327:AA1327"/>
    <mergeCell ref="B1326:C1326"/>
    <mergeCell ref="E1326:G1326"/>
    <mergeCell ref="I1326:J1326"/>
    <mergeCell ref="N1326:O1326"/>
    <mergeCell ref="Q1326:S1326"/>
    <mergeCell ref="U1326:V1326"/>
    <mergeCell ref="AH1324:AI1324"/>
    <mergeCell ref="B1325:C1325"/>
    <mergeCell ref="E1325:G1325"/>
    <mergeCell ref="I1325:J1325"/>
    <mergeCell ref="N1325:O1325"/>
    <mergeCell ref="Q1325:S1325"/>
    <mergeCell ref="U1325:V1325"/>
    <mergeCell ref="Z1325:AA1325"/>
    <mergeCell ref="AF1325:AG1325"/>
    <mergeCell ref="AH1325:AI1325"/>
    <mergeCell ref="AF1331:AG1331"/>
    <mergeCell ref="AH1331:AI1331"/>
    <mergeCell ref="B1332:C1332"/>
    <mergeCell ref="E1332:G1332"/>
    <mergeCell ref="I1332:J1332"/>
    <mergeCell ref="N1332:O1332"/>
    <mergeCell ref="Q1332:S1332"/>
    <mergeCell ref="U1332:V1332"/>
    <mergeCell ref="Z1332:AA1332"/>
    <mergeCell ref="AF1332:AG1332"/>
    <mergeCell ref="Z1330:AA1330"/>
    <mergeCell ref="AF1330:AG1330"/>
    <mergeCell ref="AH1330:AI1330"/>
    <mergeCell ref="B1331:C1331"/>
    <mergeCell ref="E1331:G1331"/>
    <mergeCell ref="I1331:J1331"/>
    <mergeCell ref="N1331:O1331"/>
    <mergeCell ref="Q1331:S1331"/>
    <mergeCell ref="U1331:V1331"/>
    <mergeCell ref="Z1331:AA1331"/>
    <mergeCell ref="B1330:C1330"/>
    <mergeCell ref="E1330:G1330"/>
    <mergeCell ref="I1330:J1330"/>
    <mergeCell ref="N1330:O1330"/>
    <mergeCell ref="Q1330:S1330"/>
    <mergeCell ref="U1330:V1330"/>
    <mergeCell ref="AH1328:AI1328"/>
    <mergeCell ref="B1329:C1329"/>
    <mergeCell ref="E1329:G1329"/>
    <mergeCell ref="I1329:J1329"/>
    <mergeCell ref="N1329:O1329"/>
    <mergeCell ref="Q1329:S1329"/>
    <mergeCell ref="U1329:V1329"/>
    <mergeCell ref="Z1329:AA1329"/>
    <mergeCell ref="AF1329:AG1329"/>
    <mergeCell ref="AH1329:AI1329"/>
    <mergeCell ref="AF1335:AG1335"/>
    <mergeCell ref="AH1335:AI1335"/>
    <mergeCell ref="B1336:C1336"/>
    <mergeCell ref="E1336:G1336"/>
    <mergeCell ref="I1336:J1336"/>
    <mergeCell ref="N1336:O1336"/>
    <mergeCell ref="Q1336:S1336"/>
    <mergeCell ref="U1336:V1336"/>
    <mergeCell ref="Z1336:AA1336"/>
    <mergeCell ref="AF1336:AG1336"/>
    <mergeCell ref="Z1334:AA1334"/>
    <mergeCell ref="AF1334:AG1334"/>
    <mergeCell ref="AH1334:AI1334"/>
    <mergeCell ref="B1335:C1335"/>
    <mergeCell ref="E1335:G1335"/>
    <mergeCell ref="I1335:J1335"/>
    <mergeCell ref="N1335:O1335"/>
    <mergeCell ref="Q1335:S1335"/>
    <mergeCell ref="U1335:V1335"/>
    <mergeCell ref="Z1335:AA1335"/>
    <mergeCell ref="B1334:C1334"/>
    <mergeCell ref="E1334:G1334"/>
    <mergeCell ref="I1334:J1334"/>
    <mergeCell ref="N1334:O1334"/>
    <mergeCell ref="Q1334:S1334"/>
    <mergeCell ref="U1334:V1334"/>
    <mergeCell ref="AH1332:AI1332"/>
    <mergeCell ref="B1333:C1333"/>
    <mergeCell ref="E1333:G1333"/>
    <mergeCell ref="I1333:J1333"/>
    <mergeCell ref="N1333:O1333"/>
    <mergeCell ref="Q1333:S1333"/>
    <mergeCell ref="U1333:V1333"/>
    <mergeCell ref="Z1333:AA1333"/>
    <mergeCell ref="AF1333:AG1333"/>
    <mergeCell ref="AH1333:AI1333"/>
    <mergeCell ref="AF1339:AG1339"/>
    <mergeCell ref="AH1339:AI1339"/>
    <mergeCell ref="B1340:C1340"/>
    <mergeCell ref="E1340:G1340"/>
    <mergeCell ref="I1340:J1340"/>
    <mergeCell ref="N1340:O1340"/>
    <mergeCell ref="Q1340:S1340"/>
    <mergeCell ref="U1340:V1340"/>
    <mergeCell ref="Z1340:AA1340"/>
    <mergeCell ref="AF1340:AG1340"/>
    <mergeCell ref="Z1338:AA1338"/>
    <mergeCell ref="AF1338:AG1338"/>
    <mergeCell ref="AH1338:AI1338"/>
    <mergeCell ref="B1339:C1339"/>
    <mergeCell ref="E1339:G1339"/>
    <mergeCell ref="I1339:J1339"/>
    <mergeCell ref="N1339:O1339"/>
    <mergeCell ref="Q1339:S1339"/>
    <mergeCell ref="U1339:V1339"/>
    <mergeCell ref="Z1339:AA1339"/>
    <mergeCell ref="B1338:C1338"/>
    <mergeCell ref="E1338:G1338"/>
    <mergeCell ref="I1338:J1338"/>
    <mergeCell ref="N1338:O1338"/>
    <mergeCell ref="Q1338:S1338"/>
    <mergeCell ref="U1338:V1338"/>
    <mergeCell ref="AH1336:AI1336"/>
    <mergeCell ref="B1337:C1337"/>
    <mergeCell ref="E1337:G1337"/>
    <mergeCell ref="I1337:J1337"/>
    <mergeCell ref="N1337:O1337"/>
    <mergeCell ref="Q1337:S1337"/>
    <mergeCell ref="U1337:V1337"/>
    <mergeCell ref="Z1337:AA1337"/>
    <mergeCell ref="AF1337:AG1337"/>
    <mergeCell ref="AH1337:AI1337"/>
    <mergeCell ref="AF1343:AG1343"/>
    <mergeCell ref="AH1343:AI1343"/>
    <mergeCell ref="B1344:C1344"/>
    <mergeCell ref="E1344:G1344"/>
    <mergeCell ref="I1344:J1344"/>
    <mergeCell ref="N1344:O1344"/>
    <mergeCell ref="Q1344:S1344"/>
    <mergeCell ref="U1344:V1344"/>
    <mergeCell ref="Z1344:AA1344"/>
    <mergeCell ref="AF1344:AG1344"/>
    <mergeCell ref="Z1342:AA1342"/>
    <mergeCell ref="AF1342:AG1342"/>
    <mergeCell ref="AH1342:AI1342"/>
    <mergeCell ref="B1343:C1343"/>
    <mergeCell ref="E1343:G1343"/>
    <mergeCell ref="I1343:J1343"/>
    <mergeCell ref="N1343:O1343"/>
    <mergeCell ref="Q1343:S1343"/>
    <mergeCell ref="U1343:V1343"/>
    <mergeCell ref="Z1343:AA1343"/>
    <mergeCell ref="B1342:C1342"/>
    <mergeCell ref="E1342:G1342"/>
    <mergeCell ref="I1342:J1342"/>
    <mergeCell ref="N1342:O1342"/>
    <mergeCell ref="Q1342:S1342"/>
    <mergeCell ref="U1342:V1342"/>
    <mergeCell ref="AH1340:AI1340"/>
    <mergeCell ref="B1341:C1341"/>
    <mergeCell ref="E1341:G1341"/>
    <mergeCell ref="I1341:J1341"/>
    <mergeCell ref="N1341:O1341"/>
    <mergeCell ref="Q1341:S1341"/>
    <mergeCell ref="U1341:V1341"/>
    <mergeCell ref="Z1341:AA1341"/>
    <mergeCell ref="AF1341:AG1341"/>
    <mergeCell ref="AH1341:AI1341"/>
    <mergeCell ref="AF1347:AG1347"/>
    <mergeCell ref="AH1347:AI1347"/>
    <mergeCell ref="B1348:C1348"/>
    <mergeCell ref="E1348:G1348"/>
    <mergeCell ref="I1348:J1348"/>
    <mergeCell ref="N1348:O1348"/>
    <mergeCell ref="Q1348:S1348"/>
    <mergeCell ref="U1348:V1348"/>
    <mergeCell ref="Z1348:AA1348"/>
    <mergeCell ref="AF1348:AG1348"/>
    <mergeCell ref="Z1346:AA1346"/>
    <mergeCell ref="AF1346:AG1346"/>
    <mergeCell ref="AH1346:AI1346"/>
    <mergeCell ref="B1347:C1347"/>
    <mergeCell ref="E1347:G1347"/>
    <mergeCell ref="I1347:J1347"/>
    <mergeCell ref="N1347:O1347"/>
    <mergeCell ref="Q1347:S1347"/>
    <mergeCell ref="U1347:V1347"/>
    <mergeCell ref="Z1347:AA1347"/>
    <mergeCell ref="B1346:C1346"/>
    <mergeCell ref="E1346:G1346"/>
    <mergeCell ref="I1346:J1346"/>
    <mergeCell ref="N1346:O1346"/>
    <mergeCell ref="Q1346:S1346"/>
    <mergeCell ref="U1346:V1346"/>
    <mergeCell ref="AH1344:AI1344"/>
    <mergeCell ref="B1345:C1345"/>
    <mergeCell ref="E1345:G1345"/>
    <mergeCell ref="I1345:J1345"/>
    <mergeCell ref="N1345:O1345"/>
    <mergeCell ref="Q1345:S1345"/>
    <mergeCell ref="U1345:V1345"/>
    <mergeCell ref="Z1345:AA1345"/>
    <mergeCell ref="AF1345:AG1345"/>
    <mergeCell ref="AH1345:AI1345"/>
    <mergeCell ref="AF1351:AG1351"/>
    <mergeCell ref="AH1351:AI1351"/>
    <mergeCell ref="B1352:C1352"/>
    <mergeCell ref="E1352:G1352"/>
    <mergeCell ref="I1352:J1352"/>
    <mergeCell ref="N1352:O1352"/>
    <mergeCell ref="Q1352:S1352"/>
    <mergeCell ref="U1352:V1352"/>
    <mergeCell ref="Z1352:AA1352"/>
    <mergeCell ref="AF1352:AG1352"/>
    <mergeCell ref="Z1350:AA1350"/>
    <mergeCell ref="AF1350:AG1350"/>
    <mergeCell ref="AH1350:AI1350"/>
    <mergeCell ref="B1351:C1351"/>
    <mergeCell ref="E1351:G1351"/>
    <mergeCell ref="I1351:J1351"/>
    <mergeCell ref="N1351:O1351"/>
    <mergeCell ref="Q1351:S1351"/>
    <mergeCell ref="U1351:V1351"/>
    <mergeCell ref="Z1351:AA1351"/>
    <mergeCell ref="B1350:C1350"/>
    <mergeCell ref="E1350:G1350"/>
    <mergeCell ref="I1350:J1350"/>
    <mergeCell ref="N1350:O1350"/>
    <mergeCell ref="Q1350:S1350"/>
    <mergeCell ref="U1350:V1350"/>
    <mergeCell ref="AH1348:AI1348"/>
    <mergeCell ref="B1349:C1349"/>
    <mergeCell ref="E1349:G1349"/>
    <mergeCell ref="I1349:J1349"/>
    <mergeCell ref="N1349:O1349"/>
    <mergeCell ref="Q1349:S1349"/>
    <mergeCell ref="U1349:V1349"/>
    <mergeCell ref="Z1349:AA1349"/>
    <mergeCell ref="AF1349:AG1349"/>
    <mergeCell ref="AH1349:AI1349"/>
    <mergeCell ref="AF1355:AG1355"/>
    <mergeCell ref="AH1355:AI1355"/>
    <mergeCell ref="B1356:C1356"/>
    <mergeCell ref="E1356:G1356"/>
    <mergeCell ref="I1356:J1356"/>
    <mergeCell ref="N1356:O1356"/>
    <mergeCell ref="Q1356:S1356"/>
    <mergeCell ref="U1356:V1356"/>
    <mergeCell ref="Z1356:AA1356"/>
    <mergeCell ref="AF1356:AG1356"/>
    <mergeCell ref="Z1354:AA1354"/>
    <mergeCell ref="AF1354:AG1354"/>
    <mergeCell ref="AH1354:AI1354"/>
    <mergeCell ref="B1355:C1355"/>
    <mergeCell ref="E1355:G1355"/>
    <mergeCell ref="I1355:J1355"/>
    <mergeCell ref="N1355:O1355"/>
    <mergeCell ref="Q1355:S1355"/>
    <mergeCell ref="U1355:V1355"/>
    <mergeCell ref="Z1355:AA1355"/>
    <mergeCell ref="B1354:C1354"/>
    <mergeCell ref="E1354:G1354"/>
    <mergeCell ref="I1354:J1354"/>
    <mergeCell ref="N1354:O1354"/>
    <mergeCell ref="Q1354:S1354"/>
    <mergeCell ref="U1354:V1354"/>
    <mergeCell ref="AH1352:AI1352"/>
    <mergeCell ref="B1353:C1353"/>
    <mergeCell ref="E1353:G1353"/>
    <mergeCell ref="I1353:J1353"/>
    <mergeCell ref="N1353:O1353"/>
    <mergeCell ref="Q1353:S1353"/>
    <mergeCell ref="U1353:V1353"/>
    <mergeCell ref="Z1353:AA1353"/>
    <mergeCell ref="AF1353:AG1353"/>
    <mergeCell ref="AH1353:AI1353"/>
    <mergeCell ref="AF1359:AG1359"/>
    <mergeCell ref="AH1359:AI1359"/>
    <mergeCell ref="B1360:C1360"/>
    <mergeCell ref="E1360:G1360"/>
    <mergeCell ref="I1360:J1360"/>
    <mergeCell ref="N1360:O1360"/>
    <mergeCell ref="Q1360:S1360"/>
    <mergeCell ref="U1360:V1360"/>
    <mergeCell ref="Z1360:AA1360"/>
    <mergeCell ref="AH1360:AI1360"/>
    <mergeCell ref="Z1358:AA1358"/>
    <mergeCell ref="AF1358:AG1358"/>
    <mergeCell ref="AH1358:AI1358"/>
    <mergeCell ref="B1359:C1359"/>
    <mergeCell ref="E1359:G1359"/>
    <mergeCell ref="I1359:J1359"/>
    <mergeCell ref="N1359:O1359"/>
    <mergeCell ref="Q1359:S1359"/>
    <mergeCell ref="U1359:V1359"/>
    <mergeCell ref="Z1359:AA1359"/>
    <mergeCell ref="B1358:C1358"/>
    <mergeCell ref="E1358:G1358"/>
    <mergeCell ref="I1358:J1358"/>
    <mergeCell ref="N1358:O1358"/>
    <mergeCell ref="Q1358:S1358"/>
    <mergeCell ref="U1358:V1358"/>
    <mergeCell ref="AH1356:AI1356"/>
    <mergeCell ref="B1357:C1357"/>
    <mergeCell ref="E1357:G1357"/>
    <mergeCell ref="I1357:J1357"/>
    <mergeCell ref="N1357:O1357"/>
    <mergeCell ref="Q1357:S1357"/>
    <mergeCell ref="U1357:V1357"/>
    <mergeCell ref="Z1357:AA1357"/>
    <mergeCell ref="AF1357:AG1357"/>
    <mergeCell ref="AH1357:AI1357"/>
    <mergeCell ref="AF1360:AG1360"/>
    <mergeCell ref="B1365:C1365"/>
    <mergeCell ref="E1365:G1365"/>
    <mergeCell ref="I1365:J1365"/>
    <mergeCell ref="N1365:O1365"/>
    <mergeCell ref="Q1365:S1365"/>
    <mergeCell ref="U1365:V1365"/>
    <mergeCell ref="Z1365:AA1365"/>
    <mergeCell ref="AF1365:AG1365"/>
    <mergeCell ref="AH1365:AI1365"/>
    <mergeCell ref="B1366:C1366"/>
    <mergeCell ref="E1366:G1366"/>
    <mergeCell ref="I1366:J1366"/>
    <mergeCell ref="N1366:O1366"/>
    <mergeCell ref="Q1366:S1366"/>
    <mergeCell ref="U1366:V1366"/>
    <mergeCell ref="Z1366:AA1366"/>
    <mergeCell ref="AF1366:AG1366"/>
    <mergeCell ref="AH1366:AI1366"/>
    <mergeCell ref="B1367:C1367"/>
    <mergeCell ref="E1367:G1367"/>
    <mergeCell ref="I1367:J1367"/>
    <mergeCell ref="N1367:O1367"/>
    <mergeCell ref="Q1367:S1367"/>
    <mergeCell ref="U1367:V1367"/>
    <mergeCell ref="Z1367:AA1367"/>
    <mergeCell ref="AF1367:AG1367"/>
    <mergeCell ref="AH1367:AI1367"/>
    <mergeCell ref="B1368:C1368"/>
    <mergeCell ref="E1368:G1368"/>
    <mergeCell ref="I1368:J1368"/>
    <mergeCell ref="N1368:O1368"/>
    <mergeCell ref="Q1368:S1368"/>
    <mergeCell ref="U1368:V1368"/>
    <mergeCell ref="Z1368:AA1368"/>
    <mergeCell ref="AF1368:AG1368"/>
    <mergeCell ref="AH1368:AI1368"/>
    <mergeCell ref="B1369:C1369"/>
    <mergeCell ref="E1369:G1369"/>
    <mergeCell ref="I1369:J1369"/>
    <mergeCell ref="N1369:O1369"/>
    <mergeCell ref="Q1369:S1369"/>
    <mergeCell ref="U1369:V1369"/>
    <mergeCell ref="Z1369:AA1369"/>
    <mergeCell ref="AF1369:AG1369"/>
    <mergeCell ref="AH1369:AI1369"/>
    <mergeCell ref="B1370:C1370"/>
    <mergeCell ref="E1370:G1370"/>
    <mergeCell ref="I1370:J1370"/>
    <mergeCell ref="N1370:O1370"/>
    <mergeCell ref="Q1370:S1370"/>
    <mergeCell ref="U1370:V1370"/>
    <mergeCell ref="Z1370:AA1370"/>
    <mergeCell ref="AF1370:AG1370"/>
    <mergeCell ref="AH1370:AI1370"/>
    <mergeCell ref="B1371:C1371"/>
    <mergeCell ref="E1371:G1371"/>
    <mergeCell ref="I1371:J1371"/>
    <mergeCell ref="N1371:O1371"/>
    <mergeCell ref="Q1371:S1371"/>
    <mergeCell ref="U1371:V1371"/>
    <mergeCell ref="Z1371:AA1371"/>
    <mergeCell ref="AF1371:AG1371"/>
    <mergeCell ref="AH1371:AI1371"/>
    <mergeCell ref="B1372:C1372"/>
    <mergeCell ref="E1372:G1372"/>
    <mergeCell ref="I1372:J1372"/>
    <mergeCell ref="N1372:O1372"/>
    <mergeCell ref="Q1372:S1372"/>
    <mergeCell ref="U1372:V1372"/>
    <mergeCell ref="Z1372:AA1372"/>
    <mergeCell ref="AF1372:AG1372"/>
    <mergeCell ref="AH1372:AI1372"/>
    <mergeCell ref="B1373:C1373"/>
    <mergeCell ref="E1373:G1373"/>
    <mergeCell ref="I1373:J1373"/>
    <mergeCell ref="N1373:O1373"/>
    <mergeCell ref="Q1373:S1373"/>
    <mergeCell ref="U1373:V1373"/>
    <mergeCell ref="Z1373:AA1373"/>
    <mergeCell ref="AF1373:AG1373"/>
    <mergeCell ref="AH1373:AI1373"/>
    <mergeCell ref="B1374:C1374"/>
    <mergeCell ref="E1374:G1374"/>
    <mergeCell ref="I1374:J1374"/>
    <mergeCell ref="N1374:O1374"/>
    <mergeCell ref="Q1374:S1374"/>
    <mergeCell ref="U1374:V1374"/>
    <mergeCell ref="Z1374:AA1374"/>
    <mergeCell ref="AF1374:AG1374"/>
    <mergeCell ref="AH1374:AI1374"/>
    <mergeCell ref="B1375:C1375"/>
    <mergeCell ref="E1375:G1375"/>
    <mergeCell ref="I1375:J1375"/>
    <mergeCell ref="N1375:O1375"/>
    <mergeCell ref="Q1375:S1375"/>
    <mergeCell ref="U1375:V1375"/>
    <mergeCell ref="Z1375:AA1375"/>
    <mergeCell ref="AF1375:AG1375"/>
    <mergeCell ref="AH1375:AI1375"/>
    <mergeCell ref="B1376:C1376"/>
    <mergeCell ref="E1376:G1376"/>
    <mergeCell ref="I1376:J1376"/>
    <mergeCell ref="N1376:O1376"/>
    <mergeCell ref="Q1376:S1376"/>
    <mergeCell ref="U1376:V1376"/>
    <mergeCell ref="Z1376:AA1376"/>
    <mergeCell ref="AF1376:AG1376"/>
    <mergeCell ref="AH1376:AI1376"/>
    <mergeCell ref="B1377:C1377"/>
    <mergeCell ref="E1377:G1377"/>
    <mergeCell ref="I1377:J1377"/>
    <mergeCell ref="N1377:O1377"/>
    <mergeCell ref="Q1377:S1377"/>
    <mergeCell ref="U1377:V1377"/>
    <mergeCell ref="Z1377:AA1377"/>
    <mergeCell ref="AF1377:AG1377"/>
    <mergeCell ref="AH1377:AI1377"/>
    <mergeCell ref="B1378:C1378"/>
    <mergeCell ref="E1378:G1378"/>
    <mergeCell ref="I1378:J1378"/>
    <mergeCell ref="N1378:O1378"/>
    <mergeCell ref="Q1378:S1378"/>
    <mergeCell ref="U1378:V1378"/>
    <mergeCell ref="Z1378:AA1378"/>
    <mergeCell ref="AF1378:AG1378"/>
    <mergeCell ref="AH1378:AI1378"/>
    <mergeCell ref="B1379:C1379"/>
    <mergeCell ref="E1379:G1379"/>
    <mergeCell ref="I1379:J1379"/>
    <mergeCell ref="N1379:O1379"/>
    <mergeCell ref="Q1379:S1379"/>
    <mergeCell ref="U1379:V1379"/>
    <mergeCell ref="Z1379:AA1379"/>
    <mergeCell ref="AF1379:AG1379"/>
    <mergeCell ref="AH1379:AI1379"/>
    <mergeCell ref="B1380:C1380"/>
    <mergeCell ref="E1380:G1380"/>
    <mergeCell ref="I1380:J1380"/>
    <mergeCell ref="N1380:O1380"/>
    <mergeCell ref="Q1380:S1380"/>
    <mergeCell ref="U1380:V1380"/>
    <mergeCell ref="Z1380:AA1380"/>
    <mergeCell ref="AF1380:AG1380"/>
    <mergeCell ref="AH1380:AI1380"/>
    <mergeCell ref="B1381:C1381"/>
    <mergeCell ref="E1381:G1381"/>
    <mergeCell ref="I1381:J1381"/>
    <mergeCell ref="N1381:O1381"/>
    <mergeCell ref="Q1381:S1381"/>
    <mergeCell ref="U1381:V1381"/>
    <mergeCell ref="Z1381:AA1381"/>
    <mergeCell ref="AF1381:AG1381"/>
    <mergeCell ref="AH1381:AI1381"/>
    <mergeCell ref="B1382:C1382"/>
    <mergeCell ref="E1382:G1382"/>
    <mergeCell ref="I1382:J1382"/>
    <mergeCell ref="N1382:O1382"/>
    <mergeCell ref="Q1382:S1382"/>
    <mergeCell ref="U1382:V1382"/>
    <mergeCell ref="Z1382:AA1382"/>
    <mergeCell ref="AF1382:AG1382"/>
    <mergeCell ref="AH1382:AI1382"/>
    <mergeCell ref="B1383:C1383"/>
    <mergeCell ref="E1383:G1383"/>
    <mergeCell ref="I1383:J1383"/>
    <mergeCell ref="N1383:O1383"/>
    <mergeCell ref="Q1383:S1383"/>
    <mergeCell ref="U1383:V1383"/>
    <mergeCell ref="Z1383:AA1383"/>
    <mergeCell ref="AF1383:AG1383"/>
    <mergeCell ref="AH1383:AI1383"/>
    <mergeCell ref="B1384:C1384"/>
    <mergeCell ref="E1384:G1384"/>
    <mergeCell ref="I1384:J1384"/>
    <mergeCell ref="N1384:O1384"/>
    <mergeCell ref="Q1384:S1384"/>
    <mergeCell ref="U1384:V1384"/>
    <mergeCell ref="Z1384:AA1384"/>
    <mergeCell ref="AF1384:AG1384"/>
    <mergeCell ref="AH1384:AI1384"/>
    <mergeCell ref="B1385:C1385"/>
    <mergeCell ref="E1385:G1385"/>
    <mergeCell ref="I1385:J1385"/>
    <mergeCell ref="N1385:O1385"/>
    <mergeCell ref="Q1385:S1385"/>
    <mergeCell ref="U1385:V1385"/>
    <mergeCell ref="Z1385:AA1385"/>
    <mergeCell ref="AF1385:AG1385"/>
    <mergeCell ref="AH1385:AI1385"/>
    <mergeCell ref="B1386:C1386"/>
    <mergeCell ref="E1386:G1386"/>
    <mergeCell ref="I1386:J1386"/>
    <mergeCell ref="N1386:O1386"/>
    <mergeCell ref="Q1386:S1386"/>
    <mergeCell ref="U1386:V1386"/>
    <mergeCell ref="Z1386:AA1386"/>
    <mergeCell ref="AF1386:AG1386"/>
    <mergeCell ref="AH1386:AI1386"/>
    <mergeCell ref="B1387:C1387"/>
    <mergeCell ref="E1387:G1387"/>
    <mergeCell ref="I1387:J1387"/>
    <mergeCell ref="N1387:O1387"/>
    <mergeCell ref="Q1387:S1387"/>
    <mergeCell ref="U1387:V1387"/>
    <mergeCell ref="Z1387:AA1387"/>
    <mergeCell ref="AF1387:AG1387"/>
    <mergeCell ref="AH1387:AI1387"/>
    <mergeCell ref="B1388:C1388"/>
    <mergeCell ref="E1388:G1388"/>
    <mergeCell ref="I1388:J1388"/>
    <mergeCell ref="N1388:O1388"/>
    <mergeCell ref="Q1388:S1388"/>
    <mergeCell ref="U1388:V1388"/>
    <mergeCell ref="Z1388:AA1388"/>
    <mergeCell ref="AF1388:AG1388"/>
    <mergeCell ref="AH1388:AI1388"/>
    <mergeCell ref="B1389:C1389"/>
    <mergeCell ref="E1389:G1389"/>
    <mergeCell ref="I1389:J1389"/>
    <mergeCell ref="N1389:O1389"/>
    <mergeCell ref="Q1389:S1389"/>
    <mergeCell ref="U1389:V1389"/>
    <mergeCell ref="Z1389:AA1389"/>
    <mergeCell ref="AF1389:AG1389"/>
    <mergeCell ref="AH1389:AI1389"/>
    <mergeCell ref="B1390:C1390"/>
    <mergeCell ref="E1390:G1390"/>
    <mergeCell ref="I1390:J1390"/>
    <mergeCell ref="N1390:O1390"/>
    <mergeCell ref="Q1390:S1390"/>
    <mergeCell ref="U1390:V1390"/>
    <mergeCell ref="Z1390:AA1390"/>
    <mergeCell ref="AF1390:AG1390"/>
    <mergeCell ref="AH1390:AI1390"/>
    <mergeCell ref="B1391:C1391"/>
    <mergeCell ref="E1391:G1391"/>
    <mergeCell ref="I1391:J1391"/>
    <mergeCell ref="N1391:O1391"/>
    <mergeCell ref="Q1391:S1391"/>
    <mergeCell ref="U1391:V1391"/>
    <mergeCell ref="Z1391:AA1391"/>
    <mergeCell ref="AF1391:AG1391"/>
    <mergeCell ref="AH1391:AI1391"/>
    <mergeCell ref="B1392:C1392"/>
    <mergeCell ref="E1392:G1392"/>
    <mergeCell ref="I1392:J1392"/>
    <mergeCell ref="N1392:O1392"/>
    <mergeCell ref="Q1392:S1392"/>
    <mergeCell ref="U1392:V1392"/>
    <mergeCell ref="Z1392:AA1392"/>
    <mergeCell ref="AF1392:AG1392"/>
    <mergeCell ref="AH1392:AI1392"/>
    <mergeCell ref="B1393:C1393"/>
    <mergeCell ref="E1393:G1393"/>
    <mergeCell ref="I1393:J1393"/>
    <mergeCell ref="N1393:O1393"/>
    <mergeCell ref="Q1393:S1393"/>
    <mergeCell ref="U1393:V1393"/>
    <mergeCell ref="Z1393:AA1393"/>
    <mergeCell ref="AF1393:AG1393"/>
    <mergeCell ref="AH1393:AI1393"/>
    <mergeCell ref="B1394:C1394"/>
    <mergeCell ref="E1394:G1394"/>
    <mergeCell ref="I1394:J1394"/>
    <mergeCell ref="N1394:O1394"/>
    <mergeCell ref="Q1394:S1394"/>
    <mergeCell ref="U1394:V1394"/>
    <mergeCell ref="Z1394:AA1394"/>
    <mergeCell ref="AF1394:AG1394"/>
    <mergeCell ref="AH1394:AI1394"/>
    <mergeCell ref="B1395:C1395"/>
    <mergeCell ref="E1395:G1395"/>
    <mergeCell ref="I1395:J1395"/>
    <mergeCell ref="N1395:O1395"/>
    <mergeCell ref="Q1395:S1395"/>
    <mergeCell ref="U1395:V1395"/>
    <mergeCell ref="Z1395:AA1395"/>
    <mergeCell ref="AF1395:AG1395"/>
    <mergeCell ref="AH1395:AI1395"/>
    <mergeCell ref="B1396:C1396"/>
    <mergeCell ref="E1396:G1396"/>
    <mergeCell ref="I1396:J1396"/>
    <mergeCell ref="N1396:O1396"/>
    <mergeCell ref="Q1396:S1396"/>
    <mergeCell ref="U1396:V1396"/>
    <mergeCell ref="Z1396:AA1396"/>
    <mergeCell ref="AF1396:AG1396"/>
    <mergeCell ref="AH1396:AI1396"/>
    <mergeCell ref="B1397:C1397"/>
    <mergeCell ref="E1397:G1397"/>
    <mergeCell ref="I1397:J1397"/>
    <mergeCell ref="N1397:O1397"/>
    <mergeCell ref="Q1397:S1397"/>
    <mergeCell ref="U1397:V1397"/>
    <mergeCell ref="Z1397:AA1397"/>
    <mergeCell ref="AF1397:AG1397"/>
    <mergeCell ref="AH1397:AI1397"/>
    <mergeCell ref="B1398:C1398"/>
    <mergeCell ref="E1398:G1398"/>
    <mergeCell ref="I1398:J1398"/>
    <mergeCell ref="N1398:O1398"/>
    <mergeCell ref="Q1398:S1398"/>
    <mergeCell ref="U1398:V1398"/>
    <mergeCell ref="Z1398:AA1398"/>
    <mergeCell ref="AF1398:AG1398"/>
    <mergeCell ref="AH1398:AI1398"/>
    <mergeCell ref="B1399:C1399"/>
    <mergeCell ref="E1399:G1399"/>
    <mergeCell ref="I1399:J1399"/>
    <mergeCell ref="N1399:O1399"/>
    <mergeCell ref="Q1399:S1399"/>
    <mergeCell ref="U1399:V1399"/>
    <mergeCell ref="Z1399:AA1399"/>
    <mergeCell ref="AF1399:AG1399"/>
    <mergeCell ref="AH1399:AI1399"/>
    <mergeCell ref="B1400:C1400"/>
    <mergeCell ref="E1400:G1400"/>
    <mergeCell ref="I1400:J1400"/>
    <mergeCell ref="N1400:O1400"/>
    <mergeCell ref="Q1400:S1400"/>
    <mergeCell ref="U1400:V1400"/>
    <mergeCell ref="Z1400:AA1400"/>
    <mergeCell ref="AF1400:AG1400"/>
    <mergeCell ref="AH1400:AI1400"/>
    <mergeCell ref="B1401:C1401"/>
    <mergeCell ref="E1401:G1401"/>
    <mergeCell ref="I1401:J1401"/>
    <mergeCell ref="N1401:O1401"/>
    <mergeCell ref="Q1401:S1401"/>
    <mergeCell ref="U1401:V1401"/>
    <mergeCell ref="Z1401:AA1401"/>
    <mergeCell ref="AF1401:AG1401"/>
    <mergeCell ref="AH1401:AI1401"/>
    <mergeCell ref="B1402:C1402"/>
    <mergeCell ref="E1402:G1402"/>
    <mergeCell ref="I1402:J1402"/>
    <mergeCell ref="N1402:O1402"/>
    <mergeCell ref="Q1402:S1402"/>
    <mergeCell ref="U1402:V1402"/>
    <mergeCell ref="Z1402:AA1402"/>
    <mergeCell ref="AF1402:AG1402"/>
    <mergeCell ref="AH1402:AI1402"/>
    <mergeCell ref="B1403:C1403"/>
    <mergeCell ref="E1403:G1403"/>
    <mergeCell ref="I1403:J1403"/>
    <mergeCell ref="N1403:O1403"/>
    <mergeCell ref="Q1403:S1403"/>
    <mergeCell ref="U1403:V1403"/>
    <mergeCell ref="Z1403:AA1403"/>
    <mergeCell ref="AF1403:AG1403"/>
    <mergeCell ref="AH1403:AI1403"/>
    <mergeCell ref="B1404:C1404"/>
    <mergeCell ref="E1404:G1404"/>
    <mergeCell ref="I1404:J1404"/>
    <mergeCell ref="N1404:O1404"/>
    <mergeCell ref="Q1404:S1404"/>
    <mergeCell ref="U1404:V1404"/>
    <mergeCell ref="Z1404:AA1404"/>
    <mergeCell ref="AF1404:AG1404"/>
    <mergeCell ref="AH1404:AI1404"/>
    <mergeCell ref="B1405:C1405"/>
    <mergeCell ref="E1405:G1405"/>
    <mergeCell ref="I1405:J1405"/>
    <mergeCell ref="N1405:O1405"/>
    <mergeCell ref="Q1405:S1405"/>
    <mergeCell ref="U1405:V1405"/>
    <mergeCell ref="Z1405:AA1405"/>
    <mergeCell ref="AF1405:AG1405"/>
    <mergeCell ref="AH1405:AI1405"/>
    <mergeCell ref="B1406:C1406"/>
    <mergeCell ref="E1406:G1406"/>
    <mergeCell ref="I1406:J1406"/>
    <mergeCell ref="N1406:O1406"/>
    <mergeCell ref="Q1406:S1406"/>
    <mergeCell ref="U1406:V1406"/>
    <mergeCell ref="Z1406:AA1406"/>
    <mergeCell ref="AF1406:AG1406"/>
    <mergeCell ref="AH1406:AI1406"/>
    <mergeCell ref="B1407:C1407"/>
    <mergeCell ref="E1407:G1407"/>
    <mergeCell ref="I1407:J1407"/>
    <mergeCell ref="N1407:O1407"/>
    <mergeCell ref="Q1407:S1407"/>
    <mergeCell ref="U1407:V1407"/>
    <mergeCell ref="Z1407:AA1407"/>
    <mergeCell ref="AF1407:AG1407"/>
    <mergeCell ref="AH1407:AI1407"/>
    <mergeCell ref="B1408:C1408"/>
    <mergeCell ref="E1408:G1408"/>
    <mergeCell ref="I1408:J1408"/>
    <mergeCell ref="N1408:O1408"/>
    <mergeCell ref="Q1408:S1408"/>
    <mergeCell ref="U1408:V1408"/>
    <mergeCell ref="Z1408:AA1408"/>
    <mergeCell ref="AF1408:AG1408"/>
    <mergeCell ref="AH1408:AI1408"/>
    <mergeCell ref="B1409:C1409"/>
    <mergeCell ref="E1409:G1409"/>
    <mergeCell ref="I1409:J1409"/>
    <mergeCell ref="N1409:O1409"/>
    <mergeCell ref="Q1409:S1409"/>
    <mergeCell ref="U1409:V1409"/>
    <mergeCell ref="Z1409:AA1409"/>
    <mergeCell ref="AF1409:AG1409"/>
    <mergeCell ref="AH1409:AI1409"/>
    <mergeCell ref="B1410:C1410"/>
    <mergeCell ref="E1410:G1410"/>
    <mergeCell ref="I1410:J1410"/>
    <mergeCell ref="N1410:O1410"/>
    <mergeCell ref="Q1410:S1410"/>
    <mergeCell ref="U1410:V1410"/>
    <mergeCell ref="Z1410:AA1410"/>
    <mergeCell ref="AF1410:AG1410"/>
    <mergeCell ref="AH1410:AI1410"/>
    <mergeCell ref="B1411:C1411"/>
    <mergeCell ref="E1411:G1411"/>
    <mergeCell ref="I1411:J1411"/>
    <mergeCell ref="N1411:O1411"/>
    <mergeCell ref="Q1411:S1411"/>
    <mergeCell ref="U1411:V1411"/>
    <mergeCell ref="Z1411:AA1411"/>
    <mergeCell ref="AF1411:AG1411"/>
    <mergeCell ref="AH1411:AI1411"/>
    <mergeCell ref="B1412:C1412"/>
    <mergeCell ref="E1412:G1412"/>
    <mergeCell ref="I1412:J1412"/>
    <mergeCell ref="N1412:O1412"/>
    <mergeCell ref="Q1412:S1412"/>
    <mergeCell ref="U1412:V1412"/>
    <mergeCell ref="Z1412:AA1412"/>
    <mergeCell ref="AF1412:AG1412"/>
    <mergeCell ref="AH1412:AI1412"/>
    <mergeCell ref="B1413:C1413"/>
    <mergeCell ref="E1413:G1413"/>
    <mergeCell ref="I1413:J1413"/>
    <mergeCell ref="N1413:O1413"/>
    <mergeCell ref="Q1413:S1413"/>
    <mergeCell ref="U1413:V1413"/>
    <mergeCell ref="Z1413:AA1413"/>
    <mergeCell ref="AF1413:AG1413"/>
    <mergeCell ref="AH1413:AI1413"/>
    <mergeCell ref="B1414:C1414"/>
    <mergeCell ref="E1414:G1414"/>
    <mergeCell ref="I1414:J1414"/>
    <mergeCell ref="N1414:O1414"/>
    <mergeCell ref="Q1414:S1414"/>
    <mergeCell ref="U1414:V1414"/>
    <mergeCell ref="Z1414:AA1414"/>
    <mergeCell ref="AF1414:AG1414"/>
    <mergeCell ref="AH1414:AI1414"/>
    <mergeCell ref="B1415:C1415"/>
    <mergeCell ref="E1415:G1415"/>
    <mergeCell ref="I1415:J1415"/>
    <mergeCell ref="N1415:O1415"/>
    <mergeCell ref="Q1415:S1415"/>
    <mergeCell ref="U1415:V1415"/>
    <mergeCell ref="Z1415:AA1415"/>
    <mergeCell ref="AF1415:AG1415"/>
    <mergeCell ref="AH1415:AI1415"/>
    <mergeCell ref="B1416:C1416"/>
    <mergeCell ref="E1416:G1416"/>
    <mergeCell ref="I1416:J1416"/>
    <mergeCell ref="N1416:O1416"/>
    <mergeCell ref="Q1416:S1416"/>
    <mergeCell ref="U1416:V1416"/>
    <mergeCell ref="Z1416:AA1416"/>
    <mergeCell ref="AF1416:AG1416"/>
    <mergeCell ref="AH1416:AI1416"/>
    <mergeCell ref="B1417:C1417"/>
    <mergeCell ref="E1417:G1417"/>
    <mergeCell ref="I1417:J1417"/>
    <mergeCell ref="N1417:O1417"/>
    <mergeCell ref="Q1417:S1417"/>
    <mergeCell ref="U1417:V1417"/>
    <mergeCell ref="Z1417:AA1417"/>
    <mergeCell ref="AF1417:AG1417"/>
    <mergeCell ref="AH1417:AI1417"/>
    <mergeCell ref="B1418:C1418"/>
    <mergeCell ref="E1418:G1418"/>
    <mergeCell ref="I1418:J1418"/>
    <mergeCell ref="N1418:O1418"/>
    <mergeCell ref="Q1418:S1418"/>
    <mergeCell ref="U1418:V1418"/>
    <mergeCell ref="Z1418:AA1418"/>
    <mergeCell ref="AF1418:AG1418"/>
    <mergeCell ref="AH1418:AI1418"/>
    <mergeCell ref="B1419:C1419"/>
    <mergeCell ref="E1419:G1419"/>
    <mergeCell ref="I1419:J1419"/>
    <mergeCell ref="N1419:O1419"/>
    <mergeCell ref="Q1419:S1419"/>
    <mergeCell ref="U1419:V1419"/>
    <mergeCell ref="Z1419:AA1419"/>
    <mergeCell ref="AF1419:AG1419"/>
    <mergeCell ref="AH1419:AI1419"/>
    <mergeCell ref="B1420:C1420"/>
    <mergeCell ref="E1420:G1420"/>
    <mergeCell ref="I1420:J1420"/>
    <mergeCell ref="N1420:O1420"/>
    <mergeCell ref="Q1420:S1420"/>
    <mergeCell ref="U1420:V1420"/>
    <mergeCell ref="Z1420:AA1420"/>
    <mergeCell ref="AF1420:AG1420"/>
    <mergeCell ref="AH1420:AI1420"/>
    <mergeCell ref="B1421:C1421"/>
    <mergeCell ref="E1421:G1421"/>
    <mergeCell ref="I1421:J1421"/>
    <mergeCell ref="N1421:O1421"/>
    <mergeCell ref="Q1421:S1421"/>
    <mergeCell ref="U1421:V1421"/>
    <mergeCell ref="Z1421:AA1421"/>
    <mergeCell ref="AF1421:AG1421"/>
    <mergeCell ref="AH1421:AI1421"/>
    <mergeCell ref="B1422:C1422"/>
    <mergeCell ref="E1422:G1422"/>
    <mergeCell ref="I1422:J1422"/>
    <mergeCell ref="N1422:O1422"/>
    <mergeCell ref="Q1422:S1422"/>
    <mergeCell ref="U1422:V1422"/>
    <mergeCell ref="Z1422:AA1422"/>
    <mergeCell ref="AF1422:AG1422"/>
    <mergeCell ref="AH1422:AI1422"/>
    <mergeCell ref="B1423:C1423"/>
    <mergeCell ref="E1423:G1423"/>
    <mergeCell ref="I1423:J1423"/>
    <mergeCell ref="N1423:O1423"/>
    <mergeCell ref="Q1423:S1423"/>
    <mergeCell ref="U1423:V1423"/>
    <mergeCell ref="Z1423:AA1423"/>
    <mergeCell ref="AF1423:AG1423"/>
    <mergeCell ref="AH1423:AI1423"/>
    <mergeCell ref="B1424:C1424"/>
    <mergeCell ref="E1424:G1424"/>
    <mergeCell ref="I1424:J1424"/>
    <mergeCell ref="N1424:O1424"/>
    <mergeCell ref="Q1424:S1424"/>
    <mergeCell ref="U1424:V1424"/>
    <mergeCell ref="Z1424:AA1424"/>
    <mergeCell ref="AF1424:AG1424"/>
    <mergeCell ref="AH1424:AI1424"/>
    <mergeCell ref="B1425:C1425"/>
    <mergeCell ref="E1425:G1425"/>
    <mergeCell ref="I1425:J1425"/>
    <mergeCell ref="N1425:O1425"/>
    <mergeCell ref="Q1425:S1425"/>
    <mergeCell ref="U1425:V1425"/>
    <mergeCell ref="Z1425:AA1425"/>
    <mergeCell ref="AF1425:AG1425"/>
    <mergeCell ref="AH1425:AI1425"/>
    <mergeCell ref="B1426:C1426"/>
    <mergeCell ref="E1426:G1426"/>
    <mergeCell ref="I1426:J1426"/>
    <mergeCell ref="N1426:O1426"/>
    <mergeCell ref="Q1426:S1426"/>
    <mergeCell ref="U1426:V1426"/>
    <mergeCell ref="Z1426:AA1426"/>
    <mergeCell ref="AF1426:AG1426"/>
    <mergeCell ref="AH1426:AI1426"/>
    <mergeCell ref="B1427:C1427"/>
    <mergeCell ref="E1427:G1427"/>
    <mergeCell ref="I1427:J1427"/>
    <mergeCell ref="N1427:O1427"/>
    <mergeCell ref="Q1427:S1427"/>
    <mergeCell ref="U1427:V1427"/>
    <mergeCell ref="Z1427:AA1427"/>
    <mergeCell ref="AF1427:AG1427"/>
    <mergeCell ref="AH1427:AI1427"/>
    <mergeCell ref="B1428:C1428"/>
    <mergeCell ref="E1428:G1428"/>
    <mergeCell ref="I1428:J1428"/>
    <mergeCell ref="N1428:O1428"/>
    <mergeCell ref="Q1428:S1428"/>
    <mergeCell ref="U1428:V1428"/>
    <mergeCell ref="Z1428:AA1428"/>
    <mergeCell ref="AF1428:AG1428"/>
    <mergeCell ref="AH1428:AI1428"/>
    <mergeCell ref="B1429:C1429"/>
    <mergeCell ref="E1429:G1429"/>
    <mergeCell ref="I1429:J1429"/>
    <mergeCell ref="N1429:O1429"/>
    <mergeCell ref="Q1429:S1429"/>
    <mergeCell ref="U1429:V1429"/>
    <mergeCell ref="Z1429:AA1429"/>
    <mergeCell ref="AF1429:AG1429"/>
    <mergeCell ref="AH1429:AI1429"/>
    <mergeCell ref="B1430:C1430"/>
    <mergeCell ref="E1430:G1430"/>
    <mergeCell ref="I1430:J1430"/>
    <mergeCell ref="N1430:O1430"/>
    <mergeCell ref="Q1430:S1430"/>
    <mergeCell ref="U1430:V1430"/>
    <mergeCell ref="Z1430:AA1430"/>
    <mergeCell ref="AF1430:AG1430"/>
    <mergeCell ref="AH1430:AI1430"/>
    <mergeCell ref="B1431:C1431"/>
    <mergeCell ref="E1431:G1431"/>
    <mergeCell ref="I1431:J1431"/>
    <mergeCell ref="N1431:O1431"/>
    <mergeCell ref="Q1431:S1431"/>
    <mergeCell ref="U1431:V1431"/>
    <mergeCell ref="Z1431:AA1431"/>
    <mergeCell ref="AF1431:AG1431"/>
    <mergeCell ref="AH1431:AI1431"/>
    <mergeCell ref="B1432:C1432"/>
    <mergeCell ref="E1432:G1432"/>
    <mergeCell ref="I1432:J1432"/>
    <mergeCell ref="N1432:O1432"/>
    <mergeCell ref="Q1432:S1432"/>
    <mergeCell ref="U1432:V1432"/>
    <mergeCell ref="Z1432:AA1432"/>
    <mergeCell ref="AF1432:AG1432"/>
    <mergeCell ref="AH1432:AI1432"/>
    <mergeCell ref="B1433:C1433"/>
    <mergeCell ref="E1433:G1433"/>
    <mergeCell ref="I1433:J1433"/>
    <mergeCell ref="N1433:O1433"/>
    <mergeCell ref="Q1433:S1433"/>
    <mergeCell ref="U1433:V1433"/>
    <mergeCell ref="Z1433:AA1433"/>
    <mergeCell ref="AF1433:AG1433"/>
    <mergeCell ref="AH1433:AI1433"/>
    <mergeCell ref="B1434:C1434"/>
    <mergeCell ref="E1434:G1434"/>
    <mergeCell ref="I1434:J1434"/>
    <mergeCell ref="N1434:O1434"/>
    <mergeCell ref="Q1434:S1434"/>
    <mergeCell ref="U1434:V1434"/>
    <mergeCell ref="Z1434:AA1434"/>
    <mergeCell ref="AF1434:AG1434"/>
    <mergeCell ref="AH1434:AI1434"/>
    <mergeCell ref="B1435:C1435"/>
    <mergeCell ref="E1435:G1435"/>
    <mergeCell ref="I1435:J1435"/>
    <mergeCell ref="N1435:O1435"/>
    <mergeCell ref="Q1435:S1435"/>
    <mergeCell ref="U1435:V1435"/>
    <mergeCell ref="Z1435:AA1435"/>
    <mergeCell ref="AF1435:AG1435"/>
    <mergeCell ref="AH1435:AI1435"/>
    <mergeCell ref="B1436:C1436"/>
    <mergeCell ref="E1436:G1436"/>
    <mergeCell ref="I1436:J1436"/>
    <mergeCell ref="N1436:O1436"/>
    <mergeCell ref="Q1436:S1436"/>
    <mergeCell ref="U1436:V1436"/>
    <mergeCell ref="Z1436:AA1436"/>
    <mergeCell ref="AF1436:AG1436"/>
    <mergeCell ref="AH1436:AI1436"/>
    <mergeCell ref="B1437:C1437"/>
    <mergeCell ref="E1437:G1437"/>
    <mergeCell ref="I1437:J1437"/>
    <mergeCell ref="N1437:O1437"/>
    <mergeCell ref="Q1437:S1437"/>
    <mergeCell ref="U1437:V1437"/>
    <mergeCell ref="Z1437:AA1437"/>
    <mergeCell ref="AF1437:AG1437"/>
    <mergeCell ref="AH1437:AI1437"/>
    <mergeCell ref="B1438:C1438"/>
    <mergeCell ref="E1438:G1438"/>
    <mergeCell ref="I1438:J1438"/>
    <mergeCell ref="N1438:O1438"/>
    <mergeCell ref="Q1438:S1438"/>
    <mergeCell ref="U1438:V1438"/>
    <mergeCell ref="Z1438:AA1438"/>
    <mergeCell ref="AF1438:AG1438"/>
    <mergeCell ref="AH1438:AI1438"/>
    <mergeCell ref="B1439:C1439"/>
    <mergeCell ref="E1439:G1439"/>
    <mergeCell ref="I1439:J1439"/>
    <mergeCell ref="N1439:O1439"/>
    <mergeCell ref="Q1439:S1439"/>
    <mergeCell ref="U1439:V1439"/>
    <mergeCell ref="Z1439:AA1439"/>
    <mergeCell ref="AF1439:AG1439"/>
    <mergeCell ref="AH1439:AI1439"/>
    <mergeCell ref="B1440:C1440"/>
    <mergeCell ref="E1440:G1440"/>
    <mergeCell ref="I1440:J1440"/>
    <mergeCell ref="N1440:O1440"/>
    <mergeCell ref="Q1440:S1440"/>
    <mergeCell ref="U1440:V1440"/>
    <mergeCell ref="Z1440:AA1440"/>
    <mergeCell ref="AF1440:AG1440"/>
    <mergeCell ref="AH1440:AI1440"/>
    <mergeCell ref="B1441:C1441"/>
    <mergeCell ref="E1441:G1441"/>
    <mergeCell ref="I1441:J1441"/>
    <mergeCell ref="N1441:O1441"/>
    <mergeCell ref="Q1441:S1441"/>
    <mergeCell ref="U1441:V1441"/>
    <mergeCell ref="Z1441:AA1441"/>
    <mergeCell ref="AF1441:AG1441"/>
    <mergeCell ref="AH1441:AI1441"/>
    <mergeCell ref="B1442:C1442"/>
    <mergeCell ref="E1442:G1442"/>
    <mergeCell ref="I1442:J1442"/>
    <mergeCell ref="N1442:O1442"/>
    <mergeCell ref="Q1442:S1442"/>
    <mergeCell ref="U1442:V1442"/>
    <mergeCell ref="Z1442:AA1442"/>
    <mergeCell ref="AF1442:AG1442"/>
    <mergeCell ref="AH1442:AI1442"/>
    <mergeCell ref="B1443:C1443"/>
    <mergeCell ref="E1443:G1443"/>
    <mergeCell ref="I1443:J1443"/>
    <mergeCell ref="N1443:O1443"/>
    <mergeCell ref="Q1443:S1443"/>
    <mergeCell ref="U1443:V1443"/>
    <mergeCell ref="Z1443:AA1443"/>
    <mergeCell ref="AF1443:AG1443"/>
    <mergeCell ref="AH1443:AI1443"/>
    <mergeCell ref="B1444:C1444"/>
    <mergeCell ref="E1444:G1444"/>
    <mergeCell ref="I1444:J1444"/>
    <mergeCell ref="N1444:O1444"/>
    <mergeCell ref="Q1444:S1444"/>
    <mergeCell ref="U1444:V1444"/>
    <mergeCell ref="Z1444:AA1444"/>
    <mergeCell ref="AF1444:AG1444"/>
    <mergeCell ref="AH1444:AI1444"/>
    <mergeCell ref="B1445:C1445"/>
    <mergeCell ref="E1445:G1445"/>
    <mergeCell ref="I1445:J1445"/>
    <mergeCell ref="N1445:O1445"/>
    <mergeCell ref="Q1445:S1445"/>
    <mergeCell ref="U1445:V1445"/>
    <mergeCell ref="Z1445:AA1445"/>
    <mergeCell ref="AF1445:AG1445"/>
    <mergeCell ref="AH1445:AI1445"/>
    <mergeCell ref="B1446:C1446"/>
    <mergeCell ref="E1446:G1446"/>
    <mergeCell ref="I1446:J1446"/>
    <mergeCell ref="N1446:O1446"/>
    <mergeCell ref="Q1446:S1446"/>
    <mergeCell ref="U1446:V1446"/>
    <mergeCell ref="Z1446:AA1446"/>
    <mergeCell ref="AF1446:AG1446"/>
    <mergeCell ref="AH1446:AI1446"/>
    <mergeCell ref="B1447:C1447"/>
    <mergeCell ref="E1447:G1447"/>
    <mergeCell ref="I1447:J1447"/>
    <mergeCell ref="N1447:O1447"/>
    <mergeCell ref="Q1447:S1447"/>
    <mergeCell ref="U1447:V1447"/>
    <mergeCell ref="Z1447:AA1447"/>
    <mergeCell ref="AF1447:AG1447"/>
    <mergeCell ref="AH1447:AI1447"/>
    <mergeCell ref="B1448:C1448"/>
    <mergeCell ref="E1448:G1448"/>
    <mergeCell ref="I1448:J1448"/>
    <mergeCell ref="N1448:O1448"/>
    <mergeCell ref="Q1448:S1448"/>
    <mergeCell ref="U1448:V1448"/>
    <mergeCell ref="Z1448:AA1448"/>
    <mergeCell ref="AF1448:AG1448"/>
    <mergeCell ref="AH1448:AI1448"/>
    <mergeCell ref="B1449:C1449"/>
    <mergeCell ref="E1449:G1449"/>
    <mergeCell ref="I1449:J1449"/>
    <mergeCell ref="N1449:O1449"/>
    <mergeCell ref="Q1449:S1449"/>
    <mergeCell ref="U1449:V1449"/>
    <mergeCell ref="Z1449:AA1449"/>
    <mergeCell ref="AF1449:AG1449"/>
    <mergeCell ref="AH1449:AI1449"/>
    <mergeCell ref="B1450:C1450"/>
    <mergeCell ref="E1450:G1450"/>
    <mergeCell ref="I1450:J1450"/>
    <mergeCell ref="N1450:O1450"/>
    <mergeCell ref="Q1450:S1450"/>
    <mergeCell ref="U1450:V1450"/>
    <mergeCell ref="Z1450:AA1450"/>
    <mergeCell ref="AF1450:AG1450"/>
    <mergeCell ref="AH1450:AI1450"/>
    <mergeCell ref="B1451:C1451"/>
    <mergeCell ref="E1451:G1451"/>
    <mergeCell ref="I1451:J1451"/>
    <mergeCell ref="N1451:O1451"/>
    <mergeCell ref="Q1451:S1451"/>
    <mergeCell ref="U1451:V1451"/>
    <mergeCell ref="Z1451:AA1451"/>
    <mergeCell ref="AF1451:AG1451"/>
    <mergeCell ref="AH1451:AI1451"/>
    <mergeCell ref="B1452:C1452"/>
    <mergeCell ref="E1452:G1452"/>
    <mergeCell ref="I1452:J1452"/>
    <mergeCell ref="N1452:O1452"/>
    <mergeCell ref="Q1452:S1452"/>
    <mergeCell ref="U1452:V1452"/>
    <mergeCell ref="Z1452:AA1452"/>
    <mergeCell ref="AF1452:AG1452"/>
    <mergeCell ref="AH1452:AI1452"/>
    <mergeCell ref="B1453:C1453"/>
    <mergeCell ref="E1453:G1453"/>
    <mergeCell ref="I1453:J1453"/>
    <mergeCell ref="N1453:O1453"/>
    <mergeCell ref="Q1453:S1453"/>
    <mergeCell ref="U1453:V1453"/>
    <mergeCell ref="Z1453:AA1453"/>
    <mergeCell ref="AF1453:AG1453"/>
    <mergeCell ref="AH1453:AI1453"/>
    <mergeCell ref="B1454:C1454"/>
    <mergeCell ref="E1454:G1454"/>
    <mergeCell ref="I1454:J1454"/>
    <mergeCell ref="N1454:O1454"/>
    <mergeCell ref="Q1454:S1454"/>
    <mergeCell ref="U1454:V1454"/>
    <mergeCell ref="Z1454:AA1454"/>
    <mergeCell ref="AF1454:AG1454"/>
    <mergeCell ref="AH1454:AI1454"/>
    <mergeCell ref="B1455:C1455"/>
    <mergeCell ref="E1455:G1455"/>
    <mergeCell ref="I1455:J1455"/>
    <mergeCell ref="N1455:O1455"/>
    <mergeCell ref="Q1455:S1455"/>
    <mergeCell ref="U1455:V1455"/>
    <mergeCell ref="Z1455:AA1455"/>
    <mergeCell ref="AF1455:AG1455"/>
    <mergeCell ref="AH1455:AI1455"/>
    <mergeCell ref="B1456:C1456"/>
    <mergeCell ref="E1456:G1456"/>
    <mergeCell ref="I1456:J1456"/>
    <mergeCell ref="N1456:O1456"/>
    <mergeCell ref="Q1456:S1456"/>
    <mergeCell ref="U1456:V1456"/>
    <mergeCell ref="Z1456:AA1456"/>
    <mergeCell ref="AF1456:AG1456"/>
    <mergeCell ref="AH1456:AI1456"/>
    <mergeCell ref="B1457:C1457"/>
    <mergeCell ref="E1457:G1457"/>
    <mergeCell ref="I1457:J1457"/>
    <mergeCell ref="N1457:O1457"/>
    <mergeCell ref="Q1457:S1457"/>
    <mergeCell ref="U1457:V1457"/>
    <mergeCell ref="Z1457:AA1457"/>
    <mergeCell ref="AF1457:AG1457"/>
    <mergeCell ref="AH1457:AI1457"/>
    <mergeCell ref="B1458:C1458"/>
    <mergeCell ref="E1458:G1458"/>
    <mergeCell ref="I1458:J1458"/>
    <mergeCell ref="N1458:O1458"/>
    <mergeCell ref="Q1458:S1458"/>
    <mergeCell ref="U1458:V1458"/>
    <mergeCell ref="Z1458:AA1458"/>
    <mergeCell ref="AF1458:AG1458"/>
    <mergeCell ref="AH1458:AI1458"/>
    <mergeCell ref="B1459:C1459"/>
    <mergeCell ref="E1459:G1459"/>
    <mergeCell ref="I1459:J1459"/>
    <mergeCell ref="N1459:O1459"/>
    <mergeCell ref="Q1459:S1459"/>
    <mergeCell ref="U1459:V1459"/>
    <mergeCell ref="Z1459:AA1459"/>
    <mergeCell ref="AF1459:AG1459"/>
    <mergeCell ref="AH1459:AI1459"/>
    <mergeCell ref="B1460:C1460"/>
    <mergeCell ref="E1460:G1460"/>
    <mergeCell ref="I1460:J1460"/>
    <mergeCell ref="N1460:O1460"/>
    <mergeCell ref="Q1460:S1460"/>
    <mergeCell ref="U1460:V1460"/>
    <mergeCell ref="Z1460:AA1460"/>
    <mergeCell ref="AF1460:AG1460"/>
    <mergeCell ref="AH1460:AI1460"/>
    <mergeCell ref="B1461:C1461"/>
    <mergeCell ref="E1461:G1461"/>
    <mergeCell ref="I1461:J1461"/>
    <mergeCell ref="N1461:O1461"/>
    <mergeCell ref="Q1461:S1461"/>
    <mergeCell ref="U1461:V1461"/>
    <mergeCell ref="Z1461:AA1461"/>
    <mergeCell ref="AF1461:AG1461"/>
    <mergeCell ref="AH1461:AI1461"/>
    <mergeCell ref="B1462:C1462"/>
    <mergeCell ref="E1462:G1462"/>
    <mergeCell ref="I1462:J1462"/>
    <mergeCell ref="N1462:O1462"/>
    <mergeCell ref="Q1462:S1462"/>
    <mergeCell ref="U1462:V1462"/>
    <mergeCell ref="Z1462:AA1462"/>
    <mergeCell ref="AF1462:AG1462"/>
    <mergeCell ref="AH1462:AI1462"/>
    <mergeCell ref="B1463:C1463"/>
    <mergeCell ref="E1463:G1463"/>
    <mergeCell ref="I1463:J1463"/>
    <mergeCell ref="N1463:O1463"/>
    <mergeCell ref="Q1463:S1463"/>
    <mergeCell ref="U1463:V1463"/>
    <mergeCell ref="Z1463:AA1463"/>
    <mergeCell ref="AF1463:AG1463"/>
    <mergeCell ref="AH1463:AI1463"/>
    <mergeCell ref="B1464:C1464"/>
    <mergeCell ref="E1464:G1464"/>
    <mergeCell ref="I1464:J1464"/>
    <mergeCell ref="N1464:O1464"/>
    <mergeCell ref="Q1464:S1464"/>
    <mergeCell ref="U1464:V1464"/>
    <mergeCell ref="Z1464:AA1464"/>
    <mergeCell ref="AF1464:AG1464"/>
    <mergeCell ref="AH1464:AI1464"/>
    <mergeCell ref="B1465:C1465"/>
    <mergeCell ref="E1465:G1465"/>
    <mergeCell ref="I1465:J1465"/>
    <mergeCell ref="N1465:O1465"/>
    <mergeCell ref="Q1465:S1465"/>
    <mergeCell ref="U1465:V1465"/>
    <mergeCell ref="Z1465:AA1465"/>
    <mergeCell ref="AF1465:AG1465"/>
    <mergeCell ref="AH1465:AI1465"/>
    <mergeCell ref="B1466:C1466"/>
    <mergeCell ref="E1466:G1466"/>
    <mergeCell ref="I1466:J1466"/>
    <mergeCell ref="N1466:O1466"/>
    <mergeCell ref="Q1466:S1466"/>
    <mergeCell ref="U1466:V1466"/>
    <mergeCell ref="Z1466:AA1466"/>
    <mergeCell ref="AF1466:AG1466"/>
    <mergeCell ref="AH1466:AI1466"/>
    <mergeCell ref="B1467:C1467"/>
    <mergeCell ref="E1467:G1467"/>
    <mergeCell ref="I1467:J1467"/>
    <mergeCell ref="N1467:O1467"/>
    <mergeCell ref="Q1467:S1467"/>
    <mergeCell ref="U1467:V1467"/>
    <mergeCell ref="Z1467:AA1467"/>
    <mergeCell ref="AF1467:AG1467"/>
    <mergeCell ref="AH1467:AI1467"/>
    <mergeCell ref="B1468:C1468"/>
    <mergeCell ref="E1468:G1468"/>
    <mergeCell ref="I1468:J1468"/>
    <mergeCell ref="N1468:O1468"/>
    <mergeCell ref="Q1468:S1468"/>
    <mergeCell ref="U1468:V1468"/>
    <mergeCell ref="Z1468:AA1468"/>
    <mergeCell ref="AF1468:AG1468"/>
    <mergeCell ref="AH1468:AI1468"/>
    <mergeCell ref="B1469:C1469"/>
    <mergeCell ref="E1469:G1469"/>
    <mergeCell ref="I1469:J1469"/>
    <mergeCell ref="N1469:O1469"/>
    <mergeCell ref="Q1469:S1469"/>
    <mergeCell ref="U1469:V1469"/>
    <mergeCell ref="Z1469:AA1469"/>
    <mergeCell ref="AF1469:AG1469"/>
    <mergeCell ref="AH1469:AI1469"/>
    <mergeCell ref="B1470:C1470"/>
    <mergeCell ref="E1470:G1470"/>
    <mergeCell ref="I1470:J1470"/>
    <mergeCell ref="N1470:O1470"/>
    <mergeCell ref="Q1470:S1470"/>
    <mergeCell ref="U1470:V1470"/>
    <mergeCell ref="Z1470:AA1470"/>
    <mergeCell ref="AF1470:AG1470"/>
    <mergeCell ref="AH1470:AI1470"/>
    <mergeCell ref="B1471:C1471"/>
    <mergeCell ref="E1471:G1471"/>
    <mergeCell ref="I1471:J1471"/>
    <mergeCell ref="N1471:O1471"/>
    <mergeCell ref="Q1471:S1471"/>
    <mergeCell ref="U1471:V1471"/>
    <mergeCell ref="Z1471:AA1471"/>
    <mergeCell ref="AF1471:AG1471"/>
    <mergeCell ref="AH1471:AI1471"/>
    <mergeCell ref="B1472:C1472"/>
    <mergeCell ref="E1472:G1472"/>
    <mergeCell ref="I1472:J1472"/>
    <mergeCell ref="N1472:O1472"/>
    <mergeCell ref="Q1472:S1472"/>
    <mergeCell ref="U1472:V1472"/>
    <mergeCell ref="Z1472:AA1472"/>
    <mergeCell ref="AF1472:AG1472"/>
    <mergeCell ref="AH1472:AI1472"/>
    <mergeCell ref="B1473:C1473"/>
    <mergeCell ref="E1473:G1473"/>
    <mergeCell ref="I1473:J1473"/>
    <mergeCell ref="N1473:O1473"/>
    <mergeCell ref="Q1473:S1473"/>
    <mergeCell ref="U1473:V1473"/>
    <mergeCell ref="Z1473:AA1473"/>
    <mergeCell ref="AF1473:AG1473"/>
    <mergeCell ref="AH1473:AI1473"/>
    <mergeCell ref="B1474:C1474"/>
    <mergeCell ref="E1474:G1474"/>
    <mergeCell ref="I1474:J1474"/>
    <mergeCell ref="N1474:O1474"/>
    <mergeCell ref="Q1474:S1474"/>
    <mergeCell ref="U1474:V1474"/>
    <mergeCell ref="Z1474:AA1474"/>
    <mergeCell ref="AF1474:AG1474"/>
    <mergeCell ref="AH1474:AI1474"/>
    <mergeCell ref="B1475:C1475"/>
    <mergeCell ref="E1475:G1475"/>
    <mergeCell ref="I1475:J1475"/>
    <mergeCell ref="N1475:O1475"/>
    <mergeCell ref="Q1475:S1475"/>
    <mergeCell ref="U1475:V1475"/>
    <mergeCell ref="Z1475:AA1475"/>
    <mergeCell ref="AF1475:AG1475"/>
    <mergeCell ref="AH1475:AI1475"/>
    <mergeCell ref="B1476:C1476"/>
    <mergeCell ref="E1476:G1476"/>
    <mergeCell ref="I1476:J1476"/>
    <mergeCell ref="N1476:O1476"/>
    <mergeCell ref="Q1476:S1476"/>
    <mergeCell ref="U1476:V1476"/>
    <mergeCell ref="Z1476:AA1476"/>
    <mergeCell ref="AF1476:AG1476"/>
    <mergeCell ref="AH1476:AI1476"/>
    <mergeCell ref="B1481:C1481"/>
    <mergeCell ref="E1481:G1481"/>
    <mergeCell ref="I1481:J1481"/>
    <mergeCell ref="N1481:O1481"/>
    <mergeCell ref="Q1481:S1481"/>
    <mergeCell ref="U1481:V1481"/>
    <mergeCell ref="Z1481:AA1481"/>
    <mergeCell ref="AF1481:AG1481"/>
    <mergeCell ref="AH1481:AI1481"/>
    <mergeCell ref="B1482:C1482"/>
    <mergeCell ref="E1482:G1482"/>
    <mergeCell ref="I1482:J1482"/>
    <mergeCell ref="N1482:O1482"/>
    <mergeCell ref="Q1482:S1482"/>
    <mergeCell ref="U1482:V1482"/>
    <mergeCell ref="Z1482:AA1482"/>
    <mergeCell ref="AH1482:AI1482"/>
    <mergeCell ref="B1477:C1477"/>
    <mergeCell ref="E1477:G1477"/>
    <mergeCell ref="I1477:J1477"/>
    <mergeCell ref="N1477:O1477"/>
    <mergeCell ref="Q1477:S1477"/>
    <mergeCell ref="U1477:V1477"/>
    <mergeCell ref="Z1477:AA1477"/>
    <mergeCell ref="AF1477:AG1477"/>
    <mergeCell ref="AH1477:AI1477"/>
    <mergeCell ref="B1478:C1478"/>
    <mergeCell ref="E1478:G1478"/>
    <mergeCell ref="I1478:J1478"/>
    <mergeCell ref="N1478:O1478"/>
    <mergeCell ref="Q1478:S1478"/>
    <mergeCell ref="U1478:V1478"/>
    <mergeCell ref="Z1478:AA1478"/>
    <mergeCell ref="AF1478:AG1478"/>
    <mergeCell ref="AH1478:AI1478"/>
    <mergeCell ref="B1479:C1479"/>
    <mergeCell ref="E1479:G1479"/>
    <mergeCell ref="I1479:J1479"/>
    <mergeCell ref="N1479:O1479"/>
    <mergeCell ref="Q1479:S1479"/>
    <mergeCell ref="U1479:V1479"/>
    <mergeCell ref="Z1479:AA1479"/>
    <mergeCell ref="AF1479:AG1479"/>
    <mergeCell ref="AH1479:AI1479"/>
    <mergeCell ref="B1480:C1480"/>
    <mergeCell ref="E1480:G1480"/>
    <mergeCell ref="I1480:J1480"/>
    <mergeCell ref="N1480:O1480"/>
    <mergeCell ref="Q1480:S1480"/>
    <mergeCell ref="U1480:V1480"/>
    <mergeCell ref="Z1480:AA1480"/>
    <mergeCell ref="AF1480:AG1480"/>
    <mergeCell ref="AH1480:AI1480"/>
    <mergeCell ref="AF1482:AG1482"/>
    <mergeCell ref="B1483:C1483"/>
    <mergeCell ref="E1483:G1483"/>
    <mergeCell ref="I1483:J1483"/>
    <mergeCell ref="N1483:O1483"/>
    <mergeCell ref="Q1483:S1483"/>
    <mergeCell ref="U1483:V1483"/>
    <mergeCell ref="Z1483:AA1483"/>
    <mergeCell ref="AF1483:AG1483"/>
    <mergeCell ref="AH1483:AI1483"/>
    <mergeCell ref="B1484:C1484"/>
    <mergeCell ref="E1484:G1484"/>
    <mergeCell ref="I1484:J1484"/>
    <mergeCell ref="N1484:O1484"/>
    <mergeCell ref="Q1484:S1484"/>
    <mergeCell ref="U1484:V1484"/>
    <mergeCell ref="Z1484:AA1484"/>
    <mergeCell ref="AF1484:AG1484"/>
    <mergeCell ref="AH1484:AI1484"/>
    <mergeCell ref="B1485:C1485"/>
    <mergeCell ref="E1485:G1485"/>
    <mergeCell ref="I1485:J1485"/>
    <mergeCell ref="N1485:O1485"/>
    <mergeCell ref="Q1485:S1485"/>
    <mergeCell ref="U1485:V1485"/>
    <mergeCell ref="Z1485:AA1485"/>
    <mergeCell ref="AF1485:AG1485"/>
    <mergeCell ref="AH1485:AI1485"/>
    <mergeCell ref="B1486:C1486"/>
    <mergeCell ref="E1486:G1486"/>
    <mergeCell ref="I1486:J1486"/>
    <mergeCell ref="N1486:O1486"/>
    <mergeCell ref="Q1486:S1486"/>
    <mergeCell ref="U1486:V1486"/>
    <mergeCell ref="Z1486:AA1486"/>
    <mergeCell ref="AF1486:AG1486"/>
    <mergeCell ref="AH1486:AI1486"/>
    <mergeCell ref="B1487:C1487"/>
    <mergeCell ref="E1487:G1487"/>
    <mergeCell ref="I1487:J1487"/>
    <mergeCell ref="N1487:O1487"/>
    <mergeCell ref="Q1487:S1487"/>
    <mergeCell ref="U1487:V1487"/>
    <mergeCell ref="Z1487:AA1487"/>
    <mergeCell ref="AF1487:AG1487"/>
    <mergeCell ref="AH1487:AI1487"/>
    <mergeCell ref="B1488:C1488"/>
    <mergeCell ref="E1488:G1488"/>
    <mergeCell ref="I1488:J1488"/>
    <mergeCell ref="N1488:O1488"/>
    <mergeCell ref="Q1488:S1488"/>
    <mergeCell ref="U1488:V1488"/>
    <mergeCell ref="Z1488:AA1488"/>
    <mergeCell ref="AF1488:AG1488"/>
    <mergeCell ref="AH1488:AI1488"/>
    <mergeCell ref="B1489:C1489"/>
    <mergeCell ref="E1489:G1489"/>
    <mergeCell ref="I1489:J1489"/>
    <mergeCell ref="N1489:O1489"/>
    <mergeCell ref="Q1489:S1489"/>
    <mergeCell ref="U1489:V1489"/>
    <mergeCell ref="Z1489:AA1489"/>
    <mergeCell ref="AF1489:AG1489"/>
    <mergeCell ref="AH1489:AI1489"/>
    <mergeCell ref="B1490:C1490"/>
    <mergeCell ref="E1490:G1490"/>
    <mergeCell ref="I1490:J1490"/>
    <mergeCell ref="N1490:O1490"/>
    <mergeCell ref="Q1490:S1490"/>
    <mergeCell ref="U1490:V1490"/>
    <mergeCell ref="Z1490:AA1490"/>
    <mergeCell ref="AF1490:AG1490"/>
    <mergeCell ref="AH1490:AI1490"/>
    <mergeCell ref="B1491:C1491"/>
    <mergeCell ref="E1491:G1491"/>
    <mergeCell ref="I1491:J1491"/>
    <mergeCell ref="N1491:O1491"/>
    <mergeCell ref="Q1491:S1491"/>
    <mergeCell ref="U1491:V1491"/>
    <mergeCell ref="Z1491:AA1491"/>
    <mergeCell ref="AF1491:AG1491"/>
    <mergeCell ref="AH1491:AI1491"/>
    <mergeCell ref="B1492:C1492"/>
    <mergeCell ref="E1492:G1492"/>
    <mergeCell ref="I1492:J1492"/>
    <mergeCell ref="N1492:O1492"/>
    <mergeCell ref="Q1492:S1492"/>
    <mergeCell ref="U1492:V1492"/>
    <mergeCell ref="Z1492:AA1492"/>
    <mergeCell ref="AF1492:AG1492"/>
    <mergeCell ref="AH1492:AI1492"/>
    <mergeCell ref="B1493:C1493"/>
    <mergeCell ref="E1493:G1493"/>
    <mergeCell ref="I1493:J1493"/>
    <mergeCell ref="N1493:O1493"/>
    <mergeCell ref="Q1493:S1493"/>
    <mergeCell ref="U1493:V1493"/>
    <mergeCell ref="Z1493:AA1493"/>
    <mergeCell ref="AF1493:AG1493"/>
    <mergeCell ref="AH1493:AI1493"/>
    <mergeCell ref="B1494:C1494"/>
    <mergeCell ref="E1494:G1494"/>
    <mergeCell ref="I1494:J1494"/>
    <mergeCell ref="N1494:O1494"/>
    <mergeCell ref="Q1494:S1494"/>
    <mergeCell ref="U1494:V1494"/>
    <mergeCell ref="Z1494:AA1494"/>
    <mergeCell ref="AF1494:AG1494"/>
    <mergeCell ref="AH1494:AI1494"/>
    <mergeCell ref="B1495:C1495"/>
    <mergeCell ref="E1495:G1495"/>
    <mergeCell ref="I1495:J1495"/>
    <mergeCell ref="N1495:O1495"/>
    <mergeCell ref="Q1495:S1495"/>
    <mergeCell ref="U1495:V1495"/>
    <mergeCell ref="Z1495:AA1495"/>
    <mergeCell ref="AF1495:AG1495"/>
    <mergeCell ref="AH1495:AI1495"/>
    <mergeCell ref="B1496:C1496"/>
    <mergeCell ref="E1496:G1496"/>
    <mergeCell ref="I1496:J1496"/>
    <mergeCell ref="N1496:O1496"/>
    <mergeCell ref="Q1496:S1496"/>
    <mergeCell ref="U1496:V1496"/>
    <mergeCell ref="Z1496:AA1496"/>
    <mergeCell ref="AF1496:AG1496"/>
    <mergeCell ref="AH1496:AI1496"/>
    <mergeCell ref="B1497:C1497"/>
    <mergeCell ref="E1497:G1497"/>
    <mergeCell ref="I1497:J1497"/>
    <mergeCell ref="N1497:O1497"/>
    <mergeCell ref="Q1497:S1497"/>
    <mergeCell ref="U1497:V1497"/>
    <mergeCell ref="Z1497:AA1497"/>
    <mergeCell ref="AF1497:AG1497"/>
    <mergeCell ref="AH1497:AI1497"/>
    <mergeCell ref="B1498:C1498"/>
    <mergeCell ref="E1498:G1498"/>
    <mergeCell ref="I1498:J1498"/>
    <mergeCell ref="N1498:O1498"/>
    <mergeCell ref="Q1498:S1498"/>
    <mergeCell ref="U1498:V1498"/>
    <mergeCell ref="Z1498:AA1498"/>
    <mergeCell ref="AF1498:AG1498"/>
    <mergeCell ref="AH1498:AI1498"/>
    <mergeCell ref="B1499:C1499"/>
    <mergeCell ref="E1499:G1499"/>
    <mergeCell ref="I1499:J1499"/>
    <mergeCell ref="N1499:O1499"/>
    <mergeCell ref="Q1499:S1499"/>
    <mergeCell ref="U1499:V1499"/>
    <mergeCell ref="Z1499:AA1499"/>
    <mergeCell ref="AF1499:AG1499"/>
    <mergeCell ref="AH1499:AI1499"/>
    <mergeCell ref="B1500:C1500"/>
    <mergeCell ref="E1500:G1500"/>
    <mergeCell ref="I1500:J1500"/>
    <mergeCell ref="N1500:O1500"/>
    <mergeCell ref="Q1500:S1500"/>
    <mergeCell ref="U1500:V1500"/>
    <mergeCell ref="Z1500:AA1500"/>
    <mergeCell ref="AF1500:AG1500"/>
    <mergeCell ref="AH1500:AI1500"/>
    <mergeCell ref="B1501:C1501"/>
    <mergeCell ref="E1501:G1501"/>
    <mergeCell ref="I1501:J1501"/>
    <mergeCell ref="N1501:O1501"/>
    <mergeCell ref="Q1501:S1501"/>
    <mergeCell ref="U1501:V1501"/>
    <mergeCell ref="Z1501:AA1501"/>
    <mergeCell ref="AF1501:AG1501"/>
    <mergeCell ref="AH1501:AI1501"/>
    <mergeCell ref="B1502:C1502"/>
    <mergeCell ref="E1502:G1502"/>
    <mergeCell ref="I1502:J1502"/>
    <mergeCell ref="N1502:O1502"/>
    <mergeCell ref="Q1502:S1502"/>
    <mergeCell ref="U1502:V1502"/>
    <mergeCell ref="Z1502:AA1502"/>
    <mergeCell ref="AF1502:AG1502"/>
    <mergeCell ref="AH1502:AI1502"/>
    <mergeCell ref="B1507:C1507"/>
    <mergeCell ref="E1507:G1507"/>
    <mergeCell ref="I1507:J1507"/>
    <mergeCell ref="N1507:O1507"/>
    <mergeCell ref="Q1507:S1507"/>
    <mergeCell ref="U1507:V1507"/>
    <mergeCell ref="Z1507:AA1507"/>
    <mergeCell ref="AH1507:AI1507"/>
    <mergeCell ref="B1503:C1503"/>
    <mergeCell ref="E1503:G1503"/>
    <mergeCell ref="I1503:J1503"/>
    <mergeCell ref="N1503:O1503"/>
    <mergeCell ref="Q1503:S1503"/>
    <mergeCell ref="U1503:V1503"/>
    <mergeCell ref="Z1503:AA1503"/>
    <mergeCell ref="AF1503:AG1503"/>
    <mergeCell ref="AH1503:AI1503"/>
    <mergeCell ref="B1504:C1504"/>
    <mergeCell ref="E1504:G1504"/>
    <mergeCell ref="I1504:J1504"/>
    <mergeCell ref="N1504:O1504"/>
    <mergeCell ref="Q1504:S1504"/>
    <mergeCell ref="U1504:V1504"/>
    <mergeCell ref="Z1504:AA1504"/>
    <mergeCell ref="AF1504:AG1504"/>
    <mergeCell ref="AH1504:AI1504"/>
    <mergeCell ref="B1505:C1505"/>
    <mergeCell ref="E1505:G1505"/>
    <mergeCell ref="I1505:J1505"/>
    <mergeCell ref="N1505:O1505"/>
    <mergeCell ref="Q1505:S1505"/>
    <mergeCell ref="U1505:V1505"/>
    <mergeCell ref="Z1505:AA1505"/>
    <mergeCell ref="AF1505:AG1505"/>
    <mergeCell ref="AH1505:AI1505"/>
    <mergeCell ref="B1506:C1506"/>
    <mergeCell ref="E1506:G1506"/>
    <mergeCell ref="I1506:J1506"/>
    <mergeCell ref="N1506:O1506"/>
    <mergeCell ref="Q1506:S1506"/>
    <mergeCell ref="U1506:V1506"/>
    <mergeCell ref="Z1506:AA1506"/>
    <mergeCell ref="AF1506:AG1506"/>
    <mergeCell ref="AH1506:AI1506"/>
    <mergeCell ref="AF1507:AG1507"/>
    <mergeCell ref="B1508:C1508"/>
    <mergeCell ref="E1508:G1508"/>
    <mergeCell ref="I1508:J1508"/>
    <mergeCell ref="N1508:O1508"/>
    <mergeCell ref="Q1508:S1508"/>
    <mergeCell ref="U1508:V1508"/>
    <mergeCell ref="Z1508:AA1508"/>
    <mergeCell ref="AF1508:AG1508"/>
    <mergeCell ref="AH1508:AI1508"/>
    <mergeCell ref="B1509:C1509"/>
    <mergeCell ref="E1509:G1509"/>
    <mergeCell ref="I1509:J1509"/>
    <mergeCell ref="N1509:O1509"/>
    <mergeCell ref="Q1509:S1509"/>
    <mergeCell ref="U1509:V1509"/>
    <mergeCell ref="Z1509:AA1509"/>
    <mergeCell ref="AF1509:AG1509"/>
    <mergeCell ref="AH1509:AI1509"/>
    <mergeCell ref="B1510:C1510"/>
    <mergeCell ref="E1510:G1510"/>
    <mergeCell ref="I1510:J1510"/>
    <mergeCell ref="N1510:O1510"/>
    <mergeCell ref="Q1510:S1510"/>
    <mergeCell ref="U1510:V1510"/>
    <mergeCell ref="Z1510:AA1510"/>
    <mergeCell ref="AF1510:AG1510"/>
    <mergeCell ref="AH1510:AI1510"/>
    <mergeCell ref="B1511:C1511"/>
    <mergeCell ref="E1511:G1511"/>
    <mergeCell ref="I1511:J1511"/>
    <mergeCell ref="N1511:O1511"/>
    <mergeCell ref="Q1511:S1511"/>
    <mergeCell ref="U1511:V1511"/>
    <mergeCell ref="Z1511:AA1511"/>
    <mergeCell ref="AF1511:AG1511"/>
    <mergeCell ref="AH1511:AI1511"/>
    <mergeCell ref="B1512:C1512"/>
    <mergeCell ref="E1512:G1512"/>
    <mergeCell ref="I1512:J1512"/>
    <mergeCell ref="N1512:O1512"/>
    <mergeCell ref="Q1512:S1512"/>
    <mergeCell ref="U1512:V1512"/>
    <mergeCell ref="Z1512:AA1512"/>
    <mergeCell ref="AF1512:AG1512"/>
    <mergeCell ref="AH1512:AI1512"/>
    <mergeCell ref="B1513:C1513"/>
    <mergeCell ref="E1513:G1513"/>
    <mergeCell ref="I1513:J1513"/>
    <mergeCell ref="N1513:O1513"/>
    <mergeCell ref="Q1513:S1513"/>
    <mergeCell ref="U1513:V1513"/>
    <mergeCell ref="Z1513:AA1513"/>
    <mergeCell ref="AF1513:AG1513"/>
    <mergeCell ref="AH1513:AI1513"/>
    <mergeCell ref="B1514:C1514"/>
    <mergeCell ref="E1514:G1514"/>
    <mergeCell ref="I1514:J1514"/>
    <mergeCell ref="N1514:O1514"/>
    <mergeCell ref="Q1514:S1514"/>
    <mergeCell ref="U1514:V1514"/>
    <mergeCell ref="Z1514:AA1514"/>
    <mergeCell ref="AF1514:AG1514"/>
    <mergeCell ref="AH1514:AI1514"/>
    <mergeCell ref="B1515:C1515"/>
    <mergeCell ref="E1515:G1515"/>
    <mergeCell ref="I1515:J1515"/>
    <mergeCell ref="N1515:O1515"/>
    <mergeCell ref="Q1515:S1515"/>
    <mergeCell ref="U1515:V1515"/>
    <mergeCell ref="Z1515:AA1515"/>
    <mergeCell ref="AF1515:AG1515"/>
    <mergeCell ref="AH1515:AI1515"/>
    <mergeCell ref="B1516:C1516"/>
    <mergeCell ref="E1516:G1516"/>
    <mergeCell ref="I1516:J1516"/>
    <mergeCell ref="N1516:O1516"/>
    <mergeCell ref="Q1516:S1516"/>
    <mergeCell ref="U1516:V1516"/>
    <mergeCell ref="Z1516:AA1516"/>
    <mergeCell ref="AF1516:AG1516"/>
    <mergeCell ref="AH1516:AI1516"/>
    <mergeCell ref="B1517:C1517"/>
    <mergeCell ref="E1517:G1517"/>
    <mergeCell ref="I1517:J1517"/>
    <mergeCell ref="N1517:O1517"/>
    <mergeCell ref="Q1517:S1517"/>
    <mergeCell ref="U1517:V1517"/>
    <mergeCell ref="Z1517:AA1517"/>
    <mergeCell ref="AF1517:AG1517"/>
    <mergeCell ref="AH1517:AI1517"/>
    <mergeCell ref="B1518:C1518"/>
    <mergeCell ref="E1518:G1518"/>
    <mergeCell ref="I1518:J1518"/>
    <mergeCell ref="N1518:O1518"/>
    <mergeCell ref="Q1518:S1518"/>
    <mergeCell ref="U1518:V1518"/>
    <mergeCell ref="Z1518:AA1518"/>
    <mergeCell ref="AF1518:AG1518"/>
    <mergeCell ref="AH1518:AI1518"/>
    <mergeCell ref="B1519:C1519"/>
    <mergeCell ref="E1519:G1519"/>
    <mergeCell ref="I1519:J1519"/>
    <mergeCell ref="N1519:O1519"/>
    <mergeCell ref="Q1519:S1519"/>
    <mergeCell ref="U1519:V1519"/>
    <mergeCell ref="Z1519:AA1519"/>
    <mergeCell ref="AF1519:AG1519"/>
    <mergeCell ref="AH1519:AI1519"/>
    <mergeCell ref="B1520:C1520"/>
    <mergeCell ref="E1520:G1520"/>
    <mergeCell ref="I1520:J1520"/>
    <mergeCell ref="N1520:O1520"/>
    <mergeCell ref="Q1520:S1520"/>
    <mergeCell ref="U1520:V1520"/>
    <mergeCell ref="Z1520:AA1520"/>
    <mergeCell ref="AF1520:AG1520"/>
    <mergeCell ref="AH1520:AI1520"/>
    <mergeCell ref="B1521:C1521"/>
    <mergeCell ref="E1521:G1521"/>
    <mergeCell ref="I1521:J1521"/>
    <mergeCell ref="N1521:O1521"/>
    <mergeCell ref="Q1521:S1521"/>
    <mergeCell ref="U1521:V1521"/>
    <mergeCell ref="Z1521:AA1521"/>
    <mergeCell ref="AF1521:AG1521"/>
    <mergeCell ref="AH1521:AI1521"/>
    <mergeCell ref="B1522:C1522"/>
    <mergeCell ref="E1522:G1522"/>
    <mergeCell ref="I1522:J1522"/>
    <mergeCell ref="N1522:O1522"/>
    <mergeCell ref="Q1522:S1522"/>
    <mergeCell ref="U1522:V1522"/>
    <mergeCell ref="Z1522:AA1522"/>
    <mergeCell ref="AF1522:AG1522"/>
    <mergeCell ref="AH1522:AI1522"/>
    <mergeCell ref="B1523:C1523"/>
    <mergeCell ref="E1523:G1523"/>
    <mergeCell ref="I1523:J1523"/>
    <mergeCell ref="N1523:O1523"/>
    <mergeCell ref="Q1523:S1523"/>
    <mergeCell ref="U1523:V1523"/>
    <mergeCell ref="Z1523:AA1523"/>
    <mergeCell ref="AF1523:AG1523"/>
    <mergeCell ref="AH1523:AI1523"/>
    <mergeCell ref="B1524:C1524"/>
    <mergeCell ref="E1524:G1524"/>
    <mergeCell ref="I1524:J1524"/>
    <mergeCell ref="N1524:O1524"/>
    <mergeCell ref="Q1524:S1524"/>
    <mergeCell ref="U1524:V1524"/>
    <mergeCell ref="Z1524:AA1524"/>
    <mergeCell ref="AF1524:AG1524"/>
    <mergeCell ref="AH1524:AI1524"/>
    <mergeCell ref="B1525:C1525"/>
    <mergeCell ref="E1525:G1525"/>
    <mergeCell ref="I1525:J1525"/>
    <mergeCell ref="N1525:O1525"/>
    <mergeCell ref="Q1525:S1525"/>
    <mergeCell ref="U1525:V1525"/>
    <mergeCell ref="Z1525:AA1525"/>
    <mergeCell ref="AF1525:AG1525"/>
    <mergeCell ref="AH1525:AI1525"/>
    <mergeCell ref="B1526:C1526"/>
    <mergeCell ref="E1526:G1526"/>
    <mergeCell ref="I1526:J1526"/>
    <mergeCell ref="N1526:O1526"/>
    <mergeCell ref="Q1526:S1526"/>
    <mergeCell ref="U1526:V1526"/>
    <mergeCell ref="Z1526:AA1526"/>
    <mergeCell ref="AF1526:AG1526"/>
    <mergeCell ref="AH1526:AI1526"/>
    <mergeCell ref="B1527:C1527"/>
    <mergeCell ref="E1527:G1527"/>
    <mergeCell ref="I1527:J1527"/>
    <mergeCell ref="N1527:O1527"/>
    <mergeCell ref="Q1527:S1527"/>
    <mergeCell ref="U1527:V1527"/>
    <mergeCell ref="Z1527:AA1527"/>
    <mergeCell ref="AF1527:AG1527"/>
    <mergeCell ref="AH1527:AI1527"/>
    <mergeCell ref="B1528:C1528"/>
    <mergeCell ref="E1528:G1528"/>
    <mergeCell ref="I1528:J1528"/>
    <mergeCell ref="N1528:O1528"/>
    <mergeCell ref="Q1528:S1528"/>
    <mergeCell ref="U1528:V1528"/>
    <mergeCell ref="Z1528:AA1528"/>
    <mergeCell ref="AF1528:AG1528"/>
    <mergeCell ref="AH1528:AI1528"/>
    <mergeCell ref="B1529:C1529"/>
    <mergeCell ref="E1529:G1529"/>
    <mergeCell ref="I1529:J1529"/>
    <mergeCell ref="N1529:O1529"/>
    <mergeCell ref="Q1529:S1529"/>
    <mergeCell ref="U1529:V1529"/>
    <mergeCell ref="Z1529:AA1529"/>
    <mergeCell ref="AF1529:AG1529"/>
    <mergeCell ref="AH1529:AI1529"/>
    <mergeCell ref="B1530:C1530"/>
    <mergeCell ref="E1530:G1530"/>
    <mergeCell ref="I1530:J1530"/>
    <mergeCell ref="N1530:O1530"/>
    <mergeCell ref="Q1530:S1530"/>
    <mergeCell ref="U1530:V1530"/>
    <mergeCell ref="Z1530:AA1530"/>
    <mergeCell ref="AF1530:AG1530"/>
    <mergeCell ref="AH1530:AI1530"/>
    <mergeCell ref="B1531:C1531"/>
    <mergeCell ref="E1531:G1531"/>
    <mergeCell ref="I1531:J1531"/>
    <mergeCell ref="N1531:O1531"/>
    <mergeCell ref="Q1531:S1531"/>
    <mergeCell ref="U1531:V1531"/>
    <mergeCell ref="Z1531:AA1531"/>
    <mergeCell ref="AF1531:AG1531"/>
    <mergeCell ref="AH1531:AI1531"/>
    <mergeCell ref="B1532:C1532"/>
    <mergeCell ref="E1532:G1532"/>
    <mergeCell ref="I1532:J1532"/>
    <mergeCell ref="N1532:O1532"/>
    <mergeCell ref="Q1532:S1532"/>
    <mergeCell ref="U1532:V1532"/>
    <mergeCell ref="Z1532:AA1532"/>
    <mergeCell ref="AF1532:AG1532"/>
    <mergeCell ref="AH1532:AI1532"/>
    <mergeCell ref="B1533:C1533"/>
    <mergeCell ref="E1533:G1533"/>
    <mergeCell ref="I1533:J1533"/>
    <mergeCell ref="N1533:O1533"/>
    <mergeCell ref="Q1533:S1533"/>
    <mergeCell ref="U1533:V1533"/>
    <mergeCell ref="Z1533:AA1533"/>
    <mergeCell ref="AF1533:AG1533"/>
    <mergeCell ref="AH1533:AI1533"/>
    <mergeCell ref="B1534:C1534"/>
    <mergeCell ref="E1534:G1534"/>
    <mergeCell ref="I1534:J1534"/>
    <mergeCell ref="N1534:O1534"/>
    <mergeCell ref="Q1534:S1534"/>
    <mergeCell ref="U1534:V1534"/>
    <mergeCell ref="Z1534:AA1534"/>
    <mergeCell ref="AF1534:AG1534"/>
    <mergeCell ref="AH1534:AI1534"/>
    <mergeCell ref="B1535:C1535"/>
    <mergeCell ref="E1535:G1535"/>
    <mergeCell ref="I1535:J1535"/>
    <mergeCell ref="N1535:O1535"/>
    <mergeCell ref="Q1535:S1535"/>
    <mergeCell ref="U1535:V1535"/>
    <mergeCell ref="Z1535:AA1535"/>
    <mergeCell ref="AF1535:AG1535"/>
    <mergeCell ref="AH1535:AI1535"/>
    <mergeCell ref="B1536:C1536"/>
    <mergeCell ref="E1536:G1536"/>
    <mergeCell ref="I1536:J1536"/>
    <mergeCell ref="N1536:O1536"/>
    <mergeCell ref="Q1536:S1536"/>
    <mergeCell ref="U1536:V1536"/>
    <mergeCell ref="Z1536:AA1536"/>
    <mergeCell ref="AF1536:AG1536"/>
    <mergeCell ref="AH1536:AI1536"/>
    <mergeCell ref="B1537:C1537"/>
    <mergeCell ref="E1537:G1537"/>
    <mergeCell ref="I1537:J1537"/>
    <mergeCell ref="N1537:O1537"/>
    <mergeCell ref="Q1537:S1537"/>
    <mergeCell ref="U1537:V1537"/>
    <mergeCell ref="Z1537:AA1537"/>
    <mergeCell ref="AF1537:AG1537"/>
    <mergeCell ref="AH1537:AI1537"/>
    <mergeCell ref="B1538:C1538"/>
    <mergeCell ref="E1538:G1538"/>
    <mergeCell ref="I1538:J1538"/>
    <mergeCell ref="N1538:O1538"/>
    <mergeCell ref="Q1538:S1538"/>
    <mergeCell ref="U1538:V1538"/>
    <mergeCell ref="Z1538:AA1538"/>
    <mergeCell ref="AF1538:AG1538"/>
    <mergeCell ref="AH1538:AI1538"/>
    <mergeCell ref="B1539:C1539"/>
    <mergeCell ref="E1539:G1539"/>
    <mergeCell ref="I1539:J1539"/>
    <mergeCell ref="N1539:O1539"/>
    <mergeCell ref="Q1539:S1539"/>
    <mergeCell ref="U1539:V1539"/>
    <mergeCell ref="Z1539:AA1539"/>
    <mergeCell ref="AF1539:AG1539"/>
    <mergeCell ref="AH1539:AI1539"/>
    <mergeCell ref="B1540:C1540"/>
    <mergeCell ref="E1540:G1540"/>
    <mergeCell ref="I1540:J1540"/>
    <mergeCell ref="N1540:O1540"/>
    <mergeCell ref="Q1540:S1540"/>
    <mergeCell ref="U1540:V1540"/>
    <mergeCell ref="Z1540:AA1540"/>
    <mergeCell ref="AF1540:AG1540"/>
    <mergeCell ref="AH1540:AI1540"/>
    <mergeCell ref="B1541:C1541"/>
    <mergeCell ref="E1541:G1541"/>
    <mergeCell ref="I1541:J1541"/>
    <mergeCell ref="N1541:O1541"/>
    <mergeCell ref="Q1541:S1541"/>
    <mergeCell ref="U1541:V1541"/>
    <mergeCell ref="Z1541:AA1541"/>
    <mergeCell ref="AF1541:AG1541"/>
    <mergeCell ref="AH1541:AI1541"/>
    <mergeCell ref="B1542:C1542"/>
    <mergeCell ref="E1542:G1542"/>
    <mergeCell ref="I1542:J1542"/>
    <mergeCell ref="N1542:O1542"/>
    <mergeCell ref="Q1542:S1542"/>
    <mergeCell ref="U1542:V1542"/>
    <mergeCell ref="Z1542:AA1542"/>
    <mergeCell ref="AF1542:AG1542"/>
    <mergeCell ref="AH1542:AI1542"/>
    <mergeCell ref="B1543:C1543"/>
    <mergeCell ref="E1543:G1543"/>
    <mergeCell ref="I1543:J1543"/>
    <mergeCell ref="N1543:O1543"/>
    <mergeCell ref="Q1543:S1543"/>
    <mergeCell ref="U1543:V1543"/>
    <mergeCell ref="Z1543:AA1543"/>
    <mergeCell ref="AF1543:AG1543"/>
    <mergeCell ref="AH1543:AI1543"/>
    <mergeCell ref="B1544:C1544"/>
    <mergeCell ref="E1544:G1544"/>
    <mergeCell ref="I1544:J1544"/>
    <mergeCell ref="N1544:O1544"/>
    <mergeCell ref="Q1544:S1544"/>
    <mergeCell ref="U1544:V1544"/>
    <mergeCell ref="Z1544:AA1544"/>
    <mergeCell ref="AF1544:AG1544"/>
    <mergeCell ref="AH1544:AI1544"/>
    <mergeCell ref="B1545:C1545"/>
    <mergeCell ref="E1545:G1545"/>
    <mergeCell ref="I1545:J1545"/>
    <mergeCell ref="N1545:O1545"/>
    <mergeCell ref="Q1545:S1545"/>
    <mergeCell ref="U1545:V1545"/>
    <mergeCell ref="Z1545:AA1545"/>
    <mergeCell ref="AF1545:AG1545"/>
    <mergeCell ref="AH1545:AI1545"/>
    <mergeCell ref="B1546:C1546"/>
    <mergeCell ref="E1546:G1546"/>
    <mergeCell ref="I1546:J1546"/>
    <mergeCell ref="N1546:O1546"/>
    <mergeCell ref="Q1546:S1546"/>
    <mergeCell ref="U1546:V1546"/>
    <mergeCell ref="Z1546:AA1546"/>
    <mergeCell ref="AF1546:AG1546"/>
    <mergeCell ref="AH1546:AI1546"/>
    <mergeCell ref="B1547:C1547"/>
    <mergeCell ref="E1547:G1547"/>
    <mergeCell ref="I1547:J1547"/>
    <mergeCell ref="N1547:O1547"/>
    <mergeCell ref="Q1547:S1547"/>
    <mergeCell ref="U1547:V1547"/>
    <mergeCell ref="Z1547:AA1547"/>
    <mergeCell ref="AF1547:AG1547"/>
    <mergeCell ref="AH1547:AI1547"/>
    <mergeCell ref="B1548:C1548"/>
    <mergeCell ref="E1548:G1548"/>
    <mergeCell ref="I1548:J1548"/>
    <mergeCell ref="N1548:O1548"/>
    <mergeCell ref="Q1548:S1548"/>
    <mergeCell ref="U1548:V1548"/>
    <mergeCell ref="Z1548:AA1548"/>
    <mergeCell ref="AF1548:AG1548"/>
    <mergeCell ref="AH1548:AI1548"/>
    <mergeCell ref="B1549:C1549"/>
    <mergeCell ref="E1549:G1549"/>
    <mergeCell ref="I1549:J1549"/>
    <mergeCell ref="N1549:O1549"/>
    <mergeCell ref="Q1549:S1549"/>
    <mergeCell ref="U1549:V1549"/>
    <mergeCell ref="Z1549:AA1549"/>
    <mergeCell ref="AF1549:AG1549"/>
    <mergeCell ref="AH1549:AI1549"/>
    <mergeCell ref="B1550:C1550"/>
    <mergeCell ref="E1550:G1550"/>
    <mergeCell ref="I1550:J1550"/>
    <mergeCell ref="N1550:O1550"/>
    <mergeCell ref="Q1550:S1550"/>
    <mergeCell ref="U1550:V1550"/>
    <mergeCell ref="Z1550:AA1550"/>
    <mergeCell ref="AF1550:AG1550"/>
    <mergeCell ref="AH1550:AI1550"/>
    <mergeCell ref="B1551:C1551"/>
    <mergeCell ref="E1551:G1551"/>
    <mergeCell ref="I1551:J1551"/>
    <mergeCell ref="N1551:O1551"/>
    <mergeCell ref="Q1551:S1551"/>
    <mergeCell ref="U1551:V1551"/>
    <mergeCell ref="Z1551:AA1551"/>
    <mergeCell ref="AF1551:AG1551"/>
    <mergeCell ref="AH1551:AI1551"/>
    <mergeCell ref="B1556:C1556"/>
    <mergeCell ref="E1556:G1556"/>
    <mergeCell ref="I1556:J1556"/>
    <mergeCell ref="N1556:O1556"/>
    <mergeCell ref="Q1556:S1556"/>
    <mergeCell ref="U1556:V1556"/>
    <mergeCell ref="Z1556:AA1556"/>
    <mergeCell ref="AH1556:AI1556"/>
    <mergeCell ref="B1552:C1552"/>
    <mergeCell ref="E1552:G1552"/>
    <mergeCell ref="I1552:J1552"/>
    <mergeCell ref="N1552:O1552"/>
    <mergeCell ref="Q1552:S1552"/>
    <mergeCell ref="U1552:V1552"/>
    <mergeCell ref="Z1552:AA1552"/>
    <mergeCell ref="AF1552:AG1552"/>
    <mergeCell ref="AH1552:AI1552"/>
    <mergeCell ref="B1553:C1553"/>
    <mergeCell ref="E1553:G1553"/>
    <mergeCell ref="I1553:J1553"/>
    <mergeCell ref="N1553:O1553"/>
    <mergeCell ref="Q1553:S1553"/>
    <mergeCell ref="U1553:V1553"/>
    <mergeCell ref="Z1553:AA1553"/>
    <mergeCell ref="AF1553:AG1553"/>
    <mergeCell ref="AH1553:AI1553"/>
    <mergeCell ref="B1554:C1554"/>
    <mergeCell ref="E1554:G1554"/>
    <mergeCell ref="I1554:J1554"/>
    <mergeCell ref="N1554:O1554"/>
    <mergeCell ref="Q1554:S1554"/>
    <mergeCell ref="U1554:V1554"/>
    <mergeCell ref="Z1554:AA1554"/>
    <mergeCell ref="AF1554:AG1554"/>
    <mergeCell ref="AH1554:AI1554"/>
    <mergeCell ref="B1555:C1555"/>
    <mergeCell ref="E1555:G1555"/>
    <mergeCell ref="I1555:J1555"/>
    <mergeCell ref="N1555:O1555"/>
    <mergeCell ref="Q1555:S1555"/>
    <mergeCell ref="U1555:V1555"/>
    <mergeCell ref="Z1555:AA1555"/>
    <mergeCell ref="AF1555:AG1555"/>
    <mergeCell ref="AH1555:AI1555"/>
    <mergeCell ref="B1585:C1585"/>
    <mergeCell ref="E1585:G1585"/>
    <mergeCell ref="I1585:J1585"/>
    <mergeCell ref="N1585:O1585"/>
    <mergeCell ref="Q1585:S1585"/>
    <mergeCell ref="U1585:V1585"/>
    <mergeCell ref="Z1585:AA1585"/>
    <mergeCell ref="AF1585:AG1585"/>
    <mergeCell ref="AH1585:AI1585"/>
    <mergeCell ref="B1586:C1586"/>
    <mergeCell ref="E1586:G1586"/>
    <mergeCell ref="I1586:J1586"/>
    <mergeCell ref="N1586:O1586"/>
    <mergeCell ref="Q1586:S1586"/>
    <mergeCell ref="U1586:V1586"/>
    <mergeCell ref="Z1586:AA1586"/>
    <mergeCell ref="AF1586:AG1586"/>
    <mergeCell ref="AH1586:AI1586"/>
    <mergeCell ref="B1587:C1587"/>
    <mergeCell ref="E1587:G1587"/>
    <mergeCell ref="I1587:J1587"/>
    <mergeCell ref="N1587:O1587"/>
    <mergeCell ref="Q1587:S1587"/>
    <mergeCell ref="U1587:V1587"/>
    <mergeCell ref="Z1587:AA1587"/>
    <mergeCell ref="AF1587:AG1587"/>
    <mergeCell ref="AH1587:AI1587"/>
    <mergeCell ref="B1588:C1588"/>
    <mergeCell ref="E1588:G1588"/>
    <mergeCell ref="I1588:J1588"/>
    <mergeCell ref="N1588:O1588"/>
    <mergeCell ref="Q1588:S1588"/>
    <mergeCell ref="U1588:V1588"/>
    <mergeCell ref="Z1588:AA1588"/>
    <mergeCell ref="AF1588:AG1588"/>
    <mergeCell ref="AH1588:AI1588"/>
    <mergeCell ref="B1589:C1589"/>
    <mergeCell ref="E1589:G1589"/>
    <mergeCell ref="I1589:J1589"/>
    <mergeCell ref="N1589:O1589"/>
    <mergeCell ref="Q1589:S1589"/>
    <mergeCell ref="U1589:V1589"/>
    <mergeCell ref="Z1589:AA1589"/>
    <mergeCell ref="AF1589:AG1589"/>
    <mergeCell ref="AH1589:AI1589"/>
    <mergeCell ref="B1590:C1590"/>
    <mergeCell ref="E1590:G1590"/>
    <mergeCell ref="I1590:J1590"/>
    <mergeCell ref="N1590:O1590"/>
    <mergeCell ref="Q1590:S1590"/>
    <mergeCell ref="U1590:V1590"/>
    <mergeCell ref="Z1590:AA1590"/>
    <mergeCell ref="AF1590:AG1590"/>
    <mergeCell ref="AH1590:AI1590"/>
    <mergeCell ref="B1591:C1591"/>
    <mergeCell ref="E1591:G1591"/>
    <mergeCell ref="I1591:J1591"/>
    <mergeCell ref="N1591:O1591"/>
    <mergeCell ref="Q1591:S1591"/>
    <mergeCell ref="U1591:V1591"/>
    <mergeCell ref="Z1591:AA1591"/>
    <mergeCell ref="AF1591:AG1591"/>
    <mergeCell ref="AH1591:AI1591"/>
    <mergeCell ref="B1592:C1592"/>
    <mergeCell ref="E1592:G1592"/>
    <mergeCell ref="I1592:J1592"/>
    <mergeCell ref="N1592:O1592"/>
    <mergeCell ref="Q1592:S1592"/>
    <mergeCell ref="U1592:V1592"/>
    <mergeCell ref="Z1592:AA1592"/>
    <mergeCell ref="AF1592:AG1592"/>
    <mergeCell ref="AH1592:AI159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Detail MW </vt:lpstr>
      <vt:lpstr>Rekap MW</vt:lpstr>
      <vt:lpstr>202306 Rekap</vt:lpstr>
      <vt:lpstr>202306 Detail</vt:lpstr>
      <vt:lpstr>Report1</vt:lpstr>
      <vt:lpstr>Rekap TTM</vt:lpstr>
      <vt:lpstr>Detail TTM</vt:lpstr>
      <vt:lpstr>Report2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MAHFUD DARAJAT</dc:creator>
  <cp:lastModifiedBy>MAHFUD DARAJAT</cp:lastModifiedBy>
  <dcterms:created xsi:type="dcterms:W3CDTF">2023-05-19T04:36:11Z</dcterms:created>
  <dcterms:modified xsi:type="dcterms:W3CDTF">2023-06-08T05:04:10Z</dcterms:modified>
</cp:coreProperties>
</file>